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chartEx1.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https://d.docs.live.net/80e645c51a3a71cb/Desktop/"/>
    </mc:Choice>
  </mc:AlternateContent>
  <xr:revisionPtr revIDLastSave="0" documentId="8_{B1882941-079C-45CB-9956-2F85BDA3E6B7}" xr6:coauthVersionLast="47" xr6:coauthVersionMax="47" xr10:uidLastSave="{00000000-0000-0000-0000-000000000000}"/>
  <bookViews>
    <workbookView xWindow="-110" yWindow="-110" windowWidth="22780" windowHeight="14540" tabRatio="481" firstSheet="3" activeTab="5" xr2:uid="{08E1C1C3-0FEA-43AD-84A9-6EC05EB3F75A}"/>
  </bookViews>
  <sheets>
    <sheet name="Retail Store Sales" sheetId="4" r:id="rId1"/>
    <sheet name="Sheet4" sheetId="12" r:id="rId2"/>
    <sheet name="Retail" sheetId="9" r:id="rId3"/>
    <sheet name="Cost Per Unit" sheetId="3" r:id="rId4"/>
    <sheet name="EDA" sheetId="11" r:id="rId5"/>
    <sheet name="Pivot Table" sheetId="13" r:id="rId6"/>
    <sheet name="Dashboard" sheetId="15" r:id="rId7"/>
  </sheets>
  <definedNames>
    <definedName name="_xlchart.v5.0" hidden="1">'Pivot Table'!$L$10:$L$17</definedName>
    <definedName name="_xlchart.v5.1" hidden="1">'Pivot Table'!$L$9</definedName>
    <definedName name="_xlchart.v5.2" hidden="1">'Pivot Table'!$M$10:$M$17</definedName>
    <definedName name="_xlchart.v5.3" hidden="1">'Pivot Table'!$M$9</definedName>
    <definedName name="Slicer_Country">#N/A</definedName>
    <definedName name="Slicer_Month">#N/A</definedName>
    <definedName name="Slicer_Product_Category">#N/A</definedName>
    <definedName name="Slicer_Year">#N/A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1" i="13" l="1"/>
  <c r="M11" i="13"/>
  <c r="L12" i="13"/>
  <c r="M12" i="13"/>
  <c r="L13" i="13"/>
  <c r="M13" i="13"/>
  <c r="L14" i="13"/>
  <c r="M14" i="13"/>
  <c r="L15" i="13"/>
  <c r="M15" i="13"/>
  <c r="L16" i="13"/>
  <c r="M16" i="13"/>
  <c r="L17" i="13"/>
  <c r="M17" i="13"/>
  <c r="M10" i="13"/>
  <c r="L10" i="13"/>
  <c r="J2" i="9"/>
  <c r="J3" i="9"/>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54" i="9"/>
  <c r="J55" i="9"/>
  <c r="J56" i="9"/>
  <c r="J57" i="9"/>
  <c r="J58" i="9"/>
  <c r="J59" i="9"/>
  <c r="J60" i="9"/>
  <c r="J61" i="9"/>
  <c r="J62" i="9"/>
  <c r="J63" i="9"/>
  <c r="J64" i="9"/>
  <c r="J65" i="9"/>
  <c r="J66" i="9"/>
  <c r="J67" i="9"/>
  <c r="J68" i="9"/>
  <c r="J69" i="9"/>
  <c r="J70" i="9"/>
  <c r="J71" i="9"/>
  <c r="J72" i="9"/>
  <c r="J73" i="9"/>
  <c r="J74" i="9"/>
  <c r="J75" i="9"/>
  <c r="J76" i="9"/>
  <c r="J77" i="9"/>
  <c r="J78" i="9"/>
  <c r="J79" i="9"/>
  <c r="J80" i="9"/>
  <c r="J81" i="9"/>
  <c r="J82" i="9"/>
  <c r="J83" i="9"/>
  <c r="J84" i="9"/>
  <c r="J85" i="9"/>
  <c r="J86" i="9"/>
  <c r="J87" i="9"/>
  <c r="J88" i="9"/>
  <c r="J89" i="9"/>
  <c r="J90" i="9"/>
  <c r="J91" i="9"/>
  <c r="J92" i="9"/>
  <c r="J93" i="9"/>
  <c r="J94" i="9"/>
  <c r="J95" i="9"/>
  <c r="J96" i="9"/>
  <c r="J97" i="9"/>
  <c r="J98" i="9"/>
  <c r="J99" i="9"/>
  <c r="J100" i="9"/>
  <c r="J101" i="9"/>
  <c r="J102" i="9"/>
  <c r="J103" i="9"/>
  <c r="J104" i="9"/>
  <c r="J105" i="9"/>
  <c r="J106" i="9"/>
  <c r="J107" i="9"/>
  <c r="J108" i="9"/>
  <c r="J109" i="9"/>
  <c r="J110" i="9"/>
  <c r="J111" i="9"/>
  <c r="J112" i="9"/>
  <c r="J113" i="9"/>
  <c r="J114" i="9"/>
  <c r="J115" i="9"/>
  <c r="J116" i="9"/>
  <c r="J117" i="9"/>
  <c r="J118" i="9"/>
  <c r="J119" i="9"/>
  <c r="J120" i="9"/>
  <c r="J121" i="9"/>
  <c r="J122" i="9"/>
  <c r="J123" i="9"/>
  <c r="J124" i="9"/>
  <c r="J125" i="9"/>
  <c r="J126" i="9"/>
  <c r="J127" i="9"/>
  <c r="J128" i="9"/>
  <c r="J129" i="9"/>
  <c r="J130" i="9"/>
  <c r="J131" i="9"/>
  <c r="J132" i="9"/>
  <c r="J133" i="9"/>
  <c r="J134" i="9"/>
  <c r="J135" i="9"/>
  <c r="J136" i="9"/>
  <c r="J137" i="9"/>
  <c r="J138" i="9"/>
  <c r="J139" i="9"/>
  <c r="J140" i="9"/>
  <c r="J141" i="9"/>
  <c r="J142" i="9"/>
  <c r="J143" i="9"/>
  <c r="J144" i="9"/>
  <c r="J145" i="9"/>
  <c r="J146" i="9"/>
  <c r="J147" i="9"/>
  <c r="J148" i="9"/>
  <c r="J149" i="9"/>
  <c r="J150" i="9"/>
  <c r="J151" i="9"/>
  <c r="J152" i="9"/>
  <c r="J153" i="9"/>
  <c r="J154" i="9"/>
  <c r="J155" i="9"/>
  <c r="J156" i="9"/>
  <c r="J157" i="9"/>
  <c r="J158" i="9"/>
  <c r="J159" i="9"/>
  <c r="J160" i="9"/>
  <c r="J161" i="9"/>
  <c r="J162" i="9"/>
  <c r="J163" i="9"/>
  <c r="J164" i="9"/>
  <c r="J165" i="9"/>
  <c r="J166" i="9"/>
  <c r="J167" i="9"/>
  <c r="J168" i="9"/>
  <c r="J169" i="9"/>
  <c r="J170" i="9"/>
  <c r="J171" i="9"/>
  <c r="J172" i="9"/>
  <c r="J173" i="9"/>
  <c r="J174" i="9"/>
  <c r="J175" i="9"/>
  <c r="J176" i="9"/>
  <c r="J177" i="9"/>
  <c r="J178" i="9"/>
  <c r="J179" i="9"/>
  <c r="J180" i="9"/>
  <c r="J181" i="9"/>
  <c r="J182" i="9"/>
  <c r="J183" i="9"/>
  <c r="J184" i="9"/>
  <c r="J185" i="9"/>
  <c r="J186" i="9"/>
  <c r="J187" i="9"/>
  <c r="J188" i="9"/>
  <c r="J189" i="9"/>
  <c r="J190" i="9"/>
  <c r="J191" i="9"/>
  <c r="J192" i="9"/>
  <c r="J193" i="9"/>
  <c r="J194" i="9"/>
  <c r="J195" i="9"/>
  <c r="J196" i="9"/>
  <c r="J197" i="9"/>
  <c r="J198" i="9"/>
  <c r="J199" i="9"/>
  <c r="J200" i="9"/>
  <c r="J201" i="9"/>
  <c r="J202" i="9"/>
  <c r="J203" i="9"/>
  <c r="J204" i="9"/>
  <c r="J205" i="9"/>
  <c r="J206" i="9"/>
  <c r="J207" i="9"/>
  <c r="J208" i="9"/>
  <c r="J209" i="9"/>
  <c r="J210" i="9"/>
  <c r="J211" i="9"/>
  <c r="J212" i="9"/>
  <c r="J213" i="9"/>
  <c r="J214" i="9"/>
  <c r="J215" i="9"/>
  <c r="J216" i="9"/>
  <c r="J217" i="9"/>
  <c r="J218" i="9"/>
  <c r="J219" i="9"/>
  <c r="J220" i="9"/>
  <c r="J221" i="9"/>
  <c r="J222" i="9"/>
  <c r="J223" i="9"/>
  <c r="J224" i="9"/>
  <c r="J225" i="9"/>
  <c r="J226" i="9"/>
  <c r="J227" i="9"/>
  <c r="J228" i="9"/>
  <c r="J229" i="9"/>
  <c r="J230" i="9"/>
  <c r="J231" i="9"/>
  <c r="J232" i="9"/>
  <c r="J233" i="9"/>
  <c r="J234" i="9"/>
  <c r="J235" i="9"/>
  <c r="J236" i="9"/>
  <c r="J237" i="9"/>
  <c r="J238" i="9"/>
  <c r="J239" i="9"/>
  <c r="J240" i="9"/>
  <c r="J241" i="9"/>
  <c r="J242" i="9"/>
  <c r="J243" i="9"/>
  <c r="J244" i="9"/>
  <c r="J245" i="9"/>
  <c r="J246" i="9"/>
  <c r="J247" i="9"/>
  <c r="J248" i="9"/>
  <c r="J249" i="9"/>
  <c r="J250" i="9"/>
  <c r="J251" i="9"/>
  <c r="J252" i="9"/>
  <c r="J253" i="9"/>
  <c r="J254" i="9"/>
  <c r="J255" i="9"/>
  <c r="J256" i="9"/>
  <c r="J257" i="9"/>
  <c r="J258" i="9"/>
  <c r="J259" i="9"/>
  <c r="J260" i="9"/>
  <c r="J261" i="9"/>
  <c r="J262" i="9"/>
  <c r="J263" i="9"/>
  <c r="J264" i="9"/>
  <c r="J265" i="9"/>
  <c r="J266" i="9"/>
  <c r="J267" i="9"/>
  <c r="J268" i="9"/>
  <c r="J269" i="9"/>
  <c r="J270" i="9"/>
  <c r="J271" i="9"/>
  <c r="J272" i="9"/>
  <c r="J273" i="9"/>
  <c r="J274" i="9"/>
  <c r="J275" i="9"/>
  <c r="J276" i="9"/>
  <c r="J277" i="9"/>
  <c r="J278" i="9"/>
  <c r="J279" i="9"/>
  <c r="J280" i="9"/>
  <c r="J281" i="9"/>
  <c r="J282" i="9"/>
  <c r="J283" i="9"/>
  <c r="J284" i="9"/>
  <c r="J285" i="9"/>
  <c r="J286" i="9"/>
  <c r="J287" i="9"/>
  <c r="J288" i="9"/>
  <c r="J289" i="9"/>
  <c r="J290" i="9"/>
  <c r="J291" i="9"/>
  <c r="J292" i="9"/>
  <c r="J293" i="9"/>
  <c r="J294" i="9"/>
  <c r="J295" i="9"/>
  <c r="J296" i="9"/>
  <c r="J297" i="9"/>
  <c r="J298" i="9"/>
  <c r="J299" i="9"/>
  <c r="J300" i="9"/>
  <c r="J301" i="9"/>
  <c r="J302" i="9"/>
  <c r="J303" i="9"/>
  <c r="J304" i="9"/>
  <c r="J305" i="9"/>
  <c r="J306" i="9"/>
  <c r="J307" i="9"/>
  <c r="J308" i="9"/>
  <c r="J309" i="9"/>
  <c r="J310" i="9"/>
  <c r="J311" i="9"/>
  <c r="J312" i="9"/>
  <c r="J313" i="9"/>
  <c r="J314" i="9"/>
  <c r="J315" i="9"/>
  <c r="J316" i="9"/>
  <c r="J317" i="9"/>
  <c r="J318" i="9"/>
  <c r="J319" i="9"/>
  <c r="J320" i="9"/>
  <c r="J321" i="9"/>
  <c r="J322" i="9"/>
  <c r="J323" i="9"/>
  <c r="J324" i="9"/>
  <c r="J325" i="9"/>
  <c r="J326" i="9"/>
  <c r="J327" i="9"/>
  <c r="J328" i="9"/>
  <c r="J329" i="9"/>
  <c r="J330" i="9"/>
  <c r="J331" i="9"/>
  <c r="J332" i="9"/>
  <c r="J333" i="9"/>
  <c r="J334" i="9"/>
  <c r="J335" i="9"/>
  <c r="J336" i="9"/>
  <c r="J337" i="9"/>
  <c r="J338" i="9"/>
  <c r="J339" i="9"/>
  <c r="J340" i="9"/>
  <c r="J341" i="9"/>
  <c r="J342" i="9"/>
  <c r="J343" i="9"/>
  <c r="J344" i="9"/>
  <c r="J345" i="9"/>
  <c r="J346" i="9"/>
  <c r="J347" i="9"/>
  <c r="J348" i="9"/>
  <c r="J349" i="9"/>
  <c r="J350" i="9"/>
  <c r="J351" i="9"/>
  <c r="J352" i="9"/>
  <c r="J353" i="9"/>
  <c r="J354" i="9"/>
  <c r="J355" i="9"/>
  <c r="J356" i="9"/>
  <c r="J357" i="9"/>
  <c r="J358" i="9"/>
  <c r="J359" i="9"/>
  <c r="J360" i="9"/>
  <c r="J361" i="9"/>
  <c r="J362" i="9"/>
  <c r="J363" i="9"/>
  <c r="J364" i="9"/>
  <c r="J365" i="9"/>
  <c r="J366" i="9"/>
  <c r="J367" i="9"/>
  <c r="J368" i="9"/>
  <c r="J369" i="9"/>
  <c r="J370" i="9"/>
  <c r="J371" i="9"/>
  <c r="J372" i="9"/>
  <c r="J373" i="9"/>
  <c r="J374" i="9"/>
  <c r="J375" i="9"/>
  <c r="J376" i="9"/>
  <c r="J377" i="9"/>
  <c r="J378" i="9"/>
  <c r="J379" i="9"/>
  <c r="J380" i="9"/>
  <c r="J381" i="9"/>
  <c r="J382" i="9"/>
  <c r="J383" i="9"/>
  <c r="J384" i="9"/>
  <c r="J385" i="9"/>
  <c r="J386" i="9"/>
  <c r="J387" i="9"/>
  <c r="J388" i="9"/>
  <c r="J389" i="9"/>
  <c r="J390" i="9"/>
  <c r="J391" i="9"/>
  <c r="J392" i="9"/>
  <c r="J393" i="9"/>
  <c r="J394" i="9"/>
  <c r="J395" i="9"/>
  <c r="J396" i="9"/>
  <c r="J397" i="9"/>
  <c r="J398" i="9"/>
  <c r="J399" i="9"/>
  <c r="J400" i="9"/>
  <c r="J401" i="9"/>
  <c r="J402" i="9"/>
  <c r="J403" i="9"/>
  <c r="J404" i="9"/>
  <c r="J405" i="9"/>
  <c r="J406" i="9"/>
  <c r="J407" i="9"/>
  <c r="J408" i="9"/>
  <c r="J409" i="9"/>
  <c r="J410" i="9"/>
  <c r="J411" i="9"/>
  <c r="J412" i="9"/>
  <c r="J413" i="9"/>
  <c r="J414" i="9"/>
  <c r="J415" i="9"/>
  <c r="J416" i="9"/>
  <c r="J417" i="9"/>
  <c r="J418" i="9"/>
  <c r="J419" i="9"/>
  <c r="J420" i="9"/>
  <c r="J421" i="9"/>
  <c r="J422" i="9"/>
  <c r="J423" i="9"/>
  <c r="J424" i="9"/>
  <c r="J425" i="9"/>
  <c r="J426" i="9"/>
  <c r="J427" i="9"/>
  <c r="J428" i="9"/>
  <c r="J429" i="9"/>
  <c r="J430" i="9"/>
  <c r="J431" i="9"/>
  <c r="J432" i="9"/>
  <c r="J433" i="9"/>
  <c r="J434" i="9"/>
  <c r="J435" i="9"/>
  <c r="J436" i="9"/>
  <c r="J437" i="9"/>
  <c r="J438" i="9"/>
  <c r="J439" i="9"/>
  <c r="J440" i="9"/>
  <c r="J441" i="9"/>
  <c r="J442" i="9"/>
  <c r="J443" i="9"/>
  <c r="J444" i="9"/>
  <c r="J445" i="9"/>
  <c r="J446" i="9"/>
  <c r="J447" i="9"/>
  <c r="J448" i="9"/>
  <c r="J449" i="9"/>
  <c r="J450" i="9"/>
  <c r="J451" i="9"/>
  <c r="J452" i="9"/>
  <c r="J453" i="9"/>
  <c r="J454" i="9"/>
  <c r="J455" i="9"/>
  <c r="J456" i="9"/>
  <c r="J457" i="9"/>
  <c r="J458" i="9"/>
  <c r="J459" i="9"/>
  <c r="J460" i="9"/>
  <c r="J461" i="9"/>
  <c r="J462" i="9"/>
  <c r="J463" i="9"/>
  <c r="J464" i="9"/>
  <c r="J465" i="9"/>
  <c r="J466" i="9"/>
  <c r="J467" i="9"/>
  <c r="J468" i="9"/>
  <c r="J469" i="9"/>
  <c r="J470" i="9"/>
  <c r="J471" i="9"/>
  <c r="J472" i="9"/>
  <c r="J473" i="9"/>
  <c r="J474" i="9"/>
  <c r="J475" i="9"/>
  <c r="J476" i="9"/>
  <c r="J477" i="9"/>
  <c r="J478" i="9"/>
  <c r="J479" i="9"/>
  <c r="J480" i="9"/>
  <c r="J481" i="9"/>
  <c r="J482" i="9"/>
  <c r="J483" i="9"/>
  <c r="J484" i="9"/>
  <c r="J485" i="9"/>
  <c r="J486" i="9"/>
  <c r="J487" i="9"/>
  <c r="J488" i="9"/>
  <c r="J489" i="9"/>
  <c r="J490" i="9"/>
  <c r="J491" i="9"/>
  <c r="J492" i="9"/>
  <c r="J493" i="9"/>
  <c r="J494" i="9"/>
  <c r="J495" i="9"/>
  <c r="J496" i="9"/>
  <c r="J497" i="9"/>
  <c r="J498" i="9"/>
  <c r="J499" i="9"/>
  <c r="J500" i="9"/>
  <c r="J501" i="9"/>
  <c r="J502" i="9"/>
  <c r="J503" i="9"/>
  <c r="J504" i="9"/>
  <c r="J505" i="9"/>
  <c r="J506" i="9"/>
  <c r="J507" i="9"/>
  <c r="J508" i="9"/>
  <c r="J509" i="9"/>
  <c r="J510" i="9"/>
  <c r="J511" i="9"/>
  <c r="J512" i="9"/>
  <c r="J513" i="9"/>
  <c r="J514" i="9"/>
  <c r="J515" i="9"/>
  <c r="J516" i="9"/>
  <c r="J517" i="9"/>
  <c r="J518" i="9"/>
  <c r="J519" i="9"/>
  <c r="J520" i="9"/>
  <c r="J521" i="9"/>
  <c r="J522" i="9"/>
  <c r="J523" i="9"/>
  <c r="J524" i="9"/>
  <c r="J525" i="9"/>
  <c r="J526" i="9"/>
  <c r="J527" i="9"/>
  <c r="J528" i="9"/>
  <c r="J529" i="9"/>
  <c r="J530" i="9"/>
  <c r="J531" i="9"/>
  <c r="J532" i="9"/>
  <c r="J533" i="9"/>
  <c r="J534" i="9"/>
  <c r="J535" i="9"/>
  <c r="J536" i="9"/>
  <c r="J537" i="9"/>
  <c r="J538" i="9"/>
  <c r="J539" i="9"/>
  <c r="J540" i="9"/>
  <c r="J541" i="9"/>
  <c r="J542" i="9"/>
  <c r="J543" i="9"/>
  <c r="J544" i="9"/>
  <c r="J545" i="9"/>
  <c r="J546" i="9"/>
  <c r="J547" i="9"/>
  <c r="J548" i="9"/>
  <c r="J549" i="9"/>
  <c r="J550" i="9"/>
  <c r="J551" i="9"/>
  <c r="J552" i="9"/>
  <c r="J553" i="9"/>
  <c r="J554" i="9"/>
  <c r="J555" i="9"/>
  <c r="J556" i="9"/>
  <c r="H2" i="9"/>
  <c r="H3" i="9"/>
  <c r="H4" i="9"/>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191" i="9"/>
  <c r="H192" i="9"/>
  <c r="H193" i="9"/>
  <c r="H194" i="9"/>
  <c r="H195" i="9"/>
  <c r="H196" i="9"/>
  <c r="H197" i="9"/>
  <c r="H198" i="9"/>
  <c r="H199" i="9"/>
  <c r="H200" i="9"/>
  <c r="H201" i="9"/>
  <c r="H202" i="9"/>
  <c r="H203" i="9"/>
  <c r="H204" i="9"/>
  <c r="H205" i="9"/>
  <c r="H206" i="9"/>
  <c r="H207" i="9"/>
  <c r="H208" i="9"/>
  <c r="H209" i="9"/>
  <c r="H210" i="9"/>
  <c r="H211" i="9"/>
  <c r="H212" i="9"/>
  <c r="H213" i="9"/>
  <c r="H214" i="9"/>
  <c r="H215" i="9"/>
  <c r="H216" i="9"/>
  <c r="H217" i="9"/>
  <c r="H218" i="9"/>
  <c r="H219" i="9"/>
  <c r="H220" i="9"/>
  <c r="H221" i="9"/>
  <c r="H222" i="9"/>
  <c r="H223" i="9"/>
  <c r="H224" i="9"/>
  <c r="H225" i="9"/>
  <c r="H226" i="9"/>
  <c r="H227" i="9"/>
  <c r="H228" i="9"/>
  <c r="H229" i="9"/>
  <c r="H230" i="9"/>
  <c r="H231" i="9"/>
  <c r="H232" i="9"/>
  <c r="H233" i="9"/>
  <c r="H234" i="9"/>
  <c r="H235" i="9"/>
  <c r="H236" i="9"/>
  <c r="H237" i="9"/>
  <c r="H238" i="9"/>
  <c r="H239" i="9"/>
  <c r="H240" i="9"/>
  <c r="H241" i="9"/>
  <c r="H242" i="9"/>
  <c r="H243" i="9"/>
  <c r="H244" i="9"/>
  <c r="H245" i="9"/>
  <c r="H246" i="9"/>
  <c r="H247" i="9"/>
  <c r="H248" i="9"/>
  <c r="H249" i="9"/>
  <c r="H250" i="9"/>
  <c r="H251" i="9"/>
  <c r="H252" i="9"/>
  <c r="H253" i="9"/>
  <c r="H254" i="9"/>
  <c r="H255" i="9"/>
  <c r="H256" i="9"/>
  <c r="H257" i="9"/>
  <c r="H258" i="9"/>
  <c r="H259" i="9"/>
  <c r="H260" i="9"/>
  <c r="H261" i="9"/>
  <c r="H262" i="9"/>
  <c r="H263" i="9"/>
  <c r="H264" i="9"/>
  <c r="H265" i="9"/>
  <c r="H266" i="9"/>
  <c r="H267" i="9"/>
  <c r="H268" i="9"/>
  <c r="H269" i="9"/>
  <c r="H270" i="9"/>
  <c r="H271" i="9"/>
  <c r="H272" i="9"/>
  <c r="H273" i="9"/>
  <c r="H274" i="9"/>
  <c r="H275" i="9"/>
  <c r="H276" i="9"/>
  <c r="H277" i="9"/>
  <c r="H278" i="9"/>
  <c r="H279" i="9"/>
  <c r="H280" i="9"/>
  <c r="H281" i="9"/>
  <c r="H282" i="9"/>
  <c r="H283" i="9"/>
  <c r="H284" i="9"/>
  <c r="H285" i="9"/>
  <c r="H286" i="9"/>
  <c r="H287" i="9"/>
  <c r="H288" i="9"/>
  <c r="H289" i="9"/>
  <c r="H290" i="9"/>
  <c r="H291" i="9"/>
  <c r="H292" i="9"/>
  <c r="H293" i="9"/>
  <c r="H294" i="9"/>
  <c r="H295" i="9"/>
  <c r="H296" i="9"/>
  <c r="H297" i="9"/>
  <c r="H298" i="9"/>
  <c r="H299" i="9"/>
  <c r="H300" i="9"/>
  <c r="H301" i="9"/>
  <c r="H302" i="9"/>
  <c r="H303" i="9"/>
  <c r="H304" i="9"/>
  <c r="H305" i="9"/>
  <c r="H306" i="9"/>
  <c r="H307" i="9"/>
  <c r="H308" i="9"/>
  <c r="H309" i="9"/>
  <c r="H310" i="9"/>
  <c r="H311" i="9"/>
  <c r="H312" i="9"/>
  <c r="H313" i="9"/>
  <c r="H314" i="9"/>
  <c r="H315" i="9"/>
  <c r="H316" i="9"/>
  <c r="H317" i="9"/>
  <c r="H318" i="9"/>
  <c r="H319" i="9"/>
  <c r="H320" i="9"/>
  <c r="H321" i="9"/>
  <c r="H322" i="9"/>
  <c r="H323" i="9"/>
  <c r="H324" i="9"/>
  <c r="H325" i="9"/>
  <c r="H326" i="9"/>
  <c r="H327" i="9"/>
  <c r="H328" i="9"/>
  <c r="H329" i="9"/>
  <c r="H330" i="9"/>
  <c r="H331" i="9"/>
  <c r="H332" i="9"/>
  <c r="H333" i="9"/>
  <c r="H334" i="9"/>
  <c r="H335" i="9"/>
  <c r="H336" i="9"/>
  <c r="H337" i="9"/>
  <c r="H338" i="9"/>
  <c r="H339" i="9"/>
  <c r="H340" i="9"/>
  <c r="H341" i="9"/>
  <c r="H342" i="9"/>
  <c r="H343" i="9"/>
  <c r="H344" i="9"/>
  <c r="H345" i="9"/>
  <c r="H346" i="9"/>
  <c r="H347" i="9"/>
  <c r="H348" i="9"/>
  <c r="H349" i="9"/>
  <c r="H350" i="9"/>
  <c r="H351" i="9"/>
  <c r="H352" i="9"/>
  <c r="H353" i="9"/>
  <c r="H354" i="9"/>
  <c r="H355" i="9"/>
  <c r="H356" i="9"/>
  <c r="H357" i="9"/>
  <c r="H358" i="9"/>
  <c r="H359" i="9"/>
  <c r="H360" i="9"/>
  <c r="H361" i="9"/>
  <c r="H362" i="9"/>
  <c r="H363" i="9"/>
  <c r="H364" i="9"/>
  <c r="H365" i="9"/>
  <c r="H366" i="9"/>
  <c r="H367" i="9"/>
  <c r="H368" i="9"/>
  <c r="H369" i="9"/>
  <c r="H370" i="9"/>
  <c r="H371" i="9"/>
  <c r="H372" i="9"/>
  <c r="H373" i="9"/>
  <c r="H374" i="9"/>
  <c r="H375" i="9"/>
  <c r="H376" i="9"/>
  <c r="H377" i="9"/>
  <c r="H378" i="9"/>
  <c r="H379" i="9"/>
  <c r="H380" i="9"/>
  <c r="H381" i="9"/>
  <c r="H382" i="9"/>
  <c r="H383" i="9"/>
  <c r="H384" i="9"/>
  <c r="H385" i="9"/>
  <c r="H386" i="9"/>
  <c r="H387" i="9"/>
  <c r="H388" i="9"/>
  <c r="H389" i="9"/>
  <c r="H390" i="9"/>
  <c r="H391" i="9"/>
  <c r="H392" i="9"/>
  <c r="H393" i="9"/>
  <c r="H394" i="9"/>
  <c r="H395" i="9"/>
  <c r="H396" i="9"/>
  <c r="H397" i="9"/>
  <c r="H398" i="9"/>
  <c r="H399" i="9"/>
  <c r="H400" i="9"/>
  <c r="H401" i="9"/>
  <c r="H402" i="9"/>
  <c r="H403" i="9"/>
  <c r="H404" i="9"/>
  <c r="H405" i="9"/>
  <c r="H406" i="9"/>
  <c r="H407" i="9"/>
  <c r="H408" i="9"/>
  <c r="H409" i="9"/>
  <c r="H410" i="9"/>
  <c r="H411" i="9"/>
  <c r="H412" i="9"/>
  <c r="H413" i="9"/>
  <c r="H414" i="9"/>
  <c r="H415" i="9"/>
  <c r="H416" i="9"/>
  <c r="H417" i="9"/>
  <c r="H418" i="9"/>
  <c r="H419" i="9"/>
  <c r="H420" i="9"/>
  <c r="H421" i="9"/>
  <c r="H422" i="9"/>
  <c r="H423" i="9"/>
  <c r="H424" i="9"/>
  <c r="H425" i="9"/>
  <c r="H426" i="9"/>
  <c r="H427" i="9"/>
  <c r="H428" i="9"/>
  <c r="H429" i="9"/>
  <c r="H430" i="9"/>
  <c r="H431" i="9"/>
  <c r="H432" i="9"/>
  <c r="H433" i="9"/>
  <c r="H434" i="9"/>
  <c r="H435" i="9"/>
  <c r="H436" i="9"/>
  <c r="H437" i="9"/>
  <c r="H438" i="9"/>
  <c r="H439" i="9"/>
  <c r="H440" i="9"/>
  <c r="H441" i="9"/>
  <c r="H442" i="9"/>
  <c r="H443" i="9"/>
  <c r="H444" i="9"/>
  <c r="H445" i="9"/>
  <c r="H446" i="9"/>
  <c r="H447" i="9"/>
  <c r="H448" i="9"/>
  <c r="H449" i="9"/>
  <c r="H450" i="9"/>
  <c r="H451" i="9"/>
  <c r="H452" i="9"/>
  <c r="H453" i="9"/>
  <c r="H454" i="9"/>
  <c r="H455" i="9"/>
  <c r="H456" i="9"/>
  <c r="H457" i="9"/>
  <c r="H458" i="9"/>
  <c r="H459" i="9"/>
  <c r="H460" i="9"/>
  <c r="H461" i="9"/>
  <c r="H462" i="9"/>
  <c r="H463" i="9"/>
  <c r="H464" i="9"/>
  <c r="H465" i="9"/>
  <c r="H466" i="9"/>
  <c r="H467" i="9"/>
  <c r="H468" i="9"/>
  <c r="H469" i="9"/>
  <c r="H470" i="9"/>
  <c r="H471" i="9"/>
  <c r="H472" i="9"/>
  <c r="H473" i="9"/>
  <c r="H474" i="9"/>
  <c r="H475" i="9"/>
  <c r="H476" i="9"/>
  <c r="H477" i="9"/>
  <c r="H478" i="9"/>
  <c r="H479" i="9"/>
  <c r="H480" i="9"/>
  <c r="H481" i="9"/>
  <c r="H482" i="9"/>
  <c r="H483" i="9"/>
  <c r="H484" i="9"/>
  <c r="H485" i="9"/>
  <c r="H486" i="9"/>
  <c r="H487" i="9"/>
  <c r="H488" i="9"/>
  <c r="H489" i="9"/>
  <c r="H490" i="9"/>
  <c r="H491" i="9"/>
  <c r="H492" i="9"/>
  <c r="H493" i="9"/>
  <c r="H494" i="9"/>
  <c r="H495" i="9"/>
  <c r="H496" i="9"/>
  <c r="H497" i="9"/>
  <c r="H498" i="9"/>
  <c r="H499" i="9"/>
  <c r="H500" i="9"/>
  <c r="H501" i="9"/>
  <c r="H502" i="9"/>
  <c r="H503" i="9"/>
  <c r="H504" i="9"/>
  <c r="H505" i="9"/>
  <c r="H506" i="9"/>
  <c r="H507" i="9"/>
  <c r="H508" i="9"/>
  <c r="H509" i="9"/>
  <c r="H510" i="9"/>
  <c r="H511" i="9"/>
  <c r="H512" i="9"/>
  <c r="H513" i="9"/>
  <c r="H514" i="9"/>
  <c r="H515" i="9"/>
  <c r="H516" i="9"/>
  <c r="H517" i="9"/>
  <c r="H518" i="9"/>
  <c r="H519" i="9"/>
  <c r="H520" i="9"/>
  <c r="H521" i="9"/>
  <c r="H522" i="9"/>
  <c r="H523" i="9"/>
  <c r="H524" i="9"/>
  <c r="H525" i="9"/>
  <c r="H526" i="9"/>
  <c r="H527" i="9"/>
  <c r="H528" i="9"/>
  <c r="H529" i="9"/>
  <c r="H530" i="9"/>
  <c r="H531" i="9"/>
  <c r="H532" i="9"/>
  <c r="H533" i="9"/>
  <c r="H534" i="9"/>
  <c r="H535" i="9"/>
  <c r="H536" i="9"/>
  <c r="H537" i="9"/>
  <c r="H538" i="9"/>
  <c r="H539" i="9"/>
  <c r="H540" i="9"/>
  <c r="H541" i="9"/>
  <c r="H542" i="9"/>
  <c r="H543" i="9"/>
  <c r="H544" i="9"/>
  <c r="H545" i="9"/>
  <c r="H546" i="9"/>
  <c r="H547" i="9"/>
  <c r="H548" i="9"/>
  <c r="H549" i="9"/>
  <c r="H550" i="9"/>
  <c r="H551" i="9"/>
  <c r="H552" i="9"/>
  <c r="H553" i="9"/>
  <c r="H554" i="9"/>
  <c r="H555" i="9"/>
  <c r="H556" i="9"/>
  <c r="G2" i="9"/>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G170" i="9"/>
  <c r="G171" i="9"/>
  <c r="G172" i="9"/>
  <c r="G173" i="9"/>
  <c r="G174" i="9"/>
  <c r="G175" i="9"/>
  <c r="G176" i="9"/>
  <c r="G177" i="9"/>
  <c r="G178" i="9"/>
  <c r="G179" i="9"/>
  <c r="G180" i="9"/>
  <c r="G181" i="9"/>
  <c r="G182" i="9"/>
  <c r="G183" i="9"/>
  <c r="G184" i="9"/>
  <c r="G185" i="9"/>
  <c r="G186" i="9"/>
  <c r="G187" i="9"/>
  <c r="G188" i="9"/>
  <c r="G189" i="9"/>
  <c r="G190" i="9"/>
  <c r="G191" i="9"/>
  <c r="G192" i="9"/>
  <c r="G193" i="9"/>
  <c r="G194" i="9"/>
  <c r="G195" i="9"/>
  <c r="G196" i="9"/>
  <c r="G197" i="9"/>
  <c r="G198" i="9"/>
  <c r="G199" i="9"/>
  <c r="G200" i="9"/>
  <c r="G201" i="9"/>
  <c r="G202" i="9"/>
  <c r="G203" i="9"/>
  <c r="G204" i="9"/>
  <c r="G205" i="9"/>
  <c r="G206" i="9"/>
  <c r="G207" i="9"/>
  <c r="G208" i="9"/>
  <c r="G209" i="9"/>
  <c r="G210" i="9"/>
  <c r="G211" i="9"/>
  <c r="G212" i="9"/>
  <c r="G213" i="9"/>
  <c r="G214" i="9"/>
  <c r="G215" i="9"/>
  <c r="G216" i="9"/>
  <c r="G217" i="9"/>
  <c r="G218" i="9"/>
  <c r="G219" i="9"/>
  <c r="G220" i="9"/>
  <c r="G221" i="9"/>
  <c r="G222" i="9"/>
  <c r="G223" i="9"/>
  <c r="G224" i="9"/>
  <c r="G225" i="9"/>
  <c r="G226" i="9"/>
  <c r="G227" i="9"/>
  <c r="G228" i="9"/>
  <c r="G229" i="9"/>
  <c r="G230" i="9"/>
  <c r="G231" i="9"/>
  <c r="G232" i="9"/>
  <c r="G233" i="9"/>
  <c r="G234" i="9"/>
  <c r="G235" i="9"/>
  <c r="G236" i="9"/>
  <c r="G237" i="9"/>
  <c r="G238" i="9"/>
  <c r="G239" i="9"/>
  <c r="G240" i="9"/>
  <c r="G241" i="9"/>
  <c r="G242" i="9"/>
  <c r="G243" i="9"/>
  <c r="G244" i="9"/>
  <c r="G245" i="9"/>
  <c r="G246" i="9"/>
  <c r="G247" i="9"/>
  <c r="G248" i="9"/>
  <c r="G249" i="9"/>
  <c r="G250" i="9"/>
  <c r="G251" i="9"/>
  <c r="G252" i="9"/>
  <c r="G253" i="9"/>
  <c r="G254" i="9"/>
  <c r="G255" i="9"/>
  <c r="G256" i="9"/>
  <c r="G257" i="9"/>
  <c r="G258" i="9"/>
  <c r="G259" i="9"/>
  <c r="G260" i="9"/>
  <c r="G261" i="9"/>
  <c r="G262" i="9"/>
  <c r="G263" i="9"/>
  <c r="G264" i="9"/>
  <c r="G265" i="9"/>
  <c r="G266" i="9"/>
  <c r="G267" i="9"/>
  <c r="G268" i="9"/>
  <c r="G269" i="9"/>
  <c r="G270" i="9"/>
  <c r="G271" i="9"/>
  <c r="G272" i="9"/>
  <c r="G273" i="9"/>
  <c r="G274" i="9"/>
  <c r="G275" i="9"/>
  <c r="G276" i="9"/>
  <c r="G277" i="9"/>
  <c r="G278" i="9"/>
  <c r="G279" i="9"/>
  <c r="G280" i="9"/>
  <c r="G281" i="9"/>
  <c r="G282" i="9"/>
  <c r="G283" i="9"/>
  <c r="G284" i="9"/>
  <c r="G285" i="9"/>
  <c r="G286" i="9"/>
  <c r="G287" i="9"/>
  <c r="G288" i="9"/>
  <c r="G289" i="9"/>
  <c r="G290" i="9"/>
  <c r="G291" i="9"/>
  <c r="G292" i="9"/>
  <c r="G293" i="9"/>
  <c r="G294" i="9"/>
  <c r="G295" i="9"/>
  <c r="G296" i="9"/>
  <c r="G297" i="9"/>
  <c r="G298" i="9"/>
  <c r="G299" i="9"/>
  <c r="G300" i="9"/>
  <c r="G301" i="9"/>
  <c r="G302" i="9"/>
  <c r="G303" i="9"/>
  <c r="G304" i="9"/>
  <c r="G305" i="9"/>
  <c r="G306" i="9"/>
  <c r="G307" i="9"/>
  <c r="G308" i="9"/>
  <c r="G309" i="9"/>
  <c r="G310" i="9"/>
  <c r="G311" i="9"/>
  <c r="G312" i="9"/>
  <c r="G313" i="9"/>
  <c r="G314" i="9"/>
  <c r="G315" i="9"/>
  <c r="G316" i="9"/>
  <c r="G317" i="9"/>
  <c r="G318" i="9"/>
  <c r="G319" i="9"/>
  <c r="G320" i="9"/>
  <c r="G321" i="9"/>
  <c r="G322" i="9"/>
  <c r="G323" i="9"/>
  <c r="G324" i="9"/>
  <c r="G325" i="9"/>
  <c r="G326" i="9"/>
  <c r="G327" i="9"/>
  <c r="G328" i="9"/>
  <c r="G329" i="9"/>
  <c r="G330" i="9"/>
  <c r="G331" i="9"/>
  <c r="G332" i="9"/>
  <c r="G333" i="9"/>
  <c r="G334" i="9"/>
  <c r="G335" i="9"/>
  <c r="G336" i="9"/>
  <c r="G337" i="9"/>
  <c r="G338" i="9"/>
  <c r="G339" i="9"/>
  <c r="G340" i="9"/>
  <c r="G341" i="9"/>
  <c r="G342" i="9"/>
  <c r="G343" i="9"/>
  <c r="G344" i="9"/>
  <c r="G345" i="9"/>
  <c r="G346" i="9"/>
  <c r="G347" i="9"/>
  <c r="G348" i="9"/>
  <c r="G349" i="9"/>
  <c r="G350" i="9"/>
  <c r="G351" i="9"/>
  <c r="G352" i="9"/>
  <c r="G353" i="9"/>
  <c r="G354" i="9"/>
  <c r="G355" i="9"/>
  <c r="G356" i="9"/>
  <c r="G357" i="9"/>
  <c r="G358" i="9"/>
  <c r="G359" i="9"/>
  <c r="G360" i="9"/>
  <c r="G361" i="9"/>
  <c r="G362" i="9"/>
  <c r="G363" i="9"/>
  <c r="G364" i="9"/>
  <c r="G365" i="9"/>
  <c r="G366" i="9"/>
  <c r="G367" i="9"/>
  <c r="G368" i="9"/>
  <c r="G369" i="9"/>
  <c r="G370" i="9"/>
  <c r="G371" i="9"/>
  <c r="G372" i="9"/>
  <c r="G373" i="9"/>
  <c r="G374" i="9"/>
  <c r="G375" i="9"/>
  <c r="G376" i="9"/>
  <c r="G377" i="9"/>
  <c r="G378" i="9"/>
  <c r="G379" i="9"/>
  <c r="G380" i="9"/>
  <c r="G381" i="9"/>
  <c r="G382" i="9"/>
  <c r="G383" i="9"/>
  <c r="G384" i="9"/>
  <c r="G385" i="9"/>
  <c r="G386" i="9"/>
  <c r="G387" i="9"/>
  <c r="G388" i="9"/>
  <c r="G389" i="9"/>
  <c r="G390" i="9"/>
  <c r="G391" i="9"/>
  <c r="G392" i="9"/>
  <c r="G393" i="9"/>
  <c r="G394" i="9"/>
  <c r="G395" i="9"/>
  <c r="G396" i="9"/>
  <c r="G397" i="9"/>
  <c r="G398" i="9"/>
  <c r="G399" i="9"/>
  <c r="G400" i="9"/>
  <c r="G401" i="9"/>
  <c r="G402" i="9"/>
  <c r="G403" i="9"/>
  <c r="G404" i="9"/>
  <c r="G405" i="9"/>
  <c r="G406" i="9"/>
  <c r="G407" i="9"/>
  <c r="G408" i="9"/>
  <c r="G409" i="9"/>
  <c r="G410" i="9"/>
  <c r="G411" i="9"/>
  <c r="G412" i="9"/>
  <c r="G413" i="9"/>
  <c r="G414" i="9"/>
  <c r="G415" i="9"/>
  <c r="G416" i="9"/>
  <c r="G417" i="9"/>
  <c r="G418" i="9"/>
  <c r="G419" i="9"/>
  <c r="G420" i="9"/>
  <c r="G421" i="9"/>
  <c r="G422" i="9"/>
  <c r="G423" i="9"/>
  <c r="G424" i="9"/>
  <c r="G425" i="9"/>
  <c r="G426" i="9"/>
  <c r="G427" i="9"/>
  <c r="G428" i="9"/>
  <c r="G429" i="9"/>
  <c r="G430" i="9"/>
  <c r="G431" i="9"/>
  <c r="G432" i="9"/>
  <c r="G433" i="9"/>
  <c r="G434" i="9"/>
  <c r="G435" i="9"/>
  <c r="G436" i="9"/>
  <c r="G437" i="9"/>
  <c r="G438" i="9"/>
  <c r="G439" i="9"/>
  <c r="G440" i="9"/>
  <c r="G441" i="9"/>
  <c r="G442" i="9"/>
  <c r="G443" i="9"/>
  <c r="G444" i="9"/>
  <c r="G445" i="9"/>
  <c r="G446" i="9"/>
  <c r="G447" i="9"/>
  <c r="G448" i="9"/>
  <c r="G449" i="9"/>
  <c r="G450" i="9"/>
  <c r="G451" i="9"/>
  <c r="G452" i="9"/>
  <c r="G453" i="9"/>
  <c r="G454" i="9"/>
  <c r="G455" i="9"/>
  <c r="G456" i="9"/>
  <c r="G457" i="9"/>
  <c r="G458" i="9"/>
  <c r="G459" i="9"/>
  <c r="G460" i="9"/>
  <c r="G461" i="9"/>
  <c r="G462" i="9"/>
  <c r="G463" i="9"/>
  <c r="G464" i="9"/>
  <c r="G465" i="9"/>
  <c r="G466" i="9"/>
  <c r="G467" i="9"/>
  <c r="G468" i="9"/>
  <c r="G469" i="9"/>
  <c r="G470" i="9"/>
  <c r="G471" i="9"/>
  <c r="G472" i="9"/>
  <c r="G473" i="9"/>
  <c r="G474" i="9"/>
  <c r="G475" i="9"/>
  <c r="G476" i="9"/>
  <c r="G477" i="9"/>
  <c r="G478" i="9"/>
  <c r="G479" i="9"/>
  <c r="G480" i="9"/>
  <c r="G481" i="9"/>
  <c r="G482" i="9"/>
  <c r="G483" i="9"/>
  <c r="G484" i="9"/>
  <c r="G485" i="9"/>
  <c r="G486" i="9"/>
  <c r="G487" i="9"/>
  <c r="G488" i="9"/>
  <c r="G489" i="9"/>
  <c r="G490" i="9"/>
  <c r="G491" i="9"/>
  <c r="G492" i="9"/>
  <c r="G493" i="9"/>
  <c r="G494" i="9"/>
  <c r="G495" i="9"/>
  <c r="G496" i="9"/>
  <c r="G497" i="9"/>
  <c r="G498" i="9"/>
  <c r="G499" i="9"/>
  <c r="G500" i="9"/>
  <c r="G501" i="9"/>
  <c r="G502" i="9"/>
  <c r="G503" i="9"/>
  <c r="G504" i="9"/>
  <c r="G505" i="9"/>
  <c r="G506" i="9"/>
  <c r="G507" i="9"/>
  <c r="G508" i="9"/>
  <c r="G509" i="9"/>
  <c r="G510" i="9"/>
  <c r="G511" i="9"/>
  <c r="G512" i="9"/>
  <c r="G513" i="9"/>
  <c r="G514" i="9"/>
  <c r="G515" i="9"/>
  <c r="G516" i="9"/>
  <c r="G517" i="9"/>
  <c r="G518" i="9"/>
  <c r="G519" i="9"/>
  <c r="G520" i="9"/>
  <c r="G521" i="9"/>
  <c r="G522" i="9"/>
  <c r="G523" i="9"/>
  <c r="G524" i="9"/>
  <c r="G525" i="9"/>
  <c r="G526" i="9"/>
  <c r="G527" i="9"/>
  <c r="G528" i="9"/>
  <c r="G529" i="9"/>
  <c r="G530" i="9"/>
  <c r="G531" i="9"/>
  <c r="G532" i="9"/>
  <c r="G533" i="9"/>
  <c r="G534" i="9"/>
  <c r="G535" i="9"/>
  <c r="G536" i="9"/>
  <c r="G537" i="9"/>
  <c r="G538" i="9"/>
  <c r="G539" i="9"/>
  <c r="G540" i="9"/>
  <c r="G541" i="9"/>
  <c r="G542" i="9"/>
  <c r="G543" i="9"/>
  <c r="G544" i="9"/>
  <c r="G545" i="9"/>
  <c r="G546" i="9"/>
  <c r="G547" i="9"/>
  <c r="G548" i="9"/>
  <c r="G549" i="9"/>
  <c r="G550" i="9"/>
  <c r="G551" i="9"/>
  <c r="G552" i="9"/>
  <c r="G553" i="9"/>
  <c r="G554" i="9"/>
  <c r="G555" i="9"/>
  <c r="G556" i="9"/>
  <c r="F2" i="9"/>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104" i="9"/>
  <c r="F105" i="9"/>
  <c r="F106" i="9"/>
  <c r="F107" i="9"/>
  <c r="F108" i="9"/>
  <c r="F109" i="9"/>
  <c r="F110" i="9"/>
  <c r="F111" i="9"/>
  <c r="F112" i="9"/>
  <c r="F113" i="9"/>
  <c r="F114" i="9"/>
  <c r="F115" i="9"/>
  <c r="F116" i="9"/>
  <c r="F117" i="9"/>
  <c r="F118" i="9"/>
  <c r="F119" i="9"/>
  <c r="F120" i="9"/>
  <c r="F121" i="9"/>
  <c r="F122" i="9"/>
  <c r="F123" i="9"/>
  <c r="F124" i="9"/>
  <c r="F125" i="9"/>
  <c r="F126" i="9"/>
  <c r="F127" i="9"/>
  <c r="F128" i="9"/>
  <c r="F129" i="9"/>
  <c r="F130" i="9"/>
  <c r="F131" i="9"/>
  <c r="F132" i="9"/>
  <c r="F133" i="9"/>
  <c r="F134" i="9"/>
  <c r="F135" i="9"/>
  <c r="F136" i="9"/>
  <c r="F137" i="9"/>
  <c r="F138" i="9"/>
  <c r="F139" i="9"/>
  <c r="F140" i="9"/>
  <c r="F141" i="9"/>
  <c r="F142" i="9"/>
  <c r="F143" i="9"/>
  <c r="F144" i="9"/>
  <c r="F145" i="9"/>
  <c r="F146" i="9"/>
  <c r="F147" i="9"/>
  <c r="F148" i="9"/>
  <c r="F149" i="9"/>
  <c r="F150" i="9"/>
  <c r="F151" i="9"/>
  <c r="F152" i="9"/>
  <c r="F153" i="9"/>
  <c r="F154" i="9"/>
  <c r="F155" i="9"/>
  <c r="F156" i="9"/>
  <c r="F157" i="9"/>
  <c r="F158" i="9"/>
  <c r="F159" i="9"/>
  <c r="F160" i="9"/>
  <c r="F161" i="9"/>
  <c r="F162" i="9"/>
  <c r="F163" i="9"/>
  <c r="F164" i="9"/>
  <c r="F165" i="9"/>
  <c r="F166" i="9"/>
  <c r="F167" i="9"/>
  <c r="F168" i="9"/>
  <c r="F169" i="9"/>
  <c r="F170" i="9"/>
  <c r="F171" i="9"/>
  <c r="F172" i="9"/>
  <c r="F173" i="9"/>
  <c r="F174" i="9"/>
  <c r="F175" i="9"/>
  <c r="F176" i="9"/>
  <c r="F177" i="9"/>
  <c r="F178" i="9"/>
  <c r="F179" i="9"/>
  <c r="F180" i="9"/>
  <c r="F181" i="9"/>
  <c r="F182" i="9"/>
  <c r="F183" i="9"/>
  <c r="F184" i="9"/>
  <c r="F185" i="9"/>
  <c r="F186" i="9"/>
  <c r="F187" i="9"/>
  <c r="F188" i="9"/>
  <c r="F189" i="9"/>
  <c r="F190" i="9"/>
  <c r="F191" i="9"/>
  <c r="F192" i="9"/>
  <c r="F193" i="9"/>
  <c r="F194" i="9"/>
  <c r="F195" i="9"/>
  <c r="F196" i="9"/>
  <c r="F197" i="9"/>
  <c r="F198" i="9"/>
  <c r="F199" i="9"/>
  <c r="F200" i="9"/>
  <c r="F201" i="9"/>
  <c r="F202" i="9"/>
  <c r="F203" i="9"/>
  <c r="F204" i="9"/>
  <c r="F205" i="9"/>
  <c r="F206" i="9"/>
  <c r="F207" i="9"/>
  <c r="F208" i="9"/>
  <c r="F209" i="9"/>
  <c r="F210" i="9"/>
  <c r="F211" i="9"/>
  <c r="F212" i="9"/>
  <c r="F213" i="9"/>
  <c r="F214" i="9"/>
  <c r="F215" i="9"/>
  <c r="F216" i="9"/>
  <c r="F217" i="9"/>
  <c r="F218" i="9"/>
  <c r="F219" i="9"/>
  <c r="F220" i="9"/>
  <c r="F221" i="9"/>
  <c r="F222" i="9"/>
  <c r="F223" i="9"/>
  <c r="F224" i="9"/>
  <c r="F225" i="9"/>
  <c r="F226" i="9"/>
  <c r="F227" i="9"/>
  <c r="F228" i="9"/>
  <c r="F229" i="9"/>
  <c r="F230" i="9"/>
  <c r="F231" i="9"/>
  <c r="F232" i="9"/>
  <c r="F233" i="9"/>
  <c r="F234" i="9"/>
  <c r="F235" i="9"/>
  <c r="F236" i="9"/>
  <c r="F237" i="9"/>
  <c r="F238" i="9"/>
  <c r="F239" i="9"/>
  <c r="F240" i="9"/>
  <c r="F241" i="9"/>
  <c r="F242" i="9"/>
  <c r="F243" i="9"/>
  <c r="F244" i="9"/>
  <c r="F245" i="9"/>
  <c r="F246" i="9"/>
  <c r="F247" i="9"/>
  <c r="F248" i="9"/>
  <c r="F249" i="9"/>
  <c r="F250" i="9"/>
  <c r="F251" i="9"/>
  <c r="F252" i="9"/>
  <c r="F253" i="9"/>
  <c r="F254" i="9"/>
  <c r="F255" i="9"/>
  <c r="F256" i="9"/>
  <c r="F257" i="9"/>
  <c r="F258" i="9"/>
  <c r="F259" i="9"/>
  <c r="F260" i="9"/>
  <c r="F261" i="9"/>
  <c r="F262" i="9"/>
  <c r="F263" i="9"/>
  <c r="F264" i="9"/>
  <c r="F265" i="9"/>
  <c r="F266" i="9"/>
  <c r="F267" i="9"/>
  <c r="F268" i="9"/>
  <c r="F269" i="9"/>
  <c r="F270" i="9"/>
  <c r="F271" i="9"/>
  <c r="F272" i="9"/>
  <c r="F273" i="9"/>
  <c r="F274" i="9"/>
  <c r="F275" i="9"/>
  <c r="F276" i="9"/>
  <c r="F277" i="9"/>
  <c r="F278" i="9"/>
  <c r="F279" i="9"/>
  <c r="F280" i="9"/>
  <c r="F281" i="9"/>
  <c r="F282" i="9"/>
  <c r="F283" i="9"/>
  <c r="F284" i="9"/>
  <c r="F285" i="9"/>
  <c r="F286" i="9"/>
  <c r="F287" i="9"/>
  <c r="F288" i="9"/>
  <c r="F289" i="9"/>
  <c r="F290" i="9"/>
  <c r="F291" i="9"/>
  <c r="F292" i="9"/>
  <c r="F293" i="9"/>
  <c r="F294" i="9"/>
  <c r="F295" i="9"/>
  <c r="F296" i="9"/>
  <c r="F297" i="9"/>
  <c r="F298" i="9"/>
  <c r="F299" i="9"/>
  <c r="F300" i="9"/>
  <c r="F301" i="9"/>
  <c r="F302" i="9"/>
  <c r="F303" i="9"/>
  <c r="F304" i="9"/>
  <c r="F305" i="9"/>
  <c r="F306" i="9"/>
  <c r="F307" i="9"/>
  <c r="F308" i="9"/>
  <c r="F309" i="9"/>
  <c r="F310" i="9"/>
  <c r="F311" i="9"/>
  <c r="F312" i="9"/>
  <c r="F313" i="9"/>
  <c r="F314" i="9"/>
  <c r="F315" i="9"/>
  <c r="F316" i="9"/>
  <c r="F317" i="9"/>
  <c r="F318" i="9"/>
  <c r="F319" i="9"/>
  <c r="F320" i="9"/>
  <c r="F321" i="9"/>
  <c r="F322" i="9"/>
  <c r="F323" i="9"/>
  <c r="F324" i="9"/>
  <c r="F325" i="9"/>
  <c r="F326" i="9"/>
  <c r="F327" i="9"/>
  <c r="F328" i="9"/>
  <c r="F329" i="9"/>
  <c r="F330" i="9"/>
  <c r="F331" i="9"/>
  <c r="F332" i="9"/>
  <c r="F333" i="9"/>
  <c r="F334" i="9"/>
  <c r="F335" i="9"/>
  <c r="F336" i="9"/>
  <c r="F337" i="9"/>
  <c r="F338" i="9"/>
  <c r="F339" i="9"/>
  <c r="F340" i="9"/>
  <c r="F341" i="9"/>
  <c r="F342" i="9"/>
  <c r="F343" i="9"/>
  <c r="F344" i="9"/>
  <c r="F345" i="9"/>
  <c r="F346" i="9"/>
  <c r="F347" i="9"/>
  <c r="F348" i="9"/>
  <c r="F349" i="9"/>
  <c r="F350" i="9"/>
  <c r="F351" i="9"/>
  <c r="F352" i="9"/>
  <c r="F353" i="9"/>
  <c r="F354" i="9"/>
  <c r="F355" i="9"/>
  <c r="F356" i="9"/>
  <c r="F357" i="9"/>
  <c r="F358" i="9"/>
  <c r="F359" i="9"/>
  <c r="F360" i="9"/>
  <c r="F361" i="9"/>
  <c r="F362" i="9"/>
  <c r="F363" i="9"/>
  <c r="F364" i="9"/>
  <c r="F365" i="9"/>
  <c r="F366" i="9"/>
  <c r="F367" i="9"/>
  <c r="F368" i="9"/>
  <c r="F369" i="9"/>
  <c r="F370" i="9"/>
  <c r="F371" i="9"/>
  <c r="F372" i="9"/>
  <c r="F373" i="9"/>
  <c r="F374" i="9"/>
  <c r="F375" i="9"/>
  <c r="F376" i="9"/>
  <c r="F377" i="9"/>
  <c r="F378" i="9"/>
  <c r="F379" i="9"/>
  <c r="F380" i="9"/>
  <c r="F381" i="9"/>
  <c r="F382" i="9"/>
  <c r="F383" i="9"/>
  <c r="F384" i="9"/>
  <c r="F385" i="9"/>
  <c r="F386" i="9"/>
  <c r="F387" i="9"/>
  <c r="F388" i="9"/>
  <c r="F389" i="9"/>
  <c r="F390" i="9"/>
  <c r="F391" i="9"/>
  <c r="F392" i="9"/>
  <c r="F393" i="9"/>
  <c r="F394" i="9"/>
  <c r="F395" i="9"/>
  <c r="F396" i="9"/>
  <c r="F397" i="9"/>
  <c r="F398" i="9"/>
  <c r="F399" i="9"/>
  <c r="F400" i="9"/>
  <c r="F401" i="9"/>
  <c r="F402" i="9"/>
  <c r="F403" i="9"/>
  <c r="F404" i="9"/>
  <c r="F405" i="9"/>
  <c r="F406" i="9"/>
  <c r="F407" i="9"/>
  <c r="F408" i="9"/>
  <c r="F409" i="9"/>
  <c r="F410" i="9"/>
  <c r="F411" i="9"/>
  <c r="F412" i="9"/>
  <c r="F413" i="9"/>
  <c r="F414" i="9"/>
  <c r="F415" i="9"/>
  <c r="F416" i="9"/>
  <c r="F417" i="9"/>
  <c r="F418" i="9"/>
  <c r="F419" i="9"/>
  <c r="F420" i="9"/>
  <c r="F421" i="9"/>
  <c r="F422" i="9"/>
  <c r="F423" i="9"/>
  <c r="F424" i="9"/>
  <c r="F425" i="9"/>
  <c r="F426" i="9"/>
  <c r="F427" i="9"/>
  <c r="F428" i="9"/>
  <c r="F429" i="9"/>
  <c r="F430" i="9"/>
  <c r="F431" i="9"/>
  <c r="F432" i="9"/>
  <c r="F433" i="9"/>
  <c r="F434" i="9"/>
  <c r="F435" i="9"/>
  <c r="F436" i="9"/>
  <c r="F437" i="9"/>
  <c r="F438" i="9"/>
  <c r="F439" i="9"/>
  <c r="F440" i="9"/>
  <c r="F441" i="9"/>
  <c r="F442" i="9"/>
  <c r="F443" i="9"/>
  <c r="F444" i="9"/>
  <c r="F445" i="9"/>
  <c r="F446" i="9"/>
  <c r="F447" i="9"/>
  <c r="F448" i="9"/>
  <c r="F449" i="9"/>
  <c r="F450" i="9"/>
  <c r="F451" i="9"/>
  <c r="F452" i="9"/>
  <c r="F453" i="9"/>
  <c r="F454" i="9"/>
  <c r="F455" i="9"/>
  <c r="F456" i="9"/>
  <c r="F457" i="9"/>
  <c r="F458" i="9"/>
  <c r="F459" i="9"/>
  <c r="F460" i="9"/>
  <c r="F461" i="9"/>
  <c r="F462" i="9"/>
  <c r="F463" i="9"/>
  <c r="F464" i="9"/>
  <c r="F465" i="9"/>
  <c r="F466" i="9"/>
  <c r="F467" i="9"/>
  <c r="F468" i="9"/>
  <c r="F469" i="9"/>
  <c r="F470" i="9"/>
  <c r="F471" i="9"/>
  <c r="F472" i="9"/>
  <c r="F473" i="9"/>
  <c r="F474" i="9"/>
  <c r="F475" i="9"/>
  <c r="F476" i="9"/>
  <c r="F477" i="9"/>
  <c r="F478" i="9"/>
  <c r="F479" i="9"/>
  <c r="F480" i="9"/>
  <c r="F481" i="9"/>
  <c r="F482" i="9"/>
  <c r="F483" i="9"/>
  <c r="F484" i="9"/>
  <c r="F485" i="9"/>
  <c r="F486" i="9"/>
  <c r="F487" i="9"/>
  <c r="F488" i="9"/>
  <c r="F489" i="9"/>
  <c r="F490" i="9"/>
  <c r="F491" i="9"/>
  <c r="F492" i="9"/>
  <c r="F493" i="9"/>
  <c r="F494" i="9"/>
  <c r="F495" i="9"/>
  <c r="F496" i="9"/>
  <c r="F497" i="9"/>
  <c r="F498" i="9"/>
  <c r="F499" i="9"/>
  <c r="F500" i="9"/>
  <c r="F501" i="9"/>
  <c r="F502" i="9"/>
  <c r="F503" i="9"/>
  <c r="F504" i="9"/>
  <c r="F505" i="9"/>
  <c r="F506" i="9"/>
  <c r="F507" i="9"/>
  <c r="F508" i="9"/>
  <c r="F509" i="9"/>
  <c r="F510" i="9"/>
  <c r="F511" i="9"/>
  <c r="F512" i="9"/>
  <c r="F513" i="9"/>
  <c r="F514" i="9"/>
  <c r="F515" i="9"/>
  <c r="F516" i="9"/>
  <c r="F517" i="9"/>
  <c r="F518" i="9"/>
  <c r="F519" i="9"/>
  <c r="F520" i="9"/>
  <c r="F521" i="9"/>
  <c r="F522" i="9"/>
  <c r="F523" i="9"/>
  <c r="F524" i="9"/>
  <c r="F525" i="9"/>
  <c r="F526" i="9"/>
  <c r="F527" i="9"/>
  <c r="F528" i="9"/>
  <c r="F529" i="9"/>
  <c r="F530" i="9"/>
  <c r="F531" i="9"/>
  <c r="F532" i="9"/>
  <c r="F533" i="9"/>
  <c r="F534" i="9"/>
  <c r="F535" i="9"/>
  <c r="F536" i="9"/>
  <c r="F537" i="9"/>
  <c r="F538" i="9"/>
  <c r="F539" i="9"/>
  <c r="F540" i="9"/>
  <c r="F541" i="9"/>
  <c r="F542" i="9"/>
  <c r="F543" i="9"/>
  <c r="F544" i="9"/>
  <c r="F545" i="9"/>
  <c r="F546" i="9"/>
  <c r="F547" i="9"/>
  <c r="F548" i="9"/>
  <c r="F549" i="9"/>
  <c r="F550" i="9"/>
  <c r="F551" i="9"/>
  <c r="F552" i="9"/>
  <c r="F553" i="9"/>
  <c r="F554" i="9"/>
  <c r="F555" i="9"/>
  <c r="F556" i="9"/>
  <c r="P2" i="9"/>
  <c r="P3" i="9"/>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81" i="9"/>
  <c r="P82" i="9"/>
  <c r="P83" i="9"/>
  <c r="P84" i="9"/>
  <c r="P85" i="9"/>
  <c r="P86" i="9"/>
  <c r="P87" i="9"/>
  <c r="P88" i="9"/>
  <c r="P89" i="9"/>
  <c r="P90" i="9"/>
  <c r="P91" i="9"/>
  <c r="P92" i="9"/>
  <c r="P93" i="9"/>
  <c r="P94" i="9"/>
  <c r="P95" i="9"/>
  <c r="P96" i="9"/>
  <c r="P97" i="9"/>
  <c r="P98" i="9"/>
  <c r="P99" i="9"/>
  <c r="P100" i="9"/>
  <c r="P101" i="9"/>
  <c r="P102" i="9"/>
  <c r="P103" i="9"/>
  <c r="P104" i="9"/>
  <c r="P105" i="9"/>
  <c r="P106" i="9"/>
  <c r="P107" i="9"/>
  <c r="P108" i="9"/>
  <c r="P109" i="9"/>
  <c r="P110" i="9"/>
  <c r="P111" i="9"/>
  <c r="P112" i="9"/>
  <c r="P113" i="9"/>
  <c r="P114" i="9"/>
  <c r="P115" i="9"/>
  <c r="P116" i="9"/>
  <c r="P117" i="9"/>
  <c r="P118" i="9"/>
  <c r="P119" i="9"/>
  <c r="P120" i="9"/>
  <c r="P121" i="9"/>
  <c r="P122" i="9"/>
  <c r="P123" i="9"/>
  <c r="P124" i="9"/>
  <c r="P125" i="9"/>
  <c r="P126" i="9"/>
  <c r="P127" i="9"/>
  <c r="P128" i="9"/>
  <c r="P129" i="9"/>
  <c r="P130" i="9"/>
  <c r="P131" i="9"/>
  <c r="P132" i="9"/>
  <c r="P133" i="9"/>
  <c r="P134" i="9"/>
  <c r="P135" i="9"/>
  <c r="P136" i="9"/>
  <c r="P137" i="9"/>
  <c r="P138" i="9"/>
  <c r="P139" i="9"/>
  <c r="P140" i="9"/>
  <c r="P141" i="9"/>
  <c r="P142" i="9"/>
  <c r="P143" i="9"/>
  <c r="P144" i="9"/>
  <c r="P145" i="9"/>
  <c r="P146" i="9"/>
  <c r="P147" i="9"/>
  <c r="P148" i="9"/>
  <c r="P149" i="9"/>
  <c r="P150" i="9"/>
  <c r="P151" i="9"/>
  <c r="P152" i="9"/>
  <c r="P153" i="9"/>
  <c r="P154" i="9"/>
  <c r="P155" i="9"/>
  <c r="P156" i="9"/>
  <c r="P157" i="9"/>
  <c r="P158" i="9"/>
  <c r="P159" i="9"/>
  <c r="P160" i="9"/>
  <c r="P161" i="9"/>
  <c r="P162" i="9"/>
  <c r="P163" i="9"/>
  <c r="P164" i="9"/>
  <c r="P165" i="9"/>
  <c r="P166" i="9"/>
  <c r="P167" i="9"/>
  <c r="P168" i="9"/>
  <c r="P169" i="9"/>
  <c r="P170" i="9"/>
  <c r="P171" i="9"/>
  <c r="P172" i="9"/>
  <c r="P173" i="9"/>
  <c r="P174" i="9"/>
  <c r="P175" i="9"/>
  <c r="P176" i="9"/>
  <c r="P177" i="9"/>
  <c r="P178" i="9"/>
  <c r="P179" i="9"/>
  <c r="P180" i="9"/>
  <c r="P181" i="9"/>
  <c r="P182" i="9"/>
  <c r="P183" i="9"/>
  <c r="P184" i="9"/>
  <c r="P185" i="9"/>
  <c r="P186" i="9"/>
  <c r="P187" i="9"/>
  <c r="P188" i="9"/>
  <c r="P189" i="9"/>
  <c r="P190" i="9"/>
  <c r="P191" i="9"/>
  <c r="P192" i="9"/>
  <c r="P193" i="9"/>
  <c r="P194" i="9"/>
  <c r="P195" i="9"/>
  <c r="P196" i="9"/>
  <c r="P197" i="9"/>
  <c r="P198" i="9"/>
  <c r="P199" i="9"/>
  <c r="P200" i="9"/>
  <c r="P201" i="9"/>
  <c r="P202" i="9"/>
  <c r="P203" i="9"/>
  <c r="P204" i="9"/>
  <c r="P205" i="9"/>
  <c r="P206" i="9"/>
  <c r="P207" i="9"/>
  <c r="P208" i="9"/>
  <c r="P209" i="9"/>
  <c r="P210" i="9"/>
  <c r="P211" i="9"/>
  <c r="P212" i="9"/>
  <c r="P213" i="9"/>
  <c r="P214" i="9"/>
  <c r="P215" i="9"/>
  <c r="P216" i="9"/>
  <c r="P217" i="9"/>
  <c r="P218" i="9"/>
  <c r="P219" i="9"/>
  <c r="P220" i="9"/>
  <c r="P221" i="9"/>
  <c r="P222" i="9"/>
  <c r="P223" i="9"/>
  <c r="P224" i="9"/>
  <c r="P225" i="9"/>
  <c r="P226" i="9"/>
  <c r="P227" i="9"/>
  <c r="P228" i="9"/>
  <c r="P229" i="9"/>
  <c r="P230" i="9"/>
  <c r="P231" i="9"/>
  <c r="P232" i="9"/>
  <c r="P233" i="9"/>
  <c r="P234" i="9"/>
  <c r="P235" i="9"/>
  <c r="P236" i="9"/>
  <c r="P237" i="9"/>
  <c r="P238" i="9"/>
  <c r="P239" i="9"/>
  <c r="P240" i="9"/>
  <c r="P241" i="9"/>
  <c r="P242" i="9"/>
  <c r="P243" i="9"/>
  <c r="P244" i="9"/>
  <c r="P245" i="9"/>
  <c r="P246" i="9"/>
  <c r="P247" i="9"/>
  <c r="P248" i="9"/>
  <c r="P249" i="9"/>
  <c r="P250" i="9"/>
  <c r="P251" i="9"/>
  <c r="P252" i="9"/>
  <c r="P253" i="9"/>
  <c r="P254" i="9"/>
  <c r="P255" i="9"/>
  <c r="P256" i="9"/>
  <c r="P257" i="9"/>
  <c r="P258" i="9"/>
  <c r="P259" i="9"/>
  <c r="P260" i="9"/>
  <c r="P261" i="9"/>
  <c r="P262" i="9"/>
  <c r="P263" i="9"/>
  <c r="P264" i="9"/>
  <c r="P265" i="9"/>
  <c r="P266" i="9"/>
  <c r="P267" i="9"/>
  <c r="P268" i="9"/>
  <c r="P269" i="9"/>
  <c r="P270" i="9"/>
  <c r="P271" i="9"/>
  <c r="P272" i="9"/>
  <c r="P273" i="9"/>
  <c r="P274" i="9"/>
  <c r="P275" i="9"/>
  <c r="P276" i="9"/>
  <c r="P277" i="9"/>
  <c r="P278" i="9"/>
  <c r="P279" i="9"/>
  <c r="P280" i="9"/>
  <c r="P281" i="9"/>
  <c r="P282" i="9"/>
  <c r="P283" i="9"/>
  <c r="P284" i="9"/>
  <c r="P285" i="9"/>
  <c r="P286" i="9"/>
  <c r="P287" i="9"/>
  <c r="P288" i="9"/>
  <c r="P289" i="9"/>
  <c r="P290" i="9"/>
  <c r="P291" i="9"/>
  <c r="P292" i="9"/>
  <c r="P293" i="9"/>
  <c r="P294" i="9"/>
  <c r="P295" i="9"/>
  <c r="P296" i="9"/>
  <c r="P297" i="9"/>
  <c r="P298" i="9"/>
  <c r="P299" i="9"/>
  <c r="P300" i="9"/>
  <c r="P301" i="9"/>
  <c r="P302" i="9"/>
  <c r="P303" i="9"/>
  <c r="P304" i="9"/>
  <c r="P305" i="9"/>
  <c r="P306" i="9"/>
  <c r="P307" i="9"/>
  <c r="P308" i="9"/>
  <c r="P309" i="9"/>
  <c r="P310" i="9"/>
  <c r="P311" i="9"/>
  <c r="P312" i="9"/>
  <c r="P313" i="9"/>
  <c r="P314" i="9"/>
  <c r="P315" i="9"/>
  <c r="P316" i="9"/>
  <c r="P317" i="9"/>
  <c r="P318" i="9"/>
  <c r="P319" i="9"/>
  <c r="P320" i="9"/>
  <c r="P321" i="9"/>
  <c r="P322" i="9"/>
  <c r="P323" i="9"/>
  <c r="P324" i="9"/>
  <c r="P325" i="9"/>
  <c r="P326" i="9"/>
  <c r="P327" i="9"/>
  <c r="P328" i="9"/>
  <c r="P329" i="9"/>
  <c r="P330" i="9"/>
  <c r="P331" i="9"/>
  <c r="P332" i="9"/>
  <c r="P333" i="9"/>
  <c r="P334" i="9"/>
  <c r="P335" i="9"/>
  <c r="P336" i="9"/>
  <c r="P337" i="9"/>
  <c r="P338" i="9"/>
  <c r="P339" i="9"/>
  <c r="P340" i="9"/>
  <c r="P341" i="9"/>
  <c r="P342" i="9"/>
  <c r="P343" i="9"/>
  <c r="P344" i="9"/>
  <c r="P345" i="9"/>
  <c r="P346" i="9"/>
  <c r="P347" i="9"/>
  <c r="P348" i="9"/>
  <c r="P349" i="9"/>
  <c r="P350" i="9"/>
  <c r="P351" i="9"/>
  <c r="P352" i="9"/>
  <c r="P353" i="9"/>
  <c r="P354" i="9"/>
  <c r="P355" i="9"/>
  <c r="P356" i="9"/>
  <c r="P357" i="9"/>
  <c r="P358" i="9"/>
  <c r="P359" i="9"/>
  <c r="P360" i="9"/>
  <c r="P361" i="9"/>
  <c r="P362" i="9"/>
  <c r="P363" i="9"/>
  <c r="P364" i="9"/>
  <c r="P365" i="9"/>
  <c r="P366" i="9"/>
  <c r="P367" i="9"/>
  <c r="P368" i="9"/>
  <c r="P369" i="9"/>
  <c r="P370" i="9"/>
  <c r="P371" i="9"/>
  <c r="P372" i="9"/>
  <c r="P373" i="9"/>
  <c r="P374" i="9"/>
  <c r="P375" i="9"/>
  <c r="P376" i="9"/>
  <c r="P377" i="9"/>
  <c r="P378" i="9"/>
  <c r="P379" i="9"/>
  <c r="P380" i="9"/>
  <c r="P381" i="9"/>
  <c r="P382" i="9"/>
  <c r="P383" i="9"/>
  <c r="P384" i="9"/>
  <c r="P385" i="9"/>
  <c r="P386" i="9"/>
  <c r="P387" i="9"/>
  <c r="P388" i="9"/>
  <c r="P389" i="9"/>
  <c r="P390" i="9"/>
  <c r="P391" i="9"/>
  <c r="P392" i="9"/>
  <c r="P393" i="9"/>
  <c r="P394" i="9"/>
  <c r="P395" i="9"/>
  <c r="P396" i="9"/>
  <c r="P397" i="9"/>
  <c r="P398" i="9"/>
  <c r="P399" i="9"/>
  <c r="P400" i="9"/>
  <c r="P401" i="9"/>
  <c r="P402" i="9"/>
  <c r="P403" i="9"/>
  <c r="P404" i="9"/>
  <c r="P405" i="9"/>
  <c r="P406" i="9"/>
  <c r="P407" i="9"/>
  <c r="P408" i="9"/>
  <c r="P409" i="9"/>
  <c r="P410" i="9"/>
  <c r="P411" i="9"/>
  <c r="P412" i="9"/>
  <c r="P413" i="9"/>
  <c r="P414" i="9"/>
  <c r="P415" i="9"/>
  <c r="P416" i="9"/>
  <c r="P417" i="9"/>
  <c r="P418" i="9"/>
  <c r="P419" i="9"/>
  <c r="P420" i="9"/>
  <c r="P421" i="9"/>
  <c r="P422" i="9"/>
  <c r="P423" i="9"/>
  <c r="P424" i="9"/>
  <c r="P425" i="9"/>
  <c r="P426" i="9"/>
  <c r="P427" i="9"/>
  <c r="P428" i="9"/>
  <c r="P429" i="9"/>
  <c r="P430" i="9"/>
  <c r="P431" i="9"/>
  <c r="P432" i="9"/>
  <c r="P433" i="9"/>
  <c r="P434" i="9"/>
  <c r="P435" i="9"/>
  <c r="P436" i="9"/>
  <c r="P437" i="9"/>
  <c r="P438" i="9"/>
  <c r="P439" i="9"/>
  <c r="P440" i="9"/>
  <c r="P441" i="9"/>
  <c r="P442" i="9"/>
  <c r="P443" i="9"/>
  <c r="P444" i="9"/>
  <c r="P445" i="9"/>
  <c r="P446" i="9"/>
  <c r="P447" i="9"/>
  <c r="P448" i="9"/>
  <c r="P449" i="9"/>
  <c r="P450" i="9"/>
  <c r="P451" i="9"/>
  <c r="P452" i="9"/>
  <c r="P453" i="9"/>
  <c r="P454" i="9"/>
  <c r="P455" i="9"/>
  <c r="P456" i="9"/>
  <c r="P457" i="9"/>
  <c r="P458" i="9"/>
  <c r="P459" i="9"/>
  <c r="P460" i="9"/>
  <c r="P461" i="9"/>
  <c r="P462" i="9"/>
  <c r="P463" i="9"/>
  <c r="P464" i="9"/>
  <c r="P465" i="9"/>
  <c r="P466" i="9"/>
  <c r="P467" i="9"/>
  <c r="P468" i="9"/>
  <c r="P469" i="9"/>
  <c r="P470" i="9"/>
  <c r="P471" i="9"/>
  <c r="P472" i="9"/>
  <c r="P473" i="9"/>
  <c r="P474" i="9"/>
  <c r="P475" i="9"/>
  <c r="P476" i="9"/>
  <c r="P477" i="9"/>
  <c r="P478" i="9"/>
  <c r="P479" i="9"/>
  <c r="P480" i="9"/>
  <c r="P481" i="9"/>
  <c r="P482" i="9"/>
  <c r="P483" i="9"/>
  <c r="P484" i="9"/>
  <c r="P485" i="9"/>
  <c r="P486" i="9"/>
  <c r="P487" i="9"/>
  <c r="P488" i="9"/>
  <c r="P489" i="9"/>
  <c r="P490" i="9"/>
  <c r="P491" i="9"/>
  <c r="P492" i="9"/>
  <c r="P493" i="9"/>
  <c r="P494" i="9"/>
  <c r="P495" i="9"/>
  <c r="P496" i="9"/>
  <c r="P497" i="9"/>
  <c r="P498" i="9"/>
  <c r="P499" i="9"/>
  <c r="P500" i="9"/>
  <c r="P501" i="9"/>
  <c r="P502" i="9"/>
  <c r="P503" i="9"/>
  <c r="P504" i="9"/>
  <c r="P505" i="9"/>
  <c r="P506" i="9"/>
  <c r="P507" i="9"/>
  <c r="P508" i="9"/>
  <c r="P509" i="9"/>
  <c r="P510" i="9"/>
  <c r="P511" i="9"/>
  <c r="P512" i="9"/>
  <c r="P513" i="9"/>
  <c r="P514" i="9"/>
  <c r="P515" i="9"/>
  <c r="P516" i="9"/>
  <c r="P517" i="9"/>
  <c r="P518" i="9"/>
  <c r="P519" i="9"/>
  <c r="P520" i="9"/>
  <c r="P521" i="9"/>
  <c r="P522" i="9"/>
  <c r="P523" i="9"/>
  <c r="P524" i="9"/>
  <c r="P525" i="9"/>
  <c r="P526" i="9"/>
  <c r="P527" i="9"/>
  <c r="P528" i="9"/>
  <c r="P529" i="9"/>
  <c r="P530" i="9"/>
  <c r="P531" i="9"/>
  <c r="P532" i="9"/>
  <c r="P533" i="9"/>
  <c r="P534" i="9"/>
  <c r="P535" i="9"/>
  <c r="P536" i="9"/>
  <c r="P537" i="9"/>
  <c r="P538" i="9"/>
  <c r="P539" i="9"/>
  <c r="P540" i="9"/>
  <c r="P541" i="9"/>
  <c r="P542" i="9"/>
  <c r="P543" i="9"/>
  <c r="P544" i="9"/>
  <c r="P545" i="9"/>
  <c r="P546" i="9"/>
  <c r="P547" i="9"/>
  <c r="P548" i="9"/>
  <c r="P549" i="9"/>
  <c r="P550" i="9"/>
  <c r="P551" i="9"/>
  <c r="P552" i="9"/>
  <c r="P553" i="9"/>
  <c r="P554" i="9"/>
  <c r="P555" i="9"/>
  <c r="P556" i="9"/>
  <c r="M2" i="9"/>
  <c r="M3" i="9"/>
  <c r="M4" i="9"/>
  <c r="M5" i="9"/>
  <c r="M6" i="9"/>
  <c r="M7" i="9"/>
  <c r="M8" i="9"/>
  <c r="M9" i="9"/>
  <c r="M10" i="9"/>
  <c r="M11" i="9"/>
  <c r="M12" i="9"/>
  <c r="M13" i="9"/>
  <c r="M14" i="9"/>
  <c r="M15" i="9"/>
  <c r="M16" i="9"/>
  <c r="M17" i="9"/>
  <c r="M18" i="9"/>
  <c r="M19" i="9"/>
  <c r="M20" i="9"/>
  <c r="M21" i="9"/>
  <c r="M22" i="9"/>
  <c r="M23" i="9"/>
  <c r="M24" i="9"/>
  <c r="M25" i="9"/>
  <c r="M26" i="9"/>
  <c r="M27" i="9"/>
  <c r="M28" i="9"/>
  <c r="M29" i="9"/>
  <c r="M30" i="9"/>
  <c r="M31" i="9"/>
  <c r="M32" i="9"/>
  <c r="M33" i="9"/>
  <c r="M34" i="9"/>
  <c r="M35" i="9"/>
  <c r="M36" i="9"/>
  <c r="M37" i="9"/>
  <c r="M38" i="9"/>
  <c r="M39" i="9"/>
  <c r="M40" i="9"/>
  <c r="M41" i="9"/>
  <c r="M42" i="9"/>
  <c r="M43" i="9"/>
  <c r="M44" i="9"/>
  <c r="M45" i="9"/>
  <c r="M46" i="9"/>
  <c r="M47" i="9"/>
  <c r="M48" i="9"/>
  <c r="M49" i="9"/>
  <c r="M50" i="9"/>
  <c r="M51" i="9"/>
  <c r="M52" i="9"/>
  <c r="M53" i="9"/>
  <c r="M54" i="9"/>
  <c r="M55" i="9"/>
  <c r="M56" i="9"/>
  <c r="M57" i="9"/>
  <c r="M58" i="9"/>
  <c r="M59" i="9"/>
  <c r="M60" i="9"/>
  <c r="M61" i="9"/>
  <c r="M62" i="9"/>
  <c r="M63" i="9"/>
  <c r="M64" i="9"/>
  <c r="M65" i="9"/>
  <c r="M66" i="9"/>
  <c r="M67" i="9"/>
  <c r="M68" i="9"/>
  <c r="M69" i="9"/>
  <c r="M70" i="9"/>
  <c r="M71" i="9"/>
  <c r="M72" i="9"/>
  <c r="M73" i="9"/>
  <c r="M74" i="9"/>
  <c r="M75" i="9"/>
  <c r="M76" i="9"/>
  <c r="M77" i="9"/>
  <c r="M78" i="9"/>
  <c r="M79" i="9"/>
  <c r="M80" i="9"/>
  <c r="M81" i="9"/>
  <c r="M82" i="9"/>
  <c r="M83" i="9"/>
  <c r="M84" i="9"/>
  <c r="M85" i="9"/>
  <c r="M86" i="9"/>
  <c r="M87" i="9"/>
  <c r="M88" i="9"/>
  <c r="M89" i="9"/>
  <c r="M90" i="9"/>
  <c r="M91" i="9"/>
  <c r="M92" i="9"/>
  <c r="M93" i="9"/>
  <c r="M94" i="9"/>
  <c r="M95" i="9"/>
  <c r="M96" i="9"/>
  <c r="M97" i="9"/>
  <c r="M98" i="9"/>
  <c r="M99" i="9"/>
  <c r="M100" i="9"/>
  <c r="M101" i="9"/>
  <c r="M102" i="9"/>
  <c r="M103" i="9"/>
  <c r="M104" i="9"/>
  <c r="M105" i="9"/>
  <c r="M106" i="9"/>
  <c r="M107" i="9"/>
  <c r="M108" i="9"/>
  <c r="M109" i="9"/>
  <c r="M110" i="9"/>
  <c r="M111" i="9"/>
  <c r="M112" i="9"/>
  <c r="M113" i="9"/>
  <c r="M114" i="9"/>
  <c r="M115" i="9"/>
  <c r="M116" i="9"/>
  <c r="M117" i="9"/>
  <c r="M118" i="9"/>
  <c r="M119" i="9"/>
  <c r="M120" i="9"/>
  <c r="M121" i="9"/>
  <c r="M122" i="9"/>
  <c r="M123" i="9"/>
  <c r="M124" i="9"/>
  <c r="M125" i="9"/>
  <c r="M126" i="9"/>
  <c r="M127" i="9"/>
  <c r="M128" i="9"/>
  <c r="M129" i="9"/>
  <c r="M130" i="9"/>
  <c r="M131" i="9"/>
  <c r="M132" i="9"/>
  <c r="M133" i="9"/>
  <c r="M134" i="9"/>
  <c r="M135" i="9"/>
  <c r="M136" i="9"/>
  <c r="M137" i="9"/>
  <c r="M138" i="9"/>
  <c r="M139" i="9"/>
  <c r="M140" i="9"/>
  <c r="M141" i="9"/>
  <c r="M142" i="9"/>
  <c r="M143" i="9"/>
  <c r="M144" i="9"/>
  <c r="M145" i="9"/>
  <c r="M146" i="9"/>
  <c r="M147" i="9"/>
  <c r="M148" i="9"/>
  <c r="M149" i="9"/>
  <c r="M150" i="9"/>
  <c r="M151" i="9"/>
  <c r="M152" i="9"/>
  <c r="M153" i="9"/>
  <c r="M154" i="9"/>
  <c r="M155" i="9"/>
  <c r="M156" i="9"/>
  <c r="M157" i="9"/>
  <c r="M158" i="9"/>
  <c r="M159" i="9"/>
  <c r="M160" i="9"/>
  <c r="M161" i="9"/>
  <c r="M162" i="9"/>
  <c r="M163" i="9"/>
  <c r="M164" i="9"/>
  <c r="M165" i="9"/>
  <c r="M166" i="9"/>
  <c r="M167" i="9"/>
  <c r="M168" i="9"/>
  <c r="M169" i="9"/>
  <c r="M170" i="9"/>
  <c r="M171" i="9"/>
  <c r="M172" i="9"/>
  <c r="M173" i="9"/>
  <c r="M174" i="9"/>
  <c r="M175" i="9"/>
  <c r="M176" i="9"/>
  <c r="M177" i="9"/>
  <c r="M178" i="9"/>
  <c r="M179" i="9"/>
  <c r="M180" i="9"/>
  <c r="M181" i="9"/>
  <c r="M182" i="9"/>
  <c r="M183" i="9"/>
  <c r="M184" i="9"/>
  <c r="M185" i="9"/>
  <c r="M186" i="9"/>
  <c r="M187" i="9"/>
  <c r="M188" i="9"/>
  <c r="M189" i="9"/>
  <c r="M190" i="9"/>
  <c r="M191" i="9"/>
  <c r="M192" i="9"/>
  <c r="M193" i="9"/>
  <c r="M194" i="9"/>
  <c r="M195" i="9"/>
  <c r="M196" i="9"/>
  <c r="M197" i="9"/>
  <c r="M198" i="9"/>
  <c r="M199" i="9"/>
  <c r="M200" i="9"/>
  <c r="M201" i="9"/>
  <c r="M202" i="9"/>
  <c r="M203" i="9"/>
  <c r="M204" i="9"/>
  <c r="M205" i="9"/>
  <c r="M206" i="9"/>
  <c r="M207" i="9"/>
  <c r="M208" i="9"/>
  <c r="M209" i="9"/>
  <c r="M210" i="9"/>
  <c r="M211" i="9"/>
  <c r="M212" i="9"/>
  <c r="M213" i="9"/>
  <c r="M214" i="9"/>
  <c r="M215" i="9"/>
  <c r="M216" i="9"/>
  <c r="M217" i="9"/>
  <c r="M218" i="9"/>
  <c r="M219" i="9"/>
  <c r="M220" i="9"/>
  <c r="M221" i="9"/>
  <c r="M222" i="9"/>
  <c r="M223" i="9"/>
  <c r="M224" i="9"/>
  <c r="M225" i="9"/>
  <c r="M226" i="9"/>
  <c r="M227" i="9"/>
  <c r="M228" i="9"/>
  <c r="M229" i="9"/>
  <c r="M230" i="9"/>
  <c r="M231" i="9"/>
  <c r="M232" i="9"/>
  <c r="M233" i="9"/>
  <c r="M234" i="9"/>
  <c r="M235" i="9"/>
  <c r="M236" i="9"/>
  <c r="M237" i="9"/>
  <c r="M238" i="9"/>
  <c r="M239" i="9"/>
  <c r="M240" i="9"/>
  <c r="M241" i="9"/>
  <c r="M242" i="9"/>
  <c r="M243" i="9"/>
  <c r="M244" i="9"/>
  <c r="M245" i="9"/>
  <c r="M246" i="9"/>
  <c r="M247" i="9"/>
  <c r="M248" i="9"/>
  <c r="M249" i="9"/>
  <c r="M250" i="9"/>
  <c r="M251" i="9"/>
  <c r="M252" i="9"/>
  <c r="M253" i="9"/>
  <c r="M254" i="9"/>
  <c r="M255" i="9"/>
  <c r="M256" i="9"/>
  <c r="M257" i="9"/>
  <c r="M258" i="9"/>
  <c r="M259" i="9"/>
  <c r="M260" i="9"/>
  <c r="M261" i="9"/>
  <c r="M262" i="9"/>
  <c r="M263" i="9"/>
  <c r="M264" i="9"/>
  <c r="M265" i="9"/>
  <c r="M266" i="9"/>
  <c r="M267" i="9"/>
  <c r="M268" i="9"/>
  <c r="M269" i="9"/>
  <c r="M270" i="9"/>
  <c r="M271" i="9"/>
  <c r="M272" i="9"/>
  <c r="M273" i="9"/>
  <c r="M274" i="9"/>
  <c r="M275" i="9"/>
  <c r="M276" i="9"/>
  <c r="M277" i="9"/>
  <c r="M278" i="9"/>
  <c r="M279" i="9"/>
  <c r="M280" i="9"/>
  <c r="M281" i="9"/>
  <c r="M282" i="9"/>
  <c r="M283" i="9"/>
  <c r="M284" i="9"/>
  <c r="M285" i="9"/>
  <c r="M286" i="9"/>
  <c r="M287" i="9"/>
  <c r="M288" i="9"/>
  <c r="M289" i="9"/>
  <c r="M290" i="9"/>
  <c r="M291" i="9"/>
  <c r="M292" i="9"/>
  <c r="M293" i="9"/>
  <c r="M294" i="9"/>
  <c r="M295" i="9"/>
  <c r="M296" i="9"/>
  <c r="M297" i="9"/>
  <c r="M298" i="9"/>
  <c r="M299" i="9"/>
  <c r="M300" i="9"/>
  <c r="M301" i="9"/>
  <c r="M302" i="9"/>
  <c r="M303" i="9"/>
  <c r="M304" i="9"/>
  <c r="M305" i="9"/>
  <c r="M306" i="9"/>
  <c r="M307" i="9"/>
  <c r="M308" i="9"/>
  <c r="M309" i="9"/>
  <c r="M310" i="9"/>
  <c r="M311" i="9"/>
  <c r="M312" i="9"/>
  <c r="M313" i="9"/>
  <c r="M314" i="9"/>
  <c r="M315" i="9"/>
  <c r="M316" i="9"/>
  <c r="M317" i="9"/>
  <c r="M318" i="9"/>
  <c r="M319" i="9"/>
  <c r="M320" i="9"/>
  <c r="M321" i="9"/>
  <c r="M322" i="9"/>
  <c r="M323" i="9"/>
  <c r="M324" i="9"/>
  <c r="M325" i="9"/>
  <c r="M326" i="9"/>
  <c r="M327" i="9"/>
  <c r="M328" i="9"/>
  <c r="M329" i="9"/>
  <c r="M330" i="9"/>
  <c r="M331" i="9"/>
  <c r="M332" i="9"/>
  <c r="M333" i="9"/>
  <c r="M334" i="9"/>
  <c r="M335" i="9"/>
  <c r="M336" i="9"/>
  <c r="M337" i="9"/>
  <c r="M338" i="9"/>
  <c r="M339" i="9"/>
  <c r="M340" i="9"/>
  <c r="M341" i="9"/>
  <c r="M342" i="9"/>
  <c r="M343" i="9"/>
  <c r="M344" i="9"/>
  <c r="M345" i="9"/>
  <c r="M346" i="9"/>
  <c r="M347" i="9"/>
  <c r="M348" i="9"/>
  <c r="M349" i="9"/>
  <c r="M350" i="9"/>
  <c r="M351" i="9"/>
  <c r="M352" i="9"/>
  <c r="M353" i="9"/>
  <c r="M354" i="9"/>
  <c r="M355" i="9"/>
  <c r="M356" i="9"/>
  <c r="M357" i="9"/>
  <c r="M358" i="9"/>
  <c r="M359" i="9"/>
  <c r="M360" i="9"/>
  <c r="M361" i="9"/>
  <c r="M362" i="9"/>
  <c r="M363" i="9"/>
  <c r="M364" i="9"/>
  <c r="M365" i="9"/>
  <c r="M366" i="9"/>
  <c r="M367" i="9"/>
  <c r="M368" i="9"/>
  <c r="M369" i="9"/>
  <c r="M370" i="9"/>
  <c r="M371" i="9"/>
  <c r="M372" i="9"/>
  <c r="M373" i="9"/>
  <c r="M374" i="9"/>
  <c r="M375" i="9"/>
  <c r="M376" i="9"/>
  <c r="M377" i="9"/>
  <c r="M378" i="9"/>
  <c r="M379" i="9"/>
  <c r="M380" i="9"/>
  <c r="M381" i="9"/>
  <c r="M382" i="9"/>
  <c r="M383" i="9"/>
  <c r="M384" i="9"/>
  <c r="M385" i="9"/>
  <c r="M386" i="9"/>
  <c r="M387" i="9"/>
  <c r="M388" i="9"/>
  <c r="M389" i="9"/>
  <c r="M390" i="9"/>
  <c r="M391" i="9"/>
  <c r="M392" i="9"/>
  <c r="M393" i="9"/>
  <c r="M394" i="9"/>
  <c r="M395" i="9"/>
  <c r="M396" i="9"/>
  <c r="M397" i="9"/>
  <c r="M398" i="9"/>
  <c r="M399" i="9"/>
  <c r="M400" i="9"/>
  <c r="M401" i="9"/>
  <c r="M402" i="9"/>
  <c r="M403" i="9"/>
  <c r="M404" i="9"/>
  <c r="M405" i="9"/>
  <c r="M406" i="9"/>
  <c r="M407" i="9"/>
  <c r="M408" i="9"/>
  <c r="M409" i="9"/>
  <c r="M410" i="9"/>
  <c r="M411" i="9"/>
  <c r="M412" i="9"/>
  <c r="M413" i="9"/>
  <c r="M414" i="9"/>
  <c r="M415" i="9"/>
  <c r="M416" i="9"/>
  <c r="M417" i="9"/>
  <c r="M418" i="9"/>
  <c r="M419" i="9"/>
  <c r="M420" i="9"/>
  <c r="M421" i="9"/>
  <c r="M422" i="9"/>
  <c r="M423" i="9"/>
  <c r="M424" i="9"/>
  <c r="M425" i="9"/>
  <c r="M426" i="9"/>
  <c r="M427" i="9"/>
  <c r="M428" i="9"/>
  <c r="M429" i="9"/>
  <c r="M430" i="9"/>
  <c r="M431" i="9"/>
  <c r="M432" i="9"/>
  <c r="M433" i="9"/>
  <c r="M434" i="9"/>
  <c r="M435" i="9"/>
  <c r="M436" i="9"/>
  <c r="M437" i="9"/>
  <c r="M438" i="9"/>
  <c r="M439" i="9"/>
  <c r="M440" i="9"/>
  <c r="M441" i="9"/>
  <c r="M442" i="9"/>
  <c r="M443" i="9"/>
  <c r="M444" i="9"/>
  <c r="M445" i="9"/>
  <c r="M446" i="9"/>
  <c r="M447" i="9"/>
  <c r="M448" i="9"/>
  <c r="M449" i="9"/>
  <c r="M450" i="9"/>
  <c r="M451" i="9"/>
  <c r="M452" i="9"/>
  <c r="M453" i="9"/>
  <c r="M454" i="9"/>
  <c r="M455" i="9"/>
  <c r="M456" i="9"/>
  <c r="M457" i="9"/>
  <c r="M458" i="9"/>
  <c r="M459" i="9"/>
  <c r="M460" i="9"/>
  <c r="M461" i="9"/>
  <c r="M462" i="9"/>
  <c r="M463" i="9"/>
  <c r="M464" i="9"/>
  <c r="M465" i="9"/>
  <c r="M466" i="9"/>
  <c r="M467" i="9"/>
  <c r="M468" i="9"/>
  <c r="M469" i="9"/>
  <c r="M470" i="9"/>
  <c r="M471" i="9"/>
  <c r="M472" i="9"/>
  <c r="M473" i="9"/>
  <c r="M474" i="9"/>
  <c r="M475" i="9"/>
  <c r="M476" i="9"/>
  <c r="M477" i="9"/>
  <c r="M478" i="9"/>
  <c r="M479" i="9"/>
  <c r="M480" i="9"/>
  <c r="M481" i="9"/>
  <c r="M482" i="9"/>
  <c r="M483" i="9"/>
  <c r="M484" i="9"/>
  <c r="M485" i="9"/>
  <c r="M486" i="9"/>
  <c r="M487" i="9"/>
  <c r="M488" i="9"/>
  <c r="M489" i="9"/>
  <c r="M490" i="9"/>
  <c r="M491" i="9"/>
  <c r="M492" i="9"/>
  <c r="M493" i="9"/>
  <c r="M494" i="9"/>
  <c r="M495" i="9"/>
  <c r="M496" i="9"/>
  <c r="M497" i="9"/>
  <c r="M498" i="9"/>
  <c r="M499" i="9"/>
  <c r="M500" i="9"/>
  <c r="M501" i="9"/>
  <c r="M502" i="9"/>
  <c r="M503" i="9"/>
  <c r="M504" i="9"/>
  <c r="M505" i="9"/>
  <c r="M506" i="9"/>
  <c r="M507" i="9"/>
  <c r="M508" i="9"/>
  <c r="M509" i="9"/>
  <c r="M510" i="9"/>
  <c r="M511" i="9"/>
  <c r="M512" i="9"/>
  <c r="M513" i="9"/>
  <c r="M514" i="9"/>
  <c r="M515" i="9"/>
  <c r="M516" i="9"/>
  <c r="M517" i="9"/>
  <c r="M518" i="9"/>
  <c r="M519" i="9"/>
  <c r="M520" i="9"/>
  <c r="M521" i="9"/>
  <c r="M522" i="9"/>
  <c r="M523" i="9"/>
  <c r="M524" i="9"/>
  <c r="M525" i="9"/>
  <c r="M526" i="9"/>
  <c r="M527" i="9"/>
  <c r="M528" i="9"/>
  <c r="M529" i="9"/>
  <c r="M530" i="9"/>
  <c r="M531" i="9"/>
  <c r="M532" i="9"/>
  <c r="M533" i="9"/>
  <c r="M534" i="9"/>
  <c r="M535" i="9"/>
  <c r="M536" i="9"/>
  <c r="M537" i="9"/>
  <c r="M538" i="9"/>
  <c r="M539" i="9"/>
  <c r="M540" i="9"/>
  <c r="M541" i="9"/>
  <c r="M542" i="9"/>
  <c r="M543" i="9"/>
  <c r="M544" i="9"/>
  <c r="M545" i="9"/>
  <c r="M546" i="9"/>
  <c r="M547" i="9"/>
  <c r="M548" i="9"/>
  <c r="M549" i="9"/>
  <c r="M550" i="9"/>
  <c r="M551" i="9"/>
  <c r="M552" i="9"/>
  <c r="M553" i="9"/>
  <c r="M554" i="9"/>
  <c r="M555" i="9"/>
  <c r="M556" i="9"/>
  <c r="N198" i="9" l="1"/>
  <c r="O198" i="9" s="1"/>
  <c r="N190" i="9"/>
  <c r="N182" i="9"/>
  <c r="N174" i="9"/>
  <c r="N166" i="9"/>
  <c r="O166" i="9" s="1"/>
  <c r="N158" i="9"/>
  <c r="O158" i="9" s="1"/>
  <c r="N150" i="9"/>
  <c r="N142" i="9"/>
  <c r="O142" i="9" s="1"/>
  <c r="N134" i="9"/>
  <c r="O134" i="9" s="1"/>
  <c r="N126" i="9"/>
  <c r="N118" i="9"/>
  <c r="N110" i="9"/>
  <c r="N102" i="9"/>
  <c r="O102" i="9" s="1"/>
  <c r="N94" i="9"/>
  <c r="O94" i="9" s="1"/>
  <c r="N86" i="9"/>
  <c r="N78" i="9"/>
  <c r="O78" i="9" s="1"/>
  <c r="N70" i="9"/>
  <c r="N62" i="9"/>
  <c r="N54" i="9"/>
  <c r="N46" i="9"/>
  <c r="N38" i="9"/>
  <c r="O38" i="9" s="1"/>
  <c r="N30" i="9"/>
  <c r="O30" i="9" s="1"/>
  <c r="N22" i="9"/>
  <c r="N14" i="9"/>
  <c r="O14" i="9" s="1"/>
  <c r="N6" i="9"/>
  <c r="O6" i="9" s="1"/>
  <c r="N441" i="9"/>
  <c r="O441" i="9" s="1"/>
  <c r="N369" i="9"/>
  <c r="N177" i="9"/>
  <c r="N197" i="9"/>
  <c r="O197" i="9" s="1"/>
  <c r="N189" i="9"/>
  <c r="O189" i="9" s="1"/>
  <c r="N181" i="9"/>
  <c r="N173" i="9"/>
  <c r="O173" i="9" s="1"/>
  <c r="N165" i="9"/>
  <c r="O165" i="9" s="1"/>
  <c r="N157" i="9"/>
  <c r="N149" i="9"/>
  <c r="N141" i="9"/>
  <c r="N133" i="9"/>
  <c r="O133" i="9" s="1"/>
  <c r="N125" i="9"/>
  <c r="O125" i="9" s="1"/>
  <c r="N117" i="9"/>
  <c r="N109" i="9"/>
  <c r="O109" i="9" s="1"/>
  <c r="N101" i="9"/>
  <c r="O101" i="9" s="1"/>
  <c r="N93" i="9"/>
  <c r="N85" i="9"/>
  <c r="N77" i="9"/>
  <c r="N69" i="9"/>
  <c r="O69" i="9" s="1"/>
  <c r="N61" i="9"/>
  <c r="O61" i="9" s="1"/>
  <c r="N53" i="9"/>
  <c r="N45" i="9"/>
  <c r="O45" i="9" s="1"/>
  <c r="N37" i="9"/>
  <c r="O37" i="9" s="1"/>
  <c r="N29" i="9"/>
  <c r="N21" i="9"/>
  <c r="N13" i="9"/>
  <c r="N5" i="9"/>
  <c r="N113" i="9"/>
  <c r="O113" i="9" s="1"/>
  <c r="N105" i="9"/>
  <c r="O105" i="9" s="1"/>
  <c r="N49" i="9"/>
  <c r="O49" i="9" s="1"/>
  <c r="N41" i="9"/>
  <c r="O41" i="9" s="1"/>
  <c r="N553" i="9"/>
  <c r="N545" i="9"/>
  <c r="N537" i="9"/>
  <c r="O537" i="9" s="1"/>
  <c r="N529" i="9"/>
  <c r="O529" i="9" s="1"/>
  <c r="N521" i="9"/>
  <c r="O521" i="9" s="1"/>
  <c r="N513" i="9"/>
  <c r="O513" i="9" s="1"/>
  <c r="N505" i="9"/>
  <c r="O505" i="9" s="1"/>
  <c r="N497" i="9"/>
  <c r="O497" i="9" s="1"/>
  <c r="N489" i="9"/>
  <c r="N481" i="9"/>
  <c r="O481" i="9" s="1"/>
  <c r="N473" i="9"/>
  <c r="O473" i="9" s="1"/>
  <c r="N465" i="9"/>
  <c r="O465" i="9" s="1"/>
  <c r="N457" i="9"/>
  <c r="O457" i="9" s="1"/>
  <c r="N449" i="9"/>
  <c r="O449" i="9" s="1"/>
  <c r="N425" i="9"/>
  <c r="O425" i="9" s="1"/>
  <c r="N417" i="9"/>
  <c r="O417" i="9" s="1"/>
  <c r="N409" i="9"/>
  <c r="N401" i="9"/>
  <c r="N385" i="9"/>
  <c r="O385" i="9" s="1"/>
  <c r="N377" i="9"/>
  <c r="O377" i="9" s="1"/>
  <c r="O369" i="9"/>
  <c r="N353" i="9"/>
  <c r="O353" i="9" s="1"/>
  <c r="N345" i="9"/>
  <c r="O345" i="9" s="1"/>
  <c r="N337" i="9"/>
  <c r="O337" i="9" s="1"/>
  <c r="N329" i="9"/>
  <c r="N321" i="9"/>
  <c r="O321" i="9" s="1"/>
  <c r="N313" i="9"/>
  <c r="O313" i="9" s="1"/>
  <c r="N289" i="9"/>
  <c r="O289" i="9" s="1"/>
  <c r="N281" i="9"/>
  <c r="O281" i="9" s="1"/>
  <c r="N273" i="9"/>
  <c r="O273" i="9" s="1"/>
  <c r="N265" i="9"/>
  <c r="O265" i="9" s="1"/>
  <c r="N257" i="9"/>
  <c r="O257" i="9" s="1"/>
  <c r="N249" i="9"/>
  <c r="O249" i="9" s="1"/>
  <c r="N241" i="9"/>
  <c r="N233" i="9"/>
  <c r="O233" i="9" s="1"/>
  <c r="N225" i="9"/>
  <c r="O225" i="9" s="1"/>
  <c r="N217" i="9"/>
  <c r="O217" i="9" s="1"/>
  <c r="N209" i="9"/>
  <c r="N201" i="9"/>
  <c r="O201" i="9" s="1"/>
  <c r="N193" i="9"/>
  <c r="O193" i="9" s="1"/>
  <c r="N185" i="9"/>
  <c r="O185" i="9" s="1"/>
  <c r="O177" i="9"/>
  <c r="N161" i="9"/>
  <c r="N153" i="9"/>
  <c r="O153" i="9" s="1"/>
  <c r="N145" i="9"/>
  <c r="O145" i="9" s="1"/>
  <c r="N137" i="9"/>
  <c r="O137" i="9" s="1"/>
  <c r="N129" i="9"/>
  <c r="O129" i="9" s="1"/>
  <c r="N121" i="9"/>
  <c r="O121" i="9" s="1"/>
  <c r="N97" i="9"/>
  <c r="O97" i="9" s="1"/>
  <c r="N89" i="9"/>
  <c r="O89" i="9" s="1"/>
  <c r="N81" i="9"/>
  <c r="O81" i="9" s="1"/>
  <c r="N73" i="9"/>
  <c r="O73" i="9" s="1"/>
  <c r="N65" i="9"/>
  <c r="O65" i="9" s="1"/>
  <c r="N57" i="9"/>
  <c r="O57" i="9" s="1"/>
  <c r="N33" i="9"/>
  <c r="O33" i="9" s="1"/>
  <c r="N25" i="9"/>
  <c r="O25" i="9" s="1"/>
  <c r="N17" i="9"/>
  <c r="O17" i="9" s="1"/>
  <c r="N9" i="9"/>
  <c r="O9" i="9" s="1"/>
  <c r="O161" i="9"/>
  <c r="N552" i="9"/>
  <c r="O552" i="9" s="1"/>
  <c r="N544" i="9"/>
  <c r="O544" i="9" s="1"/>
  <c r="N536" i="9"/>
  <c r="N528" i="9"/>
  <c r="O528" i="9" s="1"/>
  <c r="N520" i="9"/>
  <c r="O520" i="9" s="1"/>
  <c r="N512" i="9"/>
  <c r="N504" i="9"/>
  <c r="O504" i="9" s="1"/>
  <c r="N496" i="9"/>
  <c r="O496" i="9" s="1"/>
  <c r="N488" i="9"/>
  <c r="O488" i="9" s="1"/>
  <c r="N480" i="9"/>
  <c r="O480" i="9" s="1"/>
  <c r="N472" i="9"/>
  <c r="N464" i="9"/>
  <c r="O464" i="9" s="1"/>
  <c r="N456" i="9"/>
  <c r="O456" i="9" s="1"/>
  <c r="N448" i="9"/>
  <c r="N440" i="9"/>
  <c r="O440" i="9" s="1"/>
  <c r="N432" i="9"/>
  <c r="O432" i="9" s="1"/>
  <c r="N424" i="9"/>
  <c r="O424" i="9" s="1"/>
  <c r="N416" i="9"/>
  <c r="O416" i="9" s="1"/>
  <c r="N408" i="9"/>
  <c r="N400" i="9"/>
  <c r="O400" i="9" s="1"/>
  <c r="N392" i="9"/>
  <c r="O392" i="9" s="1"/>
  <c r="N384" i="9"/>
  <c r="N376" i="9"/>
  <c r="N368" i="9"/>
  <c r="O368" i="9" s="1"/>
  <c r="N360" i="9"/>
  <c r="O360" i="9" s="1"/>
  <c r="N352" i="9"/>
  <c r="O352" i="9" s="1"/>
  <c r="N344" i="9"/>
  <c r="O344" i="9" s="1"/>
  <c r="N336" i="9"/>
  <c r="O336" i="9" s="1"/>
  <c r="N328" i="9"/>
  <c r="O328" i="9" s="1"/>
  <c r="N320" i="9"/>
  <c r="N312" i="9"/>
  <c r="N304" i="9"/>
  <c r="N296" i="9"/>
  <c r="O296" i="9" s="1"/>
  <c r="N288" i="9"/>
  <c r="O288" i="9" s="1"/>
  <c r="N280" i="9"/>
  <c r="O280" i="9" s="1"/>
  <c r="N272" i="9"/>
  <c r="O272" i="9" s="1"/>
  <c r="N264" i="9"/>
  <c r="O264" i="9" s="1"/>
  <c r="N256" i="9"/>
  <c r="N248" i="9"/>
  <c r="O248" i="9" s="1"/>
  <c r="N240" i="9"/>
  <c r="O240" i="9" s="1"/>
  <c r="N232" i="9"/>
  <c r="O232" i="9" s="1"/>
  <c r="N224" i="9"/>
  <c r="O224" i="9" s="1"/>
  <c r="N216" i="9"/>
  <c r="N208" i="9"/>
  <c r="O208" i="9" s="1"/>
  <c r="N200" i="9"/>
  <c r="O200" i="9" s="1"/>
  <c r="N192" i="9"/>
  <c r="N184" i="9"/>
  <c r="O184" i="9" s="1"/>
  <c r="N176" i="9"/>
  <c r="O176" i="9" s="1"/>
  <c r="N168" i="9"/>
  <c r="O168" i="9" s="1"/>
  <c r="N160" i="9"/>
  <c r="O160" i="9" s="1"/>
  <c r="N152" i="9"/>
  <c r="N144" i="9"/>
  <c r="O144" i="9" s="1"/>
  <c r="N136" i="9"/>
  <c r="N128" i="9"/>
  <c r="N120" i="9"/>
  <c r="N112" i="9"/>
  <c r="O112" i="9" s="1"/>
  <c r="N104" i="9"/>
  <c r="O104" i="9" s="1"/>
  <c r="N96" i="9"/>
  <c r="O96" i="9" s="1"/>
  <c r="N88" i="9"/>
  <c r="N80" i="9"/>
  <c r="O80" i="9" s="1"/>
  <c r="N72" i="9"/>
  <c r="O72" i="9" s="1"/>
  <c r="N64" i="9"/>
  <c r="N56" i="9"/>
  <c r="N48" i="9"/>
  <c r="N40" i="9"/>
  <c r="O40" i="9" s="1"/>
  <c r="N32" i="9"/>
  <c r="O32" i="9" s="1"/>
  <c r="N24" i="9"/>
  <c r="O24" i="9" s="1"/>
  <c r="N16" i="9"/>
  <c r="O16" i="9" s="1"/>
  <c r="N8" i="9"/>
  <c r="O8" i="9" s="1"/>
  <c r="O409" i="9"/>
  <c r="O545" i="9"/>
  <c r="N540" i="9"/>
  <c r="O540" i="9"/>
  <c r="N516" i="9"/>
  <c r="O516" i="9" s="1"/>
  <c r="N492" i="9"/>
  <c r="O492" i="9" s="1"/>
  <c r="N468" i="9"/>
  <c r="O468" i="9" s="1"/>
  <c r="N452" i="9"/>
  <c r="O452" i="9" s="1"/>
  <c r="N436" i="9"/>
  <c r="O436" i="9" s="1"/>
  <c r="N412" i="9"/>
  <c r="O412" i="9" s="1"/>
  <c r="N388" i="9"/>
  <c r="O388" i="9"/>
  <c r="N364" i="9"/>
  <c r="O364" i="9" s="1"/>
  <c r="N340" i="9"/>
  <c r="O340" i="9" s="1"/>
  <c r="N316" i="9"/>
  <c r="O316" i="9" s="1"/>
  <c r="N284" i="9"/>
  <c r="O284" i="9" s="1"/>
  <c r="N260" i="9"/>
  <c r="O260" i="9"/>
  <c r="N236" i="9"/>
  <c r="O236" i="9" s="1"/>
  <c r="N212" i="9"/>
  <c r="O212" i="9" s="1"/>
  <c r="N196" i="9"/>
  <c r="O196" i="9" s="1"/>
  <c r="N180" i="9"/>
  <c r="O180" i="9" s="1"/>
  <c r="N156" i="9"/>
  <c r="O156" i="9" s="1"/>
  <c r="N132" i="9"/>
  <c r="O132" i="9" s="1"/>
  <c r="N116" i="9"/>
  <c r="O116" i="9" s="1"/>
  <c r="N92" i="9"/>
  <c r="O92" i="9" s="1"/>
  <c r="N68" i="9"/>
  <c r="O68" i="9" s="1"/>
  <c r="N52" i="9"/>
  <c r="O52" i="9" s="1"/>
  <c r="N28" i="9"/>
  <c r="O28" i="9" s="1"/>
  <c r="N12" i="9"/>
  <c r="O12" i="9" s="1"/>
  <c r="N555" i="9"/>
  <c r="O555" i="9" s="1"/>
  <c r="N547" i="9"/>
  <c r="O547" i="9" s="1"/>
  <c r="N539" i="9"/>
  <c r="O539" i="9" s="1"/>
  <c r="N531" i="9"/>
  <c r="O531" i="9"/>
  <c r="N523" i="9"/>
  <c r="O523" i="9" s="1"/>
  <c r="N515" i="9"/>
  <c r="O515" i="9" s="1"/>
  <c r="N507" i="9"/>
  <c r="O507" i="9" s="1"/>
  <c r="N499" i="9"/>
  <c r="O499" i="9" s="1"/>
  <c r="N491" i="9"/>
  <c r="O491" i="9" s="1"/>
  <c r="N483" i="9"/>
  <c r="O483" i="9" s="1"/>
  <c r="N475" i="9"/>
  <c r="O475" i="9" s="1"/>
  <c r="N467" i="9"/>
  <c r="O467" i="9" s="1"/>
  <c r="N459" i="9"/>
  <c r="O459" i="9" s="1"/>
  <c r="N451" i="9"/>
  <c r="O451" i="9" s="1"/>
  <c r="N443" i="9"/>
  <c r="O443" i="9" s="1"/>
  <c r="N435" i="9"/>
  <c r="O435" i="9" s="1"/>
  <c r="N427" i="9"/>
  <c r="O427" i="9" s="1"/>
  <c r="N419" i="9"/>
  <c r="O419" i="9" s="1"/>
  <c r="N411" i="9"/>
  <c r="O411" i="9" s="1"/>
  <c r="N403" i="9"/>
  <c r="O403" i="9" s="1"/>
  <c r="N395" i="9"/>
  <c r="O395" i="9" s="1"/>
  <c r="N387" i="9"/>
  <c r="O387" i="9" s="1"/>
  <c r="N379" i="9"/>
  <c r="O379" i="9" s="1"/>
  <c r="N371" i="9"/>
  <c r="O371" i="9" s="1"/>
  <c r="N363" i="9"/>
  <c r="O363" i="9" s="1"/>
  <c r="N355" i="9"/>
  <c r="O355" i="9" s="1"/>
  <c r="N347" i="9"/>
  <c r="O347" i="9" s="1"/>
  <c r="N339" i="9"/>
  <c r="O339" i="9" s="1"/>
  <c r="N331" i="9"/>
  <c r="O331" i="9" s="1"/>
  <c r="N323" i="9"/>
  <c r="O323" i="9" s="1"/>
  <c r="N315" i="9"/>
  <c r="O315" i="9" s="1"/>
  <c r="N307" i="9"/>
  <c r="O307" i="9" s="1"/>
  <c r="N299" i="9"/>
  <c r="O299" i="9" s="1"/>
  <c r="N291" i="9"/>
  <c r="O291" i="9" s="1"/>
  <c r="N283" i="9"/>
  <c r="O283" i="9" s="1"/>
  <c r="N275" i="9"/>
  <c r="O275" i="9" s="1"/>
  <c r="N267" i="9"/>
  <c r="O267" i="9" s="1"/>
  <c r="N259" i="9"/>
  <c r="O259" i="9" s="1"/>
  <c r="N251" i="9"/>
  <c r="O251" i="9" s="1"/>
  <c r="N243" i="9"/>
  <c r="O243" i="9" s="1"/>
  <c r="N235" i="9"/>
  <c r="O235" i="9" s="1"/>
  <c r="N227" i="9"/>
  <c r="O227" i="9" s="1"/>
  <c r="N219" i="9"/>
  <c r="O219" i="9" s="1"/>
  <c r="N211" i="9"/>
  <c r="O211" i="9" s="1"/>
  <c r="N203" i="9"/>
  <c r="O203" i="9"/>
  <c r="N195" i="9"/>
  <c r="O195" i="9" s="1"/>
  <c r="N187" i="9"/>
  <c r="O187" i="9" s="1"/>
  <c r="N179" i="9"/>
  <c r="O179" i="9" s="1"/>
  <c r="N171" i="9"/>
  <c r="O171" i="9" s="1"/>
  <c r="N163" i="9"/>
  <c r="O163" i="9" s="1"/>
  <c r="N155" i="9"/>
  <c r="O155" i="9" s="1"/>
  <c r="N147" i="9"/>
  <c r="O147" i="9" s="1"/>
  <c r="N139" i="9"/>
  <c r="O139" i="9" s="1"/>
  <c r="N131" i="9"/>
  <c r="O131" i="9" s="1"/>
  <c r="N123" i="9"/>
  <c r="O123" i="9" s="1"/>
  <c r="N115" i="9"/>
  <c r="O115" i="9" s="1"/>
  <c r="N107" i="9"/>
  <c r="O107" i="9" s="1"/>
  <c r="N99" i="9"/>
  <c r="O99" i="9" s="1"/>
  <c r="N91" i="9"/>
  <c r="O91" i="9" s="1"/>
  <c r="N83" i="9"/>
  <c r="O83" i="9" s="1"/>
  <c r="N75" i="9"/>
  <c r="O75" i="9" s="1"/>
  <c r="N67" i="9"/>
  <c r="O67" i="9" s="1"/>
  <c r="N59" i="9"/>
  <c r="O59" i="9" s="1"/>
  <c r="N433" i="9"/>
  <c r="O433" i="9" s="1"/>
  <c r="N169" i="9"/>
  <c r="O169" i="9" s="1"/>
  <c r="O512" i="9"/>
  <c r="O448" i="9"/>
  <c r="O384" i="9"/>
  <c r="O320" i="9"/>
  <c r="O256" i="9"/>
  <c r="O192" i="9"/>
  <c r="O128" i="9"/>
  <c r="O64" i="9"/>
  <c r="N548" i="9"/>
  <c r="O548" i="9" s="1"/>
  <c r="N524" i="9"/>
  <c r="O524" i="9" s="1"/>
  <c r="N500" i="9"/>
  <c r="O500" i="9" s="1"/>
  <c r="N476" i="9"/>
  <c r="O476" i="9" s="1"/>
  <c r="N444" i="9"/>
  <c r="O444" i="9" s="1"/>
  <c r="N420" i="9"/>
  <c r="O420" i="9" s="1"/>
  <c r="N404" i="9"/>
  <c r="O404" i="9" s="1"/>
  <c r="N380" i="9"/>
  <c r="O380" i="9" s="1"/>
  <c r="N356" i="9"/>
  <c r="O356" i="9" s="1"/>
  <c r="N332" i="9"/>
  <c r="O332" i="9" s="1"/>
  <c r="N308" i="9"/>
  <c r="O308" i="9" s="1"/>
  <c r="N292" i="9"/>
  <c r="O292" i="9" s="1"/>
  <c r="N268" i="9"/>
  <c r="O268" i="9" s="1"/>
  <c r="N244" i="9"/>
  <c r="O244" i="9" s="1"/>
  <c r="N220" i="9"/>
  <c r="O220" i="9" s="1"/>
  <c r="N204" i="9"/>
  <c r="O204" i="9" s="1"/>
  <c r="N172" i="9"/>
  <c r="O172" i="9" s="1"/>
  <c r="N148" i="9"/>
  <c r="O148" i="9" s="1"/>
  <c r="N124" i="9"/>
  <c r="O124" i="9" s="1"/>
  <c r="N100" i="9"/>
  <c r="O100" i="9" s="1"/>
  <c r="N76" i="9"/>
  <c r="O76" i="9" s="1"/>
  <c r="N60" i="9"/>
  <c r="O60" i="9" s="1"/>
  <c r="N36" i="9"/>
  <c r="O36" i="9" s="1"/>
  <c r="N20" i="9"/>
  <c r="O20" i="9" s="1"/>
  <c r="N4" i="9"/>
  <c r="O4" i="9" s="1"/>
  <c r="N546" i="9"/>
  <c r="O546" i="9" s="1"/>
  <c r="N530" i="9"/>
  <c r="O530" i="9" s="1"/>
  <c r="N514" i="9"/>
  <c r="O514" i="9" s="1"/>
  <c r="N498" i="9"/>
  <c r="O498" i="9" s="1"/>
  <c r="N482" i="9"/>
  <c r="O482" i="9" s="1"/>
  <c r="N466" i="9"/>
  <c r="O466" i="9" s="1"/>
  <c r="N450" i="9"/>
  <c r="O450" i="9" s="1"/>
  <c r="N434" i="9"/>
  <c r="O434" i="9" s="1"/>
  <c r="N418" i="9"/>
  <c r="O418" i="9" s="1"/>
  <c r="N394" i="9"/>
  <c r="O394" i="9" s="1"/>
  <c r="N378" i="9"/>
  <c r="O378" i="9" s="1"/>
  <c r="N362" i="9"/>
  <c r="O362" i="9" s="1"/>
  <c r="N346" i="9"/>
  <c r="O346" i="9" s="1"/>
  <c r="N330" i="9"/>
  <c r="O330" i="9" s="1"/>
  <c r="N314" i="9"/>
  <c r="O314" i="9" s="1"/>
  <c r="N298" i="9"/>
  <c r="O298" i="9" s="1"/>
  <c r="N274" i="9"/>
  <c r="O274" i="9" s="1"/>
  <c r="N258" i="9"/>
  <c r="O258" i="9" s="1"/>
  <c r="N242" i="9"/>
  <c r="O242" i="9" s="1"/>
  <c r="N226" i="9"/>
  <c r="O226" i="9" s="1"/>
  <c r="N210" i="9"/>
  <c r="O210" i="9" s="1"/>
  <c r="N194" i="9"/>
  <c r="O194" i="9" s="1"/>
  <c r="N178" i="9"/>
  <c r="O178" i="9" s="1"/>
  <c r="N162" i="9"/>
  <c r="O162" i="9" s="1"/>
  <c r="N154" i="9"/>
  <c r="O154" i="9" s="1"/>
  <c r="N146" i="9"/>
  <c r="O146" i="9" s="1"/>
  <c r="N130" i="9"/>
  <c r="O130" i="9" s="1"/>
  <c r="N122" i="9"/>
  <c r="O122" i="9" s="1"/>
  <c r="N114" i="9"/>
  <c r="O114" i="9" s="1"/>
  <c r="N106" i="9"/>
  <c r="O106" i="9" s="1"/>
  <c r="N98" i="9"/>
  <c r="O98" i="9" s="1"/>
  <c r="N90" i="9"/>
  <c r="O90" i="9" s="1"/>
  <c r="N82" i="9"/>
  <c r="O82" i="9" s="1"/>
  <c r="N74" i="9"/>
  <c r="O74" i="9" s="1"/>
  <c r="N66" i="9"/>
  <c r="O66" i="9" s="1"/>
  <c r="N58" i="9"/>
  <c r="O58" i="9" s="1"/>
  <c r="N50" i="9"/>
  <c r="O50" i="9" s="1"/>
  <c r="N42" i="9"/>
  <c r="O42" i="9" s="1"/>
  <c r="N34" i="9"/>
  <c r="O34" i="9" s="1"/>
  <c r="N26" i="9"/>
  <c r="O26" i="9" s="1"/>
  <c r="N18" i="9"/>
  <c r="O18" i="9" s="1"/>
  <c r="N10" i="9"/>
  <c r="O10" i="9" s="1"/>
  <c r="N2" i="9"/>
  <c r="O2" i="9" s="1"/>
  <c r="N556" i="9"/>
  <c r="O556" i="9" s="1"/>
  <c r="N532" i="9"/>
  <c r="O532" i="9" s="1"/>
  <c r="N508" i="9"/>
  <c r="O508" i="9" s="1"/>
  <c r="N484" i="9"/>
  <c r="O484" i="9" s="1"/>
  <c r="N460" i="9"/>
  <c r="O460" i="9" s="1"/>
  <c r="N428" i="9"/>
  <c r="O428" i="9" s="1"/>
  <c r="N396" i="9"/>
  <c r="O396" i="9" s="1"/>
  <c r="N372" i="9"/>
  <c r="O372" i="9" s="1"/>
  <c r="N348" i="9"/>
  <c r="O348" i="9" s="1"/>
  <c r="N324" i="9"/>
  <c r="O324" i="9" s="1"/>
  <c r="N300" i="9"/>
  <c r="O300" i="9" s="1"/>
  <c r="N276" i="9"/>
  <c r="O276" i="9" s="1"/>
  <c r="N252" i="9"/>
  <c r="O252" i="9" s="1"/>
  <c r="N228" i="9"/>
  <c r="O228" i="9" s="1"/>
  <c r="N188" i="9"/>
  <c r="O188" i="9" s="1"/>
  <c r="N164" i="9"/>
  <c r="O164" i="9" s="1"/>
  <c r="N140" i="9"/>
  <c r="O140" i="9" s="1"/>
  <c r="N108" i="9"/>
  <c r="O108" i="9" s="1"/>
  <c r="N84" i="9"/>
  <c r="O84" i="9" s="1"/>
  <c r="N44" i="9"/>
  <c r="O44" i="9" s="1"/>
  <c r="N554" i="9"/>
  <c r="O554" i="9" s="1"/>
  <c r="N538" i="9"/>
  <c r="O538" i="9" s="1"/>
  <c r="N522" i="9"/>
  <c r="O522" i="9" s="1"/>
  <c r="N506" i="9"/>
  <c r="O506" i="9" s="1"/>
  <c r="N490" i="9"/>
  <c r="O490" i="9" s="1"/>
  <c r="N474" i="9"/>
  <c r="O474" i="9"/>
  <c r="N458" i="9"/>
  <c r="O458" i="9" s="1"/>
  <c r="N442" i="9"/>
  <c r="O442" i="9" s="1"/>
  <c r="N426" i="9"/>
  <c r="O426" i="9" s="1"/>
  <c r="N410" i="9"/>
  <c r="O410" i="9" s="1"/>
  <c r="N402" i="9"/>
  <c r="O402" i="9" s="1"/>
  <c r="N386" i="9"/>
  <c r="O386" i="9" s="1"/>
  <c r="N370" i="9"/>
  <c r="O370" i="9" s="1"/>
  <c r="N354" i="9"/>
  <c r="O354" i="9" s="1"/>
  <c r="N338" i="9"/>
  <c r="O338" i="9" s="1"/>
  <c r="N322" i="9"/>
  <c r="O322" i="9" s="1"/>
  <c r="N306" i="9"/>
  <c r="O306" i="9" s="1"/>
  <c r="N290" i="9"/>
  <c r="O290" i="9" s="1"/>
  <c r="N282" i="9"/>
  <c r="O282" i="9" s="1"/>
  <c r="N266" i="9"/>
  <c r="O266" i="9" s="1"/>
  <c r="N250" i="9"/>
  <c r="O250" i="9" s="1"/>
  <c r="N234" i="9"/>
  <c r="O234" i="9" s="1"/>
  <c r="N218" i="9"/>
  <c r="O218" i="9" s="1"/>
  <c r="N202" i="9"/>
  <c r="O202" i="9" s="1"/>
  <c r="N186" i="9"/>
  <c r="O186" i="9" s="1"/>
  <c r="N170" i="9"/>
  <c r="O170" i="9" s="1"/>
  <c r="N138" i="9"/>
  <c r="O138" i="9" s="1"/>
  <c r="N361" i="9"/>
  <c r="O361" i="9" s="1"/>
  <c r="O536" i="9"/>
  <c r="O472" i="9"/>
  <c r="O408" i="9"/>
  <c r="O376" i="9"/>
  <c r="O312" i="9"/>
  <c r="O216" i="9"/>
  <c r="O152" i="9"/>
  <c r="O120" i="9"/>
  <c r="O88" i="9"/>
  <c r="O56" i="9"/>
  <c r="N305" i="9"/>
  <c r="O305" i="9" s="1"/>
  <c r="O401" i="9"/>
  <c r="O241" i="9"/>
  <c r="O209" i="9"/>
  <c r="N543" i="9"/>
  <c r="O543" i="9" s="1"/>
  <c r="N527" i="9"/>
  <c r="O527" i="9" s="1"/>
  <c r="N511" i="9"/>
  <c r="O511" i="9" s="1"/>
  <c r="N495" i="9"/>
  <c r="O495" i="9" s="1"/>
  <c r="N471" i="9"/>
  <c r="O471" i="9" s="1"/>
  <c r="N455" i="9"/>
  <c r="O455" i="9" s="1"/>
  <c r="N431" i="9"/>
  <c r="O431" i="9" s="1"/>
  <c r="N415" i="9"/>
  <c r="O415" i="9" s="1"/>
  <c r="N399" i="9"/>
  <c r="O399" i="9" s="1"/>
  <c r="N383" i="9"/>
  <c r="O383" i="9" s="1"/>
  <c r="N367" i="9"/>
  <c r="O367" i="9" s="1"/>
  <c r="N351" i="9"/>
  <c r="O351" i="9" s="1"/>
  <c r="N335" i="9"/>
  <c r="O335" i="9" s="1"/>
  <c r="N319" i="9"/>
  <c r="O319" i="9" s="1"/>
  <c r="N303" i="9"/>
  <c r="O303" i="9" s="1"/>
  <c r="N287" i="9"/>
  <c r="O287" i="9" s="1"/>
  <c r="N263" i="9"/>
  <c r="O263" i="9" s="1"/>
  <c r="N247" i="9"/>
  <c r="O247" i="9" s="1"/>
  <c r="N231" i="9"/>
  <c r="O231" i="9" s="1"/>
  <c r="N207" i="9"/>
  <c r="O207" i="9" s="1"/>
  <c r="N191" i="9"/>
  <c r="O191" i="9" s="1"/>
  <c r="N175" i="9"/>
  <c r="O175" i="9" s="1"/>
  <c r="N159" i="9"/>
  <c r="O159" i="9" s="1"/>
  <c r="N143" i="9"/>
  <c r="O143" i="9" s="1"/>
  <c r="N127" i="9"/>
  <c r="O127" i="9" s="1"/>
  <c r="N111" i="9"/>
  <c r="O111" i="9" s="1"/>
  <c r="N95" i="9"/>
  <c r="O95" i="9" s="1"/>
  <c r="N79" i="9"/>
  <c r="O79" i="9" s="1"/>
  <c r="N63" i="9"/>
  <c r="O63" i="9" s="1"/>
  <c r="N39" i="9"/>
  <c r="O39" i="9" s="1"/>
  <c r="N297" i="9"/>
  <c r="O297" i="9" s="1"/>
  <c r="O304" i="9"/>
  <c r="O48" i="9"/>
  <c r="N551" i="9"/>
  <c r="O551" i="9" s="1"/>
  <c r="N535" i="9"/>
  <c r="O535" i="9" s="1"/>
  <c r="N519" i="9"/>
  <c r="O519" i="9" s="1"/>
  <c r="N503" i="9"/>
  <c r="O503" i="9" s="1"/>
  <c r="N487" i="9"/>
  <c r="O487" i="9" s="1"/>
  <c r="N479" i="9"/>
  <c r="O479" i="9" s="1"/>
  <c r="N463" i="9"/>
  <c r="O463" i="9" s="1"/>
  <c r="N447" i="9"/>
  <c r="O447" i="9" s="1"/>
  <c r="N439" i="9"/>
  <c r="O439" i="9" s="1"/>
  <c r="N423" i="9"/>
  <c r="O423" i="9" s="1"/>
  <c r="N407" i="9"/>
  <c r="O407" i="9" s="1"/>
  <c r="N391" i="9"/>
  <c r="O391" i="9" s="1"/>
  <c r="N375" i="9"/>
  <c r="O375" i="9" s="1"/>
  <c r="N359" i="9"/>
  <c r="O359" i="9" s="1"/>
  <c r="N343" i="9"/>
  <c r="O343" i="9" s="1"/>
  <c r="N327" i="9"/>
  <c r="O327" i="9" s="1"/>
  <c r="N311" i="9"/>
  <c r="O311" i="9" s="1"/>
  <c r="N295" i="9"/>
  <c r="O295" i="9" s="1"/>
  <c r="N279" i="9"/>
  <c r="O279" i="9" s="1"/>
  <c r="N271" i="9"/>
  <c r="O271" i="9" s="1"/>
  <c r="N255" i="9"/>
  <c r="O255" i="9" s="1"/>
  <c r="N239" i="9"/>
  <c r="O239" i="9" s="1"/>
  <c r="N223" i="9"/>
  <c r="O223" i="9" s="1"/>
  <c r="N215" i="9"/>
  <c r="O215" i="9" s="1"/>
  <c r="N199" i="9"/>
  <c r="O199" i="9" s="1"/>
  <c r="N183" i="9"/>
  <c r="O183" i="9" s="1"/>
  <c r="N167" i="9"/>
  <c r="O167" i="9" s="1"/>
  <c r="N151" i="9"/>
  <c r="O151" i="9" s="1"/>
  <c r="N135" i="9"/>
  <c r="O135" i="9" s="1"/>
  <c r="N119" i="9"/>
  <c r="O119" i="9" s="1"/>
  <c r="N103" i="9"/>
  <c r="O103" i="9" s="1"/>
  <c r="N87" i="9"/>
  <c r="O87" i="9" s="1"/>
  <c r="N71" i="9"/>
  <c r="O71" i="9" s="1"/>
  <c r="N55" i="9"/>
  <c r="O55" i="9" s="1"/>
  <c r="N47" i="9"/>
  <c r="O47" i="9" s="1"/>
  <c r="N31" i="9"/>
  <c r="O31" i="9" s="1"/>
  <c r="N15" i="9"/>
  <c r="O15" i="9" s="1"/>
  <c r="N7" i="9"/>
  <c r="O7" i="9" s="1"/>
  <c r="N550" i="9"/>
  <c r="O550" i="9" s="1"/>
  <c r="N542" i="9"/>
  <c r="O542" i="9" s="1"/>
  <c r="N534" i="9"/>
  <c r="O534" i="9" s="1"/>
  <c r="N526" i="9"/>
  <c r="O526" i="9" s="1"/>
  <c r="N518" i="9"/>
  <c r="O518" i="9" s="1"/>
  <c r="N510" i="9"/>
  <c r="O510" i="9" s="1"/>
  <c r="N502" i="9"/>
  <c r="O502" i="9" s="1"/>
  <c r="N494" i="9"/>
  <c r="O494" i="9" s="1"/>
  <c r="N486" i="9"/>
  <c r="O486" i="9" s="1"/>
  <c r="N478" i="9"/>
  <c r="O478" i="9" s="1"/>
  <c r="N470" i="9"/>
  <c r="O470" i="9" s="1"/>
  <c r="N462" i="9"/>
  <c r="O462" i="9" s="1"/>
  <c r="N454" i="9"/>
  <c r="O454" i="9" s="1"/>
  <c r="N446" i="9"/>
  <c r="O446" i="9" s="1"/>
  <c r="N438" i="9"/>
  <c r="O438" i="9" s="1"/>
  <c r="N430" i="9"/>
  <c r="O430" i="9" s="1"/>
  <c r="N422" i="9"/>
  <c r="O422" i="9" s="1"/>
  <c r="N414" i="9"/>
  <c r="O414" i="9" s="1"/>
  <c r="N406" i="9"/>
  <c r="O406" i="9" s="1"/>
  <c r="N398" i="9"/>
  <c r="O398" i="9" s="1"/>
  <c r="N390" i="9"/>
  <c r="O390" i="9" s="1"/>
  <c r="N382" i="9"/>
  <c r="O382" i="9" s="1"/>
  <c r="N374" i="9"/>
  <c r="O374" i="9" s="1"/>
  <c r="N366" i="9"/>
  <c r="O366" i="9" s="1"/>
  <c r="N358" i="9"/>
  <c r="O358" i="9" s="1"/>
  <c r="N350" i="9"/>
  <c r="O350" i="9" s="1"/>
  <c r="N342" i="9"/>
  <c r="O342" i="9" s="1"/>
  <c r="N334" i="9"/>
  <c r="O334" i="9" s="1"/>
  <c r="N326" i="9"/>
  <c r="O326" i="9" s="1"/>
  <c r="N318" i="9"/>
  <c r="O318" i="9" s="1"/>
  <c r="N310" i="9"/>
  <c r="O310" i="9" s="1"/>
  <c r="N302" i="9"/>
  <c r="O302" i="9" s="1"/>
  <c r="N294" i="9"/>
  <c r="O294" i="9" s="1"/>
  <c r="N286" i="9"/>
  <c r="O286" i="9" s="1"/>
  <c r="N278" i="9"/>
  <c r="O278" i="9" s="1"/>
  <c r="N270" i="9"/>
  <c r="O270" i="9" s="1"/>
  <c r="N262" i="9"/>
  <c r="O262" i="9" s="1"/>
  <c r="N254" i="9"/>
  <c r="O254" i="9" s="1"/>
  <c r="N246" i="9"/>
  <c r="O246" i="9" s="1"/>
  <c r="N238" i="9"/>
  <c r="O238" i="9" s="1"/>
  <c r="N230" i="9"/>
  <c r="O230" i="9" s="1"/>
  <c r="N222" i="9"/>
  <c r="O222" i="9" s="1"/>
  <c r="N214" i="9"/>
  <c r="O214" i="9" s="1"/>
  <c r="N206" i="9"/>
  <c r="O206" i="9" s="1"/>
  <c r="O553" i="9"/>
  <c r="O489" i="9"/>
  <c r="O329" i="9"/>
  <c r="N23" i="9"/>
  <c r="O23" i="9" s="1"/>
  <c r="N549" i="9"/>
  <c r="O549" i="9" s="1"/>
  <c r="N541" i="9"/>
  <c r="O541" i="9" s="1"/>
  <c r="N533" i="9"/>
  <c r="O533" i="9" s="1"/>
  <c r="N525" i="9"/>
  <c r="O525" i="9" s="1"/>
  <c r="N517" i="9"/>
  <c r="O517" i="9" s="1"/>
  <c r="N509" i="9"/>
  <c r="O509" i="9" s="1"/>
  <c r="N501" i="9"/>
  <c r="O501" i="9" s="1"/>
  <c r="N493" i="9"/>
  <c r="O493" i="9" s="1"/>
  <c r="N485" i="9"/>
  <c r="O485" i="9" s="1"/>
  <c r="N477" i="9"/>
  <c r="O477" i="9" s="1"/>
  <c r="N469" i="9"/>
  <c r="O469" i="9" s="1"/>
  <c r="N461" i="9"/>
  <c r="O461" i="9" s="1"/>
  <c r="N453" i="9"/>
  <c r="O453" i="9" s="1"/>
  <c r="N445" i="9"/>
  <c r="O445" i="9" s="1"/>
  <c r="N437" i="9"/>
  <c r="O437" i="9" s="1"/>
  <c r="N429" i="9"/>
  <c r="O429" i="9" s="1"/>
  <c r="N421" i="9"/>
  <c r="O421" i="9" s="1"/>
  <c r="N413" i="9"/>
  <c r="O413" i="9" s="1"/>
  <c r="N405" i="9"/>
  <c r="O405" i="9" s="1"/>
  <c r="N397" i="9"/>
  <c r="O397" i="9" s="1"/>
  <c r="N389" i="9"/>
  <c r="O389" i="9" s="1"/>
  <c r="N381" i="9"/>
  <c r="O381" i="9" s="1"/>
  <c r="N373" i="9"/>
  <c r="O373" i="9" s="1"/>
  <c r="N365" i="9"/>
  <c r="O365" i="9" s="1"/>
  <c r="N357" i="9"/>
  <c r="O357" i="9" s="1"/>
  <c r="N349" i="9"/>
  <c r="O349" i="9" s="1"/>
  <c r="N341" i="9"/>
  <c r="O341" i="9" s="1"/>
  <c r="N333" i="9"/>
  <c r="O333" i="9" s="1"/>
  <c r="N325" i="9"/>
  <c r="O325" i="9" s="1"/>
  <c r="N317" i="9"/>
  <c r="O317" i="9" s="1"/>
  <c r="N309" i="9"/>
  <c r="O309" i="9" s="1"/>
  <c r="N301" i="9"/>
  <c r="O301" i="9" s="1"/>
  <c r="N293" i="9"/>
  <c r="O293" i="9" s="1"/>
  <c r="N285" i="9"/>
  <c r="O285" i="9" s="1"/>
  <c r="N277" i="9"/>
  <c r="O277" i="9" s="1"/>
  <c r="N269" i="9"/>
  <c r="O269" i="9" s="1"/>
  <c r="N261" i="9"/>
  <c r="O261" i="9" s="1"/>
  <c r="N253" i="9"/>
  <c r="O253" i="9" s="1"/>
  <c r="N245" i="9"/>
  <c r="O245" i="9" s="1"/>
  <c r="N237" i="9"/>
  <c r="O237" i="9" s="1"/>
  <c r="N229" i="9"/>
  <c r="O229" i="9" s="1"/>
  <c r="N221" i="9"/>
  <c r="O221" i="9" s="1"/>
  <c r="N213" i="9"/>
  <c r="O213" i="9" s="1"/>
  <c r="N205" i="9"/>
  <c r="O205" i="9" s="1"/>
  <c r="O136" i="9"/>
  <c r="N393" i="9"/>
  <c r="O393" i="9" s="1"/>
  <c r="O190" i="9"/>
  <c r="O182" i="9"/>
  <c r="O174" i="9"/>
  <c r="O150" i="9"/>
  <c r="O126" i="9"/>
  <c r="O118" i="9"/>
  <c r="O110" i="9"/>
  <c r="O86" i="9"/>
  <c r="O70" i="9"/>
  <c r="O62" i="9"/>
  <c r="O54" i="9"/>
  <c r="O46" i="9"/>
  <c r="O22" i="9"/>
  <c r="O181" i="9"/>
  <c r="O157" i="9"/>
  <c r="O149" i="9"/>
  <c r="O141" i="9"/>
  <c r="O117" i="9"/>
  <c r="O93" i="9"/>
  <c r="O85" i="9"/>
  <c r="O77" i="9"/>
  <c r="O53" i="9"/>
  <c r="O29" i="9"/>
  <c r="O21" i="9"/>
  <c r="O13" i="9"/>
  <c r="O5" i="9"/>
  <c r="N51" i="9"/>
  <c r="O51" i="9" s="1"/>
  <c r="N43" i="9"/>
  <c r="O43" i="9" s="1"/>
  <c r="N35" i="9"/>
  <c r="O35" i="9" s="1"/>
  <c r="N27" i="9"/>
  <c r="O27" i="9" s="1"/>
  <c r="N19" i="9"/>
  <c r="O19" i="9" s="1"/>
  <c r="N11" i="9"/>
  <c r="O11" i="9" s="1"/>
  <c r="N3" i="9"/>
  <c r="O3" i="9" s="1"/>
</calcChain>
</file>

<file path=xl/sharedStrings.xml><?xml version="1.0" encoding="utf-8"?>
<sst xmlns="http://schemas.openxmlformats.org/spreadsheetml/2006/main" count="6859" uniqueCount="601">
  <si>
    <t>Order ID</t>
  </si>
  <si>
    <t>Customer Name</t>
  </si>
  <si>
    <t>Product Category</t>
  </si>
  <si>
    <t>Product Name</t>
  </si>
  <si>
    <t>Order Date</t>
  </si>
  <si>
    <t>Delivered Date</t>
  </si>
  <si>
    <t>Quantity</t>
  </si>
  <si>
    <t>Unit Price</t>
  </si>
  <si>
    <t>Status</t>
  </si>
  <si>
    <t>Country</t>
  </si>
  <si>
    <t>Payment Method</t>
  </si>
  <si>
    <t>Allison Hill</t>
  </si>
  <si>
    <t>Electronics</t>
  </si>
  <si>
    <t>Smartphone</t>
  </si>
  <si>
    <t>Completed</t>
  </si>
  <si>
    <t>Mobile Money</t>
  </si>
  <si>
    <t>Lance Hoffman</t>
  </si>
  <si>
    <t>Books</t>
  </si>
  <si>
    <t>Fiction</t>
  </si>
  <si>
    <t>Credit Card</t>
  </si>
  <si>
    <t>Brent Abbott</t>
  </si>
  <si>
    <t>Apparel</t>
  </si>
  <si>
    <t>Sneakers</t>
  </si>
  <si>
    <t>Edward Fuller</t>
  </si>
  <si>
    <t>Groceries</t>
  </si>
  <si>
    <t>Cereal</t>
  </si>
  <si>
    <t>Melinda Jones</t>
  </si>
  <si>
    <t>Headphones</t>
  </si>
  <si>
    <t>Returned</t>
  </si>
  <si>
    <t>Cash</t>
  </si>
  <si>
    <t>Andrew Stewart</t>
  </si>
  <si>
    <t>Home Decor</t>
  </si>
  <si>
    <t>Vase</t>
  </si>
  <si>
    <t>Nigeria</t>
  </si>
  <si>
    <t>Nicole Patterson</t>
  </si>
  <si>
    <t>Anthony Rodriguez</t>
  </si>
  <si>
    <t>Camera</t>
  </si>
  <si>
    <t>Shannon Smith</t>
  </si>
  <si>
    <t>Milk</t>
  </si>
  <si>
    <t>Pamela Romero</t>
  </si>
  <si>
    <t>T-Shirt</t>
  </si>
  <si>
    <t>Tammy Sellers</t>
  </si>
  <si>
    <t>Curtains</t>
  </si>
  <si>
    <t>Joseph Obrien</t>
  </si>
  <si>
    <t>Children's Book</t>
  </si>
  <si>
    <t>Austin Smith</t>
  </si>
  <si>
    <t>Bank Transfer</t>
  </si>
  <si>
    <t>David Caldwell</t>
  </si>
  <si>
    <t>Matthew Gomez</t>
  </si>
  <si>
    <t>Maria Brown</t>
  </si>
  <si>
    <t>Wall Art</t>
  </si>
  <si>
    <t>Clifford Ford</t>
  </si>
  <si>
    <t>Dress</t>
  </si>
  <si>
    <t>Tammy Allison</t>
  </si>
  <si>
    <t>Jeans</t>
  </si>
  <si>
    <t>Rachel Gibson</t>
  </si>
  <si>
    <t>Biography</t>
  </si>
  <si>
    <t>Lauren Daniels</t>
  </si>
  <si>
    <t>Laptop</t>
  </si>
  <si>
    <t>Amanda Miller</t>
  </si>
  <si>
    <t>Cookbook</t>
  </si>
  <si>
    <t>Michael Evans</t>
  </si>
  <si>
    <t>Angel Lewis MD</t>
  </si>
  <si>
    <t>Joshua Turner</t>
  </si>
  <si>
    <t>Non-Fiction</t>
  </si>
  <si>
    <t>Douglas Clark</t>
  </si>
  <si>
    <t>Kimberly Davenport</t>
  </si>
  <si>
    <t>Richard Rodriguez</t>
  </si>
  <si>
    <t>Matthew Ross</t>
  </si>
  <si>
    <t>Victoria Johnson</t>
  </si>
  <si>
    <t>Juice</t>
  </si>
  <si>
    <t>Stephanie Lee</t>
  </si>
  <si>
    <t>Benjamin Beck</t>
  </si>
  <si>
    <t>Stephanie Gilbert</t>
  </si>
  <si>
    <t>Jeffrey Carpenter</t>
  </si>
  <si>
    <t>Curtis Johnson</t>
  </si>
  <si>
    <t>Table Lamp</t>
  </si>
  <si>
    <t>Michael Snyder</t>
  </si>
  <si>
    <t>Melissa Marshall</t>
  </si>
  <si>
    <t>Cushion</t>
  </si>
  <si>
    <t>Michelle Wagner</t>
  </si>
  <si>
    <t>Sara Ramirez</t>
  </si>
  <si>
    <t>George Orozco</t>
  </si>
  <si>
    <t>Jacket</t>
  </si>
  <si>
    <t>Joshua Perry</t>
  </si>
  <si>
    <t>Aaron Bell</t>
  </si>
  <si>
    <t>Stephanie Freeman</t>
  </si>
  <si>
    <t>Rebecca Ramsey</t>
  </si>
  <si>
    <t>Mary Miller</t>
  </si>
  <si>
    <t>Andre Wright</t>
  </si>
  <si>
    <t>Jeffrey Wood</t>
  </si>
  <si>
    <t>Samuel Rivas</t>
  </si>
  <si>
    <t>Daniel Salinas</t>
  </si>
  <si>
    <t>Michael West</t>
  </si>
  <si>
    <t>Elizabeth Ward</t>
  </si>
  <si>
    <t>Kristen Terry</t>
  </si>
  <si>
    <t>Tablet</t>
  </si>
  <si>
    <t>David Grant</t>
  </si>
  <si>
    <t>Kevin Patterson</t>
  </si>
  <si>
    <t>Juan Moore</t>
  </si>
  <si>
    <t>Pasta</t>
  </si>
  <si>
    <t>Dwayne Campbell</t>
  </si>
  <si>
    <t>Samantha Morse</t>
  </si>
  <si>
    <t>Kathryn Snyder</t>
  </si>
  <si>
    <t>Alicia Hubbard</t>
  </si>
  <si>
    <t>Tanya Kim</t>
  </si>
  <si>
    <t>Bruce Collier</t>
  </si>
  <si>
    <t>Kimberly Gibson</t>
  </si>
  <si>
    <t>Reginald Williams</t>
  </si>
  <si>
    <t>Amanda Shaw</t>
  </si>
  <si>
    <t>Alexis Thomas</t>
  </si>
  <si>
    <t>Sarah Villarreal</t>
  </si>
  <si>
    <t>Cynthia Cohen</t>
  </si>
  <si>
    <t>Michele Garcia</t>
  </si>
  <si>
    <t>Joel King</t>
  </si>
  <si>
    <t>Rice</t>
  </si>
  <si>
    <t>Brooke Alexander</t>
  </si>
  <si>
    <t>Ann Phillips</t>
  </si>
  <si>
    <t>Richard Smith</t>
  </si>
  <si>
    <t>David Johnson</t>
  </si>
  <si>
    <t>Elizabeth Ortiz</t>
  </si>
  <si>
    <t>Teresa Ramirez</t>
  </si>
  <si>
    <t>Michael Stephens</t>
  </si>
  <si>
    <t>Kristen Willis</t>
  </si>
  <si>
    <t>Rebecca Rodriguez</t>
  </si>
  <si>
    <t>Jessica Rodriguez DDS</t>
  </si>
  <si>
    <t>Donald Schultz</t>
  </si>
  <si>
    <t>Emily Edwards</t>
  </si>
  <si>
    <t>Anna Davis</t>
  </si>
  <si>
    <t>Jordan Moore</t>
  </si>
  <si>
    <t>Phillip Andrews</t>
  </si>
  <si>
    <t>Christopher Park</t>
  </si>
  <si>
    <t>Andrea Figueroa</t>
  </si>
  <si>
    <t>Karla Ramos</t>
  </si>
  <si>
    <t>Michael Watkins</t>
  </si>
  <si>
    <t>Eric Clark</t>
  </si>
  <si>
    <t>Thomas Atkins</t>
  </si>
  <si>
    <t>Alex Nguyen</t>
  </si>
  <si>
    <t>Kelly Foster</t>
  </si>
  <si>
    <t>Kerry Lee</t>
  </si>
  <si>
    <t>Rebecca Vargas</t>
  </si>
  <si>
    <t>John Hernandez</t>
  </si>
  <si>
    <t>Katelyn Perez</t>
  </si>
  <si>
    <t>George Miranda</t>
  </si>
  <si>
    <t>Jackson Ball</t>
  </si>
  <si>
    <t>Vincent Mueller</t>
  </si>
  <si>
    <t>Tracy Montoya</t>
  </si>
  <si>
    <t>Phillip Nelson</t>
  </si>
  <si>
    <t>Jonathan Young</t>
  </si>
  <si>
    <t>Howard Norman</t>
  </si>
  <si>
    <t>Stephanie Hughes</t>
  </si>
  <si>
    <t>Samantha Gardner</t>
  </si>
  <si>
    <t>William Gould</t>
  </si>
  <si>
    <t>Laura Moreno</t>
  </si>
  <si>
    <t>Kathryn Hughes</t>
  </si>
  <si>
    <t>Benjamin Thompson</t>
  </si>
  <si>
    <t>Betty Shaw</t>
  </si>
  <si>
    <t>Todd Jacobson</t>
  </si>
  <si>
    <t>Martin Vargas</t>
  </si>
  <si>
    <t>Travis Wise</t>
  </si>
  <si>
    <t>Stephen Gardner</t>
  </si>
  <si>
    <t>Jesse Barker</t>
  </si>
  <si>
    <t>James Gilbert</t>
  </si>
  <si>
    <t>Shawn Jimenez</t>
  </si>
  <si>
    <t>Kyle Cameron</t>
  </si>
  <si>
    <t>Monica Gallagher</t>
  </si>
  <si>
    <t>Brent Brooks</t>
  </si>
  <si>
    <t>Brenda Velazquez</t>
  </si>
  <si>
    <t>Katie Hicks</t>
  </si>
  <si>
    <t>Veronica Silva</t>
  </si>
  <si>
    <t>Michelle Hampton</t>
  </si>
  <si>
    <t>Ashley Smith</t>
  </si>
  <si>
    <t>Gloria Gomez</t>
  </si>
  <si>
    <t>Courtney Dudley</t>
  </si>
  <si>
    <t>Timothy Pope</t>
  </si>
  <si>
    <t>Tina Ballard</t>
  </si>
  <si>
    <t>Anthony Stein</t>
  </si>
  <si>
    <t>Matthew Velez</t>
  </si>
  <si>
    <t>Alexandra Bradley</t>
  </si>
  <si>
    <t>Nicole Thompson</t>
  </si>
  <si>
    <t>Stacy Carrillo</t>
  </si>
  <si>
    <t>Justin Brown</t>
  </si>
  <si>
    <t>Steven Griffin Jr.</t>
  </si>
  <si>
    <t>Aaron Robinson</t>
  </si>
  <si>
    <t>Jason Mack</t>
  </si>
  <si>
    <t>Michael Stanley</t>
  </si>
  <si>
    <t>Julie Ball</t>
  </si>
  <si>
    <t>Donald Pineda</t>
  </si>
  <si>
    <t>Jill Powers</t>
  </si>
  <si>
    <t>Donna Cabrera</t>
  </si>
  <si>
    <t>Jason Hernandez</t>
  </si>
  <si>
    <t>Michael Shaffer</t>
  </si>
  <si>
    <t>Kristin Mendoza</t>
  </si>
  <si>
    <t>Jose Crawford</t>
  </si>
  <si>
    <t>Connie Thomas</t>
  </si>
  <si>
    <t>Robert Jackson</t>
  </si>
  <si>
    <t>Kelly Combs</t>
  </si>
  <si>
    <t>Antonio Little</t>
  </si>
  <si>
    <t>James Tran</t>
  </si>
  <si>
    <t>Tamara Hall</t>
  </si>
  <si>
    <t>Jennifer Ayala</t>
  </si>
  <si>
    <t>Kevin James</t>
  </si>
  <si>
    <t>Derrick Adams</t>
  </si>
  <si>
    <t>Michelle Simpson</t>
  </si>
  <si>
    <t>Scott Alexander</t>
  </si>
  <si>
    <t>Ernest Oconnell</t>
  </si>
  <si>
    <t>Randall Johnson</t>
  </si>
  <si>
    <t>Ryan Pope</t>
  </si>
  <si>
    <t>Jay Bennett</t>
  </si>
  <si>
    <t>Lonnie Hart</t>
  </si>
  <si>
    <t>Eric Patrick</t>
  </si>
  <si>
    <t>Rhonda Brown</t>
  </si>
  <si>
    <t>Emily Price</t>
  </si>
  <si>
    <t>Jill Jackson</t>
  </si>
  <si>
    <t>Ashley Wilson</t>
  </si>
  <si>
    <t>Ashley Greer PhD</t>
  </si>
  <si>
    <t>Charles Clark</t>
  </si>
  <si>
    <t>Brandi Thomas</t>
  </si>
  <si>
    <t>Mark Burton</t>
  </si>
  <si>
    <t>Paul Neal</t>
  </si>
  <si>
    <t>Raymond Oconnor</t>
  </si>
  <si>
    <t>Aaron Rubio</t>
  </si>
  <si>
    <t>Steven Martin</t>
  </si>
  <si>
    <t>Jennifer Anderson MD</t>
  </si>
  <si>
    <t>Emily Taylor</t>
  </si>
  <si>
    <t>Matthew Bowers</t>
  </si>
  <si>
    <t>Samantha Green</t>
  </si>
  <si>
    <t>Jesse Ward</t>
  </si>
  <si>
    <t>Tyler Johnson</t>
  </si>
  <si>
    <t>Patricia Collins</t>
  </si>
  <si>
    <t>Jacob Bonilla</t>
  </si>
  <si>
    <t>Anthony Shea DDS</t>
  </si>
  <si>
    <t>Kathy Walsh</t>
  </si>
  <si>
    <t>Cynthia Green</t>
  </si>
  <si>
    <t>Melissa Williams</t>
  </si>
  <si>
    <t>Anthony Evans</t>
  </si>
  <si>
    <t>Antonio Norman</t>
  </si>
  <si>
    <t>Kenneth Underwood</t>
  </si>
  <si>
    <t>Danielle Phillips</t>
  </si>
  <si>
    <t>Curtis Wilkerson</t>
  </si>
  <si>
    <t>Kathryn Price</t>
  </si>
  <si>
    <t>Kevin Hall</t>
  </si>
  <si>
    <t>Kristy Hart</t>
  </si>
  <si>
    <t>Joseph Smith</t>
  </si>
  <si>
    <t>Sarah Valencia</t>
  </si>
  <si>
    <t>Patricia Bradley</t>
  </si>
  <si>
    <t>William Jackson</t>
  </si>
  <si>
    <t>Michelle Williams</t>
  </si>
  <si>
    <t>Fernando Lynn</t>
  </si>
  <si>
    <t>Lisa Webb</t>
  </si>
  <si>
    <t>Jennifer Spencer</t>
  </si>
  <si>
    <t>Sara Hernandez</t>
  </si>
  <si>
    <t>Steven Baker</t>
  </si>
  <si>
    <t>Dennis Marshall</t>
  </si>
  <si>
    <t>Cynthia Evans</t>
  </si>
  <si>
    <t>Beth Henderson</t>
  </si>
  <si>
    <t>Thomas Sloan</t>
  </si>
  <si>
    <t>Kara Jackson</t>
  </si>
  <si>
    <t>Steve Rivera</t>
  </si>
  <si>
    <t>Caitlin Collins</t>
  </si>
  <si>
    <t>Corey Whitaker</t>
  </si>
  <si>
    <t>Madison Martinez</t>
  </si>
  <si>
    <t>Penny Lewis</t>
  </si>
  <si>
    <t>Carlos Thompson</t>
  </si>
  <si>
    <t>James Bailey</t>
  </si>
  <si>
    <t>Brian Hunt</t>
  </si>
  <si>
    <t>Sarah Pittman</t>
  </si>
  <si>
    <t>Courtney Walker</t>
  </si>
  <si>
    <t>Edward York</t>
  </si>
  <si>
    <t>Steve Mason</t>
  </si>
  <si>
    <t>Penny Anderson</t>
  </si>
  <si>
    <t>Joseph Cross</t>
  </si>
  <si>
    <t>Shawn Collins</t>
  </si>
  <si>
    <t>Joy Meyer</t>
  </si>
  <si>
    <t>Alex Wagner</t>
  </si>
  <si>
    <t>Martha Smith</t>
  </si>
  <si>
    <t>Matthew Bates</t>
  </si>
  <si>
    <t>Autumn Wilson</t>
  </si>
  <si>
    <t>Michael Meadows</t>
  </si>
  <si>
    <t>Sarah Ward</t>
  </si>
  <si>
    <t>Charles Holland</t>
  </si>
  <si>
    <t>Robert White</t>
  </si>
  <si>
    <t>Karen Fisher</t>
  </si>
  <si>
    <t>Jason Williams</t>
  </si>
  <si>
    <t>Vanessa Santiago</t>
  </si>
  <si>
    <t>Erica Rivera</t>
  </si>
  <si>
    <t>Alicia Powell</t>
  </si>
  <si>
    <t>Brian Prince</t>
  </si>
  <si>
    <t>Janice Petty</t>
  </si>
  <si>
    <t>Nicole Evans</t>
  </si>
  <si>
    <t>Anthony Adams</t>
  </si>
  <si>
    <t>Richard Jennings</t>
  </si>
  <si>
    <t>Douglas Baker</t>
  </si>
  <si>
    <t>Michael Fox</t>
  </si>
  <si>
    <t>Lisa Oliver</t>
  </si>
  <si>
    <t>Bradley Davis</t>
  </si>
  <si>
    <t>Ronald Johns</t>
  </si>
  <si>
    <t>Alan Nunez</t>
  </si>
  <si>
    <t>Daniel Davenport</t>
  </si>
  <si>
    <t>Angel Powers</t>
  </si>
  <si>
    <t>Ian Frazier</t>
  </si>
  <si>
    <t>Matthew Miller</t>
  </si>
  <si>
    <t>Angela Jones</t>
  </si>
  <si>
    <t>Sarah Drake</t>
  </si>
  <si>
    <t>Sierra Williams</t>
  </si>
  <si>
    <t>Deborah Stephens</t>
  </si>
  <si>
    <t>Brenda Martin</t>
  </si>
  <si>
    <t>Gary Wilson</t>
  </si>
  <si>
    <t>Alison Williams</t>
  </si>
  <si>
    <t>Rebecca Hoover</t>
  </si>
  <si>
    <t>Joseph Blankenship</t>
  </si>
  <si>
    <t>Robert Velez</t>
  </si>
  <si>
    <t>Kimberly Scott</t>
  </si>
  <si>
    <t>Wendy Sanders</t>
  </si>
  <si>
    <t>Eric Cooper</t>
  </si>
  <si>
    <t>Jessica Harris</t>
  </si>
  <si>
    <t>Lisa Craig</t>
  </si>
  <si>
    <t>Penny Gomez MD</t>
  </si>
  <si>
    <t>Hannah Richmond</t>
  </si>
  <si>
    <t>Debbie Russell</t>
  </si>
  <si>
    <t>Judy Murray</t>
  </si>
  <si>
    <t>Jennifer Gomez</t>
  </si>
  <si>
    <t>Hayden Shannon</t>
  </si>
  <si>
    <t>Nicolas Salas II</t>
  </si>
  <si>
    <t>Katherine Joyce</t>
  </si>
  <si>
    <t>Alexandra Clark</t>
  </si>
  <si>
    <t>Jonathan Clark</t>
  </si>
  <si>
    <t>Adam Fisher</t>
  </si>
  <si>
    <t>Jason Bell</t>
  </si>
  <si>
    <t>Greg Edwards</t>
  </si>
  <si>
    <t>Mary Shepard</t>
  </si>
  <si>
    <t>Cameron Rose</t>
  </si>
  <si>
    <t>Kimberly Taylor</t>
  </si>
  <si>
    <t>Sarah Cooper</t>
  </si>
  <si>
    <t>Ralph Yates</t>
  </si>
  <si>
    <t>Connie Miller</t>
  </si>
  <si>
    <t>Jason Floyd</t>
  </si>
  <si>
    <t>Tiffany Brown</t>
  </si>
  <si>
    <t>Sandra Martinez</t>
  </si>
  <si>
    <t>Dawn Little</t>
  </si>
  <si>
    <t>Heather Taylor</t>
  </si>
  <si>
    <t>Gregory Oconnor</t>
  </si>
  <si>
    <t>Cynthia Le</t>
  </si>
  <si>
    <t>Douglas Ortiz</t>
  </si>
  <si>
    <t>Beverly Russo</t>
  </si>
  <si>
    <t>Amy Grant</t>
  </si>
  <si>
    <t>Maurice Andrade</t>
  </si>
  <si>
    <t>David Gardner</t>
  </si>
  <si>
    <t>Andrew Mitchell</t>
  </si>
  <si>
    <t>Rodney Norris</t>
  </si>
  <si>
    <t>Jacob Perkins</t>
  </si>
  <si>
    <t>Jessica Conrad</t>
  </si>
  <si>
    <t>Caitlin Henderson</t>
  </si>
  <si>
    <t>Victoria Wyatt</t>
  </si>
  <si>
    <t>Matthew Foster</t>
  </si>
  <si>
    <t>David Bradley</t>
  </si>
  <si>
    <t>Tyler Miller</t>
  </si>
  <si>
    <t>Taylor Mathis Jr.</t>
  </si>
  <si>
    <t>Candice Ramos</t>
  </si>
  <si>
    <t>Christine Wright</t>
  </si>
  <si>
    <t>Allison Doyle</t>
  </si>
  <si>
    <t>Meghan Anthony</t>
  </si>
  <si>
    <t>Jason Powell</t>
  </si>
  <si>
    <t>Rebecca Moyer</t>
  </si>
  <si>
    <t>Daniel Murphy</t>
  </si>
  <si>
    <t>Paul Williams</t>
  </si>
  <si>
    <t>Pamela Jackson</t>
  </si>
  <si>
    <t>Miguel Jones</t>
  </si>
  <si>
    <t>Jack Snow</t>
  </si>
  <si>
    <t>Robert Medina</t>
  </si>
  <si>
    <t>Cheryl Allen</t>
  </si>
  <si>
    <t>Joseph Coleman</t>
  </si>
  <si>
    <t>Nathan Stewart</t>
  </si>
  <si>
    <t>Scott Wilson</t>
  </si>
  <si>
    <t>Regina Gonzalez</t>
  </si>
  <si>
    <t>Sydney White</t>
  </si>
  <si>
    <t>Frank Garcia</t>
  </si>
  <si>
    <t>David Wilson</t>
  </si>
  <si>
    <t>Joseph Dean</t>
  </si>
  <si>
    <t>Emily Smith</t>
  </si>
  <si>
    <t>Kristen Reyes</t>
  </si>
  <si>
    <t>Diane Evans</t>
  </si>
  <si>
    <t>Joseph Knight</t>
  </si>
  <si>
    <t>Christina Cruz</t>
  </si>
  <si>
    <t>Michael Johnson</t>
  </si>
  <si>
    <t>Tanner Mitchell DDS</t>
  </si>
  <si>
    <t>Patricia Becker</t>
  </si>
  <si>
    <t>Susan Rivas</t>
  </si>
  <si>
    <t>Regina Mcdonald</t>
  </si>
  <si>
    <t>Jesse Santiago</t>
  </si>
  <si>
    <t>Samantha Davis</t>
  </si>
  <si>
    <t>Cameron Fisher</t>
  </si>
  <si>
    <t>Richard Camacho</t>
  </si>
  <si>
    <t>Larry Garcia</t>
  </si>
  <si>
    <t>Meagan Jenkins</t>
  </si>
  <si>
    <t>Paula Bradley</t>
  </si>
  <si>
    <t>Crystal Hansen</t>
  </si>
  <si>
    <t>Craig Morrison</t>
  </si>
  <si>
    <t>Sonia Day</t>
  </si>
  <si>
    <t>Dustin Newman</t>
  </si>
  <si>
    <t>Kelly Bishop MD</t>
  </si>
  <si>
    <t>Rachel Holland</t>
  </si>
  <si>
    <t>Felicia Aguilar</t>
  </si>
  <si>
    <t>Meagan Calderon</t>
  </si>
  <si>
    <t>Kaitlyn Guerra</t>
  </si>
  <si>
    <t>Ruben Dunn</t>
  </si>
  <si>
    <t>Jason Bauer</t>
  </si>
  <si>
    <t>Lynn Andrews</t>
  </si>
  <si>
    <t>Heather Ashley</t>
  </si>
  <si>
    <t>Haley Quinn</t>
  </si>
  <si>
    <t>Catherine Taylor</t>
  </si>
  <si>
    <t>Emily Collins</t>
  </si>
  <si>
    <t>Mitchell Jackson</t>
  </si>
  <si>
    <t>Jessica Martinez</t>
  </si>
  <si>
    <t>Michelle Pierce</t>
  </si>
  <si>
    <t>William Conner</t>
  </si>
  <si>
    <t>Ana Sanders</t>
  </si>
  <si>
    <t>Evan Jones</t>
  </si>
  <si>
    <t>Emma Travis</t>
  </si>
  <si>
    <t>Emma Owens</t>
  </si>
  <si>
    <t>Dylan Hughes</t>
  </si>
  <si>
    <t>Andrew Williams</t>
  </si>
  <si>
    <t>Reginald Knapp</t>
  </si>
  <si>
    <t>Mary Burgess</t>
  </si>
  <si>
    <t>Brooke Delgado</t>
  </si>
  <si>
    <t>Casey Gillespie</t>
  </si>
  <si>
    <t>Corey Rodriguez</t>
  </si>
  <si>
    <t>Cathy Taylor</t>
  </si>
  <si>
    <t>Tiffany Turner</t>
  </si>
  <si>
    <t>Michael Durham</t>
  </si>
  <si>
    <t>Donald Hawkins</t>
  </si>
  <si>
    <t>Sarah Davis</t>
  </si>
  <si>
    <t>Autumn Key</t>
  </si>
  <si>
    <t>Kristen Rowe</t>
  </si>
  <si>
    <t>Kelly Sanchez</t>
  </si>
  <si>
    <t>Alan Bowen</t>
  </si>
  <si>
    <t>Susan Rodriguez</t>
  </si>
  <si>
    <t>Tyler Stevens</t>
  </si>
  <si>
    <t>Amanda Mcfarland</t>
  </si>
  <si>
    <t>Tanya Evans</t>
  </si>
  <si>
    <t>Valerie Brown</t>
  </si>
  <si>
    <t>Richard Moore</t>
  </si>
  <si>
    <t>Philip Garcia</t>
  </si>
  <si>
    <t>Rachel Shields</t>
  </si>
  <si>
    <t>Douglas Hartman</t>
  </si>
  <si>
    <t>Sheila Barnes</t>
  </si>
  <si>
    <t>Daniel Burgess</t>
  </si>
  <si>
    <t>Thomas Miller</t>
  </si>
  <si>
    <t>Christopher Castro</t>
  </si>
  <si>
    <t>Jessica Johnson</t>
  </si>
  <si>
    <t>Michael Mcbride</t>
  </si>
  <si>
    <t>Jennifer Taylor</t>
  </si>
  <si>
    <t>Maria Cooke</t>
  </si>
  <si>
    <t>Kari Lee</t>
  </si>
  <si>
    <t>Xavier Rowe</t>
  </si>
  <si>
    <t>Tiffany Robertson</t>
  </si>
  <si>
    <t>Samantha Simpson</t>
  </si>
  <si>
    <t>Rachel Shannon</t>
  </si>
  <si>
    <t>Brandon Lewis</t>
  </si>
  <si>
    <t>Edwin Reyes</t>
  </si>
  <si>
    <t>Lisa Ramos</t>
  </si>
  <si>
    <t>Peggy Vaughn</t>
  </si>
  <si>
    <t>Bonnie Valencia</t>
  </si>
  <si>
    <t>Austin Baker</t>
  </si>
  <si>
    <t>James Davidson</t>
  </si>
  <si>
    <t>Kevin Hines</t>
  </si>
  <si>
    <t>Lee Parker</t>
  </si>
  <si>
    <t>Patricia Johnson</t>
  </si>
  <si>
    <t>Megan Wilson</t>
  </si>
  <si>
    <t>Roger Duncan</t>
  </si>
  <si>
    <t>April Sandoval</t>
  </si>
  <si>
    <t>Dillon Jones</t>
  </si>
  <si>
    <t>Bryan Howard</t>
  </si>
  <si>
    <t>Angela Osborn</t>
  </si>
  <si>
    <t>Daniel Lopez</t>
  </si>
  <si>
    <t>Vickie Price</t>
  </si>
  <si>
    <t>Morgan Kim</t>
  </si>
  <si>
    <t>Kevin Thompson</t>
  </si>
  <si>
    <t>Heather Bennett</t>
  </si>
  <si>
    <t>Karen Davis</t>
  </si>
  <si>
    <t>Leah Spencer</t>
  </si>
  <si>
    <t>Lisa Martinez</t>
  </si>
  <si>
    <t>Lisa Mills</t>
  </si>
  <si>
    <t>Traci Garcia</t>
  </si>
  <si>
    <t>Ryan Garrison</t>
  </si>
  <si>
    <t>Ann Alexander</t>
  </si>
  <si>
    <t>Hailey Monroe</t>
  </si>
  <si>
    <t>Donald Nguyen</t>
  </si>
  <si>
    <t>Cynthia Brown</t>
  </si>
  <si>
    <t>Jason Price</t>
  </si>
  <si>
    <t>William Orozco</t>
  </si>
  <si>
    <t>Christopher Walters</t>
  </si>
  <si>
    <t>Katherine Christensen MD</t>
  </si>
  <si>
    <t>Elizabeth Williams</t>
  </si>
  <si>
    <t>Ashley Scott</t>
  </si>
  <si>
    <t>Meghan White</t>
  </si>
  <si>
    <t>Michael Cruz</t>
  </si>
  <si>
    <t>David Stevens</t>
  </si>
  <si>
    <t>Heidi Brown</t>
  </si>
  <si>
    <t>Peter Walker</t>
  </si>
  <si>
    <t>Levi Lopez</t>
  </si>
  <si>
    <t>Peter Williams</t>
  </si>
  <si>
    <t>Jessica Richards</t>
  </si>
  <si>
    <t>Tammy Anderson</t>
  </si>
  <si>
    <t>Stephanie Ferguson</t>
  </si>
  <si>
    <t>Ashley Parrish</t>
  </si>
  <si>
    <t>Kimberly Morrison</t>
  </si>
  <si>
    <t>Timothy Gilbert</t>
  </si>
  <si>
    <t>Erin Carter</t>
  </si>
  <si>
    <t>Jaime Lang</t>
  </si>
  <si>
    <t>Amanda Jones</t>
  </si>
  <si>
    <t>Elizabeth Miller</t>
  </si>
  <si>
    <t>Joseph Taylor</t>
  </si>
  <si>
    <t>Traci Camacho</t>
  </si>
  <si>
    <t>Kenneth Long</t>
  </si>
  <si>
    <t>Michael Young</t>
  </si>
  <si>
    <t>Matthew Steele</t>
  </si>
  <si>
    <t>Reginald Diaz</t>
  </si>
  <si>
    <t>Amanda Juarez</t>
  </si>
  <si>
    <t>Courtney Sullivan</t>
  </si>
  <si>
    <t>Linda Elliott</t>
  </si>
  <si>
    <t>Sherry Schmidt</t>
  </si>
  <si>
    <t>Jacqueline Williams</t>
  </si>
  <si>
    <t>Brian Simmons</t>
  </si>
  <si>
    <t>Richard Avery</t>
  </si>
  <si>
    <t>Abigail Davis</t>
  </si>
  <si>
    <t>Andrew Cruz</t>
  </si>
  <si>
    <t>Laura Benson</t>
  </si>
  <si>
    <t>Pamela Weaver</t>
  </si>
  <si>
    <t>Robert Mendoza</t>
  </si>
  <si>
    <t>Veronica Parks</t>
  </si>
  <si>
    <t>Robert Woods</t>
  </si>
  <si>
    <t>Jane Mitchell</t>
  </si>
  <si>
    <t>Teresa Adkins</t>
  </si>
  <si>
    <t>Randy Warren</t>
  </si>
  <si>
    <t>Brandon Parker</t>
  </si>
  <si>
    <t>Mark Williamson</t>
  </si>
  <si>
    <t>Joseph Lopez</t>
  </si>
  <si>
    <t>Ray Boyd</t>
  </si>
  <si>
    <t>Donald Wilson</t>
  </si>
  <si>
    <t>Jonathan Parks</t>
  </si>
  <si>
    <t>Ashley Freeman</t>
  </si>
  <si>
    <t>Dawn Diaz</t>
  </si>
  <si>
    <t>Morgan Davenport</t>
  </si>
  <si>
    <t>Theresa Hansen</t>
  </si>
  <si>
    <t>Krista Shea</t>
  </si>
  <si>
    <t>Rebecca Thompson</t>
  </si>
  <si>
    <t>United States</t>
  </si>
  <si>
    <t>Brazil</t>
  </si>
  <si>
    <t>United Kingdom</t>
  </si>
  <si>
    <t>China</t>
  </si>
  <si>
    <t>Australia</t>
  </si>
  <si>
    <t>Antarctica</t>
  </si>
  <si>
    <t>Cost Percentage</t>
  </si>
  <si>
    <t xml:space="preserve"> </t>
  </si>
  <si>
    <t>Mean</t>
  </si>
  <si>
    <t>Standard Error</t>
  </si>
  <si>
    <t>Median</t>
  </si>
  <si>
    <t>Mode</t>
  </si>
  <si>
    <t>Standard Deviation</t>
  </si>
  <si>
    <t>Sample Variance</t>
  </si>
  <si>
    <t>Kurtosis</t>
  </si>
  <si>
    <t>Skewness</t>
  </si>
  <si>
    <t>Range</t>
  </si>
  <si>
    <t>Minimum</t>
  </si>
  <si>
    <t>Maximum</t>
  </si>
  <si>
    <t>Sum</t>
  </si>
  <si>
    <t>Count</t>
  </si>
  <si>
    <t>Year</t>
  </si>
  <si>
    <t>Month</t>
  </si>
  <si>
    <t>Day</t>
  </si>
  <si>
    <t>Delivery Time</t>
  </si>
  <si>
    <t>Revenue</t>
  </si>
  <si>
    <t>Cost</t>
  </si>
  <si>
    <t>Profit</t>
  </si>
  <si>
    <t>Sum of Revenue</t>
  </si>
  <si>
    <t>Sum of Cost</t>
  </si>
  <si>
    <t>Sum of Profit</t>
  </si>
  <si>
    <t>Count of Order ID</t>
  </si>
  <si>
    <t>Summary Statistics</t>
  </si>
  <si>
    <t>Row Labels</t>
  </si>
  <si>
    <t>Grand Total</t>
  </si>
  <si>
    <t>Jan</t>
  </si>
  <si>
    <t>Feb</t>
  </si>
  <si>
    <t>Mar</t>
  </si>
  <si>
    <t>Apr</t>
  </si>
  <si>
    <t>May</t>
  </si>
  <si>
    <t>Jun</t>
  </si>
  <si>
    <t>Jul</t>
  </si>
  <si>
    <t>Aug</t>
  </si>
  <si>
    <t>Sep</t>
  </si>
  <si>
    <t>Oct</t>
  </si>
  <si>
    <t>Nov</t>
  </si>
  <si>
    <t>Dec</t>
  </si>
  <si>
    <t>Mon</t>
  </si>
  <si>
    <t>Tue</t>
  </si>
  <si>
    <t>Wed</t>
  </si>
  <si>
    <t>Thu</t>
  </si>
  <si>
    <t>Fri</t>
  </si>
  <si>
    <t>Sat</t>
  </si>
  <si>
    <t>Sun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</si>
</sst>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quot;$&quot;* #,##0.00_);_(&quot;$&quot;* \(#,##0.00\);_(&quot;$&quot;* &quot;-&quot;??_);_(@_)"/>
    <numFmt numFmtId="165" formatCode="[$-F800]dddd\,\ mmmm\ dd\,\ yyyy"/>
    <numFmt numFmtId="166" formatCode="_(&quot;$&quot;* #,##0.0_);_(&quot;$&quot;* \(#,##0.0\);_(&quot;$&quot;* &quot;-&quot;??_);_(@_)"/>
    <numFmt numFmtId="167" formatCode="_-* #,##0.0_-;\-* #,##0.0_-;_-* &quot;-&quot;??_-;_-@_-"/>
    <numFmt numFmtId="168" formatCode="_-* #,##0_-;\-* #,##0_-;_-* &quot;-&quot;??_-;_-@_-"/>
  </numFmts>
  <fonts count="4" x14ac:knownFonts="1">
    <font>
      <sz val="11"/>
      <color theme="1"/>
      <name val="Calibri"/>
      <family val="2"/>
      <scheme val="minor"/>
    </font>
    <font>
      <sz val="11"/>
      <color theme="1"/>
      <name val="Calibri"/>
      <family val="2"/>
      <scheme val="minor"/>
    </font>
    <font>
      <b/>
      <sz val="22"/>
      <color theme="0"/>
      <name val="Calibri"/>
      <family val="2"/>
      <scheme val="minor"/>
    </font>
    <font>
      <b/>
      <i/>
      <sz val="14"/>
      <color theme="1"/>
      <name val="Calibri"/>
      <family val="2"/>
      <scheme val="minor"/>
    </font>
  </fonts>
  <fills count="4">
    <fill>
      <patternFill patternType="none"/>
    </fill>
    <fill>
      <patternFill patternType="gray125"/>
    </fill>
    <fill>
      <patternFill patternType="solid">
        <fgColor theme="3"/>
        <bgColor indexed="64"/>
      </patternFill>
    </fill>
    <fill>
      <patternFill patternType="solid">
        <fgColor theme="0" tint="-0.14999847407452621"/>
        <bgColor indexed="64"/>
      </patternFill>
    </fill>
  </fills>
  <borders count="9">
    <border>
      <left/>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3">
    <xf numFmtId="0" fontId="0" fillId="0" borderId="0"/>
    <xf numFmtId="164" fontId="1" fillId="0" borderId="0" applyFont="0" applyFill="0" applyBorder="0" applyAlignment="0" applyProtection="0"/>
    <xf numFmtId="43" fontId="1" fillId="0" borderId="0" applyFont="0" applyFill="0" applyBorder="0" applyAlignment="0" applyProtection="0"/>
  </cellStyleXfs>
  <cellXfs count="29">
    <xf numFmtId="0" fontId="0" fillId="0" borderId="0" xfId="0"/>
    <xf numFmtId="165" fontId="0" fillId="0" borderId="0" xfId="0" applyNumberFormat="1"/>
    <xf numFmtId="14" fontId="0" fillId="0" borderId="0" xfId="0" applyNumberFormat="1"/>
    <xf numFmtId="166" fontId="0" fillId="0" borderId="0" xfId="1" applyNumberFormat="1" applyFont="1"/>
    <xf numFmtId="1" fontId="0" fillId="0" borderId="0" xfId="0" applyNumberFormat="1"/>
    <xf numFmtId="167" fontId="0" fillId="0" borderId="0" xfId="2" applyNumberFormat="1" applyFont="1" applyFill="1" applyBorder="1" applyAlignment="1"/>
    <xf numFmtId="167" fontId="0" fillId="0" borderId="1" xfId="2" applyNumberFormat="1" applyFont="1" applyFill="1" applyBorder="1" applyAlignment="1"/>
    <xf numFmtId="167" fontId="0" fillId="0" borderId="0" xfId="2" applyNumberFormat="1" applyFont="1" applyFill="1" applyBorder="1" applyAlignment="1">
      <alignment horizontal="center"/>
    </xf>
    <xf numFmtId="167" fontId="0" fillId="0" borderId="1" xfId="2" applyNumberFormat="1" applyFont="1" applyFill="1" applyBorder="1" applyAlignment="1">
      <alignment horizontal="center"/>
    </xf>
    <xf numFmtId="0" fontId="0" fillId="0" borderId="5" xfId="0" applyBorder="1"/>
    <xf numFmtId="0" fontId="0" fillId="0" borderId="6" xfId="0" applyBorder="1"/>
    <xf numFmtId="0" fontId="0" fillId="0" borderId="5" xfId="0" applyBorder="1" applyAlignment="1">
      <alignment horizontal="center"/>
    </xf>
    <xf numFmtId="167" fontId="0" fillId="0" borderId="6" xfId="2" applyNumberFormat="1" applyFont="1" applyFill="1" applyBorder="1" applyAlignment="1">
      <alignment horizontal="center"/>
    </xf>
    <xf numFmtId="0" fontId="0" fillId="0" borderId="7" xfId="0" applyBorder="1" applyAlignment="1">
      <alignment horizontal="center"/>
    </xf>
    <xf numFmtId="167" fontId="0" fillId="0" borderId="8" xfId="2" applyNumberFormat="1" applyFont="1" applyFill="1" applyBorder="1" applyAlignment="1">
      <alignment horizontal="center"/>
    </xf>
    <xf numFmtId="167" fontId="0" fillId="0" borderId="5" xfId="2" applyNumberFormat="1" applyFont="1" applyFill="1" applyBorder="1" applyAlignment="1">
      <alignment horizontal="center"/>
    </xf>
    <xf numFmtId="167" fontId="0" fillId="0" borderId="7" xfId="2" applyNumberFormat="1" applyFont="1" applyFill="1" applyBorder="1" applyAlignment="1">
      <alignment horizontal="center"/>
    </xf>
    <xf numFmtId="0" fontId="0" fillId="3" borderId="0" xfId="0" applyFill="1"/>
    <xf numFmtId="166" fontId="0" fillId="0" borderId="0" xfId="0" applyNumberFormat="1"/>
    <xf numFmtId="168" fontId="0" fillId="0" borderId="0" xfId="0" applyNumberFormat="1" applyAlignment="1">
      <alignment horizontal="left" indent="4"/>
    </xf>
    <xf numFmtId="168" fontId="0" fillId="0" borderId="0" xfId="0" applyNumberFormat="1" applyAlignment="1">
      <alignment horizontal="left" indent="11"/>
    </xf>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0" fontId="2" fillId="2" borderId="0" xfId="0" applyFont="1" applyFill="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2" xfId="0" applyFont="1" applyBorder="1" applyAlignment="1">
      <alignment horizontal="center"/>
    </xf>
  </cellXfs>
  <cellStyles count="3">
    <cellStyle name="Comma" xfId="2" builtinId="3"/>
    <cellStyle name="Currency" xfId="1" builtinId="4"/>
    <cellStyle name="Normal" xfId="0" builtinId="0"/>
  </cellStyles>
  <dxfs count="133">
    <dxf>
      <fill>
        <patternFill>
          <bgColor rgb="FFFF0000"/>
        </patternFill>
      </fill>
    </dxf>
    <dxf>
      <numFmt numFmtId="168" formatCode="_-* #,##0_-;\-* #,##0_-;_-* &quot;-&quot;??_-;_-@_-"/>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2" formatCode="0.00"/>
    </dxf>
    <dxf>
      <alignment relativeIndent="1"/>
    </dxf>
    <dxf>
      <alignment relativeIndent="1"/>
    </dxf>
    <dxf>
      <alignment relativeIndent="1"/>
    </dxf>
    <dxf>
      <alignment relativeIndent="1"/>
    </dxf>
    <dxf>
      <alignment relativeIndent="1"/>
    </dxf>
    <dxf>
      <alignment relativeIndent="1"/>
    </dxf>
    <dxf>
      <alignment horizontal="left" relativeIndent="1"/>
    </dxf>
    <dxf>
      <numFmt numFmtId="168" formatCode="_-* #,##0_-;\-* #,##0_-;_-* &quot;-&quot;??_-;_-@_-"/>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2" formatCode="0.00"/>
    </dxf>
    <dxf>
      <alignment relativeIndent="1"/>
    </dxf>
    <dxf>
      <alignment relativeIndent="1"/>
    </dxf>
    <dxf>
      <alignment relativeIndent="1"/>
    </dxf>
    <dxf>
      <alignment relativeIndent="1"/>
    </dxf>
    <dxf>
      <alignment relativeIndent="1"/>
    </dxf>
    <dxf>
      <alignment relativeIndent="1"/>
    </dxf>
    <dxf>
      <alignment horizontal="left" relativeIndent="1"/>
    </dxf>
    <dxf>
      <numFmt numFmtId="13" formatCode="0%"/>
    </dxf>
    <dxf>
      <numFmt numFmtId="168" formatCode="_-* #,##0_-;\-* #,##0_-;_-* &quot;-&quot;??_-;_-@_-"/>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2" formatCode="0.00"/>
    </dxf>
    <dxf>
      <alignment relativeIndent="1"/>
    </dxf>
    <dxf>
      <alignment relativeIndent="1"/>
    </dxf>
    <dxf>
      <alignment relativeIndent="1"/>
    </dxf>
    <dxf>
      <alignment relativeIndent="1"/>
    </dxf>
    <dxf>
      <alignment relativeIndent="1"/>
    </dxf>
    <dxf>
      <alignment relativeIndent="1"/>
    </dxf>
    <dxf>
      <alignment horizontal="left" relativeIndent="1"/>
    </dxf>
    <dxf>
      <numFmt numFmtId="168" formatCode="_-* #,##0_-;\-* #,##0_-;_-* &quot;-&quot;??_-;_-@_-"/>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2" formatCode="0.00"/>
    </dxf>
    <dxf>
      <alignment relativeIndent="1"/>
    </dxf>
    <dxf>
      <alignment relativeIndent="1"/>
    </dxf>
    <dxf>
      <alignment relativeIndent="1"/>
    </dxf>
    <dxf>
      <alignment relativeIndent="1"/>
    </dxf>
    <dxf>
      <alignment relativeIndent="1"/>
    </dxf>
    <dxf>
      <alignment relativeIndent="1"/>
    </dxf>
    <dxf>
      <alignment horizontal="left" relativeIndent="1"/>
    </dxf>
    <dxf>
      <numFmt numFmtId="168" formatCode="_-* #,##0_-;\-* #,##0_-;_-* &quot;-&quot;??_-;_-@_-"/>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2" formatCode="0.00"/>
    </dxf>
    <dxf>
      <alignment relativeIndent="1"/>
    </dxf>
    <dxf>
      <alignment relativeIndent="1"/>
    </dxf>
    <dxf>
      <alignment relativeIndent="1"/>
    </dxf>
    <dxf>
      <alignment relativeIndent="1"/>
    </dxf>
    <dxf>
      <alignment relativeIndent="1"/>
    </dxf>
    <dxf>
      <alignment relativeIndent="1"/>
    </dxf>
    <dxf>
      <alignment horizontal="left" relativeIndent="1"/>
    </dxf>
    <dxf>
      <font>
        <b val="0"/>
        <i val="0"/>
        <strike val="0"/>
        <condense val="0"/>
        <extend val="0"/>
        <outline val="0"/>
        <shadow val="0"/>
        <u val="none"/>
        <vertAlign val="baseline"/>
        <sz val="11"/>
        <color theme="1"/>
        <name val="Calibri"/>
        <family val="2"/>
        <scheme val="minor"/>
      </font>
      <numFmt numFmtId="166" formatCode="_(&quot;$&quot;* #,##0.0_);_(&quot;$&quot;* \(#,##0.0\);_(&quot;$&quot;* &quot;-&quot;??_);_(@_)"/>
    </dxf>
    <dxf>
      <font>
        <b val="0"/>
        <i val="0"/>
        <strike val="0"/>
        <condense val="0"/>
        <extend val="0"/>
        <outline val="0"/>
        <shadow val="0"/>
        <u val="none"/>
        <vertAlign val="baseline"/>
        <sz val="11"/>
        <color theme="1"/>
        <name val="Calibri"/>
        <family val="2"/>
        <scheme val="minor"/>
      </font>
      <numFmt numFmtId="166" formatCode="_(&quot;$&quot;* #,##0.0_);_(&quot;$&quot;* \(#,##0.0\);_(&quot;$&quot;* &quot;-&quot;??_);_(@_)"/>
    </dxf>
    <dxf>
      <font>
        <b val="0"/>
        <i val="0"/>
        <strike val="0"/>
        <condense val="0"/>
        <extend val="0"/>
        <outline val="0"/>
        <shadow val="0"/>
        <u val="none"/>
        <vertAlign val="baseline"/>
        <sz val="11"/>
        <color theme="1"/>
        <name val="Calibri"/>
        <family val="2"/>
        <scheme val="minor"/>
      </font>
      <numFmt numFmtId="166" formatCode="_(&quot;$&quot;* #,##0.0_);_(&quot;$&quot;* \(#,##0.0\);_(&quot;$&quot;* &quot;-&quot;??_);_(@_)"/>
    </dxf>
    <dxf>
      <font>
        <b val="0"/>
        <i val="0"/>
        <strike val="0"/>
        <condense val="0"/>
        <extend val="0"/>
        <outline val="0"/>
        <shadow val="0"/>
        <u val="none"/>
        <vertAlign val="baseline"/>
        <sz val="11"/>
        <color theme="1"/>
        <name val="Calibri"/>
        <family val="2"/>
        <scheme val="minor"/>
      </font>
      <numFmt numFmtId="166" formatCode="_(&quot;$&quot;* #,##0.0_);_(&quot;$&quot;* \(#,##0.0\);_(&quot;$&quot;* &quot;-&quot;??_);_(@_)"/>
    </dxf>
    <dxf>
      <font>
        <b val="0"/>
        <i val="0"/>
        <strike val="0"/>
        <condense val="0"/>
        <extend val="0"/>
        <outline val="0"/>
        <shadow val="0"/>
        <u val="none"/>
        <vertAlign val="baseline"/>
        <sz val="11"/>
        <color theme="1"/>
        <name val="Calibri"/>
        <family val="2"/>
        <scheme val="minor"/>
      </font>
      <numFmt numFmtId="166" formatCode="_(&quot;$&quot;* #,##0.0_);_(&quot;$&quot;* \(#,##0.0\);_(&quot;$&quot;* &quot;-&quot;??_);_(@_)"/>
    </dxf>
    <dxf>
      <numFmt numFmtId="1" formatCode="0"/>
    </dxf>
    <dxf>
      <numFmt numFmtId="165" formatCode="[$-F800]dddd\,\ mmmm\ dd\,\ yyyy"/>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completed analysis.xlsx]Pivot Table!PivotTable3</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Table'!$D$22</c:f>
              <c:strCache>
                <c:ptCount val="1"/>
                <c:pt idx="0">
                  <c:v>Sum of Revenue</c:v>
                </c:pt>
              </c:strCache>
            </c:strRef>
          </c:tx>
          <c:spPr>
            <a:solidFill>
              <a:schemeClr val="accent1"/>
            </a:solidFill>
            <a:ln>
              <a:noFill/>
            </a:ln>
            <a:effectLst/>
          </c:spPr>
          <c:invertIfNegative val="0"/>
          <c:cat>
            <c:strRef>
              <c:f>'Pivot Table'!$C$23:$C$28</c:f>
              <c:strCache>
                <c:ptCount val="5"/>
                <c:pt idx="0">
                  <c:v>Apparel</c:v>
                </c:pt>
                <c:pt idx="1">
                  <c:v>Books</c:v>
                </c:pt>
                <c:pt idx="2">
                  <c:v>Electronics</c:v>
                </c:pt>
                <c:pt idx="3">
                  <c:v>Groceries</c:v>
                </c:pt>
                <c:pt idx="4">
                  <c:v>Home Decor</c:v>
                </c:pt>
              </c:strCache>
            </c:strRef>
          </c:cat>
          <c:val>
            <c:numRef>
              <c:f>'Pivot Table'!$D$23:$D$28</c:f>
              <c:numCache>
                <c:formatCode>_-* #,##0_-;\-* #,##0_-;_-* "-"??_-;_-@_-</c:formatCode>
                <c:ptCount val="5"/>
                <c:pt idx="0">
                  <c:v>323605</c:v>
                </c:pt>
                <c:pt idx="1">
                  <c:v>320050</c:v>
                </c:pt>
                <c:pt idx="2">
                  <c:v>291366</c:v>
                </c:pt>
                <c:pt idx="3">
                  <c:v>293726</c:v>
                </c:pt>
                <c:pt idx="4">
                  <c:v>242809</c:v>
                </c:pt>
              </c:numCache>
            </c:numRef>
          </c:val>
          <c:extLst>
            <c:ext xmlns:c16="http://schemas.microsoft.com/office/drawing/2014/chart" uri="{C3380CC4-5D6E-409C-BE32-E72D297353CC}">
              <c16:uniqueId val="{00000000-D2FF-46EF-A85C-B022E2C1A99C}"/>
            </c:ext>
          </c:extLst>
        </c:ser>
        <c:ser>
          <c:idx val="1"/>
          <c:order val="1"/>
          <c:tx>
            <c:strRef>
              <c:f>'Pivot Table'!$E$22</c:f>
              <c:strCache>
                <c:ptCount val="1"/>
                <c:pt idx="0">
                  <c:v>Sum of Cost</c:v>
                </c:pt>
              </c:strCache>
            </c:strRef>
          </c:tx>
          <c:spPr>
            <a:solidFill>
              <a:schemeClr val="accent2"/>
            </a:solidFill>
            <a:ln>
              <a:noFill/>
            </a:ln>
            <a:effectLst/>
          </c:spPr>
          <c:invertIfNegative val="0"/>
          <c:cat>
            <c:strRef>
              <c:f>'Pivot Table'!$C$23:$C$28</c:f>
              <c:strCache>
                <c:ptCount val="5"/>
                <c:pt idx="0">
                  <c:v>Apparel</c:v>
                </c:pt>
                <c:pt idx="1">
                  <c:v>Books</c:v>
                </c:pt>
                <c:pt idx="2">
                  <c:v>Electronics</c:v>
                </c:pt>
                <c:pt idx="3">
                  <c:v>Groceries</c:v>
                </c:pt>
                <c:pt idx="4">
                  <c:v>Home Decor</c:v>
                </c:pt>
              </c:strCache>
            </c:strRef>
          </c:cat>
          <c:val>
            <c:numRef>
              <c:f>'Pivot Table'!$E$23:$E$28</c:f>
              <c:numCache>
                <c:formatCode>_("$"* #,##0.0_);_("$"* \(#,##0.0\);_("$"* "-"??_);_(@_)</c:formatCode>
                <c:ptCount val="5"/>
                <c:pt idx="0">
                  <c:v>232996.90000000005</c:v>
                </c:pt>
                <c:pt idx="1">
                  <c:v>175858.9</c:v>
                </c:pt>
                <c:pt idx="2">
                  <c:v>215100.04999999996</c:v>
                </c:pt>
                <c:pt idx="3">
                  <c:v>161652.39999999994</c:v>
                </c:pt>
                <c:pt idx="4">
                  <c:v>171617.7</c:v>
                </c:pt>
              </c:numCache>
            </c:numRef>
          </c:val>
          <c:extLst>
            <c:ext xmlns:c16="http://schemas.microsoft.com/office/drawing/2014/chart" uri="{C3380CC4-5D6E-409C-BE32-E72D297353CC}">
              <c16:uniqueId val="{00000001-D2FF-46EF-A85C-B022E2C1A99C}"/>
            </c:ext>
          </c:extLst>
        </c:ser>
        <c:ser>
          <c:idx val="2"/>
          <c:order val="2"/>
          <c:tx>
            <c:strRef>
              <c:f>'Pivot Table'!$F$22</c:f>
              <c:strCache>
                <c:ptCount val="1"/>
                <c:pt idx="0">
                  <c:v>Sum of Profit</c:v>
                </c:pt>
              </c:strCache>
            </c:strRef>
          </c:tx>
          <c:spPr>
            <a:solidFill>
              <a:schemeClr val="accent3"/>
            </a:solidFill>
            <a:ln>
              <a:noFill/>
            </a:ln>
            <a:effectLst/>
          </c:spPr>
          <c:invertIfNegative val="0"/>
          <c:cat>
            <c:strRef>
              <c:f>'Pivot Table'!$C$23:$C$28</c:f>
              <c:strCache>
                <c:ptCount val="5"/>
                <c:pt idx="0">
                  <c:v>Apparel</c:v>
                </c:pt>
                <c:pt idx="1">
                  <c:v>Books</c:v>
                </c:pt>
                <c:pt idx="2">
                  <c:v>Electronics</c:v>
                </c:pt>
                <c:pt idx="3">
                  <c:v>Groceries</c:v>
                </c:pt>
                <c:pt idx="4">
                  <c:v>Home Decor</c:v>
                </c:pt>
              </c:strCache>
            </c:strRef>
          </c:cat>
          <c:val>
            <c:numRef>
              <c:f>'Pivot Table'!$F$23:$F$28</c:f>
              <c:numCache>
                <c:formatCode>_("$"* #,##0.0_);_("$"* \(#,##0.0\);_("$"* "-"??_);_(@_)</c:formatCode>
                <c:ptCount val="5"/>
                <c:pt idx="0">
                  <c:v>90608.099999999977</c:v>
                </c:pt>
                <c:pt idx="1">
                  <c:v>144191.1</c:v>
                </c:pt>
                <c:pt idx="2">
                  <c:v>76265.950000000012</c:v>
                </c:pt>
                <c:pt idx="3">
                  <c:v>132073.60000000003</c:v>
                </c:pt>
                <c:pt idx="4">
                  <c:v>71191.3</c:v>
                </c:pt>
              </c:numCache>
            </c:numRef>
          </c:val>
          <c:extLst>
            <c:ext xmlns:c16="http://schemas.microsoft.com/office/drawing/2014/chart" uri="{C3380CC4-5D6E-409C-BE32-E72D297353CC}">
              <c16:uniqueId val="{00000002-D2FF-46EF-A85C-B022E2C1A99C}"/>
            </c:ext>
          </c:extLst>
        </c:ser>
        <c:dLbls>
          <c:showLegendKey val="0"/>
          <c:showVal val="0"/>
          <c:showCatName val="0"/>
          <c:showSerName val="0"/>
          <c:showPercent val="0"/>
          <c:showBubbleSize val="0"/>
        </c:dLbls>
        <c:gapWidth val="25"/>
        <c:overlap val="-27"/>
        <c:axId val="1491866432"/>
        <c:axId val="1491866912"/>
      </c:barChart>
      <c:catAx>
        <c:axId val="149186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91866912"/>
        <c:crosses val="autoZero"/>
        <c:auto val="1"/>
        <c:lblAlgn val="ctr"/>
        <c:lblOffset val="100"/>
        <c:noMultiLvlLbl val="0"/>
      </c:catAx>
      <c:valAx>
        <c:axId val="1491866912"/>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918664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completed analysis.xlsx]Pivot Table!PivotTable4</c:name>
    <c:fmtId val="1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Table'!$D$32</c:f>
              <c:strCache>
                <c:ptCount val="1"/>
                <c:pt idx="0">
                  <c:v>Sum of Revenue</c:v>
                </c:pt>
              </c:strCache>
            </c:strRef>
          </c:tx>
          <c:spPr>
            <a:ln w="28575" cap="rnd">
              <a:solidFill>
                <a:schemeClr val="accent1"/>
              </a:solidFill>
              <a:round/>
            </a:ln>
            <a:effectLst/>
          </c:spPr>
          <c:marker>
            <c:symbol val="none"/>
          </c:marker>
          <c:cat>
            <c:strRef>
              <c:f>'Pivot Table'!$C$33:$C$45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Table'!$D$33:$D$45</c:f>
              <c:numCache>
                <c:formatCode>_-* #,##0_-;\-* #,##0_-;_-* "-"??_-;_-@_-</c:formatCode>
                <c:ptCount val="12"/>
                <c:pt idx="0">
                  <c:v>121897</c:v>
                </c:pt>
                <c:pt idx="1">
                  <c:v>125625</c:v>
                </c:pt>
                <c:pt idx="2">
                  <c:v>141726</c:v>
                </c:pt>
                <c:pt idx="3">
                  <c:v>116357</c:v>
                </c:pt>
                <c:pt idx="4">
                  <c:v>96525</c:v>
                </c:pt>
                <c:pt idx="5">
                  <c:v>101778</c:v>
                </c:pt>
                <c:pt idx="6">
                  <c:v>127996</c:v>
                </c:pt>
                <c:pt idx="7">
                  <c:v>132129</c:v>
                </c:pt>
                <c:pt idx="8">
                  <c:v>119385</c:v>
                </c:pt>
                <c:pt idx="9">
                  <c:v>126232</c:v>
                </c:pt>
                <c:pt idx="10">
                  <c:v>105535</c:v>
                </c:pt>
                <c:pt idx="11">
                  <c:v>156371</c:v>
                </c:pt>
              </c:numCache>
            </c:numRef>
          </c:val>
          <c:smooth val="0"/>
          <c:extLst>
            <c:ext xmlns:c16="http://schemas.microsoft.com/office/drawing/2014/chart" uri="{C3380CC4-5D6E-409C-BE32-E72D297353CC}">
              <c16:uniqueId val="{00000000-AFB4-468D-A82E-2B9FB98D6C86}"/>
            </c:ext>
          </c:extLst>
        </c:ser>
        <c:ser>
          <c:idx val="1"/>
          <c:order val="1"/>
          <c:tx>
            <c:strRef>
              <c:f>'Pivot Table'!$E$32</c:f>
              <c:strCache>
                <c:ptCount val="1"/>
                <c:pt idx="0">
                  <c:v>Sum of Cost</c:v>
                </c:pt>
              </c:strCache>
            </c:strRef>
          </c:tx>
          <c:spPr>
            <a:ln w="28575" cap="rnd">
              <a:solidFill>
                <a:schemeClr val="accent2"/>
              </a:solidFill>
              <a:round/>
            </a:ln>
            <a:effectLst/>
          </c:spPr>
          <c:marker>
            <c:symbol val="none"/>
          </c:marker>
          <c:cat>
            <c:strRef>
              <c:f>'Pivot Table'!$C$33:$C$45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Table'!$E$33:$E$45</c:f>
              <c:numCache>
                <c:formatCode>_("$"* #,##0.0_);_("$"* \(#,##0.0\);_("$"* "-"??_);_(@_)</c:formatCode>
                <c:ptCount val="12"/>
                <c:pt idx="0">
                  <c:v>77967.05</c:v>
                </c:pt>
                <c:pt idx="1">
                  <c:v>84617</c:v>
                </c:pt>
                <c:pt idx="2">
                  <c:v>91685.799999999974</c:v>
                </c:pt>
                <c:pt idx="3">
                  <c:v>80567.299999999988</c:v>
                </c:pt>
                <c:pt idx="4">
                  <c:v>64160.600000000006</c:v>
                </c:pt>
                <c:pt idx="5">
                  <c:v>61442.45</c:v>
                </c:pt>
                <c:pt idx="6">
                  <c:v>84325.800000000017</c:v>
                </c:pt>
                <c:pt idx="7">
                  <c:v>84429.999999999985</c:v>
                </c:pt>
                <c:pt idx="8">
                  <c:v>78577.95</c:v>
                </c:pt>
                <c:pt idx="9">
                  <c:v>83379.699999999983</c:v>
                </c:pt>
                <c:pt idx="10">
                  <c:v>65611.7</c:v>
                </c:pt>
                <c:pt idx="11">
                  <c:v>100460.6</c:v>
                </c:pt>
              </c:numCache>
            </c:numRef>
          </c:val>
          <c:smooth val="0"/>
          <c:extLst>
            <c:ext xmlns:c16="http://schemas.microsoft.com/office/drawing/2014/chart" uri="{C3380CC4-5D6E-409C-BE32-E72D297353CC}">
              <c16:uniqueId val="{00000001-AFB4-468D-A82E-2B9FB98D6C86}"/>
            </c:ext>
          </c:extLst>
        </c:ser>
        <c:ser>
          <c:idx val="2"/>
          <c:order val="2"/>
          <c:tx>
            <c:strRef>
              <c:f>'Pivot Table'!$F$32</c:f>
              <c:strCache>
                <c:ptCount val="1"/>
                <c:pt idx="0">
                  <c:v>Sum of Profit</c:v>
                </c:pt>
              </c:strCache>
            </c:strRef>
          </c:tx>
          <c:spPr>
            <a:ln w="28575" cap="rnd">
              <a:solidFill>
                <a:schemeClr val="accent3"/>
              </a:solidFill>
              <a:round/>
            </a:ln>
            <a:effectLst/>
          </c:spPr>
          <c:marker>
            <c:symbol val="none"/>
          </c:marker>
          <c:cat>
            <c:strRef>
              <c:f>'Pivot Table'!$C$33:$C$45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Table'!$F$33:$F$45</c:f>
              <c:numCache>
                <c:formatCode>_("$"* #,##0.0_);_("$"* \(#,##0.0\);_("$"* "-"??_);_(@_)</c:formatCode>
                <c:ptCount val="12"/>
                <c:pt idx="0">
                  <c:v>43929.950000000004</c:v>
                </c:pt>
                <c:pt idx="1">
                  <c:v>41007.999999999993</c:v>
                </c:pt>
                <c:pt idx="2">
                  <c:v>50040.199999999983</c:v>
                </c:pt>
                <c:pt idx="3">
                  <c:v>35789.699999999997</c:v>
                </c:pt>
                <c:pt idx="4">
                  <c:v>32364.400000000001</c:v>
                </c:pt>
                <c:pt idx="5">
                  <c:v>40335.549999999988</c:v>
                </c:pt>
                <c:pt idx="6">
                  <c:v>43670.200000000004</c:v>
                </c:pt>
                <c:pt idx="7">
                  <c:v>47699.000000000007</c:v>
                </c:pt>
                <c:pt idx="8">
                  <c:v>40807.05000000001</c:v>
                </c:pt>
                <c:pt idx="9">
                  <c:v>42852.299999999996</c:v>
                </c:pt>
                <c:pt idx="10">
                  <c:v>39923.299999999996</c:v>
                </c:pt>
                <c:pt idx="11">
                  <c:v>55910.400000000001</c:v>
                </c:pt>
              </c:numCache>
            </c:numRef>
          </c:val>
          <c:smooth val="0"/>
          <c:extLst>
            <c:ext xmlns:c16="http://schemas.microsoft.com/office/drawing/2014/chart" uri="{C3380CC4-5D6E-409C-BE32-E72D297353CC}">
              <c16:uniqueId val="{00000002-AFB4-468D-A82E-2B9FB98D6C86}"/>
            </c:ext>
          </c:extLst>
        </c:ser>
        <c:dLbls>
          <c:showLegendKey val="0"/>
          <c:showVal val="0"/>
          <c:showCatName val="0"/>
          <c:showSerName val="0"/>
          <c:showPercent val="0"/>
          <c:showBubbleSize val="0"/>
        </c:dLbls>
        <c:smooth val="0"/>
        <c:axId val="1491856832"/>
        <c:axId val="1491868352"/>
      </c:lineChart>
      <c:catAx>
        <c:axId val="149185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91868352"/>
        <c:crosses val="autoZero"/>
        <c:auto val="1"/>
        <c:lblAlgn val="ctr"/>
        <c:lblOffset val="100"/>
        <c:noMultiLvlLbl val="0"/>
      </c:catAx>
      <c:valAx>
        <c:axId val="1491868352"/>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91856832"/>
        <c:crosses val="autoZero"/>
        <c:crossBetween val="between"/>
      </c:valAx>
      <c:spPr>
        <a:noFill/>
        <a:ln>
          <a:noFill/>
        </a:ln>
        <a:effectLst/>
      </c:spPr>
    </c:plotArea>
    <c:legend>
      <c:legendPos val="t"/>
      <c:layout>
        <c:manualLayout>
          <c:xMode val="edge"/>
          <c:yMode val="edge"/>
          <c:x val="3.632465172622653E-2"/>
          <c:y val="4.1434676037396152E-2"/>
          <c:w val="0.9"/>
          <c:h val="0.1467035422225114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completed analysis.xlsx]Pivot Table!PivotTable5</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Table'!$I$32</c:f>
              <c:strCache>
                <c:ptCount val="1"/>
                <c:pt idx="0">
                  <c:v>Total</c:v>
                </c:pt>
              </c:strCache>
            </c:strRef>
          </c:tx>
          <c:spPr>
            <a:solidFill>
              <a:schemeClr val="accent1"/>
            </a:solidFill>
            <a:ln>
              <a:noFill/>
            </a:ln>
            <a:effectLst/>
          </c:spPr>
          <c:invertIfNegative val="0"/>
          <c:cat>
            <c:strRef>
              <c:f>'Pivot Table'!$H$33:$H$40</c:f>
              <c:strCache>
                <c:ptCount val="7"/>
                <c:pt idx="0">
                  <c:v>Mon</c:v>
                </c:pt>
                <c:pt idx="1">
                  <c:v>Tue</c:v>
                </c:pt>
                <c:pt idx="2">
                  <c:v>Wed</c:v>
                </c:pt>
                <c:pt idx="3">
                  <c:v>Thu</c:v>
                </c:pt>
                <c:pt idx="4">
                  <c:v>Fri</c:v>
                </c:pt>
                <c:pt idx="5">
                  <c:v>Sat</c:v>
                </c:pt>
                <c:pt idx="6">
                  <c:v>Sun</c:v>
                </c:pt>
              </c:strCache>
            </c:strRef>
          </c:cat>
          <c:val>
            <c:numRef>
              <c:f>'Pivot Table'!$I$33:$I$40</c:f>
              <c:numCache>
                <c:formatCode>_-* #,##0_-;\-* #,##0_-;_-* "-"??_-;_-@_-</c:formatCode>
                <c:ptCount val="7"/>
                <c:pt idx="0">
                  <c:v>218480</c:v>
                </c:pt>
                <c:pt idx="1">
                  <c:v>153672</c:v>
                </c:pt>
                <c:pt idx="2">
                  <c:v>226248</c:v>
                </c:pt>
                <c:pt idx="3">
                  <c:v>231876</c:v>
                </c:pt>
                <c:pt idx="4">
                  <c:v>224219</c:v>
                </c:pt>
                <c:pt idx="5">
                  <c:v>172126</c:v>
                </c:pt>
                <c:pt idx="6">
                  <c:v>244935</c:v>
                </c:pt>
              </c:numCache>
            </c:numRef>
          </c:val>
          <c:extLst>
            <c:ext xmlns:c16="http://schemas.microsoft.com/office/drawing/2014/chart" uri="{C3380CC4-5D6E-409C-BE32-E72D297353CC}">
              <c16:uniqueId val="{00000000-6491-49C5-8D22-F29448FD64B9}"/>
            </c:ext>
          </c:extLst>
        </c:ser>
        <c:dLbls>
          <c:showLegendKey val="0"/>
          <c:showVal val="0"/>
          <c:showCatName val="0"/>
          <c:showSerName val="0"/>
          <c:showPercent val="0"/>
          <c:showBubbleSize val="0"/>
        </c:dLbls>
        <c:gapWidth val="25"/>
        <c:overlap val="-27"/>
        <c:axId val="996446752"/>
        <c:axId val="996449152"/>
      </c:barChart>
      <c:catAx>
        <c:axId val="99644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96449152"/>
        <c:crosses val="autoZero"/>
        <c:auto val="1"/>
        <c:lblAlgn val="ctr"/>
        <c:lblOffset val="100"/>
        <c:noMultiLvlLbl val="0"/>
      </c:catAx>
      <c:valAx>
        <c:axId val="996449152"/>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96446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completed analysis.xlsx]Pivot Table!PivotTable6</c:name>
    <c:fmtId val="2"/>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4"/>
          </a:solidFill>
          <a:ln w="25400">
            <a:solidFill>
              <a:schemeClr val="lt1"/>
            </a:solidFill>
          </a:ln>
          <a:effectLst/>
          <a:sp3d contourW="25400">
            <a:contourClr>
              <a:schemeClr val="lt1"/>
            </a:contourClr>
          </a:sp3d>
        </c:spPr>
      </c:pivotFmt>
      <c:pivotFmt>
        <c:idx val="3"/>
        <c:spPr>
          <a:solidFill>
            <a:schemeClr val="accent3"/>
          </a:solidFill>
          <a:ln w="25400">
            <a:solidFill>
              <a:schemeClr val="lt1"/>
            </a:solidFill>
          </a:ln>
          <a:effectLst/>
          <a:sp3d contourW="25400">
            <a:contourClr>
              <a:schemeClr val="lt1"/>
            </a:contourClr>
          </a:sp3d>
        </c:spPr>
      </c:pivotFmt>
      <c:pivotFmt>
        <c:idx val="4"/>
        <c:spPr>
          <a:solidFill>
            <a:schemeClr val="accent2"/>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Table'!$J$14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40B-4704-9EE7-FEA57C31E28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40B-4704-9EE7-FEA57C31E28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40B-4704-9EE7-FEA57C31E28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40B-4704-9EE7-FEA57C31E28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Table'!$I$15:$I$19</c:f>
              <c:strCache>
                <c:ptCount val="4"/>
                <c:pt idx="0">
                  <c:v>Bank Transfer</c:v>
                </c:pt>
                <c:pt idx="1">
                  <c:v>Cash</c:v>
                </c:pt>
                <c:pt idx="2">
                  <c:v>Credit Card</c:v>
                </c:pt>
                <c:pt idx="3">
                  <c:v>Mobile Money</c:v>
                </c:pt>
              </c:strCache>
            </c:strRef>
          </c:cat>
          <c:val>
            <c:numRef>
              <c:f>'Pivot Table'!$J$15:$J$19</c:f>
              <c:numCache>
                <c:formatCode>General</c:formatCode>
                <c:ptCount val="4"/>
                <c:pt idx="0">
                  <c:v>162</c:v>
                </c:pt>
                <c:pt idx="1">
                  <c:v>127</c:v>
                </c:pt>
                <c:pt idx="2">
                  <c:v>123</c:v>
                </c:pt>
                <c:pt idx="3">
                  <c:v>143</c:v>
                </c:pt>
              </c:numCache>
            </c:numRef>
          </c:val>
          <c:extLst>
            <c:ext xmlns:c16="http://schemas.microsoft.com/office/drawing/2014/chart" uri="{C3380CC4-5D6E-409C-BE32-E72D297353CC}">
              <c16:uniqueId val="{00000008-540B-4704-9EE7-FEA57C31E285}"/>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completed analysis.xlsx]Pivot Table!PivotTable7</c:name>
    <c:fmtId val="5"/>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rgbClr val="00B050"/>
          </a:solidFill>
          <a:ln w="19050">
            <a:solidFill>
              <a:schemeClr val="lt1"/>
            </a:solidFill>
          </a:ln>
          <a:effectLst/>
        </c:spPr>
      </c:pivotFmt>
      <c:pivotFmt>
        <c:idx val="2"/>
        <c:spPr>
          <a:solidFill>
            <a:schemeClr val="bg1"/>
          </a:solidFill>
          <a:ln w="19050">
            <a:solidFill>
              <a:schemeClr val="bg1"/>
            </a:solidFill>
          </a:ln>
          <a:effectLst/>
        </c:spPr>
      </c:pivotFmt>
      <c:pivotFmt>
        <c:idx val="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
        <c:spPr>
          <a:solidFill>
            <a:srgbClr val="00B050"/>
          </a:solidFill>
          <a:ln w="19050">
            <a:solidFill>
              <a:schemeClr val="lt1"/>
            </a:solidFill>
          </a:ln>
          <a:effectLst/>
        </c:spPr>
      </c:pivotFmt>
      <c:pivotFmt>
        <c:idx val="5"/>
        <c:spPr>
          <a:solidFill>
            <a:schemeClr val="bg1"/>
          </a:solidFill>
          <a:ln w="19050">
            <a:solidFill>
              <a:schemeClr val="bg1"/>
            </a:solidFill>
          </a:ln>
          <a:effectLst/>
        </c:spPr>
      </c:pivotFmt>
      <c:pivotFmt>
        <c:idx val="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7"/>
        <c:spPr>
          <a:solidFill>
            <a:srgbClr val="00B050"/>
          </a:solidFill>
          <a:ln w="19050">
            <a:solidFill>
              <a:schemeClr val="lt1"/>
            </a:solidFill>
          </a:ln>
          <a:effectLst/>
        </c:spPr>
      </c:pivotFmt>
      <c:pivotFmt>
        <c:idx val="8"/>
        <c:spPr>
          <a:solidFill>
            <a:schemeClr val="bg1"/>
          </a:solidFill>
          <a:ln w="19050">
            <a:solidFill>
              <a:schemeClr val="bg1"/>
            </a:solidFill>
          </a:ln>
          <a:effectLst/>
        </c:spPr>
      </c:pivotFmt>
      <c:pivotFmt>
        <c:idx val="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0"/>
        <c:spPr>
          <a:solidFill>
            <a:srgbClr val="00B050"/>
          </a:solidFill>
          <a:ln w="19050">
            <a:solidFill>
              <a:schemeClr val="lt1"/>
            </a:solidFill>
          </a:ln>
          <a:effectLst/>
        </c:spPr>
      </c:pivotFmt>
      <c:pivotFmt>
        <c:idx val="11"/>
        <c:spPr>
          <a:solidFill>
            <a:schemeClr val="bg1"/>
          </a:solidFill>
          <a:ln w="19050">
            <a:solidFill>
              <a:schemeClr val="bg1"/>
            </a:solidFill>
          </a:ln>
          <a:effectLst/>
        </c:spPr>
      </c:pivotFmt>
      <c:pivotFmt>
        <c:idx val="1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3"/>
        <c:spPr>
          <a:solidFill>
            <a:srgbClr val="00B050"/>
          </a:solidFill>
          <a:ln w="19050">
            <a:solidFill>
              <a:schemeClr val="lt1"/>
            </a:solidFill>
          </a:ln>
          <a:effectLst/>
        </c:spPr>
      </c:pivotFmt>
      <c:pivotFmt>
        <c:idx val="14"/>
        <c:spPr>
          <a:solidFill>
            <a:schemeClr val="bg1"/>
          </a:solidFill>
          <a:ln w="19050">
            <a:solidFill>
              <a:schemeClr val="bg1"/>
            </a:solidFill>
          </a:ln>
          <a:effectLst/>
        </c:spPr>
      </c:pivotFmt>
      <c:pivotFmt>
        <c:idx val="15"/>
        <c:marker>
          <c:symbol val="none"/>
        </c:marker>
        <c:dLbl>
          <c:idx val="0"/>
          <c:delete val="1"/>
          <c:extLst>
            <c:ext xmlns:c15="http://schemas.microsoft.com/office/drawing/2012/chart" uri="{CE6537A1-D6FC-4f65-9D91-7224C49458BB}"/>
          </c:extLst>
        </c:dLbl>
      </c:pivotFmt>
      <c:pivotFmt>
        <c:idx val="16"/>
        <c:spPr>
          <a:solidFill>
            <a:srgbClr val="00B050"/>
          </a:solidFill>
          <a:ln w="19050">
            <a:solidFill>
              <a:schemeClr val="lt1"/>
            </a:solidFill>
          </a:ln>
          <a:effectLst/>
        </c:spPr>
      </c:pivotFmt>
      <c:pivotFmt>
        <c:idx val="17"/>
        <c:spPr>
          <a:solidFill>
            <a:schemeClr val="bg1"/>
          </a:solidFill>
          <a:ln w="19050">
            <a:solidFill>
              <a:schemeClr val="bg1"/>
            </a:solidFill>
          </a:ln>
          <a:effectLst/>
        </c:spPr>
      </c:pivotFmt>
    </c:pivotFmts>
    <c:plotArea>
      <c:layout/>
      <c:doughnutChart>
        <c:varyColors val="1"/>
        <c:ser>
          <c:idx val="0"/>
          <c:order val="0"/>
          <c:tx>
            <c:strRef>
              <c:f>'Pivot Table'!$L$23</c:f>
              <c:strCache>
                <c:ptCount val="1"/>
                <c:pt idx="0">
                  <c:v>Total</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07-DE88-4F4C-B148-60CF9960B43E}"/>
              </c:ext>
            </c:extLst>
          </c:dPt>
          <c:dPt>
            <c:idx val="1"/>
            <c:bubble3D val="0"/>
            <c:spPr>
              <a:solidFill>
                <a:schemeClr val="bg1"/>
              </a:solidFill>
              <a:ln w="19050">
                <a:solidFill>
                  <a:schemeClr val="bg1"/>
                </a:solidFill>
              </a:ln>
              <a:effectLst/>
            </c:spPr>
            <c:extLst>
              <c:ext xmlns:c16="http://schemas.microsoft.com/office/drawing/2014/chart" uri="{C3380CC4-5D6E-409C-BE32-E72D297353CC}">
                <c16:uniqueId val="{00000009-DE88-4F4C-B148-60CF9960B43E}"/>
              </c:ext>
            </c:extLst>
          </c:dPt>
          <c:cat>
            <c:strRef>
              <c:f>'Pivot Table'!$K$24:$K$26</c:f>
              <c:strCache>
                <c:ptCount val="2"/>
                <c:pt idx="0">
                  <c:v>Completed</c:v>
                </c:pt>
                <c:pt idx="1">
                  <c:v>Returned</c:v>
                </c:pt>
              </c:strCache>
            </c:strRef>
          </c:cat>
          <c:val>
            <c:numRef>
              <c:f>'Pivot Table'!$L$24:$L$26</c:f>
              <c:numCache>
                <c:formatCode>0%</c:formatCode>
                <c:ptCount val="2"/>
                <c:pt idx="0">
                  <c:v>0.51711711711711716</c:v>
                </c:pt>
                <c:pt idx="1">
                  <c:v>0.48288288288288289</c:v>
                </c:pt>
              </c:numCache>
            </c:numRef>
          </c:val>
          <c:extLst>
            <c:ext xmlns:c16="http://schemas.microsoft.com/office/drawing/2014/chart" uri="{C3380CC4-5D6E-409C-BE32-E72D297353CC}">
              <c16:uniqueId val="{0000000A-DE88-4F4C-B148-60CF9960B43E}"/>
            </c:ext>
          </c:extLst>
        </c:ser>
        <c:dLbls>
          <c:showLegendKey val="0"/>
          <c:showVal val="0"/>
          <c:showCatName val="0"/>
          <c:showSerName val="0"/>
          <c:showPercent val="0"/>
          <c:showBubbleSize val="0"/>
          <c:showLeaderLines val="1"/>
        </c:dLbls>
        <c:firstSliceAng val="0"/>
        <c:holeSize val="54"/>
      </c:doughnutChart>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completed analysis.xlsx]Pivot Table!PivotTable7</c:name>
    <c:fmtId val="8"/>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rgbClr val="00B050"/>
          </a:solidFill>
          <a:ln w="19050">
            <a:solidFill>
              <a:schemeClr val="lt1"/>
            </a:solidFill>
          </a:ln>
          <a:effectLst/>
        </c:spPr>
      </c:pivotFmt>
      <c:pivotFmt>
        <c:idx val="2"/>
        <c:spPr>
          <a:solidFill>
            <a:schemeClr val="bg1"/>
          </a:solidFill>
          <a:ln w="19050">
            <a:solidFill>
              <a:schemeClr val="bg1"/>
            </a:solidFill>
          </a:ln>
          <a:effectLst/>
        </c:spPr>
      </c:pivotFmt>
      <c:pivotFmt>
        <c:idx val="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
        <c:spPr>
          <a:solidFill>
            <a:srgbClr val="00B050"/>
          </a:solidFill>
          <a:ln w="19050">
            <a:solidFill>
              <a:schemeClr val="lt1"/>
            </a:solidFill>
          </a:ln>
          <a:effectLst/>
        </c:spPr>
      </c:pivotFmt>
      <c:pivotFmt>
        <c:idx val="5"/>
        <c:spPr>
          <a:solidFill>
            <a:schemeClr val="bg1"/>
          </a:solidFill>
          <a:ln w="19050">
            <a:solidFill>
              <a:schemeClr val="bg1"/>
            </a:solidFill>
          </a:ln>
          <a:effectLst/>
        </c:spPr>
      </c:pivotFmt>
      <c:pivotFmt>
        <c:idx val="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7"/>
        <c:spPr>
          <a:solidFill>
            <a:srgbClr val="00B050"/>
          </a:solidFill>
          <a:ln w="19050">
            <a:solidFill>
              <a:schemeClr val="lt1"/>
            </a:solidFill>
          </a:ln>
          <a:effectLst/>
        </c:spPr>
      </c:pivotFmt>
      <c:pivotFmt>
        <c:idx val="8"/>
        <c:spPr>
          <a:solidFill>
            <a:schemeClr val="bg1"/>
          </a:solidFill>
          <a:ln w="19050">
            <a:solidFill>
              <a:schemeClr val="bg1"/>
            </a:solidFill>
          </a:ln>
          <a:effectLst/>
        </c:spPr>
      </c:pivotFmt>
      <c:pivotFmt>
        <c:idx val="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0"/>
        <c:spPr>
          <a:solidFill>
            <a:srgbClr val="00B050"/>
          </a:solidFill>
          <a:ln w="19050">
            <a:solidFill>
              <a:schemeClr val="lt1"/>
            </a:solidFill>
          </a:ln>
          <a:effectLst/>
        </c:spPr>
      </c:pivotFmt>
      <c:pivotFmt>
        <c:idx val="11"/>
        <c:spPr>
          <a:solidFill>
            <a:schemeClr val="bg1"/>
          </a:solidFill>
          <a:ln w="19050">
            <a:solidFill>
              <a:schemeClr val="bg1"/>
            </a:solidFill>
          </a:ln>
          <a:effectLst/>
        </c:spPr>
      </c:pivotFmt>
      <c:pivotFmt>
        <c:idx val="1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3"/>
        <c:spPr>
          <a:solidFill>
            <a:srgbClr val="00B050"/>
          </a:solidFill>
          <a:ln w="19050">
            <a:solidFill>
              <a:schemeClr val="lt1"/>
            </a:solidFill>
          </a:ln>
          <a:effectLst/>
        </c:spPr>
      </c:pivotFmt>
      <c:pivotFmt>
        <c:idx val="14"/>
        <c:spPr>
          <a:solidFill>
            <a:schemeClr val="bg1"/>
          </a:solidFill>
          <a:ln w="19050">
            <a:solidFill>
              <a:schemeClr val="bg1"/>
            </a:solidFill>
          </a:ln>
          <a:effectLst/>
        </c:spPr>
      </c:pivotFmt>
      <c:pivotFmt>
        <c:idx val="15"/>
        <c:marker>
          <c:symbol val="none"/>
        </c:marker>
        <c:dLbl>
          <c:idx val="0"/>
          <c:delete val="1"/>
          <c:extLst>
            <c:ext xmlns:c15="http://schemas.microsoft.com/office/drawing/2012/chart" uri="{CE6537A1-D6FC-4f65-9D91-7224C49458BB}"/>
          </c:extLst>
        </c:dLbl>
      </c:pivotFmt>
      <c:pivotFmt>
        <c:idx val="16"/>
        <c:spPr>
          <a:solidFill>
            <a:srgbClr val="00B050"/>
          </a:solidFill>
          <a:ln w="19050">
            <a:solidFill>
              <a:schemeClr val="lt1"/>
            </a:solidFill>
          </a:ln>
          <a:effectLst/>
        </c:spPr>
      </c:pivotFmt>
      <c:pivotFmt>
        <c:idx val="17"/>
        <c:spPr>
          <a:solidFill>
            <a:schemeClr val="bg1"/>
          </a:solidFill>
          <a:ln w="19050">
            <a:solidFill>
              <a:schemeClr val="bg1"/>
            </a:solidFill>
          </a:ln>
          <a:effectLst/>
        </c:spPr>
      </c:pivotFmt>
      <c:pivotFmt>
        <c:idx val="18"/>
        <c:marker>
          <c:symbol val="none"/>
        </c:marker>
        <c:dLbl>
          <c:idx val="0"/>
          <c:delete val="1"/>
          <c:extLst>
            <c:ext xmlns:c15="http://schemas.microsoft.com/office/drawing/2012/chart" uri="{CE6537A1-D6FC-4f65-9D91-7224C49458BB}"/>
          </c:extLst>
        </c:dLbl>
      </c:pivotFmt>
      <c:pivotFmt>
        <c:idx val="19"/>
        <c:spPr>
          <a:solidFill>
            <a:schemeClr val="bg1"/>
          </a:solidFill>
          <a:ln w="19050">
            <a:solidFill>
              <a:schemeClr val="lt1"/>
            </a:solidFill>
          </a:ln>
          <a:effectLst/>
        </c:spPr>
      </c:pivotFmt>
      <c:pivotFmt>
        <c:idx val="20"/>
        <c:spPr>
          <a:solidFill>
            <a:srgbClr val="00B050"/>
          </a:solidFill>
          <a:ln w="19050">
            <a:solidFill>
              <a:schemeClr val="bg1"/>
            </a:solidFill>
          </a:ln>
          <a:effectLst/>
        </c:spPr>
      </c:pivotFmt>
    </c:pivotFmts>
    <c:plotArea>
      <c:layout/>
      <c:doughnutChart>
        <c:varyColors val="1"/>
        <c:ser>
          <c:idx val="0"/>
          <c:order val="0"/>
          <c:tx>
            <c:strRef>
              <c:f>'Pivot Table'!$L$23</c:f>
              <c:strCache>
                <c:ptCount val="1"/>
                <c:pt idx="0">
                  <c:v>Total</c:v>
                </c:pt>
              </c:strCache>
            </c:strRef>
          </c:tx>
          <c:dPt>
            <c:idx val="0"/>
            <c:bubble3D val="0"/>
            <c:spPr>
              <a:solidFill>
                <a:schemeClr val="bg1"/>
              </a:solidFill>
              <a:ln w="19050">
                <a:solidFill>
                  <a:schemeClr val="lt1"/>
                </a:solidFill>
              </a:ln>
              <a:effectLst/>
            </c:spPr>
            <c:extLst>
              <c:ext xmlns:c16="http://schemas.microsoft.com/office/drawing/2014/chart" uri="{C3380CC4-5D6E-409C-BE32-E72D297353CC}">
                <c16:uniqueId val="{00000007-DE88-4F4C-B148-60CF9960B43E}"/>
              </c:ext>
            </c:extLst>
          </c:dPt>
          <c:dPt>
            <c:idx val="1"/>
            <c:bubble3D val="0"/>
            <c:spPr>
              <a:solidFill>
                <a:srgbClr val="00B050"/>
              </a:solidFill>
              <a:ln w="19050">
                <a:solidFill>
                  <a:schemeClr val="bg1"/>
                </a:solidFill>
              </a:ln>
              <a:effectLst/>
            </c:spPr>
            <c:extLst>
              <c:ext xmlns:c16="http://schemas.microsoft.com/office/drawing/2014/chart" uri="{C3380CC4-5D6E-409C-BE32-E72D297353CC}">
                <c16:uniqueId val="{00000009-DE88-4F4C-B148-60CF9960B43E}"/>
              </c:ext>
            </c:extLst>
          </c:dPt>
          <c:cat>
            <c:strRef>
              <c:f>'Pivot Table'!$K$24:$K$26</c:f>
              <c:strCache>
                <c:ptCount val="2"/>
                <c:pt idx="0">
                  <c:v>Completed</c:v>
                </c:pt>
                <c:pt idx="1">
                  <c:v>Returned</c:v>
                </c:pt>
              </c:strCache>
            </c:strRef>
          </c:cat>
          <c:val>
            <c:numRef>
              <c:f>'Pivot Table'!$L$24:$L$26</c:f>
              <c:numCache>
                <c:formatCode>0%</c:formatCode>
                <c:ptCount val="2"/>
                <c:pt idx="0">
                  <c:v>0.51711711711711716</c:v>
                </c:pt>
                <c:pt idx="1">
                  <c:v>0.48288288288288289</c:v>
                </c:pt>
              </c:numCache>
            </c:numRef>
          </c:val>
          <c:extLst>
            <c:ext xmlns:c16="http://schemas.microsoft.com/office/drawing/2014/chart" uri="{C3380CC4-5D6E-409C-BE32-E72D297353CC}">
              <c16:uniqueId val="{0000000A-DE88-4F4C-B148-60CF9960B43E}"/>
            </c:ext>
          </c:extLst>
        </c:ser>
        <c:dLbls>
          <c:showLegendKey val="0"/>
          <c:showVal val="0"/>
          <c:showCatName val="0"/>
          <c:showSerName val="0"/>
          <c:showPercent val="0"/>
          <c:showBubbleSize val="0"/>
          <c:showLeaderLines val="1"/>
        </c:dLbls>
        <c:firstSliceAng val="0"/>
        <c:holeSize val="54"/>
      </c:doughnutChart>
      <c:spPr>
        <a:noFill/>
        <a:ln>
          <a:noFill/>
        </a:ln>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_xlchart.v5.0</cx:f>
        <cx:nf>_xlchart.v5.1</cx:nf>
      </cx:strDim>
      <cx:numDim type="colorVal">
        <cx:f>_xlchart.v5.2</cx:f>
        <cx:nf>_xlchart.v5.3</cx:nf>
      </cx:numDim>
    </cx:data>
  </cx:chartData>
  <cx:chart>
    <cx:plotArea>
      <cx:plotAreaRegion>
        <cx:series layoutId="regionMap" uniqueId="{6F72815A-A67F-4898-9BE0-4B624FBF5DD5}">
          <cx:dataId val="0"/>
          <cx:layoutPr>
            <cx:geography cultureLanguage="en-US" cultureRegion="NG" attribution="Powered by Bing">
              <cx:geoCache provider="{E9337A44-BEBE-4D9F-B70C-5C5E7DAFC167}">
                <cx:binary>xHppr6U4lu1fSeXnRyQ2GONS15PawBnuPMT8xbp544ZtMMZgm+nX9745lCpv5+sqqeupjhSKiGMM
Zo9rrX3+43n9y7N5eZp+WHtj/V+e17/+qEJwf/npJ/+sXvon/67Xz9Pgh+/h3fPQ/zR8/66fX376
Nj0t2sqfcIryn57V0xRe1h//73/A3eTLcDU8PwU92Pv4Mm0PLz6a4P+HtT9d+uF5iDa8bpdwp7/+
+J82PE3PQT8//fjDiw06bO839/LXH/9w2Y8//PT2Zv/twT8YOFuI32BvQtm7PC0yhNI8/eVT/PiD
Gaz8bT19l6GcZQijX1fTFP/+8JunHm7wzx3qlyM9ffs2vXj/w29//3HvH17ij0vwQj/90ar/7Qt4
xTeX/J3h39rjHy29tfuNli+T/hcanb0rwJoZKehvRiV/sDl9x+BDUfn7cv5Hk/8T5/lze/9t4xtj
/+177Yfq15irhtfouDn+Ek5vTPvfbP3/1fr/GX2Ynsy/0v4JJu8oLtO8zNCrqeHzBwegLH+XsxTR
LPs1KdAfHfBPHenPXfB3W9844e9W3rrhPz/8+93wwerw8u2HS6h434b+d3v87wsQyd6xPCsznP3q
CFb+wRUJfkdISoo8Jb/lypv688+f688d8nb/G6+8XX7rmiP/97uGT0+7Nv86lyQIqv4vn9di/3fN
IAFn4V/cQF8LGHzeOOMfn+TPnfD7vjfG//3rt0bnD/9+ox+nJ/vth/dDePqHln9TPv9R+/kVLfxi
qLdA4m1nqpS2/8K+lBWQbCyjiOW/JeMf3I/S7B0lUBNZ9nuw/YoB/uEx/tzrv2174/Tfvn3r8+rm
3+/z34rBY3gKL/53E/zvS2DG3hFAAzTPfmv4YN6/zzrG3qWozIrsd7e8wQP/9LH+3A1vtr9xx5vV
t2758PivcMv/O0P+hl3rp/DU/AJ6/y5//ufV31Pozdb/CTv/CqvP3/76I8rSX97sV+D5eovf9v0a
8pfbJLfdhyf7exz8bdPLkw9//bFM32HMCC0AWZcZK3Nw2vLyulKwd7jIWU5YmZVlAdn24w92mIL6
64851NeiKBmDPb8v+SG+LkGQIIopJCdGpMRphv7GNe4Gs8nB/s0Yv/3/Bxv7u0Hb4GE33PDHH9yv
F76etGAlzQBgZhk8r0QAhqCUu+enB+jvcD36P1tiO+eKXJ38NNmVU73vjRYmOYqI8SlznlhemDy5
WcMeT102LWdKNWnaYUxOy2bd5TLN5ptxOLk10us7JLrHQqF9qlyejE1oR3QOBi8Zn4sYrtu2m76P
644M7yYkamJN/jLPxveczH1yiLHP33d2o65avZpl1a/jdOzX7ONYbi7lgxP6jq7WGu6JbgNnwuaf
Zc7EMxpZctHO5eS49nk3wg0TcWt7hLgvyK74nE68H+QpRb48RGNu6KC2hQ+B4E9Ot/kL0loe/aLs
IcX9cMYrW8/jSidTFSptm93T4r5XNONM472Zeuo/KT37M9Fp+bkslu8zc1PkejbulBKch7rLZGrr
GFP1nlBrLtIhSwcelvHZ931RT9QInq3qdlM7rVi+YV3L3Z7yEH7WE265NG6vIQBVPWWtPtAh47kv
2kOk7VWabRsvzdwo3c+8lcWnkDz7sb8tyzXhIzHxa2JYUrdRFrx0fajiIr/6pCM3er9G+UlOxcsS
QlqNLXrYhPvqaPvZBUGrBPeKF73nhcI7l1Ejji1tq7Usmt2Okluyrnyn088Lc5WKBR8ZHblrB/NF
a0/5PpXJsVT6mrhsasg+VJ3tL6diCI+0G7ePeYjnjpHG4o0LuZ+KPgMrLk2ebidTdKhKS32hCplf
WECiyxLquWW66qIgVT9+RW3bqK07elMmV2MbZJVsi+Nq2G1lypdh67nOpvuI/XAKJXmKjlVozEte
eEZ42vd5lWWC8dhvp25RnxlNPypSaMPHBMKQq748iTRrCiVQ1bb9cs4L32mOEI6nVPmkWYqN8nWi
+1Z1e4ufXZmWiieCbbwvUgiB+yQUSdUt2bHFPp4Z03WaY8/zGHQ9mCnW/YampsUGAiLvN3UUpC/f
+9ToZp8x5UXePexY9QfkZzDYuLTPRqUFJ4sLVTq2ySWbcDwkRFDJxaSzy4XEB11kkqdbVjZZyeZD
mwSHederubEZuV6m/LFY8PY5I2Q9rst61sxysg3+IEgxnonQ4abEkGK778XHKLP+UyAPRG3iSKfQ
HqUp2ONs9siLktCt7ks93TlYaVy3jOcs77KcJ33ZgUfm6cNerLydY1/nqbUV6pE5hMLFi6lF6DsV
szy3qahiSuNpKL28TVW61kNQrkJBe89D1967dHQXOB/2qlxY9pTQ1taJWy9XjK5wJPbU+f5hkchU
I2XbWfixuGapkAci3MlYKCF0na7JYJjkbUg/2CkmvO1H/0Rky1tDKtOFkSNGa5zFao/sZkq3cCIz
PSVC1COTN92WSMgSOzRl5xhfza2x/XefqIFnctwh+glUmzJwmS4f2m1NKzfWUHK2M5x0vV7Y8EkH
U6+6bG9NO36RGbxOP80XftGPKIIh5Yzr1s2VseuF2sqzjbYx5mqn4n5d2huzrRc+0iaT6uNmBsLH
fhE3G1or3aqvepWsWlQ58N64j7qd66wwF6GwL4kaScuVLrprtu77yWzjURsozmzu4NTpl6IY5WUb
dfuQ6SqfFwTpTkNSoamtQ5pci75FVzOz+DIBbawOedmYbjiKPWZ1n+6+gmyFiO/5Osv+OuyuGRJd
bzhxFS1Uf0xyVC9lR+t0NwvHpT31htgqpI6n+6pOafo+CV6fUEx3qAb6Ipv2zy5NxtqGLh7HfrLc
b+RzquOnwnbHjRpXF3nZg8MMVL9U1Une6cvEFjvvo//Sjf7LloSx8lBbakPkTVvihWfbvFaZzv1p
WeRD1m/bKebTeLtTeTl0XaPUZCvJyvK90/5T33buipLpfk0/J8NrQRTx6IObeVpuF2tKj2KYG1SW
10nbV9mUQJthxW07O1J1HbY8J7Le4CEHV8T2Jp9juOhHSCHWfcUG9EROxmZy81Z3woWvG+4Nz0v0
PTNb9nVNUMHTgZyLkXRV6ufPDAlbtR35WvaqKROR8hBt+tkVl1Puk9u16DcIYOUeCDouzF4U4btn
q/8I2QGFUBfbzUrxUE/tYo9d68/UE3kkfjnKlAnobeNNnuV3+9bWtnfiw8CyD5R17dk7staYdL5u
54x+Eulyuftu40jLT2pJLovVNiLPFj5v41yLMc4XXXTLwbsRV37Q5EM/rfldFvL+bp/QscxbwkUi
fJOH7bBsuKumLnweU9FhDj0vPypBz3NRNCo34dV511LQrhrYslVY70teyX3SfOj8SY8UnXSnwtH4
suq0ZbXSouMkbWOFZN9xP9Bj6dwnw/ByZVvzkC265dOWXRbYh6Pfhp87N36NbKnHeZN8Vq7jq+r2
g5LTjaWGg1xxuyVZW8vObIcg1LGlPq8Ggr6Hrjxnw6a4cptqaDHn8KyybotoeBA9qkWH7sdx6CuL
kpmP7fjBofaEZIjc+pFeD47ix2LC+DCsUldqMrEepjm9QlBtq6JFVbJa/CDT0V6JZdVchtDWXhT2
tK+p+zhm435UKjaF23iQS+BC0RPuJz7seGvcHFnlfHvIlryRQ6mbIuq8dsXObrtC1kO/HKxj80WR
9w1L/cBZ0u2nAfVHnCRFYxZy2FXBkykO3CwK4MCIFt7N+Xb0UhzXyR46OSx87XZf5yH95Ehsa4TH
Ix5K3m0ZOqwFdCZcups81+9F3HMOEO46YTOYUMaxynJSVumcyDodgmvmgkEJX6fK7yKc7J5UoSzK
qkjDvVYG8eDsAF3c1Hk3lby05qByYZoB3YpSdk1sAT9QJs6m06LKPFRjMzK+ib2rcp8+Tsl6VZCO
8gShGywHyZEd2ZWTAmBWl34a0Gq4XenKJ5Sa05JttpGAR65lAagp0hutFS81O5VilWe6AFhY4lZy
R+f3wkLL6pf+6wxo/+yTmfB+Vg9G4YbuMb+URKuRJzT0HCuZnp0SU5WnJaut8eiTlONUrcP0EXLm
hFBWz73BNZqW9qVNSThopemJ5K2oiy1CyGn8c6TD8LCr8d4jMFveLbTxgLAQK1vov1B8KeVl8giA
dKkmET3fM83zrjhaqb4PSUT3SY+hk832OpjxvFvLl1xoLpz/BfaYKg3Jdkh7Mx3QWs6Hxa7nRPUv
xR5DExU74T1+7QMuLwURU7MCXzhkbFVPCy3yQ5wLdLBmmATHrphPBR5SyV26f/VY55yoVRy1zMKl
Dul2lewA2MICYbWXFn1gY/GcCeyPIwkp35GmgCCtrtopXSFEEhke00lkimfMbrfjPH0hY78utesM
+pqTgXKiheRl3rk7jcr11Bb7EQDYOaDxkdLtSustafK5HR97nc8NaPDkW2zVUE0DsVdJx/Zqlqit
u1UOjXdy5KPx+4lsaLc8jPgltL1wfGOTvyDFcLHN6Lsvs2e0D7Eenbz0pquFGL8SPYi7wRnXkMHT
Y8+y4WTI92yBrqHy7K4st09BpmW1j31+IsPwsX/lJoUtFO+8DRyMPR9Mjn9Wvj8xue7XABKPFDA1
bbtYyU1HLrri0iYpajxhfTOaseWYpnM165tisVBu+uxFTQWA9uBPa66nc1om+V0SCVfmbmaZuk5c
75pATXvfdiGvsIL4J9tDqbP3Ecx9TVgKf9zXMn1iOvCcxm9IOHRnIhn42G0f99b/PJXtg5fZDRql
hVhH652go+WswNC83KTrgloAHfliK7FJK/nS4fVyQ2S5yADF3O1l3G+lnfcGBakuiWTZqaWA7R0d
xnoq+/QmLugwLuN3wWRlkL3ud+14qVwjuwmQGvRzGfelzicVX5+RNdKo4XqJYvmciTKpjErm98Ab
c+ivmlVAZON3TaN4LwaJHshsl2+ZdqZirFxusEtxhGJQmJ/lJPCVEll0jS2iaLZRR0Bes/ustjge
W4GzZ03m6dJkK+WqBfgyu+TemYDPu+4Ow2TYQcaWx8x9L1zCfZ573hFwQYfNR5Um+tjNTEPVcF9y
tFcxEXtNBIJeN62W960T9cwiSbhp93Mmy+Omsp0joCZ17zZdWdcewtaZUxnxfNW17hzntq0g6+LN
nEp3yJfC1XJca9FC9bQiohPV/jnke8stijVmcL9YRJ6M7Yddo6UKWeZGHv2SXu8zujGDPm/d4o8u
6YsLIqXjWMgKMw/QhM2NpGOoyaT8tWPxGpv9UC64YtmyNaPcv9jd+5aTpBhvmejYRV4sjVuy/FO5
tI8kZ/05j10GvG9B56Xffu4V5CGX3n7rxPRIxvVAxwyadUu5hK1MYs2TpMtvdHsPxODcxlOCt2ro
zkVirrV1540U+GlhmDREoU9qKk+Zmm+Aou7VbqaXqWeH1UOlDPiVWIIQYHfE15XWkqGtWRCVVx0V
xeUwSFwDBR3raKessp1v1BBVpcadXOa9Wiuf2tVznJYHEvvKbO52CPZgwJqPrgABpcfFKZa5rYa9
P9uiv0wJoJhlJ+uFUAmppiQVnwhOEz4v6+ArOvaoGTLS8TmE7G7dyqxCsywvssCAXKY7u24jMM1u
yMZjENu9p9nyzdu2qEdKhnp1DD0yWwAwWF45QiHjpg8LHqZGOrRytPTikTFn00oYahpQr+ardcTu
fR9iuEq3SU1VJhd96HqqHrAYi6bb1XIANjkcF9bZc2ny5dQNu6jjjErBy3aJz17tjZtyfExd92SS
kYjayxxyF9Fl5iLMj27ay0uJiulM0gAgJTMHrNTQyEjM5bZ1nzIy3wU3bpWJG7ru0Tw9jtRdzZkC
0As5zNmEgHCsaVc2CV3YJZnHiznKpXIp2c/dOrhjsg1zBXpae0jXcuRyQfqj2IBx42FIjrFI5295
C5imcabkdM2+ygy66mjA3gACgLkihT8VxgDcHIvO1c6wlK/afl2FPDKRc1u6FUBovKDFJIGQawSU
PaZV4ZPhEFEU1Zgn8qJfV1bL3OBjsvflx23cPqkVgJoxxXBaAInVJIPkZjH5ujroNL3D74ctXAbc
2WOcQJjZppwXmxiu8Q6ZmaLiIqWg6Ni1bYHyJ5BPM00Omyv0Bw9FrZxGDG3Vmusov81FBs1IzrYZ
YmnPaTvK2lFQSVCHP6TR5TXEteGyJCsHCXM7p4hdLx4agcpWXCUOG7i2AD4fWnZEwncA33J7NaDh
s1dyPmyqTYF1xJRTNGbHfXNXGNoNbtnMbd5jqCbsZijSvvK6/3k1aX+w8AOJJpUApFraXSSeZVzH
aPlO9LVbkmcp7L1I/Es03SHt5HvqWvVxYqSr0ZigihT9wsWu8X26yjuTEvaxnAto94tZXlWwnm8w
9K2HVSXfBpS0x7IkHyhdER96mjVDSg+yLS+zvjjsG2I1IPqt3vLusjesr5huAetI+YhmfNsP67U2
SjXRowfAqYo7RNJLV5QfRw865aqBFmfySrS67mWua+3KO0qLz6NfH9p1O0Pnv4nBN6svDmQcaofz
ky8gkfE2cFriKt+7Ey2W98JMreK0WMcDwukDHclrSIECVtjW8xkaBaS4Aj6bAUSTq7xio1RPIl9B
OgxubQ/aaPlFqrjVi1cbB2lFHnzmAZOFHpBFQTQ3+wPyMnkSplXX+2ZrBf+4GJeU1kokHxHooy9u
gL4TYn9BAuyYnLLVmGXqILpv/WrPQANRLf0GDGw+FO1Cmimaj7GdTyDI2JdcBTiekGM1JEYejM0P
NiT2vZ7kXK1tSV/Bp240i9BFcBZuVrLSatQZOvZ0fe960Citn+ZP8IrDecjyz6DxwumsBJ2BElMl
y2CPgrLigKdSvdhtebAgQlTdCg2Mzsnh1SL1CIIB9xgEhbDP7xcHQlU6AR3oIp3rIa4LKHMgbToN
NlKbvc3A36BQbQ84K0AYVH4+wo8Fjp2dvoESoxpkNlpnJMwNA2pTEYtABl66+esI5ZBDtXlPpvxc
ePvQUndv5s2d9o2O97gDL7Mt/9Rv610iQKuZdUxqtWTiOK3pUscl7x9ir/GDXl7Lp9XHfBFfBiev
I8QvN1nyEIXCl9Tv6p7u4SJQwnjSbudlt3O1iKRi2zBVrVz55nUCmldvG4Xmi2kODYG0/pBIRX92
C/EgUhnQ+TIQW/PIrop0mW4XC6h9t9PJJe7nuIvKDvGIhkgPu4D+idnFYvadu15/Bf34g83W71Di
Ow4Ma7wZ7FyXtOOLy6crmH7QmiC33ltsGNdSjJVa6AjdyyVjpUFHaaaWrSfSxXBKQAvWbArAMLfl
buyHy9m3oV7l0gOTWMKZ9W44L8tF3+kLosjM8yHZeGSp4YjugIqg2HMpQGzqxJUqs66mpK1I4vd6
RuPXZLRj05P1DJA2qXKYDlzAG843Atgz8aBWT1i8UqGl5PCCEpjK8GDCHvi62AQQ+rh8SISLl2zY
L+Qsusuh7OUNAEUP8nL3QS0gIyqC55qxlb73E4RN0iVXXRemg9/Lk57Z130x8g5n5ChGcjOyfK6S
cb/cOvykaLjD2/adAcpd9c4a24uLESY0XFmQMQqQn79bge79hC4DSJosdaoiQRzGXmY889/zSFkt
ErAr8HVfZz59CDm+HfYlPWws6ENaINO0HWCxGQee+klc5ulobilJTO3HzH7rS5hi4O0hSFkVxbLV
rEWA2LfgPHdEdbVO8+tiEelxk3hs9gDlKe9s2QzjdDVRlx9JF6DALQlUCD+QahT4JGVaUTHst50F
s0NT1YdhSatAvwQ6uCs7LqJqh6US63owFLTzAnDoY1Em7k6qJGtGAQSm71W8NZO+THP3KnQBk2nt
q+qFBZd9fDSY3giAmusAIjngqAgzGHOK3TAcnfAXlq499HNQ7jqoTGm8p8WtQoVskE/lwdJx5Gxo
V57L7C4Zp/6SRbYfCg0KyGhpowEX48SvDV7wfpEjAGIw1SgOCdy/DpM/5Fm89iw5A0cFlYVsLzZr
X7KpKLnB3T30S3PunTy6Yaq1oeOpnEO1ZB9LhdPvoKt1QBvKrgHyp1/KmHwRAIP4NKL8PKkirbxA
sfIzIIZOHxeT3CdEumPWjufQoY27fTbH2dHz2t62lJ6yOFyVhS9qAhp7CCniiaRAIJC2R6daWQek
r6fd2Fuo4hKmbak6YTKLKwLi3wnBT//SI9smD6LTZ9tieRFBxIEwXLMPDhg8V1l7WQzFXplxP7Tl
CHOIEMYroBfPhckepYaBGpj1cS7KGkAasqruZOu4hB9VPigU5gqGabqZNleLcpoqpZSvFwA2algA
UsVWPPVhK5rNzWszMgg0jHA4Iaahyi3r9DGuxoAutuTjY7rF+B5GqFeujbc4aPoC9PJh7Hd0HcOi
+xsyBg9Qjqj2SWNyHgA6ra/TzG2QV1YW4mFzQ9EA0vSgB5EditRqM77rbTqK11HB2JvkYZbjHfXp
c24206xt34PYP59gUjDwecwfnZguQZ7coXzGI2EBCupAyVOSpzdU4CpFV6VN67wvk/M6GmAnk4UB
0NylDHjS+rNT296Idf+Md7sdw9Q/gDgLtSCChqtn0MLU+IBw5g+u7++YGU5ZB1rpktGqDGXadC47
se6Dbl0NytgD1MSk8uM2V17K9xZD7qztaqoOzXODy/BNlyIA18u6j6TIgbDO7WGOXZ0GLKE/9vdA
+yoxoRVGvBKmCUl717Uk1i6ZH+cuH3kWZeNEf1jn4ZQ4xKqUzbcbcCCgvrgaTLdUeytg6iH35xJg
24U0zyhM8gB1kLjKrAsMT1J3s/kuOSZJn9xsgRzmXV+PdmWnfIFhQp4McuAglkXexrk8d1OS1YXY
b3Q6T8dhzeF7FQTXgjFuAETxHqpcT8YbUfpPaQrCHdoIqRJfvo8DzB+3vDCctnq7177ojroXC/ds
IhdqX6sJfuH6Mc1G2ShoaFWXzYeB3rk4XcwDvg8w8eXQcnDjQd7jaJ/LaosUAf/vrzvBblyJb7sI
uraa23oHQuRmWec+inrJWMdVup/QkoW6dMjyeRK+2jFIVLvaQUlIsoTD6CR7FCku6jWwCyU3SHba
VyAx6rrL0TWwez6JoTgVwGGg3sTIS7mhq8xm33uPQbJYAaEYCzORgh1EHERes3JX5wwTAxAojv4w
L1EdBwCJOdd0wYep7PITm1Z0tgKADoyfxMY3APWyRr3p7kLrkrocW/wBBrCXssOHYkWVp+0dtMyT
L2kJQdKvV0OUWwdyCR0M18xD+m9JegQuAq+b26a3qfuCScSPRPafZ7cvdyRdtav7vPRNN0ytrIJE
5KjZvPBxdmXblBsSvGV5eZ+0+lZhioE04FC3a47vxOK2r//FyZktSaprW/ZX6gO2rgFCCF7qAfDe
PTzajOYFiyYTJCTRg8TX3+n7VJ17Tl2rh6ptltssIiM93EFIa8055uoj9O9DW3inmOhfUGzbHCUq
ySrCxYmKqoL3tFT5vFaPdWhlbqPiMyDhnY/iZDFvuLNZIlGjMFNt5DJrvAU4tGJ6kTjalkBuPO6g
yGi2R6V5XrubJTAdScTgA+kmLQYDfXSx17ZQj26w7WM3eRA0NNql0e6aGiKEYgAO1lR68j3CueSp
+V6t9pq4uq6zabRd5pbye6KfU9TBVhb1XKY0kXA3v1l4Z1FOzYxvO7c+xC3UASnpUffJuk/8QaRV
N1/iSKBYPYqabys6XJhsT3bSG+34mAsoXI+iCX5iv1suxMo6//st1+4nWVU+h0OuevSna9NjR5qW
+6JQFbbyOWvXNp1J9d0uzWsZ7Y2bd35Z4PRH56r94L1Iuipvk+WwuqZByecvyVbhMsB+MOjzfCiA
yQyDwiNjVofkkNRNtzMU21hJa7izKnnXZHnsu3ZDuvBOWfuhwxA6Nkiavq2PYjSbZW0e5VLEx7CY
kjRc6ZG1uB6LK+ippzA5mu7arrAa/5ZadRtDrUzYfdgx2E2T1BvjMZLzIPLyxOuwtSaCplrE0y9n
liSPFvCmqS7Mr8UTY1YwUmWBz0+CjRc7mX0cqe+F0QfiejyaOKEulHqHkswgFWzkZ0q124h2kG4a
7ORct3lMxK+R+2jegrm+dAM98q5HsxGR9g8zHO7lnBDwKLzyU9qQtzFoTcrrQqedQzPQUFXm3AhI
eEStP6au+nzoy35LgS48r0ulAdr0TXIYuobKNLFLfBB9R1/DwIKvcNFc7ko/IJf5b49CMRXJrOcO
t3KKpX6XPigWO60lTuAmuutDoB874XdYXpr8CpXgD67g5iIHCI1bGaHhtpRiLTfBeGfYWJ3LKSL3
yRwM70pydu0bm/wUs2zjdLVLfYYE4W2LNYaR4bqpNmlbN3hfXaUPsCSLDeMVPQ2iiClclCJ8HmbW
7PzZcjjCvN5w1wLmYWqFdeKinfNY/RNG65LRgkPb6YLB7BpJYzSrSbXsJjEvdxNVdudhMW59KqKr
ag19K4Obm+st7R1nIeod3rNva8XZUn/+hpRbZ66otgqmkfbafWf9O9Z08oyr1Z5H09APz3fe/TqP
03b0abNpxIxiR5VopIjOijkoM1HX6865cUxZ59gjjSf/R0fM2/imkWnrCocScNjFkYYHgJb3XKjo
NWHjL3AEAczVYhuKpdt24Rx+tWFz4N7FS+zFhVgLWEHyQzKH2oLfM6ufDLGvsw6C1LKK72yLViAJ
25vtGj0WCkKkxH91Os7K+2PKpbwa2eFDzrY4J/1c3zkv3nCVJJBOLRicbaEmlNvey9DG5ZIPlgiR
dkJmQLmGbCHzkDnZzfBOKngRnS/BnkToT5S2J+m7kxfEZQa/KLlvyiFnDQ40SqqNaJbbwzbACQbR
9RMGncqgCICaCYAf4HjIJRzMDxGgyZ3tvKC7G8ZNUEv6EDuoEKJfdSZGuZ9EOUOzI+3NSowOEPHj
DQAIHw1BzP3nqlFz6voWbxq7NDyCQAwSHl0sflfdMF7d4PvjfmkbaN+ml5Bz/lFss3xQVfg+MzuD
FWnhKLDwe9Y845rpfXwTYKp1Lo8RJyaH5YYu2YvVcRlhj/EeSq8eq+UIYI0c5trFr10/TxvDOpjX
3JFjXXP94NF4HbNQE3fX22TcwCMwNyXZpeuAOrpcI5cJh84nncbeuDSaAvNd1q3eTKSbT3wZ1m0b
CLVThoYnv53FJh6c97qu7AeH1QenyaETCztDk8Dh31ESfTpRxqdeGYNjzpkLJL8IrqcSZ2JLdpnm
zj41EKlxexMC/SH0X8gSdEUOyXY+z1Pb/Ejnhr3PY03RJUQjzur+VK4TdhtDZHNpKdfpXBTTjxyr
+olF0/Rmg45VedhObs0geULFD5a1mPOyLfizDaJlL6Ze7CFiyZyX46NRS//gR6F/6vDgH6zvmsOI
zfpk+NKfExECQWKsqLd00PZSe4b8VAMIrr6eyi9PxN5eBO0Cp8+zFIfyKOrULYV9NFXQ5Ytc9bxR
gy2uVWiCrSY1DIs6Vqk3DjjcAJGg/VJXX+DOj+0lQEm9QcvNf81+easNuTgsNWQbHRXtQ9924Foi
UDAh7/wn5+vqwEY9wrhC15PaaG2vBnLKflJuBS02LzQNaPmpWh9Khm/A0NVLe2AyVK+g8rosHPsE
75n9DET0GWu79uL5fn/yCa1eQjUtPI9LIlCeVVfgWt6tInQNHFBezgdTjssXn0z77AO+vDSNW7Ky
uQBlw/32PZIVK1X3ayLm93506vfYJLxI+5jCg6PAeSA9eNX8JobYrFlEkjrz/Qois5n+VMxNd4Va
vQ1kXbuRPRA6piP5GIR0TqnSwEbsLB9mxdBcjrWWezn5UADKpS4eggXb0ODhsfak8c94toZ8jT2e
1itUMJdE4YFOI20zUSrcrcHGePdJ+U5G7i4m4QDFoJqkfdSLg1f161aMtM9Wa6ZtwMLpFC89QYlY
VXk1F/jMapB5R7h9aEUx/yKd0A94pfqEXi/6YtHSe3CORChT1Wv/BdyAhA6pQ3at4ui+4sNrKEeV
VeBvcxVVAiVPnOyryY8fPehn/Y54QX2t1mS+aOnWj1FPMIHrVb8ns6xhHtLkLqpBVnB/HfNhAPjT
R9Lb0rrXd23TRBDH+jKbvQiKIB+bs0angRNdlxshmwLsXF3d01gxQElttV+LgENWmPRDURC7W0ot
t9I38BTWht/5ahAnxcZks3TFuJEDzSyOhmyaXHUe/Bhrys4si2ClYeOqYe0NYfCW1GF57US7fJTM
Qit0XTen/TAmX3NhiyddBv3LUs4qb7ou+S4FY39qpeYHS11xHZjtlg38MLWHz5C0KVZ7socjcCuR
4lg99HjbIo9Nq370OotfBLbdpiI3xjDp6ztSDb9k4iUZqRX/lJNtslubsyn6Li7zwm/smfqdhhC+
Qjdlqr062tTZoHt8z2uj7UKw1yc+CZ5XNgsvlb0I+3RCoRWggAJ/hU63jS9ibcJ9E9AlL+k8/jGh
H26d12A3aaDcYQvEW+BV2e61EeI6zTbKjdBDXgQKsqkPnE8Bxb2ipa3EnkCb6lMAm/yx9LF7DToY
t3JMOEQ317NUNNAZ56ox7XGORuzX4UB9iALN+DPGc0fTKMCO1oZwQmdo44eVRFOelID21qS+AXSd
hy554seWs3Y72r48uGSdzuFcSPCwE5th4Y3hhiyt91a0idvAS4MhNzzQvoS8j8aWYAXlpbAPXfzk
O1peWS3XZxex4TxUi6qykYU3Os/oB6dC0Jyz8U8S/sNmbMHohQSKvfAV2TblMpz8eanujaA0TwoU
drMXB1DZTLevVd+OqW9ZedIMgj1MZpIDkStzMzXLqwhslLZL4t0sP3BQwjM/VEbxg3Ncf9sWfHjG
1W2rDSGvDNr7kWwJIOPp2O3ivum3xJg/bplMlw7SjDPKqaT5DuaI5AymbR5GFOQKm9XbIDpz79jU
fUESAD8DyLBsg4MnvpslyhoKUsrZWv7xx0bnDZndxXVRN6RNlHQPHMDgbU0tdeqrObqTxf0gygUq
LW2fkrIAiAjP2HuRsJrXlI4keYbXB+K29fTGLUBroqhgXorzUvzWNBj6VPlsfRLgOLPaafvTUqAK
PpfeFxTh6hGGEOTitTFgrxryKiZsuKpwFZATNYM/HVBrIrBxV+sSJkHg+t/eEgQvpV6mbdmp+Oz0
hKIiatYTA3Ow94YBvlrTg+/xYPWki8E2AnNcQGaRTf1A8AmP0erGL5/E62NJ4mg7Uevd2K9ZwPlE
FxKQkuVlTKeNcguKIF3YzQKELYITN2LNzjbEiUJ6NEXywVqaE+p1j06g/gU3JPFpwdrlq+goSkga
udNSSbRd3bKWTV42Duoo1kSVQhKcngIBbTRtloE9xAQG2tC76YUEY/QSirHezWsLn5ZVIzQF26o1
dcbuQbQPx7DtzfcUotiM3KjROw7TzgRrjcOgS156PUU/pEDdW3RuR5rK3yi8YF5OdjihogPmTwa/
TCMCeQh9QfXo1YxsSg1hpuIiQAvtsHZ1zN7AMJVntB/No69WDQlU3kpMq9eUxDZ5KOOaPDS9EJuF
A9MrVaMevbH7iAcgt25FIcdLojZ43JOsKRoLS2UUZ7n6/KkJbxZn790M/aGNgGuBhUf3JNmWqkW+
lUN09JcGfaOI5Jm1JHqf21bmcz2K3wC9bAgyrBwPznL3JHufgCge/QAOPJTQe2nAPgEYIGelCgXB
nA5yL8TY3EHDXz87XYkXNrb+FXukWbH+I//LT4Lkm6l4+AJM4w7rzKPdBEfpmw2kf6tHNFD1ZIqn
aFzX6lT01fvQKLaFhRBc+Bw5FCHjON1rnPOvumbjozVDDTKUYDOrDbuC+lmztq38Q0ikh03Q/7J0
0s9DsExLzkeDPdLiymVtHFMG9rZi1ySZ5tPCQ7DTAt9L+jh6XsM+etRFbfuUctPYjd9CdSLCh3vA
sETSNUnUVRZqgJPew1OJoWM/RzU2tnyCpIl+JbgBYdb2ZLyYuh+8bV2M5cnnwClBMJLiEmgiswUN
QrV3vR3Inamwnc0u9LaNbPjFq+pp2oZ9Wb+RsKjPBYjiB91N/N4KBTwuIWgrU9Jo/zlK1mFJI1gO
qdcWa+qhnd7QiZdPXjHFmzHow+M8R8NLAUDnhHzMlIadGt+gLdeAvSZwxxTIZm46CzUW8ZUnKmo/
jWMwu3bqLWgOLnbdop/iYLwGjBSnaRF0Y+NiPXHu6dd2ZUVWjQ3+x6EbDjLg+VKi30SXWoNqM+3n
JLupyUYX3yz9QO57jw0b3wq5bQxgrRoy0LNiYZVNjK15EVVtbknBrv5IxMGAIT45gZd2lQu20wo4
uxp4ka28QlO4gmnVUJmIfS5RQZ9an5BUDzR4CZM2RJ6C6Psy7orz1CbNk+uY/mlmhJNS7c3iEjIf
zu8AoGgTxia6OVIhEKi19D4oiKWr7gsH4gNHReQx9iD9cIK4IrwPOSzzOQw1Tj83ede4ZGU29ERf
aTKa+6638pXKctwOYG3OidHiuqCoOMLNhwgd9IqkFK0aDg2Y7GXsiQ2UgXhjasavycJtLl1QPneo
ql7bFoK2o1FxnsvWbWUXxT9KMPkeAkH+vZh4TksAOVm0UoPOKdTbRCGClKpSR3fUDfwj6hXWfljX
yMo4kUjgLg2qM8mrF1HqlUC4hUxMFgC7jg0mgwlBDxCIi3cvkeqhpLHdtb0Ub2tU69w0fP0qO9qA
cQjHkyQL3w/mxl6Fa+mgNM9eOhHoip7AGyeMyG8NevWZxWo6z63fH11D26MwK45/imOQWILIDffD
HLEOC3LetBn6vvH3Ull5WsJJfi+zKje27sEEhYwlGSoVga19SKp6s1KJTnvCrvKle8rwE4GPmEAC
AbHFYfbpq0T89KJ+ROVn98PCxlTDofgGoz6c6knWh0LwaADph+cPx2vsdemYzNVn3DXzrkpWnF1D
3Gyh2I3HGDpShl0VhjUeysuAFExmRlCOdWTpYUFo5QN1fPU7AeT4EgCGrXZEJ+zoxSV3adLBeLhF
lBLwfbp8LuUCO3/0SbKn3Ia54/iNlIcxfMLF7tCdNxcbIHtj+3VBtzpFyNlEvEEvxA7E1X2AQ2sd
N+hC+JPfSVh6SJ6VdPE/hyAJf7V+NO7t5NOsjET17IsGfb8dGFTLGqpM11QA0NpyxgWdQnvPGx79
2LBzfW6wZHeLdQs6huKITT6Alx4UVwEA8g+JO2gio18pOI4LwkZdJ7CgfbuOLtPxXP0IZsI9beZ4
GwCHhieTmL0vyzZjeG5QWieRPXZ4KlHzTLo+9LeuCjKKO7K+m7+LJCheyooZBqUWrp3lcffThyvf
sgqUWmB7XAHP+Y+rslBGgpsm3Nv++hfVle/KMEh2YVnCR2aROzch4EfYWMGXF3Xe+6yZ28+NXa7r
FMjXtlzsWzPWyJP0HiiOsw2m9rA4JzfLKOwmSjRFoiBMct4BUkbWxqVwg5sUKHyzYTgnRdabln5R
VFVngzjEQUJtKtO/YGInfeNV5X4qkn6vWzr+kStwHIDO2Cp1E4KsawnYE3+ZNpjPAnJrKtbN1FmT
QVAhO1OVw2EAt523Q9BA1lp/9/D776LEgN9c9AJ/ZzIRCsHYp/BZQ62eJxijalPDnkBs0MAy1mPY
wgmGDxSkBcqis8cmtXc1Cc/9cmuj63o5qtKZvRypQKddwo2JuRWvK29hZmIdwsJCffSAkuISj2L6
8t0SPLKxrn+JEYDypuVw3S0F2ihpN511B/A+BlCWzwZPxzCW4klb8hYp1I9jr4IjT7zq2Ih+eLFr
ZZHe0OFDidjQ0fRhk3NvtFspXfXwFx1ndOMhF/th9euMdiTZtozHW+SMRSpa8L7Sf8HhBGd+vEUe
xkIA6OrZih6DdON3WRYiV36N5ARt9erS0mClcR70H9gazAYNy7ptWkfzyemgTf8SQGts4y3RTqKm
2cmqAuoxoMn9axyqKK6oqvYWwN29LEAXk8jVGz+Uy06gIdlNyA2l/xo1/rfQ6zd+Ty9gMP8jA/vP
L//n5X8P7vl7PMx/ff82pee/vrq2v83T2P/+PV4+2//zJ2/Z5H/+KF7/f2WVb4ngf/viv4WT/y/x
43+P9/9/ZZODEANj/jnm579lk9OpR+rl839sP4fmX9PJf/+zf6STAwz9iZNbCDgBvEYTD1N//pFO
Juw/mE8DL4mRe8MsAPQj/4wn++w/blnmJIko5TH+Ef4Kh/AtnowpQpggdMuvg6zzvITz/5d4ss9D
jFj5l3gyp3ixyKf4k1AaIx2P+PS/xpNVXWl/gunKl0bBNZu79Y6Cov89EvTSSA2DDloNsikmiXZ6
roN3U8ot5O09ASibBdomAewXf1NBacGDALOWVFOaxGRK/TbhpxUEIEK29aYPXLiNXCL2aGRwMGIT
xLPQe/k4yCYz4Uvfj0e3dLC2g0psVMy7PVRy0MGDfKrIiq1+mIE6lNjhG2RYAOpuvX5IexgEl5YA
b4j9drnGM8qfJkGB5ROhDO7h+Ng3HGSmK9Bvu9cC5qUkPBth3OiqWLaRX5SviUAx6XNzdn4V5bpe
vXxZo+BNIyO9a1cUtEEHBnEdqM0KWI1p4Q0vepbsuowBPSjqAYyJ9B+toH4U3TLce5Fc/0BT+whi
p/IAeex8aBD5Qhk/QCr1i6vEiXYy8VI/RF7iH3QFBc8kw/wiuEbuZyqsf2RFidiezxh7DEtNsq5k
kPCWHETqRzIr/8dKxUeoAhacuvFb78FZJDLzbgiLcxzY1sdvDddLN670ghAuApZLCYm71EX8p6t8
hlweneoNG3ncp0mry3fkRIEwgFAd7uFX81fVFTROJ7G6+6ZT+o7iqahStMoObAJHGIfFS3c/QHu8
iJ7/SUYFULbAJQQnAToalHgC28UBlhYp5LRK7KKSlwvNpImjbBrmm3dioE7QSfowlkudvAUyjO3X
gBxUTobOu7aaIhYGiybwnzuv9O7mnj+A/gg3QFREl4ElrkewexGi3yWy2VPR1edGrP0GjhdSHr2y
+mgDFV3nBHejqgUSDegDr0WP8FTgocQBuGXvVEwp+HztjmvJf3GUm/BSgxDGGdLcc9OKNF4Lty1N
8KFVlYO9BYFlV/EqiqDMIWQkOGBuMRy2A7tOoZvxQ5wU69X1UXV0a7Ap8SO0ROY2RI55MnfFEp7D
2jtL5KZmgZT56N54Jy8lzgeYMiczBXHOkQovq3KDQgTUD3hEasi+cn5eyTZtY56tVc96WN3dhfP6
Sme+U3rO4rrIrR6eOegA5gVqZ72ghy1k726BuDE6jPRxbp461u/aGXpv8F1TUHMO6TjlvXkohB6n
eroWc4HSvNthO5q2PZALrwhOCuC054pLiYoetJiFa9cjnh5sRgM3IblxekIWe+WJbO1hMpQkOcWi
NQfcqu2s7Em1NsPUhmA318zPJotzeIkoSpNqOM4hW+8ZlGskPWqLuFXJNx1yqU94bM6+vAc2l8be
h6jjl8ozGV3ZzsUi66bkQKFMJKs5uFFeg7jJ2poD8l5PYRgivvgHpsQeDU51GKiwL0tPIetoVNsS
fkXDQxB2/QYxvxeILMgsDEAXSDJ8ACrxz5UEDGRr8adR6l5JKPmrBL4xed1b2y2QW5Ji0+FpPAQ4
v63VOfiqO4MUtBJi5xO77kfqfzmDzNNFrQXNFwHRxklToHCpvSKvSQO/1QO+uSSIsnoOfnsctHej
HUEuNKI8DGbt6RZRFcwcmOvqNOjKoZNUKIleymSmKUf1UXZ1BqcpJ57buEE9lXX1WxDvyzhcKr+K
6wcNU3ida+BHgCRNFCKtDUXrMXTF8EPX/tFDWuKx1wWEoDIgd7KaG7opFARZaJ6Q+Fnh6jxoSX/z
CWHq8EkdkFbxfwHhhZSohwaZXiC0QdgXG2LW5NFICd6i9tdPiA3JJQS8WBbBeIuGYMxDO6Cbb6Cf
+QxcZOA9IbxnMibiN0XiCWFwaQ9LMk+pQnqzFxKDC2ibHOMynrIwgO1cBIgJQhPdwEvPhlY/+2q5
V0jMVmOLBOw6qnOHyvJaGOAvpHqB81HkjTe+go7dhvWnaGjGqvKJCxekvPF+xyLag2o7Gow3mEW9
Q1gepwqN7Kmcb8xF3X1jUsElrqdvbcWQFUMIrAEKY+/73x3BPAtXgrqffLHX1ifZwoNNG9WbpIfs
UlioF9B6203Mpd0UoAozUpkQOLMB6UgjBJ6nYMmqAgidXtvvwvfqrRoNctGJ/JkXFe9YY35Qux+X
uve2vKxh/IdZq+cpMx5gnELfOfTzXQc7TPaOZzMQnZq7rOiABta3+MAv3/5a1/eB0azD4IUKV7s3
S3pbdANvXsERnRX6DVBVcjNOYIvJuyBmR2tETqNgfeVxvZPkPeqH/QQ6hocQN8jSQ3DqTI5VgmQd
IhyM7ybPPPRq3oaNPaxlhMchiLKQz/fl2F5pOZ1Ei05cSPPFOdo1EQ8IY3iHaegPi0HDibBF0oUv
RVe9FSGBUjQdayziBqMBylGeDNKZk/EB+EEQgSZ3B2jgEMJY1fyy8ukVScQj8LBnkoR+yntyxxPz
e52fuoGDegB/DMZaIJvswj8QrzdUAioOPhGVymNJ/NQDw1tY9hRS9uaGP5qr/azLCyRAaHGQ2qgn
7xrl7wEvRmkQi3s5hWkwVfdJEIZZXCEAwxxAXxmkMx/GbRxXF2AcwNRhmKrvzhOHsmWbYGgxnaDN
kMlZccmXbWI/RBxnFLcdyCijGxeAYCtmwGkEgKw3HFRcYxwGAF7Yi55UaYVZKbY8UffqlmoHd3Br
rctIgEEwEjTH0QtsA3Z8foQWu59X+zBXM+z1xGzQ/f3goc2rge4gGmK8BQeBwTrqZWCQf6K2PVRJ
ssUFA7nWZE5Vh0ZjMsoa70wPfmImuRc9M9J/9pUHoJbkK7aN0hMdHsD+rvCQETDjY9BryLAqM6Q7
AJcEOQCNAeElZFsEcnR+Fsj6AvkTaRWl3+vhd6yiO0iob4HvttAt92HNtuw2rgXWDeY4NLmndsso
DyWf4xxOrM7Cqk92vaK4vV6UJ/UEvabCVhWeeRicnQekFF3sw8Snl2ahJNfL+6oxKCS64aCgGU5Q
OiU+aOKOo/7BrTzUAa4JvBJAYRc8WqmFkQp+8xgNYDMx4+Gu7zBexCz8IZp1n/FpuWmb7NLe8PwV
wdqhQsa8LSzuxACiFkX1ON+TCsei9XNWLYd+BZ2DgHgeIPoHDwlk1ZQudHiy9Ba1GReDZwLGBHrl
KQ9hXe7XIXxLktk8zwZsIGVDckoIll80gy9uLGHPjoo3v3lOVns3tvSpaWzOZgiTZHyo4g7x/ODM
xyVd0O6am3IQImc7Oj+Nyu4h7APkUue9DcTH4sX3SKxsSXIOwKdUq7cLRIGWvslVOJz1Ej9jsMG8
Xb3x57ahbzVgF+yg804hKpv140tn4D6tNRKQLUTmlicpgmUvSVVs+jhMl0jnfB633MFgRkbHC9UW
BBdGQcRHjO5K407s5wkhIY8jAgYUFUsdQwAY6DSSBN9l/2UqB5h7jSospZBudDD9MlS/+y7GHAhb
HBnSd3ESYAsAWAZh95Uag5BMdPA5ikVT48zAvjCvBvNrWICTQ4AKprz4HNmcTbO6o42Gj+oykGUZ
1cOmoBi/UINk0BdNi7uwvCvEh2lQkIRXVQ+72ZADG7r3YYZ+qxBwC1pEvaDVlmpbexI9T4WU0bqp
PYgzCPK3q8EsIa/fNjpGXipA9o6rzy7CWBsLiEnghjDyzJf1YEQLcV7s0H/u4RvkZZBg8SzIxbfB
zhiCwDf4/0qGiCgz5AkbXuwgraRdWCD09CHhJmYmNsifhECuNN2wjiCjUcfbgtO0Ay87C+ZjYAzE
Ks7PaPDgu8OtrKc6i1X9q5uBRDq+Fza5YyDtwTR9gaPMQkh5PLx3If/yy2/lRXaHiRc+RjIcYYTQ
JvhkNZKvhiKrVFdbjUFMYQDMQhJnUFgOXdoYJE8xCah4j8vuNskolh1Jl8Dt1h6NpECsMAUK+NT/
J3vnsSS5jm3ZL+IzgiQopi5DeTBERqSY0FJSa82v7+W3qrsjUSGsOH7Te9PgCBAH4mDvdSYneI7K
IDn/t3A+oRmVhy6uOEPYHY/Y4HTIq+OBNizOV2YoEdcX9jXQnB8wF7+MrM8b8i1iE2rnKWkP+zaM
74zZ/JFPDinMuH4Uk3Moy3G58sb2s1FHD6O0ms+Jnv5KznspLx08rG4MMR6bJb6Xc6fvjSq+DXr9
V1trV02cm1vc5Rs4CLskaH6RjNzOTCFvck+GbdxmlrXHvI63CHrGRtfLIzv/fgi1m5Ct9A4RwIJO
X0tPxVAnt5XXeBdzKw1Op1njxfshw5cqNhCTmltuutphKDzzsh9T+YgVuj14bhF96Wwn/RZo+Aey
Ysm2MVSkGzvjWN9V2vINu3m9HYdB29uucE/DQmrXc7HGb4VRDe2mDUb70GWLdmMabjbuTK0/ex+c
OC/RNC/Wn6GK4LRgShtvkZ/1Pql9Ld3KxQWPU5Q1zzVh22PpD0WD5gGz5ojHHwGSuEHrqo8IWVOt
L72LpJx6dxd0aSifcz3nBdCVQ4iWpJrB4thhfGSm5eTDlgFzaMK5Y+EIfleNQ4oPkSUXLlYQ33qx
OXL51rpLJN3xZmgHUAtpFgky4c2CLjoLUVQ2S4qmpyrPtBwuHAOqeAdH6ED6gxQHB4vPPetozHcz
uIpamWZfLKZ7FvOFwThts6UlGx14WNbIq1rzjMHPQnaRctgYBYs3h9Tuwk7iyrp16opc9IQC9HLh
5dtFDDKHvKI5DX6YzPtU5uwErWlrJPccDMtbvQ6Z0WluJWjGJhQsQddq29j2NL4g//Oi5/SL5D0q
sJ0u/PE9kKR7UkjZ7O7HVhsT3xWatA9N2i7LJ2nFcbqbp/OLLgy8CIyCiC/zmusajoBgfq6LMjIP
uBaeowbYDMfOEDFdolc8Di86G5jjABYIMek7mviJCC3VLzEZJRXvpI5sUqgBS6oj4JCiFvBGBrMI
xQ5DBLirgLR8dpOMkz5x2kXlv9V57UUOCXjEacAsdfV4mS24MR8TLMniNxe4yPkNXYblZ2wxk0Uy
sKcvOTCaG4A1CzA5fEhnW9O4nRo3BotR2nhTrL4JtqwE4joQPGjt4njirbvokiw4ys4927+R8fG7
rCasZ1XhnpBcuNXG7oBaoaGcEsh0/CeOBF6IlipBLJvzRJW0J2RpyDG8VIPjNKSp/FFK0wp5RfG6
/iqYCgm/bpkDHgXMCBIK75LymIcBZz08GAlm2F53/GpyJSQlRDkPdpuZv4HB9D8MwzTucYy3v7HQ
2LvMSyVOhCo6Tojirip9KL9WQhQx1BdpLJejPqOI773gbDzKZgPFZFV0R1766wfEBghrkiC8T4Ig
iHAZLGjZ7QnFsx1PxmUxZ+1W1lH8Jc6S9nqYsvm+b/UGBBxv9ZuIZWDY2EvA/SENxe/ODrxLyTPI
Y9VJ96GOXUzRXS/vdUtgV02LUVw1LVn/vZ1L73M3JvK+Lkas/TUPVCMyhbbpYNi0MPPyOZmv7DwH
t6UnY0JCJJboXXGAbictAXsEPmhTR85ZphekjnWYHN39jD63+6M3PFDhc9WReppR8VgAj/aLuNEO
UDCM6xy5TsxKEusRWS8n5QyRiyq/RNTBSjc1OspumYXGI5Ic74vH9fkqEWX4GKAi5Hg4th6prIFs
m+Qwfos71PvS9jO7dx4HibebsaZ8B30YHYecu3HStuJn6mQWaftB5M9JOkvSjKFmbpIqKm8XUzS/
sfb5zCNgRl2V/NESFz3TNC5DeTS6li2GcbYPthvf6plOkrRgfeHQHlb9QwKFAKl1G1pfzbINUMvY
8Hhuusq1P4up4jQTOvipKnMQpH4E17cFA0fF9HLIW9RygsRRIKt9Iuc6zhtj1AfsXRgS0tLikGz5
pp2yXGWmdax0VOBnNVV2QAPSXpCGgweIxPWuAS7AZc0sL83lW9Q8jE2Icck1dRRSxxlv96MzmPFV
TRRemTzgHmL0eXLThyXHZ03EvwWSRViSIpivjKwJ78LQtR5Hk+dd11qANhRx+2nSIy6+pKBbIB1y
OmV9aHFtrR6W1Jpvhaxxx3ami26Z+xXj3d2brDAcOxp8DNMnMyVDYJBiuMi8+gyyKrUtj2/QExtS
knwLfbpOTUH+xW2gufBii7MaZCN0Fn07yICMagfaJDrpGdupTI6EVbbTm/QL8vPHRuckXB61ybue
8vBXYWVgD4HscbRxWhyH3nzRexaHioBjxxLsddhsN6PbBpsyTsQWAbrB5CzgpDgknAWMqZNVjsGV
1cySy09q/rLzTvuchCasQR0d1nOasTqZYj9gxKm7+IvdJtezWzc/piWPTjiazT8jB4cEv5U+XNeV
kX7Jynn+nVlm9lVYnXUVzNiKpgjfbxGkI1E0O83FELmVBwtUaxPOhGkxYbVu0N/CfTK+ZE6R/DI7
GfmI782f1mJj/qwdLd47qZU9nWsXfLWRLt6iLzDD7Zi02vewqZ1+52jTZYTc45NYRMHLG3wpn6f/
5X50uoC0u97ZP5LGSq+MmGMs/+jYy1G/0CfL/lWJzLmJOCGJ/WikA8UdrLNXqKt9s8jQjddSP8aL
5nDncpYjkB0kewWyKvJDfQCvwlo2WRcZ2yGaoi8z2tQjPg48QnpfbPPSD9kCd0EV21vbw34VhLF3
qQfmoWUxrXWsGmzkOSaoc0hOcXeIlvo0jDlAlaJ2N+EQXpPWSrauGdp7KxMCKhE53qX37OdxmfZ4
GC/grka/sIaj4y/b626K033QY7MuA9vapYu00IE4N45Hxj6U3mOutVxmuxZzF09pnBXgDJEQxUph
bLIyeELzmBxtC0UTJDCgF1Vn7+1yXjBGll+nuPmdDCgrAIOGBkLqzCqKq55U/NYYeEdORXg1dPmz
lml7M6jN787ck1gCh3Owe44FdY8suAgusX+RiBntJ2Ez8ZshcPy+SMi0aHlzIKe1n/uOI52LyZkE
b+PblXwcxhA6m75UJetq8AOQ4DWPETu0CMtRL7WvdUUGswRKCpAF/UY1NEi/h03Xmw7yrrNikcuF
Z1xURZtv5264D0K73lgF4zJkubPv3eHzBEWIOJa3JG2SZ46f6bGUw4AxGBxuDP9iCpH8Fe784MKE
413ocMYLHYbBK/fYheeL0hwkcCVbXHokey/mohm+zkaWc7RuSFaYoXaXyS/SLY8ttsOQ1O4eTw6+
bnu+F6nXHYYwue4RgkIvmMDxuCkOfL3pnO2Up+EuRfsFOcjw8RyTJgbKKlJiqXQbtrdiZ5Ooc8ef
7jJKEh76get1dSkMC00lecPRSQVAsm7f6U6+N0Jct5qoMS2F32a3nMmyVZyY+u6zlZI6rz2cJHjk
MLHI8U5z0UlknMO2nWaDJIQ4uh3FdNlO3QXKvX6bRHFzP47MmDSbbnlS6FjrwNRmeZ/d5E2KPjPQ
T57XisteQ1Em5hsjnH5Nk3NVV/W1uzg3SZU8o+4g1Td2j5zgdVC9eXZfCWf6FZK4MzCY3LaDq31L
cMP5tp5m5CiaHud51e9llmXXbl4kHD74Y8a+XO5tI/3R9dhCAyIt4nURyz76FLcFTtq34W3eoNAn
ia8nJQZwUv1a1ePVMbdLm97zRHiRu85FFCXZdnChOnGM39pmDm602bda7+OZ2oPf+NINC9aqugcD
ORf3SVvL7+U0uA/Sg4HES9MZKpjq2bWH3x5Rm2F9mrgJoIEaWkxwFiL5sjiYJnlMqJPOceiy7mZ0
zCuDJN520MfbNmj7Z89LIx80ykGiiX8QxULKrXOnbV8hNBQDZgVUM9/rmmfFbV3OxmkcBVmddggu
9dIiISZ2XaZ/m5daXBRoKwHZGSQCx+NohuJQ9uannqUEDMPUXKE37n5Mydmk36UVk6IADhpu9WK5
cYX9gDbzB56IY8aSCL8aVhVbL6pfw3tMC15twnhE5mxczoGGpdS6NArO5175rcLdEBfIBbW84yDe
dFhMynTfLqQTqyojtc7C7mUT6pZK/2kOBeAd/poEv5EwzYeqgcVgxn6GcW5OYpxraC6P3JbmCzvS
o8NgZM8zycchMsynPveucN1cFumYYfH8Jy1IIEyR0T5Pc9J+nnJtn9a8urgRDKgGIdhBRPCcnKb+
mkAfs0qwvRy9nWVbd1N/cCaMw+zL8VbXxy9O63xu8/KR62z2xJ+TA6Mea4SRl2OF1d4iYzyF1a5P
whtTXo1RdZ2QQLobez0+9LP0k/gXGNAEk1NLXgbN48GBjztxIfwaD8b0o2km6Q/xiI87HHt73ybm
tJum/pxJj2uYnRohaG1QSEcDVhLLu8+LoOMYjOj1OeQKol3zQq755uwWX8tQyu8ggeMvGb20+Ufn
eHIrvdG2nNuadm9gv99VOSawnVHMHUcYsIQ9ryniKA1IL2bQDr7B9QS7b6SfhG2ny65xeJCyMn35
6UQcMcjH5L85jIa8IyYD4IesZwHL8DJdhyaPlySDf+uoy1vOQehcx6PBwQzVo518NXtQICdAojPJ
zTbBkMm/x4JZIob6XzEIqA1I7u9rQf4qzfB///m/NCCCKjeO7dnGGf7umJYJIf5fGhDHpCABkSWF
ZYGmRify/yQgVABBJIjWQ/ekISz3jLX/twREuP8jpCcA8biO/G/UH2dpx/8n05P4t5ANO6bBr76U
fMDtAVDieuGdXozjwSxS56IcEY290ML8WxX0En3/VutnHv4L3r1wgFVOnRbeQermJdMK40OTNNlh
XevO362n+A/zAB6an5LQIdsObKQPrOpiXeuodV72PXSM1JaVZ+FIF94GZe+p7hvnXyHyrwIG/8XA
oC162XgEOxnvKcsOeaYnU7pPkL+clYOuqHg47tnIHg3LzyNSCWZ5jSFvt25MKJrxsts8OLMDJKbl
a5CkZcCDU4oo5oPGBUUfXp2LKJ1etj7iO0mcQbN8+CHp5yj1QJfrXfHN0895WFTw+6wszUNetMZF
XMNPdngnPq37y87SqBcztUlDW9Ss7RixObMHibwAC/9zXdvnv/dF23ngVWAu+CASGWfoeaSadARV
qxoXSgDrqaZVthxNv9MLYEILlmXk1CsbV+LX0XhLn0Rm+HK2f1b18mSTu1rXbyV4O8GO5gSF4SPC
BvEhR5B04JnXNa7EbokxHwV+ZPggN6wDcDr9wnCTaF3wCiV4dajTodUlBsp3AwxJeB/BMlrXcSV2
KxhjWVG5+V2e4yrCDmwhH+69f5WM+29XHaGErzQzW+9MLbubxwyeuwEm944DEpiMdb03/p7oElHx
4JCavkvmDgAE70MktKqn9xv/p5evbFVCCVHUxoWkOkh4V8jkk4FceRePuTwOnB2BpGsF1GQOy79t
r+eWmUh8Ni736TnJp8fOhdIvgSzKlX+pEtIO+3w2oaH1A5Ecm8hyL4yCzOP7f+n5Y7/yh+pKSPcD
B1/MIrXfZcFjMKAmITO7ctP8p0TNi8UoJFdTJmQVfUlBApAL1Y8pEtfrOq7ENHU1u7qs3MqPDUd/
olDANp7S4IPv/9aoKDHdQ8mVWj7hGKe+QowSNfAAwJtI6NZ1Xonq2hwtT5Km9p20j6+SHOasPUTm
p3WtK4Ht1TGVOKag9AvPMDekEMeTxC385f3Wz318bcYogW2O07C4Xuv441CNkEZRm2MQldgT8mj3
/k+8NfxKbJNhGqJgnlzf5ooSWFFEBnftp1Ui2xzReFW1Zfu97UVHAE/VtjUKbd1yrSuxWs6mUZti
MnyyDic7QP4Vpt/WDIpxLmn5cmcvbMdDnpSUvoHNiXSlxP/UBFW9ar02zmUaXzbvjllWg6xzfNLZ
YF9IZTj79zv++oQxPCVSAysuah3aph9bkbWHEG0/GwMWaC/uxdP7P2GcA/M/JyU3mr97b2tuFZhN
6/q545K5RR2Ah6bjRcnptpBnYtBcWlg8n3UKw1L/WciJH+tJLk+z2RroSStx7HDOI0gcCtyfaEHZ
EGvKBUVTeh+27Q9d6mivq/KhB5bt8j68FZXVXTY1PtWrKTae3/9DXp/5XNz+/jvg2qcgIHThjw5X
JJlk9iEGsvXBl3ijde/8hV6sx7rDK3etBYWP+hE3UgqUq9CL4GZV373zr75oHRv2UOHvNPwYV9ow
jjfpYNyva1pZc2B1ZFGo1Z7vaONn1JB3y1L8Wte0stYAYMmLeSk9HwQY+gq98rGgrbuTGp6y2ORz
YUXJROOhdK7t61HkH+x+56h8bb4r8wT7KihAGvUdJ9NvZZXhlNTPFX6aGiX0WNbfYefLrasJy39/
nN6IYldZfszO63OQN45vmeR46yBLr7ylg6jWoRx7/yfemJ6uugRZAiG5nnh+SVhtKi/D3JytunMZ
rrIIiaKF5MHTrI8hJfk0wdL40ge82a3rubL84P7jiG6yJ7ppfVUbZESN6IMv/da4KzFr8vZkYVd1
/UZk8a00tWajRZpxHbj98MGm9c9l4pXZ5CqRm0YVHHFUJ/4ABeQrb81iU9mGhjaXJ9SukOU9Jg3o
EnkfuICIq+VIIRYqpZWFuFgSqkXkZ35kjiR7P1VJ8XPdoCpBj60J/T2OBn86I+ItCzW0XX1e17YS
9Wls22goEk4YXnrh4jbfVkncrDrdGa4S9TCgXB69W44YuFCRH+vJIRq8D45fbwSJo8ThIkYqG+qD
4LpJ1YWq0b3PA5jOdQuto4QgD/44mtDf+2dl1z6dQ/RKpb6sGxg8ZH/tEEU0Gc4gAtun6lKH76h5
4lm9X7f9OEoMJmFP9SAkPL4ZDA92jpUobuS66UL686+O61ToGbOE3MRUAVMDWAOq7eL9mSje+qBK
8A0DJTLKsKbGmDVm1407hj9AQUePdmDBAO8TXhGF7XUPVnaufFPGACwW56cXFvmnIra6rbAn93NU
g1NZ+ZWUuMNbAF0Enp9v6EaFbBg13j0oPXvld1JCTw9nz8vLLPdrCeVCN35QAEGs7LoSeaJOcT2C
iqXYjJMcxraBb63jEXr/U731pdRN16Okh4bWwo81xz65+NbK0GrXbVDnlPzL05NIRGuH3PT9vLAe
PQAgUZjvVvXbVoJa45XdCTqa5iB8IxCvCHm1rmUloFOrtsMFLLkPw/3HEi+HVqTrpomthHO+5HkL
KWzxtbOFqKFYKaC0cOWIKPGcuk2iN7zf+5OF1WXkQfA4urW1bp7YSkS3GCQyTK+BH0wU94HFV2+z
Wcwr+66EJ6ADMVPOdvEFovaLKeNRn9IXH71EnL/cK0eBswP45TTU4ZVDGdRdP7D03wvPxfsRPfxD
7VgYFXrMky2clMt1s0eJ1rESgzU5juvPfUGtRiPM95OZtStbV6LVcylXkck89QuD87wWdJ/0pP1g
0T5/yVdGSSrB2oc6NX9bEhR9ArcdnESEus0Z1i0FUonXCJx3uoxB6muYYo65MRz0UOgfDMsbH1gq
IQsRRwBM7QPKBsjEAGuZ9SfZj+jOcHxguzKr2D0ftKJkXTRIJZCp3TP2JsY9X7O5FG56Q3S7aK4w
4a2aRVKJZW+ug8rCjed3PfVJAcIc5lAT+3WNK6GsCTcdKQ6Q+nNIxSxYuoiFOzl9MI3eeIUCHaNG
m8X7PxBd36Ts2D4+Wz0WaA7HvNUDTOJtd1XjG+bITYWYsvEsOJGCU9+6v00J9SbA8xFYIvFz9AVu
n16YXnO7rmklslP8f7U+dakfutmuj6zfU9B+Xte0EtY5dW/DUbSLb2VYNXqQ9T1kpnVDYilxHS3a
ZIm8Pcva7WAji7DYIndZ1XFLiWqDT2fgvgtuDd36pWXc3soa7/S6xpWonpxpQC5UTL4z4qTgDHlr
T8B51zWuRDALfjHpIMx5+44owsPjvvzazejuVjRPnSRlsixANYEeld4Ji8pBui5EfggWH6QtXn/J
oXVlvkB0K1Lq5WEYH6hiOsW9e2gNqhuD16P4dIlfORya7Dvueh0lXGMHl6NTaajGvOxI+g2Oey7j
D1YTcf7W/7Fv2K6qgAhswfZdmcHJqXRU925aYPcp8xp5rx7uc0qv1TjPw+a5GZsg3wq9MVEB8Umh
Vwk7vqK6GyUFTKfusfgidQfL2R3GqUN/r0dnu3CKdvf9r3JePl/rqjJu+BhEH0EBPaGPhgdqdOYN
08D+ZALp//T+T7y6iyK6VKItt5Aj26MJHTS0foZGhcjN7nbr2laiLUjyRQcp657mqLS2egkWFKjo
B+v2Wx1Xoq09A3q9NnVPYWk8yRYVeq9XX9d1XAk22/O6Fgyfc3KblmrJ2XLEB/aR7OGNjhvKqExa
VmF8dr2TbgGAhQIgZPawqt+GMiYU2NZYGBrvVC8GldiR9bQDFb7XNa4MCl4pnYI3GPjN3npIq/Ey
J1jXNa0cH6ilBwaw7DzqUbt3QW58H7xVKz7Rfv4KLxLiNtcKsxU03RrzVQL3REucNZsJTSsHh6mL
pNDPoWPKAgsc+EfAmuWa3ZvGjb/7HcXwdYfMdU+ePVLttu8xbNTpB2vgW1NQWe0tM8inMnTc0+RS
mkpP82UbVs66SaiqJbwxHE0ec9yTWIKeUvZ2uoOf9vj+TDlPtldWxH8SOC8+p4V8E5sGY65N9nAc
c2okWg7FXDO0vtiNhPdBxvccMa/9jvJt80o3jNbqsW1OfVPhk0WLvjFdgacLbfQFiAPII1Hprdt+
zziol7N00rx6mUnsn2rMwh6wCluI4/sj9sa3VlUUrsO9PdIa51QkFFSAQO8vMr1b17ayP4G+0rvc
Fc6pkdNj1Ybfvbxdk9WwXVUTYTtoV8PEYF9qy+ArYMH4aQFXsW7BUUUR+DCQ76d03J1hV9eN8Rkt
2KoEGF1XVmH0uUYVBDSe1ou7ufGs5CO10BtHlzNQ7OU0GSljZUSJzTRBk3dtonq+ipNkOJoTPuqM
+8shFdiCCyoSfxBvr8eBo74bA4aNJghPDiV/UVrHNVS7PPxDAbqTI/p4Z2TDp1VTSVe2gCz23H4O
euc0V6m8rRD2bDPNcVfOJmUXMF3KGkb2cIaCOOZuqiMNEIu2bh/QlbViSeseoFZin+BbZGCWeQds
h3zdaqorKwMg1Kaxnco+9V58g3of6Ebwa92QK7uAjCMwQk5un3ic93ZLgklT4ohZ17iyNKR9Wy9W
b8tTiiaaqmRF9EhtovCDxOTrl3ZUF8qxVeq9YXRADk4zphOc5/gBP1MTw7wFH/q1FPW8L1PAowQL
pT6mobvmsJWtWqwdVaXRw1/B4mnKE/4yCgEWZnqwjMxatTcj9P47xgFoAjdYHHkS1Gpi09ctf9HP
NYve/y6vb6COKj8Ar9foVkDq3GsieePONqraTnBjgcY33S8wndedFx1VihDhlDSkq8uTLaz2Qdrt
tJ0oXvDBBv36tgZE8e9hiknG5Uli2SeJM2ffiA1Fq6PD+2P0VttKzDkUU5sH3tUpBoWPrDJ/8az1
aV3TSsxBRAtr0RnypFMNbS+hT1ziGql261pXg44p3+vJfB7yCWSVlYMsps7YqsZV8cGgmXYNpoBR
GakR4CW6dmnmzqo8tO2ouoMQSG0zCGYLNcAyWAaTOHpu/nNd15UdOR6gYGiJx2KkaZ+C0jiV1Hv/
IKDemCyuGq8UgwOyxkJHTUQdoAuUvDxat4o6rrIrNnWHV69c5ClsNX0XZIFBpsRN100XVXIg66mc
Y3tizMf4Dwx72M/hrK9sXAnQMoB3k9k5czGj0jYFOTB88ZwqV7kemDBKkAKD9FgcM8ad+tIUPSog
Z1nrzoeOqh6Yi6EpBdT+U6xrAWiR6tdSUfd53WxUojRcpF6NhTROXje3l8EAuxvWcLEqL+Ko2gRc
LHFnBIbBXVp8A99wM9Xt1/c7fp51/3kp4lHo7zU3aTu7Eu5inEC1G/fkI4vLqgmai5CiIuuWdVWd
wBFhrHWMpCcMfto2h9msYc9et3Gr6gRLT3Uhc806mUAHMGyXiPvMfN06oMoTzGZxc/g2NI6xEKyK
cUVpibv3B/6NNcY5//cXt17NIO+iUa2buQ5tph5h3GBwXZci4QD8d+txBF5fJrQeuc4RV/B2aruV
HVeCtJeSKWOX8gSM/neTJF9TQz6uGxNlJw2iUJgNRTJOZur6y5QcB9E+r2taCdAObHFBxSbjZGal
3E1giUHRa6t05zbmwL+HOwuiEWY4VUMA7X8VsbajpMOfVR1XRQYGcBpZxwF1m6kPsIfgw4tVaC3r
VnRb2UWHgRIzoO2tUyeKz57MmOUmsvB1XVe2UYqTSjlwvT3xHDBt0gSgQ+xaKyPfVvZR6VKJUGqD
daKCQbXJtODHMuVf1vVcCc6ldkKwpqN1KnPnj9Hof+BaPK1rWonMJqbQWjzY4oTELCs3EYS858Jy
h1U5Rso2/D0TZ70ph1CvjVMbAnVBI3cNJWFdeKoahsZwbcrD8D1jXd/ZBaU9sgju4bpxUWKfR/KY
uuKFCYw2+3XWJGbZyghSQj8cWmDPlSlO+mLdiaa79oS38qSoChaMYYTXVI/iBNhq3COrJa8busG6
fV8VLBQ1pd1nqxEnCtNtrTl/SpLqg/e7N7YfVa5Q2ghcTGhf3OXlby+MHvLSOqz6kqowAR6SU9VR
g09jmOMtq+Hvql+X+URK8ff0dptmgA4HrEEkgPry0j0MXrS2cSXqKZoSJnUamqeoKJ7MBYTYkHSf
1w2KEvYVABJtgPFwKtsp20yNfVeRhl4XO1LZkudychvPzShaVdrFDzPVo8dQRL/X9VwJzKXOKPpd
9galVOfpAvPwfdlN614tHKnEZhDolh4OQlC1TpupdlpDQRq7NXofG6bD35MFOoJZJzVrYVeBVnXq
W2vswjVD7vxTIeLl8c0NAfzCgI+RFVJPwOupCVUeVww4TSvTsFqylDo1VuzrzvntPKfMNlLVWFvZ
vDITnWXIMgoBYSeZQAMtnfdIdcpV6yF9V2aiaJI0AjlICfhUPnd2BvxHTCtdH/+UvnhxZK4oGoE8
Ppz8pXVBcMyjtylgBezWDbsyFaMK5cUihPAzjnK/JgeyUZ0N7vOq1k1lLnqanK261ZczjOW3MGoq
3n8kCjqvff9xhXOMM47i5VSkmoEYdK6yfkQZ3ruggTZcyTh7aqif/Gld75VjopfZvQtpv/Mdis7d
azXXtyjPrTVrI3+Ack5sptLIZ/h91Kal5CSFKNwTkm338v2+n1t5bXiULSNi/6dMZN36DmDW77bp
ZTsQhtURDmh/rAHE1B8cd8+D8doPKXFrj7GESlg2fg0JcpNWjfOduh/V8+TO4UNn1VUI6M8K15wN
GDQljClfXoX13Lq3lJ4+xJ621eKVKl5TCWIqmdogrKfa13tKfJgu0KQa2vQHw3QejteGSdlPQEu6
SZgL9zYta5hp5xpia16EGBIlgm1YsGNYU8lsSfp+256rmVnjqtS3Y6gSoxgW2rBEBd0+k0Pn1Mnh
ewXNukVZFZBY1IyQlWlqt6QEtiUlBrEArVvXVAFJYXqTNurnsg9OCWtVuxv1Zd0m+I9r9MWCHPfB
uXAVvbZzSgMIseEAtXJAlKjVXMMZ+2ah6b541LnToBfr9++vCG/MQFU/oid4wstI124jINLbKHK0
TZeXHy0Db7WuBGZmUN60SaV2G5fAjpOUmgNxP33wSPZW40poSkCGltP22q2ojJGCzPUxsJJVN2qm
uBKZUPnisJwt7bbUxicNcFeYhmtygDSthKYRJsEwIwO9rd1yr1vyMsmLr6u+pqp2s/tW2IVLr+GE
H0T33OqrHgUd4x+14YvpPYjek4M7a7e6nt8MS3Oo2lWpEZo+7yEvm3ZlM1MyRrs1Out+aOydywvV
ugVWKNup0EFADi3dnsL6NPXTPqvsP+vGWonK0DC7ufQ6DWesG25z2X+VrVi3eqsyIOnVcz4UtF1a
0t0s43RnGf3Tun6rMTnNWja2TD94NQ99fiaaD063cryVmLSlGaa2PjEBa2fTS/0ins11C6wq9LGD
pkmNxPNupwEg5Txz16BG9HJYNypKUKa5Wdc9BUFup3K6sKW2wzC2ruOq1KdNGzPWLD247ZwCpK22
BZmxJsPlUPH579BhBzNaXkBZvYfilvODBrNz1XioIp8xHUMY5IN2y31XUumVSggu5RvWNa5EZT60
LNsUIrml1umToLIo9JO+WjncSlzWoTV6JTWv/MXoKZTXm09Csz+ihpwbeeXApp/3ohdrFRROqoKK
pfHTpXyOE5kdZmd58Cxw9OuGRolOMOOtV005P1ABqaQSMGJtm/PVutaV8JSV4GRi2QBtoggofCFA
8ndrv6qyZcp4hIgfO5WfuL25LcIm28zZuG7TVKEnqXumy5gLPad+6j6iVPil5eofuRfPE+8/P6tQ
5TaZbpgjdOraF8nUf5NeZmzLpeovDPj4kI0dKuG9/wFenz9C1dZQUWzCSFQD5THTgRMRNql9p5ne
J9u2ibF1P6JsqMGQLbM+zJXftm56R91eh+p0yY8ippTc+79wXl9eGy81gKtUw5Mp4VhYFhB3rrHu
bgmt5JYyCpQvoLz2rvake5gKnfLN7//m68c9Xr//Dr3YnQeKzWvnPdH8RD26mFpLzc91bSthHTtJ
PbpBXfjnEgaU/LLTQ4ewa9VuTjHSv3vuJFIzcaBw6wjBsFvNclkn8zoPq/CUkK5ILnHVDs+YvCg6
VVagPywiWdakDR2hwkUMOwyo/bcMJDuST9Ywfh17mX8wTd/6oMqWGwJuy00jaeHppHd1Et4NdvWR
kvSNtlUxz0ipDL3Im9aXvP9sqrQ6UKnj26rJokp5usYYrRqKua+H/U+qJ97xPLOyaSVy+548BiTi
1m/7MryxjLregVfpP0iTvLH4qFKesh08GWnu4FM0hJLtbc79I9aHjmrRHa7MdaOjhGkJFH9uzi6x
yqUas11Y16LtH9a1rYSpEJrRGXM9+7pwroAYo5vuf61rWolRjR1Fjoi9bymSZm/aXtzYrblKK+QI
Vcsja0pyiyGOsLDPoPaL9AF+5sopo+y6HWyoYRiDEbRDf5cuwTfKTv67CvZ/yVcUKilqqnsnTBDv
Uweu8zbUv7yX7spcDMjfv1dFCtT2cV/l3m0UM1Hmrmh2sZetUjg5QtXycFhAztMUnb9QdER355v/
w9mVLcmNasEvUgTaAL1KVb25W+2l7fHMi2LsudYKCEkISV9/s+bJZrpdETzbQdGIs3BOnsyqm168
roqL4ZE1hjRkHKhnpuBbkh0M/Kh0+jlFF8Oj1yqgWmfTc5Nmf9YJOM2hZq+9HjlgK/71yGOw8YcH
PSToS/T7FrXSrrlmmm9kUC6EB3LEpg87RFBot/9vBEd8YSr6p4FIzJ1invXS0IXypNmWUqiD4FcY
Oh/dQm+YSaxfmGZOJJUhtSB8rDCcItflDrJSxSqEvJIxvRGQmGOmHfj6QUoyYr6VQf2uDXiaC4C6
r3j2t1Z3QqmY46azawNV4IaBWhiD5BhH9IOAMhDB/HpthFK8kWppMf2evQR11ECf2AsXi7WdF+yY
ptBpi0j7DKHp2yOtvh+Btn6hyAX0gPtymI6Vt8+RbD60afcj3SHK5OUEXOqQCMM1/cTW9nm+DHVk
7SL/TJo48PueLp4nE60I0A1un2kXfCTC/rPIdfXc+eUO/fSEZXPbB3Gr2melxwCRjkBrCqrmfvec
OnF0jkfAg2PSPA+c/MHT5AvGRZSfb3QxN4YuDNTuun7ud3C32bq9S3Tl18QOqWOgZAaj/Dpf6KaD
tir4Bm0bKAZ98bstjn2CGCfqZIqdk3ZTUAKEfFO3QQvFa3UXeDMcSwNpk7UqM7O2BdAP2Xnrd796
SugCb5gI1B6IGXW3Lvsr4gZqWeK938addDeo52OA+DfqQC291fH0wobQMw91kTfrSvd1nFteBl1K
zt221Cc1yc7zyJ1ImiSt6MNdMZTHsj9QgzuNK/3sdyiOfY5mbnQV1azshVX5UEMEve19T9wxT2AG
sgQiulWpZAChtCy8DfbBrw0LRdlfPcuYSDCjQD62TNjG/4IEDP2xUVSZ/RxX6lioGkk4WijAlvuo
+c1kEgjH9dkPv1N3LbSZu8AuW1yiJwsJ9fEdAPF+GboLvYkOMOpSC3nUesqgbwclaOqZoLsIRyge
dgEYVmwZQEzrvIZbTg0ErLyOJHGs8zj6iiiovQAqxN8FySUQxV7VPFQcf70pOutkstahhdQuyZ6n
Iyb6ZqgX5kepE17kTX6OcdDv5Qq8M0vZHv1FPr6FhOPiBZ9mkDf5dXFQlJLh0PFSxsEs8zg+/pft
xO8aJo59agykgtgrWspAReetqUkOGUhPl+gCknS3xiuJw6W0Yrk7TPDRVNfS/zcSUBeOlAIGM26o
JZcjj6HKeMSQxWyCF7+L6NhmE/Nkm7JhKWspb6iA9GUD8VivtV0sUjuvywYy3rmkXSKKiA434Ej3
TLVcNFIWxuboIXNZLnHyGUrT79kq/JxK7Bhnb6dpFKqay7RLgOANuQnvoc+a+iWgLgypaw0FHQ+/
LN/8IwiKrdRCS9DvzB3rPECtZKHGPZc6brYi5QMr9DF/8lvcsc6Qr32HgqIqN+hSFdw0aRFNtacJ
uUijJJ0P2H+nygpCrrsZTmFC/DJnF2nU8WaZ0rBVwEpEp9H8HeF163ckTuA0mRDpsmDlGQK6N6Le
xlPNYs/FHeOEwlOil26T5ZZV4lH0kP2D7uLQiLPX5l2skclMY9YjkmVE90qfuiiZ91twqR9+wJ3Q
hR/ooV4zQo6lhJz4Q3qY+NRk1vN0XPzBToLFYpRvLMlRpcXR9R+COvvn9ydzMZdXmjAuEQmUsfcJ
T2esncb8oVri+PslBVN5bJVnIHWxWAefIf2mY1kuc/NuNXMpOfFB3bPQxWKhlzOvKU1lCUnbGWKi
gK+yHJIYys8RuICsaIN+apBqUa4jmrXQV9zkj5Cw+OPvT/+NiBc5Tiw8TAX6TavKdFjVl2CsaL4G
IvJLkFxYViz0DCx/LUowjrz0qf7HJPoPv407KcYFwz7uY2dKvf8lZ/I9SZhfTHI5fcBfUgVDj5UX
GxYXqgW5E78w7cKx0Ec0yWRbU65k0rlMSAEGM8+HhQvIAuFIbSMoIJaVSeV3FIyOz3gl+SUvLiSL
16DQjwiuecvB/V/H+yd6pF4gjdAFZdGF1xCmT2Q57jo7i3nY7tC0uMbi+cYNd0FIY3zwvk3sVIYT
hXBwtVp1PLdqTq+pvLz1A85NrARon+fpmEpeB+mYjzim8x4k8T9eF90lHdpjwKhB1jSWB62fh3WU
p01AjtVvcSemKtPsnHXHXHatBolS8AyJdS9cY/gvJ8hPBTouUmG6QyD3WruXbJ1u03TycysuFCkd
1IHuYg833gWswMPxRdDgm9eJuFikpltWLaNWl2sSAFtyxPdg7fFs57hwpMPUR4NJaV32Ot4+8Co6
ir0b6yup1yVpfiWSurxDLD0WSF0EY7lIkqlTplb+l2qhyp2LhZkincxQdIIOnimHSwZ0zJuuWi10
GWxhUlQDmlVnDmDsdPr9p3hDqiZ0YUpTt3KwoMxTOfbMsL+PUJP1iS+V/IreNTefBdWgWQApdc3k
LcTloKYCWQ8yfrGERdNDwlQsijYM5vEBVe5O5ijOmT1fxr5DdhHGR7FkHXiDeb+CcAJzYkNpJvKy
zRPoOCz02gXkuJfY3K6y2fO6rbco10HMlF84cCmJTMTUPm7RWDZsvAWm++u0XXvdv069w0KXkYhX
fAX/5KhLqc1BH7ZMEf5nGrQXKXW1TBeRrn3+rNTe2/vRSA02j2o2Nrdqjr1yXuLSM8x1v8UzcNll
X003KFp+A0ezV4wmbku3Vg1fZ0hDlkc/n3imoFtsr7wZ38hHieMSOy5tNfFDl6ydTHZeuNnIaTna
DurAJuCeOCAXCUaUCse5j3XJj+SUhZKdegrtvN9bzushCUwMv9Z2dBAJw/tIlzsZzcdwYPrcmHr2
+64u+iuiIaT++kWXpmv0ixQivmkD03sldhCX/nXvlNljgNbYXMZ7pXKCXVPwwnvFO+LSNlmOIbzF
4N5oNGHzuOIPAwv87qSL7DrWYD+iZcehDxAd19k65KBo9xMIJC5PE6GpabTcNCo86ZxHdXrPAnXl
yF+/8sRFdplqEWu1VrqsjiEtCMpS96xlkHwTW3XlRr7O58uIC/CKhiEhEGVDsBCZ+LuX849VVPIO
Lh6M2ke9/Qk90+pdEFQKGt8ElKi9MHcmI/NNqE3zQcRrA/H2EZ3PrWPzfVNF/KEBXf2Uh/inKwfx
ht24CBeZYaZ8HmE3ddP/mEDeUbTVtt36GaXjWChbRE9i1pdr3H44Yt2c0hXwcr/FnfqFYFnQWQab
ZNvwv6be70ftJ6NDXBBaHK/iaPZhKpM0Oxvav4PKwT9eu3YxaCyAWHE6K11GiutHXLzszszCi9iY
EVfIih6hQm0Rnnzu7BNh76s08Hr0ExeC1m9UVcpkusx0+MJMQ58D1u2f/A7lYqU/Jc4Y9tyA461R
QYs3vFegXl9gsv/Fb/HLzf9p8co0oCfvUUTLpOoL3vAhNxxG9PvVLz76vxko4c5TqEm3ZQrqeiqJ
QSE3EOn61O1EPsxpOjyIJFZfkFmZK1MDb3gtF3lV1xAxUumEhxGYQgplRJ/vgQKOF1Bhv3Dhwq80
KKfYtI1jmYTBA96lt9N0eD2PiAu/ihshx4wgOWrZmn7pUXP4sNFx8fM1Lv4qSVXTgDIcBd6wCwrV
ovK9Kr9aJnHxV8PUt5sNYLXtGqibwUJPmNXc6/1FXAQWyqRJ21RC4bnO/klqUB5uo7jGKv+Gf3eB
V1bV4K7v8f6iU7CdoLTR5npN/d5DeGL8aluY6gl01BtVkqB9d2CyHWOfeK7/3rTe2roTPQ4iBmNn
NATU0XwdkUzPw+rnzZgTOyrkRFm/rUNJdbA8zKBLRnt98rvnLuqqHqvNYn5PlTxOTtDQ/qOXwxev
I3FBV0ej0DXiWJoCLnZqh/q7OjK/jhpxUVfaLroy/YjHC4H250brv+Yj8szPXdhVDKH5wLZwXWqZ
+7soCd7zSlmvVgYSw1+v4TzZKhMxkeVqmDrvwF+d2pZ7fk4nftRdOI5pf6kDBss31tTvpGZXHl5v
3HAXcyXSbh22bR/LrGniW2vqOI/4yB78LotjnG1goQy3oQET9ogRbR3cSz1eiURv7dyxzV33Nu5q
K8tgPEGZI8WAfVxdCalvre0YZ6I4nzlFnCCr/D408327Q4PG60xcxNXcTNC0yVBa7OI9h8hNMdWe
+agLt2ra9aBBCjduZvYljfJjrr76bfqSe/yUwfRAQK6hXHFNaJTlumAJzTzPg/66dDXaWo5tO5Sc
Y00Qvw2FTa68Dt/IVv5Dc7REfVRLijtSZ8hUWGe2H5PpdG6Xw774Hc3lDv10NNnGILY1sQFAtGU4
B7x73lKrz36LO7kd6uiZBeXjUEpUzIKkujeV/cNvacc2p+aQe0QQ2xjvH+I9uamY/uf3S7917I5p
TkuNYcdxV+WI1+b9kkhddCjr3Cfs8Ny8Y6CdImbTtkLCYufoDOBh8tSNox9NC3FRV2qfiECdWJUT
NzeJmBogR4bWz+O6uKtwD0LU0eqxlHV629OTbPzmbokLujJT0NdB3zYlYEAkH+T8aelbP2/roq6M
pOmKiZmxDPRucq7Z8xwGfuHNRVy1y9ol4QSPiBrOVxATPbXT5JetuHiruY8YS/dhLPlgvpidf0yn
9tvvL/kbMcKFW8Urjxc1qUuLaFnzLBtR6U6vnAiH73jlSeeirWJQvfZiFGOpQzIWNG7ij6g2d7ec
LtmJp5WF+jsJCl3ra22MfzERr/2kY7Ppeoh2ZlyVg172r/tsMdvbiKo7m4y170Qb4tfXcMrHYDmG
fBJZ/zGDhFFJFRv/6Ca+faRyMQWqCea5Dytx2w/d/kJEspzqln2Mu2koVD8exZxl/eOCefa870dz
mqAmdNuOU3c7Wctvur36S80iuCX7Rmq/EBM7LnolVRruyy7KlNIPQ5Z9D8ED6ncLHEd0EU9IAiLH
MobcR44ZJJNPcvLMFVyEWTa29dRS3LFlxmOSHOzIu8mPK4e4CLM1A3yaQDK9pHUNnc65Lfa09+LP
Zqiw/RoVh07WUcV6We57eGZ7BBL9jPnh7YmLMFNqZVnUbkMZCshABil/n8Xt/7w+aHyJaT+Fc9aF
FvOTqSjrUH+laXa3R6OfcjFxEWBcT6LnHEbDuvp7HYhvkeV+iYKLANsx75lVBkfShely07PzhtKD
39vGFcBrIYJQrTOrwTQVqfuIqOExXLP5inG+4ev+wzbFgtUOgxJlF4XD7W734e4AWGA8WFP0LAlO
QSLT3K6pH3EfcVFhgZJ9s6LfUU5rBCpgYzAol4oQvsjrBrm4JwPdkJGMUsIlRLcxw4xMMCo/WChx
kU/7zuhSCTwF17b9HCQWlNfNkd367dxJxfdqlBFkh7sygbAfSDtJk7ep33QPcUFPx4FWA4mavtQo
OedVHw3QvmYf/HbueHiaxNMyCFQlVKC/tlsS5dkiPasSrpgZFIWDGHhqVTbdWuFZ/3gk43blslz8
4Sth18U9zQBrRFFTS4Djqj05kdm0BaYJdKEnGt0nwszvVC090yEXCtWy3uwJ5mQAy28/NeI+ocQv
IXdxUD3a3YBvLqLcoWeZx5LanOzXhH4u9++VQ3JxUOEYyF2wCIi2PbtpsuyUdvyWZMOf4XENFfAv
8vG137i4p5/8vmzTNl6OBH/Awsl2trT9R6ayfQ9Jwu45WJvw5bA1fVeHfEnyfiX9YwyWB5MLE+v3
UI3BTsbQtnsRVs32fZ3D4Rpu+M2tObEU1AmhIUCZlW14QMxqHRFNh7oaH1sJzpFCxEKRmymJ2rsR
75Tbhk3xY8KC6Kvc2/iB6X6/C+zQPCnG6AnAL+1XqA8dd5FFdStWHYjyYHt6GsiAYSMogXpZtItQ
XchBky5BHDZxlt2kNhqKPQMW0291x1+A5ZMGi4IioeZrgzkmK08VaNs8V3de7dBMo7GRI8oOIaa8
l6M2+TZ7vjtcaBoko+IFyHo8fYllOa01Bb9q7HnqzitAVo3ZKSOijA9bqIH8qKLAS7CFERebFmYd
igICVYFhZrgqMulysLZdeTG9UXJw0WlkHaeAKoneS901xdFEWyH3mL/bBuEJf3FBaoME9V6iaF+K
hfPTtIgH8HJfuzJv7d+xcXBxtRTtAIHJPW7vOZhDi16HMYwZAnNed95FqrVtjBRcdaLUNJ0/D7Z9
HweL/OK3uJM296BsEgRExSW6kRCcWrIv9QIkid/ijrVadMI3KS12fpmcYOpx4MF7v6UdU222ZJ14
JYInVMFp3pGuyhmfr5QIXg3uUHx0DiU6pI3mUPblsGwygY5oT25oGHdflAZJiGF0f9xMPJw9/hSa
uZ2wSsysidaoL6vdiEKT6WUemM8xYW3HL+yq6XiHqb7SQK+4QODLiiVdvDwDVnce0UAMSLp3FpaV
kPiTzVBRgBb5cOXev/oVQLcV/RrZB4EakJxgWvuhztUwveMQFFIxP7eYlYto45eCuhC2fZyylFSw
gL6uvmZ19pjJxQ8xTFzcmqiyCKp6/LL2+r+ENHd1lr78/ta8mltBvdlBra0rWtYpkIgo7GmU9pt4
lPcEEKBb2Zvsjzrh/aff/9Blwf8kWPghN8ECdzQjWzaUWZ3yKR+o0mh57vJ2OYi9l7vegM3f1JTz
ivTAAM3rtUGUf0PjKz/ttkOzFBKLCPcCVfRxfdrsTj6yJQGB0VrLm2UJTA74R1a0sgUPbFoHRSS7
9oVK1j6KI/BqEeIAXBdP4F0sxUeUYfS1Hfq/+tGLJhJLO5nYJg24Mnu0CRImbnqBWV45JX///rtd
nOwrh+ci7KDWpJU6sPYR7B+6eInz0aprkotvLe54dh0eW9u0LfwKU++qOu1OvKXLjd/OHd+OkrVa
0bdDCmkEKXqz/I32r1ctB0fueBUOlrxJTLwr2yYCYpKuSx6345Vs5q1jcdytCbumV3Xdo+G7f7fQ
WikO2/vu3PG2QG9HQbjAH3ZLdLMuwbelXb3YvRHxHG+SNo22dMP3zAhPwOClvs516tOCwNqOA1lX
ZcdB731ZbyS+qSqaFmBzbW+9LouLWwuyKIxZBx+xz1PwCYoFDxBCPK74vje+pwtdG7dw30WCAJfs
R3OnoDFyjxL/tW71q7kjDsYxoiFTjcYToCshgtSeUwqG5ZCm9XnvlVetGD/hmFLMWH2szPRlrMFx
uQ0fMV/i519c+OeYSjPzbW3R6xhftqn/tht15/dNHTMaOmEjbae+nDfWnKFfZCCbN9R++ZYLh7ey
VQFFlbW0m6F5m2QPA8EshNfWXZzdLpMM6iJ4/kaJeoeMqcFdT70IiJBvOZZEUM2NRotXXtoCJZCR
LodmsFc/H4s7YY7Uu1r1hkIKQAhQ0Y2GLCcquAaDeyNdcTF2Ouw1XkRpDybnMA/W9I+lmk9kgqRT
1lnPs3fS9r1JBhT9k748MBU7taDM79s//T6rY6oYqIkWPWawo05+Bm+xLNaBXBvdecPLuEC7NAUW
PqsXpNG6G3Pgkre8qhavsjbNXOBXOCTBNhsgqUWYnKY0/rxHid+puLCvNVFRNHO4R3qsX2d9Iyzz
cy4u5suGKDgLEBGW3abvB9u99IO9Nlf6RkLrQr6mjc/LGk0duOfFJN7pkbHPdSybk5ISxKSka8AF
ReM5zZlsom+bMdWVF80bH5o6t4jHwRbN3SbAlJ4ASjyD6Pmg5ofXFXURYTqJQUuWxbiiNILmJe2T
20Wtxs+2XB4uobMBGjVbXwZBdLdOlczXzDezcXm46AJMSGII0qZ+jV/6SCWnaF7XKxnCG2GWOnkT
rac0TWmDR5jesjva7PX7DGjrH/MAp1R4Hb4LDuPJvBGjVvwF0zDn0gyo8MnN7+xdeJic02RKJuTD
Y9r8T1S8tCBe9Ny44/VXi0Y1lHp79HvR3tzG266nXuTgNPsPHZfiB51aI8qpDsZzRKObkCWeUdyF
iNn1GKNWIEeYeDDlQVS/1/Lwyz9Sx06ZWQdra5iSTSew2oAMoftbG0Ad/C6Lk5SpZG+npMPTPcKk
ZjFTk6m8i1jte1+iXwsnKd3DWSSjKFuafCKtHfBoz7wYnPFRndyMIcq2ukVtrB7DvoAGuczTWl9r
Kr9hq64eXjdwo80l84vAm3HfHMtxF/QiKtI+Cvxely5ILIZSfbcPy1CSpNH5AqkhEl6Twnhj+y5G
rI4A8kUnsEeNfxpkPqf9dNb9Jj+00Dy/gs29WOYr73oXLdaQagAMf0KpnxzjmR+9LYwMDZI1XCDL
2FdTay9NEpq56LF0t53pYoDds5qw573h4p63iefjxMWPTWClHQaBp/g6jLeq+5tO29nLwlz42Hr0
QUNt2oGEKTXnNQnT20BXn/0Wd8w3niC7OwDDXFYLUwWNan7aws1nWh8n7tguRgmsFht8A+TORUHY
Ik9BbL767dyxXSn2IePV0ZVbQr+Lcbdg7cq8dM2wcyfMEr0svaALCisYJL8bkmp5SAbpV1hxAVUQ
D00T2dmhHOfK5uuSfWvi2e97ungqAJ24jRjpSsOX7H6DxsFpJ83m525cQFU3TIxNKWDGUbp91JHt
zlCu8mqH0swFVLGJHBMneJaAfKl+aOgk3s9NNntu/eLlfmqt71CsGmeCxpmd1T882t4pfk0egb7u
xFxkn7GKki7ucM11dCxotWbohB8hlNkY2jh3UoX0Ss79b5b0ir90wVvtsR0kgNwvUKrDkNO2rvIe
849367yY+3QCyflSb/+Lx2wWRTIESS4Im3NMa893AvJAjxOL6A2kpKLbaup4EaakeR9Tk5x2Q8yH
DCRJoKWowjvQ+NMbtZDupjJ4FxXpDCryU7RDF7muqvjGZuNwltlakbzVS3LHjMX48wIW7XNy7J+b
QIqbqdsgQxxuatwKtM8rnZvNghWwHsbopW8jwYttCcR6AsIzeIqqA5x+EFQ4E3KZnWpB9ncrlm4E
Tr45GM95kw73LR1DCe0kTauviQnFJ+juoMERov75hUfz/h7TsNE940h0CGHje1C+yiuh6o33jgtu
aw6qdtEj1IK8oYyi4yQneSVFu9zB176q48oseF5oEE5of6ztfEMxtAepuYGdoYhe33t5SxfgFsXz
tPUt7mjED0x8aPKHGpdr+KE3juY/YDaWdAxfCnk3Y1lxbLE691b4qVtnLpRNaBBaaDw1SwE23Pwz
SSKvURWauTi2lR/gTNlRUJz7Pb4TaoeUGG6n32vE5e9q9pEraKCigrPOsoCo83C2fFZnrw/qItnq
ae3GeBwBk4uULGKTPs+YMPd7pLnsXWnAWIciK1K/oL6jmWwK1Fs8M3oXyRZGA2pzQmEafp9v4m59
BIDHC2SNL+pkHGQFZj0FgLjc6x3CngGpP2drnbz8/szDS1b0iqG60DWgq1O0JtHdbpOavYuRF/8P
bej4tAGLlx97Rb70Yt6LZSTqNoYzvJGWxE2hw53ed9JuLf4n/pfXBeMuMUQ6BB2hXLSAv6vuMami
b/PUr1ccxhtBzcXS0bCK1wTTw6UIgloWEd8jcKOi43TSy6V1GmkIoPldNxdax2NhKZ4XXcmb6lGl
zXu+kdBzbafMnMWDjS6iCKWtjx7JlsDzVMnUzwpd7kWJOg/BA6zDHM285RjYS4Ap2vx6TS60rRk3
k9aMtSDyiQno4mtEPpH45UMutK1trF0GBu+kMhUWlWSIopu99tZ6y1Jc7jUGvahsmDRK5Mk+f2q7
Lb3dASU6A4k883xCMe9xhzbTk9gEJAjEMLyXfJpzzCJXUzGmg3neJhtfuctvxNd/N/lT7mcTwevD
XN5mGf9rbkBPWo8yQIl0m68MUr9hLS4ebkWTJ8iatAXhhNgLghlcgBhqiZEcnq590ajRCxxHM1dF
st7CajvSDAVfejyu+NPydoiv/BVvxHEHHPd7H/nGGi4Gjo2KTpC2hC1Ti1KW7ZC59cav2OSi31KD
JnFmgA2HYBA9Zzrdz6wPPv9+568TZ9HM5WjrDmo3QDK7MpxDWyD/BE9Gs66gIYJODhDjw3w3ZXro
8oMlew6dxukp6MFc+vuff+vgLlfrp0saQfpAmLGFK0mjv7u6v4XjuvJseGvpi138tLSMd75Qikf+
kJgPbIe4IcT7vCSScWqXH/1p8UFr5Koa30TOG8jVluXzpq4W0/8NAa9EXJcorbHrvlcB0hy1kwGi
jLqin+YN02B5xw955Fam6vvA+rkqKoty8qmNu2os+oMsd+F4JLfpUgVf6rWHnUxDdYqqOHrYAWMC
7n/hOYTy9LepiohXxYO7fEokDS0DoUdbgg3vhi9qAD9G/d7ngnAX7MEOCAeN+1GDRShmeZbsPA8O
r2IKd2XyYuAYjiamDY7ZFMOuPicm8FzaKaWMAL8uQxs2JUiQjtOy6O4RFScv6gDKXawHn60O2ID3
Y5PJ+P2ypcu3oWe9p79x0kkbjdEUmL0r6WpeeCfBwrsNiVf6lrlYPVHHaYPMF5iDtmg3TDWmaXSt
9PyWxTuHzvYssR1ez6Wx0X7eomgFCWR9xVG+vjh30Xo8nMZeJ5jqTYX4Z0fPr8I4o1e6xl2AHrLO
zXCQFZZJMIY55fXzQsgHPwO6FKF/8lTGJgB6KaS0eyfuKwQpNCp8jdPx3mmUTUe3DW1ZsbEusiUs
mLbW66ZwF/3GIHuw1SZry7We/56jbs3jOl7PXqfiIpoAD05nfE6Aj1P6qebivcr0R7+lnQPvexlJ
mmxYepBjkcWKn+aY+/kVF87EMcuPcjUNnrJOjMUmbsdtXvwO3MVMx2MadWAMDZ5WTJoXYVC1eTKO
u98dd6FSDSP9hhwJOx+W8DGFFb10Zl28gj13UVLgeo2rdN0aFDr7czOestmLQwm+1vGG/REjWjZT
UyZc32pl7/bEfvO7KU4FLBE6rtfINuCw39kpocuOCXO+eeW1GG791fCV0IcgITbeH3hjJCHeOlOb
eFGFUe6ipJJjQkFzwOc0jSWPNulIwSNaeaWF3IVJdROm77u1C54m0Va3EILdTwbQYa9jd2FSNeNs
gWpN9dTX4/tAmnerpp633AVJNQemFcHnAxvqJWLbgCmVYJz8LrlLRLaZI6IYLm7KgEZ3aajqu3HL
mju/U3EyWj7WiPTt2JZsP4ZzR1pepHK/xof5RvR0AVJZLKAqZ7H6bJ/37O+l+uG3a8c6obLbNlOI
dCKutztKzZNur837vvEy4u7kxbgyAcG5AOlhPycfUrBk532U1Setev7OrvRH3Uv5pKtmLQNj1sKs
2q+vyt2xjAWRrgHKpSk3RQ9wIh7rud5kd/I6NBeUv1MZbvtM6zLFoc3N3ue9qf28jotVC0J8ZZ1w
MKGQdizi4HjYYlJ7btwJrVTWg62DpC751J7GxBSJn045xZTXr94yM5ahEBRi6Yp2eSePP+NGe7U+
uQtXIxrcmUGPtfuJPmat/qEkKB/8vqVjtsbSpgc3eF1Gum5zSbbuziIr83oKADL366l0VgRbn0xY
fbFrHmb0LCuze27dsd2+p0MdGVmXoptJ3nQBLcwCmVK/g3GCK0SnoWm54WCOSXyBqNjnbGm8mA9x
WZzQWqtMAP43IMUDUv0uqeTnJmGDnyP+DxAtlJMVZMVtiWK0GIMHC9yY15m4MDSFBCkaCUdY3dB8
qMgR5ZYbv9YPTx3rTGupKXQz6pIFe1qMNkYS2UzpFdu/lG3+WxPhLhQNihw9+Duy4KkLwipHy3DK
NR+20wH6Is+TdypGIDHIbB9GwdMCmS5Aj2twxFvPN56LSOOByugyDHWp1lQWR9x+mkP9ze+7OmYa
mRD96yHKnhokMnu33vEw8zNSVx2yj+uxU2i/PzFQ/mF+KjN3C7OJX+XIhaKJlq+2b/bsKdjGoRBT
yE662v1e7C4SjS1totHoRJedz+eq3d5NTF45lUtUeOUyugg0EfUgKhtt8ARUgbxJZmXvuype7le6
pF9RqepuvD6s234HEbyo6nXKQCBQn4Jt38HG4gnu5C7UbW8t4weeeU/QFjMPHWTp7jBe5vfAdjFu
vM64CEYk2dUuyHnRINFbZRBfOf9/2+CvfQAnXJuD1e1gYKoo8HYnjG2qh37vaGH79e/NTnA/JNqe
wN3Z5rYy71kyPQ+SVKc9u2izZ/XHxlJ6u+1iLdCWBZ5DHZ9UnA6F1im5NUPzx2CG+lPa6rtwmZ7n
DjQyJAXKM2Vr8xj+n7OzaZbT5rbwH7qqQiAJNKX7fLnBdmI7iTOh/NoxXwIEAgT8+rs6Ix/F7a7S
JIMMZI5a2traevZatGtAdiV/eP3KLkVnt73EO8pR5BX+oHAbYe0sxo9+Yzv5gQjDMEkoSfK9Dsdz
VVTvAdLc07++DvKzX8GJO0ej+npbdtykWJclGzSyeizPO7/xrcGd9GDoR7iVBJHMCx1nM0uudLBf
ZHB9L+eeVKQTjczVFFmTqi0g+qSZ6fx6iBKXpJPSNlMVUplD4nU+2UX+jed+v2DvgnQRXSa6xGuS
szIoxXlea1ufaE/iOxn89bT7yY/qwnR0YngstIjJbVtOpwLiLM+WL80DncvDLzi4RF1YbWE9zULm
kwhyNfbgbJPO85LgEnU7r499Vej4gGCM6FI00EOeZZO6ZH7FCVenrJEaehfFJvNjFiOE51T/2JM+
ufNse2PZu1xdHBaLYtDyy8tl+30iwV87454f7mxXe6yIkYfGjgr3c9c/BLryOqdiN9pXuu4gVTbT
fC3b6VRCDDM9KFaPTwyDwC1W6g8l7PIoumbWQ5irdvi+lfYfvcAXw2/s6y74YWxwqJ04mjDI66bj
TzHp5lOUoAjvN7oTfUsDE6WK6iDvjh52HmFGWOMVBmJXBLMCPqfDXgV5q4684skfa2e96kyxSzDb
KRzHjRdH3m6Q7T3hMY99mpet+PjrSfl5gInd6NvNDBLsNgjyxc5Vd46baVjSsYjI3yUsX+5soxvK
A7EbgpHLr6o/yiCPupoXJxZp9bsKOmhfHoM6JegATDfWA6COeUJDSB9ALnMjc/BwkHL/ynVVeQW7
2CW/gq7VcmTdkSfQQ31KiPg8LolfZ1TsHgZQB6iiRRZ7rptxG09mQpsgTDlpApWQIun9EOjYPRP0
FonYBPLI+73fwLRYcepKdpx/vSB+HvJi9zjodTFrY7Deut1+l1TUJ9bes7i5xoj/nmaxexr0q5R7
vNEjjyUqDawJ1edqKcOHPej4m2UaGu631d1TIcB8lHUYH7kRfP8c13w6UXS23ykh/Uu6/OzvcCKJ
PtaxTpr6yGUk1wfU2Jp/6jERXwkSjReYSFX42YNxehjWg54Fh0oMiymBZNnReLniitjFsMtwqgz6
PIL8YN9ihOJ0Cup7Smu3lkD4OgyXdJsH3WK3gpzmpw5S9VHdTndOp3/xvZ9NnlMLsoTGGu+JR76b
oARvDUZnQwN2Nlf7cC6apH7iGm8Xduv6U8EOmirZ9KeWDtARg1dEKgxsmiY8VFdpMpHoAZ12MU2r
FVJRrNr3p0YHUXcu+qnz2xEu0WnXbgiNarccjnLLg5GdTo9g9+NFYxfo1LUW14dyjN6XVUrkuD7G
LLGe3+4UxwIydUWwqS2PFoYnp12lVVJ6HtcuNKlC3JTMkdjctqQ89wr9L9C88PtyFxfHpQA+bDvi
EKHQSS6a5wH/8QsPLi0u92Ouajkc+cr2v0dVK6S8/L1X/HRZ8Z6JxJa0P3IIf31Z3x9t89VvYKei
N6MeBmtAg8DcdyPkCuAuj6ZnSHL6TbgLi6vgUHh0ro6coS/iklitT2xa7glrs5+HfhcWX4q117rQ
Ry7YHKYQ1+sfdhhvef6g13/1h8QRfoDhMI4YHXqrRSqqMUhX3vplYK5FMEGpYq+U2PMRPsQfG0P3
98IY4vfpLr87QLO/C0my5301qAe148lMstmvrB+7AC9pFBt6Oq453Db+F9KpOQ819WuXil2At2yb
iQ3jhtJOtzYnY1XxxCZT3jkokp+vGJffRUYThX01bzkVbfy4weJVnWUdxJlqefOFX01Wt7iU50PO
s+9f5FzKiiSyGsz5km8Vgs044Tk62L0K2nBrd9YoQ/2KmXLJFzMuL0VE6SPHW6ZfYvtvqvLDDoiY
VQKGuHMeThRKmHUcP9FuCzxHd44Rq+le44Q1eduzZzV/wA3e6xoMb8bXs2IiGc7HwExu2uJbUH+v
odznt7NcVJd1W7wWuJnlPT8eIe82pbMNvnsFYxfUJeuBglg4mzxgl7jddNqOd18/rwH9JwmSK1C5
91PD8Ypgcqmn6ZHrfX5goYqeI+iPv+nXIvwSl+u9h/Ubcdn1UVYrxaW4wh8Cq3Ka8k6uv23GNH/7
TZMTl5Wc9XbM0YSy4XK8TLArT6G4dU8P+da3O7t1F0OJUnE35RAy/8cWQc7xpOv34c5mjfqWmiFm
Y46C3h+cbH/XkngeVi51OberhIkQlnxvzJA3odDna9jx26quRuLASVQQsk45LLhPKw+CVG61H1ED
ubfXu7VvqgWWhPh0xLLmEh8WnlNEe+muC8hrvR49Mi3ZytmCaW+OBk3Dy5pCRtULvYQg0+vB4wjG
7RLS7rlu50cCR7sU+pp+5XGoAjmD46ovzCrGHP6w5Nk0snvalfHboxCJeD16RGhZCNjC530ffpCm
PXXb9uXX6/xGZQZ95q/H3lCJxU85jnkUGvFcbPHzaFccHcOpiIb3hPKHScafRWmrN2oumwvrJ5ru
W1fcORV/fsqj5/r1v79XG0o+dhvzhKpdp0Gl2JMZk/BrX1VbBuHYkqZWRfZLPVaN51JwNjf0s6E/
l0id99SYbBgm/dD3bPr46yn9eVRCf8zrv2jBvLUJUt0cZo/qvJL5T6387gBodXg9dmCXhho169z0
f2wocKSD6a3XcSlcjj0eOLwzejbk0Cc9T3R+X3T36j43psQFfHc46wG5aTElNvnwSPEfr6l2xQon
HSd7oyzGHdgJIvhtygjze08DWPJ6rnVkCDR4Np0jzI2PMRqqHiLKipPfpzt7uuVD8W9yni9xQVNd
dumEZzDPwZ1N3QIDXxShQ25PbR/Eqdl7v8NLuGzvUVQz8pNoyKcq6DMxTmsWDn5PgcLFe7twNFVS
8y43NX051vlTt91rJr21BJ1diY7froE7QZ83Ivm7Y22Zjrb+3e+3dHZlK7pipWYfcpaEH1eyZQ1H
Du41tov2wkI6DGqzqZww0ai0002ZgXWo/UKhy/bKbWGBCoXKk20ZTzW8qk4wQPc8Fl24t0qGvehD
2edMFl9IXRzpMhu/ve/CvWETVnWVRAprxdCHIyLm3NLaq4gjXLh3KGYWVeQ661PwjCvKHxNcQX/9
g143+H+ze+F6DNcRq+FNtKu82hLx15AQfuYH3gkMlFzvPBrfWOsu3wsEcY+KYkAkZ+Qj9DbQEyeJ
131NuOrqJI7CZhOHytm2JmcST+W5XHu/rgfhUr5BJxZa0rLPk37dT3E3vjmgG39nK92aeWeb8rkS
W08GnYM2Mb/NLLTnuEjGiyrEPVm/G/+EC/NexeHLIqmHPDywnQ4zNycxDtVDvQWHF6UlXKZXl+th
k7nBnhJDDl3nZ1jO3Km43Fg3rv5kNQQHbshtl29hV+fQLy0emi3a7kz/rdGd87Rp5w1+zEbnHfol
W11IOJbZP7w2lQv1JnUEzJEMXV4F3fFSWp5kWm/FGdLU9x5Ffn4rF67YpAWnFKy86HJKdPCBWKvq
NGqtudRNYk4BacTDXoXiTpS4MVkuhWQabaYRzHu+9/s7Uf8P/s933mJvjXz9/z8UigCOwOcOtub5
dPA/JBl+i9p7Te43hnYB5WAqw3IyyZCb2KiHecqOMfRrOheuYCZR0AFGXRp5xzDEadesbyjc2DyX
ppMczHWwjtJGXT4PFSAVsrZpOXrZegrh8snoJ0hoD1ot5/T7nlQbcFnhVzyGDd/rH7OdVm1CW+u8
3QuUt2TYvphlvWe/ed2ZPzmqXEJ5DuPI1GRU+byPJHnDQl41p5VVFioQMS//UVz7YTzCxZWnErfO
XfcKfXrBUzyvH/Tqpy8nXFbZmiRso8H2edu1X1BN+0sTUIpeccdVzRzsCqWoAUlIJSs1npSA12dr
SjOmDRp3/LJ5F1buFtUWlCJH24xdT4k6IMNX3IM3b+xZHr1eQchEVhrsocppxOSJiqV70Mkk7szP
jaDpAsusJlx2s8F5LsfxYm0BC8N4gOwWXuOb9UTDWD/tnaJ3YtuN49clmLkZAnuMa4+3NzpAl8GG
cO/b2ieqvGwxhXAxZlZyquZqwxFJ2jQJIa8R8tJP8k+4IPNgCgNxZAxuB8ayji5Po2juoWw35sYF
jHtr5DbDjzFvAZw9yGr8Bk/a+k0bhurOj31jKbncWSdjqOgY2uUqtCdTQCCBbd3HX2+0W2M7ycMs
7V6Tzqh8FeU/FdGfDBnvJFQ31qjLbi1QETrK3Xb5yO38u2jG9s8xDOcSvrx8Sod67CFtmvi1CAkX
51q7tZjwcI6fgdf0SWxjfZYFq/xChUtzrUl/CBTcESoa808dmmeKRla/Q9JluFaxNfrYtULFuurP
WxW9E+3cP3j9vi46tfWqXmtI2+UqDpOzFDp+aE2beFXzhUtMLTU0U0K5qJxvzdsId5ZUTvMXvy+/
Lqsf8qmlYrQCxKLyYRMvgxFVWkJ83u/3dIGpuj+CeCh0m1sGD7fAvunmxe/m7yJSy740SE1ok/dj
Bep6HLaUGj/LGeFysySUbGlj2+RQHepOoH3IqaSH3xXURZ9Qjtvm5aB1PvXFHy3uiYea7wx9Ixb8
p8VjLmptYlvn0FAPUI2udfHC9DS/scFA35eEUAiGq/az39Jx0k4ZS9HDpKzOh2SRz5C2LE+oZ/rZ
oQgXoKlMqQRvjzpf4ED3t93n6bEM6f5mhjTmndB5Iyq7HA0vmr2st7nO+7qYUwkX15MaYYvgNT0u
STMXKkHzXYnR+f6yDlv1sI3CPPkN7mxbGLtv2nSizHmxvtN8eS7M4adHJFyShoptLpiKyrwB8XhS
pYhSAplnv5jgkjRtvIp+jfcyt3L5q62gchpXH/wm5fo7/xDL4kXBmAPkH9hu/qkw09su6v/yGzp6
PXTBSj0ntcLQNnle1PBnqMhXv6HD10ND9xpGLuVY5vWC1lXGDlzhhB+eJ/6D50XbqIuBkCxW5mw7
87JS/affdzv1qJDYADU0DF3Q8FN4CJ02BKptXoO7bB6cT45VNHWZE5TsHjYAyWkxwZbXb3TnpRbv
y8tQh5JkPOjf12zLi8XLwV0Il4cqe1NCeT0kWVLr+N28D/G7cin8Dj0XhwoXW3azrsp8GaL1XVIx
+zDCSMqv7uryUDuJLd0HXoKHoiYFjoNWtoDeyTNuHE0uDlXV2D9dhE+vl5pUqSRsfMfRatpDkSCc
nxa8aJ+pJPdutjfeZV3BQqCXa0IXS7J2JDU/bWSoz0Mp5u+JmsUjim39465HcjoYr/xCsgtIUQJl
vTquSbYfy/CdJGQ+40JReLVbCxeQojBKKmHcgz+I6i+mKt/Hy3Ln2nnjGHREC/+vKgbeobsRZ4n4
DgWA4VyHPLxzCN74HVw+Ci40SEV6UuZ9IuK8E1o/HnRu3yiF1yAVSThvz7t5g7dazwKzi02JYoFj
52xI1m9YxUkDVdFW+3UXCJebqphcsXpRW6Obfmia4r2eyju5241fwcWmCjlHDThEmS3r/qmzzduj
2f3yHBeSqlZbkx4tCzkr9hi+jzvstrjf4nHFCwO7b2LtceayYH8TxeJ7Jyc/nFG40oVhCLttMVYk
W3rzovaiS0NK7/k+3Zpv59hdGNo1eWmLrG27F2XY532aPefbSYxNFUfzWkYkAzP5jWqrn0I6B3d2
1K3vdo5dKN5143RsMpuD7ntFwQtPqKd5HYzcBaSYwtoOiwlHgLZzmqj17ziAK57Pqcv/w0dJPdaT
7WW2N/tnaOH8tmrrlZ5xl45i81wXW8CLrD4YuRzR+mWfeHkn9P5b7vtvIZm7eJQaORMlDpKMDqrP
dxrPMNxMlrdlA83/NzUuEU/jrG0KDeDiKS45eY8Q17/sUM+EfOW02L+onMv3IYXOUjrSmZ3mbZZJ
qtd2/sbQBvMxHqL2ayMOVqawOhO/LU0fl2kPA40S9/Fo+V6DD/wrChjYJjK2CqSjDR9UmajTnATL
lyrRxyMeGNC8a7vuXVVRuOFuzWyhHYtEONVEzktaYcnkg2AHdL1hSSDKpH8xXAU2ZVWFx3k7xReA
F83nLSHVnJJk5Y9wLG6zsiPqiRz99iKs1fgkK/2gOe7CYZpVkK6IIqhWt6ZOj8bgKd9PfJK7cNjO
DTj9SRYZh87MYMWQLiGCyK9X889fF7hLfmm4wbXL9cM1leX3CZe9Fyin/lPHXfm2DIf5+df/zM+3
O3c1S82mJz4yUWR0DJ6KRH2wSOnv/Am3xnbiVC1U2NYwTs8KGJykRO0PnI1+ujbcZb3g5CMOIBNF
JpYoqwv+icSJV6LKXdSrWFGfUdIkmaJJkUbkA6H0Xuvdz+vM3GW9kiGGARRZZFa0Q/I4R3v51JmF
nnpz+Gkwcxf7Et1qlm6EUPssTJ8KtucNJHr9flMX+7IH4NyWiCRDUeaFHg09DStt/I4HV9UxXMFB
x+2RZDNf9/NVnes0tsPoVURF48jri3A51DOp0FKejab4Vg/0K8Rof//1Lvr57YO72Bc/5oG2wVxk
1cq6c12G6wP6X+EnmUBdSPbkeDnQ33/nH7uxrVwMTKEss8U6KLJNNyGKcP173sVepWB0E7+eIzSX
s6mqEXX2WZrTKLeH0sZ+yCB3VR5XzkzSc4MPLwL1qAP9tjSFPv/6J7gxKy4JhtaUEFrR+HXXPmHn
xCYNPI67xHP06/3jh9IP7zYB1QBkRcaI4kTo2KTyCLXfpnJBMKNjKFPGXGZM49kPMiVrerDmk9/E
OG9DZUPrq0K3zES/QCkm+Fazwi9QuhzYUsGIee8wK33TPSfj8xCPXrcV7mJguoTAHTmozKBFlaPF
Fu66fPrNb0Ki179lTKZ+Yfb61QIN1kHRnuKE+LUAoM3q9eBJS49+bA6ZDZDGqTTZUpa0flUr7vJf
WHZlVMDzOdsG+bbvlulcBU3tucSdxL/eIwNNgTLOtrp/6uHDd2qSynPru+SXSZpKtXUpsnqrL1FX
vCSbZ9rvEl9bVYtB8EpkEdxF057ap3CSf3stFRf50rSi23E0ImvNHzPr37XD6hfEXQ3HzgxFEDe1
yFSN3S5D8RKw/r3fV19zjx+CVYfIRJNdQ79xJhlZ/47a44PfyNfg+8PIW0G7PqDXuSYiyChpyPM2
odzmN7qzMVUHebVp70SGWh6HMIDdTm1C7yS6N4wKuItILZ3adFQCfVvCENt9hzXMaWtE+QKlGaTv
XH6TJK7SPdn4JeCd+IK93D3vBrGnKsaoTss2sA8imjmeGQmaC0ocaO82HVYUb9SqgC/bSP0CqwuG
RPBHE1Yqnm00vS5qP4897hIgolwG3iiMGwhhoWMyBGnf3LnG3jiAXVvlIjS44IVRjH3YXtBrGaVh
HPsJrHOXErO6l7yCSVOGcsdXEXSfF+xGr1XnQmI91NQFDSXP9j6w5zqY7GPEj3sFyhuz4kJibdUM
hpYlz8aVfeCtblJAP151IO5SYZukAy7zIYc/l4SHePdVbn52EzCsfr3RyQKVb04YzyQuz5ChWVGt
aRPPQ9LlwqQskZkZiFrUq/hnTWSZsshPjpi7ONihWjruKyC/mmkCwZxxgGrEXcrjRkMYd4EwFUbT
oFasliuElK6lqtJY6ASKJjjfTn2ZRO/LIpw+BgU0XU/FLKc6hfSWfOr32Z7oPO6ey9Y5rgszrgGR
RXjVsntLDp2hs8qro5+7oFVdo7ww7QvLTBVlnR4yWpSeQzt5dFLvi+h1EmXBCtaNQJM6mpt7ON2N
vcaut7MfTifEtDpY+ijMdL2cI6Ge6LH63UxdWa9Zc20AR4YZHlIfal5dqo3fGfpGReA/LDOr8aAg
MdNi0PC5b/fvkeHj+WhD5Xfxdf2Jx7Du1cxImCGRfjmoeeO921w6bGhsE0AkK8zmDnMigt+0kp5L
xcmkKRIBua07zaKkWNKY1Bd6lH95xXwXBAt4rbWmdEd4G5uzrJY4hYJN7/VSx10UjEQ6RDtSFWR6
C7/t04h3kfrOh99YLC4IFi4wtoqX48jqSu4X3V0X+bw26SqZZxbm0mBcbUe16PDIBjF2qSyKz7qR
9+7RN6qarnzWNE19XSbjgdczvX7sWdn8puxYfeZbXT6zsZk8bwUuGnag+Mgk3zc8BsgP6K8EKzr7
JTouGlaEHXhIy22WrGp/JuUwnOIl9usD4S4bFkg8YtABo8soPs+JGR9VHTC/lemyYTP8EtpyNZiV
pbMpmeW7EeW8O+n7rbXpbNhDLe104BKZ1Qg28CPt1TP8YMuntWrDO7HyRoSPnPIUevcXmfTofC4H
sCwQ9jpNQ3jvdn3r+50TlQREhXoPbBbvMYTBqe4yqKrU79aC6UevuOMSYUXVjiiLGZtBsH98NoTI
tEEl++w3unO4QlxmUDDn3HA7G+pUheHnKF78ck3XiXdUQ7N1pdrQtNJA1EDG6RQyP71x7hJhTbiM
07h0WxbwYX2MIoicBR36lv2m5fp7/5AWdIGkiW6TNRNJf57q6Z3tzZ1wfGM9htf//8PQ6xjJQnfL
mvVkf5+oKjmF5WL8FrsrxohynZmZDqZMzeS89F+pbbwe1bkr2RYyLlZ1bCZjkrbnsh8e7Nr6PSBz
FwlbRzZv4U6mjJGhPLEy+Y00lZ8aL3dNb8cYTqFNMJiskp/aoFtw7Wk959tlwohcAzQwYOyFDZ/r
0vyO7la/nelqZKkWfmyqagy4DlKnkPMco1ndCbs31qBLhFVdhPIXLw1umKAjqjA4ETEmfgeGS4Tt
W99djazx4dV6nPRQvBFzFD54bUwXCNvaAbogaz9luuV5G8Rfdtl88Bva2ZjHCLnUDe12WQF5l7SJ
5ve19Dz/XfZrGRcco0k3ZUsX/FOs4mOgrBfyzF3GC5XjqbUzhi6MelvsT/Di9bsuunzXwotKSyhZ
ZxVdyrPSNT1VJb33WH1rDTpHp4Lu86iJ0pnBK1ge9VQ8Xkv4foHQhbxQpBsUL4nOdrl9DHuaV7r9
6LVOXJqLBXAtUEOpM7GL41F1wTdyxH7NLNyluY5Dj22DLsBsLrf/hQBTlvlusnVjxl2cKy6khBNb
PWRbbHMx6dNuN7+it4tzNbxqzUC3PltsxC5SyPUloJ2fACR3gS4N3mNhYJYypLb1Cd2HZ7Ypvx4r
7hJdETzMaIhCfdZDGflBs2F5iJOR+tXVAyfBLawaVrC3Y7bv8oXzLFrFnRTlWqH4CQHkal71Kwsb
vGH0mSxaMj+M6wCyxwTL8DXe5uo3ulbJc2zV4Wd/A5Wr13lL3EoRV3TGPDERPBTxIk+tmb747Cnm
Ql4h76DjK2KVxRP5OvZxlyZj0XmdGcyFvGAvpuhBZJeV0/CJFgniOvVK5pgLeYkyOMZ6HrqMxEv0
vBh+VsUhvTJ/5jJefK9lWMxzlxkOJnkmaBJOAlQM/abcSXERHxM9LE2X8S7Q52Gd0H3JgtJzdOcw
XTddddDU7rOjjL90w55B9v/ew+C/2ex/lz5zOSfwR4lEE2qfYXaWZ1Hoqk/HfoKJIuu6t1D2qh/5
SI/3k42XfG7M/tDRgb7wnjSIffH8Mk+16s7XYChTy1RhYAkuxksBx076wCdQX+HY7ZhtqFGfFEM6
MDTlmh9b64f7M5ehChbKm7HG7o32+NvK6NO47F61BqTjrzdqFcbNToeizcxYpIMOYOqywNrcb9U4
UaCD2+5IG9SRVFiMaOl/V7TTvcv0z88n5jJUdZSsEWLZflmH7lnRhXyv7FB98/pwF6KSR2vXhTbH
hdTrt87Isw2lH4vBXHpqYcWIKnV7XKogguwUNdC0QncS++j16a4IxLC1yZbUhbgAQngLjtKmzdD8
4TW2y2YFwwYAe++OCwTqx9OGrssnEzM/WTjmwlnCFiSRxbxf4mULLwWDAQ0UPRYv4IO5cBaKyEmi
O84v29IfLzRq6pOCOcrZb2ai19uokQUercs2vhC+foxR1EkrWRC/8OjyWHFwMF3xUkDqJOKpRSaZ
NiX3051jLpE1d3iRHMWyX8CTj4/WVO2jLbRXVYe5RNbEIbJmYhpdLI8/l30NezDt1xDNXCCrCRaE
ct5GlwEyrbv81BeD31nqqnLhGQCemH0SXiKJvR9XU3RCWdnrosRcFmuNDBIMuYcX0iyXYhnrNIg9
mwKYq8rV9KLocV0PL+ic3c9GxuzcRH4lOubSWAmMj4dqNOHlGOl02gZUGODz5mcPw1wiK+nRx03X
YrsMrFJ/dWFizXN1BFXgVWlgLp5B0A8GjQ0VXeIKvW1JnXZB6wciMxdNqOKB4C5wYNqFnlJqoYR4
FdL0ii0umsDwCiD2Xm+XwK5bOlQmPk84oPyCiytWtsFze+uqKbzAkxWevqV6o5J71OqNM9pl1UoL
S5FDEQRzmCmnVpvnMVg/ec2Ki6rJdWcR5BHDyxhVDJ5TaAJYJYoOfqM7mUtioxbaefN2aeY9PLXh
/FIQ40chM5dV6+tDHEsZhxdxUnukU1FOvgvRqdB3SxTzo5DhpdzYM/Sy8giqO37ZnMuqyX2Mk3YU
4qIW+dHOxSNa+u4Jt91YKS6ttnY6bsvexhdaRe/RUfyB77Hfwe9qk+moV1PTSzheklKVp6kJrxL/
fIcfh9dacZXJBN0pnWAcdYHMUY6H/D+bRf3pNbSLDgWqL0Vd4CBCOQbmJPMgUkVE7XfVddEhKHEC
WduH7YIHk/qxxLPR+3rblme/b7+WIn54umh0GEX9gExuIJNJY508Qpz5d7+xxeuxSwW1dGKW8LJs
64XO9nk//FyemYsOjQcXu9zX8AJB0e2RsAVPmIkN/AqZzKWH5LwBgqWYc70D8BiKqPmYxBHxnPPo
9byMh4SIt+i3i5rj6DFByvvQdpvy20kuNEhN3UFeaNwvc0VZind2C49t9HL5/abOTRSSik04VHCm
7YRtgHqE03OPxwG/mpErHDWzeFa2GqJLEFRvF7u+2dfY88tdnElOwRDugtgLXwP5Rlb7+izoxrxK
9swVjupWOBTBb85emgMuXXNbqU9wcL3nJH0j8LpIE5VMo5bURDgwkrMogge4gnm1ejAXaTI2rllt
uv3SaDGmBHWdE8yPZr/g5VJNuLWI0ez4cDmN4YtM9u6hgFKE30ZyiaZo5LIpGSY94G39QutluhTd
cU+S8Fo1+0lJyoWa4tVWkcINDkGgnB9pEEfflBTdh2hfpjt/wDUS/uyfCF9HgmCeFIGkOL36PCfv
yqSezkpM4mHrEoIzJPKDW5kLOskxPNRoY3qJh+ozi8f3RRH5ZXgu5aTISszYMwoUrg3eRUnUp+Us
hF/hywWd1pDhWldfR7fxb4EkXbpMwf+8QplLOE011xC4stslMmP7qVOVfWfjCDrjvx4++flv6zJO
8b4EMVhoe4Gp9P5BU5japGUw6gfVhuR8RN30vp5K9D90VdXdKf1cT+2frKf/yF9sOKog3LVcBkX5
005wda0JeQwAuf05VtP+fqYjKqG//gNvBCWXrdrnaNjbiSGg8vV39AB8iWXtd4a5bNUoKss1jJov
vU1Oy2D+V+rD8xxwyapGWjbCNWlF2UBVp1WveDtI/HxFmEtW8VgFkPEf10vYiuUF1m/rA+6ao18O
6wpvUcb0Ag2Z9TJPEJ24PkTBks1zI7tQVaRilAnA21wUH6I0ofhPud1Zl7eWinNR42GhNzJSfDi1
5LxdSZYp7vy0npiLUzVBDBoswKrvSujgWLKmS2C337xWuauvNW2w3VDNsFxwgW2e65gU6bKPyZ0X
vxsHgMtTbUahyUUre1mhqfZxDqE2l6oG77h0rqBlNzeeUkfMhavITPYCnZD2Uh/h55nPabGiru03
R9cT9IdLhAEt1/a9WC9rbXgKVZQWHO34l9/g1zX1w+B64ArUr11xBJQ9DHBlvi2bX5XPZatW7KWu
teNykfGmHuBuMqBEGX/z+/Dw9Yd3ywCQYF3sZSqZeTJ6S6ChAasYv9GdRByGBBaGp6O9jGUpTsGx
dmmQ8MlzdGfDDsXazHiIWy9HPS5pa6D93snhnoT6dV387JiSr2dm+X/OzmM5cpzZwk+ECBCgAbdk
OVVJrdao/QbR04YEQAD07unv0azu8G+NIrhsI6oKhElknvxON6S+AiH/hgRueKLYke+L0IvLEkuz
7wTZSq2gjS6nsSi620T4OzQD/J6CeJ+jZ7iVWrmg0HFjMN1ZrftjNNAlQ+vMzjLrVmvV27SXvZT9
jYSLf8dqN15MHyVvRJyv7MRbsVWalhSH1Drdlrb22czSZ62i511TcquIejmwY9nr8TaF9E7bb2Ox
r8sl3AqiRGgYKMNsuvlp8fnSryxb+eD3bV9bURSgldwGE8aE02o80qVXhzDi+yD14ZZ7FZiRkSbF
xkvZom9uKAHDh3HQvs++FUVNAw+SbjR4OujjJ7V2bd6Ibt91fCuLSk1qZkLVeGtE8BGQyXfJSvfN
w60oClN8cEZjzD2z7qidfO8oWU67JuJWFRU6BbIV5f1NoYk+L2jr8sa98exX9q6tLMpGg4FqIx1u
sDacc1u31XnuO3NQk96Zk9tqo6IwLFXRq/6muaCnDlnXs6qinWH7VhzlCkfnZhX9TUDXck/I+jkY
nX9DUvza6GzOvHXkuNImdL4hI2rMBZi/6snQRt91BYvf+iWv7GFbmVQyeAc76KC/Md1fXBB+XpJy
X7S3VUQNiw2rF4OPmw9anvUtaTNDlzce/ucbId8qohTgzRTewdgfVYT++nZMj9M8wLUVaubnoGcu
Z3VB80ai3XfPQuBbmRQ6shho1ON4a+uW5UNMqyMt1n2oAL5VSrEpWgKgQtqbVt39HIn3XLs30ml/
nkd8q5NSYVUz2iNtHDsW3pGpgfR9YPWhAUjojQjhtV/x8vf/L66kAmKDKkHBTpRs/uVpqo/TgFWX
tS59K4z6832cb9FQAjgsz3rcY9NGDz8GXdLj0HF/0GoJ7oq445doodWuQJlvy5tkwDuu1sLcltX/
dLrRx5jiorVvJm1y1ikFg1W09XizXHwu6kllbYGe1n0P3+waJVSshM5Rhyph9At941c0Df3e9+hN
mOx1iDRe/3KEQc/jM+7G6u+mq4N9pih8y58ysSqDOk2mG6tY9VjIEq6fo9+ly+Bb9ZTTtYoG2XU3
MWfT6tTPtpL0x66B2YqnEnhxjHZIW6Sn/GfL1FPrxbrvfW7FUxxWAVAGLP42qKXLuiK6awx7IyP4
yia6VTeV/UuzaRP5WyGDPufljVGnsrE2QWai6VElcj1F1b6KJ9+qnaSLkVoGPO4GlZzKeVBGWSwq
tSsI4lu1U0pTC4b0MtwGXvhvSIjQyxiAiL3vDW+WLF/S0QcOb6GDC/ijXIw8B+NcvrEh/Dlzwbdy
p5mGw0jSYLj14cJ95ifB8wQOMgWEFTjJbMLIztm0WcJh1AnQBml3G19Agx7OUhmTi8v/e5ReOQa2
2qc4tmQ0fm1vNF7ks3KwEKhqF5x6AQTIG7/j5V77v/ddvtVAEU/csIpiuqVzFeRLgoaohTnyMLFB
H0xaFiePzHMmpoAB74hb676R2yqkYPxOexN3wTWaZX1c4Zl9JPM+fQTfKqTacWTNvI7BlRQlz+Qa
Qc+8s5MEQNd/H85TFaK0GOHhVVm5DHg/H4l9J8JWHxW3PK55gEenMbgnonc26yHv+u/Z9OfQlG/l
UW5Zx9EnbLyl64RQggPUfGtMMr9RrHtlsm5lQItScZGEkDVXYznIrOl8eV+4hN/sLPgbUeprX4H9
e+gNYTWdLfLjc6x+o1aUqx50i/8enn+u1H9aCZu1XNoWnt5F194geS1TDDxUzMtL7aCE2+gRXYL1
RRamvZsWbfO+qO2JjlYeubf2139/hNe+3iazlZjKDhPe0i2yoKQK8T2Wzfddj94qhgyb594t3Xgj
wQwvp790so/aDMXUv9+JblaYJoY9ohhr3gP0wcd9akH0Y/z7yVMEyaRLUbCIIvKE3Of3sNhnRse3
aiHrSomeqhZrgarfcYJe5E6Yv/cN9SZ4d6OEp/OyNi/u6t+7+YmRfucS3gqFqmpyQy/K4GpTi4Bu
PnKbvnE7fmXubVXfMuBz5ZYCW4+FrCGppzyc3Od9I7Jdtmm3lqHEs4tBQX/YOTRAxPs0JXwrbkTD
h+aBV+Y2OPeV2+imON0nWONb9RQfKKllktJrOSzPaUg+JoN5I1Z8JUbZSqeUjyfnekKvBW+GC1kR
OYR1Ld7ZgUYHEI3WD7vGfktgQtnM+TWR9ApqZiaNfAe69cd9j94chB1S7xpulMFVpu6X7tRhgLXs
G7vxK9NxK6LSZF6ieBL0ih6YXzRJviyt3Nf4wbcKKiLruHAFhqRw9bvGsugAT9z4uG9QNpEtlifm
IcMHb2z9XokGNppptw8fxLf6qRaewLqREb2mU/tY8OEyLPso1HzLXQMeLrXC4NFiVrng0fcipm91
UL32Mjfnmm/DsQ67EB+bozSc+h8E16R9E2UrnTK8FoUSnF5jYT64qv4kvHsjonnlY291U2piIEC1
+Nh8De5GlZ7bLtp3/9mKplr4aSWqeRmR8rtvl6tw8Rupo9c+9GZRUuvYWAUYD+bNUfT5bNVp18ze
6qW41KRB5Puyk5hP1KzZUu/rIeNbsRRbQAxtFYaj1cWjq0ymeLXvHrtVShXLUEYwALO3jo51Juy8
Htaye8tk5bXR3pxsK/onpsFoBhfG4kNJFvDT1mXn5XKrjCpLNnHaKnZNB/lVj+lXYeZ9J/JWGTWI
Zpr5+LJqGvnOTSqPHd03tbeyKOvLtBsnTBM54D7XFwrEMJkcds3BrS6qSguzFGg6vrWqVhfQ+/lh
0Pytu/Arb3Mri6ogeafEBljw6fB1rNrjXA/7oEl8q0gSYlXam9VAbchFxm34dz3N+2K3rSRJKxZL
UtgAklSS9eNwXie789EvQ/X/MtFOz1KJkegbgx9SqLO5+7rvTW7OyYR5m8oZD0ZTBzZYn9tB7ItL
tlKkCJxJuMIP63WMRp7puJ3RKQn6yL4PvrkmzoQZGQWpvo2Dfgh09aOJm30iKs43B2UfriZRUrsb
FhAEVBRSWp4BD9bve5tbNRJ8LsbJ0K66jaZcL3HB7SEe96Z0tnKkuTBdGnXG37Suv7W8/tEm0z6o
P9+KkSoibWVnt15hRRJnCxtpxlS4L2bb6o/Wxo9MJ3a9Wl4fQis/cl6+lVZ4ZU/Zmv01wtIW0m53
I9x8lSva3jsb7bzGbuFOtBPCez+w69DPc5VHrU6A29fjPm9pvtUgyVFhswra6iZJ9I2At6Gp3hnh
bwlPc0VoGxSJQyVZgvlYd/OJq/StdtoI+9MfkjlbxNPU0Q4gs9Tflrr23ycT0r9aP6jnYkz5eddG
sAU9CTBCQ7Fyd1un5Vul7QNTdJf2i285Ty1rqAzQZnxLvVUPYZ3QOxM1wxvT/Z8h/sPgbAVISR/p
eZ4qdwPZ2x6S2TYn7sPlVFRLkLMoHPOi8VRmger7j2ss1vOEOfx9IlP/BWWB4gvD+S4P8DWXZzOW
8fe5RYojDtrSncGo7HM46ATyyGjUHgrVxae1i9y+CGArcOLlACYgxv2K4tMBhn0ma2fD9l0mtvqm
haslCiewU8WwZtrWZ9O/1Q/4z+nzp0F/man/7yTVawjDisD7myLYgnMFNfQBZMYhuWjIZOq8hztM
lFPdgP4G168LJK+kzgmRcz6mRXjsTIisYNRrcmCVCHSGlo7uA68CepPFqM5lMdKDAdbknKCT/MvQ
iOQdmtTRSK7StD3IYMGLCV6iGsfD4NM0yPIUsah9aBnKy1Z18x1ohf4mm+at+sUre99WdCU7ZXTT
YThj+7Od0hsd9hnI8K2YPIFHyuDqziMsCelTM/Zzxvo02Vfb3Eq6VD+OfVrgc8M85l08fTE7hcx8
K+dK4VuC+wG6k2RcHND8+FWQaJ94nG/FXN7ATFJGxNyauX1OSwlfLfnGjvHKi9wquUxCWIUmwvJW
68lkvWj1Ge49+5rl+VbKZdmcuLqqq9tKGv4wJ34GQGWn6wrfqrkgU4pSWabqFuvkXUwppCbVvhh2
q+WSdOa2AozrBl3k35K0H9cg3DcFt1KueoT9K1FK3TD07xOCjGZi532WuPBM+/dWZLXyIXyM1K3A
nSRbLMpjdaH3JSC2Gi4o0YOE2IlcQ02+mR4ZH/TJ7Nygt3yrordkKdaeXPmiPrPC38Jqn7KNb5Vb
qipDU3hc5fu20w+zU3eN5fH7XbHCVrvVkaWKSzGWkPx276izY6a7el8plW21W4OcI8AQ6uLmWDkf
htrBMqFYd1132FamxV0RFvAvQ7UzUPKIHsglt9btyhWwrUrLcTjSEWRjb7Yi89EzKTJ0gz3vGXO2
1WmtfS3WGavoiqxVfxeJdT3Ylu0rMcN84d9raPFiqoYyENd+DZsHi8LMhdp0n3wNZm7/frotF5Cm
YTN2bcN5zL2OeDaUI9mVyWNboJXzbWAmACKvXZCavAvWw9yU+3R9bIuaWoqkC5J4EVfivch0mHyL
6r5/Q63w54OIbWFTXQueD1yAxVURXr6ThH8jcd/snI2b27fog6oRFNiAuNTP0vPpWEXrW91XL/Pi
f8M/ttVLibJqgZ6W8RVNleEpCXl5hYKqOfiaj/te61Y21dQBMXNJ42s/D8EhaNjyIZ3b9NN/L6d/
LpV/+gabcixf14bTskqubdKx5Bt6D5LnqUppVq4quPawEcljDmjc2EjzPnQt7Jm6YHleynB86mE0
+7OHIUR1CiPQPWVV8VOku+mvhEn6GCJYPcH0i34MbGrOY7ym+QBC9B1aAmCPvcKb9r+/xCvzZ4sq
isoxCMfGRNeI2/odYGX8ofMxUC77Hh//e9mCzw3pjIyjazjJLw3xzwFC1H2P3uw3AcGUeYllrqQK
lusqmjkv4vStSP212bnZb5xIAapr5ugKOodF22cTrzmL2+CvQI1uV2DAtg6EPYvgrDUPEZIVxfJV
DGI5JlX5VlruZRb+aXZuMvGewtvQwVfqqlAT/8s0xXynsXkWeTOkHc9p3QI2FIfsLT7lyyv90+/b
bBYofg6jX5voOqUiPaCndTmXnJgDkCbq5BCm/Hjjvb888A+/aCvQosFqej2hPsSqIRiffSh0m9et
Cw6iam3uQSHPFh7558ICZXqAYyRDi1vgB7zBroVbQfqiu2VtFN7FRoefVTQXH4xZ0idIvzqfhc3I
sR4thXJjnVD+gwP9S1D7JGhVPuqeFGcQuKYPFYAqd4Nryy6jhYtvSBt8XHVYHH3pzdmioaatMsHH
4Jwubjk3nLiPFffk3ldxP2VRwnXmK9V9LhgsOd8YnFfGZqM9cfAYrlQj16sbHEiKgZuPieJvJEtf
ecNbERlvxxa5CxNfNVb1GSACfYps6I/WtPVfnVr0GxWqf67Df3rDm12jXDrduLTG0QA+Mb2r7dTA
8AN6iWyCBdERGif3GaiC5geaI6KjYeWvgJkwC+xSZQqFkHNXLuINWcIrG+T/qHnCJjAFdMPXzq8/
O1BpMmkxtLte11bQQxoP9l/Ysms4xN9mm1Vd/8a+/sq72up5OCmMjisE75S4ORudanNKpyhL1lDk
LU3XfRNuiwKCUXqsAtkwvCrDcyL7s0t26rXZ/6j/uqIBejgJrlhLye86EfLUglb9938P/sua+NMs
22zxw7AAzzUE4TWq0vRTQvv5ynVs70Od+GNXFP401WK5JqGYdiVI2VYR2NJxiUfThFeN9Os1xFQ9
wFNR7rpSsS0aLCibpVx7G16bNGyvyrkga1WQPv/3aL2yDrZwsMXHnC4R51e3zs5lrUdEUkyCffzv
x6PN5ZUjN9kcIEh415VCyvjqaVwWYV5q8GHb3FNOQpalAJ3Qv9ZpjLufCnns1GV61TNIA0xPBDAh
JVgk22w1OA/qDNZ2TsfvCxQXxypvu2AYS/iixwJlu9V3S2BykvAq/NT/swSzfkYZ9XcxNGkxZygj
DOs7HZuo+AGYgUFqai5gHBFk9Wq1e8fUVB3bJWXnAhR1cuyox2Exj4O6WDT6imPJQTjuZdOeUca/
Z2bRsCJ0MHQeaxfRPLRldAC+EWC4oMQBnPZogbs0RET3FdiCT4GiMjzQVZVTNkhTngBM/l0osv6U
L4idauh11tC0/yyTWb7zRRV/tek8PDalo6cyARV9WqXVv5duaX1WzXElH1vgM75YISg5l+jSrh6T
ocP0yDpEfxaTXGmSGR40j6ky7aGzVGegs+AdL2YUh3aILO66vLlXgSrhxNzUmYmr59qs4X2K7wBg
dNnPedUF8hATo3OjB/uUtDPsGVnbJKcar/M9BWJmfJdWcva5jFz0CEa8fCQyUZdqsAHJBrDAc7OC
CHxZzczqZ8ix4dFe2vQL0UC6iaSI2YFb9jEsFP0hQ/Y7Xoy/1lq1n6JUFD5DOxJVOfRj5gAFd3Sw
ddcd2rAfTloUHSQgikgkkxMABduxqz/VXcXgAVKVcDlty5QNl6lcGX1MyQwRfjlOzXTRrZz5x8bX
TXIk3uHnhyWaX/LQoTP5mMT20qg4uMML8PiUTkNcf1dPBcAw9YTsT58pWPPpT7IQE8hjnUmX8oht
0+s+J64S7j4Q+NGMKz/ma1vQ98oWNMwrdFSdZOEtvHSHKRzIoe8mX9z1plLlo5uH9qQw3++rBQ6I
A687WNwldXJwneJZhEuJO7jKtvVTYkRFT1HXJPTkUsbjk47mtJWH2q7ICWRIovv60SVkEA9RI5vy
k2uamD56Eax9nElEjjR3pTONwSdpKnJG8pCtLlcOpaRrHLqhOrGlm9oTGmgL/n3sR7W+J9LBF0ZB
tl9/YeNiJjiDec6mJmOoWIyZqcfR3TNGK34/ozClfqi1CNR9oDr8V4sxiZ7gYkNJtuBlRKdSRS4+
8a5NxWVyshW5oxICs6ymcNHJx25JxYN0SVp8TaCNbU9QuoPLIzx+4LBaTwAlmOawl0/wgADOC2Lv
eDqVTR2qX4B8dajl4XI2Fo81x0Q8i2Ec46v3tYbLW20V8g11MaDK3cNgdnxvxFAcdUskirpN0YxJ
1qXTFH+uOOf112aBdeSTCG2EiIUKLM9wCGp+WV2YzL81K8mIbstJNQC6z6S44xYohkNQal3e9XFZ
97942mr+IKg2/VfTprO4cB4p8rGwYY0A0nfJLKDI0DzMRTLV8hN+yg3v6yZaaZJNnAj3TiW0G85A
LsbDMbQddR+qJJyHhyTAvAYW2JLk2LB4qT+DrzVEuGlWJeYxbDLSc22GtHlYedGXl1Rr23yhq2D2
YQnrrgjysW3oUGQw6eLxXQIEgfvZSv3ST+LRVXLWAdgkl2q2S3GrIbkMLnGZInKHjnuu1rs5teNU
5CaKvDr0dA5fdtchIONnt8a+P9VDU/N7ht1oiY5eeamvRqGl6vMYxjEIQLFLY5Y5N8mwyNBKB9lO
hb3C3s34TvqpRe+RP8pUdtEdGpaj6quTS5dcS9hMnlRbRtW5mvD/ASFfvTyCBiqaJ8lgUVVlOjDM
XxDGLJM9RG6k1QUNh2p2pzUVQKovFV7MOxKHqAbCYXaw8RkHEfoGglSp/m7yw+R+JXD5jC/MozUy
UwBXFFnXxm17qDtTBT/XdiTD2QaA1+msbZNxyeIyIoeiCxSxObW+Gb57lsz0vauccbAuR6N0Ac5U
QJsCaaoYaaSuSjVdszXwOKDSyCr5Nzp5J/JX0gTBcHUg88zn0FaJuA9MMIof2rMg+NgDaeROOua9
/MKDdmIPNgmb/q9QY5L+HhkZk7sS5duGZjVhQfh3SFnfXvgaEnrr3Di7LILiv/mVjOO4lBkfYbD5
OWGqC05eQTb9YHoaz/dTw3E5yqqxEOb70A8yfSeCqiu/zlgIY5mFydTJj2JRkpy0nFh8YskyF/cK
DQQkb/gSROXBspADvUcmcjbt0ES3CVVs9R25I1Y16F4aA90dpGIp8iwUhwn9ASc8qg74RdaYw8vi
6JZchigFTRlzrKXJkcVBZO4Vg+23ylcQOcafq2068127SPff+1WRBNezRS8fhRem/MA9VCK/hkrx
xR9aQeIhOsWKI5907Ps6EPcgyNn2iWlCu/JiwcMTU45e0r65DGUz8+JSp1Itvyzk6jgeFBzk5BGN
n6lVmajiOpqzeLUqigFGRtdxmPWsJuM9E42SmUtlmOC0lbIDCDdu+zYKjtAFxKI7lNxFPjwnw9gP
XzsFkE50nuCIABznEkIp900PUdMveTyMKJbbRaIRLBOLK8Y4i11AxIg2IDWfZSV8Z84SfQFFcFBx
Koi7Ij0/8Cc2Ah445XxO4+a7tm6o64yboFRXX75ApfJQBZVds0pMiUHv0liv8UGMvUvKPEVNkp61
I/BSAq2O6+gOkMnFXBLigvF3ROs4OU9MkfpcIvUkDtEat1PeJVYjYJpVV0bqFPhEFhWKMmPsjrEe
1+VcxZNhX4ksXXecBxH+1mvigl+JHbm51DMMW3oWsrzqlXvPyBzRLDaBDs9wUS7ELS0YnWHkFol5
uURrwK8C1OsF5/VkzUm2ZKQfHTfFeoxTIiN9LthsyP3SkTH4ISyjFzDbQn0W8KnVRxC4u2jM0xEu
fQ+qpAF78PMCVlCOLB2DmqiZ5PvCFg5d43YcGzRA8OWODK07FtMAXG09gHA4giFwThFGtd9QxoVw
DV+Zd+KuNenUpFnp5jQ5Ci6gfMpW2CK4uwmRJXYNpdWQpSBgPglosFyTIaqaQndeTM/YX8EazwU5
8YQ289XGXuknEnRA2IUwGEO4hqUbgNGRcJeWfxeEN+1FqOQaiNDflQyAKeywqf861SnoZE23GnXQ
ycLEXRR0rcC/dY50GUEWTv1tFon+i3UsSXlFZB3zL32Lk+sRIj/L/pL1Ss3d2AtMwBj6BBQ2eh31
9gwv8gafRJhwHS54f7N5WuMIfqedVT9RdMJhqOV6KWCv+DtJunLosml0Y/2eg8s93Cd1uehHjrak
6HGZkdx9XjhkuBfoFK0qs7EqI+CpK74sJ1gydP5XGgQkOlVFT8XXcEiG6TkaIPR+loVt5Q+Nz4p4
xyTJWn6TfQLLdAiG1zJ+XG2qPVonq6qn+GY0dllJK4Xmii5csH7bbpyDHBlbtWSehklxJ5DfPunZ
Q/EEflOtzsyMSYe9Yjb6UcZDQRBRVhQul5A1qNRCMnIchYARcRRTeDzmVNmWPA++UfV0RGFCRvWl
qnR1ThOBo7pPpEjLvE0d4QjO1ij5KYFg400ej/VE38XjFKk7Nq+Rzxg41+fVhvo50baAybJJcI87
ee1DJbKJDtQ+hKJ1dZkZLWzzjklT+SAbYpj/4nwmLevw4kih1wcQS8vB57pelgx/TyCuqqJyeOpw
QGD7g5BWtnNWdMod+NLO9c9ILuQpXkPc3i0wezeHML1fsaOxdkW+LiTFB8xa8E8TYC2nu04giM7Q
SrbQd0HfCBRjZRqlxX0MM8AQIcPoxXDEg6uLAchg/lAmdTrND00a1M37ycslOVRDVdEnBAqKopXS
LH1xIpbGyV9Dimjl5Np4EE9tWpfTuRsSeR+KHm3DaVScEXIVBq0n1KT2DAk2Dx5XhIH2WDPMK39s
0WPcNXdj5KO6QUT9kt8rg5E8qEE34+9u0n3y9wTUwqcpZuIXLqfYzE7pYgEaHpmch0MN1OjPBRZN
uUIp8dR3YM3IvBWyCF2OzYePy1FPaOBpzuGATEZzV8DQuTnigp8acQgHbqcPZV0WU39ARbZvigMJ
V8HhBDC0bHgfpd3E3sPMlnxVzSQglylwMxA5X5wy4hNuxuCJDKaGhyAcqOBNm+SatDEBNQqp1TA6
lKHrAe/q0/6hnDn93vG4Ket81kQzeWBjTYIksxqdAF+aICTTgfDZDQaW45McH5p50jBs6SUi2QHl
LlqxYzcXsv4mVC2mo8GKiP4S+BLDNW2SKapylHz6g27qZcjCTvgqsyR+sa5zoOIyXHfravzu0aER
nBfx4siTJzNpySdssjZucXclZjmuJWxRpixt2RxGWVMDrHiOTRmVD8vccn6Z4EI6wLgcSJUy6wuL
cku3ojIRPcPdx7T3FlhMloICOOAklZRnSWs8jkfkCK5x9eJaGoLMeBTTEB0cLzg7tIbOX9UkyDlh
LHx0w0LIgcz4M3Lv/FeDrur61OtGP2CuxLdQmBRFqH4heT/W/M7yZfyg59g/D0lk5gw8sxTXNSQy
+yxAtWjJKHBBPv0Qh+GMMoSrf3Hd8QmpdUhOmnZes7lI4ycx4oqFkAQYugDXwrPCTgsp2hqihW8y
7zveYoef5cqvytv2htXVBbmHlQ4S3el6Z4DWyON+7RF9T+Mloj0ClLmF0fcibA4VdXvW9Vgcgmjt
Lh2P5Dkp5HTVChuUCEaf19ZHD0GAhE1Q1hoBG4RxIpQt6PcrPSZdG2Rg8plcMD7l8Dz053EM66/d
2GHTAlnsoGUSHMGiihEiuCTjYvrc9qnBtSxE4NTjyr1WHT2WGnvGwJI1N308ZcLDynThSHjAjPwT
L8ceUw7Cd2wU8kiQP2EYAyJPvaEtbky+v1vI/APmnDGixgIXNpvg8yhv5jyYO4nxL1jQ5db0zQ3u
9gy3gHD43TRx8LGusH2EioxfK99NeRO28XvYt+mPmmt5B7NFedWicdhPmi7jpIlzq4PiuCgOeksQ
2+II1TjCpjJtyAWdxsNhaTRCOhhi9N+GRYuslpBPa+hEPqBrDNWmmBcnAdPii6kRBEJ4N69hHhEr
Ae3DtXmB9ugMjVd8Y/CPqLMIW8O58GMMf13O+/I4y1BY4Kui+e+waREA43Ibvm+MV7j+J3P9C+JJ
eulCsvwVovHz7ItkNGh5WDFohYoOhW7oseJN/cONk7gNcdw9F3PNMPOZQjElRia5xGQ4NVEB7rau
w0ukC3sELBsTvbXuUql2WfMl7aeTJY0pM9rI8ldRWfWoU1588ZOJMzYSa4+8DPynysl5ORmru/iq
qDcnZft4OARh5Z6joqif6rCKvsugVr/h50ZgLRUjMEuF+Lh6QvgD2nDLx7F18m5iZUqyGeSJAxrT
EQMsZvBnhSLQ9x77YHOJV6S5Dros5FlHEo6HYV3RMl+VXC4yDYry6CkhU5ZQo/+Po+tajlTXol9E
lQhC8EroYLudjye8UJ4kEYWEQOHr7/J9O1VzJrgbpL1XjJtVSgpwazu8BnQ07Esz4vpqu9D5+Mc2
O9zLVT95ch9nLJiPhBpE7pf0iPp2wh6ztdjWs6zaQike08D4LY3zcUd5K5sAIs3+NyF+/pFDb3DL
I4S94bvDioi18gCegHsyag0r9BtS1JDxqXdUnfzr+mFca4IZ6pEPicshKTWoEmdj2J55jBHThGG/
83uCxq8lLhR/BBu2jo8B4y9vR5PxJ+RyLmUTODp88a/HfFEXuOo/89yxK3R+8pTkkf7XGaIDME/b
3UHbK1i1YFalNZ6OgdcTQXtZnUB0/pQyi9fIHl9FZiymCAGYdGTpKXGU6UqzskQw7MbWGT7OIVXX
ieH2a+c5VV+h5GuPCXKmLyJRW36LtCn+ENYvos5RbYUdDyXGP8iaMTzFYABIC0EMxhSGb1W2U+HN
T8x42zfUvnV/pdIpreIi4kmd2wyjsdiXA2pwhy2z9kd57HhZNvK9l3Z/xKEQf2ol7F8NWu7ZFjAP
VoSMeCYjG8zN2jK/s4KL3/lk6C+MbOzbQmaGnYwvR3TvkX7+T3SY36pkzfzQcMxJj0fYRKgzl5b3
Md8SHOZmS15Hg+mtInj+RRWOid8nmEBErYYl2U6d28Jy4lt2yGsey/lOxV8QCMNfVlb4IxaDuXMG
qDEpMdUpnBDsG1q6s6nhdIfQOIHJgNa7RQfho6FkRFYoW2FIe94cw8lWZDj/nkPYu+i7w1R3R7Uz
7Yhwu7wJxAFxRfbRWLYQeJg3xCQiRZ9krqCooul4+RLAtV6AeGA3w6FIOgBDxSQflCFE1WzxEZS5
CueFkCpPvgm+lk8hcfJdxkgVawIzna4zNP7oxqhuCzuuA7eptynPwm9jEMTmSLFlbeTn5TVFDfnP
SM7sLHVh+vtdpRj/qMrG7eJt33/koU+PhmCffbEI0/w7hHEaL5DYhb3WDtDeKZ9h24QhYpp/TJBD
P8F8tTyuDK6dtqNS6BaYRX7UC3YQfseByu8X/I7yLoHEaDmnLM6HJsu1xPdEesVrVxC9tnkOjXEt
CBPYOaD5MI3RWfpSWo8vFH+2UBUTS3giM7TLlcRlgTKP1OHKkgjLXO4tH+xnT7dNV8pP4DNylRVn
kmkDAMV7DOHZZqFCPvrRMoCzXDQCjcyh7VPH5V0fJrypI6QayRWfG89bmprh2pdg+OxiYnJN8NF9
RrsF9D5hMLmVKZwJp46sm7+ycZTZdSkz9l3v8hifWd6jgn0fw4IXAjdbrq4AD8TYagaA7BIid+R1
ts/FfSech7MEPSWAtfPjiJ8we3mDLeEwoi4OR3qscMNhm06lX/dv0smyvHDDx29ZT8T6UppYRC/M
x4mvMaBLd462FRnto2fx834sw+doAhZp2nvAmYh0GcGtxFn8exIMEwhifjbexmaFCJtone63jGTU
YKc9iGt61bOndYiOX9rsPRK6Rlm22PAArMDas04oghLTJz2GtGFhHxI86v4QzZJjMtBYzOSpKK04
a9gtWTX2NPodDsZuQCSK/OxT5a9fxZXD73TV5PXQfMYupLv5YSX7rJ6ZSMkVEOSzmGz6FKOM8g7J
cPhkpZfwVuqkYwAbl1mk52VzkKwu/c5/rOXkh4rE6XGdczNkddI7fg4JEuy/GxQStERtGgO+tA9r
NmTY0q1bVEMd5eQcsXj9ptYtKRtMvVpCuy739az8MeJK3rGYVeuYFK0EUFlWs4xREHJkYr0lcTGY
asNkOVdZOptXsSDwAaeLnc8ynsIfke5ghSeBgNfHNTm0acsSdt87qnD0A+UtMF3Qftm+MoMiDGsk
UQgcqQztM9G4PMijRbt8OVzGnBR5DXQ0nU+IY5pts5C8L2vLYeTPN5uD8/C5l1XeA7GpYmJxoqbZ
Uj7SInJ1lBX9b5eO44EdoyfHaSBaMrRCOsw8xPNTnizlUEUlulCwOSCEr+JCzuYaltWrZpFeFNU0
ocOwmRUkbIhwX8cr29P8Cbg1bYYp5Y9Fl+E5SXr2kZsEeFWBNbdC9EU3f/DIIBd5dOWEUW8o/1/L
lQ1jQ0E3fv0oEIFUtty5qmycmnO6LIFU85ZOraN0/tHtwpwSu2PpF9sMnuUo9euupf9JyU7hrJ9B
INRWY+Ru977HSZAUtCDPAuny71MIIzK4unV8jUbUMT2qAnUyWNYtgj4kqAnf0i5yQEchUV7PEjXL
aY0Xjy3VtiI9vgKV5l8lV35vgOnjHkh24H+VWclqroRP7JOXYlz+hXS1Q4X1EmgBWSU+pAU9ufed
ToekXpZsgR63E1F4VjnvxrOW0aEwIZvyAVp989ztCE9r86UviqaHaM00jpVjqHWn+KuDs+OoPTIW
3sGs6b9rzDxKU4Z4uNApHs6453EzcTXfzcDFYHLC1vjFLBziqbd4phBW5yd6L5QV253vWb6CUAPO
cNl5Obt2Gvz0qQB2t1x2/Xeb5ccPRML6Px6LzR0AeDx1qXfvSG+CV3CCWac4jZ3KnnasNle8Wr1t
fJqpqV40DEvYbiaWIroojbb3WGYmP+eznNbrl0Te1yAH7OOSQRdwDwJrKX96F2KwcRrTNw4MPf9d
V+1/6yASfrLkiN8HDnaM9yq+QrmQ3+827lAwutLt7ELXY0IHGfPX5BpPAS9cDPlMujIQw7nC3tuh
qZXmAP4OeEXeC2ufko5mzUyz8bhgQJDVkHiBmUKZP6V023FD2+qStEvOw/2IhrZroVL9YOxMz4IU
KB8GLIcctMKjTalBpa+7SnzRAEiRo3ud2YYLDtNcv1WzyzRgB8ClKHGEUeIMeX3yRyiQKtURgZwx
/XD8O+D/6XHUH2Mled99+Ek5hsdrY7LhkT5w8FhlbjRy/b85KzEEUyS+U3QpZGBZGO/tbTWLkhdp
ivHNRQIkJ0xj/zlcbbiMt9ADwHQZiGBVLHfdXMavPkqRkCgi0h5rItuYgCsbcMbgoEsxGaaFYG2a
EH4X1n052RR/fUyMOG29BOZXjrhkZpA81cIKcQIsvPLKsqNXzQ5k7XUcS2xiiNkE9a5Jd1t7iZH3
GJ35PIZRNZ2mFLdKNM3VWiTh1PVI+ANnxbtaHmVysWw5Ppjb96k2GmcIHCfsZme2XlLfLRm4nT5/
wgYGvhukWb1MVAME6Hj6Y5v642Rmzl+gHCgakzPbuJXab3u0+SYB5fyqWDQ9zahLqQFzyotgXfSB
tx1yUYIM/QpoWHzeO01auwFAwF3Iz1O6j3iD+g5rSYFCtHqee7yXc1gwwnn4PXIrPuNYwX5JC4nV
rd8f9Qy9Z9Fh7q1jUFuXZAMGQDTvb3u6JBUgUYeV0yAs0elMV2i4QuZymaWNn9XrAVVIk6SwUlHH
6GWWnbtkMcjYZfH+AcuGPzm8Ec8HjfoLJEn0Ok2yOJloDmekjkwPZqJlu6jh9wIrW43fClPWqru+
2uWIqlUve9/I0pXP40DJh+1l0oCYJE8AdafHtZ/j33jY0yZkQtZpenRd4yQBy8ETXslUkKpbQtd2
4zF8phyYYToTftn6WDSMhw2neBR9Qm7WAdDsP2Ofz2fUphano4AeC89F9ofBeriLNqSAB5sBJdkv
gvXmBEQatGjnXJNqtp+Z8Syq+u74hag9QDPDHq5KZn8wcP9V3OavsOmiIBmxAo9uAGdlgdO/E07Y
GbRv0vSRK69FqaPHzarPfJVrOyoBdoV3JRo+Qe1hBRlwWw4seweysJ0BWo13hMK0BtGhwkXuh79J
ZuQFOGT+MmnzvrGp/5hIjlq2HTMAHEpbh3i2cbxHcmrxGk89a4IGHnGK8nKuRqHLpJLSz5U3jDTd
Ev+Gr2zD53nQJpR6hn5F+Jy1C1y7uoaSZalKSw9bC6gnBC57WBcaNULWpJzhzy7qfyQDUsQ+hV1S
h6RQRpY8azm6HetdBDGnZ2t2XIRjHoGPeVZ+IPxh3rckjU4+h7UKqJQxPFC8ADM9vh2hdMsFY5t3
b4BSBwmyyuus/E9sR/abjl6KJyIcU62MC6//9T4NZqycHenaiE2o5BZKxCl/Fr0i8g4fN+zqNIGS
ADS3XsVTgqj49CHoeWwyfszJN5/GQd0lYzyDbkyNFeq1hKVM49o7YtySZFKx/a/ctVB/i8jmylfL
2scacl78AqYNBF7aCunTu6j3bODAdH1c/tzNhBk6YwV/BP05xq0+lu7/bsShTZgx78Lu/VzZrdBR
2x1q8DVAXYbRMjOQjuNGRMksNKSrTMSnV2MGzquLsnx67HmnPrBQrpiRJhw3c91PwX8QZIPrl7Iv
rDgh2ComdTmp9QZQJYGcYezG9d8B9d7yvg7UL68xAv91Xfa4+B3aP6weqh4v6/Agt1XNdRkjYRN7
J2isrMK1vCxPizEBnzQPQGur0QOwricba1ANaQbJzF1Zppl/gN+z499NJH3xhGmL9B/e0rBWYc9W
+9EvCg9TkoB6itvU2+QHiNcifh4BsvB/AvF//3YGJTYi5iBU75uDkgLbrATCcJV6j9MaSFOInjH6
GN5uhYjeS4unBPm32SgUgTChZ2OH2mxKUZ4d7f2CRjfTAzc29ECyc12IYndvRoCcafoNqqeoYhJC
X2hppXEzaF/Skf1fbFco+FrweTKjD24SqAva8g7SB9z7RrfoLo727yONFvu3BKRUJAjO0w5N3cmO
LFdXK1zrwJRxPfUg/za38m/pEIERRz5IWkTXeRVbMTfDCrnZ3ZRAcjSCjEfZwK30dI4v0Ptof910
tM2yYdtcTI+b0648MzEUq7qiPopjLELpbviZHfvMa0tSuGX5soNpauYZKbj/CUBb6YtDJcKqGrex
Pe8QloH6deSmxoE+osij3EFaJ1BokAyf0FHRDoKBtYoi7h62OGXpfI+dFNtutSQIS/tDPaV0O6VH
3gfIf4QEZHEPYy+X+uT6AxjYTng+3RT4sOk3CKwlfNtwYNF/Q2wIiMm8n2xPLgQ20GzGrMCglQO3
NeJnb0wy90XchjhfFuxOwkQGCaYhjoA2nGd8mXy64jzBAoeaO5mE74QfbG3SzRT9+AqywFv5WJCE
zaRB+ogKv/KY5+5zYrsYwXD7fPrlgAjs6tSnKRenteidWustoUHdeACBjbzpHK5iB3hgPocv7/zr
GtA1CAL+MKoGH8qxGSFOksAUOsCfUCE5MfkHvH9kLd6+qTiawnh9gyp9Wm4xxWomT7hLWYHm351i
P/Epzgl80vO0/sLLPGQ3YpJeVcqmNjvFgxF4+0dUtNZHvBXIHzHlPy5I/3lg/nEGPJegxVajObOc
+XnNeJheu3zDdR0IaqxwmOTDFeTWTN/Got+7J0umw9yiFerUOwRVoD2t2/TcQLNOWzTNU8wmhyr+
iHIYy8qlg8IryjFWYGRUJvqYcWbLFj//tLc9pNET/PNF2sY5CftjlwHQ+aQ85OtPKL6SPyp1oQC0
AAIVsLYtsgcKkho7B6iN9NzlGoKrWJbTa7H2JRrEXE7yvDkmkmjECWTTdwGRzf5UYr3wNYhRpm5C
onr45FO8v+1aggSu0t2FNamVgKT4w0pj07aMidsq7A/hyUtpg6wOGDxCPQzAX58jqF7oCRQzilmG
1FOPgcSpe5Wo3dVdN3Xigsw4AVZSePTl4OWBm1Mm7lXxyGbfiM2J+ySot44bv2MhBzh6+A+XxIfG
cIzYxh9HXMqzsVCspTxn1zI1gP0otKV1Mk4o+CkSglcJQMaAF71nQLBLtGjUJe6x0EgJFUBFg2CI
0McDkLx3IwVKtE7RhAT6YXreskLlTxumXQwtwuwObOEw341jz8I1h8f9Cvl6/puWjogWgg3yPcnZ
8cbxzSJ60CqPzNY5hxqUEf2qoRFgf3Jg87+6Dm/LxY2LXRrkIAAZZASj4JWBfc/uIEo4XrI+8wD5
56VA2RIlx6Mdo2G8H0YhMW2k8/6ZrWXqHokr15/g8tyfuWPzWJdrJ7JK7lkGVo/DJxJBvVrbsjuK
ejgGMePiQJMKYEb8545JGFQTvixe9SGabutU5O3C5+NMC+YGZM1bwBDk60WWSQk2xK/6p7AmwHMF
Oh13xbFyBig0GT+S7ZB/JxCFf5CALMNbyKj66SPYDl4GVCF191qPETKGfXSUpw4MuW4hnAxrUy7b
jMHEpmJ5pB5xaPXSA0Q5wfM1RK859B0we4VR/wIl96Uz/oLrt8o5uQPRd2IFZTdyojswMXxIa9vv
UMBRn5YSFV5FOuJCpaR7AoALr1cFveu4/UO3FI9bASkLhi1S7uXYLNTP8TladZR8J7KT6gNvFbNf
/gcAXFahQPSpBIytK3xxM/u7lev4q4+livEMhV2ckMO55vfQkOGq7jf4vvJyVKwOUZxcIFAaNngr
ASyYTa4vR54ogJsaUoX+mScy468AqvJXQLAj/5Nv2CnIPhzfJbIbX2AxdUsd5zgfYJnaN5z90T5F
rxxn10vWOc5qxg5atLkTI2SnTEVZf2+nNZ2+jdm64LjkIqIXiwWMXcoCkNGJ5YBHTlB49XvDiYVE
ZfYFvDuUK2h82DQQ/6bwq05X6JvJcC6xbCn81qJ9AHEbKecqeZ8dwF13npI5pM0I494zN2gRaDOo
kvBchdnOtUBJLeBZm5QQrlQIhmfySfhRdD8nOg30AYDQ0RV1vnZFVgFECqpNVc7oreAYjZ/QTaWv
s+zTDCS0VjiX9qHc7kzh7fu6BYWyYZpsoirVDNZBguI8z37nVzbjpL8cft8syhgh4APBgXPofvUb
2s8hHyXjm8StBFH7knn8eHwFUPmdhl1mrS3XDP+Mwx66saHHT5H3SEDN9255K51l76TMy2+JwpNc
o86NRP+8WwX+my7d38Sk+mdBDiZPDgzWUYludbydAqDjOsJYlv9OcPZFotpLpIy8FjanoT1msamP
DM7+6DQh26T7s2DMYN/CSo8XzZPpPsKo87qthYIGZdT4vqaOenAM+84qEmXDBuCY+Q1P/T4tSjxn
apnI0xFDh/owdSZ6WGcoWnBzLv5xRcl8AnX2MI6PyghwKlB+wnA1i2lqKYsEcgAmEyjY8pin7wt0
c1cZm5w/L7MWtcWWUK1Ypo/K0ry86AX6zmOJ1HfUB21lNfFEPK0xoneeKU5F0YTByB/YTDgEACrD
1CUB4iy3cZ40OsfQaDRBtzQOoiZF5nCILUmJWJjUJTijChF+5D6WNWTL2/4ll0+ep20j/GU+Bi3f
ChR6DlctJvU1++NVqYJPAS/5I6WvLjc9tNcJBH5ngel/NhXrfID2BVjlGzaSUrZKJ8djliz0xtdO
XUvMCxBalFGSvkLR4rIGy9a2fYQpgbyS2Xye3vu1I0vbcwfFTgwOBoig7Tb+SNCO8DTGZKFgGMZt
PHHbzcVlWQ/aP0DENwAgPpTp/oFSGMwPVU6rfO/QEU0rDFIG30CYt1sHQDY7QQNvCkCPx45f3IxU
Zw2hvMBFBI7pUkpz2OsEZe/rsCdjclqTtZsaUMOeP8ehA9UtIogxH2eQYQiYmWPs5lUqE2JfQ7Tj
sV9HbgxcErj56A0EN36IpU8gVBzwVsEpT7e8Wrpg1C1FZP58ycYgAggWAy0nMPJw3mQ0nyZofK7K
4qioBvgtjhqDqnnc0Hl9pwtE8ixS8peSbfLOHAnadcsohxoo8lBPaXAttKVoN71x8F+13CM0aSrd
pel3TBQ+r1mUyfSaBRr+DSveoncbpv42uUT93GA54dUg0XBWY123/mZMmUNfgavD1CBiofxbPYmH
+x3skG1nFW1Xi5RD/DOVZM+0+4rCjfZ0f/TT2v/SZb6emTME/iSTOnKBhJ/qU2kDQ7pgwJBcL18o
zx2wzA44TifCOUOh6fG3KClldXbYeKn33ixXyBD0q5JRJjBv+syXDZW4umrIwKx4PvYAFQLeRINV
jZF/kE7M9WxkMrb4y1UGukHl6X2qorW8brPSUwM7GPrtuhE7+G881ftPHrxpofOCHSHLO6nbNZ6x
22fTnBynhG8rBsLIPVF1FKeBD6Ovj31HJJiJcVg1UhFzVmGTfzBhje1BR/tAs3g+wTG5Nw7j3cPO
gWtKeA5+2lIOeCDXEUFIYZVNtpn5OR66dT5PvR+fQI3MFxG7+UlFfdriLEvAOTp/nDRmoWooQ3mh
6+Cf8SmbvcVIOK1Qk+TE1NhwoS5NV37aOfiClxWXjcYXiKrnN+LQEZSV695AUoEwV8d3iFUzXULR
LUemAQsGi/ti2zJwIlLfMhr4D7pmLvlv0LGJs7OFiyj5rvXQo3RgsNNDshH6loi8+NZB+cZreIy6
oyoikMQM5tWt0vOQ/HVQR4WKlIe9CSrtZUpHiGDmAIJ20V+wAdLT7xGgXnB89jr9ncoxlyeQq/AO
gN6e5vpYEE1/5QH6iTlO+HohHS1TjAQJEqsIzx7wjWEMcLqDsGqMFXKNSfbYofkYr9eaReZE4c55
csKbG/6Q75BtIdgEQQThDd5DmFrHQo9x3YmdXAKF2qjl0xjJWkMvF5DKhLuiCBu/chu5asX6dYF8
fHuTo047YEr54V9ZsQBoCEjmk9WoWeQfIZiFLhxDX/RffqSgw60+vu76IM9xQgtzBtHlXbvgSiR/
Cdm/WhqgdBprABPQGNo0nUJjsOf6J+DCEKvhYFF0baMQzxZp0zHuigBjjzw7smRRo8COileQS+hN
2qMSi0UFck9hsBxIGZV33SA6DbHPhO2ohOKI3jOzgyH1uKAvOAYhzDLL2mHBtPJ4xj6ffZbrlsNy
lB3CoTg64x85xG13hEXqmSLNK2uzoGX8iHFz75pYQiL/jfRjBFiQREXLrMO0jIe2uCg8E5jbMGCL
mmJ9BC0Woy+sgalr99XMcqmfw2JFBzDPxQrI98Y7KDqgrX3DpHLs+L09hyVjkss7YkpZdGdXbHzt
VsbqvyyTrsGBwt/RH4HRFsF6PcbvPpQ5KtpASYkKOm0cBIATcYoTkACPSMfD0AVW/mjxHcefBItJ
K/aM0hOuSmgVOGRD4LxGTNKVtiOUJ9ZDYXs7MLDmNW5Ttz0gjF4NpxgiEP8c72qLQZqg/ub0dQ6j
9wa0JCkqOkHFUMNLEouWhyHPn62DN7xa89XlT+VMWXiCkE/YK3QRX80FBG/VbcCrOt8djG7ZxfO1
x+5HnM3Opexi8TeB5QB5gVEPqEOAcLUVGbviRymLLH9Gy+6W4aWORAKnkZx4kwuCyrrddWNeGxwK
S61XA5tJpaB9Uy/e4O7F0c8niLBqpDWSpd5wgYCM2DsDNWftU4htH8pdaQoRLcDs6D/8v0d2dbAd
oxg3LR5mLWV3i3U6da1dHP9I90V8wh4GuDsT1LJGa08B35ZZVuwfYGOz5X62DKQPYErINiFnVdBl
p2o7rQQbdHXAMpUAV4UGoBmhjgdYtG3/JTDtrKd5Yz05LwU7/nKxlieRh229mBT7QoViVH9iUH1y
sDP7/qik2edTOHyhX5ewjxFELz1HUUQnVi3ao1zG3xFI/O1xEbzY2iwr/TlnkfWVlZOIquHLZYB5
eeYn3/U9zCMwK9e5y4s/0Jllr6pb+wchGRjQQiTYbAvbQ2wSgvEnjVHC1XDJkPUdvC0++ogzAhQe
cc9Dxacj7S67XOfuMY0C+XJ7miWFoJxALXbLEFC4/JB265+WZWEeJcE5facr6kexo5NieEgoXJM3
u4Gc+MtHBp9XWAR7018yLhB04JDvMiDa8ykZaAAdFblww4MUY5IebbhsG+2epwBp5duMhf05w6UL
DQF8dU1HNxcekqEf2akAzf0TwxYy9ZIFp2hfQeccvhFDSw0voIbyuvDpAah/77NqTALFgyPVj61U
S6PB/PzNOfEYVZBnd4kOK74Juy3veJtBXNIuuexgeX+rnoY352j+kCxb+OX7YTohE2l4YITlaNSA
pgHsAwSGvR5+I+hiXeopoR6ma+oeIgjztnrXyoH14/r7DEMDVtN1Z48znKG4IXB3xtEyw5k4AiJn
iVl/lH0egU6bwgdEjO4pgH28ThGDd3Duyr4dEGV/HznZP8bTgc04dBHQL6YQjYNVLGFQmPP9pOLk
OEM6Yn5CVxY9WdGDYYcS8x7GUlW2MLQtfyCNIjUcM0DrNxu9F8LqV+lX94lUbvcQw6zy7Ji7G/Eg
nTErqTdyKNxdhOn9DPE5vysOra8ySqCujkbMmIj/Im1Mj9/AJeDG2cTwAFUYXGCJi1HeUtIfEA6v
SPFx5dfFOEOUg/ZXeQ2ckktiF39jOIUhOJnlN8khqo3wjfwWRy//LVMOM4sz0buDaugVeQb2YTzc
fs0gAnlI00H/GX0aXQH22Sv+KGw2GKvFrcjH8oEfX4q+rYsnKAlj2Dw15uLpWHWDk6wA8BgvHGQY
8S04U7CQEGRTwGMOmptyADcJFz1cMHzP11dkMrkDErAiUhVWz/klSSBwpDZa2sT09vt8zIBcAW6J
svGHFpdNOIO1GJn1tR6w9B1p1jcrmxNcqQSiUxTTbsi8oUC4az6hpx2Ql96hAWSK37ZIQYqgOznV
ZIw/t5FFVxRUdHdd4dgPF2UpQLmC3sCBmF9+iHaINsjwYWMG1mW3yQMIFnuNjrDfwwizNF2pi5Yj
oPFu3aO+iQbUnoMWRRBrQVxlMPl+uQ/jc4rlFVmk7gSD1CeDvvZiQnlcsMymn4Vazf0WqHwBaAj0
Nd0wayO5ro5WdkygW0iGI6+PztDGjrAmkPLkYMJEoGcXfocYTrMBZvBvuVn0Lw4HzQuocRieLYjK
NZqOM0raDG5IPEZQH+u9AYCVbLVfWPjA8wvRipLFfx34rbFJDsL/+XGJWhAB2FnBWT/GeOdA3u4d
MZhKyXLb/EjjmqZZ/MYjqhyoeTLfeT6uWKQHl9ywhZG7FYQnLhvEMUPEDNYGpQvonQfOTj+E16Ye
1c77ChVjsEgXFhNEErZmTHaIgICq+DcT7WtxykY/fSvyDCgsILgW+xC0cuzYhmdowoDqACiIrn4t
54tMwQGipg/GIZzRS4XJf2zgudt/50vef4c/YwPpwSyCxrLxtnIxv5abz+XLnMFFIMQ6f98W9NRW
pUdaSyVMVmDBgS8ajrrpf6Sd2ZLjyJVtf0VW71DDATgAb2vpgeAUjHkeXmCRmZGY59Hx9XexVLdV
ySopr+Ja1UtYRBIkMbifc/ZeG0WR1WdXdWYj4UJYtstlmh6GIqTtTfL9zAxw1oekdsxzHNrtzmD2
UmzY+2YPM5tC9H+43DBjGDkTRoLIpFXbz0WVvZW+2+A77gcWwsFNSQUAksJg0rWtQEyIq/epbhHp
xoPFBBrX9ppdxbh26SkgHxqKnZNq+W4hyrvq8JKsLb9kpeW0uqwiEyVQzGwiYFecBVxl85OJyGxY
MRrDf+eSCnQmzRkxedNRocdGmWwn1BD42pk3eAf8kPZtNbntbbQset+IIhuZLscDqqZGfCeCtzhg
UTfR8xcGukPlUIAhymrUR0NnNVrpo/UvEDZxtJYzZJcQcHrvnOFuKrHmUxrukahr1E1oi9IVm50y
XE2Y0vZsBf3LJm7DDc1g5CRtbQcFIQFf8LUxSEYJ1m/MrukfQzyY4hmUgbqdhUaoETXJkKcr157w
AGJGGbZe0YuzokWqg+Vz2OoxwvMVN0U4BKPZe4cmj6DyVaoq54OATcDWrBflru9mAR3XrJcb6bJp
z1Q9jmvPzZfn0I3DoIjhsu4ycDxvUeV2H2wq5F5TUm0XmZsb7DPVg7X44mGxR/FRV7hX5OCHrEsL
I7/JzqO3uB2tGHmP5VzERdlvoMEiM6afI7MV/EMOGk3gYFViiAOKi4k+ZG+89QozHg1mL3tspsI5
K/rEeKfF4JR7jQP6HHMZkNisSM4ms2kvZWSUiDxV1Vxkxsi1QYbQVaz5bEqyt+WOoiUFpTbGw9RN
akX3a/7uuEm3wXEgeU+mfJgg7ycrRt7M5VDv3sMACy9NxCtXkV2XO9ptNX6kRm972gfOyojGOt6A
36vux6qhWEtzWjFxaldXOimrL2VilDeGco299JrloUH9hf+TZtQS9GqoU7wuKZ1K11Vba8jy22WZ
7C0h25LmQ6U+XPxJAAwW8yjGJii4h2JENGqvbuzWTy6yUE9PR0nMlcVk/9HznPElj9l94KdavrWi
Qyzej9QOKwrY/EALTQd2O3QHA/3/7dFkiO3F4KIIGmWOl3NXYKbpreVrbNr2nYfU+iy0/eImtZbh
i93ak415w80qnvaMGlD60mUFs5YxBKCo67BACB6EjjeEW2cOxyuUfEAOwaqVaeB0Kc1sxBEuyqjI
rx79Ec/shpVGX0f9kJabjjzBe9dkmcjwt36ZBwdp0awYRF+ZeLHS9yQUzJmERiWu6J18N1Eabpx2
yJePBBTZtuudwb/2R4GuqDfy4aKN8F0cSE4yn7qONtUmlmaDBLCvvfQsjtCYVDSFoz5bh12KBidJ
QePtcF77xT2oFSU2nY6rS5TCxqNV04TeqtJp4m3lMcEOMvSO0RYzkfxWx6Fb7XSDU2YV+6zfwJCs
wnzKhOuKXUs2mxXonJMAUGMcl9ZF9Vfiyp4HIzx0epxVE9QsA3DrtBShDij4puYClZ0mLlC12Klo
J6WjxPMTD5oaFJP01hkMO6UfgMxm3rZ9L88MTzfWW8FAPujzUIx3LIJe/zBNfhSfLZU1Obeg1ZZ5
lTUGdy7FnH3u6V/l5V2or5F++flFERo5NDc20ml3JbsmnQn7RYyxhdSBJHxuE8dfG3UzGtXWlm6z
RoRuEaLTemZd86dRpQdzrWPPnF4R5x/HhVS6BpajuvLBmgCJucjh79lPJfMk9cBsNqt4MuaZfq5j
OrDJZe12NpqGspnExixACepdt2jqXcaymbyElmJNAd2dBm2kQpQ/3s19RhmUuYhfitB06jlIpdO1
l4zRfB+3SSHbCB2Zh/puJaOyXc7rQdnl3dKivLs2XRPxd4DdcGlvbJ+6HZWzlOrBLM22X82jM8wX
dNv0u6wUYpAVPplhW8XMOdWqDZGzsaH2pDuuBmRC1d5xxbS2OoOBfbF04l7hmr90Zx9/Bg3C2cYi
UXmPNCP9Z10s7o5hYXOwKR5u29m+ja053XslnbOh9Zyg8aTzpWH4/RbhYDkMjeNstOPRFqhRVTFq
1+KVfZ7B2gG1JsF6eSMKwUZSojaUfoscZerdYiOLjP2zlYYDMiKVX+q49h9YItTOqXtWqSRjIbb8
bpdgFXiBPsPTo5Fse1aFpKPkAeM4ONY8f0faIIK0PcpkurC0GH+7+U05+vHNUhsegQ5VuXVz9O1d
l+aSZmqYO2tkSdaNXgx9SScwQ6J79BuuiIPvXtvQQyoU1zJ+t7saO3iZzNtl7vU6Ktz6aW5M9P/O
OD+jkGkfXctglpPLUrypxp72yp7Q47DxGR4gHnZ45JN2DhinzFwb1TRdHSN2XyobZ2FAQam2dubr
86QZ8icnr6e3DFxRG8TcFTYzdg61wDK4WLwWCaIoiqeeO24tCYkjVjsbvFtcquKrkRDeg9vSeVis
pLjMTC+NVkU9D8+FRveNWafaSarsC5+6dd81iKVXGo/PS00u2V0z6Rb1P3Xz1uFxQFWHQZxc3jh+
MI0qeivjSbBr7wZnnQmiaHNli/va7EZjM/twK9vIwIBT2s11lmQ8bDR0g1dnTvHeJO4S3Td+1xwQ
hi/rsZzdb5Zh0jmgdeYHrB/ItZvOPkwM1i47YVkvtpPPN6WHQtnENnTRWtIS6Nf7ENEK/ozbqMWg
ih8y3Qxum4JdsaIbxVu86ryl+473EselDQej1RhasZ366Bj6KDp3a5BxKzs25hdaDe1VT6uLNnA5
rOFdpE89honHaBTuGnqh3rpRVGAwR2lrrlpftu0mNyy3WGMF7a4S+DfuFX4E8mVotNGWv7Om3npL
J1NWqA2QDa2xzrfmVhvVEohsFg9Fxjxw4jqZt6Zn1+MrE1RX7C0ESfUWuET/QnvvBeMdmk8b22Gz
IgYPq5b0Yn+dlZU7bkxKw/TK7GsZXcbHEiUI06ZZdzotl2AMa1pAZVzU29JGYb4blnbaAYSmCz3A
RzyKJJR6c/3IiLeGmjBtVJYej3Nfp1r2whw75H7QT65qcIV7p4z9bWUiVTyERo/1GZnVHRgeLDza
rtkAKC8Zl0NflfZWdRR5Y2K0jMfocVFg9AOP6IF91eBDPir6Itu301FHecRvbNsid+l8KScbAp5r
w3pk/rCvu2n8kmj8JrPs0UkxkbMFF7Wi1daA1iCWYST706ga9KZ2On1B0QK2yqIfxIYCtdERqZs2
gWBvhsjcyzRG1jBuQZ60qaALW6J+LNgTGWMLhhVQ0LJv6hE1MaXSgfeFDnTUR5OFiYWZLmm9Cb0w
P3OREx9AJ03ndowvdo5RW3bmzHpgUSBwhdUVAfHogNA4h2qWXxEETh0e1L55HGlvfstZjr7EJHhs
CssurttFNc8t5e9m1pMOaDOXu9L0cHNmaW2Ua51Hxn0qVf2hC6vYILVnAjkabRVYHk14b/GPMRI0
hhycsGHDuNEovxVwUR6X0GMaLnu3YVuyIHwOJVLyLBbtJvZHxF6hZaB3cl86gjgZxvriCqZhhhw9
lbuOAcmW9Si86TytH1XllMxr0vSRdqz/MBQ4y5COJEWxHTu+PwQijNYSlAF3NWw17nRcWx8TxcvW
6BwUfDh1vy4yW1Co+VUdeAgmqQwFfWRE5UymyjZKgzEdjYPJ4HndTiZbYLQYgohwi6hlgurbtW+h
ud2ZNiKuM8aSmF+s2TYS+ugV0y2mDa25Hj2kbGejaIs9JNj81k7oHsH2SgMqAXwpqkZ6OBsRu9sB
iNX7sFiopxTSkYQM3n3aW7BpFqYh1yzO+pmci/bOaEA44DekeCtFja1M2em8g9upxJayaInOsrSU
MVd2Ky7pyB7VIUxtLiTr3hPsir7d1kMX98w83eLFnPzluNdcIC4uUWtVtwhe/Aupkj59iurehpNj
p0GbV/a+tZ3ae3Wqbil47mCkC5KkqveLi2udMhSiwSQJrsiWapjvUsTM3jouTGtZ24vZdntZIotE
lSd82rSx2TtMLfLuIddDWmz7I8Rn1zcLrDwodl60c81yXKhB3Lx4JGFgTIMuidqj0E2l0dd8ChOu
5LJpmU96kLDC+1GDTjEDreuEwsAuC2porebCgcxEy/XrmKRN8b0vPKQyTMiy/EwfX/3Q+No09rQv
jGKNTWKmM+r7LdaoHihMe+EqV1hvIAA8j1vPK2V9p0ozduLAoQ8xHnJnmrwdOcOqIHyVbySIWWbd
IO6FdwzHmbx2D8OjvGM8qe7aWowP/VTP1qb1NAo2NrlzcWn0xTCd04hMb0tSIp+X0dV5QDD8lGxt
t5jCbQ79aV/VTn2elBlDDXppTDHhuojDzK0ZxFnjPyV9i43LoQr8mpBoHh7sii37awply8VuBMsX
8avW75phSEPw0NS946CASzgO1G3nslWht2OKI8NNg/77MspE8j7j8Lu3De089xQUqE7QkOFMkHHi
HAZIJXrVgoeBK0b56N8zkpua+zSsAhRW9HALHka1r85DgB0bPx2wjPp4neYN4EIsMmi2+ruKmcjW
6hfzSkP6uGQ6L5FXIR3qdzgSVbTK6V8+ogpKWQayKGRfEk/fa4bOO3oeMgmKQQ5naSjksJomQHkQ
G5Jvg0u/kymZP70z2knvwTRM14q2f7ZuJN03PqxTr7VVyX0o7KxcMSuvnwbofrvRi93zIoTHkhOq
+X2omeLsIjFNPKYNZtoFr3elet+zdvnSd1cCtfy8mV2kZ6myunQTh5RozM1TjOEKH0WpCnvroyWX
ByRe/C1Po8pcQwv1anQmiD9W/mKkqN5oUO/svpTrocEYAeSJzSu3tg1Spy54RKlmxuzSM3D7Ei8Y
0FbgCeZd23gmU+dFn80ZIz1mBRHdS0r3Fdzu8b3x6glURdar6WxQ2tu2lG9b2ablNXpCQFbIxPJD
lZIVxYR8usqLrDm4YRhflVUaIkjr7UevMER2SPMCNsLAjO/K7xu1s1MFEMyQD8Ks9JkTOpLxdpip
Q8bOBBSTnvZeOnfuTdmEqrtk2M9GBk5I6lnVutEzbDZlxB75RQuGpaYOb3DaLZe648bsB7/adp0o
QO0h/AFlVBzwfTvUdyUOjRhK02XCNJUJeO+KN8D77I3DJC4+wvjof4vn9i1y+jxQRyJUUDa590od
IDaMgZY1JI7umm6SRoEmQjMKhNEPYhPZKS1NosSyiwkp7q6ywDGajexeZggR5lnKYspecqjXQy3k
3pmGtsaekff+uvIyA5pR7m6wPz3nEje3K5rnwqrFlYCcBvtnmXalWuTDkJjdVyLW25vWhZPEvVHd
O8ti38cxaD2WTZNWHblOXrJqaJbuPCtLeZ85shYGlX4rEaAXX2GC6HO7m6eNFJQ6K24mwVNV2xb9
NTMEuaeh3Fyhhh29ABG2fyjGZmaKAVuUrZ8/tw/Kmost2yFaDXU2dV8q2F4X2j2CnPpJ30sBBzro
ala00evHXZct9Vk3O+p+MUr3GmqMvKegNy6YKTrnAtsPjXROdHkwe9q7DY2gbAdyxDMhfGb5eYkL
RQRz6XnJhZPn9XvTtmLvIByj5IxmpkjwvHYYV1n5dYvzm0jlYbUk/bSPoz4898twWvs89L5KAgUe
fLecaYmU4D9s5oVrQmX7IC5GVuRJY19OU7W3SD/DPhjmOKag3b92ssHi0uC2W0mE9zuGDNx9oenV
euPQ24n2fpU1D15rZY8mJIMVrk9jaxk1ntcOWMO6RVRWr8ZuTM6qDlv9UprdHUxReeGLXxVFk9Xg
czd4UiJssKhre7O8Sn27R6EpaZmFC56LOB2BUhFEgwjbCfvzOUV+Uta2OuSwix5buuztymJ8fR3V
rriYB2966Rrzm17s5EW4Ir7z+ji7dt24WUcWtZ+ZDfkeGY97idig25Ix58IV98N6XzMQ2TFCY98K
sPD43GKuiVI4egtjqHmbnroavGuKCwkZ6nFuyk2JTuPVFFo+T91gbI3ZSS9pL0AVEEO+8Wx0ylHl
j1ANwYl9Y+H1vroGrhvNlXpNU0Pgh5LDdBUbrX4fjDk6H5Y+3UBVERjFKpoazR62ccYus0jACztn
uQWvTW8VeSIpRJKEIIEvaVpZ9UXKYhVj3Ztk0xHshB8lX0HYKyZr1RqeDK/MOKvoH+RkSQ13KJIT
Jw1gBxUMCSh7eBxyOyu/QBgNWo+7C/lccUMVtUigR2Hc4zKlel66K2ZEWc6TwKIquGZ9BQWwqtwc
QfIlWhSidLcLPJ6I3S909q2/IA29M9BjVh//HjD8L/jFroIC/bu0sT6aUKx5ZHNboXWl0B83wB8+
99InIGmgJ4U36do68OW8Nt18KFvzJ8j1f/Wu7R/fNUWa8PK8FAf8xPgnd13efy7CynJP8gEMgZQr
y1p5oMVx2zmLu+rMqf4k2PwkEzQyQhqFbWYdom64ptZ9Zp37CR3+X30lJ5hoHaIiRMNqHah9IBtE
90aGO+JTZ/I03t6dTIRVFp6iqgi/OL1+87jUP/naJ2h+RnKIwmxvoCUC4cquxFlifDKo5Q+Z9jYe
ZosR0SHGgLK2E8uG1+S3nzuZ8gTHj9fET6UJN4StIo7AbItS8HMRGPLIAv/dXVk0NRSTRNaU1rD1
XuxU/+TbPr7An8DdTyPtW1GZsZl69cFFqGTQcSLwmm1gv02gLX8ylEie3J2OR18SSR8HEdl3uy6u
Mc6vP3clntydczb4aSfK+pAr/y1rqxsEkd8/99Kn92Zj91lBn+TAmnptUsJV4+eiseTJrTk3Q8v0
NdEHk9QGf76ROvtcCsNpqP0AKRWsQKQPEQGga0cco4hUNH3uAj/NtfdqYTb0yWdue9++RlrUnCFP
Hj53Kp2TmKC4Q4jf+cN0cKfxvBPRzqzS20+dSufkzuRMLk2LAvRQstcg6+y18/pPfuMnd6ZvQ8vs
RTcewi5rNqjS5MZrtPXJb/z4cP/dfZ+MAjQESreD0Gl41c6UrmQ8JJ9bNZ2T+zKDdNJIG2F3d4Qq
1IP7EYbyk+/85MZM6Xq0UwteWcbIZJRRURsUTvaTx9a/WNyck3uzNYqazeTSg2D1etwLtGvDWHzy
lJ7cnr7q4gzEb0FYkoezJbponer9Uxfiaca9EXV+NkZtc0BzhB8lz7xVI6Dffe7VT5ZOJ5olvHYw
/zzAIaoY0WM6p9PnliD75PYkdnaxZDbUh1CIo3fTYzObwR373Fs/uUN9ge5q8arqEJWLD1VmvGJg
VQWfe/GTe7QEGJYK6uUDzqlsBUZnK3CEf/LFT27RIe+SYhhZ3BIzfwCFRBVZDj/Lupa/Jrj/yQJt
n9yj+B1NW6eSLwZD+YNlpLvKGZ4YuYMXrAklFcKojup+76z2lsNcMYDoyuVC+qpYtsBXoifcv9lZ
KhmbeWGnqHWOvXIKHTQN3Tc5IwdD7zgc4xnaAF3IbdhOcQDQBOmVgRG71Qh4ByS5Ulvy0GiyEKbx
qzfTS8Dqu6L292+mUmXXuYnUF5nnfIV1KTl4kNdWcWyc5YNzn7TqOiXObZjG51nHNKqWDBEqpd5S
ctjaK43pwS/LbNu7ZrRBg6a2WauObeH6NsOLtcmjQSCej8czgZpWouchaECfz7MXbRfqvO6RtIy9
nbdTtcIDaXyDl+0RYSJH5EKgq0cHPbqY7F2NIOUC23ZFxymFuhwn16oJw2vgsRsz6sbXVFvYgXt3
rUlS3mB+ORd++7KgbThzhvzaKMduS7veoD6v5vdZsTNwzfOCLkNjhrW3Fwb0KgzI9If85IjF9sQI
BWUeUSsb3YzosESthbG9xM3mrIo4vEiiAXVzdS7q/IzCtbyf/TDcSQNSvIvn4wrOHz5QjR52BJ/p
WDejtG9GX05bisACh7U3Y33s1RyUjKM2jH+GwE1V/pwmaBCT3tgJ9FQ3GTQ4gIVXtYI5XFTp45IX
fsDurNRbhsF74D4PtaEnuiP4jdlvrlXuZ3oNjPzGwbIWoKCGDNbOeg9kg9yHLPYvQJhOSHL0hYEx
GaOoDEQUhoHP2W8MW3rMYd15F4Lh3bu2wJFTelvEit0TLUW0OyMTUQIyBoHBjz73A+DmBLMvpLoA
CpC5dScGiwE2dIybrtWe+3bnzUyynQYcOTPt3ia5oG50fxGq/qriYjySnDe+gmm581t2WUCnJhkU
o97TY7qYovJx6vVOZP5QbipmLa6j3PyuQ9ZyoaV5mYJt3XSgtYPYU/j7BJzZESjzOVbAPugb81Eg
n9qaIOO50FJa7tIvsgODJ3/nYUJxfWzxTrQjXWLH7PYogvD5Quvhu2KUvS484AUePaizAf/gumHK
uYpcvyD+ZQGiPZgfi7Pc9j0ZbTcq8jqY/10LiEvMF8x7NfDzkluY8aqF5Gwl9HypSQ4EHKSbBTMx
ozKGjf1oH6I5ly/OMGAZbn3zHoaLeyGninknoOfieQKNxJfgTAHTT6XvIT1dSvoa1mNYDaSCVGeZ
7ZoXCfxjmj6duR0sddMYKcOWKb2Af7eG+XXm2ohg1Dxuu6MwAy+o2DSyXQ1OlnIKtN75SQRMCrgH
cBGu6eDog8MwNt9mYLO2xZQc+sw+p8X+xYtG/0qkFqizvuXO1ku9vCxJnsMQSRK5IyfDCqqJdPmx
iQ+FabvfiQLR8FjgQRPJonBbuNJLlm0zJvaFtBjyr61hNrfAzS9loix/DagfFecyehskSKGxLnV9
3Fm9xTEJMCCB8kAy3P8QYWmkwI2apyQxs73oSkaEmKMvxiV8yhP3aKZcxuLaofWztYrqgGCFewNS
tRqOfazKQWKLw2QFZIrHTOjsseS84yYWT8qgiMPfQXwyQ/JmbUD3QzCL1pyfR/NaQoXZzJM2EK3U
RyWg1xrGxsc69hhjLdz4Xeut/awFLOVFLecixomqE7O86HR+jQotvCTj5NrgEV6XNAFt28DJgOCM
4J0JHh+PAwFv/1W49b7M2j0XmHEd4W/bhl4MITxkFjAjaqzaAimNbEDO4Yrldg6b5VtdoiLMOju7
R+1oIb2dohf6U+DD3DkxgrYcjEuzQiccTEPPND1X1fDVQDrSwqAqm4ewHT6QeRrnkCJRFmvOJfOR
4RAZABw1p3Td9N5yx65i2SLkqJc1gnkUjozCvo5OS0E9uqQXGti1zAK/nHbyN6F7TQDwmGE1ra2N
WlCCxKotyTdob/oJ22rWE0xpO32EKqudOTVO5SpA+uqNvmK0N/smec5Nu68Oo+GMOujRq16k06i8
wFb9a9uhmrbB7h/GYkJ8mnW+Zk7j9u8DuJ6gVP2CiMmRD5j30VP12HUZLBdrYED4LyF645UC2CSE
D5sGCNpeIe3YLVkVXYz5dDZK0R5wzceQCBrnJvPMYm27tI8NZZ51JEZtbAl6PdBFdEPjkTivxRkm
9EqpHW9dEnLGSrneuQFjv3nzyPEJsrmNdrL2gN+p9mGMc/Fsck5RwRZ4E4G3VE4t60dIZ8uw9ple
2ms/tbyXfFSM0BrT9K+aYtlDL9d7R6KUmwlL2TUpswEA6tl7lMUoPaCiloxG7e9AaPy7qmUs2ufJ
N9tkBocGVVQvgy7N83pU0cvY9sWmwQ2/znkiQ2WpYi9dsanJgzgZekxSCZSYNBfjtTGgGRjCApab
1/s2syTrAT+jOIvQ1n7XxGQ9ek2tr420YFZbygL9vDOLjbKwbNpFz0wJNOZ12o/LjWMuVB7Mu3ii
RQBGc0Qn27rLvZTMF9RODG2tuQkKM29Zsyob54ISOEqKuuzOo3gG7kaM2XA7YRF+qGiWX+D3KR+x
Fg6bXtrREyLumh3CUE/9lgwtvUddNFeHTJCZZQo7lmSzdczjhrjkIZTm1WqqqZ6NxcHu5MQGkgO1
ScKG5AlX2+upci4nsNKM2zHxZFP+6HThRLBHeMtAxRBY/dp8Z7GUsrGD7GQPHAEdEgK3pHkM2YkF
KC/LGx2lnLnCM/6RIPtfX+f/jj6qm3/sNru//w8/f62QsWBC6k9+/Pvuo7p6Lz66/zn+q//9qx//
zd8fqoL/T//kh3/B6/523PV7//7DD5uS0a++HT5afffRDXn/66vzDo9/+f/6y798/PoqD7r++Nsv
uFDK/vhqUVKVv/z2q7Nvf/tFWLS3/+v3r//bL4+f8W+/nH+UmsLuHy/1v3//8d71f/vFEX9VBCHA
O7WOjgJPUQ9NH8ff2Da/Ub6tSPoTlquO7S6SGPr4b7/Iv5oWumTl4+HCNQSY/pe/dNVw/JXh/NVz
TPYanmlClPAUvZv/+8Z+ODX/PFV/KYfipkrKvuOTHOuCf9YLHswPqUzpS5usa9/3j2/v950DVtej
5ER8kXMZCutlRq7hHvVdfT+9cK3W8k6FPZ1hYxzSj6O1AGq1KmcDpxJBXesBCo2hdjAJmeMGWQiP
//V3X+Vv7/j37/BYdJ2+Qd/lu3A9D8XmaQl/1EDj9hy+zTEo541thDyZgPngChDzUHu7f3+0HxsF
vsCZ4FouICFEl2CCTiOuxwUnMkr/I55LRLiglvypnrP69j8/CqJDU5psv2xx2l+OwWDYsUUKVaQB
Rh4p7Wd56Y0/6Uv8GMT5j89iC0dZlgcAnAn/j6fWZ4mNPKtJV7Uo0u2vGSZqjod96croPIsNtYEn
/OF0kf7Jx/vxlP12YFtK28cXxjpwUuo2jRqBL1fpSk9RvtNERZ2xOmZbodvmJ9X0sd7/59Xx26Ec
LC+udIS0zJPLdylBPDbIfVdSpLjwj7kL8dK8T8by3YRi+pOuwx8+mC8cngXKdlwfzph90jihawpw
1QSnkOnouXeAdPtO96Ghe/3kYx3f9g8fCz4Nh3A8oTxh2/ZJJyI1mSShSWcAS93OGp4UkJwnZ9PQ
fg+kOZXnhA3q6//wqvSFMk0UfkK6Ds+D46Pid03E0EF2NOfYwyGveIQPTNQiYkjZxX7iOC4H8jBg
eMI86ZuB+RTKTY82dBiTLzLEih4ldfrl3x9F/OHS4OMI1/71P7h14uQwGJy01Vt+vHJShJRxbZFE
p0Znl0TZQ906l3lUrfPU2aHDCxowOFwusJbHs8WsLrUaipVo8V+7y82/f19/eMIc35bvoLe18BuD
JPzxWx6JXKxIVMDrvcjyTEhGNNkY/uwC+pMrVVlUzRxKCNJRT86luaQFrQy+42JCMsouo5qdlew6
2ln4a7LhJ6f0z75rZFeui9CU5eS0++SoMDN8CMcrDITGdnL8NzH6ZKNIVDBV9JNn9J8fzDWV8mzL
5xP++A1KEDIE7HGwySEZo1jM/lYkyIBXmWFbqC2b5meX0h9vR4u7UHg2CyXgKOvkiKGc03aiFbYa
AYddpbH/0gn/cNShw4U7Njl3Rv9Chhz0OGu9kM21tkFveGMDtLEn0QvqKLkZZfoUG0gl/tPrybI5
02gFON0OiIwfvw044p7He0YrEA20rqbJDNDH6p+0/v94PXEUh2/BY19iKvPkehJolXyOBLi8Q+9z
zsA4mtdjmofTLiI/Q/3kQwk2OCcPQI6HjYbTy9OAL/7HTwXD2mxKicGyRo8JYGB0XXKNljj7Tq6P
g1YMDtVLKiOMokbbRf6GoarxbMYI1dfgNarL//xLtglzZMOFSco9HQz1A0ymgmbGqsjU0OFjW4Z5
P2ubXJv/vwOdrGcVNYCcYg4EwTffV2wTwO+3P3s6/Prs+3F9sdjjkHREX9i1bOfkosnnCZdkytcb
Ee1z1yc5MXAG+pLvbWkffb+MNZ4mmLvJ/mifRi3Xp+28UkMGL+7ff+A/u7BsZduWKeTxOXVyokHl
e5rGI0uqh9KNik9ti4g4CNyKxv7fH8o2rdOr6rggcPqE5XBMfvjxqjI7tMfUwymBIxPJNRSSIY6N
VqHZL6YyMtdD4qsHy5npBITkwY6BNZNqzkIlhfomQuE/JgVNH3+FQW7sBatKtZBWB87dr76w1W/K
ry3wUu9KITSFuYz5wyYunuhi/HHglcLXnlQu3JBgDMSKOD7LCLqJPMRbA3NIARgAcNgd0cmsQeXU
wI2EYbaE5Y5OiKQzTd5xZqzROi39OqzM5QoIHklRGO0Mn4xmCuitskDUb0b4V+N6wni0I4zDMIJ6
SJNvkRHhsS07I3LP4Vku0dpHthLzFjBa7eDaod2E+EC0mmVreyQxrwqJGTFnggWJ/GUexS0v39gb
2cVF1qIz3xWuRyyMDUAf7oMDOS3HwJ6DaQliDHKxQW8/SmBkXbZd7UWwng2Sf9S5WUVOm76muAMp
5Kc8zkaF6K0AFLPXSgAvDOK29bVPGydqhzOvCvt3hwHtDVqp5Nbza+Z5HULBcZ22pqmwZTi1XpMF
u9xn0PeYCqe16QWAGbK3sS+KbyB86pGozUzUeD0AoATjFELBhqv/mhAwxUZgAKaLpizNE9JLatc/
E3nrZxvEh4m7TmY7htM9qTFGb2onryNhhu35UrKfigO6S3YbjGwJW4Tq+JGPmBLjlRgDpFfkd6a5
i3QZ1DFfcExPOqS/bJDQB2SYUHUk9IemaKMexDA7LvSaJBGsU58oqUXnJFKlZa/xQAk7em8yupkg
eMIiX1WZAa1FRSQO4duu9ZMjC3/YQucvxjUcFWePnbile0YELLMEAUxekLNWCKJo7ZrG4+C7+NfT
GBV8jI4Py76AJEz6lroFaTvL7ZKZS9az0kYzqd8Tfsn/w9x5bcdttGv6VvYN4F+FDJx2ZGqQCpYo
nWApUMg54+r3U/bMbDbY01j0nIxPZFu2iigUqr56vzcUOKHhzXJCEaeY7maecadDwU9WOA6cFRbJ
rDgMjr/ShwHzxsa4/KAUaa8geLHqB2yb3GhHaaTan3N9HsVH8vxq7PIBKQjCMeCkYvvTBn3+ZRwb
wv3UoBUYq44WcVEowdQjl1LLDu4w01Fy5z4nv16JbmNOreiWyw3ROhl0xnQ7hF1KGiY2Bk+2IuKf
g3R6PRVj5Na7vE8jFB1K6nih2qREU3FfCGAJ5lh+cQqQZdAEOBRh4jX4mJBPTfhiEhImPb2b0UWk
xXVrgwVII3axBuC8MSE0u5vCxSYFf3Q89nZJTzT91tVa0R3CarZRdOY5jEorcOQfqRqoo2NJY2bB
qS3oqQ7kSMssG5MbyyFvFaWhMz/Eytgg13FdPJp6w8ULqJwhA3OtI5gFt9aZvIECU6hNZWOpDeUs
SB8sfJhwHs4DOON+mZbJrsnJPOGeGaFfIuV1Is1pjBwkRVE7/1Bh+X6FwGsMe7y30tso0DUNjVmJ
n4IqlPJbOJDc9C2ZcQ77auCOGuIc7Ce/KpQvfAXoXjWc58kbuS9qDJDvnJrI9L1q21l9qK2Gu3Sd
Zvr33m9R81blzKmju2Ol7HxLxL9Cx5UWD1OI3wcXkHxfxkhaeJzEInnK0EYSm+q4qojeqWykCmAs
1gaNRDZtuZ9M4QZeT6ZvSyuqvEYtjOfU7eI/GEbQTQG3nbttUFW2TuS9mj0nLqTFzQDNOdxmIM3B
UQ/1JtzTbuxjGQmMBaEC47I9FmFifgw6TEa2RK+SBoV+ieyYzRAX+rafghCCcNpKmwe4ShrRfVlb
GUestvOy5I8Ia4TLSS3qfQegB543jNEj3lJqsA34zuaENEuXHOcb6n/q2T2i/7rkLdY2BOf2BUMP
s/4Gsm22aMT7Wg0n1mLNF0aGUN89YR0B8NvMxXdykEjZG2kSxliXVElyFxYmrCkEhSOuu1EhonIL
cdsmh6ImI9Iyd9xJhgCHJm0SSfVPmfgu6O8U/aqLpvjTLoG9MyTwsXzJP7X1y0t7+lEu/8v/HyFA
WVj/3yHApx9l9+O/vJfhv44YY7/8OEMD5f/6Dxqomu5/DMBhFLcSC7QkvvQPGqga4j+gGA6lkCpM
/obf+V9ooMLvoEu2sB3iamyD5AgKl/+NB6rqf6hKbd01VGHQ5HfV9+CBsvB7VRjaMCYBvXTBL6Te
ggecV0gDBogkJ7j2AzaLYO+t3ip/YOprK6UY8OlyGNAhVdb2oKPmEprKfFIGUyxNH5S2TP/CH3Xe
GXVbeHWZ518DeqlfSerTbnU1E1+r0LLexU1xeEocIV1HA06UN0h7cZtRChdTdq4Xp1zMsruJNXw2
Dh9fLYCnfybtNXD5dipd7sPgs5wYvFZHzsErOCUUNtpY4g9Pmmv6W2WSnmVaHW+vj7Kon/9+FO53
1J+mKn+VP8WrUZQZ+YxLaNpJjMO4UXJsW2ZnznZEAIrd9aEuPZBtWAJhrbAdZ4nbJBxU5A914Sme
4u6XWzjKAQd06or3D+NSQlqgQ0IDxTh/ojZ0TOAXnmjsad6FQ4Ygw0zaFU7l8oYpJ84W3APk23Es
4KjzYSIs5xS1F+EJCmR5avSCzg8mtsRaay9DM6a7urGcPSoR5zDgF7Hrx5m0YrgH71+LQHwG/gK6
qUpj+vOfo3dVw1cGjKlCEgMIic/QU812+v36pC4wk7+fVgfPtix2EsPRFzcfd8ozf9S18FQl4vdg
m/YG29MPJo78GH4QeXl9tAsrhSs764StSsLbi12kY87ryLVCQpwNJNSxToHXjNUKDnRh6dsAlkTj
sPT5khcz59dRb2mo/E7Ukf4RW5KK/Obphdb/sPKRvXkeQ9AaMS1V0G9xGOr8HWVJraZWGWenNk9w
DmXghmjTRl3ZMd68JIi2YNmg2WAsggSp82H8FoIICjt2jBkTOSvIkt8WwtaNxan/oZjj/r2vifEc
EFhekMraW443YQ6K/iaMTv4cJch8CvzVcIbZv3MxSFzQEbxznc6VI8+u1zsUTkpD5cRGdhrxhrqd
Y+6VpKfqK6O8/Z7/HsYWDlgCLEBrseYKkyesbZ+QC8vINzTwZW1ejb8x7MF3EZ+Kx2nuP+hO1fwp
+7p49OFIgShhUvDex6WjxtcMsGLL3WuxViIznQo1zMOTERoTCjjlt4+vxLvfHA8oUE5ogtOLevx8
TtNGK7oKgsmJ5ly393MigiYbmsi7H+VslMWjFJibNqDF4anVEncbgotg6OTUK6O8+Yw5UuTHRd1h
CNrsi1FImHBS8OnslCncegJrmEigVbq9A3y+gr1fHgp6gkEjx6Yjez5tonAGp4A5ccLw3/qE1KqX
tJWh/ZJYtmWsnGNy+zkrpQxOMXZAA9hQdZ2lFmMGlpwKuyxOWZ0+jaZj3VYjEI7fktsp+m1aiZnI
MbwQ3vvSGBZbYT5quYsse4sAz2PfBmNxctSAsCCC/ZA7Exx7fZS3M8kocKVsClm+7WUBh4UFLguq
WZwq8Ply2xNdlN1zQfQDoJA2Clbg5wtzCVrHJ2waQN1vUEI71ueGJIjyZDe6SvBsRV82DbHlP2Tk
EXoBrLrfk9JZJwTmhO9df9a32zLFiOw9A//TTF1ClAF2PQWBENWpaDFW2yXAW+i8c+CrMEz172Eq
ICFeH/LN9FL5GFwCONYwRTCdxfetJfNIlCCO8AEgw0YyZp9mF6ybvCDzfV0/22UoChDuH4YOnWBZ
Bykiim3y0Vq88oX2B1sA1cOURl1lJi+/BpPpU9my6MdREjuLU2CYumlW8cc+zZ2KwXeG1yvBZHhV
K77/fH3y3rwvKg9uJ5R0fOPI0heTRwhUbShm3Z1qJ2t2KS/pbgBvgLSstGTptc5KBXfhZdnwBaAm
UIhINP18VwmKFpMj3FtOCs70tySFAbHW9GnHktCN64/25juQjwZcj+mbxiVRLIZi6dXk3naE9nK7
+kHSEO0PctUeRtMmVhOX60iCUNbezgLzfS0QuU6YS3YVfBJgAUtKyutjfJ41DNwatTsNkEcPlaGr
30kYnFc4C4tO25tRFu/OqoiI7oCwT3omvnVkjOw1I3LB9Ar/cxwTITv78fDeOvLvJ6POho5B69JZ
HEDQrHHJ9RlzcBJ7Z0TKcxWTa634hONef30XV4qDzp8rvkuRsrgSWlie9HprdydMs+ctXkD6pjFB
rxILP59/MRT7M21SjXJfLF5XPkAknxyrO80DKejI98QzUWvzHRLYfOWdqfKlnJ10TByIAXd5R+bq
qItV2WhWDx9N60944NL0ADmPvVmxCCjEQeokulHLb8bSxtIDV1bfQD6faS92VeePFdDlhzo0oexe
f3w55JsficMCvhW7DsfG+WotBf5iHIT9CWME5Ar+YNyBLvorx9KlUXRqMLnNOPab9zlHCGjmllGI
oPc3WPOOB6xljf31Z7mwn3GvByQB3uEgchaVbYRfcIemYjhpA0dtxBFIOyiubm01rZ47CIrv3s/o
uJpc8iV8ga5VruJXkMIwuWGjtGI+DTE0/pgXtYX+W21nVSt37300Fo3kxkG8MgS/nA81NXZezKkB
m16QVLbPmgaXslIHz9gpFQKcbRqPaMuvD/p2E6X751BIOOzWhqkt1kZgZ1gbqoF7wv/PnU6xSuwL
DfycVK9Zx4Vg3/Rt3j/hz5YUpxTgxV75Ad5uctzyNIk+UdNw9MoX/mqCu1ATldpFyslyauduQC/5
OGVKc8RNQQamoZwkeqbxI2Nl3LfLlcBwrrAQ6djHbUv+XK/GNUOTmG4N+/uZVbaH1k3yRUEW2/Xp
fTuKPB1ANGDxgLEtdwOBmw+SbMc/+QTRH4jiCPc2OPTKygEu5Kc9+8Rtampokqr8KFxreQcyS8VI
edHaI56Vo/FhJMHC2DfOYGJu5+Y1BnGApdqG/AZ1hrFbawb+Y6TSCLzGUB0e4qrM+i1tgWbYz/4s
rBYRU+oUYpv5dEvxI9YBRnSDlKdbWIO1vsOFJixoVQUEpJld739RrFwBrpkw27tJyKnRdjX+mbxI
FZR/Q3hK1dCGi/DCMXCvQptDpor5vcZ3eNoiTJy/prkWJU/Y0fONaRExFvfYw0uSfwDpsPiEGI3c
YVH2unnAb7TDLTXpIRHrvWb4TyGEUfeRGN/mj9nUKhELbqqED3nhlMatlrtd+6FLkYPtZjMg/ghz
41Tc6G0mkl1sdM1zkM22vcsc4QQPDr1G0ghHPcN7uNGJiCMvxOkfyLYrH4QY0y9ti28aidZOGH22
JrptKnIm/ceoT6nmhUlTRo9hI5sOEcq87w3w0ldFA8g6zm4i46Mxxwygsw9+95VQuER5GBEd2rco
mKTv4TT5vvohHlSz2qAatp3H2eiV4SDYqn6QdKo6GHShyrst8qbAw3HsHHznbLyCCNuIikDmx2rE
fhcuntC9AWFuk9dD7Bwwaxs/Kf1IjiJ+e/Fz3ZIFCpPBzop9QwQPAYKdbmS7wPWjH2Uo4H1VwpQ2
xiC6t0ob4IOrNg1RNCUm0bhvJH7z0x8062M7jACElJN99IBFWBHuy9JwX/qWli9CpLSPtlHLjQFN
k4/l/WwppXFCFYYai6YzdKIN5jN1vqfTbNiPma5YMNwxuLV/ch5iJ63InASoCqlZObT6MFPZFopb
/LRmp/lp1QWJjArWYN0Br/4g+YAgBB4BfS6hfR+B5cKX2XYH7UaJTKc4pj75XPuxD0ubhrwVdlhx
GolJ/kScilsfc1z30JAHRCfLxdteOo/oycwdPKxGPL3xarnFXc1UsMdOnQ7LVhysh13eVmiT2kQo
6a6ZhwrlQtIm7b2V2i5qKPxRu+/TpBKV4Q6DHh2iREe2Ap2pHO4aV4Fcv5l0mMf3SNToj1c0lBPM
4Jssuq+bPE1OpoVr4m8StujG7vGXDMtTh15p2BYNji6cF5Wv3bamsCKMOf2SSBeSArBQtWkqEmMk
ivTYN5GL71qQWh/oJoROuI0AfgUGu1Vg3lquDJq3kczUx5kUkfKWIAmXxKHYIR9hrtsuwMN3CMUd
JyURBmQ/kjw3cWsiPoSwDLxZ8oGGJI01+7Gpa2ydWnLVnecgTRMkSrQf6vzLrPaW/3tW6ck+YwWs
DdIgKRjLXS5IXutuya204IkoBFg0P8q0MtuPCV87WrmSW84xId+xfWhhZ9AojsPRJ6dgDofid9Tn
rUG+FCkL7FkHkeeNFd7Npj7d6MnwJ/CVn2MI3paoKTqcFmVrjYv9S6ia39rafgzcMN1Zpflpguuz
IWon2Da1Kfa22WR/mm7MD22udfhsT+4m73UvUwIs1CLMpo8NVmKzpn1FM8tSioKIMEntsY3I3CUU
EQ/QiRIFErVb3HVdCUskbEjxBW0WnRSD+kHp+ZU6HNwZM6i4mopDjF51o2HbtsEctfoQI1Ck143I
F8HKI870xEYNtnLjdEXu+fj6H4gS+zMGNVywyDrRNCY5xjeVj/hTSYce91HP/XzfD2NwM6v6zwlf
+x0cowfdbJs9EtLygCICbUgHzxvHca+edJrxKclQz5be3tgYGhNmHOmfu6F4cPt4xmiy8m+jOY5v
KGh7LA21JxissDXaXD1OfXIvTN+W/xobtGauj04zNY9pLiBgW0G4N6ycgGg1+65nxA+gvfhQ2Xh5
4WneHEbUHfeAHMGzP9B2z8cJhqEG3EZq22bmYn5nhWl+rInxmZ3sxTLMA7aC/g3yU38if7DEabGh
O6Hr7o3a6RUyMysj6n1DA28oPhHfTL8dM6GueIJv4c54jieYPJJjZbpbpYpU5Y590u3urDToo5s6
wP5ta9WhUzwWkz/kv8YZO+qnqc5x8Be4aDpYMYuIOOapnor+TxJNWv/RRazUenFszKDwoCSIaGvS
fV4yTWQkOImSuMzPE+QEFIkCjXt/V6nCqX+luOrVT6LIcBIRfNExruFd6t6R5wiv0dVE+lFp9Mg+
psOsI8kksSS7UWOVKxuyKKKQ2gYy759MeuKjfuGsjZ1dNoGSdfgcjvoDDpbGL3W2I/eHzyYd7K1G
yAABvLxIJMwddYCkkJC6dBPrNrHyCV+Uic1YaGopzXWbUA4NCspznxLf98DphdzNCWFG7xQtSLwC
Uki9B6RyDDJOevdLFmYOB65C0prr5iRcOa0yj/du1mALNGJmOWwKdI7mHlgiM7DPRVJFZPZculs3
xPVx02oi5LaUC+MPiZBErAx415NgREWaYkwfR9850vWapBqzyrel0oV3YY2QBAtwPYJfMzlpdqiG
VDyNXaujYquQWhIOWyjGZ6MNw19YUiXzVvScKg+V6uYcgw4H9c4Z2k54xFmm6RZjlxzSTyKLt8kZ
DexHm6D83RKroO6KrJtLadFIfwy2loFtHrFTqNaiKSIPb1SqpD34aUhGUe3LlJ96DMWAYXGt6uND
3NoB4HiBlneXabWqYG8C8rsVtY4qEFIPmXVzW6Utuud0dJsd4BcuapKcxQFmZab5oaqxRt4Gapd/
LF0gH05mkUyPYUbZRtIdgVQfu9wJsK3DDI/9MiKVbhfrwwTvvMZw1YPtNrBb14PLpd+srIq0tEH1
j4NdDNqdXYe46Wd6iQkdESrld6oC6ykk+z3Y5NpA1mVMCGS0Tynyv1PlkyBS8Ulyodf0uP3dhaJ6
MMagxzo1ClNtPnJYmAQKdgkhNdDQpJ7Nn+FtHMdKI96k6EPfOCY9JeiWGHRBhIqOTRo7ogMRCRMz
6nQo1nV4QDQwoJAjWiUPN03VIiqnRUYKlKvQIjnU7Fx/ph7NwC3/efSJmKn2S1Mjc+zJaJa1REiW
SLJ1ygS9pjEWI7FVkcmqMY06Uz5iQE0cEOa1nAtV4Peps2nUhm2Co6Vs7sc8LX+bstC8JcMMEXEc
QbrFQD4oTdSGfKZoAAtVn04qyRzFoZyheR19urjdEc0uVvoGCU4EH8ZAgDDKrDK5deF/fongCxn4
OBX2p3wWkbOBoVoVR3Jb3N9RpGJ819TawMuDnJpuanhEP4BNKkIjqOnzA4mmWrPRA4iqm+v3mTe3
NQA3lVYOmyqcZKCv81sTcT2kpEc9BpOhFXgxfvfsLWr+yEHm7zOtneA9doO+MuobqOjvUZGHUfzR
fFy2UCnqcSmautCzOcZuazMn5ykaUckXytoDvsEX5FCw2gEYQBbBFc8fEPBcVct2Dj2XjwafOpGc
JscArSH/BS0/cfX/CATP9IFXmREMCGgiCeUW+IK6gMFwjQOLK7TQGzPdfg4cU/2WEBC4Apu8uYfK
UejYWmjpEAc5i9uuqJCHjbodeuqsVc0NgmrLl0HnIlyB2i4NJOFfAX5Op3Mpoesto6+Tso28ytSr
Wy1t5j1WHPXx+jK8tCC4VkMiBqdEPLKYtLJtQmUqmghqcRMgDh5hFI5xfrJTaw0gubQgWA4mrVSA
CnoQ5wsirYnkjoYh8kxRf2xTl20ix76VUu8bbd7nf/FcrDsSgfi2wF/PB8NYw8Z/dYq8HMvKR2nJ
+2tuxnqrT9oaUH/xRYFnCRs1EGDaAtjKIacWepsCTkKk5ZCte7/5orh22H++/kwXB5LyFKhGkOyX
fcYU4U2uU5l7vp+3XDUU2/qi48zd/oslLjkDMJmAk9GLnc9dyqmA42cce0QxdV/tyRrbXTGXaf5e
SEcKMEFz+Iz4BSra+ThzlfuExbAgiEEkNRx74sNkO+Gn984aXVbEKoYJ/4G3tBilacOJ07RKPJxD
xoe06sUDuTTpCvHn7XekuQZokSGxId7OAnJMe9oyWHzZp65IxdaHMLOlCKrgy6bvc+Pi3aPufD3U
opmBB2vvlOQnnOwBUxrcLZxHmlP5yklxYbFRekAAk1AqsO3iA3KCMquMfHBPZazYt1WH06nPlXcF
6n47bdAM6H+yBlhtqOTPl0DvpoYBHZ5UvD4ctlORaVz5jYqg2bRy4y/vXQlIHjn4XLgp0BqXAKnd
Y83aZW7gEWMk6kfSjBqMxzvLOFwf58LRfjbO4qFma87cUMlCr9V6Z0OO+V5tXhS76CDmm/OhcciS
vj7ipWmEHkLXnPxQuTmcT2Mytk4kC3DPwZSi22rJkN3pMD2im8Gcwl/XB7uwMpC6sAgRgSEiteUP
8wrvnbQhVpJAhF6U2apnqy02Ylkyln+uD/P2mYCLoZbpFupp9IaLWQT8FG5Nteo1QRp/m6O+Ophd
wV2fbKR++/82lgSFXz1S7KQOBvFz4vWRNn+AW2rsCnxW96AtazLDt7MnYWWTLUlDPkoBcT5UB9rn
B+MYeW2mY+ei+OqB/qr93mYLqjnZpaNNxXt604zAzJcUFfQnXp9EDbR5a3C7j5iqxJjEJDPOFtfn
7+JD8aqg+JrwUpabhfCR25idThUxDCACaCy2rdpZK1uSrEXOoHnEy+DyEArk31DqnU+dJvF+kxg7
z+9llOwIhYRgz8jsb2rhYEPmYA0UK6HiyUhk0A81c/yVH+HConSYVCixumxZu4u3R6gMOBCBKJ7d
AJlzZZv9aNsVcfFVDQhR3l2fVvmnvXlgjBxkxUmB9rfw7NWyNAKjHPCPjj2j05sDtyCanFZJHD0G
R3dW3LX3Qd5oN7VLx/f6yBdeqCOVsFD46EDy1/lUR30UuWkWxl5MpgSW+2q07wZtWlmll0ZRBSI9
Cy6T9YZ/YzpjIrKqjb0I7uNXdBshGa4O8cQrn7c84pfzqNJ3lNNIy3O5cHygDt8cmUeF/MNPVmuU
n2I7wJze59ZVgv+6KwNeWiYUUFLUz10Eys359GX2NMzEpUde2UC8nRylP6QNKeQtyupP19+UfBNv
no1N2JKnqPvm1pPnc0wkrx95SdB0B76JAA7pqew18aWIbXRsc7/W8Lv4dPKFUVVZklV6/nQDaHwa
KVHsmb1qHDJukncIQQgK1+3meP3pLn0BdDMp4C12XXtpf11HLbyNkX2si9r0E1bv6X3VKtndQKTw
rpcyFyLVSveuSex+f33oi09pMzAPChxiLyq6EVjcMF0/9kbVar7jxRSjHGjmtqS54Ldr3fGLSxRZ
Mv4F7C/scOdzGoZZNTmM4Tmdg/ccOrpdOCfJPu/V/N4Ss/Ht+tNdXDavxpN77autRaaGJgLcy8uG
yaAbn74EnULyMzkedzSuSJxI0myF0XFpRjXeposLBI1qJCVnY+p5Gg6uIpFN35/ufQTvA+LMLv/m
h4huV/bOpRiZMtmiTfw/o2nnowE70d1CR+epdVOSKZdXiHJ7xX+KO+KCcjJF6SkCBE+t05HdYuv5
V+Qja5XFwglHVuv8GChfJJEF9uQS50H9PLtDZHMSDwOIZ57a+e8qCcGTWhvlFL3FoE+3uUXTkBZW
MXyoTc1/6qIyuMlKPb4dazFj/0bqzsoWf2kFaDpVCBQllMvuYo9ynGawfKIhvEntwn1SxENzyNUE
gBgeA/ETQ27/5LAvV1Cai4tAWg3x/0pm1GLhQU3w/a6jEd6Z9HpIKPsyx77YV6mlrOwdl04X7mNU
WZJmD8PyfAFUjlL7TsveoY80h3qCRXfW1IvD9Q/p0g4FuEXb9u/SZMkXaIsmwb90ij38I1KCGKzm
Uxpi1qUZQ/Zxtlv3Xvdx1VcrP1ihWF6cSUwReXcYf6DjOn8+HOlE2eRq7KFMNvduM1dEbmO9COdk
zRdX/lHLQwZCiaZjBwGxZkmm5gDrIspwEu/G+iVzWaptU80vTaVr38D+pmMYOtO3wimyF3qezQpH
8OI3pFP+ICGD0G1qcim/2qxIVKr4HT/xau4ER0XJWiQtc+yGCOnL+lNSRu1XOzMJOKkG9feYmd+m
vMdszen0T7VQ6P6G5jB/e/+LR41iwhGBp2Ut+ZnJNNVAx5RIotABT2uV1FM8Otof2jD1QHVp/p2u
QvNRwaVrZUIurTkkPVggCQu2yrI6G4gmcQsBHQ79OlGkYSwTJYuYPtmuzrDx2eF8SuNXFYmNGU3m
ut3Kp3Vp79Bd3EHwO4A0uoRaFd0PuQw0safNifpYQa34C51RfEJhH+waEZpHN+z1aaWqunRGwuVH
wwKEKL/p82Xgki4L+lbGXpobZGSahUFAK7085bEHKb/Vc1VZ+bgvfWIYQLGLM9tUH4tTOcArOKGj
FXv4BmKpNWRd4e7SUTH9jY036Fq1c2laDXy1EB5xlafyOH9A/D1F5qQuR1ZYO4wzVD+bJIC344ZR
eJB66T8hN60v1xfyxWlFNQlUSl8Ab63zUVHNdFaEWNLr+pF+6hwQ2rMh5a89SqFkd9A7tfnr+pCX
5pWbqZAoMCXrcl7HNi4mTB8ZctTzR4J4xmlX1kEfQkU3kg//YjAThZpsedCtXCybKHDmdsrJqe/N
Ov1idrADDyj20581uSTh/vpgb1mrnPcMhv+JhQITI5Tz2RzdvKlch9kkj5E2fJwM9OKHYE9Hdt5a
KLX71FA/RKLJd3ashTsyj2n/BI2NcTTxlSuH/KWNG1IeJwSsKcCGxYqSMFVnR1lC77VLvvlZ23pJ
EQJOUu84np6M1WPXJT4OpfRdse2mCbDyE7xVUMkJYa9CkMtJxR5+PiEVMqKKZEE276Qxtq7aiPFh
7s1pF1fR/EgyHpGR0E6eWrU1HpTIVkkpwq1iaw7D2j3w0r4JQ5o+EFcygFr5Jbw6R/qAWHE9qBMv
NghQBbgqyDCcg+q+K53p0OEV8QuTlvRUFoW1ti7ke18eoRSj7FyotyBpL9ZFU+NkmCpJ6uUZ7FQZ
dWs8t8QBPiuYWddba2qao953obPBIa0tt2lejVg8YzLgrmxql3YZblOgGChBWKiLNREPWZqQkZd4
KvlTPenj9Je2RtTQgp4nEP9DS8LgH4XQ73ml9rs0sk2Djv6ZyY66bCy0PFeusJ9Jjo9qb4KSGMl9
p7TGx7SDmrAhk7rYdma7GmBxab9BWSxbniY7ztKYyMA9fTIGhZMD19cHdayGrSHy6mOPS/vKvePS
M6LlZIlRmPGoi2uHYs1hBJWDdgPk9oM/tvkWUMu6hfer3DdZ+CXOe7Eyr5cf73/GXFS6jelAC8SS
xhMgY/fDFHyES5Df+0WZ3V7f3i6dFaCW9KxteniIcM+/oAKKXyVgG3h+UWGEPmjJNB+rvOvcra3l
AemTnVKvVDsXx0SUiO4d0RuU+PMxfVdHnjSViTfktOM3Rjt3yoYvHOVUoruYqNtrx/6lfYKCUhZX
mJeaS4x2xEK/SnQt8cYI3pqf4Vu91XK/utG0xLof7ChsNwQRdjvFrdeabxfXjzRck5gHfUv5+6/2
qLCHvdVrrB8Miu4K4XtWPCLqsLoPSuQ3uylbwzkuXpTxjfg/Iy7mN3dtrInHOPFyDf6sQem1a8rK
30Mor+/sBsOn2c6/ZXimHDWMjY9R2GkrW9KlqxqunrQAkVZAeJS//+qhwWwhw5YsKy3LzWPkinLj
WH6/AjdefK34r1Lm/KOkPR8lnUN9rrIm8cLcTg4m2P6mSSyH9M4+fOihrB8wNnbKjTLBvb3+3Vz8
Ql8NvXirVuhwgfJVmhl0h5UNlv/hX5UD53EjbEkivj7axemU7gPyo4FAsHijQdT0tdGkqUdwrW9v
nL6nsiqrYVxDNy49FkQ5yZSHpYBB4vmMai2AvBrJi5lTqjKa3hxbyL9qBqBQCzjx15/r4nBU41Ls
h7nMsvNUauUcxfjbeLlFx2ET5Wn1FRJs8wdrpC79F2uSu51sTctOzTIsJx3jUMlnha2uS/H2gq+/
nYsxXFmTFx/JYXdj1dM+WYrlUQY0BU5dqdfS0xBbI4Qbe9TzsP00NLbT/IsbFKUging0TBYmqefv
i0QPIE3c4LyuwEa/JTvvW6274TP2LMRfN0AI/wJl4sKGR4SK8Ie76qLY8HM1x+FiTj3TVmxq/Kw8
9m4LFxHzJmVbhJPxhIf/dPPuheKiceUyAwDvcHCcP2dr+sQW5xRbxqwTKu/YOmG/Hfy0jaM02sr9
4lKFi8D178u4w6G/jD1jx/atWgP9qVMZW4x3GBmTaXpbTfmEh1WtHXC2yh5imGeYf9WC3AWjwfGe
ZIeV1XThqMT8m44R/gtsc0tGhdX4SsoOmnpxb4zlbVcTubPxM6IJcJeY9c8ExTbfr0/1hfMK3yEJ
z6PqYlnJBf5q665zBAv9PFDTgbP+VIsAzUodiX0mep2w6cY/QIC3+5Wd4MIOB2wp9ap8m5hBL+50
TVgS7jAKXnA+T8quDu0WjuSg4at3/fEuYU/scGiZAXmk3c6itkKEaCtFXmfeWE9GsldrlwacpRXp
X3NbcF2G0h/fxH21jXsz3lM2kGheBaircV85+cS83hDRqzxd/6kuvWfZNTP5iqkxl5KrmeTuiht0
5kF+UvctkSPpRlGL6oiQRtwiRi2/XR/wUpHgUs8C/hlcpN+IMTV/aPuMPBSPCsjftnnrbudSm1A6
iEGqKgRRAJ3eIYGBFSuYsc9CSfKVx7601tgqKT3px3AILM41+kvQg1w+a2DV+XNUzT8chdwDcjPs
TyV8/QPLbc1v4cINGvMs2a3H7Rz5/OKII7PZUAa6zp6T6dPHLhDWfF8C39dbF0xhh1HR14SW1ATT
pwuw6sXEcv5yffIvvW3KQaBsdIU09Rd7aDkgLDFHvuoRq3NrUw65Ye5Mrocvdo1f6D2JEORJXR/z
0lQbIHvc0yA1vfGyqms9tBLDSr1GSfu/tHhWbjMRGyd76stdmwrlJkQOePgXgwLXAzXTeMZH6Xwv
wfpw0us2yDxb64s9Ai7lKKYInXEqqhuEC+03fErblUX1t3JwcTMHyuQrkuwgJKPL4pOwXuyUzYyY
8Kj4CtgbQRi3hy/1XAxHoQfV1ommPdT9eaMYPnFkODttaemUt+rchnsH5+BjgbXmShF3cecxNWnQ
RskNhLPYeUhCiNizReblDhKCXmndHbS8IdqSXl1jqYnuy9dRCfURGWmG1tAEzacNClDivipC3VV8
i1fO1UsrkWsJN2lKCAxpFj/SFE8lmTZV5tFmtofN2CNFZXY6KUKMRM0p00+5ujIRl75A2XaQt2l+
XeIValsQsO5qmadMpXow60q7daHM3CLhrw4jAY8711GsbZ+N+Kyi3ZvWFsilbwEbXFBgikGsdxZb
QBoNYZ7TdfYsA7OJ3dDRp9v0uo6MAD77fHSn0DyxuLYVCk+8bAC+LcSXGzaVelsrSXVHiNb0h6wk
MI6xdorffhuUiJa0If19/QuSa/V8LfPVyRuO7Dbitb84jTEIqo3YhyLalYIUNtQS6l+k0hnzypf6
tmxF6Sv7meyMgJzLDkQSj/ipyN5aW4HaTfyjySFYdsUdzsvIFd/9VCgFIQnKZcdgi2VXzZ2LXMGC
zJsaVrAjC72aj0YQVcO7ywrmDUMpwS5A8bjkbeglIaF5RFfckWnVuk+KLeYKa1Z08phavCScaGH1
0DWkqHgDEWl6w9MCL9AALyLoX07p7KCR4HicR3r4JSN3CgVdA1llUwk36X9cn863HxSnmQV6I8m3
Gnkh59usQ10BNSxKPJhW9pOLcmne51ovgudSqUuwSKTHvxrFjjha2rZp9oNSTO9Wq+OgAgYp+aVk
opjLorkK6UhEypB4djSl+zSx2oEmfFQkfDHqBOOpImNhrFJtpZJ5u4VxoEE+kCRqvpFl6WQHUVBQ
qnCtq0fN3+KLNgf7sXGy6WhmDL8Le6N8PyOUQWG6Gty5eO1L5kOOLSRhT7zx2kjn38CB89buzf5o
pHr1wMU8eibcxF15zReeFPI7DToaLdIMa1E2KNhxl10H6GkZ2EujrcVKbZukObJLfXQjpFCpcFbK
hgv7gqxHqRSJTYEjulhacZiGWTIDscwCOfauy3o7uUkrvdI3TqZ0n68v5EtPSFNDsinZ8Iy/U0tf
3T0q0IDCdzIul9agIxXO0TfNzqj85TTt4IG2t8rKBnHh+ehA4nVomGyvkLvOP50CKoVVun7qqVor
rNu5FdWwb/+bszPrkdsItvQvIsB9eSVr6W6pWVos2dILYcsS933nr58v+w7uqMiaIsrQgw0IUFQm
IzNjOXEO7ZfqK3wPzcPPrUVCBVYcog7KresO/6InPbKnWuFr2VIeZDgW/AE+by+klHXW6VJ8eXg/
KcrL5BNA5ahPrx46KNPSwrYzJmETM3taOk1zcwh9fxZmi7oXGle7rJzbpxVuKEEGItBdKvH19X5K
WaQk8dIXPoMVqnSopuASQNzh5uacPRlD77xzMkXZg+fdeCUpD3ABU5EAoLPuxVCriADPLoXPBaR+
kRiY+6euoz1xi5tWoMGCCBQk/YZVSWlCvU+A5yMLWpZHGKEHz5bGvTDxxhlg7xjdYf8EHG/lkbC3
FrVeTyXQDPLhkx6DN3JHlF/V04JMjXpq1VnZ09rZGgX/KmSE6KawtnU/RYvCJu5bp/CjLjY+WdGi
f9YgHfi5RIHxOSt7+KDve+Z2L5lQIuMDJCpg7usxpaQQfLSyVvq9aUrHvmI8PBi6/ysx9/+dILu1
LOhbqbrTpYM7cOWNUJvrSWTaWMktJhNVONyNvAyYvm0oFS+qdvoPqxIwDiAgIuBYfbtkDlAZhCXA
N6VRe406hjG1UmjC/S9j9If/iSt+H4vbHjH+fV28PuRVQM/l6yPWSRJdtiat/TErkB4MluwYhMPA
O5urwG3bePorgD3+QVErjpUwS+kEQlzGVda91ioAqzlpTuVDoDJckFRRXmiNQwhgmg5iE/fXeMM9
gBlhEnkwGkRrYzEyfoEaRrXfmMOPvsr78xw+znPDivA8cdJQ6dp4R81oOCKrY+MnfV1oLqXv+q+5
pfJ3vL+YG15IaO1AOQrudMvGNgeFHmYUtHxVZZxsQN8CnXn1l5pVhT9J1R7Ue2uOG5gaPlI/AGs2
FHpzqUO6kS6jH5Xht6m2LU+S24+mMdhIas57Q4Db2Pftvn+LwagLr/ne4LMvZLgtJl8pJRO8WiBX
XiAnXXrk+XbeF0OOInMV1nl9RNZ73GvDbw8DlyXjU/T2eFip6FwfBrsA2l+k9cwJhwC6sJs/O2X5
GoKn8mpjvBSVXO+c8c328qgBdRQ4FwoMJGbXFntDY9yidqTXqLEYe5/0o6RCaxEVNu/bojwaMbxZ
szh2oBzY39UNpsgtM2iVIr3GmSo/kaDB9I/e5fLEg29WbsD9sGNxExFRcCbge0sEVZpNqx2Np15G
9pOMEyq3xTxMpYQYSRio1r+NHE3GztnYHHSs8W6LpInFEUtf7yZNWA0UhZieGebS1ade+qj38x7g
8NaaBFc+5OccCH3dcZ7GBrEKFGj8cVqg97BnZH9zW3qRsmJ8vn/Yby1IjL5x3gUx/vrJySIjKeBK
Tvy6nKoXkDzZcVZGdaeFLj7CVcbJtkG0KfI5Ap/NiCq3fTAYcDH5PeWVP0oAo3C4xgnFxC4Pg+Kf
sYhTGZ0PmFjCd70WTMixpI3q7DHb3dpY4liaXWwfNH3idvgtYI+QhQrTCUw9JcegPPbojbQHaB6M
4TVxzP4/OAvwTOJZ7lHKiuLX/GbNaQejt4yBbF7oOKMpWcaHrkQ75nD/G95aFS+CANARidGSuLYz
NnM+g7MBUIO4L+y7yD39G9vq4qFvJun/yRjYEQpwpHZr/HTQBQoTHRgDBDpQNXCS8AhbQPNpQbxk
j6N2651cIogXA9fWYe7bIC7lcMqjkIL7MFf6MYbMA0WDxXm0a/W2dzzdwAHFm7CKUEb4fDpzlOiB
5rXDRJfRdDEUFFryg9H0+KKaefLwqeNr8dzRJ6MCoqwDr7yCMoX6WO7TrRBzQKNVSGh+l3CA3XeN
7e0PYoUSGUMkXK0My1y7xpAUQWQ01C6brBtquGqUXHKhbSrngzVUcejWtahz3De6eeTYT84Y34tE
lWWuTpm5kKXGdR76YalLfixL8kmCYwvmlyZ/Wqr2m9pG2k6UeWOh9JpUcY1Rqd60yRJaJEkM8tfX
kyk+dk2lfyudevzEy5EcpADmx51Fbg8dHik0RWi4goBeSw9UdulM00iDIp2ofRyc0mp/SHI4/9FI
M+ww93d0uzp6IXRgmOQgpiVnvP6MdSnrkQluzs8nSSo9VW3k6jBWs1TDwWOh/BYbeb2nwbH9jNAX
gIgRMG/yrDWBRuLomWnmXeajpBS8wN0MRVg2690nlfDR7ZIJYa+hj5Wdt2J75lEPtTjvNPqIkNbg
J1jMeijGaDs44wIm1UmAZ05Wc3p4R0GEgoMkBKRrt2bHNdGdRbiIDmZqLT87NNB+ZUXRf7X1ogaM
Sgv98317K3ehR0xKB6ujQAEzcb4+8QtoyFZSy+mVOzXwFNG/s2FWOkSdtceyvdpAYQqPVGlfAXu1
mLC5dhYZ8JRc2eb8ioab+bmJS5OK6hLvxF23rNCIQUuHX0y5bXXIuwWeKOTbpldZb6mX8P4cE13L
dhxfF3fvb5GDWIw40FSJwaYwDLp6Q41gnJoyMuZXMc+TepqS1OqxcBqoHOOas3JAlNmaPKu25l9h
p1alK3SA34ckh5o/wsv4DW1761Mpd/V0bItcU12zy6bS0802lo6sQZbcEETY4LY5cNjnUYZi7AWZ
Z6l7bQdOiFeOeZ2d6D7r41mdtTI6yYimmZe+GevhoOqR89Oxcn2m/TKS+rmzboXh+8S02ug1rey2
ODrIzY9eKCPp5+Y6yduTDOxmfi6cOv+SppG1uEFTadNjPv62d0D5ifqpcHGkVp9oUZUKkiZbfq37
on0Osso5oqYG15qT1LCq1epjA0HCHkVz4D20ZMj111UZJU8lXcpH5VUba91TtMo4CnCj2y9asucX
W7ewFZVwh1dbKGSvfJzOxGDOwaK8ymnXoREL6mFpw73XU2zQyvlsQON0G3FByGVXG6hbsNOliE2+
ImGCdGPcTMFptFrlGCqp5Klz/6tLFLM8zQMjdPfvixvHi40UAZYFeGnT9tekccjjKZtea6PID4VU
hB9lNbN2PGR1xfPFKGuCuaJwRzOEmsn1VaHBn2lOEJ+8wrT1hxlDojXZslsX0c8QWhl3DvYym+2y
dJWTR4tQACho4V4blIp+NBv0Dl8TaAOf2qT4MuvV3kjcTSNvhB4USURYd23EKdu+S8xafQ07IPx9
qEQn7ovlcP8LbW90auMqFVwqTA6dtFXU2GVVp0n0zl8BQQTlaaiW1nABV1Mfh412d5rwxqeiiMZQ
POzDAHPXi7Ksrg7mYNBfp8hRvvUwFz5rjMW/gFgIX2tG809TOic7b/GNNYKHxSyjK4Cs1nRdkqG0
M0R9+itJsfSvbjfBl2WMGfBCP6V+LArHFwF1c9p0odpDp2rVLjLGWYmbxNZfIQmD21wy0oNeRUyX
QQF4CGjK7ZywVUz1P/ZEA05wKVAXEV70W3aW5uYYBhRkXpMgHQ9oDeaeNbVwSJZD70ItOX287y/b
Dygi4je9D1qPNB6v7cVlzOAgXBmvxMJI8AazVnXPlmQXzbPitFb9rmVOB7B+lqfGTqy6vccMjeYa
Mw3IYYjCzLXpTibEGxfFeI2hJPWCSQ7+AQgNWAqc1HlqwvmTzjSjNynDHonYjU0WqFKguVQAmBLV
ri0ndLTD2YYriH7qeKiSoINQckbGc4AKD+VQ8+GPStWEm9qgESFeh5UTMZBdVwzCUu2ywsJlhDw9
p0sceVqcpYNbD/Pw6/5X3d412IPznEQYAC2pwPUCZ2eJ9Ayl51d2X3e7roAXxK732g9riCfOihlG
qMTC6HtseIqmRU/RDpVeDcnwCz1dDu1Q/T0a8i+j00LXjrvPSJm3B0ueL6NiPNnJNO040aqG8z8/
gdEVDimr5d67Xim4cQCfRDZ+r5t9dDCnwBw/pyXJANSRjt3BBwuvQH6G2zsKfvaKAmukJUOmuHPv
bs8R2R2NGHIu0lq66Ne/Y9HVOkrjNPSdOnDcuekrJKfrtvrbrBjARWfVPujRVO8VWbbLF4qHJF9U
KkmK1vT6g+VMNErz2C/N2XxiOKCdj3qVV7LbRqo5w24pm39r6mwYbrVo3ZdCqfWfj/oarQwKq5po
RPFYr46xZTWyFY/A0yJIpl7bVEmORlGPOx69PbLUkkTpH5klHG6NsUomK0gz8MJ+IakyyrDjC70j
23UG6QUcwV6tYHt+sEZ9DDgEAjpEjddfk8uqQ7G9y32kdIpvqVboR9tJxqf7O/eWjVxHcsIMmwdJ
Hixf67p7BJe4vqhS6ceJvZiqW7N7qds0FEbPfa/EP8tCl5eDU4wV9KMSpOjjSwgjxniwC9gqzUoe
LM/MUUz6DM2b829Il0RxFQf4sZe0cl0eZsUJtWduHCvZmd24tUVUm3l9aRuI1sH1FuVJb5VF7+R+
ovSmR/Nf8qwSht/7W7R96gE4CSVFBo7AG2+KlRMKNbMTFL6FXhm6nrZ5GAN0gitg0Kf7pjYLoqgH
egsYLyEnqd0qPuuDxawKKyj9TnFibxwiybMhit0ZStvcE1jhrOBT5ED0/1b3VRkkfaFkY8WBzeNT
3WiEEs1sSm4QILbjAoYfTr2pRjuudmNxgs+CeIlxbZa5cmhNQyoeJpPa78xu8VqpZ+pWV6bjw1tI
fkU+jD4uVct1yTLLpzidEUHwx0AZvK7tQtLOKj7ct7LxCUjqxC1LJ5D3FN2Ua8+D3d2I63hkLVAA
Py2zmbxmhDYHKj97TcetKQiS3mJN5nQZe1tt27QgBTM4S+UvY2ue2163DkNoMrYoRQ8/IARAjJ4w
nkH1TiDgrldFJSbVYPet/V6Z1D/5NiksKEgPHpN6nmK3HvsA2ptFfTS+FWbR70I28g1JuFqh3CWF
GlVN7SeqxkBdNyfQuAfLtyCN8pOTZ9KD00pMdWIQ0AKhNLnWpnged7WoRBS1L9tZ9WSD0j5Hadod
+9R6sO33ZorNFNhPOsZUDa+3dDKUXs8aBVOxUj3JCVSdbaz3x5Ta0LsEKteP9x1ze8jgVCEYonJH
hof8y7U93aoSRwq02geebB7L3ChOuSI9CDL9n1VRIeQIAPmnhHJtxah7Pc4Gp/ahIJUPoa3kbjaa
y8lQ52onbr25IMqQtMmQsWWY7dqUpaTm2C127S+GEvwN0mr80HbzsnPHb69Etu03K6vPRMsL7QSo
l3zGRAwvNq1u8rREbdDFANf6r2SMP3pzSL78h48FK724q/hk68SutgpDYbC78ZfQDl9GwbiuIWjx
+A7i7oBYyCPhWFjLOBt6F0hRYzZ+D7UvRzlBTiWK54dvRCISAW0W1GOMHa7e4gAy/rqxcfQ2SFJP
hz7Wt+twerGQJ/hwf9tu3IgoidNAE3PHPBErHwe4GDK4ttR+ODjh56xZ5OdZid6FczzsPFk3LVFT
AA4rsLfrUm5M2c4oOquGvVPuD3Zrx64SJbY3x/QX7i/qhp8LTSzuXdAyAr597eeEMZ025Enjd1Mo
eXmlFic11D79ByNUIkU1ge7rOoLNZbM326hofEVk9l2+jG43K3uHaRMnv3kCoa+YFqEIubrPmwGe
/aofcDhO6nNdwfNfz0iYEKzVz2Fe7KlP3/pKqgDKiCgWnVxxuH+rV1gxVS2nn1lVHEwJceDcS6dC
irtLPxhlv+MTtz4UyEHQaIJEhILdtTWNUdMgn5eG8W+tOsehjPiwgfbP/S91e03/a2WNDQscRtPg
WG38No6bA2X+wqsTtGnKKPx539Kt9dBBIIghMNPAAFyvhxnEbqEw2fiNFA/PybjoXthOwfE/WCFD
5CPhfhvIc6gWJUSETuNXUNsdGmX+oeSoSvwHI4Ish24IEfs6Uo+bepTCMW39QI1QFh678RzNxuNB
OsEzLx8fB4TgBvsL86Dt9HbZ+gAm7O+KNhjOs45Qp3r+D6thAFbMuPGWr5NapKg6cwnyFqbYZllc
J51k022Kot6jTr3pAcBq32bKaIYIX/zt/HSO0THQFbNt+TwfSA0sF4Gyh/NZ7mwBWQBkDzkWb961
law3pnjQoZZD60o7BlWLeJQFFOPhTSNHE6Q6UFExx6CurAxgo43GhMAuGxQvSWLpoFX94zccwQh4
EqGuJ/67shIOiYmEqMHUAFIUH9Q4ln8wCad9DJcufZ64hP6+vyoRT10l6ZSVWA99PspdVNVXj6td
DKU12YCxF6uS+6cy6mrp8xjN/fIajHNZvxZTEJin2EKt+4lGdBc+HKJTOaQSDLcZKQjQ6ettHXO2
fNKHyk+blhJtFIbKzypDVdJjOkz6C4Khfu8G3L4iZD1YFHzJ+Mw6oNCdBK2sWeeYEcH0XlFIen4C
x7CcNQMxFNdS83yvHLy1KXivBGibyg2R0uokyD2DogkwOT+c5TE6OHJWm39mizaEXyS9kbS/qzQJ
d4oY4t+8/rbXNsVv+u30he04TNR8O7/rZfV9SnHsYEZ599ecEoPed6PtQRfXCVc9HXchzbz6ira9
tLoEx6PPxJZ0mBpQ1FkdVjsP5K1NxFXhcqdWRs1ntaB4ULpBbuven7X0a663vYuE1vt+UZ/7pNwL
bm/tnlC7pcfN+DF0nte7V5bKklLS7X2E5toXCMX+Adk8n+0FYfL7m7exJG4vPJoZBNpaPDHXliSN
yl/VTZ1vl5V0SGALZSBJa914mZsdU5vvxL3FiwxaWiec2cxe5HNdxiY6z35QwPqVJk5/SLpq74Dd
WBBRIABwYFYCPb26kNt6GpQYYTOYT+JadcMu/ndKgxzBcwP58Yc3j+q4CWCBs0yjc+UTOorZ9Wir
AyAks2RKvWJWFQkkR6m8GuXKvaVt7ss3RD3oOLIRcX+svIK4yWjaXB991R55BnqghoWHWobZPKFG
ZtA2nlt0tGjVDV9rUr5+JxDZbi2BqGDj5B2i2LXBjs6od/CJZd/Msvg4UGrxWiXoz+Ni7PEtbDJX
KsQ4JoN6nG36rqtgG3DTEtVjroHyRWQULbqS7MROTkgz676aNdY/mRbEj3Y/aZhxN/MmCepnUufr
s2CHU00nt7H83mY24kwHKDTOcLIryPgO0rzHvLQ9D1RdoV/Gd+iW0QO9NjeN/ZCGXWkz3DzIXhcp
piuru7fj9qPBAkd8QosV/Cth6rUVSYPfzNGSxc8iRssPjd3hnVbX2gXKjxCH7Rxycbyu7n2IYelb
0YxjpEAM616bq5RECDTMmo8UuX6ISiBP5mw3J9WYZFSla9Vr+5h+MkXgp7ZW996Cjd9AOvjGn00z
kFtmTW9jRmA48t5afEjemvBkjw0mWq3tsne0uRoDYVEUKZGdRG/mdP8y2JxOTAMaAZtC7Zk0Srte
ua5E6GsGpQJLuV1Vp2TQIuXkVFGkHjmpw3Tg2TVsz4imbDlWUqs/SLYjEFMg6dh9cNdCGWaVMNYm
UVSpDLqfLKjPGaljf1AiYqlobJXPaLHuNVk2nxrYGZgccgX+0Ald3bRdnzvxspgGM1JS86RKQWo+
G6WR0abkjTymRYxw31hbQCP0TkX5TCdT1o73d31ziMSPEKLiYlrLIjS+3nUJlEQ+Z6lBgQHiHa6k
7GUpDHWnt7A5RIwAQB9NvkKNVQWWeW0lb6vFHmzI0cZIKV/G2UoPFXX/Q2/sytDfNCXarUDnuWSd
1QGiU0LSotiBbzidPp86NGRyL0R6cPH0Hj5Y99H9g1KYKjV/CIMpIV+vzNJqK5+GzvInpwpdM4Rq
uY7jaifp2wRPgtyOZA9kKVWUDTV2pTo0m1Lb8gfqdBfLbtQfFkCW52pEm9zJC/n7/VVtNxGnIFsG
d8lG8uGuV5UNkrZ0ve340WynjKFAh+DR0M0+mtCuPXrj8TpRdBfdejHLv9YiaVQjQ+azDXxm6QtY
1qW5OUhVUx3lVjeQC0XiF6ikZOfqUZEiM4P8Xl929vfGemk+0fEUtO+ieXO93qQybPopOE0J5/tT
qfT9Ic5L+zhY/fzx/ta+zY5f3fAa0S81a15n2s5goq9tmVompi3G9NIESt25EfrH1Tnhw2uXVK77
5mjGXLgH5BTRTGmIFLqT3DSNfq6GeZaeuBEzcgEjbJnEGIU+aKJFyfwFjpeiOUlJPAauWnRm+q5Z
tGY42LFj/Gra2ijd0hiUGSHZLB8G16wrSKij1NH6r80c61iBEL05JH3Wd4c5S0oImmZOk+6mYcNY
JVNeRfBHquvB+CSnpR26DReK5I6K2Z5nCtSBB62Qrp1TvZsuSt6Z48fAMYPgOemBy71XRqluXpWw
bppD61TwaUxFrGvPhWqUCSqjepcDoMv0/E/m2+bl1OhNMHlzskz5H73FcO65CeUwPCZq1y4H2SAv
cu3MnP6G36VIPFnjQBzjPIcgsEoY3D3aeTjZ7mgvWv0xbdUBmefGNKQnWIWDweOcjeGJfZX145JC
1/OxL2jdta4yz6NzkmOrbf6M+hTabjcjG9OgEKnrTr800lh/6/lew5dkaOz8+6T2ff5BihvqwGEV
psEfU41CGqLywRQFL7YWF/2HYFLl+ZOjle0MJiVWwudlbJTKraCnqs4AnAziXyJP8yPAWbt8uu90
2/uD2i61PHDbNCaJZa59Duxpi1Jgnl4IN7XvY10vXyMNkQWtsvOTJFfFTiS4fcvJXmlwoblIbwYO
0Gt7xaQsEDEN1aUcM+Odwos9HALozf+k+By9jHRqX4FeDT/bSZl2EudtBEPziZQM+XBeK8Yqrk0H
mt7OgyTufzNTDygdlX80MuS8x6KXkN3R28IxqDknw1/3t3j7kFI6Z7kwbuE62nquDoqIuEEHKblI
dTIiizyPuhvZtVnsJBHbT0njATZXGOxp5NEBvl5fXaa63POoXca04wwOpZr9ypgX/srhAGbUZIpR
He8vbXs7YpIVsTwqm4DXr01qkYrAW62lFyldSvWkIreeHQsmhof30EYs9o6zbneSLAjGSMGTJuC8
q8cnLqnh2DLcCTns1sdsmJVTkD86Ek+0BwwAEI2IOPkfZ3UkimkMF4YhAz/V9O5cAZ38VPbL8CRD
iXdMgUj0D0cKGOSDCUIR0ShYhZeqnugJojGBz1SdenYS5C0Qi3pQo1Esi2lLQBw8Zm/MXNffKqdC
VZhmnFwcTtlFWyLTs6TQ2vlE4vxev2E2ebtgKmXKTKhrXVtJszBHSFivLwUTrMNTVWSQ0ELisSDy
M2tWeZ4h+uheRoXhs/NCd2kHOb91EeyTIwgMBN2WNTH1YMUETKVWXSJELo4tsphupYbtjt9vrcAc
wvQxtU18kVTzepW50eZV1mfjhcJi/7HK9eGYROpe1/yGFbEI9hO4H5Ar8fe/VfqyUF2oGpjjRVeL
+QWu68DNKczsfLFbViC3F+mVMLKGtAYpRXzTyKbLG7yzzqX451RVyx5V0vaqoObAXUHIiI9DV369
mALIGBNBw3RJmuJdFEiWl3ZhgnQOQzX3L6U39cdrHxTQbjJyUhfQwetqzhLrtdZoyXxBxXUpQOKH
0afanBHUtrJFLQ6DOi72h6oNG/lI/GHUH6bU7BR3ZFRl/DvMJepn9bgUoZsYvWQfjcAa3xtjKBn/
OhFiMDvOdGNnxIwRMR9jw/ze1a0mWVmoEPXMFwIgUYnM5KdJ6fqLbRHN3N+a7RMB/x/xJQeDE0oj
4vojhJo89AtjdRci2qFxW+aGn4poHP4tab/+IZlj057uW7y1OCIe0jsohHgkVlmQFqTNmBrJchnS
fnhhXDH3ZuqLB3uxlJ19vOHIDlmkmM2HZgcEzfXigiaVQr1L84s8y8pTFy6Rx8BrurOF2yiCCII7
FOZ7KqGkXtdWrFjWFolh2ktfD/2TmujVVyYmjaNEXdB1YLM8ZH0/77RTbi0NCLagTIeuaJO6Ckb4
cHI6jFYM4ldxkXsqNdK9g3PjY4HEoKIFcQqP+TpSCZuhT6SkKC5xRTnBoZFxBotUeKOspR/0eam+
9xAB5C5DY+M5aMaXSdbH73oSZi8ZOo3v6J43x7AE5mbq+R67xWYPKFYKcmWBGWEY741k8bfbEGrl
WZ2tXrkMeUGRwLBbV5Ys9fm+v26tiBI60FDQPdQs1yeErhwDZiFCvNEMZneJU+Vog7vfcdU1UyVH
T2iJAeinmCSQqCsvSsh5y1Ttej9T89l0HZ3I9CcUD337PlyMWn4telLaJ1rSMyN5i2VX50yyF/ul
DotQ9YI+SbojSuzL5E7mOFA+WeZ8j9ht4w6CVYm4Gy+n6Aj689rVTYUmYd80va9Kau0msQbODlIf
V1JTdcf1ttsuxgwosYH9p1a8LpaAIiABY47bp5PSeIMVlWctSZ3Dox9XHFksCCOCzOZ6QRlkw+iW
14M/6S0YE0eNzlRP80fDOTFhLHA5II0pF67FiWU9bRWw9LK/SKbyUg5pfpD7Wdpxoc1V/maFaRDq
hKhTrrHMNTNt4OQbrJDEuH1i/NNry1NZIzxjBuGeYOvWFShi4Qj0J0STbl2mM8aE5DPTFGrdThC7
Wso4iNHWIZXuTPvz/le6aUv0yoUuFbImq7NRBi0jnNBd+lKRwC7eRLpXSrwbjknB976prduxLCGp
A2sZMNZ1QoFeXtZDwqD4YxeaniKHwSFe6r0u8ebJ4FOB/WWAGAYSLvHVq7uk2dipC5uHplx5GPti
pj7TS587jdGdRiurk2LGe0NgN5dG5VYWmeA2251MO2opHSr+Ms/tSSuoCUZpv1eiu2mFkIIZEvDN
vPPXJ0rpu7CNSl3xI83Mvb4t6ndaH+4JW9y2AoQGcnIxtLGqh5vdNE81eE50rTrDC5Kkfpakdm/C
6qYV5ry5hRig2KArUyOConO28bvGgr8/4V6uO2kPCnLTGZjfEqMvpMxrMGI+p4U5kDj5qEgtnprH
F1MO/shK7Y+krF6HInhMqpOXBuf7f/bWZfxITgz0cfhCSdV9L0KkTnonrA5G0e+hwTddC2GJxIue
N5WkjTRPC31yr8+S4msjYpyDaj/FYfFkRRCBaPXypV7K70EffETv4UEGibc1sptMwlIfoKspvuxv
oUGbNUaXxPgHRAjBWe2HGYyxUzxl1JgejWdZpIBXAa4hvaAAfm0q7XCLZcFJot5RPYSybbd0NKqR
Y7eXx9zyRy5cgOA8I0Qkq3tQpuDc0q5VkfV0UCV0cunFZIr6fP8KvHXbmpTiBAyO8t8amhRPem/M
Ta36TWDZR2R4fgbAIw52mO412deCanwmEEEUtunrAimhaXG9dwxztFXQl4tfaGkEf+kE9miuVC8r
reI8Imdx6Zdoeu0HZThVShecqHdWT0UXjpRBrT0mpe32AhInjoSOg2iMIa3rX5MX2mzoi774kxHO
XpE5kG0vhfZwYEMiCgZLYHbo364Zp+n9NCE0o6pfsK2HsBu+G1O9R0+wXQrXIv4I6Q4NhA0LJi3f
lCquNvuhVEknJRzQQbM7fcdTNhEH1CVgMWh3i4FzHufrDQuCqFciJ7L8uDbfz7bxOjDK6UbQd9F+
3nOWzZIMui3QUjMhCSYISMa1MWeCTnRIWsOHUks/jLmO7E2u7VFu3rLCWKWAGNLd4RtdWwH4OyTO
NBi+0Ri1a6qDc9LTfm8++qYVqrLMrQJHAOFxbcW2G8A4zAn4jLnHDA1LGgr3YfD5/kG+YUVwU4hH
EloAGmbXVipgF/rCkKgfauVyQAheOQ6dNB3uW9lcF7TkmIWBplfgtTch9DQ7XTtJiQ1DVtt9rjO6
RrGWdj/gRel3js4tU3A7MaDJ5xEQzesF2TGEzg0/xM/7oXDLRR3Olk6TMXaS5tEuNKsC0CQUUImJ
yH6vTVEXzWCSyuk0Sml0QH8V7hEZfvI2X/ZgYTc+E4JHYiqU/jputzIVl2WXSy1NzVBG8LUPlP5V
sbv50VdfLIjpIYrkJDp0aq8X1ETU+2ItZkGO/i1GFvpZ6x1oB+zp0eqhIG4AmYSEHLEmBAfXhooO
Hpc4zMOLBtvQ0a7UHyWkdDsZFYN4/DNXJT0yASrx5G7U87YTWHJBLKWave2PTTOXh0q1ww81OnWT
19Mr04E5q6V14TGts0M0p2P4NZ7Lyf5ooRGpvoS0EsY/s1hOi+Nc1JCrmYSPlUeTUfWrJh2CP5Vx
rBY30joaoKUiDYarJoOpPVeGZDcuQgGMqrid2U4IJsM5XJwRPk3bQ+7Mc+aWthxKBxWNnMlLTSLi
U9BlrekqajLqx1KeRu2UO2NXnxylHfNziDri9NIPtlmfHSvITzF0Ytbs0j+Z1E9zXi7jX4DdaLCa
9WS/hGmk10+QsDrR8+ik5a+MM/iTAFZTTsuY2OF7p4j0+CQI5vvOnfRFjg9jBZ7l0zQRt38MUj2K
zvOoNNRopHhu3qujbSB3QFUWmVilyCZXawPne5n3ODwBqiMz8o8ChBuXRf7ZjACAelOlq6lbQhZc
vOcpn5pTrSfLJzlrrW+pMmYlvzarosO0SPp3W6d4cLTnYlE/m4NmdE8xgriqx+iXpLqwQ9SQG1tB
ZapHEwRD9W+b9+lHkCKKAg0Iodep6AykcvMGBa1LosBz9jI31Tiepxa5pVOaMBb+FJAdQgABMdrw
cYyV4ZtElResDG+hkXlOJAX6T8qPoeyZy5TNvxBqs1QvQYqk84opr1ovM5PA+rQQYjmnetCrwSvy
YRnOhlIYyVNnWhPj+Hk5j9IrTyLzjHqjhx9Ktij+x7HGID3KVM2iU22n2l+RUeiax3BfVh2dMc2t
j3I6Z0x7D0H0KRwlJ/Mqs60kaJfkuj4MVjLKOEY/qIdxiiK0RJnd1t+l6ZAqL/kYzDGJ4uwkHzqm
lOcnvSnSxeVjSLThW6u2vZwB/9mj2Z9Ev5Y57GzPCZv8RxC2xSczRHXMNYi1Wq8Kx+RTP2uT/Ee2
9NrrLE8Zysd4muLAR2bKiTcXhlQekFMtl+euk/PuYLYUSD4ai54lhy7Spfii6JmUnBNyy/AMSsSM
jotU2upxjroeVIb4DH/WldKqJwoEquHJSTJWp6lMKvkMRqRXPSW1otql4e1MZ/pDyexGcbZ8h8TP
HITkB+fJ1etAzw4xPDPfBwW1okMLJqJyGdqf1IOt1YpxqJCEN45N18rmT0Wpc9mLtEZNwWc46oda
k2PzgyKXbZm6TGS1f6WcW8UzjTRUQY9lSncqW13+cf9l3F7sXC8gxWgtMz23qU/2dRhTXFXopI/F
J9Reoy8SzJufHjTCK04RXaHAZNF2WkNi6C/38ZAuxWWQaSU3LUzrliqN3n0rm5fXpKIkWPEZVQYr
ui5YKKM8jplUNpeQEtapc6r4yYgl9WvTQel739Rm10SwgoQFICbCZPLH6/cD5REjUtu2uRhVZz5F
w5h72qBohwet0Kyj+clMI6mbwFBeW2HsP6AdMHSX1Bls45CPo/zOmJzpQdlvJoiYhKZKzUcCVkHJ
9NqO2mrTXDHnBUkko4xVGg25C0Ax+UIfQT9OoHFOodkX4c7yROJ0/TrS74J8B7igkPJZT1tkcTQF
3UhkXltD8GxZ/yTKiIJY2DIAmxZ05KPOdNWmlx6e0QEfyCg2zWuIiuHiWa03lKFMWirT9ItKmc66
kEyDd+jz/Y+3XR1RGYnpW4hugBK83tRGW7RcMHb5mh1IJ1PStXcJvbiDUdn6KUvVd1kMcYvTjtrD
sQ3xIKkhrJMECMQ5/4e5M2tuG8uy9V+pyHdkYx5udFZEAyApWZJJ2ZanF4QHGfM8HAC//n6Qs7pE
kC1e9dN9S6dEHZ757LXXXuu4Ya2vuVm0znkrasYvhHF102KIduHteRpWQTkn0iHaIa46cfojBqlr
YUrO26YPknsntZKtolfSpy4ibY1GwPzw8nCetLfsuCXfi+YBr6l1VrnoSAFjBt/sazCBN1R3NFTf
EvFThrHFBODny62d7m8IfOD5nCLEpkQ/x2NYS04gZyLp904pJrT5zNKVQ7nevNzKaT5lQTrRm6Xy
dhE/WTN0Kai0+pBjaz9JeSFcRSow0KqrkELzIFHU3k1tzY42bZr3+U/FmRYd11QKoNSlomxviywt
x21WUzh+l1qZ0bs4ugeXsninxypfEhidm3GhWq1rNJWKPxwFjthz+sq8WprET3gKu1E/XvKNPdMU
AR7ZJV7/jP067RqGrNholPt9bkyDjy5d+oBqpnZTlVJ/ITd5tikQZliLZAwp9T+eYSmqJ0dEer9v
4nC0PA46IB0jDHveinJTm9sLU72cKUeHHSDKkpxbjGIIPvTl+zwD+6Yq62R1ssS+YxbzPaWbEvZY
c2agCGlj7ea1PR+7LozGUt1SG+T6wdbx7IXdWCUW8t9KHF7hiE7GRChRfAmLOYlU+HqQtrkHWIaL
3ezx17OF1HXw8oe9JSmxp4mEdytptNtYdUg5GTXlmaN0KcNwZpcBSFIFRMk5wJq6fKlnYxJpqHxM
JF73XBB95OJ4YxwCxuTC2J9O9bKXWVFLGeNpRD5l6G6m+Tzu1Z6UsKdJ5bzHhtWJ/X6a9fDC0+BM
a7+rXqyFbnwCF055PCtgZ/OeAsnpKo57SKxBHN9SC/T95TV1OmdLpSQw6xItI0q1umGcEmPbfArG
PaeVdI9WY2hcg5mrfpHbWr5FDqaevCwVTeS9umGS7aDIHF1PerbH85ZZIZQTmKp74IfKB1KX3EiR
hN/LTrlX6jq7Est7/uVGTy8AaGY8ugDLl9vbWh3J1owodzmE077IJuddPMzhTSEZDnJ98XDb5imK
8i83eGYiAScJ0Dki8Hldq6cqet8SGRY0yODfhVaCpgma4A9B0MW7l5s63Qhc2OCUTCRYv7POU5pF
oGizlU/7VrajGzVJUSHM40tOCedGkBcB9cKomZ5CbaWuhQrR2bTXg2j6aBlx64eKke3kPgn8HoXs
C6S2MwOIfSQaYio7gZW6eoh0s9kiI1HIeyVzTDxZq56bGjO7pBkvGeecGUCaQuZm0VNfKIPHKxIr
nqGM21rea6EINkia61e6lrwaEQXIYbcBVZIz5KxcdUjLsywqELzeG6LTr1PhTHdgOZd0Hs70BY0/
8FYOYphB6+yuKNqW9HSj7FsLtkSadSOVpWPuv7zknpzQji8kegC6iwAsBz/Jw+MhE1YcSrYVyPuB
nKHmB5UGea4EeEFEsBzl79JoQ2nvYB3fT01UO1uo/20YghpVknM1NbKaemrgjB8na5zmb6ooMmtT
yFZveNiDCnvfqIWcebIJxfBNGjTNDyuIze5NWceD/UAsWsloi8VkKjUjipLtFA3SK+3hCc/IXiw2
zbDpGM41c6JDnS0bilrZ63lsveU9h65/WsULK1FRPr08oGd211LsyBYmLgTVWy2Osck5RBJZ2Wel
TN22YsCKdamt0w4AxU27abJENS88wk+XCnciiWXQsMWDbp0ltTvky8axwDdGStWdasfwmGa9vbBU
lm9+vFJAsymjZhiXcl111bNUVYYiRaRh75jl8D0z2mHLwtXeFTO41jQ25icdX+9rZZL1C9z30xOE
yBQiKYE2OhScI8drtA80KEMRaxQRjeo2ayblY5/C8BcTIObL03dmKGmKPDAYBeVPazojF04ntSVN
BVom7jSWyptY7a3rl1s5vbJ5EYBMUFHKAYIO2HGHrA7NamzgtT3Ab+MXhjC2+VjYd6PahO/T2Mx+
OnjHb19u9LRrKHKjqgaHlcpPqL/HjaK0nDVloWp7sjCOZzZp/NF2IuPVD+qFCcUsIQlPGn3tkDZV
iT6VWEftMXWMb3HmZavbwrwza+sS9/d0WQC7QDrlkORRzX8fdygfLaeSSILuHTn63sxOdy331bQV
UXspn3fmlESNDsI0+SnkCjkwj5uKTABmvdaMPfT0VMLTmAK/ZJMmCD9dKzp+j36si4rqI0yVlDdm
NM+tX5t1uZed2m42ajxW06c4Hh2USgd9yXCNupxchdYQH+opDSd/aqT6J57PYXxvwRMJr1QkNvKN
WchxRImSjeGz0uex48JZqQPKn7J2uvTUWQbseIezwanDQyOONUCAfdxL9NmLQNiltm/a+FfZ1Zpn
6f11FVAApMbtt2mIrqe0wdNMuvCEPbM0lyoeQASeJAsh7LhhM2tnAeqt7jWnNG9nXZK+ZUajXNgA
Tzy8Vf/ItHMJoMlCO2u4bkCRpZntxthTEmV74P/G28w2ez9Muu5esdp2L6Piu5uMvvTGSVQHbAdi
vzS7Sz5xpyt3sS3mTudRSTpSWc6HZxEPQVwfI0Ng7y1sJ1zQSslrxroEvZ/TzWt3/VL5t2xGLsBF
beu4qc4swzwgl7bXJTveaJhbkBUhNfJyK2c6BKWYmBHoEMOONfd2mtOqkuzM4EkEBp4bcbgb1BlH
7Ii183JTp9eQtWTxebguiOhJPhpxt9Tpq9bYK6El+VPYdw+mkg5e2NggH4odURE4KlPij1pWXaj/
Ol2ntA1IzsHNagWKOh5MkclVLKu0ncSx48+xlhHsqLH/cg/PDiZ+BhTeAomjVX3cijVkONa0g7GP
56rfhZj23kYEYlvM6C/FAqc7ng5ZCxF8sWqAOXbcVN1II5aqsrGfoGSiHcod8c6J8/ZTxLL1U03L
f2ZN0n8OwDhDNwxN55KC6bnOLga9rBrSDif3hR7r0cDaMfYVlQ7vRyka7tBaDD+ZuXEJqzyz/7ly
EetjgcLEPvEqKRsdqYpANfcI+gzWVTAPkuWmtelQHWklieWVTiQ+lm3c5Dxex2zYyU4b13dmo+A4
VUPIKi5EfOfGnwcztxgRPO/U1YLS08lCAbQx93rYTmCLWU7adfpQtfVGL03DbQPle+uEW6XMXi30
C1eeukloIwowFMz846mfsTwRi0PNnqez7Q2xHMBID5td3HT9hV6em+NFd4U7lOGnCuC4qZbECfBw
ZO2HYlRdOE3mXupMNErSQH/38t45pWnRLYRrWFC8QEB7Vm11Ak/2OhQW66kbJJ/SN/GYZDUqjbmU
z/dCaafJteY+208ijUefKtsg3XZl179rk9wcd1qqRpeQkqXR44tnCel5eIEiACGueVRDEXZtXUb2
XsiN/rYc8uFuhE324eW+n2mFGAcBR/RQF4uo1YyacVhRQ9I7e0v0I5yToi2/DoY5XTiAz8zmUsdA
IRRRNpO1oh2ZZWT1s5Tb3Ch5Cu1omt4JQxFbJTL1Cz1aHhyrceMYXIaMNzJCyqt70kr02eoH2d5n
djc8DEYU3ECvI31rZbIr60H/8dUjiJANdGDKR8h26quTt5DKWgXTsvemFWRu1WVU9trdJUP0cwP4
lMBYZDa5l1cD2A+tFjp26uzTvOg3gd33nlJaOYK88iV7qzNL4qliDVLQIi221lw1jNAKrTpz9u1Y
T77oqspD8e6SzMC5Vha3BXh8jBpaWMf7O2qacexBf/ZGh/dJh7ienwDzXL16csg0IXe9cGTJQ6zO
ylGJCrI1aXjgVjR2RSl6V9aCS8UtZ/oCmYpVwHrj/Fg/zUz0hJHZQBKqElrm9bGVXqeckJcwsZNX
DPv0SeSXtDGPs7VBqp0Ixcqx1D3oud3P/sShNT8oaVuAi3WjZF/33LWFn6DZpHp1q8oU75odzO5s
tPX2HhVzdXyHaSbkC4CBJvN4nOO+vchMSIlrcMx9iWVEV9waD1vHx+7J4b/TvpCusgCw6s62RQmh
Q7YK8iqxYeQPDUImh46zJcZw1+xk1+kFMlyoK0zZ9xLHzuautJBUcJUwzN4VfdpPH0SBRn7qqmai
6x5d0NqbqgngBGmhFKOwgJ+n46aqkfwQKf6i7+LE6MqrRi1VY6OjbCRuRjStLFdWQIq/iEaOZzSr
lMm8kfRYsfaxk5X1dYyRQkAZikBZqlAnh6Tp3M6TixvGULkSEqVp44fwBfXvSocXz+MrF54FtfgJ
YOfQO9XXGngCoBYy2fueB4Bvannodzky8i+3cnLWLa1Q2EOF3PJAWT/FWklSVEqi7L1d9snBxK7I
zYdQv8m0cdwEIms/v9zeyUJfNPcNct8AK9T7rI9xR6+dkp8q+6SPy22tIlkbNbrx6l4t9YY8MsEd
gLbN1dFgULQhIzyh7pvQavzSSqotFWnSjVGN0rWh1peqjk9HkRhyqW6GHa1w6S777nlklchSbzat
tsd/ST/gf+dEbgRX+2MYaFLoyj2Gzi+P49KDozsKOAzS8iJbsBBx1+DU1DpdlWoDT7gmzy3fsKr6
URdTVO3MguN3VxvSaGwxXRjNC1DLk9zfqmnKcmC0wmteoPXVdQWbcPGkc5x93o799LYanexHahXp
58YSabi1UrX/it0QmbwsHcMRhUcHdZXeCfrHqstb6drJsI5yNTOTHJ81acMb1Mg+P0Sm3ao7AsZm
9uNYtyiirMeu+qJZeYiQXJ9MhlelTR9vStCexu9jo+zeO4Fp/grUwfpEcak2uPGEQqErw0T8NrSk
brcvD/zJ25lMpYmmDAX7SzS2FkIOs47s7YwaQFMl4l2Thv3bxBEGp44pSd/NWX4o7MGfkNX/0ZRD
++Xl1k8u8QW64zUH0gPFmzfd8UJrIqhcaCo4eylJ453oGqUhY6yGqTd1aXoBAD25LWzeQCB2izD8
UgO9muhAaF3RNq2zd0JIjIJwyaVu9as55rpbSPWuKNT70Ob4f7mPJ0cEMSGV1rBy4K1QArZstmeb
adAaSlAApvaqmnfbrqXKLA8pF3ltKwAhMB9AQgnrzZORbKxcNtI4OYi47D8LqcxcdIzVjy+3cjpf
tEK1hALRgp6sgV2jnjH0Sovk0A5SurNyRb4txjndAm5diqxOziBCdhoCJAAsAEhbn0GOaHME1oBc
MgcfCXP8Mqah5QUU43f9EF04f047Rn3rAmtxQ6nILaxaC6NiLMOqCg+NGCoP7IAcc1Zpb5W8f7UZ
IcAHzGygcToFnqQer4d8HNHHw73ikIwl6Z26ybdDhh7MyzN1uuroBfKJwBLgkMSLx61IwHSlWtTc
gU2Qebw4ousyCZ3dy62cGbYlVuJyIoMNUL2cLs/Wdh1ZpZWKKGXYUi30q9Kpvtozhbxu0haR7L/c
2sklQbqEO5YeWagDk8s4bs0IYmHmgntdNsLZNXI01Zxa+tFUw42UDOUOLuklxcUzHeQOhG+O4sxy
966a7DmRzDnt0gME9+o6MDqSXlMnZeyuLhgunIZn5sxZ8iZc9EsN4hMD/tloRtYY6nJYIRdVtuGd
gyz1h0TPy83Lo3iuFdKuKvf7Ivi0HsVBnQCjMjs/IBKLqFbbOZvBmS7N1blWlsQripVsK9Do47mK
wkQpkCzID2pvB1sqU8xvYWQkX1/bF2SkdAhSiwQ5IPCqFbPFDkMTQX4wgzHFSgT3tLRDmvLlVk4v
DloxmBTKxBCyXO/Y2ZJntWyL4lBm2rzLqefaOFM6b9GS6q51SR3dGuXwm67OzUsEmNMlry1KBBxI
xCJLKcfxMAZCqWBOR/mhVKxBvFOb3EzeUhWjjoeGILL4MKlV/92sAiN5tcT7kxeDhn4K+UKwreWr
PVuNbZW1SiLa8pBFprC9snKwoMNe9/VbjLw56SAeRcwg2kTH7WTxFFizHZaHYECphTqB3DNyZM+c
zLRefSguYgvcX9xcKLauX5lakpdwz7vyUFRzvwUXMQ9l0pUXXpSnCOmi6UBxFCI3vF5g2Bz3KG4T
rZekrDwMSSquzFRPt5ElBTuisHijisr08xwuMMi47Y1YTm0GW+hvC868C8fz6R1KvT5bnYz2krtY
rx72dgZCaZWHCpOdnagL081FVGw0qQl8JSWD9vJGOd30tEe1PoAhoPsJ/72sJ6M2wqQ6BGWcUKRV
T7gJF5eerOd6RTjLhb2IgZykYAs10zm++upAXU/ozZqTeIUTUE2qBtUmn+X26uVendmDFAhC5iZA
gd64joYIWuZmaqzqwFbRPK4nbROT2N46GfxGewZUgBwcfnu50TNDyftgQTuXiifwu+M1xLkdoK+4
6BIFquMF6GAansoL1r4wZWcGE1AL8Jr6LcyZ1kwLBa72aExyfSi7Qv4Vm0X5Lk/N4mOLt99GreJX
s1IpEqNQi7sULhOaeKt3ia02ghPbrg6wc7U3i5r2Vh1100s0/fPLI7icG0dxHS1xroBEcnzxYl09
95umhvIZ0jMAGG3Thlk9eIiFUWNVqykSJnGWyw/mRM22M0TddZNU5YVvcGbhgCNTqgYLjRN0jei1
vVoP85y0B864UttwXjfqRlNEn79xSqWqr1E1kN4VpWyUF6KBp8rl487DmiE3yuWxPAHX4ulRFCfQ
gXrjkNVYaFhcUEaFfiq6B1X4BunPOr52KjhRtxHa5s2vyhpnayeLPGnfF9ZM8ZybluZs/lLMtqxv
pFFzpl03qnW7VCbJxfXLU7VehNRjsBSYo4VasYRox4u9FzCth1nJDoNVtP4wp29CKTgUeviJtPFr
I6WlMbg3oERLNHgisaoqZa9Yc1IcorJVMHvNBuxX5deGL7SCajOH1MJiIlZadanNKrXLi645YFxo
eoYhOTuW2oPhVKUHSaK7cOesF/vSHGQ9QngiC9Jzywg/u6wrHdKmbU/tIa4ka9fp3DGZMygb6sIG
T9hjtmsnYW+axgw9daqjC6fI+rSiearyeCTxPOIeX+vdZF3Vdjy8uoMmYTujZUq4lUwK7F5eJqet
sI+fRB44FTmSV2eH2aL8q81hf0Cgxr6rKXnLr8a8FpdeyE8Zkee7R6XKXQEMQQ4BqNxcvxPMNpMK
p+/FAWAIAx1VS0Z71zqz/Aap2bnYZvacfNENqVbuowatidmncgnlWEgBHTJJtty3NQiGSnVvVoXx
h2TQ5HlHdV4yevYgUJeZBoRmKBR1ksTtU9Oed2GQm99TS84/xAHYhJs3UYLJsh06nydkYKlqkKUH
zWzN5JWPIjoLbEDcC1drsRxcJVK0lILFsS7GQ+lIX9VBj3ZRmZgXdvhJdcbSis0piHoATbHNjxeo
VoeqncfVBCY7KMqmGY1Od2v4bpM/SwWCT844godJY+cg1BuOYXHINHb/LjFCu91icZ2gxdIAI7oj
sjaST45JE68MjRbbBVYy25acLijKKtqralsA983VYXBsHtu5Yr2V8p6c/dM6/o8f4/8JH0uiAHj2
RfvP/+TfP8pqough6lb//Oe+eized83jY3f3rfrP5aP//avHH/znXQyy1pa/uvVvHX2Iv/93+/63
7tvRPzZFF3fTff/YTO8e2z7rnhrgmy6/+f/6w388Pv2VD1P1+NcfP8qeo4u/FlL7+8ffP7r++dcf
0Feebenl7//9w7ffcj73/rF4DL9lJ594/NZ2f/0hKcqfnGJUG4IFAj9DVfzjH+Lx94+sP4neyPJw
yoFzAQL88Y+ipNjwrz8U809OPp2iS3JBCwmXY6Et+6cfqX+yfx1S2TCyeClSjPevvh/N0r9n7R8F
asxlXHTtX38cX+eL1uzCK4cZSvKMG2Qd0sLHi8cpD+4xwlE+m42WPQCLiM5Txj7WPL2zx+9QfoML
b/jjQ+93q4vWxoJNQ7xdZ70tgP64Lpz7GEFwaGtG/U40tXXh+jjbCGlBHu+8qbkWj3dnrQYcNJ19
n4a6/nmymvZDGtbjpZz38TX/uyvokxAfcFOAcCwD/OySAgiom1637/M+ypDnVkP9XrfjYRM6Qr6S
C+sCOLDs1n+f4n83B1LJkuGaxzniuLmUCkgoCta9gkHSjTxq70OhGLdtb4tXnaAnDa0NhczCUXtZ
WPcCorkfwXpy5Ua6FCafW32LWwuQHpcTyYrj3iApMORRZN7nWMm945eolR7FPL/JZvReKBDPMg/b
0UsX+9PNfTKIAFIIpCxqVevKyyyZ4ynK7Ps21xpf6E1kuHWn69iBGtp2Lp30fd84WPxamfUJPUZz
a5DZ+x6H5P5dCMeja2SzfpOovf1GRJkS+FmRF5fYbGfHhlc2bETqFqijOR6bRaCwdhLrvuxrdM7S
FD9CO9EtL4c9+wuDYOdQkfS+enZ0/X08PD8OzuwZLKl5hyxaFIjvrSZkmiNkz0b1Hny/uqnwffVj
WxYXchZnG9HY/BRjcOyscxaN1AxYtsn3Tj6kXmc06FECFuxe7gmk1JOtQsROExy9RNYokxwPYAVc
1zQVTON5sCiqNwzx2UnsrHyDhL1d0jEnxa4X+xlqRFWlTzZKMQ8lZfqa0l9Nslz/wjACcu2cF4Nw
W0uv0NYvmJJdM7cWFcFNFNya9Ww7PrIXEtjA7JjvUjFlKF44WnDgPd5Jbh1hluU6Tlw9WGZePTR6
bmInPdbNr2hou97lLSAPriFpvNxDVOQVV5Uq7dM4NMjDjGqXfOgqmcnPdeV6KVbsNqHcK6knx3Gr
+oTa86btaszm2bHjbSgJ7b4a7YAqrzJOvxlKEo+eTnCgeCVvpp1da9pDIPTCdifJ0d41Wq2N27ao
NOzulSa/Ryx4nncp/0N1JzKJkdsKQ3w1lWrCGKAuZNk16ipvIB8gpu+VU8yv1F3QPepRUUteSqb9
R9ir468mSfRrG+PYxIfIjj+A3UjRe8bRuVbHIneulTl3dEKHNryBEl3m1yWSCx9QZVWTbVh0wTXl
IkLyqhY7J7dFyC7cBGkpIjgeylD6odmmv+wQwyc3JEcebmIqXUtEQGINPzKOsMntIiPEpKBtpMdm
HKbUbzgTrhwzTSxqhHVhb0e0Qr8WgRmPbu5QMOfrtaRhMGlHae0aXeG812IgC7Rg6rdlTgteQint
hyJZyIGlLdkPXCrhjr8uR65dmeILVgz9rW1ntuajId8c5qE1bmrZCb9FjpUnbpJEhbIzmzH9XMRt
kWzj1BhMr9VHyintdkg36lBB3IjmSgQ7WQ7Tys8thDf8yBGVn0SyPrhUp0vSFmOUWvENMyy+IRNS
4WcDxUZylVlU3/M2oMyknYzyLVBJl3haOiIK2juRhiVGYhVM75yGP4xhjGNXLypQ0LBoph+yqHvH
zVsLVvCYqp+sqjdzHJCSMXHBrAO8yWuh4QxVKviHpL2aEbcIq4DdK0rh26kt3ndx2t3WWqn9QiHB
nA7oy4sbcqDibZmQH3WLXp10P4XWXLvZFGHAm/cKHMdidtJuV6DiEbkO1vXSNjFmGI6OLnTZI5na
xO6Qo4HjzV0vv6uVvGCLyY2AKTUINfCRlxlQOcIIY3ZDObJ+CbuQe7cebHMrtTL7pq0NOeZeiW3b
z2q0PDaB1o8/4lHRH9Q0a7+Kro7fW8LKUw+Dy8n0VKnXvol6yh50KzfuU21GJGXMySHHutPiIOKU
6XU5spqvnTwa39YjW28XF3p53ef4vRKd6tX3GJSUgbeN/LssB+EXvkH7qRgswBqzmK03g5rXqW+T
Of7q4FW2xFONWXkV+siNr8/99CUoujnaqIxtyKvJSVPfkmT5LoMd9jXWZ6Es4i/J48Q0JG6gFMMH
lHrKH9QlBF/swq4rtxRq+LVqFf3jqFH+6aao8u+TIhwgzTkpghsGMkexp+rchF7LjB8QJFElVyqs
+Av22dGd2qoRiX4pMEzXEqjtb4NybsSWqJJkWVloVeEjv288lPowfJCzZQ2Ocv9xbBMp9KYWqrir
xNVMDyCeyRgV6eKjMprBPd7IWbqr45Z01Kz05M5zclitV4ghupO12GxdS7KNyS/bQc+8NChC2Kl1
qCSLTpvySzS9AaWDY3mkZqINHR9cLsZvRlXFoavC7F6U0xR5sSEpt2TFjMo1hk6TN9RVA+riyhs6
bosSoWCYhuw+Zd3bBGZVViDJohuHVuSS5oUocD8ooV7ob4ZEpNfDbFjU53CSV1/zvimR59bVGEUH
p5CoyHfrsiBz75mlkce3dtOErQu8MhedWwkDXSK3txqhvTfyhoARaUT1bdfoHYxrSYtybOSQj3oj
OUbU3rVZmkh+0ZHTd41KrRxc2Yoi2Cy7YnSBFioWhIPOK5dd2HBsqmLybTHH2QY6s3qjaLH1q4Cv
pW+yMSF210QVenpcl62b6XXlIbg8ZEiiDPINGrWkgGQtNL80Rjbd6pVsD66MnE2BOqQp/RxSqf2Y
DYFjbFvK+7pNmcjx1z7P04NcZMOjFBnKI+9vfV5cb5j6qokicd0HYZT45AKzcSNRhXlP1fMC3peU
ISof7biVP9RTnWR+NbVhfFXbY9htZiNOqQXUyjRyYflPoxtVeHj5HWo/kFmyRPtpjImC/KzVpOMV
yLOReKOVIOc8i0Aer+D7p9LGtHHqy9oRc4jOzhJlM2l1OXgU4kiYE1ZppnlDrtef0KC2Rl/tnPxT
INtT5yJo1Hc3gcPy8SVcy1O30JeVpZs19VJ1XpHU0bUoMP1yHFSXUgrz20j2uNgEwCWVh3LyUCNh
JPrYbcyO3LUBq37YjnpOvcXYtUoI1SZFQElGqCjc6H1vshTl0RxdO8qCH9qo625HkUHhRkHD3lGo
Eem2PD2yYDOpQZSAgqYNVTkOYSAar/BhXSvXULEzYpG3XjrM6Ng6fTko6NqpaueKOBS1J2JW/cZK
gx7nGM1IcXDJs7D2EinimifN3tZ3sjqKbtsqwh52QVtyU5mZPSVXcVCY0q2clUP0ZuQqcDalkSbj
dd6W2ifKs+1rM2rzwe8ks/kM3yrHZF2eQIiM1LIjfwjjNvAKxCqcD2SOuH/2s1JnsZvnjXE/g1N8
VWuIC25AyoX3ydxJnq2kQcolRKEtLyaR1rlb1y09mzVCBrdVJhgpZqZMnt1qSc2kgP27mhhyhjMY
dHlLUYiSe9xGfeLVFPvUbmPpxey2mhgRakoogPYbLVB+jb3Wo4MftBkxiaLaO3UKpPEQT+BmW0L2
aF7ohZV0JZQEJTFcE+2rZhKW5NUxnnKh2zqlOrxpKH+OHoIpgO2oG7OT7xpHCWev5xIBc+sahM1s
NobuV3LHrYYHqR3/GOypLGM/EoFabYTitPKuHsJaL+EGINPgqnMHuXLbk6dL91OS3pZjWrwZwlIa
rqE+Nr3nOHkeeiJUtYLlEFaPLQOd8hUiLA1BQkDnY2msGo56I1Mgbk3KbY/Ez2KTJTu9xxsYvcgO
OkLuzlJNINaB+SJYxv3q5sGcPaSzkyCTiSoa5zISkdFulHhnA2RJH0ZSJc1Nbg7kkqsE+TZ/zuLk
MxpPVvYbhHsV7vQ/oklHCNSL6NT/h7jTErD8x7+gnRPY6b/6tmu+ZTEpuN8o1gJVLR/5jTsphvOn
svi7gUvCWn6Kfn7DTlTx/UnJxVLiT2YEfgvh2d+ok8RnIAwi3wj7HNQblsN/w07ID/1pAVXx/xdP
UBhF9mtwp+PgzCaTyhdQ4SfCjyQHvE4lZJmZIWdoJLeV9StXiQyywZs/WqPG9kc+enYuwOzHMM2/
2nsCwCEpnZQmTO1od6FKbshJHwzD3ibJG7uOvN6+fzYJZwLoY3zm73Y4rVDHpQwCS8bjoHM500Ib
5OJW0n9Fku33Fl4w6iWR/LOtLKHz4m9GknOJsJ+BTqGeim7oCvZ9m90Z/WOYWNtwfny5K8tX/TdK
8ndXnjWyfIlnjXBD1XU/V+mtbrXeVP+SS0KUA6V7hWj8l5s6RgROm1oB6ZKU12M70h+Adt++7eXy
QgOrVNLv5fasL6tpKdo07mWULW9NoX1SIiR1zH4zNvq1lVUe8dS1HYybOLEa9+WOnV12z9pdtsGz
MQzG0gH1p2Nolv3srJTrePw5m9LNLGv1hSW+grX+HkUwCQg9C5VgzdtuYNxYoU1jQweF/l4e0VY4
FPkW0Z4i/GYrPBLmO8uiaNi8C+XPYY4kKE/+MUt2L/f67PJ89kVWWWqjclShC75IBWNCUR9UM3Wr
V5aW/J7S5ZwyYTEgLL+aUietShHyarul6MC38oXMfUlo4+zsPWtiNXvTPEymNLBqkD59i5GHD4gM
60X/mbeXRNHPDtmzpla4blCXuhiW3sTtL7nCJTF6rKzN/2JaePzCPyV7Tm7seDEalb4oIHbpbSMX
ng0gYpduXFxYhec78u9GVnOfEa1WPfvt1p7vMfh15eFumC5VRJw9mp71ZAXtCay99NihETV3IHHt
KumDUpYe8J1Xhl/+N6NGlo96SJBRdXU2qfKAAGnDIgAcI1n3UFnI8l5yXzo7ajZFF4sSDmmE1YE+
xDlBbtWnt1aLKTGyD8MVpO1gSwHBJbOYS00tP392JFHboyhBydgFxUcSR76o76f0lcJdvzcnpirQ
i8ht8WY4boT0YYE2h0hv28Z6wJXsUeKt//K8rOkgv9sgD0beBT0tikmO28gtqgrzdkpvcytECC8a
3ip6flPkGXL0/TbOu0PHNlWH5E6qUq8eUEwI400bR1Qvh7fCDC6UgJ8d2GffZzWHKqXmQWSOS58n
EIT71nis0o8vd/rMifSkl0RtGFV7PO+P+9wUA/3sWScFwcmIU+vOVKvSjzIYQELOL6jHPFWtr54A
R82tDkBcmBHUGpnGvBLbouG4EN8VyifICXwqmoQj9zq1rqVWc7U8xyCz8ONLkkpnHooGfEOsBugw
BYSrWZbGQDeLaeCpkzQuxhEA5b3XyPMmUlPY5vfReOHyOvMWOWpwNY2pGcmT08zpbadqloux7bTR
g8K+0MqZE+yoldUGaYlgQZDo1lT+shMfqxxjJ2DaVpdUHp7SHCdz+GwAV+cX74weOihzOPXvSLVV
MTJs2t18lRqHlL1CTBk0d13xf0k7r+W4kSVMPxEi4M0tgDZsNimREmV4g9DIwHuPp98PPLtH3RC2
EZoTczEXimB2FaqyqjJ/4w5tt3H5+f+Epn01q1jSx158O1VMTDGuFQ41/UPM6ewXeyO0xfgQS+GO
Sh7VRu/BHJ8HXX7kBrgRfmU/MsU8fjAkw5TXXBx32YAedhbL8XnqUjduTjGNOyF5vr0hVy6WACgh
yuGqNuvfL85tioMgjs02Ooe/UpoGTx60PKqQyXSWue2l+s/b4eTV1fk7nroYVFnnfiV2HRg3RI6y
u+AcH4OnFrGJ/p3I+z4JbGN4reWPI3RRKd/56s+q/iFp76g5ZZrr93Yx7KR3wkGSNnLF5i9bHPxY
eUlNrDETemJPFMG+egeOsvAYnK0PxUeaMO3BfJKCnWDZYgmEyNaCnSi+z7zUOWa2/9W6uz1VqzMF
/A4oPQAHol+nSsp/jdUZIy9M9degv+bmxqdY3cFAf6hLym/8pOu/L0Qtiw8borM6SPeIQ4SdLQeu
r/2iYLvBCV60Mt9u9rP433/QIDNa5DoWTq9SI4e8liUJ5e/PfepSwZebyabOTer9CHzNTVTjbOa+
0+n7bHgXaHtwCa7A9V/XX4f3t+d2/QfxulW5qsxM/8UPCoGtBIPFD2rFk9Ud9MKNH/Oi2vvya5s9
IyiMppPdmW5WHEK6Km7Rvk7qMUgi20q3HFhXPzQIjze6NE3r+UNdXGgMMYinMZyi86ADQ9S+WuHG
obu6xy8CLE7BqVKkzBpYSV79qTVHMOfDnWKetPI7/tdfB+VTgo/R7QlezV0XIRdpRYrIpkVHyIye
U3jyqcuFieLeDvKGgvvjaED1FNghUp0Ufq5njpyZU7w0iVJE+S6hwLeL6VXsZRG3PdFqmr0XUhv1
xSGm0wXYv5PCbuMgXJ3cN8XE2dlWX+oQ0Asv+yAQSKDFN+Uzq2jHuzUDulork2MaT7eHvHqbYB/N
EvCogCwF0ztkARA9YsSjqr0jW7nDONLePmpddorfDyLt+NsBVxfnRcDFRvHEPKiUgXpQ1zz4Ew8I
aWv5r04g8GKIdzCfqP5ef8Q4LCQthqp4VoTYjpJvKZ1Qmmb/6PHOywpH0Lbu9usBIX3OaFIIk4sj
KEJtGDgUe9/QAvK4eo6GaadGyQ6HYSfSXFXcBeqWvcySfzLf9mckB4TamTeEmsn1MMsmCtrID+Jz
QB/ELRHKcowBRDDdZ++QtgPyZ5MyuUICPEOzoqNsjNXzaPlbSqxrO3OmgWjYjMCGWb7UlMyi/dry
O1K74Nhy5M+3F8zbe3K5KS8DLDalrwiYiIPcOOsHxU2/QcQ4SF/So7EPvjeiffiYO9G0G8/aIXjW
HEWxy138GN1hJFG/SzYQdKsJ4vK3LO6OGH7USRTwW7jS6AcpF3eS8qvTeuxLnqr2VfLOQbKRbFcv
jZcxFx8atI6A2i0T/IADTfHlYarccdplOL/wniMtAEf5S7n/t7UFvnt+elNL+kMJrfesRh3EhJpF
jGp5+UvWv97+qEuk8B8RFps0r4CUxPNEtk6wH+5at4kd6ayE+/AUHq2dcqw9SPFbELKNsBD+rjdN
M4ptZdaQzovOjtTsm9zvhnux7b5mOY2i5p2c2P7wyc9e/AQdcVHc1fpGwl3/nNA2KLqjksxD/fon
qCWEO5hvLOem+Bl3GYYno7RPotwRGvShjeQwuzYGoSP4x9qXT3ImHzcmf77p/bGjuKfNVk5UWJZK
E2OUDIU/80IEKfiURamtR+TGSXBSXT7KlejQ4cRQpnJwiaYn+2/yJdo0/w2/uD4kHZD+xuQIQHvT
Ub1iVku35R8S/q+IjYuVq4CPuj3k1SR1EXKx3KQo0kp6kxyq7bcsNFyErDjFt6CvawcBdHZEB+At
q9Ly+kCnORdHyYuwdk5o7XY7bvdV/0XxX8X8nGrlXlGrjRrLakZSYHUR741dOZ+3F5e9OLbwM61F
MpJRc0X40gyWG0dfwtRzp2xyeMp6/fSUdlvWMWvnOE00VLj5jhDqF3GNoAMjYhiUgmPdNgdutVvP
1TmXLlcpGGzqLWg50KNabJSul8Y6FkhChfWgoNSThp/aobQH/9fttTHnz1txFu+iNJCbQPApzmfq
4CaNh5g/pAQogC3HCics7wkQMLdjrl27LscmX3+1Zioq0SyooSKrYJafhh9m/trO8Bw76Wrndqy1
LzWLnRloB+JPucx5fpUqYh9VpNr8l+Dhfqj9FQT7P48x3j38h9AHjgGLwcDpqARjoow+fYjqB2Hw
3bCpNybsTZj5j68EddhEm0sSGcn1jEVi5vtWQvECGoQM1MJEBxYijptZneDgeCEdx94XdkBrLIyF
ktY1+kZycHtEqMWsiteki59iy3Rz3/OcwOjn29JY7Ya8Mh2vFsCCJP6WJ+ha1uFSxJ2QXz1D+69/
c9wqQYRXFlcj+G1xfWeatt79pWP320kKeWkW8GOPoAZxHQQklNqFcZmcp9AuUp66r2rz/u9X0My+
EN+4Q/TOr0OErYfnEv5d54SKv9QBmdoi0q3tB17xZBKJTywuy7goaxZqIDIIakWOwNsjrX2n1h9I
1y0yLkW/kTZXv8xFvMVqUjPer3jWJWdffqpSdd/lPSo9Gze3tUFx8+cL0WBCeGeRwAKt0zLZqJNz
JOv2GJNSpGmnicPOQryuzaOjWufHv/9SlyEXX0rrUOSOuio5F/436tSuaG6STudFu9yIlyEWi9oS
E62pENk6t2VnANrtZScUg/7eKkv/kPGyc6q8mQ6FaOQnISwovgBTs1NoAU9lY2FA97+NePGeTKZE
aA1YeeeA115sIvmzhWBYO9URQkUTGP7ciiAJtP0S6dHk3ORPHD9w6qMH/ZyfBRzK/87N820vcyXE
SBgyE0Sk+Ui8OMwb3fSStCuSs9bdy/ITdp5A319uT9jasYqfhUHvAOI0lI/rGHGgVZWHiyPHgeV0
eChFyl0rWe7mHludNw4d4CyIt7+RuS4H01ZKMXaZmpzZIs40TAdVfI201yDTTl6Qu9Vo7IJ46/G/
er2eFSZ4HHNKwAy/Hh4yOYKAx2ZyluvEFnvtKc96J0zUE8brfTftlPFzCq7biOiTBr0Llm7r8bR2
n0D/HLwLzyeEBBYJmWOo86TJm8cNJm5uF9n6lEVOM5in0ch2Qp25tz/pSqLRUaWDm4sEMnpui2wG
YDjP5SGlIytMTpncG4Xbqe/AsgNMfA23jvuV8QEGnm2+EOVEBX3xHvWytgx61BnOgXyW48/Z8L36
VuSP01b6XItjzIAoyLmzdMFiVHEWI/me6sm5z+5V7xzrSC/X9YsGQhgi4LfbU7hWTuFigVwI8CEU
+Zes0NgCpNjN0WCyyPBvpMIt6rHYxRWgviq2Piawc059YjRIHyNlgPx5f4iTSjjc/iEr2xMeOa4p
uBTN15zFqMtCqkTU69OzUJVOV3yfsGjnNtqmGxeqld2pwwGiVwMZiIbUYpU2Uh5nw1Ck50qlyNk3
dm3elXeK5UiTrao/s3jrOr/6OX8HXL57cV/LykCaA5ZumO/osE+fxeYkJbvbE7hWisd9SCPFwRKj
Rbo4A9nrXld5zGAdHSGhyb9QKlExNnVM2U6efUoNn6fD8EsPbc05Ynm61QtY/YIX8RcHZBGF6RBq
xI903g7iB6EIXcnq7CaaNr7h2r5Hlppdj3E6uXyxVmZzIiPrtOSceztBBPUfyZmt6cG+z61jFgEG
poC4tVHmA3Vx/s96UrPyDXC7P4yD5EwIsFho0rMh9dHjUItfJU8HPIE4i4U+f144wO7TvZeY2mPr
T8VBNofsBThu4FpRP+0KReLxffubr1znEECDAQweEwDg2+a+ODfV3stk04vTM8SNdD+lSeuEAQnJ
6OQtOM/aMuaS+pb8gHIsUVZVXFRRgELs2Zh+6tV46sQTAGnRPHQIQ94e1Rp+jTMERKqElCyupouV
XMBPkLowS89SVfWPXWB4Ow9xdLCHYOKRsgqPeZab6NSQj0YUR2y858Xd0OPRm/QY6GBQ2wGFEJGO
nbJhLyKsvTHxq7OBXilynlBP6Jtcn7aNkqVollYp3dc8P8R5oRy0LLD26IoksBTU8L3qeX8pJDLf
kpB24oSl30a+XpYeoMMoUwMa84zi9aNvKO/H8UulixhOelvjm28Ly8XOWY4SHa57KO7PC+9iYUlJ
CCsgY7EX1UnTn5J8awuvJAsDMQ2UpwGtcnTP/34RIFN8s5l8PnGhPXfhs+DZvSTht3G8vZRWvhPC
M1wp36Ta/lCwbXCuSmJp5DsFnKcmXh5I6w2CPcrNXTl8vx1sZdIw0uBWB4le0RDNvx6TBJHR1wOJ
3QiVqnlIM3Fj1a0FgCTNw5rsTqZdTNpQZzE0VUZT54W5i9FhtZu6MQ63h7H2aaCVz6Kl4MXpslwP
I9ajTOs8oryCpENEz4fsqW5s8bXvchljMRI9K8KZgs9IQAtR4op3aQbNbCcmf//ghVf+ezCLjTqy
jMekJVBLy0AZJvQMXihgbnyYreEsDiSx7pBOyIkitIehOFW+rZp3E8yKLfW1rUCL2wvGFKXQqwTq
x8MkOsqv4hVql761O1cXGlAWxPGwIQU5cb0EuhFqsJaZ6dnCG92ueCTu6KLJG7O2ttDQwaB+i7Qx
claLwdTp0Oa06/OziI+z5b3H/mHfx+bRT4rD7SW9ck4Cy6GayjMBH6il7UGjVKGCDjDfpyiN+0qt
YaoEanoMVV/Z3Q61MigQCISYUf/UpRbv8rIyZwVUKz2bQoJm+0uR/lLqyO6qjeLj2oOPZi9qq3Qy
sGVZmv9p6czTLeT0PNcdnwX1U6vjcHXOsInthXsTJhQs2fdCs7Fz1wrvGEcgaaWg+sUYF1kOJ+75
dqGkZzFvjmMQ79Tu2cr6+x7umj74D7lWUcG6N/QtR6S1mQXfDXid9IdOpXy9KH1EqWlhsSjnF26j
Kraffx2gJsovf/8FqVshSDmzZeTl+6sQKn0oJb6gX0Z2P9h5fWqrh2wLj7e2JpFgQneCTI4E8KJK
5tdAs4s2zM6J/KvsH6zhVQo22rbrIcA4zG586P7M/35xyLYT91XRSLPzILwiQIItEhfVp9uztZIq
cMrlAQnbgDywlD4KUnhekZ6/DUOjjVin/+ZzXARYZPC8EIdKj8rsXFkPILynKQZ8/bDZDVlbXXMH
iz0FCAVi0/Vc4aRdZBGc5XMpPYDZVQyXF5q3lYjWolBDQOMEAz18AhZfJBNnKrcUZWepuy/wvVLj
fzr/S7ilzbcahjIvNXiqyigHXQ9GGGWxKts2O4MePqTIAzJncuNY5UYGf7v1L+6Jb8ok/zfQW7K4
WGGjEceVkHesMIQCFLPZERDL+vCJS2Pd3c/vnrCH2K99hMkb7idfP5u1dZoQwuh+itbH22txZdjA
ed6ux+CYuIhdD1ubUKZoAjpnWfaqdl89/VnQ34fa3x8mV1EWh71ftH2O/G98Tqz+ZO20eLSnYkth
eC3NonMDfWI2R8Bnb3GOwCyTQ0OlewXiIh8Nuz8wl6WIrXpy0rTDFM7KbdmGIMtKwiAoApZkPlBR
S1GhKC2kMpIBI4fiIShKOxLeS83GwbX6kchIPGc0NN3f4KMXS4Z2rWFk7QjFSx3drkcKIM/3MYQr
L97S95mX+WJ1YjP5O9Rit1kV8PTSJNQoPsBovQ+ThsvMHTUvR8h+BnV29KXd7SU4L7FbIefRX4zO
UzKxHhqw/+bwUiK8cg//2a61yZXGYmPzbY1usdqDahJlwSBUoe28T2OZv4/0+6x9rfT3ZfzVs4qt
k39OgcuxUWCm08nKwI9scQCzKTx8VQHET/VThGUtGi72WJS7SVXcMQhsNbT73JENHgxpaf59iwBX
xt/BF/uBN2oqyQXfUs5+9bJkS8qT3v64/fHW7lRXQebD7uLrGYjEBKY5j5D6WeTq3wTJMaDki1Cz
bfQqsNPMEuw6/lK6eX7ZX8VdLFQeyf7YZwxuFrPpCuwm9XJj/uasdOvjLRbm2EyeL3rgJerA6Q8A
ENGZceu7rQb/PEO3wiwWJd4A4MR8KT73p/2wcZ1Z/9vcl3gBY5qwbDDAoMR2F23yMzVa+bx1eKyd
ZXyE//55a3Ehy2u9k7y5057cjS/qIf2JkK2TfADB8q7anXLBGXfWXeNsFdY2RrUUwYrSti56lUqi
0FT1Y+179Q61my074dXz5HJ0i82bWnVSJSmjAyduN+5gY+HtqHay23KAWEtLM35XQ2GUWtyS+Cxk
YiP5sUZl9IGGj3AfIASF7C1gmcf/NdTiJKZNo2RovbDYZMQdrN7xA9NFEcOV5C91cxe3z9m4VRnb
Gt787xcpQhDHqqpLYub0spG7AdRmVxFq+e0xs+5b8acl3N3OSqsL5PeE/vFQkAP8wS2VUUoHJJEg
6t7++2vlVmDQs7MuKuASThfXQwqKvPYyD3aOoTjW+bm4j0/CzvgnP9T2dwVZxmfxqO7/0sH0Pynv
IuhiHs2sF9rOICi2XLvnLTHdtWPYsni8AdRC22B5E5RDXs6CagE2lL9K+QOyjUc9feHxk0QbGJG1
68xlpMXkeUYgSUEE1sUo3RzpsH9Kcqua7m9/o9VVdzGexWzxwMLUEPAeB9Pg9H3hDNr9VN/78YuM
3ptXzTiLraLWn+uOWiaNf6RFwUrS9LxeFpnsh2g+gX6pATzsJal/ms3X3NsDW+k/zlEgTIkI+4Cz
Wby79BENbyVJEtpjg24nyHx1TqloBxmBmtr/PrawYIfwvvvkaRv76s8vR2TK6G/FVCDsiznlfq23
Zgb2ppMsey/TMVEiN9ioP24EeYN3XaQLvS5C7tMgG1T5ocdYhadrjeqeuhFmhQN7NZhl8y8ZQjGZ
ZIA9CJkdc/9L1BY8LuMdimBu1XyWyxeJqok1nMePUXroMgP8g1QcR6HYoH+trhoqevTkMS+U/uDB
CZWiVykD1tNHheajNr3cXjEbAZbENyW1qqJMcnAcRml72Wu0xftcOSqZy1kcZIZ4zm3x64Ufm0qb
VgZzKQfqMa61fVG/z8SHLnsfja1dZadkEG0fDcTbA5v30/XVibAz7pyyOyfnMg2PmjXfQAbCItNF
XvwhC+/TMN01ouluYhdXZxEjrRkyMm+/xbZDJCuLu2EOFhioqb3nMb0xnPnO+sdw5uYLwsY8KeXF
hT3yNDmYAiLEgc4NGrMMeJB5vlWC2AozD/Rig1FAA+Y5h0mBWM2CCXX2MOLyffvbrEeZkasYds0l
yOsoUQUppUXs6IyG1kzphk4p+BvX2xWSNSrlLDls+qjXwZVdBEloe+JeylAeVbyL2K41z8bHqD2o
8qtWozjnNU4wxuiT+EDVX24PcTWFXIZfzGQM8Dj0UjaWOTq80R9T/YMcho4pPgjJbDTpCgVyKe2r
GWk7hOCPRh7YqQDfRN+U9Pjz+GYmJCr2VLBQJlp6S5h1bnqpyg5UD2X13Q8r6OQ/I5jl25M+3+qX
y/Qy1OKUG/xEE6KSUUdVdvDKfeA/jmG8z/vRSUM3N3Hb7p3s++25Xtt9l0EXGabw9KYbxzSZC7OG
+pJ3W2f3/Af+HBXeh+DpkPn4A01TibkoTqADRRQuTWNXhs++/+KrR/0wvAjCxu5Yy1xoxZHvLWhn
0J+vF24yiUWmjkQL/S7YSwXqG94ooL1m1PGd3hqJ3bUQ9A1jy29lI/ASW2NUSqaZPoHTud9x9Hs3
kb4P2kGLPwSgQP/FR/s9ymXKNCu5iPSYYH34w0wfvHHj769dFS5mcQknx4G89Ot0vo/kpq2pL76G
9mOW2VK2cZlcTzQyQL251Iem/PKRjnqNIQ5dch6pIvbNr9RvHovgof6eCydZ+S4oB1nxdmKIV6By
0rewuqsfDQ8pdByohFM1ul4tM2ovbVsytgKX1b+jmCI9127jlP3P2x9sNYtcBFoMs4sEtYg1EJ/V
8LNTHf0cZbu6tRMo6P9boEUOidJxaCc0KM/R12AfjPbohpBQNp5pa0cQYAweTjQyLcNcpGe5xBhX
KRjNkL5CYw/rhyz4dXscqyuQpuUMqecAWso0mHkwFFYqc+PfYdHhSM7WFWf1i1wEWIyhAywTDzIB
ijvJ7SBNho64cf98o8f8kfouYiyOakE0kiFXiJGfdPsFq9cTQO3Te2tXHH9WduJ4dmvXu8r5kfG6
dRzT+aLsy90v9Shs/JLVD3bxQxbrXJwi9EhHfoii3UXNo9jvxfLD7Q/29ka5NdjFEkf6qorqnBjV
WYa/fF/ex9+C78qverCHXbUr9p2jVXbxLHwwj6XbbsgRvCnr3Aq/WPhtbAapNBG+3Rl71r0z2ekJ
UYK0cKZ71RZsw8n3IOZ8O/pU7Co7ZGNUrvQu3EuH7Nv0Sf4n/UfaSXf4VW0k09UkAwRnlgEAwrDU
AmjTWIlaQSFZf1NcDcjjWTrqd0Z4vP0BtsIsJkCPRF/2S8LEySkNHpT+V4VUTHZUyh+gav9NBrgY
0+KYnYbKnLwZWK4NiCZ7dhdSylU22jOrq3Z2PcXgXkNPabFqVc9KBLMliBG8QNuzdeFTXXX729O2
UmjngncRZbFupRTadiSDVjf4NmHrtt5RUc+99rUzXmm9lo3pIIsXA1sNtppCq0kOMykIiwCskRq4
Pn6U2elEwOHuHErtcPAnRbVHE2sLKa3KDEsiZQsAvEK+ZbC04HkNv523i6ynIn7ch5nJ21yd3LaE
SWQnbty6mvLQF63N7dOpuOyjJ+7TvIlBUagbK2d1mV78gkVOlBBJ84WWX4ByuvYZH2w7yg7JCfCG
EW1dBtfn9/doFwvI0oOel4RHSprQKAl+DvEHwUMDJPp0ew2tXXGRXMHnDDYvL6blbjA0sH1NlJ61
L0F5lxtubXzOwvG95r+Tm2Ynl8L+dsAVQj6Oc5yKc5lKm1W3rlfOIGvoJCUBABSrUk91r6R2ozTR
Luy6HjmxOEUfSp/2PPHDu3bMgx3kPeFoNXX7ro8LxZHyrjj1jSd8zC3vW2akLe1yKtZaOaLTAK/U
zhB22HVpC78ow1MkDioVjNJgPZhSaN0DY/Xvbo9p7WMh9Dr7heMv+4dSZIJQcA2ENDkL2FBRjbWL
JnQaMd6hQb5xSVpLLFgqUG/gTcIrV76evQ796VhH7fWscTjJ1c7PSlsQN77Rau1mRkbOLB8Eb5ci
GDMp0KsDEsvwvX2FW58faFAO3DDRlK03UuXq5P2OtdSVyptIDWOZXUVhPitPWn7SMObQtkp7ay9U
ILLcyXjPQVpfLHRRnXTDn3H1ky976JiPWFGb3VfEqkPHyvtvUdwmewmbCFVNEaTsxt3tNbJaor34
AX+Ms+gaeCGgzAuXMg78l4+yY33u/vE7W+jd7t9UdJA2MtXZWJnm/SJZySby1r7IeNPkCAJ13GvW
1ohWpxQMNXos0Gppi12vxVDVi7rsBXJU5aLoNt036T5RHwLlyfwcZ/aW9fXatXeGbP+/cIvTLhoS
pNYVUiJN+h9V8iJ53cFH0FtPI7dpNi5lq3mRlU/nTZ8tNRbBhqYpKsvgaymCg7K48B2h+8fIvNPM
6B0o1c/4sm9sutXhQZOl3wa2iRvv9WzicFx2ddCl5zhtXL+811voZVBA6P4FW0ZRq1kEZBNUI+Q5
xLci1kW5r2pjeZSQez/nZbUvhWIn5tYpL7bO7PUh/Q6zWCDGRFUqjdo5DAyhPDh06JyALHJlbzqF
k9lsJMfVPTYjlmbSoDG3rK7nUAw8tD4NWEJy/mlojjij31dZdVRnK3jRqbL8QPMqKL80tboReu1u
cBl5ud2SgBaqnqfnzndrLXHF1NX84dDUwomngGP1T7fTydoXnG3G6Q5zIZLfihMXX1BKhEguVagT
Uv2U6aGThQ9hviWBvPb9LoMsphPLU1xLPZZJYhyDXMJpJ3dxhrHiQ5tuYfpWB8TxqcLVg2mwZKsg
cJ+rbaCB+NVT1emkMXMmAflLdNW3hrUaStfftCEYwVL+zZhqyWi7nmWpdPp9JE14oIjmnQxgf2NP
zwt8+bKbvQDnMjSb2lzcdXJl1Kex8ED5moUttIPbBp9EJMjiYvf3y4FFz1hYC2Qt5XrhF1kStDCb
0vMYn3IEdcW78N8M5SLCYi00uD2aowJQGueUPN51lZPiJ7VVvV/bRpfjmD/dxbKOYrFDGpJxhNpe
mGK3755FPEBfTC/bmW338fasrX6eizHN/34RLUARvjVmQDtPwWE34dDYcmt0hsII9qrBg+p2uJXB
sQ4kurOQew1A9Nfh9KjXskjlTKmDAa+oU6//g8il3Jyy8jGNNxLEytgo+oPfBLtH6XpphGvlbV70
7ZyQyuNYn+GDB7rndObfLzw6OZz+4CvfstH1mGLoD34GquwswobWTKdsT5qwtWFX8tBVkMXE0VwY
NGVmA2AB01bO2D0gtZ2VSK5sZPG1QPTZdITfkO9Dk+R6NMqoTaMVs1/pHAa+uhOGV11I7FZ/BW28
sRrWPhAgWwDfNPcATC+WuiyPqRB5AiQU6eDFuyg/IfA4dRv33q0oi6kzCi2W6okoqXTSMmSFbLl8
wsrl9speAb/AH0W5EqQ/dSIe6NcT1wolWilVnJ1Tmaau8tE0qVi1Kqe+kZ+tWj0r9S8BwJlIL9tX
zV+xqB6Cg0dLI5DulWyrCbBWGUFLBrwF4kKz6IJ8/XuabGwyFQIj/ahdMGAkZwIjFaoHKfftwH+P
35ViuW33xbcy20ukn7en401OZpH3CQ8uFxwwfGxtkSxVoRkHvwbQnWG7VXinvr8rhfsqEGj5dU+c
Onu/HqnP1E41tKKjZS+9WOIe8DDoiCrca8JPz9i38aFvHzMwvb106pSfGUUNQb4P5UPa3JlbOj8r
EjnIOcxgA5iRIpjixZRVqSi0wVQD3TfcJKR3ovvHBDtBCD6BY/xINbvwx50gTY4hdDa/CpOzPHyM
+wcJI7t69oY3lXd9vfXinefqj7mUFfr50LKRilosLVybOt68gLQFOfd3A5fkQ6GWW+boKzsft1mR
1QsRlUw2//vFUeAP2JZaRQggLTmJCBsr33gvWcb7rRb4Cr8cQgGFs/kdM+tvLwK1klerWoXagvUh
6E9d8N3IvmYI4+RK5CSiW/XT/VD776xvUfWzSX8GYfehlSubs88Q4yPU9I2i1kqCmBshUJIBD0Hr
WvyenqVgACWf9fhxD03aX+0kH7AzfO6LrTS+FgqFR/iwtMwUJuF6jjsvnLxy9jJIQ4z5gjtZi+x8
iBwr20JNrEfiYQNhh0/6h2iVOoWmWgD7/9JYh758LPQv4xbwaa1rgGLn7yCLyx0tXCHr2xKYv4zz
oWc5QvKPYGaO5muPxvCjxpacasLY7U2l+RB4tRt4x0bp9j71YD4nSDDh3Pw9kA5n5pnVSmtrpq0s
PmckmHpVTAACp+qL5O3D/qQXX4ct+trKnryKstiTmVhoDRxBKAGH4rixIOdfuNjvJnRw7rD6TF9f
UuQ1qaunxgNi29QniKDpSbPuK/P+1+0UPZ+uyyioV0A954yg3b74eCPySvT2EaCjD2hOhQ2Wy/ae
/0UMjkNLoc4J0npxKdcrkP741VAjlz9q0znF+wtxxtsx1lb6zC79fzEWJ80oJimO2cSguAtgUsVN
dc9eR/3S2oi09s1nZynE+jgcsO+43r0kiq7QA8CgYf6o4nDa+lvqOyv3Y8xhf0dYrCrPAr+fpkQY
p6M4AKiy9qhAQRuAGKFpG8NZnTho2ci1QGqFR3M9HGWomLgOmFD4rIW7UaWYego2LsdrSxmVAf7+
XO1G4Pc6BqieCps7YkhfDPOf8tloX0ofxufG7Wt13i7CLEqbRsbT02hnpN2rANrT1j3U4MWPovFc
b90SVspi3BEwPppxN2A+F8stlzEJnTJw21lSvzPU+oPli4+JTv/FjPSPkiAe4O5DYEmHjf268rmu
Ai9uywLKIEmIp/JZ9ge3VmXq+7WNBq2titVGAlobI9dYefYgAMq9rBT76mT4Ah6V54k74yTdWf2P
4h2mEtKLItZOosv721t47UpA1+C/AZevDmopbZw0XAm8vJTea0bj7yMlix/9oUl3adVG+yqRG7uN
JdgTHh5QCqgTxxqq0QkRArP7Luz2IwX7j2mfhDoERS3L9zIikXtMx4aNhvxake3q5y53DuKriukj
wGqmyjmwXoIyfB9hV6l49yG+kPRuotR322G0Te3p9lStrYI59bCgAWX9YQ8Rw0yM5YCZ0ngJNtJo
d9I/pkh7VRc2crc8J+fFATG7B3ElMlFjhf17vXe9LCuNQuayotRIDJc7M2rsQTNdxFKPSn2vpPc+
XnT0BJ3azA5RYEvGPiu/Z+Gx8SxXLA6W7uQD5WNEyvE8jazii9Ju7fy1d87Fr/xDnbPB1TXx8hY+
Srrr6q9UzOxxfNcp7V5AJBcg+Oegn75k1V3dPSpt/P7251hJPGDacR4EfoSG9xI4Jk+FUAYx16xk
Vg570r3MEQqMo/EP9xQXAtz/GG+x8pKij4Wp55s04RmOka306p1v3RVNanc0/4R/FQ40Hgrp9PDf
Hr0Xb4JQCMwhNphcJEptjMmxlLd1o7cFTD8E+WPr1xtn0hu+/I9F9yZ8MtPzOdevF11BMsu0EXMZ
rafr28VQEqPQDpTmVAm6WyC3p2THMXupouqY9OI+9AzHLKeXdPTuPOk5nc6FoiCKHL1r8n1u7X3F
/HT7k6/tQIWyEsf0rO+9pDOYeukbVQiNRu468BkCxH7ZaPaFPO70SRk36HZrqZipn6efqzYYlOv5
CAqjlXPsEs5xnu/URMHKi80Op0zx35e1Zte1/HPK9OPtMa7cDedvDkB5FmzkO1xHbZoMNSYQwggn
fRTwYZ+GozF9uR1jdR6h7c78LrDxy4JJLpbw8Uvun0b0rWn0mdEwS5WGWw4Na3F4CCAJN+NEAAte
j8VL/eo/IrJydCqwz8aC2snaPQ73G2t3LRdcBlrkS0GulczXuYjWQbtPS//jYD7hYNKpzWGovJ1S
+4fbM7hyuULTCiAfXPUZgL9YG4Bb8q55Q/96L4OvPmTqg9g5hWmcUnlL7m411qxmMXcNVMTLrmcx
F/vObyToGGaoovHet7scudLCemzi8Ihz15Ze8eoZSxHivwEXS7DymmRMdfDUYfpjEvZJoL5I4j84
Nrh56wz+0xSprsc2R434X8yqTgtylqPAxGTxZskSq6uHFoqUmrkJhs/OGLjp1lNiDTpr8fqimAPn
Dr3SxbdDilmrIxWoZ2VY/rETZlh8XU6uMbUq7SVTOGS6l9xncenf63o57CKzewok3/oQlrL2IKGN
sLF81/Y83rlzORZIFcSR6y9cG11glUkPVr6GY2H9Mqunwd+6Wa5+Vtp1czGL/0F4u45SNobetYoE
gkjtH3sMCfPBcLUuPUm+zv+bgxxabi2oJ619iptpf/vbrk87ajoz/4JsuiSVZpOSGUNv8FDwE5zf
PLlzyxE7e7EIeDz2ZeeQ+vA7jzPPjdrBhPM0ZE6j83Dt2kI4ixPWwrd/0+q8g2GjxqRTA1++KsV0
yJNQm3FkbWLHkWFP42vcbqlcr+1fvqwpITgoY/a32L+mldVt3s+io3XpToA/cIYvLNsL2+hQtulj
nT7dHtZaQIpcrKNZxpWT/PpDWzpixV0HH6+O9Ie0/yqJUJ8f1Kk66WF8dzvW/OOXl4bLWItFNVm6
N0wz0aoOZmNY2RN2/qgaG4fi6trFFxIsI+9/Xs3zSXNxG8pVM+l9iz0bWWWxR7Am2gWB6e3RhMPJ
deyHoya2404ZpGynJ5Ml2VnmVefRTPXD7QGvHTUzJQr/ALpOfM/rX6Lk1ah38LDP6lSgw9sBOPQR
xt53fjw4iRI0WBhYH/vw/5B2Xc2NG8v6F7EKBBFfZ5CYRZHSSnpB7a5WyDnj198POj4WOYI5dXxt
P6xrq9jomU7T4eu65RiJOWeKMBAAWJiFVfEKuSWceoUvhS5Oul19lEjY69K+akJD+xc9z8h/6SCD
3ITybRNELkZVL7lgEC1DCHI0KXJQJyiMevB4D/pZlpBpU9BqKAAlkrH3QwsnUOXwbPIK7b1lvY9W
WP0bfeD5z7E+c5qOZClakab1VLD6t4cn5ZLbVdPAQlI+YkifBNjyJSbDv7AnWNy0AvIvJAO55lsq
GCkHUGyLGmuGKH2P58JTvfJVZ9Q9l9yXwrmTQ4yIXLaIhkYEcreUxMzXPVlDgTWczHlB1OzQx79l
n/Pcnj22KzKMdg9j2gaxBohHVHDF4MPrZKLzqu6zrExVABR/sGiAnTxCo39Uf/Yv6uXJd3MDsHsq
9sr5yc/7RzbLyxcd9r2IYl1aaincX1CV0yJrH8s/8ohjHebMIZ7sKONOLZIyi1IHw5RHcCQwh8sV
oJISw4Ww3edj/ry+SEx/f2UKu2GRLuoUTZi5a6euZkjiAwYJhX/RRI6HwRcZRpY1xH+lWIKTGJ0W
y6dGX5fun/uc8A6LMaV9WTaZh4my3dLXyKIoqCeoHKM5f+lfXDB676IzZSEVEzT2UgWWY+kbGobN
gBv/bwyMjuDmE94VgSXDC7rPdU91QaiRImsl/lxFmI/RPu4f2NzVozwIfDMgOiLtMR3o1dVnip96
UYeWKKijrr5V8oJg3Mfow5ojxtOxsF59Qh3D41dHpzRrLgMlH9xRB0CggsgwPgXtT8zXZ9g04i9+
lL1nLvv/OWRBHzhQ79E4h/++9SMUEbo81A7KGfUY8RgeRq0igodefjFad+Xr/3qMGFwDqv8nZCWS
R8xdRX0BwJEU/QJVikWXH0O2y7s3D1hZ98lMP3N7iIB0Rqpiwhde4rYY47mIxXEUSySoRDswIdxm
bi5pzNGh7zcFIgjnMQaBHTYSiywiZGqi6yU6RjrgeyiCoQmJVbY5HNwA2COFwoNgy/Lg3GdtJh6b
4KqB5AhYVhXZY0av5FU3dImPVDyga8PAllcfq84NCZrb6AIQOJEUkT7IaDQOO8H9n3UatJF4hFbj
aDG1fasFQSwgCxSjUgPnus5XgInueoyO8nTgu7LdkmHsrJQFtaTl02O0qEiYWDVy/sryUdGs+2c5
GdJvYnLFDmNoFblYpiOGsHdal5hRgfbbbt+tatoPl07grQn9bg8npqZthxAYxA5MxLUsxjBcdD4i
rvQYx8dlVQMFgYNAx770tAl8Tp7QD1aYWsb2JiY4katGy/TQ7S5bgRYeaQ6+hX26lkexUuzU2x/3
z+9zLcbVAX4jx+hZLYxCqhQg19EMgzdkj6XFSUlLE+Maz8LOFF8PJdKzJaE7lZpPgfXRkcSKjA0v
fcHWUr59CXO6WZahA3hYdJe9phpv2p/opFu9Sx7VfEufPuqfw476GF28zz+XKuMV9Lip2yQHVcN7
tBJSOTKm+ETTRxP8B0Fjh9iS1Pb3Kuea2SLFN24ZPWxjuSwEDec+PCFsrxdrBUtzsMeG9i1RhJfs
oS9o8Fo/1x/F4FHsLAgs/TJKP8KDggXWtAx/3T8IxhR++x5GYf1Q9aOqwjkkSFQTW7A0J6c55YTE
n8/1e+LG6GuFqk3VliDTGtFI07WwURviHZ5D8rM1ybkh8rFDDeJRpP16xPSk+hbYyV58OQiW/ar/
LElpu4TS9kOwOuPwKlgreuLVl9kZmr/OAitcphIJsvmMJGIVTxSlgtdfIgL7SNH3ZgKTZ+3R/xWU
7BslRvoCt0uyfACl0TL6S4i8XfRQ08jiHDvrcb7RYaRNlXotQD2ivzQleWvXOWZTq4BsIsPhbWTg
Hh4jSKuhanI5BkvKPjo0h2Y/HnQ7r0hs83SX7Xv7xhUjTKWiJHpYgqvcWKDeogpYutOSXlwvVZJ+
nHvfwYhVvkkSiipQoZFCWYcBLbFEGt0JHEfEFoD++hhUH2SgUU+NCbeOVU+RDRBVSHa+22sjRTn/
cemTaP+gDiSzPjSHjma1DrflvnM4Pv0ffMYXbSYmU8YGj+oCB9GXhvazb7blQynRoqS1qVyyk2zV
6IpGyvC+yZgniz1ACCNQp0Dy9ZblPlJWLQCpu0sUYWPpSa3P4XvirewVMO1b7CABdOvvFRqp5HzN
G6JgwsP/nPYVaYZjLU+DUhomt6UfFg3VQtIPhi5vhxxbujh8ztNSJqhxZI8Q2d+yKXuAWetb3Gxt
NZsRmyJJsU6M9/uHySPCuH1Jd2usJQRD4sa19W1MXpfPCYeRed3EaOB/OWGcfdRkmTJO1lfsLvBt
PdoGj9Jg18lmGHZq9qR5HPc6Kfs3c39FkLGko176q6wBV4WZv682S8pDm+eyJN1eTj3qYondnd1F
JkbxiFgTNrQ3ezvi6DeLDvSXxH2dHWNC3XxVoYwJQpotY1zfxJRLk9JXkWxCjG//6IhmavS+TLCD
03/RRCMI1idhvkZj7ivBrA0S+qDZUbWh7gdmxf3XyHyIf6b5NjFi83yf4KSw36/rix5zXYMvRG7r
g14tv6Nc/pS/YZNs+6TXBYfQP5iOL0rMtfkYXo3S1u8vL788FKLpg2S8xk7nVA5vKxOPJ+be9DQI
fS3UEeDJP4IMnYIurXjAVZMFuHdurM8TpEyqp4BB+Iie/JqkRDCarWcsOEZi3o9jB85/BYKxuElY
ivU44NiCjxcYWWuNxT6DIZLtv7IUaJ3B6sNJ8FgUhEEQABPgZpNrRTeTc1Tpj+QSEue+vM07zSsy
DD/typPqUAOZRgbCMJVja0EyW7n8iN5rM3mpFkTZAW6ItPZi84GRymLL27w4G/defQHjSNqxFL1S
xheEeP7QnlRA5tDIT493oJP9/iYiV3SYN38YenmtFfl0oD4NLfcBucf1a3zqHF6rDYcj1l0ttShc
uRUoZaZ38Omj60RrgItzbBOPCuOvxiwOw6YEldXZvyg0NApDsMaPj/sCMm8Bv46NtYAYCw3zMQIZ
98/qmBE0Ff/RTc1wrcUpNvP9hgffPG+YrggyJjBL8spTEhBsLZUcs33tePZqcxiIvt4u1/e5450h
YwSFSOiWjQdaugPUGgifbO6kF97SJB4VxgDKASCw1EmVxf2iITrxiHBW9xrJOCI+/Q4r4Rhbw/IX
oBtMGRL8/VV+tVvW1UoaouFSC+0KuJtuabRBkNlt3umcsGL21Y6KP8ZzUA8HZtjE8xWtVB7bWMDq
jYtKvG37kB8B9h4aElHtpZm5xCWK5ZOthoXPb//qgXNFm532xlJFSZJi0Lbio390/YfWbH4IuqGZ
bmbeF5BZ8b+mxWiZrAxBpeeg1WRbaXyLXRIHxtCsY1NzjUh4UNDVGq0rQ4T2Sfb/kzgTfdQuKtNA
zYYh+XD3W0MBbLqHJ/kUX6EzyNRPHHpzweI1s4zqDUIYt1ICeqWBLPlLYC6osJZP6TZ2kY969ehH
5lIeGNtsXDeNmmDeBPCjeEPdilKhTa0E8eSCHvdWgB2Y9FEhQUtF43z+4K3wmQ1Xr6kxkUKAlfJI
G4IadiMd8ohWtoeExmYceCHJdFjftPGKLcazlpkXRoqS9hdjNRqlKRKROM6HayoH3jOc7WT9jFKv
eWIUPxeADhpU4Okl3akkOkg/V4mhkdbkCQiPJ0brIyXwYWVAaGv5tP2hboN1/eYYLkUPO70vjHNG
84onFmQXO+exr2IAKe/ZK0i1WxgG99x4NBjlHio/DuIONJ47+rKNDm8rw/KN4Ek2k5zQM5Jhz/eZ
+swd3xEKidHo0dOUuGlhTrbHikbmr18FWe+tt5VvXiQjHMxmBzi6s2c4tN9TJ0Vqbf3O29vNUziJ
UXMXTeArdznd4j63Io96a/SbU8fxrHen5YEGzkbM1xfJ+NiyKFdlM4Llgb6oJD4qhkImXD/V4LXG
8a6TMSSyG9dCUYBSRIzgIBneWiPvK47nY+dT/6NsqgIMxKlqJbHILVqXx3FRLqHX0s/6GItm89r+
wij6Dg/QxxVRTMc4V8cz7bZIPgGSriM4V146cdbVX30EY1zqvlxmwH2H5Br7cuc/LC2r+VmQdv34
A8k2j9fhNxuUKVf0GAsTZW1ZqSHo5cbzCzrfaPH7QOmJx9f0M9/UA+ONKETrwH5jzzYZhmqVJzLO
FoGF2a19Qnkl9Xnpv6LBHF0ehcGQYSr+YiQ/E9VsHd1UjN3yadOQ7T5DTobTCT+bcUeb7d9MMWen
13rZCwEICm9vKhE3kWd55PHxcSSoqm4S+7i++EYBSKVNcf5wTtmvk+Ob9Ima/UdrevTJoecTbB9P
kCc+7501Y8vjSENjQSHBaQCRdzus71u6eZ/0xfWnH74KEGM/k9Ukx89jANezpfNm45xOJ07EO6vx
V0QYA5606hLrDkHESAoqGcCwo5DK+5xM9ok9J1UATD+AoAHZwka6QrnE7IkyQvT9x1W0NPJI5Li6
ubALG7PRAY5JN8TuTEjiZVEuhX0yXNIutLDbi8oFFokoaI7meTwWmvTTeKlY6D5BaGBBLFtvB8Jb
Uyko8l32v1aKHRC1JsmfRzRGWLopPdg2Nc/Cj4/yLfpNSzs0P7BUERvZzXfOvX2OhH871KvvYC6u
qf22KVrUiF+MfUYKcow2KLBJBJ+yECixaUnOWO2Efz/ifUf61txyrnX5/dQVDK9i1R5m4xF7sl6w
w47wVnLr7oIdUujq3bQ7oOeFJN8Gu9rUEV6jo9jBHBbnsr+L7C1Zxh26StmOnQyyMnFxAdp6h1Ej
k+cKP3eY3R4wyEAzYLSRpJfZGYklsARWbjN0F8XGOk5346WmTtLzaKAcoBP9V4gNXYZE812qGwqw
PH96v1OPlBWRin37HPIWJ82Yg9vvYazNoh5rrIcI8ZSJdLk1MrXQ18tG7j5yIZcAmb9U+4yUy6K4
6EOrAap2pQZE6BoxIK6UYZCkk5KUZwLZhUtQh+mrFLTTQ7WnVXDQ/Ssjlaih6ALZALl4kpGFDqTe
EhOzB/FYGYePlD61+3O4z37cNyjfndwtUSb8ElbAsHDVJWoAdvFUWe7xjFDIuU9jTso+12Zjpc6k
9EzFRBe1boERmUnKBjMyfUO2seaO8MRsJrhT/rOe+y86jB7HSR1URQ46Da2t4Hm0yh/LQ7LOSU15
iSHpe8xzS4u5rGU0qKGegVa3SXcXrIU+FuiYUA1giK7WLzAfm61HZOArN9g9WxvKRkyMwcwe17bn
G+HP0ZSskZrBTjdD11BP3W4gaL42sBl3b3BzFN+9xu3HMpfc9JEUD5BvSFa8Lsz9RTNUU1wrZJPb
LuWY0zmJur5txqaUwijH6BuebvsFGr7/mVIuQ9PpsgblmgYTXLthM+oLCac/3TPARlGSrx2VLvaL
TU7/99zm7ekxHrFQh8Lvus/Ty8ix3rqWCWg4ThA95wCuOWICQbdQMrQqgkixX9roLOB1MczrIBqI
MAqEPjq20Sv2uroDTtHU0HH0/pg/P6rt87/R8i8KzDE1Vb8Yoh4UVGh5aOSORhLDM7hmchLW73f/
RYc5qaFR1HIxtcrI1vElpi8ZsbTX9jmxuMH5ZC/uUWJiZc/15bKPPzk6BnZoJDQleAZ3DvcRPK+g
XzwxDqkShHClY5X5pTLDS0EQjHdEOisELTeh7RnFloc2MZN5moT6b4ps2nIoklwOdZzic3Uq6J+R
HpKjZ3DCi1lHe02FscihL0WtrqASJpPR+uUbwqu7W1K0jalGxHFkXI4YixwoqS+4020lpDEtVGTf
Dwujcf7dyU3LkBCuTbiNjDFVhIVXyeJnm8mbd4J/zgk6rpF+JbyusJnXIS7pihRjSru0V4to+UkK
2Qoro/4PzHNZi4O3pqmdVLTgeOp5F3pFkTGslQL89jxFRTFc98avaN9vRrTZedaJF/zP2qMrQoy1
UN0qraQI2d3CfAFCCIkMIHmt71ukyRJ8098rGqylWLRlEOpRj3r5Swxtijec4+IxwRgIOUNTv5sj
q7qN16PTkmiNyhAPmO9zsvceG4xxWK5GuVk0OKr0pbQG+uaf9xVFwxyiDXTVbAS6XGPnopGRHD1y
4rv0qlKFSJZmma9Kgz9UxvAQrTfyuuP1c0z83fky9lndLBU/KwpIy17ajHhYT4s+eEstP5+094gw
NkTv66ZOJBB5blOyf3NpjJhFxt6EvfbgSkZPBeKbh80j0c3AFi5G+ie2uUrPuelPQ3cVm5dq4MaR
/mnIdCLs96ibYULPeU3WhyeaAaNTeeRF5jMkp40DGKudkOe+4z7GfYV1Ck13eRktJLhrpzKyMyfq
mLMwU80M/2DF9YSAhRu+4ksFqFHgTm0s2OtkIZ1gtVv4ArqwY9MnHy59v6+RLNTW9MYB9huIodEe
u+S+zXpHqbQYUsjytlJogifn3srQVYmA1APghbWkiZHa2mNSE+HxPulP3FlGjm5IM6wuxDSQUwnG
tPjAkDLSXf0OWDDTF7z4+9x4Q4MtWRwKgj/4hko7S3yQzj39GZ37g7SlNNtt9PUkeZ4V2+oDJ3qa
qWHengzjVkS5LQFqjpNBnzdd4ukAjMCDbHYhaayzdjAP7kFe80rOMx0XE1WAsGBsEAORnxXHq/tP
5QpbHgJYsBUoYmsJ6jVWjA2kaAdTKQqomzP2TW4WBjAD8WLjScNM2HNDnfE2coKHdukiRy7Yor0X
zaWDKN7sNzlR31I7+5HxxH26Y1YGFIzHYWEyuvTQu38r7pGbt40rgV2ZlFi509h4NxB5s9hMPo73
bhAnH/aNGuBUJmxuOHKZMdxl3PRtpKK0gSeXurWslSVuVBIey21Aw8PCzk3TOaGdnJj0dSDYL0Lu
i/ysdk94Ln99AMsugsrMr6faSo235xKRQ2Jjm+0+68gBULVAXSGo//2LmA8Te2iXRjILuxTZccp+
VBI/X2lIg4obTBFbFhJ7hwdUNb3f99mbKX4oN5QYja4wUhMGKxclFqdHL0gMFzhaBTY1rTwSUO+S
on16pA+BaS7eQuoZokcSElJHvSwfuLX5701ftx/D6K88CEMqteVw0d2+36RAuHqTokIiedH62zJU
A+pqCYY3hKS0pTyXHLdDyzvnRHgfwQSMmGAPWq/A2a/Oob6OMfLfEqz6aq1GNmLZcl9VbKEjTUxz
dJPqaC+3AIQkwKi16/tfMmvor6WAUe1GXKlx06ionBTGYif1NFvZauZIEVUMod/sQ58Ow0H11kG9
jaloC3T4pa4MzlfMRIA3EsJEmWUtAoJgqSNAgSQaioGhgp2LTVstVbaIIE688sqcz77mmok406SU
Qg3QDFC4DBHRj9fWHgiPqZmo64YpJupMka/FqwBMrUQCJB1xmQM4zAzWlUqxJDNJIiKND0v9R6O/
h62lBI9BfREEo6hPidxwtivM5M5vxZ6xcRFG0eU4nbR9zMg+IWND34JDuN6n63BdvnumauaqEaxV
uzFS8opFxoapJdTg5Tdmuv/xIdhxAlAOgL/K3yYE3Vpw5cAbLs/9y5u2f0PtXP8Z2weDIBqeIuLA
4CUB5zK2NzQZnc/dUG2FEDSFkwzDsjzvA0cysQfnwTdqp8P1YFrKpbx0wVxIfEOXUfNFN/wl1iqA
V9XKWeiOelbTN2CkSoCmLy10TrZokrSSiBbxVkutlUZK8Wm13CxCskp+YIDIryy9I8K4VfOKFPW+
jtZ5Sb3zfQ2cVcAJpgQjbPoEk3vrcCtBQWWlCIbLypLoguqbAy9Lw6PAaMOYV+2i7/zhkjihodP4
QPX3+zzMuXEUp/7mgRHxJcAwdKGceCCrX7S3eWI0azT+/n10Hd2ekRsKmVgP4MAYcUj5sSav1P11
n4fPQI6JRQALMZUOAfsBzEfGHscFajN4CAyXaiPakimD0iOgi+kfBe1x7Ykbesxcyw09xvKOUi1L
4gL09POUjUd2vEJXqLL27M7SbUBMWwLaIS73uZyxjIDhwuYmtHjgqcEO3URL4L6XAwp5jXhKFxgy
0g9SuSRN7aQe8us5Z+HRzMXdkGNEr6i8TK9DkFtBDReaSqT01GgaDZcZ0ZMfrt7QPHi+z+JcSu2G
KCON3rJQfLR8DGh+yJ4bu9kneBr+rnarpwA9h/eJTXaEFZqr8/y0uVevg2FRJ3ocoUDre+Ulynyj
HHzn/0eCed1LzSBiJyRIJA12n5S/wnj9LwgsgUEMWBTkO1mkJl3NKq+ZZEKLEIiqGdbXGPcpTKrz
7ZSuKDBeQFsEahC4w3Dx0KzuGx1HdXk/P13S1SXEK61Z9SswEAAVVowMHY42UHkKO6evyysmGPtQ
LZrcU6d7kGPg4DQpEV2MA6U61QGFUnGihpkxYyApXVFjrEO8jNVgTJbDZbvdf5bckfO+xL8vGSVr
8nvXmrtoR14x0klTc3Mu9ylN9+/IGXMeSLyjZbyTuxD7LAzwGcLYkmr1u8Pi6brgvQNnteiKWcZM
VLGMkepYGC7olkZF0OusXhE5QvK5Lu6eEDJmIdQDrNjDGwRtdHurewywUtEj+qEn4fnxcVXhPbRL
yYacg5Qkx/OH9vix1S/v28G+rwtzWfirm/2GY6ou6qjtE0ircPIf+nXy2B6XTvLuIUnOw0ydPVes
Oph634Ao+XkkV4ohBUkjiCJuzy1Toq3e/YYbaM06lCsSjGrLoRYoyQASCKlQlN8fx/UltS79Frk/
2zZ3nZGjk7bGE/6srz/eObZ+VjyvqDOa7wOeRA5V3KlevsjFjzQ1k4pzX7MM4vSQAETHD9Yp3hqX
fgjlPmiD8YItJr/FMDAavadeX703hVCbywj7IFysfr8vJLN8Yde1gtyEMgFw3RKVCjR6jUE0Xspi
70aHsn5YAlz3/0eDYazJ6mWQVfF4CbVfWdMSXdwsPN7+Zh4jjNJJeuzGgh7CdJUtXa3Wbb40C4T/
91mZjd2wzgJgLsD6A7KXeHteo5qPzXLMxs8q2lazF2RJFtS1UrKwMwMohxyCc4mradXtJz4cXlIs
bioSE4Oq9fmIiHffIo2DdaW78iI+/zpmJ4sUxk4tyWv5mDyUZFifU+qc7nM8l9m5+QDGP0hyXxdJ
XI2X7UsfEA+R3MNg7n/llpXQx4AWhtkYeUHTn+ZGNEpUqIIjirK8nM5nUfybUb06B0ZQK2n0lBXg
LC/Pz/t891aRX0NGPWIvqI2hPu/hIGIULTJ8tNWGeBZw1H9WN6+oMyKsjYsFdsqU46XNT5J37rAn
ScifXDk3xRZBrbs0Oac+neo9dhlx7gXdHYQa7G7RujGYb0fd+lXte7L+E1DbDJGDLml2Pp8Wxonn
iVezqvTFLIsoJjdRk4j6RHv7otlv4fub9DQinloT22zNznjd/DxvOudjIxD62prmU0h4xZBZf/IJ
EI2ljQB8ZMxtLXWenwwpzlv8ky0eS+ly/3x5vz8dwZW/8oJOWuQt1DhM3iLtSeGBDc79vigAb3pa
AgPINCaULkOxWva1Ml5UJXtZ+eWLnvX/wnIDw2pClkMzH1Abb1noonYcC18YL24REH1YN/JzNhj3
j2kuq4Lz/yIy8Xl1TqOkV2Eoj9A62VKoEGMQszxffiSi4T3UZmehG7NJiHrhkJ2sKCv9EyA2yvqS
DhwmRtkFNUzErIGv78J+EdJOR/839Ty9zoCoKhUuGZMqcGmygjHeKoOu74Nwqcak7tG5SZogj60i
zrDk+f53iTPfBaBKbMuelnJhxJv5rkDpyhQtFEtY/4VIfbRwWcU+2V9GVBIWTyi5hmSjbwCFsnGc
xnl27pOfe2+iCRjL7oCliz+w8GUrLUgSLxyXF+NlL9Fgg1UK5ubjxLF1c40H12TYlUKFFpWaPILL
wkwIenqSN6xEfuV32kw2jLnlGzqMkrhy7A9JBzoLB/Hc/virB6QQHW0Txo2cTw7Ph8w5b7SKoI1j
cmjYdMCozMrziqEt5OUFbaMZ8Y9rG8Z0J1jmhqOb392FCunADCT6wrErTWDURsM+iyJoMHBpWBUZ
Xnd05IU7M8H9LQnGgrnakPZdGSO434xbYu42h/PAEfcZQbilwbh+rwjGBeDUMTeKynBB12Q3GCbn
qGaE+pYIo1NigPDCBzL3Zbsg0usBLQTUQIsLz6txD4xx4QsBTYqIQpGU3q8wp5I+8ibzeZfOuGx3
qLO8KadLr07Dy1l55Bhjzu9/Mnhli3XsbBvHDL9f4SmZElrbZ459meT/ViFvruJTHq4oBKsWHQEt
KMhkmoQPqO84zjvvJnh8TEb2ioqXj0nRyriI6Kf+E6hlvNmPmVLrLRsTm1cE/BBrOkZ0BeP9LTuZ
jaPaQKoGcuKh+8w0099SYvRcDjPkoyVQGo/7l4a+vLz51Dlm9Ndxb+UY5ukxbXlElMaJyXk6w2aQ
hdwrK3lS/uXL20NLyM40Q/LE0czv5nliDlMQAHydluoxCpOGSh24ZYaREDRjwDDjgUHG1/siNwO2
dkuEUZpRL8RFtUw/LeXT4xFAW73z+Ojtm9p43J2i0dBz4qF1FVldDmUOexKT6vfbaQ5eBGV/1zyi
52VXFcS3Art2NBzp8nFHfpjZGuO5T+gzVV8/vBGzVhpdcfVhplx2cwaf3TJX8povgONUCjjoZ+3p
eQ+PYa3Jg0p3pfnDPFCe0P6DIfz7XtlR00qrdM9PQa4oUN1AKW57Mv6VqfoiwWhgLymYbJsS40ZB
ooz+ACxeyFsrO1PWvj02Rvn0GsuAOywlvewNy7L+iA/2w86cxrxC+pxwulW4d8S42171VXXIcWjI
6Y3W0VrikuzSSZ0dajY5OkD5GEPfn2G3/DHetxXisstRQ7mM28ai+uW+/P+Dlfy6I8bvym2KFbFJ
BY5eosMeU8cXlGaJ7+QHg9uH8v01e8sKY0oi9NaFYobTM/Y90CBCC0MPlJjnAB1musFzADOF8Fty
jFHJQqlyBQmSsd0mxNjjutbrh5baf2rnEdHlBgPGOgY8eI7tH+Klv4+UHa4ZhAqzSAuwmXhUfttA
FDU0ilUORxjnHegXGSZuzrBzVcaYNjKhGRHWytFwOl5jgzj9xvdQ4IsG46SHZAhK3Z/k3XixKopu
VuRaFIOYJj3nNiY2eY8OHlOMyZAHv4uGohguypOMV6a1TugfybAxBPeKkVfeEXKvijEeK2VZq5kM
EUkzAJN5++plg+n604lzVTOthDeiyG43WPqr3PMmOhBD2AzUAdAZa5vUdPQ1liXz8lQ8fyozRiNU
i1EX4hy+JEGD7qcvufwhv5Efx5uKOp5hvHPsyPc+p1sOGTui+5IUKB4oRmRvdPvKgk85GhwiHGfN
bsgKXaRimxzS8WKgh+1C1sj5Y6QXs8NbzeTp8UzO9ZYlxn5UUSV2Sw0sbUHuDfR865H8cS3bTNEf
CL3+OL2/C5y1XLPmXhQ1LCgTsDPn8/F6FQVgiKpCfA9JURuSvQBK9f4Rzmv01e8zHizvhtTFftap
deIZEwxvb8c1EnoSQTOQhqN0HJ5GTxr7zYRcEWREsQdqwBKJf6gYyl9AKZse9tTSzPb1PmeTqt6j
wwhgLGMtT9vg4GRHMrof9398JgMGWbjignFduVImKhZlTscGAE+MQu+WmxXdOPpDR7ih4KwRvCLG
CF6jDpWCxU0oX8dIG6BIyEtMzNujLwpsG4HXeItMDcFOjhzSEWb9z2SOkDwApAjP9s1ahitajJ9q
VwOaIF1cjG6Fx9xBtdMnp3decMHRm8+c3ZXe1PF/r391BmC7ff/6Z6ofN9f/aW+vft2rhLaJp2D5
efufjta3yLEuhb22kYjfjbQzzMMhMRLLwSuPx9pMvvGWOuOlVG2oa1HHCW7RtDyu4yWm0EsMv1s1
pdUvwCU67875SdhyR4ImnbmjU+yIYhKX2Fo+PY7Chsbua01KLMAULX/FMXocgf+0xFfHq6eLNPKA
s3xRj9paRtaUI4PzcfuVDDLGoVyOi6jOphM0UMtAlHvE26pGIaMz6GZweHULnrn4lKcrhsoW6NSA
qJ5SZirGGaz/GFnDlOnG+FdZgCveGGsh66mkptoED4EpAZUu7Ve6OZ1qjnmdfy9+kWHHE0tsSsij
6QiDnggQhQ6IhZiBF1XOi3wGS+ZG2ll8/U4v/hK6rSGYsuNujsXLU/uGMSauh58Nb694YsLbPlhm
y6SYxCIhzwWpd5a8Q1ShIh0MgCczetlwn93TT95RKTb5PAAKF/ChuC1kpYhRkX5bnnVsV5yWS983
WvMv4yvuGLNRFWKTyCG0Cq+f6fHzB2hmCF5M6nxsTzxEgfkk2BU1JrAQtHAUZReMGagV7K3EROvQ
+rEy7NeNuRnI2cHzZPt+n8X5OBdZKYCVSBp22jO+RWx7pc6XeL2ugJt4zM+XNd4n4pqYuD4HY8Ef
H91nxo9Ddt7ZfJFl5Cb3V4tcEz/JvrwcsYwYWwhMBPVUPkxBPf1AH2+OPnPBQVmGV1ScqV9MCvJF
nXkjBWjij8WyRlmM1rvw8rZfk56C/uVw4KFz/UO4+EWLkaEQ26s8eQSt7fO2NqbOsIBYj3aNUgNs
p4nA+/7R/oPQfhFkxKjwpEIop8fz9OKE2QQMq2LYyH+dlAOHFld6mNB0legVFshMXl2wXzDTt5+C
Ydf6YZuHnyaiYdNwONxNv/hd+7+4Y/xQq7Vh2E/RNzw5SSAyaN2wf5Y2F+X/H2KGL0pMwFokAlbP
LWDanuvfKllBO9Z26oyI9H9gT8hIJQuwURz2/sHNfhFlXJHqV38lUyuzNrY+OlS0HbEx69pQ+i6v
T57x/szrCOOoA+rsOPMrX1vXvtTqUyxbGsaLQPeqc0QfdWX0dsPh7x/c+n/5U9ndqqKvJkkyvWXe
9KNrrImEnDv9fFHzGs1W01H9s6SoAmNi6qAD1IE/PT4NyzhOIfpjYlvB9g1JTmRgwN9uZzpLSs+O
AZw1JzBO8RMvhTafHfzb1KjsZD1MupqU6uQgofvWJSDIx5Bxg/wB92znffHX2TKWpl2oi5VaTgIL
ZAIMWqYOHtjageMxFB4Zxr5oK2/VlR3IaBHRfUyfvQx09TshtREH+L9p9BUDaxVZpxo+Y/3btnev
mw3eRWfTJGvfco3fv39ggOUF/bD6KdvRdxeP5s3GxPMZO+g5z/X5BNXVBTAmaqG4VehO2W0DsHr5
GlPOC4QNJ45Zmn+ifZ09Y5YCTGH27pR0yDBySxdvgkVPDg/Ua7I49ySasUjqMs00b3pCj+vCcMmE
dXqfjfmEzdVhMean9cRarHqwEREkD08v6FWZsPMeMWVGaqjqwaTBA6Alz6ctF6V2Ps3x9xGyZdkw
l11dmF6Ie1CtqG4Kv+nGqzkxHcesY0P3rbGLtCoKsYURWoJMImIsRKt2S3ZIyJb0DFAIXgmHY9Kx
GvaWYDb0ePmGSLlt34ppFBsB1uODAgQnkXxssFvhHNr3b5En8p/vgyt73uQ92pk+a4HK/5F2XcuN
I8n2ixABb14LhiBBUqIoQ+kF0WpJIAxhSPivv6d4946gagzrRu9ObMzDRCiZhaxTaU+uwo5IO+CA
1iHecP5LQQzi1EexHGoaVheL8BXPPbYb+HuuYdz2FQ22SJuIfWoqPQzjOSjBgWJtxdd4n9m7q294
W6NrPH7jil057SZH1wpyFGsCtY7nzUbCk4/FOmSR2rmP2vDe9pVXg2cgnHfq+mRORKaa2UlWjkMM
jmjptS9O9LjjwdNtrwlLXn7aYAQm+zo9Qa2NE/tIfdydDl/VC5ZrIKTg0t9el+LcOkQGRY610uVS
DovvPectwNzk5u5x+RBvPh+zuwf0Jg0K+fwkxL6gxRxMYtY62Kf7wfd5J8txhQ02SZdcEJ3m9Oqd
neDwduc93mNnDx79/c5YZjbHGeZdu2skMPmQgxKPWUXVFnyvPJLQV1ybctNyPibnFWDzdFqcYJ80
rXKDCrd11I1ZkjFzRN7d5olhYqSkCf9TcPE8zUch3bIfiP1rhRo+7h7PBeXcgWtoPDm6Mfo/IAk2
qHSH9yCMu32xeY4nm4hra2R5Ljpu2bBwkFC6WyZeHfwG6tNBB16vNwex2Gxcn5XaaPawhHj1iVHx
D44uvE/DOBtaeVKiitbQHbRv0+cE7eMLl34ZVN6eOcLoH7txmdlE3LHPOryW0AVMBG+PyJuG6/W1
zBGc3nnppH/JXP3jA7BUsENpxUpJbbs5OaJGct1PND/r15m1VyrYeqUu8vphwMAbb9U450zZ5Fze
ppLYSlAz6L7k1/P2i3NrZ+abpzmHP5ZeNk2cJTl1m0+/Nug+T+3F0tuoCw+m+BAtUH4mWxeDTB35
QoMVx/q5whkfpBTQ+3y+QLvCPaBc8fjmOYG6kSqns8fSDZudeWcPL87O/9pnm6QAbAX/JTqyabu6
SfTRRKcErf+AlBleMto9MvzD0fVf0qz/2NB1Tm+CJedckfqLSr9k/AttZIYtH9C1xpHCMxcmCEJU
lxRYYIven8IufZ0UjwOvZ5yDiQoTuAxHw4zFFG0riMrjlbHweSjFi/vZ5XZSbiVadIGEw+a0Fe03
UiInBULwhbDkgAgHENkWuEZR60anRCKdjc0X64iki4fF/fb8gMo9RxT132/g1TUtMPn8UdqkXYfn
5NFxOp2M6CEnv5DJPHKcbI4BqEzOJBOqpo5HaIRgsgCtLYIVlVPT4WTXQKL802tTBLE0swFJ0s4G
sY1zh42tEflEPE0wRbpNrm0IF6xl45HEz4csCjayWRqG6Myr4UzOUI6k0IgoDFv+s5e6j7rziUSN
i6o9zZbwe4pn3dOJPOY2hb1wvCQ5vplGgt63ntL320YxH/RNBDB3qcZoRIYJc1g6poC8t3cEfag6
ZoS8blEr2wV/Z4UTgcwTnStGajYhPUGyXC5CD11TJHSHh9t6zV6riRRqpJPvZJanvC9i6taPDnji
eJA9m9SY/HnWj4+y7GhV9Crpu3iRkWtJgAOkPFtjfXRslPhPsHAIwNJFm+M/EY6v7bPt75EZ4uk0
m2X41ol10rtRMY8dzY4f1+/4NAb2QAc6uFwsR3q98CpxsxA+EcY8u5po5bL8v8KcTeaJv32Hp88s
3E1EMG56pqeWFV+znKotPbwgy48AleeeX8PeP0B1IkX9aWhN1l5OsYJTy5w3rPP57EF/RUDPgxae
qHRvGzVXGIMGVdQNg2JCmHM4nNcnEnS2is5QT30Vzbtq6V8ajyOR/vxb6rHwUOUyaPQgMQVTfrEg
yA4TFEx8bcmzdt7nYnAB+77gStOGXhTRMaiDlqiFhpLzGsUShKXWssPg6/Nt7XhGyICEgOaRvKjp
LVbPREgxe8ItOfHOjwEKJbbK1qJGmC/jTR9Ydo/+4S/q3CX4P8fk53M038bIuurN2OuVZUHa8wZ5
fRwhOGSdBxBg4R9UnijDAtYKNERESfr2Uc6XaCeimRc5lVMhGSwYyhk0pZSo1ECetLOtfXkXkeH+
d+e1q3GlbKIULrTv35Y+P60wkc7CSVoV7Yn2qwZvp8+Lp8FCd6b7zKPNmE9kTOQwmKKOQyQXIw5Y
ISEo7benDst3Vv4+5iVj5xM0E0kMrsRybXWJSm1zQ9sDwSSf4i6sUFfzebwv8x1bE1kMrKgn5aSJ
R/gAZ+fQuChz4WGuCVZRYEwOJSDOt+Lcuj+89yLCAlgK/Q5aH98jOG7LBxRC0DqAjfNcfOa81Kwn
r+laKNQDpDX2piKRKy2w4IZz7+ZLWZMDZIDEgEJNRTPnzSpbY+3BlxJoJxJhYd8WO3S+uD4UTykG
VfomFMXYgLzr9HTmWG/C/e2vxPMLWS9+TBWqFER4dycXSa6W/EaLr0m2SPXufOXxtjiOTbD+PHhk
c1MJqUKbzJG2OdEfuBkUjkvIDqU0cTfINT00dNmRh086iuCiW9ndnTmPJk8QAxKFbl0Mo4SgDTbY
LmMOmw7vrzPAUCaKrJg0YR3o4DO9LG9/CB6SXjdhTBznTLbK/CLjzzd2t3J6uvD897iqlnbAc9Hp
pfjTtdARSakWXXDNYHasoUOqShDDmZ+NYxcOdjnwNi7OZuiUbxHMlwgFXS7MHCI8KZDvMyJz4YWn
BPM1LiPmfU8hvBa0PG82zVviKCBseBlIvsAmNnRDIV/E+ULzjtK3Ugxam2banZUBIuW3DGuE1/fu
68rmPKjzsYeKpVBgkwVxLjtnIo3mUWrLhvp9JzLYG/hj6JepCeafMAeIZ4jjP8wCwEQe4z5InXKq
6ajj4/g7w+COsgJucs6NJ4KxN+XcxlVrtfRTgU8AbWR3mJVYItuIfBse1pRXjZj3xrDfR7EUC2TL
LBeZdhnUYqT0oI19IvGFjD6lE6Fe2dvRMeMg/L3aY0Yj9vKNkgQ7XgPbrGlOxDPGP+hh3jZHiL+L
dnBRviLOQz6fhJkIYGxfOOpmK4WUmZQc15ujfeclTvO0JA/iBzoB+8Uew1fZEy8FM5/FnIhl7B+H
bUTDqPePvTOS01O8QJ/tpYZXy9Fv1l4mcvSfkV1u9YJ4MrE77/nZwFczneGueuHY5OxDPpHBBD20
xbA2KugSOCEYi9D+grK39vrBEUO/xB9QOxFDTWUC6tjPej6qdO9g9RBjWcvDtYcRJav9wFOIXqJb
kuihTiShXNVlxgkKJS04yeqLTbz0M1pE2pIXWl1LRf8uSmZ7s2TNPFb6CPML0BSqf6Yy+K7VeHGO
kD0vjgSbWyjL99ETtx/Ozkgwmx1oHBOZd/z+OViZbdrK4/pyGSQcrONkJSFo8MtJ/rDfc9ftcKxe
Znu2SnCxpFaIdYNB2QaonJ2AHb6x3HEsZda7mCjEgEaXZJ2QghXsMcm8KI/Ipc1IAhrfdqmKRJJW
saPoQVgfnoTxvla8zlxyfsBtU/2T10Kpj2Oe0K+6Ee3y9RJvM/CPDAZyhKFrlLy4db76OVGYQZMR
BcOzZOFc1XhpijmRUrtZyL/Pz41iiyqJK9IvVvJHH4yudjzovDhv1kOZiGdAxuqMUO9UECqfvuKU
xPeriPeUz0eSExEMxkTYE21cEtgo5opB85QGeMoJltgYq1+Ku3e4Q1k8lRiwSbU8Eo2MfkGn+4Ud
wzQ93jm9eya+zQE2mSeLgZs2wtIcM4asZ4fueShc7H5xiu3mrRltc0+K5Xpduo2n32lnkBekDi/x
wJHPdmbFZx0k2xdYT+7U71sXz9Dt68BTkO3Jak5V2VkpfYQOh3C1jF3gtycvUbijKQ6n8AN/pXu+
7XBTHdTybsAr25zVg+w6LujFcDblx7Inj81nRLzSD1Ub1Nq+9nhb0/nA49tM2dYsM03QYdRf5RWk
c4/Yi5GudS9Hmowj6fbDLrM1nDLWsLeVYhz1ywYbK2jXpf87I7TjdvurwAJsh+PdzueNJsoxKFMU
elGqMa554T6rX/WqzMiKO8t12+GTr9njydubWfGlUUc4fJiAF36rdr86tdgLffv0OA/EFU8nQvrW
HMuE3m7v4ev2X55vcZgcEgMcZdNlVUnXGZydxnCG2E4fDHVxDt22IuWztUFTVOMXPB48ruExGGJW
QpG3NY7teISTRxaAK/R+IbHHG5rh3Ci2ntMo575P6fdJfyX78Zd/+/g4UMSWb5RcjxVxwIfZhAvP
8E4cqOUYF9tbZRppFav0lND3l6Kw/wpSttsKcCzrGm5MLEsbBCkqCygQLjH9cVnd/uucaAwEqD89
U6lt2sHo6O04bLoV7cau13nsXTIbhJJoNd3tbdt93T4sSo0HOLMR+7dhsx1WWEMkW1pNAWd1MHeI
lMrO+eDNws6H7BMp1Pwm56eWLca/TlAQLMuS90YJDhYgVUb5BPtubG4HIT2vG+/D9eWaiAN1SNzF
KT3PzDnXxJYJzhHZYhQmuW427wAZZJCECHNYApChOZPDoTjtSz95HsP9kRfz8YCabbNKBb0+NxTe
zt5lEyLZcV7wiShuR33Y7v3zS8lSEUYK3ZYyYNHSS7WpWmLv+GI4V5Yddsz7i2w2MmKxbrXRbfM+
tVvU7zDPNTg4uUC55/a38uIhlrtWTBUxO6kQafjIGLsE0wy+HXkfvLYt3lvB9kxZmphIF3qlOs0p
sEZ3u//QPlBQo3XC/zImYtumtE4Rx6qG9aUoaMXPLbbytU6LVWIDON7OxKxXrujdRqurD3Ljdl0J
VCe3K43TIgozyFQakIc8ZOR3DaomUA9xXg0O6LLFmKJRZFVIsFTJqkkckgsP1P8lvkIXCTa1mJbK
TvlUcdvmsoWlKWALcXJPeEg3rzb2vq32sedw+RfnyxYg9fw/cQzKN0ZhNtjwTgsJdKJwlwaP5lL9
HWNVoeX4q4T4e3/HeRr/5WN9C2W8u6YUJetEl5KMd4G39AR7fMAy+y8uwtPg+0+j+JbDIPxlOLVK
K9CzDEDOebcMHbSMU0aqM7a1gUePK3A+m/MtkPocEyusQWVZHkMIPKMdks6/YUCTEmhSTxnvCp4V
jNM7HNOfd2S+hTJgL2ImqVFMmORzAJHepuuwa/M+3MuOCDp9e1cFvM2h/4L63yIZF7ASq/rYifiA
IJi5EPN+TanuQPLF0Wz+yfxHDBstHsGoN55p4PGcrTeDPXrIFxWbIaZrhrnjoBxjueo8+XbWRVA0
ORHocjDPe8sf1V9pSkLvV9G4HL14l44NFaNUrHOVrqjC3FAUaJ6H0XN/SVboNdg/bZulAs+A194z
70x/nyVVf6KeUEqhahawkpPhhFg/fYw5WvGQiw0TjRCrp42WQgl2rcrkoC5Q2X3uzIXuIZ3ucF4Z
nm0wGFJYadSh+AYgDjDqF7/cNr3rW38DOtjYsA2VKE+1K0Q5B3mFLdpYMvpOKbd6TJzEdo3x8vVp
id6eDPRbTrbA3Oftn8A9TwZMylot47SHhuX6tH3PHWDIZb1+WeM58HlttbMhvmGY2HJpYtEp6+xX
WLMql2WC/tAL+MuwScEDpQkywLdVmnWwJlKYb5b1nXrqZHBkCrWdaW5VuBqWgCXLpAxONcccZxvV
NV0x6LYjbFljWfrBRFAd9YFOyzvAqPa9sEFfBvy3tp+6c4/25MhrgsjTtx8RCE9Nl/P55u7bVDzz
9uRaZaLOBfHYoVqgM+v4efssZ6tJUwGMeUhhPIBsHBXAYOO9e5/6svZpQy9KmzmM8eNZ8G4LnM2o
TwUy74xknHK9O6EeCJ6iQHVLP773g+fbQuYsZCqDeVj6vlYtMYaMw8FzevBTJRUnap5NX0xEsFT6
aX3uEoV+mGBT7pOX6jf6M6KL/cFdijz3Lk8F0SBtgrhtI7VmTOkaMKYQrkLnHg1CGVlTn9TXXc7B
UXNi8WoqjHomE2Fm3/RK3EPYxcW4tst7PWYDFUPRNBD/S6hvs9kSKWok0E6LtM3BwES2VBMTxGtn
6LITSoLRC44+c4Ywlcfo08po4+5iyFNikrxk5LjLwYt629hmr9BUCPMmRtK561sZQs7eIYC31rhv
+Wvsyq8Xi8TLWkPSv4NuX34o2smi4hJDXF8R9qtNfwB95CZfrYvqWNeEESCRIr+yea8WBGGgtCCj
6/sSp0WJ+w0Z+L10gobCBtSFMHfjgNtdf6TJuwFactBv1sU3VBm1ZUk3FNlkQnZFloSx6uj3g2IH
6T8gmGzJ8MLDjGv4/8cpTmQxF23AgMEpvEDWc2AQ7628N/zkrkctzjmDrs3Zhy6aAPe27oEnEI8a
N488f7CTH8AYa5pigq6T8AOcw1sIHkREGD68YYPn88xd8umhMvaqR6dCOZWQE4D7pXyJ9rfvw+yd
m6jBWGORCn3Yn/HnM8RJ4rJxXP/M5Xiey+VMdWCMsDkWBcg0JJwVur3eliRetLbqrF9yTNPaDZGW
HcdRnE19TCXSU51csjEqiiosIJGmIw6eJ7gXj+z33BkonmbMg9zHaidjQwyleMK8twUp9kp9uP2J
Zl+vqTLMI6waQy9lyFtTrwYjm1hIrxL5hQOMs67nVArzDHelNEZoIICUEt3JI8zhZOfBwn1a+ZHH
gwp6O/64vvDR0DRlmhgTYoTpRY45K02BsJou0XAlFD59ACLn5Khh3RDDJhGt0EpUUVIhhvYzHXrH
2KoE3eWozf3V8X1rxCYSL32mheZoUI28Te6gFn62721yhEv90f8/+vLn0XYikAGg6CinshbJdLwL
I2SHd8VRnQydp1881Wbb1o2JJAaCTpmYWGmKU8RVQrbheH8Bq8GIFpLgXkTlGvga78UAcj90l3eR
OYbC5hULs7yYYaWDYt8J78fFer/yv7SlafM+H30vblkKA1FgoLfSsYWcoFtZHkYCXsadZO80tCze
tsl5B2Rymgw0xbGcXioLp/mcIk+PBjuvxzyjZS8Wiy3u2tfON+3bIrmmwqBUqddFX6UwFefsaNfG
vt5THHmZP8vOineSs5A40Y9BK+UoR+axxkVwWspjoGyLg6AB5bkN3rzLzWCIOupVnpjAeBFJh3Yp
bLPg8nv71SF3WXG35PA+m8o4N60glcmpxxlWb8oL5r5UhdQueXIXJRz8GlQYvqkudki0A2oqboZ4
9pn+PlS297vsEzWWzpD+fHGxUjzaeptmoZwIdk6Nu1fxZffM6zyef3UmIhl8CUEJmotYH0xbxwCa
D69AzS+sgXjmfkjOHVcZfMlOmBWtLhqO1qX0rmVNBFd98T9u34K50GyCYqr60yVAS6RQhB3uXaUs
4nohYJ5yKb5Y9ea2mFl/Df3aWDiGTY6ayFxvOMamOcomOo8X49bnj4bOH9b332fuclqLst7q+PuV
64A/mi7LaLzBwRzqbT3mHdyJIsw9jkFC0YYWBKHJ3XbSh2gVbUbR1hty3uxQ+d9qjz2nbf9fgOpb
OeZKG+05SyQFMjWQbxPRxSJnFKF/m2R1rMjHB5dVYNYmdAVmLEo4N5M5TBWLnNuQWt4Znul7fnd6
0jBXUSMVWz+VdgQaa/7IJdXhj5dGt0wTHf3IvV0J0iauqYyxhNoKsV8UZArg/xaI5h8lW172ZyzI
GUjq+bvMlsW/egMmYpnrfDyPrRXLyQhPFXdMSuyXJ9tvAl/hArNG7+stDZn7rNTYxSMnEOXobwVR
vNzB8hHvAUMSL58osN67L6+DJ9kheVqtVug4PdDQBi4Mql8fH+Bys7eviKV2ABrO2ztvX5NDYDAg
QsI/NQv8so3ia0C0LRYogi5DWnLuDv07t06A8SYaETRrIv3GUG1TbGSFREu7tL+U+yLQXY6w2Xdw
ohSDOJ3a6pWcQSl4ngdsPUIyYSvhADObl56eJUXEyrZ/bJe5L+F4bE19oKLAgmMuDgp2UkSpG659
yuzj+zbIbWuidxj0x6g/9QuxWArjHU2AeJybn5qF2smvYRHKOEZaJmJp7sF5GwOl8Sz7+vwfn9SI
cCeWrq7mrY/KgFMtGLUkKxBHq7Sjc/SWD8vjnZnbyIrFieMDFEPblP0SrBQw4/2KbpzaPfM84llX
4FtrNpcpdspRSmPYFj5B575dsCEsXCsLTNejvkn3eH38XRg1EUmd5wlkjZfEHLIBmocp8aqVmBAB
PsjCjbGtw9deG243AefLGgxYReER4zYCBAbqAs6HdELNZSUGMTZQga/ig5dNmk8XTBRkEEtNsCl0
bKk8tMkn++HO90HmyUEfDvAbDPikZdwXmgEhKKCeQCGKMi03/8yBXoMBHqTq5aSpI7qmOPAsTxNt
Fw8ZeF95nBg8KDUY1GkEvJ3CBdo8wx/FTpWeRODhp0PvnGO7pplv3Dt2N/apM1p094a0c6Czk7WB
uSSgDjK20lYEdfdl+bVDKSe0dZfrmXJw3GAQRgubiyiccZwplnU48U55oHOXGD+xc4H8dzBuMPCS
qHqEi01lnUlw2Mi5LX6UKLFjhSnRnL+LCb9Nnk3WlnleG3lKH+m3yyJ9ijYgYNyDvqkjwpqX7Zl3
s/55NkwGP+L8eCq7ApC1AWZ57zki3jwAx2m894O/9JAnmjHggZncIRXArkObGI93I0JqnCBvcIxn
/yYDGX1vyWYRURh20l1voC6CBkkH+QLe9gmuJAY3mk425eYM+8eI1TXNCP6jNYoFARfn6cncuGkm
gx5GGqVKoh5HFJTQOwNqKkrCDb+F1zPDw1uTAQ85LzMhUWDrweGyaUnulwR8RDJ3nnm262LisLAO
fqgWeX5qcXbD4lgQOGOxK7iGZYfrvCbl4JRnopPLGt7SR3CMt1Zr377V12a+W0fKIIhgWEWYDDAT
JHswIqrbSoBNypkTu6BRW4aVHYLs2OvQGCrHbmSbPl7UCL4EjXf4TElcW2JAppHkU6pXuPXDyvMq
2xqwKh7cysISFRJsVbyt/HxK+fsmshuM01EaC0WEPSFBucHCqCUYnjcPLybB7jJr+cGRRo2GPWpT
xRoMXTGxh/sa0E68lKqRtXY0MriDilNsFAwKLvz4Lrc/ks0HwhyOtLm7MpXGmPCIJF7RWpCGqRqS
O7H9MsA74Uaoc3nJqRjG4x6zokVXyunqNAgkBR+kP7zzakyzZjGVwlhpfszjvNOu/g8a/GNwuIGc
HtUsboF8tgF7KokxwKFKpLQNoc8Z5cF6xMo3zLXbtNER8cMXYhYL60Z532ouQpoIvf6oiWVkWh4O
R41+q4PTitBvfaQ8iQiQPnhGyBPFPHWaOeagWIEomtw9OBbSFx25HNQTpD1/ZIf/zgrZiQNDQvbi
TD9cuDjulZHoJ9R1abUh4fF3zHZHTQ+RefDOYEGPzAs0GxYVRsgCD5PFJjZfoNcxIprlVOiit8WA
ijeWBlqMw2vSl8svM+sPTn8I8x6mR7k91vTmORunrgmkY005/veFnAESsB/PHAd0tgnGVE0L0Z2m
o5uOuR3Hk6DFQnmBU40Jaljr/zEtcb4l/d1/4te3GOZqRFbdCGabA78w24WBe9DlPdFyDs8b48hh
b4MqjVJt0iuIOCTaRVhXFIPskODgbis0+/hOzu36ISfXzjiiISBSoBDeXY8yLfV+Dx54ZPPom4O0
QMDL8c7OcU5FUtSeiCw17LEyM4hEYzOobN42indaaZtmKaISF+NddW7rONsVOxXI3AqlbQWz66iO
2V0FGmV/Nyw4Injfi/73iU7doI5Z05TQ6TCu04pYuwTeEu0bdT54W4Sk+Uf0HyNkx3AyVU9FsYWt
Px8AWY6OjgDQG/lgXuBoRa35hrVfJ9cnWmmmGOlyXNH40RHtu6NdVOTsq4/G6mtvvNK9sP+PzbA8
7ZjXVNBkHTxOEDrePWOfA00xJ04ZpOv0EbwqvNbHWc6oqXEwwBHVRZxnErXGg9fuk9CBm4eVXagJ
v3x8fXGJ++ddku9vxwCIeIlQgVYhjvKRHBz4mr5hd49cAJn1SUxFBiO6BX9LZAxyuJx6/ayaSCWD
vazbaa62shPZyxbc+HtWo4kkJiBp5FSNTCiFA9ReEgxQYXhKWIKngANVc8UuDR2wkopFL5KJVZU/
75h8POV1WKu4xurisXy3HrrXc4W2oSB6v233c3XEH5IYB6E/64KQmxokBYc77/2xfnmw3M/fBJE+
SOwzuyMa1zOeuWuYeZNEybR0WlxhPlgoHouqiKzxUUeu5lkghV11tgkyXbdynvblplz8Z5bzgwde
c/4eamAgB5ANRRXRSPjzYONhOEmpWogAZC9cPdL11uR1cLa/sAWEy+13nWhiQOWHNAb+ozI/Z0Pf
iNcUbYGVZLjhvyzvQt4jkngP4LHJrjsHX3+dt6aHkb/SBv+KHyDUuv2Z50IfXYbiMlgoJEO/msEE
3uJWK5u8O4qongUb2a1UFMLhVYuQ6H9ZS7qIiSORggmj+w+JzEeuxSHue6zueMzuURg2DPCtIh2M
nqfhZQe/+pmfaJnxdX9IZG7n0ApJNIaJSEuRG8UJHynzGdIt3OXGc57ED0kU1yenmWenESS/Kayo
RX72bhwd+ePFtxvfevzAOyhTgkEb3aK8V0qdeTB0WZItVIdB8QQT/in4XMgKwrwMBqWR3mthxOMa
dDouVt0bBC9kYtPqKLIymBSoFuaria6A9+zFWthJb3eBj2U3oMS2j8/lg3262zstL2041/L+4xcy
H6E9nrozVmLhFzYrFCawqmIDexvPi9oFVyCOxia2uT6pRKO7Ns13MDK2vL73Ofj88SOY71Olano6
ijgm0FlrBMO7qEl4Jkm47hY97z+MfPI9mAc8SSKrOFs5tEXU3e7l19Oj+/RVvfPC+7lK1w+NmKe7
G0e4dkdo1Kwcx7dqEI+jWhvuNoFGFHLEYGPppRsLUwXwaBdY4bzBnhIYhPBspL7NrRrPBT0/fg/z
tsspXmK9pZ/Zcd7V1/Fdd8DDArbLmrQYeaQ5oyC0OAmcuZhvKpVtehEuoXzJJCo12AzbeCdXoAU8
OvfqchGte6QJsJnr6A4EiyPQvncJPiJnCJp3HrTNAs33V2e7XxIjOvaWiZ8xoIiILMji7Idejy2r
FlavcWCUOuw3LIxl3OuiIrP0rBLxPuO6h4nTPvhITHAH3eYxbaIUEznIzVE9C81VkIe0eKYQKUJa
vLcFjHNgoMOGclHO3TV2PaxbCjKQloKMSSzaEgoWZHDTVWGPfkTe77xjSTS03myzjBQOnNRysV/1
C3sLzia7iUGHRRGWBvUo2Zt2+vI3xasf1sZAWXkpRuuo484BTw+oXmHGC7v1+O8WB0SuoD95TYwk
jcAygZMPd4NUklMYETP8OjlR4h2LX11IotEREoJ1GtZqUN84Bjbj0/7QkoGworTUVgxx/khGibYQ
e+qHGqNLdCw83r3hvF4qA2IYOMxyyaCf2qGLQ90I0/prGs41/nHBg0z6u/+wK0XRRcuUZM1gG5+E
RmgunYFTzQbPIlm31cNfYmAY7t+c30QOc35GL4U4Pch59pwwIciSiOgdpnbJETSLBBNBzOl1St9Z
x8uZnh594NNV470e8RrcFjPXXQv38PvcGGRHxrDWwhBiGrt2vGGrBCHIHdfk9xIvS078enPNXGQb
brJk1hK/JbOjtolqRm3bQHKPtWgvn6EXfSRk7O0MAMRdwzZ76SbCmECg0cGFIVkU7mT3Ysd4t0LA
DJYn7bnV/Jn4dHqiV29lcr+zsj1ivQr0UsgmkNDIrrmv5wUvgcE7PQa/NSPUNLWEFOEO3tUrpqHR
74L2C/u2fcyltH5ow+K1dQYDLLV33bAd+TN0wKetlphSbpaC43/QVpf4brfjSJ19ciefi8FiU86r
rIvpGbZ2dmeuG08+1FunfPoSnI/jgru+eq4E8UNNxoU8mSfpXBoQCFICyblsmobsv5p3YBV37bg0
i4sT5RgIuVxy0TxpVBaWUr1VxFtGJAPX256bH5wjYPyhFgMi4phgCOEEUaVTe3TLaVzZGCy2iG6n
rvBwioPRPu++xid/ny++DNo6xHkFqIQbuHy1r8ltwJaho2VR+6FxaGHrv595HWhzQf5Uyet/n4gw
wcJxqmqIaOzrBmBE28KI0fYvH/yZ9geP6mbedULeyURkLUqSyVyJU6oJlw6zKo/66lySblN8ppvT
0++jv6pTZ9/cIeYNaEGTc5JzLbG6PJHLXIreaBKprCH3uA4O50ckpJQVEhn2Hk2EnAs4k7L5IYq5
DmLUn+OLAFEpyR6lLcr9+w/OFZ9F5Ik2zC1Iw+hcmiZElM7mrn0xXIzK7f1swcsXzoeoE0HMHTAr
MdMadYBncPaRmDyR9AtVIczt0R5C2T2bRHo4u42TPrpuiRl0T9h1CPPJE6+nee4qKJIuYn0aCkhI
zeCqTOw0No5iqOkjTUaVqa1UxOE5QbN5H0WWEY1J+JfKUulf0jS6iLVJb5v3ELZuiKbe88L+2nVo
QsEIMOcbzjldU3HM0SpakQxDAXEpcd7eRnK3APt0RrZPPrdjaDYEncpiHBVhEPCIX6hqiIE3h7tH
D3TXi9BXwXCC5DnX/5r9Wt9HyQafGRK/ppb971Hqdn+CM4RI+zFa9C4oVj92R14u5RrbsVA50ZCN
MzMlHBEbGLjfMVHe03ElSG6MXe0rM1i5C4z3fZJ1SLYrQlmGdH21c5DK+9AfQIv2KwI7icP5unMg
MP091AWZ2KtsnoVKoicuntzzJVgsHo7g7/39ag9ohfyya9n7qyFefSqTcWuEQUm07IIzCA6HI5LE
5GW7kv1wy3GfeKoxEG4qwulcZRCD299IWG0V97ta/hUJtnheWMb69knybJdl7DcUPYrQYYeb/xgR
ugjNtRJ7uVgQtIAj1Mvt5BMYXnF5euY8DUVGQ4ok0WSwzpxmi1ok9oaECFYEMCuTA0jnMO1Y9KSv
bJRmeAYz55NOxTGnemrxOl0uEAcnql33iZ349i7EGNvy9nnOX81vtZiHMDSKor1QwzQe9mhQxMTo
7b8/+9JOFWGePznMYhBuCVDE6WX7uJcW+mGlvmPvvR/dcYe7Zn3sqTjmKYxqWU9MCjVYips5Tqn6
gxfZ7uC9VstV/eZzx8fnmBZxzb5PkAHuU9KZGJGAgihU5w7W/2AHEaWMXNzT3QE2rY53xHQboru8
s50Lj6aiGRwf5DSSzewoPT4PCzzHWN6YdkTnmT7HRNg29XNhXpSixJHW+84BOQUaDDgQMhs5TxQx
qKITeKwuXTmMWPMCB4ZSVYLg3KbDlA/mGuQR2M33a49VzR/cbzdX859+O7Y7XWnjoS/MCAfoNK6A
L4es3YLnts8Vj39IYaAjH2Xt3OawkGfnLUsI9jRH9yJ5Egl6JyKHbsfiubf0L/75/P1jk2yZsDf7
UjlbOM/mTCQSLscT7dVABQE11y/Ox5stGSjYm4G6iorOGpaqJxnPetVrJ+mxGWxHfJJovWpb3Num
x6Pvm+s21aeiGDBp61pudSuT6JPmiNEyxtCk29ytBsnltprNIvBELQZJTDmrsT8jh20cnNQ9+4rt
gLeMExzMen0TIQx46F3fyZcGQhyzIuJv3d+fXjgATF+KP2xhIoIBiVYtxyw94/N0sAU/ch8vpLLN
pfEm2ata51K/zFv7tzwWLqpSlM+diW+EepoSSH55X57ssipdwXKOp6Af3bYjZ89KHRDryyUmN5XE
LZr722pf3fMbarOQkufYmaEgafoYXFyMupctUIVOTDcReQ4XmHEg+fvDA4rJTuJpoJfSH+MDZsiW
K7da6gVplvDyuT05s4A9ORvGDdRPedloQyI9liZJO38cbaSaBvKlnzjPOu+mGAzmWJWGqyLgK+Sy
c7QwVuofd/7qaVWVhMu9Ry3o1lEzvoqWNcYpHnDUNC+y2SwTkJ21ZLFev65WXJbGuR6+KQawgzGx
MJ6QyoW0TR8T7LpMbPUQvvAo5GYzE4pmKMhNgNtCZ9ed601UK01S4NrY0VZxqkW4VB5yv39Q6dLd
M4Ja1MtQP1E+UqI/3Tbe+fdwIpy5s3HS6qGaVxK8GNAbb+50+w7e7kON3NbZ7W1anfcd9eGvno1v
sSzJRplJVY1tWNKjVvq5v7X7yFYDtFXQ5SJ/VQCeHPC1Yjl58/tQqpVQwgGjkWXTegXB+i2rdZD/
D7jkZ7MWqqtIMoEfD007zHlqCsgnwuH8P6x9V2/dStLtLyLA1AyvzbSjpa1kSS+EZFvMOfPXf4ua
O8dUm7Mb47k4OE8CXLua1asrrlreDVd2NAsB790PinVih/sPEKVe/3rbD+JvaewxRrJfdtnUSEgu
LUW54DC+LyOqSWmjj4Aja/MBWcliPCczM8uZKNDsfI4DWxscVUYTbeU+tq/3CdbCeLwXazsvspLI
YFhc+zmZa2in0N7NZet0AL2tMzqyieKN/XO+v64h59MpDJDFdekXszJID+7g5TvVvRc527W5n4uB
ryhLZiEdIKEW7Om2Bb9sgg06+yNvanAbk1cnx8RaeRirSpfj5Gyk6SIHRWKMQaJbnk+OvumyryQx
flLbgLuANKOEZNKzvUSqDxJ9qB4La2+cvDfLSm5296lzD++T12ezjZsr0azb1JEhkYcWSh5fz6/u
w1RRbFKkVroLqbj06l92PNji3QHGiZqTrPTVFtriXIlkiRWNHvPjMv1/P7X0Pj5078X7davcLDyA
FeLfiMJulw8lPVRKEzJFDxE62tMGJzqbtSV4VlMeUoufRNv0R39LZJNonTLkekhgpk8g7wkt9MvP
XrVv3g1eWPl5pf54z1eSGEyJ63+fJynASoEKh7ug81P/gq6kc+6ad+Tu190Dtkp2j+NOCNEgVOy1
AdUrXny7mOm1H8JAjVy0aj1Kiy2B1aG+Sd0clH7Pnx91oThFLwfnq3LuDctfogd1XaQxbmiLzn33
td2btEHa/jjA03AP2juqdByJm5Ha6qwZ8EnrLjKVsVtuqnSDBdfTZwua+jDX3Chb4R0ngz9yE5qi
MUNW5dTushTiOT9NlgFu5oJiiE7yQOL2MjrOd08FpRBma7AQF6Uf07aPvIPmGTMDUERWNS0McH3y
02Jj742l3dS4sNyIcdHpmgkxcCShBT7zTegMInvVA20iWNfi7yXeyNyx/ld7ZYCo9SUpV3QIi1Pr
fHTfK2KVpWd8s9GVGlvR3zBsaysQUhm3pli4GzUR5nqEd4i4LqKmhRdy5yPbdN1OP93dK+fIbsgs
m0klRbS8KE92cQhvmhhTX/v9TW5XlkBo61lwEo+pFZ7BuJmef3K7Yj83bFz7BQwqBZkfa1o34Zl2
z0dsfTnfNNZ7RJPDfiGFd9LdoaSy+/J4z50647gghIGhIBuNvA8AQ2cb/bjNd94DtkWzsv6On39f
ucJ+L2F1q9TjO/buGb1qilu6xeNgOqaDzilEbffDe25ZvXdAC6j3o7du724zr0NH6mMIDh8wdHiz
J9586x1sPE+t3dM4eCMnoN7MrGINq7ZEQ2jkZ7uCoqbVhWoSF6QSdhhgTvej3SQ2iVwhpcPefDrU
WLd+vPDyS5s16bVg5gqPfWi2UvApWLwQmkcUAx/PZ3EC+cKhexGrM0breSnJTa9wLZW5y1WQmlIF
sqEHZAafb87ZXRJYUoZuOpVztTbdwrUk5hZnUauBKWmRZKLPXbXy1upxlgfFkc76y/V7vNkHuhLG
dgqBV7tTiwTCjhhBCio3eQ1vtIcstLu9Veh4cypnh5Vgmf3N+aZYh9zZ4WJrOuW9e0uBlr3N69/B
3GYxROBd1IvSdWgLd+lErfKwsBhd13czkl7LYe6uFOTVmJkz9MUY2c1NZd1h65WnWw494G1b5rNj
i1c63sKLtUwmZOnaog+rGbqNnfXuxigGoGH7wOVI55noZyPOCjYqNfl/Jnps7xXvBZSDF8PivdSL
A3LtQzFOQxbPgYaPhQM0b87nBLPY6NgNzaWt9Se/Zrl8jmvSGL8g7otKC31I82uK6frDoffeysOF
Y31bbt76AzGIYkZ9m7eBJD3IyV64Qz16Di1f4E18bw0IaWsxDISQzpT73Fhs7wmtSTdoTdrf0dvv
DqiVwCh05BNS874VgyTzKMVNnC7f6tjaNgHxwyP6q28qNyTov+VmVbZ815V+bBPGOKQpJsAhDixK
ppsfMSKBfTNojrh+hzdLiJqGqSeNqLJEWN9DmkkoKWAwfCjmnb6kcWNrfh9C+/GAEn4M34Obwdny
lNcSGXRqpUIIC0mB13is0UQsoGEBwSQyYZeLwClob9riSjkWoMpw7rphMRKcoppbBIf4dP0AN/Fo
JYLBo1rrBWwbkKUHoaPVmXwH405nRVh4+1cv2UrQYp8rQMpnMY2jHroMlp3eFlZd02WO9shlZdvy
6tffhwGlNgj13o/wfY69T+FlH75hu3Nyc7lf2IO4laBNO1+pxYCSoAhtPAoq3ir9R/kiYSFEJtmJ
aCN5wuVN5FkeA01h2Leq/mkOR/f1ZqYVzAEVZNAbcKMHnloMPFViYYLgAIdY2mApmu3C0x+FA2CC
VyBcbssfoL46PwaWRBBEF0ZLlozhuX+Q7g6y/bi8vNetfDPztDIKjekJK8qoNqIcYpBQVr3n8+vr
zR5jGFh1enJQkXy0jqF3XSQPmVgGyD4R8l5MYBlggDzXCGVlJ6zd+NuxjCmCof/xIDUGKwaj7hRT
hLinZ4Gqe3QXoGPjukocOGLbXEK9GlsphogwpsMvEV0TVi/zLGL7ZUTFWF9mqnViMogUTFgkk4Dx
FxGV7+Ft3Lv7X7eR5eFhBPmShYWk/PzZpse5ksmAEzY4qm0YaLjFGP967U/TNwEU/zzf79Pp+tPY
f6vGQNPYjnJYNYsYjG6C1m+mpYvl2shV+RavuWYBg2uyGGDK6qE3MkQPDyDjl+58euAGfdvm8Fsb
Bo4iuSZSWOkL9CE2eT5XznkMQeqrnNXn7Kb0PnZ8L2Yb3H/LZHAJO45q8NdDK6Qbn2uZtiHVnfQt
KOk98tWct3Ebb38LY7BpllstbFMouAg7R/vrt2kzTaz9Y3SayGDS2A1xnCjQRXff0Up9d7fPd0s2
HH1/Bfa7WRxxm+7zShzjt5SGOvgzgTgB3sTz4JT36bF+ApeLzRG0Bek6iqMLObKK5k3GLsQhzNMJ
3RgY47X9l9vMRmIfc4scKVsv1FoKYwkjpgiSrIMUlBJMJPVV6igO9uFxtNnsKVzLYYwgTqtBmSrI
+dwjA7KRhz36YTHv+/aGReq8ZtDN5tSVOPahSuQZNPwZxIF7x3YD+BMP7o1OO/SwnKcLmhV0erOM
MtC75mW6LQm9daZTjaWpGAne5edL9R18R9ePejPJsv5NjOVkWAldhc3yQUf7/IAJe4p1sGgaAiKD
jPSneeLcO3ULu9YCmbeMjHqioMYuw/uQvWSi6iu8g+wDFYbBOd/Q6HxXWKn7sL+7A53+aMVPyPER
CwztmYlGVkdynJx+s1A747H0bSHC+ocxb1NJRkGuC/ywpxptICafb3AL39YCmIdoyruiG8vlqN1z
Y6UiVbx/MRtKL7zXaDP9sZbFvEa9OeaNuNxTNK1icBAZkNzeP4DwVnz5EX/XaLEvMW7/VPm8FjTe
KS5/X4UCajuMpF9sXMHOefNb6ly3181s5FoxBoDkLA2b6fMrHZ9fQyx/vtOdE6w1xqZ5blpi6xXU
ddOUTWyjA3sAc4p6K4nTCJfloe4O4HOS3Xb5aEZyMnSOE7vpUa5FMefWi1075RiJeTiCY/D1NbfB
auOYXmZjcpkDrzytmCME9XA4khyiRO/p/K4+JC4HVzdbddbKMPg9kxZj5ykklPe9g8mChVCCYwfb
T8TvT8NAt7kQ9OsBRNgLbmBh6x4NOvwe2M3gYqUK29U2zqWqxGa/2LPrTueH8OYX/bF0OGFm9WPa
7WKP93n+AyT/oxrbwTaDA2gU5w6v0vPZBecisNC7hYu8DO7xMh6b9Z21fgwc+7LRa6ME/UCM8VBc
Ahoc0hDN9RS1QA/rFq37sqIfID4Xbpdu5p8cW9zMZa7lM6i7TPnEswz5k4eOBYAimlURBfDe3sUc
WI95LYbBXp20uj+3MBfMvTQ0OLdLvYRjk/8BdH9/OAYuUgNsE3EFXZAGwdZsmnQglYxp5tql11qH
D4zRXT4ibAfg3IUt72+tHIMdJXz1uisgF+YCjDde+p343rzzxPDOkMGNafw39B5t4/Js0nP31u7U
Fl1pMb4amIe9pXuGo9tW9LbWjYGSTBrDVI6gG5YenLHsr6DhG08x3vkxWKJpflKWy2NZ0PRWRQXk
c3CNZx3bjs8/1sHSNZO6TjpDgQnCzom7f08OmBqYT3D3TAvXO7z7drC6o3qUj5iR4JwiR0OWvlnL
iQDEB6QcXekYHEyrciP3CKpFjpzt1/+3jgyaoFQsd9KMkzyikjm2dBCWJgobuSxQaL5nLarh/H2M
m5MYKxthiZxncxRFs4N2C2saeo8+iQqx+wzjGD9uvdOLEzqfwxgNN1DhXAl2jFUsyYTS9HKu42y7
e7QWgnXjXrhd+vvBWM2txvO+I4MwyTBPeqHgfNGagf2xyg572BsLXf4vy66GwEVnF3ZQX/+ovPeI
pXpOZb1EdgNKYjYYNJB4ax9+eaDMOTkYyecd6aY0QxINoqgSIlpNZRxIM84EP1lUPM8uUkToNqCV
/Z14B2iItlvK0W7rSNfy/jjS1lDTJQACE94BycOGPqA13J4USqxvonuwMKhoohGGl8PZ8sIw/azL
RFmcSyJ91VNOy7CfsNMZRut2rzoa1Evetd+yzrUI5jaSuIokpZFgnbZ98z649xxw3nSO1gLYx3s2
A5mkEICc1xJkoC0D8TPmnxzMnGCfEUfeFoKuxTGmIRR91QoRjsyoaR+g1/wXR8Bmj+taAmMMHQlH
jH9AAqrGqNy902zxgEAieN3ouHKYFxt0ZL3f9ZCDyP4ZzJmh9eDpF7g+4C/giFp+Muv5rFViXu0w
mlKkuT5VsgGMqSt5YM3DVeJl1DZDs7Uk5qnu6irEXtl5ASd0C0oNKNrVdkH+kB7A7Gvz2e63nIO1
RObhNvS+qJFUweeqqPoAh47/onGuKZuzKdoyTMgAEd3SoAffEd44Mtbf0SNx+Xi6/q049s1WFfKy
UmI9GnGAkxNGriHxF0Jvo90/qMNWEgoha4rMxzcirSPWT0ns6SMNBauOrEoCm6Se2rJdjg/XFeMA
EVtcKOrJzIflEMHWEYOW6rCzeNscNnN5K1tg3400xzQy7tWS8Xh+1iwVNJWAopMTPXzDVmautW+W
MtbyGKhQuyQx+gWM7GfpWfwoaL2/Qadq5qmDNWO8aHcoJPpYhfRy/5N71XifkcEP0szqPEyLcHvA
7qaFsZGHG1uu3Fo/FjfGakplEZaC0YnmrrGWtWrZ7bcdVsmiy5lj+TxA1Bjs6Cd/ktNwsZDn8whq
RvfBsO88OnqPPznuzGZyYq0YAxpNmWNrrYJbBnZ3Zdf8IC8/r1v7pj+6ksDmDOYeKxOwWxrKnPHu
KruIYjj4/m6ZPEHbAjr3vPsBy1aPvMouB+rZxEFOxnmWYhxi5F24zZA8eGdnZiWlTyqxw7/+ZJMf
x3CPfDWqkf2DSqw0Bd0d0jzcqtp/8Ab/wSt2nC1MfYMIweebgrwYVpqACPY9cF7A2fLmWM2e9zJz
IJgdoFVAPT7q8eLR1LfR7T2PT5qHUuwQWyLpdYpGncXOC/gXiZPtGnqmUUCVgKo9+OK7BE4A7zZz
z5EBjDJJRgWUEItJYsv1vAvtZXH3G5YN7y7o3PkfrzO78Ensx0ybS9wA+DdnV7IfKuwbJtgUvgdU
/eRBFeeNZnc8+WQgVSx/3jfinl/Dn8EluU0eij2w6v/DRWAApNTkIKvGRZwNJ/H5/CR6z6YbS1ZQ
UP8OBbEIWyevQwrv8rHJA732Z1DEfqIxMi/uzZ2nPnjO4fA5oMdleuM8L2y6oDIiZcp1aDigqeb5
fPZRZi6cnRk7F97+C45rYDAxSpW17awqn9/Ovy1OSA/w6jqblfkVHLPpgd4o0HKwhEFgi0ewDEb1
F9S27lEu4L0tm9nUtSgmQkmyqpzUHNcMPV0gJkNsjvRtgCWot8aJ0tML9qRgWw929SyLgXhUQjxw
YZc/oZs4DGQJioIQwk3teud5loMOKUQwS2cFJ4j5ZE6+ElmweYGexD1JJojrLCSqkRrHhuiRYsTy
1qPfT/kb/K776ft9eikXZn7uxNkmicP6sBkPJc10bdR1yE9ojg4c1fYj+oEggKMnz2EwGN8ErDOR
ICgLdqK2njkheu156WmujTKYMmmCji1Li40ixJh3iveIzhGb+4jzXBN2n5OEVGckVZBTu89oHkHc
+ZCiEu3bd/uWqjZFcdVyrF0iWLxkBM9cTCbh0YNzdE4UiH5e+nDc9z2WoOFVGHfLZllvvPiup9ER
O1NO1jcMPtDmKJx+pgPlZXyY10IXRV1D6wL6zBXVUIzP37mqUAZZobdmOMgn/SbPaQ5qTvB8Pxel
nSfOddRmsO0PSUyIgEKOmuikl0+JIdFIdILooKV0tgrpW10dBZXQ6/IYl/0PecwjP0pzIKYK5LX6
Da2MfZ/a/hj/hRCiYnXEkuVFCxfT2VKqakwwDyKdREm14/RVzn7UUozdbLzvxHizn9oQ05AJIZIk
aYTRJtPraJz6QD7ljbGvotIyjHCZpb5+ZhtSQB2lqrqu4T9dZEGkF8HAlhXqKRj74aGd/BKV+QiL
S9JG2V0XtYD/Ci8XhSBKNyUk/ESC/revGT99rOM8QDfaqcI+QEvHnjN7VEP/v9te/ilFBX2vgTZl
EdN0zBPUF5jjl5BcPeVDFdlKTx66YAiduTTK89Q3vCkWFlE+5REFiR1ZUWUVSyK+atUbgVAZsqGe
NFXsZEvI9OyxGAoppmM0BhFOUzFSGoEJJ6LG0IsH8OvVb12djYndFGZDnGAgPnZWqnOdWr1e6m9d
PJSBK5FWCNGhH8cPxdjOVqSI8UdY1UNkR7ncvwSRLne3/TSYuxj+LXGSEX/kWDv7yHyqB4ZKAkvU
JdDcMFYIQmRRDeZOPSmRGDqtVH1TkyiwQ8FQd+KsW6O/kMd2r6Xfzoe0EUCyUhsKp1ecfYKWX2Fi
+ApcmaKkgYWMQRKt9Cut7XHIsiJItjyKVMXae+z0jWgzxa4gVg4pwTVsinusCedd+a1DACU0rgjW
KGjg82NeJ7XQRb9VZnJSk7KwlKCcLrl019TN7Khtm56iWLVFQ6xsU4v3iVArN0QftcP167PxK0Bl
aZiyqAJ5YGzMr2hBt5W1UUdOspRUz1qX+ztRR7Gzj5NdJMuDM2GV9LkDoZQnVG3pSH4k7ZoxFfbX
f8gf95gosARFFxUYva6zY4GlYjbKYBTCUUsmzZtMfbyfyeBzgOnPbw4xRNQBTZqIyywyyXWURxql
kTvhWAc2iteHUS9/mglYWRVNtMIYXO+DZMQwt+gc3P/3GhLUYAwFMGLq7JD7WEjJgJ25wtGQDrWE
KT+NQ6H+x0u16PZbADvTPs1BLYItQDjK8iWbDn1tdeZeJBwoXKDnC+AShSggPCCGilZLAO9XaCqQ
9+7MxjSPba9IlhSRe1Wo3aiWUeCJ/WSHYD90rp/chmJfRDLhTGPUddYkunnUb9LqRZIfjeSxUR6v
C/njzWL0YixjSEKwfheaeQzE1yF/I9J+SDkx9YYeWLoKflWRSDg8NoUlKlqTCGoUngRhtuLAsEyM
jozBpVd697oyG7fpiyTmIw1NnMMxDMNTJ4FPgBheF43fr4vYsAOIIMuorWFgm8+i7Mrjq4xeHrMq
Dk9D2YVeP1d7AxyvTh5ox8Qvp3MTRiLn3djSCo+9Ad4ZHc8im4rr06lrq7KFyKD2qgm7qDT99rpW
PBGMqfV1MFVFBRH1VIdU0euAloTnUv7hwhIFy6Z00F2IWDtF2PBcmv0ORCxdeMJF9YP+YAjehOe8
hRnk5tGo7ltD4QDflunpRFcNVZR02dAYmO/EqZJTBSID+SwG8mJ1wnCJmuBvPtFvOayJS6UZ6z0Z
wpOW1EjaSz0Np2zkCPkj2FjOD36lKZkKmJjZDkIx9euI9BAi3Wi5U6i0m9KbPp48A4tmKp4ztvm1
VtIYQ8+SRJ8XtvBTFmSe3GUHqRZ/ZuFECxPLnWKJ1k1pkYG30IGlh8Zk+FctGR9QmjBplmBB66kO
78Sq9Rqzs4PqgGGYUJaf+2qyk4BQSapp1KGOlhzD9FcQ7rLGtyLhdajPWfRj6FU6B+05GHo6FE6s
JW5mJl6jEG8sWjs3AioJu6Ce/gLp1l+Iie5bUa+MLBXDUzmErgSfAkdojwLK/9nb9Qu7BUNrSYxh
D6TVQAIHWwi7Sy2W36oZmcr6exCFMsXmDeu6NLY4/6+PohuiaRqaKBtsDrY3O2HQZyU89QRsicau
KT7M5lWaazpP3YvSGw8BAtKxehZiG2sA/fQSlzkN68kuZrDY54e4v2jxZCm6Tw3dDUjKuRsbz5iu
r34gc/J+3IVibZhAfizscUU4mN+6UQwtdZ54z/IWVhoiHAEdoRdiSuZiROKoSWUnhae0SGu7I6pG
O1Xlke9tIddaCnMNph4jzC0ZcQ2it6arz4Pw2k7qIZMzzsltqiPLMCbsOVy6ZL4+aHHakATBMWjG
QHRdFnYvzxwJW9/G+EcC4o+vEiIxnoe6hyotSB4Ss6ZGffkbP0bHt5BFRTVVUf7krVm9y13RTnMd
zeHJly7BpOwKEZwiSskJuzdVIYurjqAYzhmjShGVuVK2PiAYpi/0T+X8OpSc2GRThqaYyImIYOww
l7+vNJG1QtSiWAtPcX72Z8VKGi8mFedh/DMAAswaKymMFSsKCGWNKoxOo5yLNGtV2W60INzPflA6
USyfNaV8LqPBagLyQpo2cwKlHjm/YgvF1j+CMfKRBIqvylB1HhuBVqlq2tMYKRSMuoQaQuCIxcBL
0mzK1EVE4MhcmNgX8fV4/WgSq6TDJ9xnU097kG9jS6qlyjfT3XXQ3LzBK0HyV0Fk1Lq61xdI6jsq
KG8EeSE8UvM0cE6RJ4hx4eMlaulHIzwV5n3bl3Q0OosoB6MsnesabVqmririZ6yK0PCrRnjbTGVA
IuWUC49BrDv19ChEPAdgUxsQpOumqOMDfVb3V+bfyZUy1EIcnWL5Qw9mmsTfTCO1MXfJedTYPPnn
o2YYqobIGFkA7HX8qs7Y5YJeN1F06hWNVlNrG5lXDef8PQmR/gBNpyViAZJpi7nbmBEVOJ9t4zTR
K4jNELoCrxi5kK/ikwFz7vq4KGo+tspjiPiLByVbcf8XGYxpyLXY5iOBDE0VPHjB+kGbIqd02ynd
TVXjCelPwZA5ZqLihzOhsiGhDVEGMZaBrAMDLZ0uD3BUg+hk+MMlrogNUoaQ/temiGwCLBujNFh1
yL4pvt61QpNn0cnviIvQWFBAr+xXHBPZ1GQlhcGKThPidlTy6BT6Ke10LNtGlu66IlsikIXCGhIN
/+Pt+moFRdWHo2i20Wk2zl1eu0GvcSRsXCgEqsiua8gTY+UvYwMm9lYGbd5Ep1p8iuTzMBZ3oXxW
xJSTWNyyZ0CDrJiGgi08LLBGit+EaUVgz9ovNbsThscWuwOvn9ZGUIJiy28ZzJ0pGlQ/4lSNTioY
Lw5BolRWV6ilh5T+ISv177HZJBfRqC5DnPDCL55+zDm2s1gJXQ/ZjXFr9k8xeWnNj+vqsTROCyR9
0Y+xhtmIpHFstOgkHBtJ88hOwybAnvpBTJVfGcZAdMlTO9SzSkvPeIe7ZSjrw10OYIW8rawMXTgo
0SnpUjrlTkW+R5lIzeTHdS035cB91k1VAS8y22Khlp2RiCGBE/WsjW9D76jVgyje/YUQFHqweAce
hsE23xSjqsXq8igq+k5NvMiS9GPKM4lNTVZCmBPTckkIlVnHgziZg0Oa6E6r5Yk2daJY0agaf3GT
FQ38isgGLXukGXF6ogpZJQNY9TClTVDaWntIq9yOZJ4pbDhJqBBgzTGRP5NOzEs/qmrV1TrejVoK
KTxqOR4sLepsdaxp1vGK4lsYuJbGwKw0+X7VxZA217b+PRNqWqcXaaYoMIXNsYsVWo6PQwH41Z0A
7FHTpHJOdhNXUEUTwUmnyAqbmsrHMvElHRg5BsgXyCieWN00GLQWe9WuJdOnaaXMdj0lg1f4ZcMx
1k1oWYlnoMWsZBCULsctmBPtImwWFh65aVh2PO4TXFRRW8rVuqzKLAXSnIWGIHb1AtBY7CrcVH0E
Kz3H2XOE582sv+uPUrGHV2SjnsYJajZyV4YqYes8qEVQ+SGM6XaihqRY2EWnp6losDAZ01F9aBXJ
UR8VV9H/Ik77Im65uCsoK7AZOltoUU/imFKiX9L61xw/XUeYrY+2VokJXgJVGHV5hIyyPxTFW9Rd
JsI5ta1ruBbBZDUMIQyrql9E2Kp8zmWnEnbG9KuROOa/6SeChxhfZ9ltDuLUr+fl+1KvGBPsvwk7
Cy4xLYK7oBTtuBN+dmF5EvPZt/J+3yYJjzl7gRLWW0RWG6GuuXhBrOhySBWpWJ70rAyUvYbWNGoO
3WhHUml4upj2NPCr2kN+TzopdTN4WpYFnHPefHcR16ASaKAoqLNtObGQRpUoidBfvhTaVLhJV9lz
r/zMovqs4AMowrxf0oZKKTqp4PXDPspFTolp06BWP4LJxIhtXQeROkanSgILNGivmgu3WLZ5D1VV
0w3Q5qCOxQA7CL2TPm0LOFC1lFi5b2p7ogW506Uz2Sdlp9J6mo4iKdUf12/LpiljRaOkIvMPj53x
bLRBzYo+heC2TMWD1KteLEmzZeRab+sBMbAJc5z212Vuf1aysL2BxBZdVYy72JVTH6ddBVgnwrmr
HpN+JytO0bauJNgm8pGd8eQnqhNJqYOsktO/XP8BWw+bSlQkTbEAWfpj/8PQGn6n9UuUEvtnvVVt
lKc4V3fTaFYiGKMx4kjT6gEhilg8zWVlzeJZ0Sp6XY9Nq/kthE171SG66fUQQoSsfIZ3Gif32H5J
sya69NGPNOXYypZbBeM0iKHBH5Y+G5BX6D37voopjxI6ZYd5mmiaHpBtDjPOq7tpkhqcKRFNGSpq
el9Br5dmo/I1mORoTBRtXJZOXlOS21LEv3ebKukyGi5Q+ULekLFEKY3rKR0hKx4NK4pkqy0+Snly
yMCDsk2D0BESy/hggHTmoplDWrZlAygv0oaO/s9wcuXONchxTn1rbxqlhWJb1OZU1SwfHpaW9+4w
/bxuMLwfsfx99QXzVsdjIuHixfFbiHmgNjrM0ft1GZtGiSzRkgRAA94nC8ZKRmaUoYgWjuhkwj0j
xm5E13RY3Qahq5euP3OkbWv0WxpjLIGfzKSqEaeTEG0StZ01Ei3Dy3WVNvFipRLrUmBDexKl+Hat
XFma/xqAL+G6BN6hLX9fHZquoL2paHBoOfaLa3cgxHbCcHbTfrTMJ1BmcdCJpSL5l8+50oiBpw4D
EPXo98ixxb4ljzdJUtG4uSmi/VIK6qJDORYJJeJdTDKPKJ0dFi0NYJEJr+WHc7YsqCSaNMRRBs3D
FIsQ9Yvv8zgeN03EQIFeVdFghbzU17OdZ8EM9XQCSkbdR9Pp837WyHM+KgXHZ9oEk5Ug5nZVQ0XG
VMOhjsmblCVWmsOlzjLq9w3HXHiSGKuX/FpFjxwk5TPZVXJxQOkGbQ52Xrxdt8vNr7NSibF8I8+7
UmkHAMYcDDTSfiVRzbN93vdhbH9Ss6GoO8iY9ccsVJy8eZeSzLmuCE8IY/BI7+hKKMLMDHyUxP9A
xwHXidv+KsRE9hh+BZjTvhqaGKtNpo4wtExKvSGfqZB9TOJ4aiOOoW0r81sQ8/mVIA9NNcCJ6ZV2
zJRfxmQ4Ala0Xj+yzXfYgO+N1lnsYf704laYVLaDjgE3ON9jQHR0cSmgCZQlTHdKxKnTSDpiueJ/
Od72L1xayWTuagG2tl4kkNn1b6I0ObC4ciw56LcJtuhyRIuzBheDBYRSDEJE9jOiiuIjSbFMtN+p
0a9etGrNHXNxf/0Ytz4WkfHgg94YdIGsVeRt3MXmaCLXH+aiVxWCapd+PHhNUqQcUeyI5efxoYCo
EjSTIrnMdsM1XVJ3Knoi0ZI07xpTogYerSR1mrDwitIzW3cJIoekcZJ+svX5QvTuvu3UA4jErEQQ
Ezq3k3dd/61bQVR0k6MrC63khLneIB+azSLBb4qi0YYrJ+UfeSvQsXOuy9mCKoIeb4Ku9aWfkbkU
QzyV7Wik8SkN7qbgA0Ww6//+ltWs/30GCuPQR+ZJyOJTkaOzR6OKlNAk+F5OnVXjgcwT+7q8zeAf
vd1oz8RaYlQKGIGYSVeruV0UMofKratEdedEU2g8FvouKOWENqkZWJWWmLQMxux5MtGje/1HbBnv
0t+G1jCkHTWDhU09aQuiQWkpeJID0UIpTNCersvY+nCaQSTsGCUKYGb5+wpnknzu2lku4lOeZo8N
on2K9rDyL8AMkIxdrcgjYEmc8lVIFVXYwD7l8alqctXqxLC3RHQD2X1Z/mjKHo+1qY1/gTMoyWoG
XA8FaUTGIpEXriexmOLTJJ6D5rEnqZUUL5KfWVl2nsyCo+LyLdiMjb50bsuIZlSRndqIUhM1irCL
T0asP5UKlbuXWN6N+S4a/VupvEX8ybGOTYmaKsuqghZShGpfDxUj0FEqpFp86hsHPk9h5IhbptYq
1AApU50G1fhcEcO9bi/sFlKgnCoqmHzAxAFqmShqfRXbkDIrwzFAoeKH7qqpXWVHKbW6d/8XMjSj
ZJnjqZo8zOhjEqFPDrPWWCHaWwJuOv5Py8UPQUxnonsb582mpwY0E6ZlUIUnczp1oi3lHAPaSA1D
AMZjNJDEIOxmd1ZNoVgpuow+yWRAyNFG9rwTav9Wmyp0Uj8O468pL62hrixF8L9NncaxqD8hD+JR
mZQkE+VDhR1JqEpdm8K5CU94a2iQ1HRARb6Xaqt1WvUFdUWOvD89DlVU4UcAvyWko9ldOale5nXe
ZeGp0jFV2b825Wj1w49Uc8Ms5jxLW7IIRo7AiyIaeJqZjFtaCllYBGgDUfrSkbP7+UHQZ7RC00z9
r/OHKsqu6AxFWxoaoNgWKLML9TAp4AAI6kcSw4lKD+Bn5JjKn1dRRd0dbUmyLANqWHzLJLDmzBlS
QW2E8kj2WGGtvPk2aW9C/kv+bg6ciHjDMiBuWZ2KV32pK3+9gnUmj6SZULMohv8j7cp648aZ7S8i
oH15ldSL2+0kTmJneRGcxJFEat+lX38PfTGJmiaaiD9gMBiMgS6RLBZrOXUqR1WERGb8xYr3mLnh
VT4cql+KK2+8sm18eX/l8b9v3ggCREpWdgjzdSff17EejrV9k6fuwdPHRxO44WT+vfbfyU2e9YEq
oyHJV15KFx6PNvXmyVuQNiEpObreHFRrvI/d+tRlJ8riO3+wd13tHeOp3xtaFdWjHSIGUNwOiUOA
z+AFIvQqgZn5VXOZFnuVzTMrjj/fGL0RWtr3hT4ueXbo8i40zW/LkASjqXo7XzsBuJS+D7Q28qXw
KwVHJC40PfGrHGbOYYHnjwFKOKhzq1RYkpRAwQFgR96QgPyiqMNI12b2kgPtvi6/tEOqRXW6hMwC
dZKlB0sRPNg3zmEdjyUJqk5R7JSYA5hZJN8xPROVuJc3Z6Ng3EA0S5Iha+X+1OcuyOnntn326QdK
fyp0+XVlBWe4ESX4VJ47WB6ZIKqZnujyXNnvsqIKnOSjux4s5xR7+6r6opApuT9bmWKWxVpdvUYx
BfeVdUH3LrWPWXVLMSv7R99+TG0rwD+WjwzaQSFYtliUkF7Gx7sIsgXvP4lbbPeMq5PmZ2t81pon
9txpZpiwIfT6z5aX7AuiCva5Y3XpCQGdiNZfHCU6JBEMXFqLuAJX5jIjPp7bHU/sxp6Phtw1NEqF
GZRg1S4lCb6rx7rVSHgerViHEF2MpPtStsYOIZfpo2c2rEgeLtptWqcfDKM4pP7HeJn/GeCDb+A4
JXSi4J6+mI2N6s5dvFKNr3YkBPxOZKqD2AVAxDFppXhlpFcUMQk8MMAroFHCzi5xt6aFvmRopa1C
y+yPef0+KVDKPTaWxQLLe9QtdNe6ceRaxY5XCY2cnVO67lojVgRkkicP6/77LcLeO8ZIzaFCXa5E
yrAu/SD2n5jbBo7jButQgIUqC5XZbZkt3AoVXF4fbVk8nIcN1tmDX3sRJrfuven5+rWRLs1Hqdwy
AaND1HKpwF3t2Ggi8XFdV/3Yegdz8KO+dyLPap+pF4FNI6SDdrwuVOLNIjTiM7QR6OH2COFKVY6D
o6U6ci852iTG2iJhYZoqfkvZ3dxKER4ToyKJ10xIvhgkP/SpcRyae3NC4kGFA5AK0mG40ZmM6rk4
07AAR/kQDwTqgUTaDnC++lDZ7m8LFxDEdYmn8PKkuwdn2eKxgIN8z+WR9avtTU1loYtqAUJmvV+q
Ibp+PtIF8c5DuMc2Oj4E1WNDByQlgQ0vGj807Ttdq3YkOSmzizI/w+DVsP8ECYowLKRcZy5IT+2z
W6S7JjVCOo83qBJEejc6QbbOe82nP5F2+Pa/LVJQj9m0k7bn77CzHum6b/IPdUUDPVkUzpT0uBBX
ISWFOrBlC3K8Gr2CsY3OGfhTIZp1zGLdXV+JxEVG9wY6EXnw5CCouVQIM2+nHK0i6HwwyghF0hie
sqN/zftsX6Pc7M6Kp5Yfv/jooVtEx7nhX64YjJt5w/C/0TlA+93iABJ77P+9koLe/40IQTEWYo4U
bZzZeek/0hEjQpM8MBZVK7pUzzdShKMxbZDrkAqdANPvCktw3Xu0c6z10/Xj4b9ybbsExwTjVBww
DmAts9EGLG92zXzL5nczHcKaKlRBtSJBFQq/REEYsPLzUHd3Hl1OVfo8N18M2n68viipINeCAw33
GWECdwM3rsDAyKj3Gm5Poy2R1Tzqi3nXadGctApHQKpsG0HCAwUYV2snPNzs9Bq+uc4jQN/+HpeN
rXiVpOeE/lTAoHzeKcov8mZJmFeu+yXDOYEXIFzME0OV8HNPUVazqvT39e2TXtmNLL7qjSwdwNF5
pcCFuFa3vp/KWDsUi/e+d/XntnOzQ1ksPxxtrRQ3V3pqPrDZsEfItYqZa70zCisdAEJwtb7auQl6
Raoy/lSCNj9oUjq/xfT5SEe4Dnr/LRHz163aYjUY+HzOXeRa7YrhsUcLn0LnZRqCzDVm24IHAIxU
wv1a27h26zr/f6gf7nBv3qutuEqIcLEy5hWjx1E2TD/1dose2DunUvGDyJ4K3jiBTB9SOHCMLrUi
rhtg833kOjrXbD7pY9MENqGVIgCV1G4sgHr/ihGUjyaDhfEgM15d36+OJW1MYO3y73lLi32e+xSo
Yn2JknYddrM/OLvYwJjCMSZpVDqOsxtXVgRT7phHPc18OL9rcgJ1jLJ1hfsxot3cfiZX5s0dmTG9
6/9BQK0RVs4E1EC/mzG/azLto2edhvjW9FmIaK9X5rjkpw3Qlmm5HlrEhB3Smzj3/QwVrW6HRmtv
2ZcP1++/zNYgU/dHgLA20waRTbYiywSH5xYQQ2/XWuUO9E4F0jvpe2vNFDdf6mpx/9TTYbR5pvdy
N6cFJbtkgTds17W/qwdSRcWkVQEpJ7ZjRsuCZkjKsPQQ1NV9VX9r7UqVZZZuKywBPD7rxSpcfkNO
J2dIYwOvk/4dvZM+bYOU/bi+szLLimw92jMBMnY9W7hDZQImEAO8ZGfQLmnGqTG7iCDyL78DsZB0
ivL4S/bxlY5upAm7qvuVo5UmbE9maHs3DrVlgae83KMItBv7ek/a74W5wCkbdp7R3VxfqtRc2OBy
QTYW3AbivABfz+q0tGCTyvHQeuH8FvONs/rz+8LiYjDK+xrB789xEelGFayZyjnmZvPV/m1ECPeA
zCtZ3AkvhNVMe2Zke0O/7ZbhSLXPlfloz4HSeZXevI1E/veNVentiRJzxaKo9TOfiRf4KYvA+BR1
S/pM9f31I5Jq/Eaa8DYVGjG8aYU2UoCX16Z9zx+NIWnfkJjBm245YIYAEY4mnpTujRp96V5gTw39
QenpLR0heDWQFHYsYOBQEBPLGLnPhnaByVrTCCW4z6UXNd3nWcU6Ib1SiJQACOdpYDgOlwc0AEYB
7mYkunI63PZVFdLi8+oAsNs7Qe5agWdOoFNIkaLIhsNSeKrksOzIkMhD9RbzyFH/E45MdxorqyZE
87bxOwfSCUWUAaKv64XESuHXcVTwWlBXE62xaRaZVlYQ0o4oqZldUA+HnJoRkhZRlVbBVCpsheSi
QSBiNaBR8AKIThJgI4sb66hKAwIX0pi+tzS8qAZoBBf/0baz06CdMLwvur5Mfn2F6w2kK7ryAag3
QFUnGOOWOG0zOA09tz5yd45DPncZu+tJE0el5qoGV0pODsYKkHYAQsFbIg7BqCw259bMXnAZOUqU
tX43eYo8rMR8XMgQ4h6blmgCiCk99yhQLlZ8Yu4SpPPdNDy2mafYPqmW8DoF2NJQDBGrlPEEH85M
Rnq21pc6PkbeNLaV7o1Yy/eVNj2RJqkQ3zvP149NupEbucKx9ZaXrx6p6Zn0oZXcad5TpyIUkYnA
shyYEiQuXkUiFWIszc8nevYn7y6J+1tkzMdZAYXm3ymqnw4aQagCTzVqwjo6Zxw0P4EQ1wBK57ly
VR3kMv1GcwEaXn2OHxft7qx3NhokXXrmXiIoGrK9AwRmGX+8fh4ypduKEV7JzixjBG5AP2Q56Gvy
veHdGMesLSKLfr0uSaZxW0nC64i0W2O2CxbkLnsytmWQa9rX2W5Q7NOD0tvl5r+3NFpgb/u7hfyL
Nu9xaaGKoGkWPZv+k+3eOdluxJgDNNr8bwvj9nEjxneXvoO3SM+JfmNNYE4i1Zkne9gja9ogr1uF
vZXq999liaUSOpp8SJwJ/V5RpXXjLuw4x+NQ/L6+Ltlzif1DIRGNS0jHiUC8ldk+K0kMZEwJhJZb
fDNM40ab2ne06n82437UnttnO0VKcK00FbGLVF2AbAAGFXRoAB1c7mobj23cmQRINQ8gPwxDiBy9
RBs+zYPaRbPaCg6nn9cXrBIp5INAtBWvUwGRk66/zwf4IiXIGSmYPLruxsrrXZpUb7D5HL/x3yoF
MwK+zrIeDcbOzKFhnTrJvi3MKqgmnQRtmh+LaWQKkVL1gTfHA3Vw2Yh1xXoFYWzLQcRGvhtQZqdI
T3aOopAgFYIebN4cBWI5kRttJl2NRhWUYazhCZjNdHhQli2lp4Wwk/c/gTBJnMSBsVQ0HzVEfNlk
hGxBc5n2I64RdQLWaByNWJEslN+GjTzhmjNSpWXZQF6d0fukmYK1PnnrnZ7tR6PbabERFOYNy7/V
qvhaupd/BYttdT5pNBA5mEhY6zelhR5Fx9uh+P/huvLLpQBayJ9M3DfBWHp9EXfZ7AB7g3y4W53a
vAX11OG6ENmrCapGjXcq4ekUG+dB3+dmfQEh1NbPrM1vRyt+ui5Ctg4OqEOyFbQnYNC+tBuOkU7I
ukAEA0Z+KZ8s/wGsfG+QAQIl9BTgi18Vq0u7qAY7y+Dx9ieCTr9iaQPM6N5dlyLzAIA3/iNFv1yJ
l4zgqnES2Pn2vjTX3dyDWa44YUKi4kERpwFwLCJHNv+RJNhaZ85jsI33eCjTpL0huV0EM4Bkx35I
512b1W2UmL17rxEwKjZW4XygRn7fTdM3d3LTAGNP5kOlJ1lQW14VpUvWBBgLuwZzqoFWufW+eE6C
NvsKnfWdmfg3Dc3Q35fl6cGd++HcA7oP6k4EQmPSqVhWpOoA/5bD5FHvFzEjcY256R3yz+eV0tDN
+x0898xVPVYv6CHRHURQ5yN+RYszsH+XZ2XGK+KxBDBnO98D7nzyzSX0rIL3gTi7xaAPRv7JsDjq
GSiv9j516KNOm3B0Ppjlj4Gm0TpVN930DrzIhXcPUP1eMx4SYoR2uevzdxgmh/qhk+2va5gsXWty
JxYkxSiVw6e4/OyCgmFCS+GNO/UtnYr7bAS6d61u7JRG2rKeF5re9QUw4iVGpgVjChrlajg0XRdU
bhYZrnlaMmMXN4umsLbSY9t8mHCLmenQurMB2XaGOZxpHWSnzoqP15evEsL/vnXcZuqbuQnMdpdn
IXls5ufSU2RPpAYPnclAa3O6IrFhsmmWBvrSwjecP1KfhpqmMHdSI7ERIKwh7ZpuIRkETBiIhv7y
JDCMTyx5vL5TsijB2EjhX7HZqYqOVdlRBNuzd1OOp2k+gdMhf0d7hULK3vStHCFGaHXPhzLBEBn2
O5dEM9DXIARtiY+6wS9o4PVVyRLXwAODGACwI1wA8XSG1cPYgwZaBlfINNZwctE/OxcAPH3suoi2
+i2C/JGoAgZuDF4Zi41Y4cyqmOjVOiFh0qY7DzSWFhzaoF7nUE/doDP90Jn1YNAbFbZeeoobucIp
ZlPm5YwnMcz4vQbkExamoyHO9nctPOrreyuVhQ5r3sTD6R+Fx2vp0Gmy2DjJ0T3lPYsDpqMrPx+P
XZwh4aui/+Vb9mpLN+KEF4y6djZaLRTUT55QVwLRwENVKF59qQeIRghQGwLbiVkPgpH32wJzg2f0
Jhjx7IR6nZ5WL9TXpxgd1wVYXJL+UBfkEaS5ZUsf3rKff2SL71i5NsU4T5A95R/ipTv2VhcCCRTU
3rOfvSXbtVnoy/yezXVPR9JWtYueD4IoCGFJXh0GwGbvS7YWb8DlYkYHuJR4xxMqrcITZOlp1VYT
ElG3td2ERg3GYW1W1FKkyriRIbwm6wB2wWLSYei1Ieh7L1yKJ6el0QRaepT7rp+UVBU3wvjfN5uH
67BUINKm58Ktv+gk28W2+0vznei6GLnxQvczOFXAMqCJU42coUn6tEVLWm22wWLn7+vYvq2L01hV
N4St7+ryVPth8UMhll/cVzfN44RvnEIUcIbL5c2DVrrFCrFN3EUVdcOifgDHVj9+nus8MMcqMFEC
PKyNCnMnfUpRJUCCGXEl2skuBRM4MHTFlA1MVSjcEONH55sp1rrD9fWppAjLi3X0ObcGlwK+2pC4
9RLFDObruhSpjgAJwmlSMbtArCQC9Tnkc4uHxwVn7bDDTPCwWBW1eG7NXx3URoagh1aD7oZiRpBi
0tTguXk7XHMNj9yShjN6kv7HJQmPS488m+N0WJIZn7zpSY8YU7W8ylcEIi1UmpHddfg139wsNsx2
ai4QoWGcifnbBlFZ/5mWxRtUgCfigadDTdv1BEVbHMvNpglvSd6vgCrcLKm1+/fj30oQlMxIqMkM
o0O04P6sOiAe4vdNo/RuZKoMxChQVMDIgHtZeK5INpOcTHju2+6ETuQ5iTzKIpR2IwvR2BLO+Z1e
HInW7svkY1G+K+NWoRMyu4sWNxSHQEMKohz+hZsDW9g6YsoLDsyCgoPBHvxjg7UbHDsqMydabfbw
hn3dyBNVPvd7vy8gjxTeDXrXQ3Oo70i1KOIGWSsNWvdMC13K4BxCzetyXU2SZ3kxI3AYxjpq3Tt/
WoK6OSGpBibAEUSKqRcUiN/MMiIz6Mk/D6rZA3wl4uXefoGgoxnV6rFc8AVe+Ti09n4t/NCjKk5e
qQZt1inoacUyNrs9pDj2PnMDT1O8y6pVCG+/Wa8tYAZ8H9t36P7HGzmRUqGD8jUAkwbaDBtJDkEH
R2MkNusR4nqx+SNNHC9Ma32N3qJ4f4UIikfBylDGvDEXCaGsMU6e/bOPS4XayXfrrxDBwjK7K81p
5T5uVh/jxIvqWT8qEedSKS8oMdAzgg+Bh2ibO+uNDa08Db5f5TRg/RhAodeNILdcCSn213dNah7Q
VM8HdwC+Ls4KrfWqXhIKUanu7NyvZGHBXB3tKdlZb9o7AK6gzBaA5yKlb55WNtJaK69Ra2GZfOew
865QJL1l7xNHdf0nRLiUptXbeLzg+flG5gT6OmHa3LS4e9MqSnCDmSpErnT/bFQhAZ0A9Oklrbc5
qsz1WowD06DaDtGRgOxpiA6adE901kalb6Fkkk2FIjMja1w20Sn9R6rwrFhpUa99i/LT2rUno1tD
R9cOiw5qq6rcraN/4y5jZDxZo7+fM/8XukPeuXZyduiHldGTSe45WokzylxXJqneogcW9QbgT3Ux
fw0oQGOsvge3G9k35h5aKwk9VEz/NynC4u286xa78fGiaYj1UCn1H5xFlSWX6hFwBqC+AO7+VTJx
SkqtgKfLzpXhRWB/jDVQr/lLuI4KhZXv2X+CMLTs8q7HFZqEFkLoS66cjdZJc/sAQwbfYh3/rAew
lEsxCCI12o1YT+3PkZH4R8diUa6kGJYljzg84/+3Dc3ml2KsjhIOfAE7QmzsUZD9gLZ5n2bh0N/x
hkH0fLzh+QKtJPgewFaAVlbh+SpiRjXCcN9T7d38US+wpjeo21aC8HjV05Q2qwazlU6f0vV5Ge+G
TJW7likBukf4wDy046Dce7ltRlUzD2TXcEZLekwr64g+a2qnCh2QHQ6wmeh+huPOyR0upRDidsnA
KDtn3RKAh3rHgABANUMnZUiaNaBUcTgy42jzKZa8F9e1Lb7sjXE00e1rrnHP0P8zZEE5LPGvZM3c
0GtGL6x9jBYwYv0tFhm4Lswj4e044Cq/FBrPue+NU8HOlvW1Lvd4TA/k0U7DrK0P1w2RdD83kgTN
sKeyncukZed4nPa8BzWN9603gr4CNs9vpuSomSptlMtE+IVONDToiyQ4YzMZlblO7Dw0wEyjMFsd
6t7Mb1afYSYVm7UdgvddxqijyKJLcx2grfkjWTC7SxXPdQl60fPSLmjx1RMgipe7YdAxWjAEOiwN
DExyaukPILsV753sesA54TlMEEOh6fnySMscrbFGZTNMOWBf5nJZbqyFfc0WJ1EYY+ki0Xfng2gF
E7CBhbyUtDSpV+UZPFVzqndVDJc7DUdW7e0fnencjvVjMflR5/26rkiye7KRKlJIGEvsjYUF17XS
79L+tqwJkMaf5uQEoKZiK2Xv2laU8A4UkwEyTF5FKAAZ6QBpa9q7LktQFHy4vqaXYadieLSVJDwF
BGvSGEdntVVQZvmuyQAwmotnANxYjAyVO+6ZlgfWgjpkPH0digOdT9X0tFbju0l1VflVfPUxwNGA
9gD8KoA9XJ7r4CaFm1ZI3TptHWG+1VzU++vrlekoJo38kSBsbIbSGMhkIAGco9HA3B02VhkYyPUT
fYAoE8LXfNXEpMUufMpshg+d2occHemVhmYi+JxxHE3rGFTmbAT9MNySXNWyLVXSjWjhEnqtnlXx
ikihzfc67HcyB37Rgjy+DydHSc3DD+T1gf1dqPBWeW5hw5WHX536D8Cvhk6S7fuOYXahoR066zDN
ILT0tfc9JYr3XqoqaLZE5dTEuIZXAOGYukZic2hX8uTFv5NEcTGkN3Dz+4KJqTNMpWEtEHGYf1O3
7Xu3PNhptQM7tGIhckF8lCUfXw4X6VLn6cL8OV+QcbeMajfnKwbW6Ye13BPg8a/rvlQ14IGBMYqz
xYl4D9ui8Cw5+q4vtJAXcjF9e5d13q4x7ahVtYBIb9pGmqCIqdkxFCixgcS/iz0gP8Cl73y/viLp
3sF1QYkJc4NeDTFeDb/sRnCbni36qdci0/xOwdCi0AR+0q90/I8Q1A8uD8jDZJ20JgiXoGkENORg
QjYc8Ew8oyJ4JCYN8llV6ZHxTICrEPVu6AR6y8V2ZRqXaTuZMdI98+fJ/kDMNuJU5AB4703MggZn
zIyxfm69syvTDdM+LMpmV4Pr8lQX/z4JCmoJIhi0A2BqgC7Ca2NCddZ3+JYMnPD9mt1VL5YMBILe
WwoXW1GCOamXaWADQ8xItfTQaW3Q6brCG5ReAkS94IRD6PsKLAk+63RyZkRYZndnpF4EGvugcdYw
z2igpLqTCgN+EC0GaLaCT3SpOr43jKSvIazt0kdMz+6tdk8SzLIGb1KN+THXb4P0xr3Q9kAnQdYh
POUm3uqeoZEGOd372GVhW55yDK67LkRqdzFuEUh4gCKBuL5cUjvVHbPdjKE/l3y3qbt80EAZ8P66
ENm9BtQKjR/oqAJRvaAHaDlvbGbW7KytZUCLO6SpekCe0JJRDgpRsk0DaR/g7w4QcMiwXa6n89e4
phTRgXXSMVvhu4qKR6YC298XYsbJLmpCp4adXT3SVvNQ5mnk5cupRloNo8f21zdOvhpkcD0HgDvE
c5er8Zt8tMsBtmrWnKCoMFic+uFYqsIbqYPjInv0nxxB1UptSQhgCij85GcQWQcp+ETd7ksDZBv4
Dve61wZz/dwxlWGUKgZyCKjVYHgBCNYu1zfmeYEJzLBFgNZ0E3j+mi9p8StfaXR9H2Va7v6V87L+
TUjcjqTq7QSGqCzet9n7TjW8VHpO6JAHiyKYDwA0uVwHZlUDjJ4hxgeDYc3aHdqbUl812U6qehsh
gmqPKaoSRoOrykpUZgEKyj/pzOmAuj9NvWpqxkt0Jz6ToGH9syRB0eOinKZh4bYOjbqoTaQ2iJeT
UP9WdwenMs7L6r3PtU9OvobJdJ/2QDh2zQ26YNfUiLLke9HeF8MNYEW+DufkI5piB55jmxv74/Wz
lb3n6OLBXE0TlEaY4nS591mpx05nYe/LPPTJd8MhO7v/hcG6GMZzgwAreQuMfCtQ2Blv6qzMGYBc
19o46v064jjyclGAKaSnvVmWcDVQSHPnTIOUfnguMUqEsKPmf7ZplNeqSZfS28HJjS0TTCdIx1/u
oAncKpkXmOfRjX/67Dh288/rZyS9HxsJ/As294/Gs957DbIYU13tapT/QThYh7S3s911QVKDgvZG
B9SGyBGJfY5p0XlZZyD35dPvMTKgbDpNMai9VBkL6els5AgXXquyKbEJnhnk3OdxwhCf2zm7BYXQ
oW7H3ZKHcf4jNR6GoQyX+daf6juXJveYIHEslxm1nk6xwarvES5B24AAvHewweBoTulxst1PFemC
phkOSZ+pYHzS44Rjh3QfkAJway+Pk6FBxSFjhSvnoyelObXjGkwqqgJZzo0jzJFVRFoIb9OlEEwE
9qd1XhmgAtPXJrXuzazbo2LqVBGycHsKPL3CF5LxtZoe2N9RecDiwNx1KXJlfK4pmBjOiWeGEzmO
xSnG8G0XJfzm1qmqyLJAe4detCF03G//rrlwwzwU6ZBheBX7VJO/FCQvIZt8IOt441cgZsiHsNRU
g+Fkd+SvpFcBEGaWdqTVcHr62pzSkuwxfWDy7Q+IXIL/ZU3oerncT6S8etdxIMnPe/BKLO8BFLwj
xRBqKK8rDk+mk9tVCTrpM1ZkKQFbXbbmAcZ6t96HuXx6w3peEsDosQT0TJShI5tVFLhl/XSwrPQ2
6e5Y1YT52in8FSmq3ttIMi93zm4JSTRjxH1evBCpJx+w850fRwT9iXrn/Eqm5Q44qoNfFB8WaoSF
W967efWBU/Xpq3bsnrohf2B03CeJjrKDe2DTt3Raj4vW+QEaem9S0q8BwMEIATWVWye/SOAytF1M
asYMGcE8TmWSYyYIPr+c1gdqmxhJcmiXn7qXhp4ddoTdDrb1zi682zTpA3RzK+yzVMVd1GrRC8PT
14I5HKqhnjBRBJcJpaqDTj3nZqwK89Fc9eZdS94wwpnP3OQE6GjwRTc4V87N+4b5RDPF4CAoH8qk
kaUNzr4v0VgM2mfjeF0Hpb46OhNBNgKeP8N1BSUcnQX1dAJZVfxhJPVhdb0qrPL6ExL5J81bHryk
3TnxuDeL7sN12TJHYSta0Mo+7ed6aXR2zsHREYJYBWi00VBljaU32XORrOMxNvb1cjMNIB3h66Hu
YIM0GzcZVUx1RUemIcgYAEmE7LGPB+ZSyBpjnG1XxXBvy/5mdcublLVHNgxdAFCZIlEn2zaAPEAQ
hZHMSAMJ3k/FzK5xS4JA3mCfXKSPjaqjClMr27StDEEDjZ6UTjrx9STg3p7v+rWMlD6pdNO4a4XB
r2AWFykMvaYwChuUFee5n/d58r1GySTNhj0FLfa/a5q/kSQczwJajMGOPUgyf2OKTaCNv68LkO7X
RoCgZHVjxSzF+Klzph2QjgsY0DFKF0a1X4I/AeZwGoOEAO8FuTNzJInau2UExXS5f8NiAP9AOwe4
L4DDuVRme8LsPa3GYtAvVwFdgB4AZRFEqsQbGYI7BtQVW/IUSowp9WOH2WOY5n59FdLdcoGuxh3R
MT9OkDB2PTrmCpafG1bt2q4/9OZ9w/pdgvb165JkPLiIdcCJ/9LwiabIyw1Dt1zSlP4AE9NlU2Ck
cOgI8AyRbo+YujIYCbsdk1gDD1ZLIivuv5pLfDdg2tytPbIsqjRwHrv2FLQecX5f/zaJYl58mqCY
LplniilviC7HNkS7UZ87gZJwQ74BHErOs34YDiKYJJKMxTAPQIyAGzxKAH2gycNEgsZMgip+RKnZ
mU/EHQMrqcPMQX4BTXJakBpvgGCg5IswAp6GDtpawUPMXH3U3ApZBrcl+57sfGaEZvXw71u6FSK8
mEuZeC+1kjMfkpuZGEvksaB3VQS8Ev1FJyEoA9D6g2fZEk4uT+cMPgIgEIS6Eeb9gsEkIlBlcJP+
+00Blw/yHRyCizhMOL24sLvWIZCE78Dw2jRKh3qPSdw2aMaubx3/ZiELZPnoY0ejBQZivRoqjslR
Zk96xNPIiKPtsbdObolGh5V035A5qsIxqxPF5ZRdgK1IwQz4tVP0to5sBEC+QR0vH3OLRgnVo+sr
k50Wb5MGtyGnkhLdKNbqSbnqC05rMqZgxBTlYzMe0+G9beeqOdjSJQHNBjwO5jsgO3FpbvjkoSah
sM/W8gDObfuzqqYlMc5osYQDyrnvEKcJAvRyzAcb7evnPHXKoLQNO5z9VhUfS5ZxIUVQcC2vMc0X
oAL4TPt5mAPGpx3OKiZFqRScCnqjMNkDE/8uNwvjIBuMsKX5GQPS0379iIq+1zcKT5a/iIJe25j1
/keIsBQjT7PCwzDrc1O50w7Ink9g97CjlPZekFlVvuvJ4EV0pYoIUr445Lo52TsGzQkeNE2HAUBR
ZNk1fc4irekwNneaInf49wAI6/srR7AQOfGTzMGU3nNZ06NfPqbuFPjVHLqjIhyRGAgIAoCSN1ED
3Sbc1qltQKvYtvkZY2iOMQiIIsN6Z+TGcSQ6mGVZenP92ko3EB0qL5OtMe9BkGf6Q5u6bQl+ysLY
IzCOCIZC5q5CPWTt4SA3smCvOWoP/3GphKDYWI28w7ImNI+gNJIEfZ7vXKbdpegJX4b43eT9mKj7
NenjsF9PqQNcDQha2GeQlYMC5MErVSuXGKyLTxJWbvupHSN/kvOpCCNCIobJUHjH+Bzz61ssPdK/
axdxUXo1essydvl5jB/m2Drq3YR0VxWW874YKoX+yFIFoHjCUF1043N/XLjuqdH12No6P1cL6R+H
Iqc3zaQD/wVEWkiKorz3am/4WIKya7dSRiNMNn4C2RC9b8bS/3p96VLtcsD3zYn7US8Sro2DqS8V
XaFdIML8TLQGD5CrYTZconh8ZDAtBIMgVUO6AAO4DOEwvdXoV59gj+M1nwIkwwYYHrtsA6u+x6iF
PWDDh9gaDiNGBcTawWK/CxSB2SeW38+pQtlli958i4jSMteR5bMBxaIdojrAEtK52il7iGVatZUi
eHq85QID3HDOGvtCqsCyAgwrN+1vqqq5DGux3VpT8PaquUiRm29QyAwGjLpqD891Fy5GYObB8smt
gyGOfquoV2R3c7s4waxbZld0pgdzodXmrkAVoKBd2BQPKHAqHDLpfQHcARlxbnbBq31pmXrq+AnR
cFpjc+92EWqmMEirfdLpjdFFKflE3B3TQzp+un41ZHknBAx/BQv7WpsT3tNswr7OMWjMTtOwW82g
mvdO/1IQBKorGJtccVOkyrmRKuxsPbR5knoDzAN1AgKELx8wrIyHpFJAoesiU4c+ClPY1KQrlm5c
oTM5iMWSDvylk5o7R3oDUOgG/EYDIFKcKIDuWtI6DHceRL2p2R4YIp0OXEoYppmr4HSyjn28x2Do
4xg0HVW9SzUBar8go1UWZ88adr2h3wAlc0zWfe98AtNKPI27pNnZzXfav+HAAEBFLAdeCYCe+C5s
UqEZ/PfEzbriHNfvpgSlt8kLcpUQ2VZyCbzZnANKBCF2qxdO5/rFuXWdX8OkfcYMyP1cGJ9r4Ldm
zEa6rvv8tb/wFmGogd7iVK3gV0LH+uWalhmZZkKT+RbsmihZEk3fp/B/O/02Ma1D0s2KPZTJw9Lw
yPDBoeBsvZTnFRgbOk/zdGsMfvWzdLM2hMlLIkyio/uxtJ9QvvKOFUUL0vWFvlYbrBRk8QiI0KGN
2RrCSrXGiedWm6bbfkDbUmGn7OPMnC+ZtfrHkrH3mtn8GnrNOJslHc8ppgzd+GZpKIzcq+PFV8C2
oT2cX5dXGMqpBFtxT9L5thhM5GO/l6Ud5H5z8OtbDYX+62t+ZbsRPwP4ZCOUBp2q8WpCwWizOmEu
Dnd+hwEZO2bZdwDEHLPSUajR61efg6AAHQBMDUHnqzxdXiYpW1yI6r9ap+mOhG6YPSQP7M76QN+R
U/tQ/eh+LB//eX0QiowtcizIEL963sk6Fy2m3t0uwPstUxX6HtsZhAVFqkKoSLYSRgd9hnibcPnF
OHdZO28ACelyO6Mtwm9OGAbH+WJL9nh9SVz/hfuIbhp0CvBJkxz2d3k/3KJy9IUOy61BvyTNV0zk
uP77smsAZkLALzlnjPbKevqcosBk3nJbtdme/B9pX9YbN85E+4sESNT+KqnVi+xutx07Tl4Ex3G0
79T66++hv3tnummhicwdZAYYDKZLJItFsqrOOeZLCm1Q9K+5aVXeWTn0YErc8mvTXcgrurC3t62v
jQ5NvewCigwPHvXXo1PlfsmrxJ4CPPbBrxIVaAfNGxEP+cpagbsVCUAkO5GT4K+6dFKSNqNoTuhk
fWNQ+dwm8n3VtanTInV1e0Qr8QzEMciLwTUUiCyxb7k4EwhZwOLSRZhOox48OkDJdqhHIDUrUvxK
zES+A6ELipZF99cyFuCXRFIcDwu0z6GvnX3ZheV4MZN5LvQpqKFlFiuUuWPz15SPzAgYExC1kH3B
vr42IqtSpeQkngMZdBldo7swQoggc7C6XqCZxmsbhxFovK+NzBCGUbM+mYM+/8gy6ih4nNija21u
L9VK6GXqV6qlfXYh8JmkikRa20N+JsiNd1PydVTF8vyg2eguH0RtJMyRuW2MrcWeWZoJMhC+aqqr
Eg0TmiwBCgvboo6+DUtxmNU/qUxcQlylfe6N6Xx7fF9uelgrVUcbKkqL6InhKbunsZQafApCsJE6
oXYurdxDrkTg8GuziHALeDcDFn4hAbXRcxRXiTkHNRpkMmlTd+pHPtfHvjaDMS8Fa7YSMFhZETRr
n5SgPE1mJWttm7XLEpRJ335YRd4PDvryrL8/SEAADg4QND4ACMBzI3VTblSpps9BEneaVxs2Yoaq
q6chQ7SvFEoEaIC1qMEYzvE3KgQoEVx7vEq10Q5NdQmUstjJdaDG0vvQOq2Z+V2z+GCJFtx+VvwR
dwGWlQOpEEbJhaku7W2IfsdysOh0EyvLpgR4tlFfjG5bkM2keahOCUyu7GqYRJsTiK4NhCjOJO3T
TgIXISQmm9indrGRJjAOfqiNYC5XHBIUowBVg5IEFwGDbYuLODgvJpJYRi8HYadAX3JOtZ8VmLv9
2oitrZRr+UlewmZ7e6+tLCArg6Btmemno07BGTX0pCtNsgTJdLa63g/zIFN0xw51PBtjB9QAt+2t
TealPc5harzBNR18oYGeOMVmCTd0K8QprU3kpQ3CjWnOrTastCUY9L2Zn0c6bmyyNfL7muaC6VsJ
VeiCYPUddGabSI1dmyp13SyruZgD9FFtpQ5dxcWwacdQABdemTU8oRANWdsbrHGzRqeGlrNWz8E8
KamThO0ZcNa0HwJai2qba6Y+pXLAiGPhws15YZFlbVIWJc6w2s1o9ixp0DnVO+JZoEm47Qtrk3dp
ittYlTkTtVdgKtcflUxxcLKEiyAgrvgC+vVQhtOxSoxm5XqBdDzfZJpOc2D0laNoJ+29H9APAWo6
Ub5wJcIjtKNgwMircVxyXgceUmg5Zgi9YHV1JHSYkuXj9nx9Te/gyYjLGdD8OLRY/+P1YCRoeSqT
pmAwUX2ukocw2gFcXcv7dvwfe3xiHjL5222ra6sEUBRiHxMMlPmrLnwSGgwxwZGiS7MDCfSdqmaJ
E0X93x/7gBejTIH1AoUWv5dSNVWj0cTo4A5R2IDhEi95WwSCX59EHSbY4xV2uC1rGWM7GxLWCaqX
3iz9ycK30U9OpdvvB+k4i7pkVgIsSi6MvRjJR6YJcr1mNEJCzpTyJUCHgxfJaFYtHAkMICk5tPN8
iFVpc3u9VjYwI3xgunDAXKEP6NpgKFdLnHf1EmjQj4fOdfWcxGiYCIH+9euFvN+29pVtCrh3dLhZ
jAsEjsmDQm0SxWY/dUvQNNp4UE3ozE6oGrpmNo67GpApiIWkjZNA4T3IkkndqXJSngwzN1onmW0a
ZMUiktta2YooveMShLZnEFTwqCyiQFyJUIrLVh/LuKOC2nZoahGKdGVjwAo8CPQUrHDM7Uakj8so
avolGA/yef4tYuFbuemAyIAxCkJBEM8JFtkurgNUtiJNrkZcrULwxYTAFT1a+XtuZiAWzGXgPGi2
V6dKsNtX4qXNaFHx5sQqfYH5Sz1CiWHOmDpjcsKu9IYZ7Gs4CrrF65dfAudh5xb3uri0xpexxrYn
YB8a4KsH87V5mUCF4Vve/Gr1brUnImurM4qcDv4gyCCSXs9oODXw4Q4z2po0qIm8A4Jw14TGt7l/
z/OTHj4D1XQP3TRz8Zo6aOQNAUi/KXDpi9xCfyzkWN4lqkjydW3DInVpopcS5wai3/VnxYuxAFEL
P1LVR43cp2PqaMsx/XtuTFPBLY+BMIH0B/ctd0BFFmiRiI5IZIzPmv1kombf5PdV+0dX6EuaaK5l
n0LjIIV//4aEYZTrGI27gaQh58kRhNsZkzFWufvV2IMT4XprDa6hf7Q/Y92JwTF426++LjSaOFCw
xCkJJqgvCJNZBmc81E1wyZTLI2IkCrA9VrC+6wngFuM+rZXRy/VZ8FD4GhCYWdZBwi4CqEpfL+Ro
gzbZpAiFRv5dUrfUfloSQbj9epqw9hTEWpDGsCoFN5VtnwNfFsME2KzmOfHmUQXjyIsNQWx5qPzw
r/t84TOs1ArQIZJcGn/x7M28k3QN4UDOCdlVGiq/eMHEP5U6EXRDfC3nf5oCeQuSyVBy+/LMmhdt
wlGyBPV72ZTbQuq9XuvuWjo5tIk9SI34XVQCYBUHU3ccaXMuFtCe5G7VRwPK/aOr5YpgRdccCQ5r
Yb+gCQ9/Xa9ohmSSwhjFAqX4AcyJM/s9aqJk10V3FInGv74P412LLYoudNb2wqdMl6ixjBTit0FY
HUfpD9NfE6l4fT0Zr01wA0L5pQ0zTcEkj9+H5Zf69+8hgIGAykEJEki/L/x8UM8wSsh+ywE60H0w
LmHrxf2LZCaC7O/aPkClE0ETKUtA5LlYRntI6GVRgjc5upuNbY8+k33dHqdtZJxvx5KvByJGdGFJ
vXaBxYK0nNrAEomJkyq9D31UD9ijYI5iL7QFDicaF3cWaMgeKvMAa6l0+CDUjVRXnze1tL09qLVI
hQYzoJWR1yAoAV4Pqp31QqcWc4My9cK89mqU/6ZZqErDluH6fMfkgYsJeRNWUdG4iDjVeos7DLIL
EkKGkTij2kM2dy4hvtF4Y/y7tNsnZapPYxZtVQmsO0KaWbY8t76Ac3js3TLEdQZHAU19Ke7uWNS0
I/swZz5eMblMX8Bq5CehB5b9jLqTLGo5XZ1rFYrCOImYTCU312HfaeNAMQdyfbTQa1DpUJf7W0Q9
YifQ2SauEcjCoQx6vZ66NOQ1HZDxMMa3cnkE5kmYQF+LHFhHdDPAX1B14fbBKJcUUig2binesGuf
b/vj1ysQvv/ixzm3LzTSRYuFH6fSIase6/h+MYDX3Ny2srqVwSPHeAuRYePLKSRCubJOQtxt211Y
uboUjJWTtm4/+rcNrR0beL9izRleFy2518shM8VJWsMQ6jr3Uryc8jD7ALb/RSW7MBy+gb3ShIqR
IH+45mhIc2BbI16xetG11VTKh2yUMzmos85N23uJnCCvLghQq0O7MMKtFHiH0Eejp3IwDfZLHfWb
ahp8UBO4tUVcKyMQazD9osoEAWstLuIdxyqX6DnF6K7HlkDEOa7GBvG+/WaYDwb421XthJlNU7wX
2u+3129tJgHbQnkFpT2UnbmgQfJ6hrPCmk2n106KAmnq7iC9tr9tZs3rL81wgyrtmDZNXMtBUm70
wS3SIC2Rz365bWVtxdAo8D/ZLDRIcDE4sjNwkkJTLYh2uXIkjWPM/rAJJa/cRrFz29bqxLHnKiqj
6HvnO1rmRjNAw4fjSyfIHccR9Om+2zhebltZnTf0hctoPUD1le8ssfuy6QCNkAMr2c1AaQ3qyUSl
bcgEWde10YCuBiQ8SBfZgEleO10bqlHadgMuMwgSWgxGSEyYkv76+9FcWuGcrS3VounjUQ7Gc999
KIxpeEv+GreDAwI3a7zrkQkFcTK3bRO0bw55JcvBTA7zvKWyG/bbpBdM2FqAhYOhLgPMHoqgbEIv
UhYSVr+eZ1UGcvRYYgxa37lT5NrDvBFXJtkncyc70zqHThsiHgo0LGRcGCsnggTXJA3BAg7SgEI5
xklBO/l0e3W+cmygJkOAd8KxAU8AmfG1GXy73KZzOARNETTm61j6YQUewjuL/JCUl7bxwvQwf2gP
oFMuyiAB1Uc+31lPiXSId9A01jIndLVfau91ueCUWclkXn8aN93y3HX2BBRpUL0N+9x7XLaz/0O+
03/cnoKVFN+1HbYfL2Y6zewytGLYoWAqWO7HKHXUyjPtTanuY/B5/hizs6bu4mdhPPm8uHxd5H9n
nztJMyy9Og4w3Vb7RN6r4VYvkXp2iHLQu12RftdAav8qQZloDv2wcJNvlfRQ+6CqaSWIQD0uBrKt
0V22W7QNsT8o2bbGXbvcR/ifK4f48XP6WEdOSZtdJx2g7C21ixOWgoD1SWlxaxicr1rmOLTqYA9B
B9x7coD+jhUqDhmfqWI4GSotpumkyDf1sb+MbgzF3vuuqPxIekzSbYYO8rTaW9OrXsd7LdCjV6V5
KEtP10qH1hoQcV6+ZK7eQ6j2OZX+dGPkJGCVSAVn/2cF8tYw2FFz4QhGPJl2M0VjoJUPKA5OIIyE
GLQR7Rj5zOIMbvUcvxdOuzdDb0G87EsnO+mVa2AVmiBHj0y8S8yj5GbR99nywMZNh9jL0pdKdhsj
oKfkPO2jA9loYHiD8ggmzcGytAeleKr86kGaXDKftLNln4v0OZOOE3iunfFpemkUJ8lOw9HInIo4
E2B/5E4OT3bhge3GjgUTsdJ7hB2BziYoLEA5DUDv64moZ0vqJqQcAjBmoeVvLrqN0TbLvmgq8HpP
JQnSCnTLkWqc8rkYvxVdDybKaRYBzT9pX65XhCh4fyIHreFqDpmi6w9R8qHphzEZgwXugh5MV9GH
bwPy3cisuktLA+ujgXR8i0aKqlE2uW1sVHlvzz+hnuuko7qZdGdGjoU6EsgJ8zHbgGNsx5K9eZw5
jQwmW8ml295odxbL7AMnaxUB7YydLCIWFI6Fm1TSV6Sp7Rh9jdIBKjDmq76TsC2qkxpE2WaKLPTg
bqZpBy7dBCqqRYxsMUqT1T5TTulJNR1N2iWbZNhWmRsSb6h+V358QILRVM9V7+C4cETalF9vIph+
dJ/hsoNiCw6j6+mHCM8wqkYxBj+1/YP68Ndx9/rXuQlJ1BiPyhy/HtIFa9H6BdlSC33rlcuqGZJy
tIdlQ+fiR6/edXWER1Msyt1+At+/eBjQNRBJwYMG9+/rIVppm8pFn47oKJlPkiw9gA8MCsDxQ5Xp
hxJ83zVp0byMMFahYDATT27cMMy3FbEfe2t5iof5Hfm7+7i1IKo9dPdDE+5QtXmEqCcW1U0U1YuA
XZR8G4IR5TJuqOqrVmD2j2OJdmjTcCNJsH9Xlw2dYIBNEhtNOdyBVsvqUORWOQZtWqAHMvWqYkCx
YxOi5nF7DT8fJl+m78IU5yF1q2hNG7Uj7g7GYxuVAO2iZ6UyzmAFeVb1xMtLCX3fpier8/0w5q9D
VnvlI40/8o46YJvZDZbs9Orb2B7UQnOJPm1JsRN85de7FDyNdRjgkoPCKK/4FEaDVXXxMgbQjjH9
WRr8slQ6r4gMwysl6ORVUnhEzzhifgaJHAmK71QbUk/qZttp8lJxl07SsPH63m/QUOJroKG4i6MS
5BNTWW6SxnIQJQvkWRYDT0Zq+B3R6OPtYXwVfwBSFIU4qH+x8AzOiGtfBfABjBx2NwYVSB9NAtLH
HjyhUqXvtWXYdvresrbT/KZJrh3fQyfBt2ynVMBQrsz7GjeZMXsjjUh95ev7C7ouALACxA2SFfSb
XX8UQXssm9oxGK3wsbS3tDorkeb3XbFDW2ozBPEiEqpcWU6YBA6UlSaZ/sa1yakB3tjOZJjMWndJ
D6CPFNxoVgelsvCEhja8LdRrCzU1R4nm6H4vcQGI4y0lR5Pkbjdsc9Sc+0M1C/qy2Sxx+wg9lf8a
5MIQIJKlXlUwOE4bNXEgjTfp21nfDKIdu3K2Y72QU2Y0DajK8b3YrS1NYz5h8hRzl1bpDnese/0Y
ycfuvX0Z8tCPROJkLI5/Hdu/FrkXYJhbYbFEsJikO+gmvqPffA9VgNubY9UI09kCHRgq9hbnE32k
ZaDEV8bAqkOnmH/aoeQnxaMaD/u++DmICgGrDnJhjnOQUiuWuooxpnw/3suGa526vZQ65aETOMZK
LAc15b/j4hxjJtrcZDMMDZAxrgrcRn+b0h1Iuvzb87fy2mIi1P8a4l5bfZcbhWkhRqqvxbb/CH8U
rvpHA77T6QTFjXUXvDDFnU85WSgw5DCVPrQPquxIm94vPMNvDzhATMFWFk0gF58W5F1rc4Ix8EU/
AsY/nsAiIZg7ttpfPPxiQNxNJlVRWzBbNnen+GGgDv01fO+9+CD7/R4Nbf13gT22Y27Z4w6CLNbb
rsJdIqA+wAHNc7FVt/IdxMD3OjqKRVQPX/NEV57B1+3KZrIrzZxH1Bh2Q3/sJviiqElg7Wy7dD++
eSEZemonMvZvD5XzxC12ZeyUi7cEpHThF7ETB9LW8mXHM4dN/FOwy1aHCJ9DLQeN4AABY8IvXn7S
lJSlFCL8Ao1wyDtEeogAlyIg4UqmATN5YYbzRTstikSSsJmjYFG96oNW3oRMw+BDRsSOI3duEPnj
DfitXMEVSDRAzkNNiShpyo5MLdtYUMbSt9Yyi7bB6lZDRhnVMBBNAQR9PYt10UcpHQieC+UeesN3
alDljuGmp5Y6Ru9U+3wjD4501lrBhXc9ojDMmMxA3CAkubZMwa6SgT8ELopsyECWXf9q69XGLAMr
G8H6CtRR/QOcae6ohYL48tlzzm9GRmADhCNDl/Bv1HyhXU1DHcdbE5+1fNsZ38182Grl3SKfdBWk
s9GvVnO0FGxY5F5JoAAZBX23HdtvM/s4+4ds+5G2+3uSWJP126CrET2HrDeUixJhUg2giM0BPEke
6/GPtPycxxdBJFrzq39tfGkSS0kSMzmyKUjvdGMHbj0/D+Kj4Uw70E2djSdn3Kvb2zZXTbLLJti/
0CbC8wbJUmlGtYJhzdNbR45TtdXM820Ta5cJNOH/Y4J9wkU4MNWBND0QWEH4rLnLjjr2cTrEoqvY
2h3i0grntDpIpfD4yCaEvCfTzhwjlbZLjoYXY9vK+47uhGRgnyLZvK+iboGnA3L+BthHrgdG6rEo
wSoxBSDL2FS7aIPygnls7vWD7ba74TAdzIfk1+Ib2+ik7m9P6lp0uLTNRQezKC19WUpgyrYDqidA
5x2M59smvgLvmcuj6s86iKADxdfRCiSAFK2DjdZDv/XO2idbusu2pltvtUfJL3xLUBJg168vE3ph
kLsHFnKmTbSGwdGdHBHz0eqMXfw4d/fr1GI0U1pgxooREPfmpEy/Ymk4YgUFe+qz++jWODiPn9pw
DqcB45Ce/Oax/tZtojdwLO0Hx9ovu+TQeNnB2Df7aZvvyGt6NH+ExznoHgRXw9W9jbYaENCC3hRo
Pc4/01CjJMOIdbB7H3NJd5RapEm6egoDX4OGLwumZL58baEfsVbZmtl+8kyftIO1AeH0Lrlrj92+
H3yBT7JD/cvUXpjjjl41NbKqKmugHP90O/uJYuepfrJRgno3Poyv8TF/e0L+V3Dgr/rOhVUu+Gfl
kieGzRwTdP3jBu2SbtF8y3pBEk9g5vNVcREpC3kq+8qAmcHaSe3TsJwW7TiLMvNraSa0ZfyzZJ/n
/4UZEL0D32NWMNPsisKztvXeaByn9KC24SmH7klzFhAoPuibxlXPw0E5WP9/88nfbeaoArVa32A+
jVd52sax4mTtBBpbwXVidQd8UrgCAIGGEzbhFyMFWlS2q45OQbNs0USKOvYsAqSuxqwLE9wttDBB
wBsiwR9Mdoru1KOCqRT4PIvlX32eEdH+bxScz1dJPaSzhVEU57Fxyh86cfLyvhwe0TX3YchAjaJj
XmCUsHr1LaOcyxtmZCg5xbiQPY8c9ddyN79Z23YHFjzfvJffceE13tPdQf2B54RUOyKKhq+8KOz0
+Wdiv+jcarSfMrtr8QHzqXOMQ+cav7Xa6UYkcxwg3996EUH5bW9BRuzaW+auHeSkxjyDEsKStkmy
6ajghFsPX3BF6Ihjk/HSrkUkGVqrI3xZQHQYL0X01DyAa9gR1vBXL/HYxf9Y4tZPDpuxCztssexl
PIAN1yd7SC3vahc8Jf8pKOPyZQIfy0iMuYMm7JZYNvoeAYV4J3VwFujSvY7H5bsdOcadeRh/G70b
vlceXrplJHqurOULQJvzj3Vuk0dhXGrQ5MStuXAh4lL9sZHy20cfGXGQZbSemt9dKSzmrD5ULq1y
+x4ymKQZ0PKDPnVUNu3oTlY9tdunp0mVXStvHWs+l/Y+yr/Hxi87jh0788Nxn9D3LCq/R+VzOg1H
Oqu7WQQiYiv7ZedezAcXLhqQb1VazVaj/a4RCTxJm8V0yHuZnKPczf7bS/VyKjhXqxJwci/KAFcL
N2rjKTiVG3ePMjyOS1R6nHJ3Vxde8s3e/5fA+O9I+VyKEmrpskDXO0ibff7QzhGgdN+N1o+Gb63y
u8l/DgquXNaZCnsN1u/GF6a5WNFLNoBSKZZfPof3xrlzwebu1pvRs5zGmw6tQwSRY/WcuTDIXfip
rctJOMpTEFmV4jXSBFRiKKmC1M3qDeTCCncDT4iSzyQdMax01xJHwdvCzg6a8KXLpueGj/KFQn2u
sizqWagFc8SeDD8K+dQrmpOGjlobrCxfSSd1HgSnGnP9W2a5QIU7jybPOYYH3qTMtY+hb+1m6jTf
bzvm2kECTDYEWFBUMQAsuT5IirCN05wuU1DNkFyctkONW6OIBmbVCOAqAO+B4QqWro1MEkTK007F
y50c7FpxG3omuggcIzLCRbm4Ap2KHhI8cdWXqLcc2djT8vH2bK15tn4xEC5epbU2RB2BDSt8CtNf
EoTebhtYC4iXBrjlGNsROAkFBtBfBaHDHto79cZo9gCKTBXAaoIDaXU8yF0B4IgiOECL1wuT1p3S
KxXM1XvJFVFDrC7IxY9zCzLFeppVPX4826Ek+CoJXiCfiG1+hzCw0P/7eG4xWDZymhr8PrkvnPN0
miBP5DTn9E05R9+o+wf/4t9endVQemmSXx7LskZqKnhBJs/gAUJjXnigZuP2he5ZHRiiug/QnZXz
U920aBGUwa7a9s4c/RB8B5s6buiAobCBI8lnA+t9vW5tGGk0NTVsqDwpTHfQ1frNspL4kJI5jzZa
rhuzk4wymsqUXC6ewrjWwF6RKsq0z1rT3g3AKeeepDVyBlq2wjroejndUd3uI7SJ1aI+/rXvZZhS
rBZizRcMlJVauURH5tYdYMJlX0jvVdPkW8jSz24Z6nFgLqoIDLJqlEUbqEoB5MQXPCcyyQkY3/Gi
Gp7J+GZ3+6bW8O75XWtPt9djxdMZjhwvAJblh6Dc9XIM0GbJxxyWsknVPK2JjV1K2srFw8AWeP3K
oMDdBdZ0EN7i7cuvfKTWUq/J6KqF9ovcZMBzLncQ5Qql+9kovt0e1soRhGZXNJMgVcJgDJy3z3ar
hRA5RuP9IH9H5hWtVvaRQfLU6iiniwcijfNtiytnOiBWkAJkrBOqzRNjD6gUAd6uyEAy2JFfLJnt
WRC32/eggOugb7L9D+bYRCKhDNgs/7aPS6usxhLdwzYoM1UUSSSqbTPZ+ojMVnQ8rSwccEkMy6IC
wv6FdTWxCmiqjbkSaFUI8uDWjafFzYBkN7TlW0tFJae1tVNApIeGERnIRb4VqKlj06BoaAeX0uIn
8452re0lqbSxIvPQmeVrYygffz+bjOAFM4m+chCEcrvAjGQ5LCw5yP6ohfqnoA3kJt4Vov/5D3aw
ZGg6UYCF53O9NGlNKNr2SlBAniCb3wBUp4rTdY3gcFzZ1QgdePmCGFhh3ZDX41FIo5cZHUC0WMWv
pl3746J7oD8VOOFaAR7oYcBrwdmg4lXKHcJVl3UGGpKUgEj1ctb1gnoFXmG+MinTxrIHczNPtPuw
7FQCTe4Q7QfdErE+rngnkwhmZFg6o3vhztKeZFOUoFYYWGhPpdng51btW1F0T22yibPft1dw7cV/
ZY6LLIoWVxrkK5TATGW3RlGyNhtPm34hhNp5tjVwABla5E6l4ccQIv37Sxasg+cfLY7obeRpbKdZ
CZsSfKxBpVSOGeLIW8LtaFtol76v620ua79zqRaAYFc2JM5rcN0w3A0EebhXmKWpXYfZh9eW8Tco
6pbfy0HdS/K3Ss991agFoKm1BdXR1wgCCxjU+f1vKWUc2gMadkHs5JUpmsvD+i5pMr/oIgiq6qEg
gb82PFxcgfJlIkMyz2JLsoXIlVGQIIrdRUYlFO2AUXM/RGCObu9SNLDcdqHV8UFGBbAwELGjCnu9
Oek890aFmnNQLb3DiI/tOz1PdgW6sgsiIudaOZaAyPnHGJ/sNpZxshqzI0E/APszKA0ATXjUFkkS
P9BBpKfIxR0LhD7AXyOhCHQpQ41znrKoNAf1aqmeW426cXoykR0ap5fb88et16cRsJrgJAJekC3Y
9fyhcquaodaqZ2t8M+3zMnZOlNxl4R6kUkMle7etcav1f63hEoEAA2KiT4z8RXJb7tpmMMmknrMl
kZwxTTakz7uNlphejQL6QgdBCoJbsf8ZBH4afyCliHb26+HZ09RCKllRz2irS/tzi0b9Mj9EoBK8
PTDuAfV/7SByInnJns9c3FShcJdXCOvnNlV7l5W2HDVS+u1tK+uj+dcK5+x1MuppMhD1HKN6qndb
RiY5RY0D7efbhtZcDxhNvC2gT6R/mba8K5o0tVX1rEmyW6C5PKl0B9wZt62sD+dfK+R6cSL0ceKQ
w3A0XffH7AgIiWMorSPE9oqGwzm5FAN0WWkwBO8DaOMxbl4sUxBo1zwADJ9sp4LfAIO6HswyL4lO
VWykDi3EyOsmwynTchFX39p2xdGMhDUKdsA8cv5c2f3Iuue0c28/WdFJl6vh0QY5f02Gp0hSwUNE
pml/e5nWNi1Q9LhnIf2PE4QbmdrUfToAfXcu23ZjtR+h9LigmAHkmAcJIv+2sTWfuDTGPuYiQljh
1OVpLcEnyH2d/NDqfdy6oS4g41gbkgVpPxPt4AiuvFiZNIA8yagS7QwCnBd92ixAlJA7EH/sKBHx
Va3ZYtg6PNFNHbdIbsnUvEkgcjVq5/hbMvw0cAJG6u+CDpu0FszdigvC9RhhN4raeOyybXAxd0SL
Zs2aUuMchUu7R5Mv0CU5lMBvr9DKeFiUw+sLrUUIddyubVtLaXuQVZ+jsifgudHPg9K6qAGDPA25
MD2JXm8bXHEJQKIhhguCSqCReDCSvmiZkaWFea6x+zwJ8n+u2egBMOfAhM0iOoNVa6g0oyoEFjrC
H1E0G7uq6mBtpnpcuMjzQfZp0vOpdyeyWL9AYBmrgtNjZVcD5wmqChyKrAWRi+t9n6iztuCUkpp7
FZQYC0B95T4trWMVonkuagWOshIPoc8Euna8RIGW5QHGTQF0VNHp6jkET5BRvRXx5C6TKKm4OpMX
VrgzsVTp0jQV4gba8dQB7ZS4YI8VSm3/4bS6Gg43fak8ZXoK6oizoi1oJFaqN2NECtAMGyEwbs35
TSwVskiI8SjgXW+xRh3jqk8jcPbSaastZ2lOHppoAEwgh8LA0VYB4KucBro4rTUEs35SR0+K3Dje
LQXY/ppGFdx/2dguMoDs4kFMiEaAlwktfuB+vv6gkhStHNahel5svNHCP3NO3OQIypglPNddAV2X
Mdr9/X7EgwKvCqTwgELh1nVqKpIZRa2fc9DfmBCSHLKnYv6IUbK8bWjFTQHdZxTkuGqgn4sbW1fO
pkyhV3GepaOFrlFwQBqC19iKj16Z4EJmusw1ChLUOMfLkmyt0thncjYA85zrDqJNJRjRSoSG2o4F
ijZTR4aQ52aMhjFOiQXKZ1IlUWDPdeGoZVgJIvTavH0yS7MOJyYYce0T1gxdLzpk+jmiKW7zYA5o
E3AIi57PK3tBRQ0ETof9gHDJmekMXOJnKEGcY22TmgBfomN7gaxOrz3LkIW+7Qsrfg5juF/j1Yyb
D+90INHrwRDc6me8ZrdVRN0RJO7tr3J+7vLYlyGtk738B4ugRkCDAMgJ0ftwPYtQfo8GrYLFOSLP
ahxnh75Qn7uWmmgOh4K0mSfxfpglyVvA9OrdNr5yIqgQVwadAc5ZQ5M5vyznLAqTtNLPhubr4Zvq
Sa7c78b+kIqwVGs7AKAx5OSxlJB854bZ4JoUyhLFbpZUpyA/pz528rBzM/t8e0ir7oKWJuDE8AAE
4eP1fBr2OCHFGepnAKs2VP6g6pvZPlKQ04yiWu2aKcQMVGFU1YSAARc47A7EWghRxhk9WvdL5Eyu
YQsWiM/WscDLxFv/scGtELXMNFey0jhbw+ynY/McGaAKaD+qsnBrGkNgfNp2UfiQJqKQv7ZiqKAi
Bc5SunhGX09kX05jVNmLcS4MaJIsqumRMXR1ap8sJflze9H4StfnMC+Nce5Bo6RdynQ2zgYJq2SL
SoosbyDAXN+Zg2K/K8togDIyMR7sbDgMAEXdS12f/ZwHyfJjxUJSJoSPR26XEfv77W9bnQdNB4+n
jX/ien09D2k8KsjH5MY5bKr3mf4kEQgCouJnEQq1etlPcacsEjCguQVLHiPD5nw3DZvmf8cEBOIc
sGdKiheW5o5SyV0UJy4bp6+6DzoVPlHebo9y7ciAjCky3KgqgaqQG6WWlLMBUifjDOz6Nh8FR8Xa
HF7+OneZ10NdUowcvw7OCfCmZG6+bPPn2yNgO4GfPOQ7ZQU7EehVg3t9U2vpZgssumerOkYAcE/k
8F9e35gabHY8TxEtv2Aw9JzmpVyZ57AIKowFeu23B7E2UWBLAvkYYzLFoXrtbMk8RabSNOa5jRmX
0RztILAhJJhZmyqcNBb8WQcSz2T//eIFNxthlXXzZCBRtY0B7HoSqoytxq1LE5wrzxAysKYBJmQp
2poWupDsZBNa4KxIN6SJ3HaS90k7uuAQ/ft0D2ia2DMYwmPYRNx9YcxDJC5Y3KrCTZvantKZDsR8
ST8IYvPa4XlhiE/T2vkgZUNPELOAeS4HcEbcSQoSclLryIXi2Kogybi6auC/RmoY4QHyTder1qvt
bCm1bZzrWnfQvetHVojmYBHrs8AMX8dW6KKO6QIzcWtap6JTxh0Eut6h0y24a62FHLA+ogkfzyrQ
T3IhR4J2YYPks3mmZuQUNHXHVsTts7adAD9GfzAyMJCS4eLOvAAx2S4RYoJUu2TsoGJ0LkjqUKHu
z4oluBu2LMjdsTh8++pcTzFqdZLxf0i70h5JcWX7i5DA7F+B3GtLuru6ur+g6o0djFkM/Pp3XPfd
N5lOlKjnzcy9M9JIE2kTDocjTpxzttVXjnx7ZidQ00BfcyW1X8g5ruxIThB149yXGVZUgB7GCTHG
5/V2GdjkPNn9Sr1gwRP+sQWYsZQBuLyPeCUcTu10j2DUysl8x9j/dcQTpB94raBOgE6gtKB5SgZX
zXA1IFAYQa1XFNSWM/M1NrUeI/YaZnzB68CrBlpYMPIitZFL6G6nOZFDUHhpup/AcPmV9un+ghZ3
7cKAtKAsBpFWZMBAqn3Li6dWx4BpfLhvY9HbQPIPbnGUx9Dnuw4FednFLZ0q+2x2B838A1BGSs8t
4Av3zYifKl2p2Kt/zEhB3Bh0TWE9llJYabQxGfgIwbcxeFWtpX7bTu993ZuHxqrdT0lBV8Kd3LUV
OaGBVzMUXIAIwayV5H7QP04izHE5ZxNwCTJM+2oAo/cXvDg9EPHtk+QTKd97MxyMfuWQyQj7G9NS
aCKN0sypDdM6bGp6d2Rs3mlJHtiIUj8rsCXH0biJdWNfucVzGxUracDy2gmAFBoBYQzQktcfmOcQ
hmqGHABdEBL1Y3yEbtQRRRDQ1DxgtvRErOSUUQquNqcO6/zt/ndfOiO4ZARXM6ZhQIZ5bb0pjHyo
cducydCC3LUguZ+q6lq6u3B/ohXoAgoDF0alQoS6iyxknuuiLhvmnJEZeiP7Bq6nLTfCDLw8PN3y
/s/9RS29MdBYAAcdckQxQCEdTBMDUsoYqQ54Q4Jx/JQ7QV2DwHFP1WgPodmgs1gwO5+VYfxCG4+5
CZi11horS+EbzzkoXkLuRuzt9Zpp28Nbu9I9P8bdNlL3A/MdJSjW4DhLZkBnhYY8SgrAx0i5cA7w
mB1PKNEr3Npwd9gDK7Pp4w21rENMVqLEUjDC/A0e9bBoAdd7vSa7byD1yg3rXIwUJDAV+pFFq5uH
klBrS6DRtXI6lwIsagg2WlNA+KFteG1vmpRYyVMdD1MXwz2qSXUPNX2wpmVrslyLKxPspahfA5Ym
6yo44Ho03QErm4YOkCYbFAG81rwmfkhSa+UelMeKPmKOeWFMOvJmB9HeFhntGXKFoFfgU2HtqVmD
tU6BDFMAdsbBGxqjDfQ4rTfaWG5MkmGcpCOf66hWwWJQT1uuJ8Tnka29AB/abMai0Y94FVV7Zcow
KJ+ucWwsRQqxNehsgtTDkiVCEjRsVQa28nNTT19APHPAbq3cA8smkFhB0ROJgtwIypOmmhy8lc9p
Yf2mWvN9Uqe1ma6l8yJQEILxV8jmSOeFxHk7dp2JvTe5X0Tazun70+hEfqwxkPIkfzdL8PGpUdMW
jxQ00PDckzy4yMsUxF7WeS659mjqguNucvnOgLLij2Ich/P90Lfkx3i2An0KHwZ4RVqe20+tNbhI
ThPQDJkTEHpt7bUgR3Sr7X1LSx8L5wVE/1gYUjrJiUsFwFVeizR4sNPt5OJYWlazxhSyuB4k9TpY
ZfF0kG8O2mJKwqIixar4Lic1+A9B00fxCivWJmkWF3RhSlxiF5eUY6apNlpoQwJQPAQpRBw9p7TW
pi+WQhqSURCCm8RCy0NKdYiAW8SQ0zq7ESWeYnWtl9jzAGKtaO1JtGZK+kKcFwO6qiKpr60dLy3H
61NMpRXjvJIHL5UAoBUGmD96WABiy5qXEeYFc8vI8PiqXrLhj2J3gVXsinGb2jn4BvONm77EazQZ
i66B+j367chbdfn1OmngoXMzGDVpfSx744U59YuRgO7TasN/4evIJgQVgEAKS66RNBGfhgK1GtUo
nvQELUH1L6erPwIFXseCaEAIu8od266ILeaWo30emu7AXbbNoviVJuoDpCN+3F/NUgi8MCVn2wV3
8mZ2YCo32qNp/U71r6RvtgJ/vaqhs/SRhBgI/hK0ZzKXNvKEAUUaxz7zehOD5rgEt/GmWAPkr1mR
PH3WVMykI/E8a8Sjc0jHAPVrWm/v79uSFQA7LaBZwRJyQwmDNWpUKxHxSF8+pOmRxLo3jY2vAJv1
15bQlELEwyNZvPrEL7kIRbEzO4om3kMUagw+Hl1vkI/ZOF1Zeo7brD3+F/wBGSTqg6jiwQPlalPk
xvqks8Q9j226q2YXGQi+pj8ptT/m/e9Sj4qVDGgh1JoYRIe36yiBQ2zwen0V0HxNP9bu2bSK301a
gp1pVNaUQRaetICnIh/EisDq50hO0ZbMLDnv3DPrfVKAYxeeAcrKufHo95pu7n+xhVhr4g/BWgiW
IuQu1ysqNWQVTtq7Zy2bqadmJPZaK/1MDXN339DSx0IhzcC7QrTL5fsjcpNmTnTmnjPtd1sdXaZs
LRgrauLb+tf7thYXBbpPYQwcU7JsMlJyilGNyT3HfQiQW6U95msE6AtnSrzT/s+EWO6Fp+dZkkIT
YsC+uYaPRsk2BguyGldBypOVQ7W0c3gMifcL6qpIsa9NkTEtG95gNYP9Y8j0Y/2FYUJ5FvNNaw21
JdcDTgX9ZQ1tpJsJ94LVljugm3UeUi+1/aTZPGVHpwPxMjpK97/RUv0ArP7/2JLeZFPusHhiKnaw
8Mvj/AMITjdMD+ngbRQwc61RDC19sH/MgR//ehd5PNW1Aur8sw12k/ZEmofxq6X+ur+o5f0T7LkA
oaBfTa6NYJxBaZ3JcM+cf2/TV834UroBb3vPjZ+JkQfjmnDBom+AX+y/BqWANJjcdGIyu0CExZ5j
gVVMe8vnl1p9GJp2JfgtnSoLil0i/OEi+SCTuXD5elC1CW0yF534c8s/D/ULbzr//gYufSWk5uLQ
gpkTHYTrDZytcWpLUG+ewZ3ma9XZrMcgMv6s6rcvrcXGKAuyWfBk3rSXKkxOdVoLR4+SLg8AJqWh
y9TysSLV7l+sCEMHeGqgXYZ+2fWKoN3IqtmI4Hf6Kwa5vDoNUVtJ/kXnRQQI9BDw/kaDUbo0qNHV
3FVZdGZRkJt+73ql/fn+SmTKLJHqwQYE6QSmUowaXS+lLDsDs5NqhFFlM9tid9uDo3Wtz4wq88H8
XD1oRfaVEIdtUEubfQ7q2GNV29WuLzXlOZu0ITDmZN6Via5u9CEHNktXp0eSgD6mw0z25v4PFtmt
VBv+AHKgmAXVcqAYr39vA6bGsbPd6NzN6mPE4pdKeaiiT8Uw7Ey0pib32317S4dRAEf+a0+KaFGW
xPUA/uQzIPYuOKbRpm7j93hNFGXp1XK5Ljk3VRXsl2ZG0TkxyS830qAwlJUBQ+UE0Baw42t4ukTb
rM09ZqzVBZYODgBoormH6uvNwXHmIp9yzG6dU/4O+kFP6X44dK3WsRQFQO4MM3hToKoiOZoNdmc9
7bLoXE42aLEVnu+0XP/WNQYIRRVrjVxs4bth7ElMs0DQBPIf4udcBDaNEzfqEgQd0wxJ+qfpB3FK
LQiXVWuaxAsXBF5jAqMBd8R8uXQLuXQGKpgWyjmH6KFRg36ynHxteJgGMYzsG3nkz/Xarb7wzVDz
BPuhK96BuNqv1xdVTjEV1BbnYAI6zEuU2FtzyiUbmJYX2mQoW2N51zYapoyZMhnKOeNkN2C4JKrI
1s0390/YrRUBFUTRGPe3CXkoaftircGAO4VjEJyvODE8HSKjxPjrAYZrKzexNNJcIHmis1VxPzLq
IFnTJ7t1cGEBbV8To+oQm5E8LlIFLJFX0bkAtaH+FvEkULrHcnj5N9v1jxnh+BeO3XO1jPS0xjmq
FHZKXWM+alG1ryt3jVr49ghdL0gKtenYGmkPAb6zDbaeNkgCc+fuxr+cycQFhE4T2rCo1+g2wNrS
tpVpiwRkIK4Y0Sojx1fVrQ1EVQbqxlxfyXYW8lMxbw1bmoA6oTh0vXlMH7tSoxRe0G3L/lmdBt80
HiZe+kqxtfKXgnyOubIt3HoFHbJwzwrLlmCQNwXCU/pseLnQlprYzLr9oWVfmO5VNtQXyi21dkQP
52TbNkDYpc5z9FKxrapsoJ7hjs9qkr8ZkfOZlWvTardhC78Im6HqwEdiEE+KIFAEMvUUNX4MdX2v
QMSeWv5QH3H5jF9In/hxcN9vxX/u+uIGMAYFBEyPYV4EJ/1661FcZB0y7AiURwiKbFCSIKupsZJr
LgQTkaYLNQ885iFdeW2FK2oMsv4W2zwhXOUbpIReszZVuLBzGEPB3YLczkReJu1cbac5VxQE/LkZ
t27rF8MrBplFIkinYJp+lvav+3u3kB1A3QH1bYB1wdYP2O71sqCiZHRVx5SzXbcj2zSKBp4CBaMy
4E+Zu/GHNbCMeJj3KD8raEz1fgP4bodp8c79eyCDcGDXxhUOeXMgsK9/itkOjeJUpnLWShPN+aZ5
H41hbeBQJrEUUQEMJLgQ8DRG3/TmZTcNozvVOhbsFB4h5cGwoZiETEifHN/ttkUFKrhHR8+fMbKw
7RXMa/09eBA/QSB5AesC6778NDIr24rR2FXOnBwz9hWKa07rQ7/j/qddcthLK9J2UjblZuTaylmh
b63zokNdlc4rNm5zZqxEVIKQoKBjJR+KXumYxuI8DlE6SYvdzuZfsjqYPtV/P/KI4oygbBHkDyjC
S246g66Az1oZh1m8A3g4yOmjO2d+n3/7+027tCPdGXZr9W1nFXGYZAC+Tc2xEbN7dOW2WLj/rlYj
hex0btrYtLBtWTajOXKsh31kWl6VgIpm7RMtOrxNXBxuA6BnS5X8oBkb2mtOG4dz/a3QNyDezDRn
ryvai2kcEloEGXsxi8Ybzy1pDv3YrOHvPuippACNQZt/foH08SwIPtK47eLwNbU8IBF0z+JBee5P
qe0luU9TlI58FvkPftms3I5LO41bWdQHQKx+wxrQkEII1A1xKPT2pk3W/q/E4TitnISl0wb+ezx1
UBbF01d6uM/gfgAhgx6HBXumdOP0u4Sv+OZCGgjS7n9MSPccV0xSR7MRh6KIqOjMs/Qnu0h2q2O/
S7cQGGSAOrYFXEnOZVwQTttJypKwe5nSY5v+Htmpo42fxu89e47UdA0cJBJx2UEuDMrvnGqGHDRT
uySsLMsb5t+NkkFDEAuMBBnCQ60lHgEVe5G13v3jvhS/xHyuhVI8CugfWd1Fyiv6rlCWh+Gc0W3u
mEiTvnK0kScDPb1Hp1+jJ1v6hJf2JC+puxL3pt0moduDcWU6z3nkCabatUGOj2lLeUeREqGKhFsd
/yA9ShpQTYxtxZOQ5Htz+krbU2L95E7tMfsBkDOkwnX8SCBKWYXa/H2sPrXKtimHXdr8i3Nx+UOk
FdtpomKAhSQhG05F/L0lr8m44j5LR09IvVuoNeFCldVFCzcb54ToSUjhJ11EfBVElN2w1q1a8hX0
xBzQZWB+BOPC1+nJ2BM9c604hQZXoNXfR9q8auU+Czu7e8+dz/cdc8lRLo1JZ91JDJbzzkmQvoNl
cjROufaSMI+03eb/Z0i+HUoNyKPWTsI0zQM6/daKyjdaDYUTsmJJ3j9MoOH+FlMGKPhAe0q+Wjuc
Zj3K+LmpNm6mblstoA3Ym/QgmTdutHLF3jzIZHPSHdtrIAxNp5xDWcJAfueTKtCSH7P9M7ZCYmmB
M/2a0q2ZriBh5AsHmCFdBWcMhnNQtYRYwLWXEGqmphnp6nlmzbZQIFhpODxko1L6ICo6dKn65/4H
XDKI1xZqRKJbi9Gqa4Olxthg5aUG5Cwk1yprX6ivdofbzkz9IV2T/VuyhscWimzoV2GkQ/qIhNd2
w3Wqncc8rXyztX9ElbqNmPPWD9M5jY21R4F8Fwk5TTHISvAeANRGBgw4Ja1bihGI86zmvj2YD5U+
v6pKfURd24+L/kVvok3XOCu1EPGZLuOnZFYGD0wpOLGnHGaRWPxxkaS4avt6/8OtmZBCdAbOCzwz
E9R/c3Isi26LhufKkZMjo4A/AIiOAjuOEbgApK/FaJzQ3k7j0I3L7Wy7O1wX+5R9vb+Q2090bUX4
zMUlalhuOkQFcnN1LKC8WfuV7vql9qkocsgAo1PnPqIR+em+0bWliWhzYRS0jREZOhjVe8y0xkCC
1hu30VZOs9igazfA0oABBQkiMJNoZVxbmXJjpqMJK0bVejprfLvlPqZJi2wNlrVmSfKGyJ0qJZ+q
OITIKaoLo7qBPku+1lZf3DVIDFmCGwnFa2k93Kz6saWwYkJGqXLB69IEq/fxTU0BbodCpUD34Nii
8i9ZaRSqOsaIXJiPNmD1seK1NoaPi5d2W+XJx8xzjum5AJwR5/tecXumYBlOjLQV1TDQ811/r6qo
IGLSu/heCSmR3GSgfc0Me3vfysIuokqBrBG5Btgn5Oq1VRlxG+E2C11SHcCh4HVafMit5/tWFjzi
yor49xceHisJycFBloSa42yS6gu1jklHt0qzMsp/80AUnwvvdzwQUXpC2Uks98LQqNNMN0okNnr0
nveQekmcwKzOdPzTsKey/d6rmjeZBz5iLANqmeXfEqN82EdBGCgWbCrG3K7tA0wPIGxcpbgltSCB
9Gk1fpk+AaG/ln0vfTcxASBuZnBamdIZI3HptG6Cl0QWzbtqgLTBoOxt4+XvvxsGEYVaKrA/eHte
L2cEdtApkjENNTMFs4vtk+i5VYF/XtMwWHIQdAXweAGbAOaapRDYWRWze2dKQ9PZQYTwgJiRqJAM
H6OV0ufSqQKfKKrooDtDD1xeUdzEeQW9hDDSk++Q5809TY3z4P623SRsKNGrAM/BFbF78ELp64Ck
AGrhFc3Dsv9STufeBte+1h0KY+vk9RbwD39uMg9PmLWhoI+O1nWUFzhs/GlBAFOc6OsvRvpJdWJd
z0LFnjwTUoqzs1MtDKU/j8q8b+x0Z1O/T0+G3W7VrglY8cayNf2S200GgFDoRAC0AyCXzBbF0iii
ShrlYX2uwjXimpsSDDYXg++oTqAX/+GW10usDE6VzI6LMC4xy3BwIY4dhWPfP6RDvnfVTQ78Xfpk
53TnJDuo3zy7yb6m5IyIs+JMt4cQE5/oBuPVjY9sfOgZXkQbZqQg1xmmMpyKnzr9BZxkw1ci2pIJ
eBJgfkCZmuifXi82JVAocIFBD9lb0z9rj3+NTsNugv/nHwNSxEySwqzBT1yGkWl6SnOinjYh4X7M
UKi/fyoWlwJmXUzE4SKF6uz1UqYs6sqeN2XI+/HAo71VV0+FoRzuW7mNJI7YKqTzwJ0A3Cxdm2zu
WNsbWhkmk3U00N8gxQ+oiryU06/7hhZSA1jCGROVCTyi5YKLnVI1niKCT1O0fgpm0v6tq0C0kh/r
vvU1CCBZBpLIaA0Vt3QArgxLr/c5tpxJyWDYomHCG2+ov6TGkY7Griipnw9KQPG33IfCvY6Lp5/+
IHW1UC50w/tbID+Dhe+AOg3Nb1ATCDbj6y8KUiqAuGerDJuh9+Is9mL+ueYHC6HHsAUJ9YoHLdr7
yP8BTgakV1o4mLUdG0URnDdt+mLQDjzmBa0YSq2jdeC6lvmzVhXbrDaG/f2VirAphVW8PxDQ0V5C
iiHDyYt6UEYw6YA20OiPVoGXgB04apA6xtdRGVeMLQVxcIG5uAhFyQvkTtf72hQmg6D6XOGklEhW
ADt5NjKaBj2Ngkzh1C+7tNuapdEFmIRTdrVjFw9QzmEHrS6TfdxNeeCMVbEy7LO0/WjO4lwhYoCK
SQoVHIOP1dRQhHS3ejAi80tpFQe9iA4TjZ6a6pllgC/e3/dFXwdvLaBFosGFjvT1VpjQFR/71KpC
W3sa3xK+G3SE97HZofHbxLuhSbx6eLHsI9FaT4Bk8tfiSNcYCRcuNLTxMHwkGPyAqZIcvW6Ay4mj
qoa6PQbaZr1xNhrErVauk6XQBV136G+gCYw7RcoaOs0oCd5Odejs0A56LexAXfmCSyH40oJ0gHRz
YmRWYSFBCpKSX8l8NlZMfDindFRQOMLcDwY9gBY3hRddXIot7whHeacKZ9X10J0xlLdoQ/hPY+dA
s6SigRHtSaJ6vNow61gU7+BI46cI9Lbln6l+q55AzzCPG97tOF5cJtn2Kros991qYR+wxRoOGEpc
AFpJ+9ApPUh7NUznWtm0mzohAwDO0YSt1VlvZpURIdGNxjwrmkaOEL683oy5NHutMoYKT3uj9Gzq
gHdd9YEI3/TmUf1B01eK7jg1/TwKlFXwwoJDXVkX//7iU7jVPPMqQV1cBV+V8zTzJ0U75un7v9hM
8dpxURNFT1qq2kFhMJ8AcERYiBQ8dHKvgxZBlqy9eGR5SudjL8U7HC8EMZgsHQ+1gpy7kiAUxPO+
pVBvi58H1P5b15sBt+LZI6O7bOZ4wda+64RVugUGETRoPsQkvdQ5Zl/S9Dket93oa7T3oNGwq5wH
LWJHha+06hbiBV5GqA6D7gYZoswtmnYc3FPErsKiBg2U6WAmsqf5Giho6fMCCwZCIlfo9cggA+qO
8zhYRhU2/D0e1V0KxuZ69hLnz/0PfFsUQ09c0HxiyglcaPJctKoVuZN3RR029icXgNe0/eNEuT8B
iOb+4MWZR9bK+Vy4bq8sSlE/G7siS9D6CB3wyTVV0EA3meZ/SFMGg5KuGFs8pKB1ArobwGsAISUH
1hJIFMwGr8Np8rMaasz0tbZf3LYNGOv8OLVe8/7ABgM1C+PcpCu1kaXHIjIKQYqE+wXgeTlGFEDc
oQyDXK6mXsVHT02Tx8gZto2tvHA6fa/q2DP64XM5thB2b+eVa2fJWXGqUAUHnRlSHClgJ1MaDQlg
kmGlRsq27Zrq69Qq6kopYcGKYKQFSBvvJVym0ul1raTIiian4di09oY783goM6atpE4LroqqCJIn
vOzFEJu0l61iNa49GDTsjbcifoK28i5Stb2WaluX2r7NgYQY/hI0ibgEmBxQjQCY4sqTmeZYU1sM
yklNWOad41tarfvDYKzRji4cCRiAd4ApB8W6DwWki1hezEkVK0rbhCBI+awWmzQe9nbM/dT6vYo0
WLger2xJ9wY1MqepUR0IzQntx9k4Je10NF2+4vm3HwtOr6JkBgQRCgUyqNGsSjVtm4qFqrHt+1Hf
G6QxtmzMjllGn0jKvnedSra2k6yNbt5msrAM0luRagHXL0NwChyECfJkLJzKY53hieQ+oRKkZHmg
u6EarU383O6nMAcEghi4Re1dnI2Lb8cGAuSZbbGwtIJ2OCn1E0AzK1FsYTPxiwFeQ0EC3Sx57JrB
tuYWVRdqvDkBAPfstN/z9AQCyS1afN/rdKOvpje3Z9oVHo96HVD5SPakyMEZJ5BCyDpsGTW3E8+I
r/QAaN6/fhZ2D1P4uhg+RJUFpYrr3RssVhVaYfUhs38q5rkya6/M3u7bWNo9jN5AAETwL+POvrbh
8rxJbWr2YaZrgZoqSFTz5Di0hX+EQsqfnMYAG61JDi1Uq4FLdw3B5oICAv53bRV6Q1ab510XmqX+
XHcu0Ir6wR1iD82fJjEf5jT18jx76/MksKI0GLKnrGhXAvNCHUP8CiGCKlq9eN1c/4oSItFZ1Ndd
CGWEwBo3uCi9vti00zdDf9IU1avrwW8wE3B/y2XNNuRz13bFN7k4FUruNJyPTRf2f7gTOIaXKyEF
ac8cmE/JK5Ruks2I7pTuuZVvrz1TFm7dK+uyQlEZzyYuXVhXU/WdDb8438Wx4Y1au0EUn9o9yLTA
gRMYuHTvL/w2kos+kgY2RIAMhaDu9bpHlDftbGCwXP0yzQPhh5yio9l7c9tu7pv6qEBeP8aubZFr
WyADzXO8AOBhgpNpR6PnznitOGgMIIIBZuipUTz645vOn6s2RkXjoXR/ognJ+GZccbO1VUtPaGNC
X7+Nhy4kyXAwXbBBQEbefC+J8zAZ6YqxhbeCWDdK4QhL2E/5EQoRBhskh2UXUqsgvxydq0fUi9wJ
Gr8q+9PPPWd+OkXdvMlB7tB7TpSpGuTwWFVvjYH3mznKSvrSdGhRxaVp/GirjBZeOhb2p7qsCAUx
Q87NzWyR9GxkjLQBKOpzZaepBS13SW326mFsrUw/OUqVPKc6r9YY42Ut348DhFIMaoFQUkFRRr3+
uG3v5iMxJ3xcT93Uu3GfPet7ex8d1Q00HCED4fF+Z50+1T+sGErCgb1Sm16MX5c/QPLklOkjM6u5
C7s3mm0NLz6TTZmfxvHnrO6zpvfsA2uCXFtJWG/fPfi4OgEsBbMJGBaQnZryLO8TrLtP+8KnVhR5
PanK/WhHw1e7jOJw5RSJjbw5RRcGZd/Nq5q5oBkKs7GB0k+zJ8Dh2OSQ23XQoepYjq+lMfuQE79v
eOF+RYsDQwf4f1RYZfImnFNIb2mkC9OS6H4e59wzhzne3reycL+iQIFAhNoeUmb5flXMjnWqXfRh
U5669FtEfhN9JdNbKOPhgXFhQ7pj7Ci21RhaRqFlvqlD2BTHgW34pm4eOCgL2hOAMO0Xy+tPpH1k
zXsMAPb9RS7G+8tfIN02FeFz3PO8R5Z+TOL+kbV6kLPfSY6Z6E13cvTuxHj/ucvXuBqWPiLqP3BX
MTMPnqTrU0qTlrgKa/pQmR31U50hfcFkQPTl/voWraCkgEo8mkSol15bAUdN3FDC+tA0a/VQENYc
TEwSr8ATF57KqOohgQUBBBCZaK9cm4nYkEU01/sQs3tb493ZWX7tQ6L9Vfe7p8pY8X8iDpZ88C7N
SXuX6EPX05T0IU8xcmumYw7W2LH/bnArCWaa9Q+UKfMzRgkxsq9r1Um3ItSBNKf3QdiTbuY57gLU
NNQnjG9n6GCXzqEYq2GrJjPftgrmcA0SNa9N7hZPtTqDXj1O10aIbhMsAP0FXh3dAyADbrj4Jzx9
jDZ1hrBUaPJLb4rErzjTXmoeaw9zSyPMYesFmA2g1QACHjp3Rw1ssj/ve8jNMcevwDPrY1QaTHvy
a6vX7aGdsoIDPq4fUvCSsCQ+dN0aW9KNIwozcEPU6CCqh79de4iSTABqkZ7jpJvFW+x01gheF45Z
h/vLubkEPuygvAy+Z1GckmKyrlR5zCfGwwZd6KDQyz/VAEZAo5igUpXWwX1ri5sHUrv/WhOrvshV
SeaYVYyEKbTcKvJdq1A2cwGWd4ZCyd+G44+Foc0kpowxMittYJU3bIyalodoOXgNiY5FOQR2Oq9c
3svf6R8z0iXaAPST6eDNChPH/IzR9uhIBjdZifuL2wYCABAJE5HuS1EpVXtO02TAtmVsV0HC0mrY
kTva5v7XWfSFf8zIIK3eNXJnwFhp2JHf3XDkEBIesk8NGVfsrCxHFja085maiolP42BS2UY3I2t7
z+rIStgTUe0q6qGOhDOEciTQPRg+lIIsdXOS5tHIQzVrkm+1HYHRNGHR4HHVGjYGMOJBlJIpgLTY
WhVhYYWgy0J3D1QUgC/JL/qCQsXALosx7JXWdwo8BC220TA1ff+DLa0QBKqIFFC3ALOa+BkXxynR
UuyaVo8oZm2oEZIWCtXFqPkswdJ6BzDxcm1yZ8FHBHU+JjkB10DSLG0qoS04BMk8AjWil17Desh9
qtnvNKkxmzF20/7+CtfMSTeXw3R9yCw+hpzzrWvPrdeBP8CjUTkGZuSs3MsLhxkD7nAYVEcws3sD
n+oIq/REHcOqKPeGOuzQ3Ppb+Cic8tKEdJSNnnDwxZExtIqvRsuDVnnMjfcoWpPHWfTAf5bycZle
uEbFeqCyiT6GefEVoiQbLW+gQzKtBCZpw1BqIZiTQUaGkhJg/HIDMMGrMLeNhpwqaudb1YzAipF0
c3DfCZatoGECFmjRLxdOcrEWNW+j3s4ZOaEpOu5Iav2xqrRcuQjlOsp/1oLKmLAAdhrZs8c8m/sO
3+dUQ2+KeqzL5pdKZdOL0dJ2k9Ravo1KcxNTh8H/2vxBqQvuZWM2b5IR7M0JmN6PVJ0tD5LNo39/
C+TM/39/nVBJESIdwHde74GTjpgeIJyckmTGxA7xSOLucss9cK0KyuIUmeCJTvtTy86qs6sa24vn
V1buHIK6k71yTsQhv4isHz8GWC3BfQMJcxT7rn+MoqhZqaDzDn0Iv2/f3TLzWL2Lpsmz8hVTS9/e
AmYAFTVMAt9U1RLUl9qaKNqpVcx+n8PX/CIf6Yoff2h7ySvCnDxwhvAxtD6kSFpUjJZDH8PFyoLs
65kYex4lw94csb2pU6nhbHRZUDvx1zrCdzYTru643h+MKP8MGrv+0DtIOtkE8Sata5otBO4gAMEH
3TfwX/YyFmHgvmJK4HQFQY0XbLdtpBUbx6mVwNVnaz+YkDyoqkYLOq68mnpeHpJBi7Ct6lvbj8YW
QNxkc9+tpAvk40MC46VhMgKw1BuS1sau84HPBjk14J7Z944anQxK859G0n7j5eDsoSHqBGPB9D//
wjBe4hBzBMbhRqYvyV297mKXnGbF2rKIPlVJtaUte7bVaa/H07Eu1jjrlzwJ9HGgUwXQFyIGUqar
pD0bE6PQTwnKuNDyOo7ttNZdkp/HHxuKmTMMpgDGhR6CnA6COA6Ffh2yxtVuarfNLnltv7mzl0Ye
/2X9yNeEAeXa0Y1BaVXo7Gg9iWAw00cvLjfaDyX3infrU556+nv8EutBH3lrhJDLZlFL0aAYj+XK
2bVBc1tj0B8+8ehlSILiOX+0HgZjq/ae9gTqjtf+hXUr14CM5/rPWoH/QNSxQfUrU/y2lTGOKqbw
Tm3f+/H8mKVBzTem+tXJUOLOvNr19Po1UxWvyP6souYWQzC4NKFzDrg4EGVSnXCsI0hy84icFMUB
BVVmYE4f1KizbzhxeShrEIMPqjVvZkdrf7JYabZNbNfHOjYAnnebT5WixZ6ldQBZpBV7aNn46f6h
ku78/+wP5qFAcoJyHuLYdVhOXQUtGQW1Uo06c1iXbb8hemfuap2v1YGWAocYvfqPKRS8rk0BqVIB
Thvrp1nfWGkCiObBJagfFvUBScEDWXs4yhUTaW2gf7w2yPPJYiTH2nqDHqdmeJxKdcuV5glkSduM
1T4lJ00vtoo1+QBz+qx6v7+5iytGk0q8xyFXKKt7ozg+oP2a6iejBeC8a9o3qqoBsefv1MrxhJnj
XZXmKwn+ks+hXYeNRocXjXgZ1GCp0ajEmaOeUv2Yj84uMmPfmMiTO//qvsbQ99ADfXyMbXoCeiaY
8UMam+8m9L7Wj9+Ce+G84xJGDgIpa5lVJordqErmQjvZZblNzc9Rq5waELmkm2J4mgAvI1Q9qvQ5
tvYMoNoqeomd72oUr1wdC8nH/5D2ZUuS4tqWX4QZM+gVHJ8g5oyIrHzBMjMimWcQw9f3Upy+fRw5
7bKsWw9lZRZlvpG0tbXHteB1okaLMwBY2lXQY0Vdrumj4ofVPU4a5if05iVEH9NnRhKRzeECEKZ3
kGZjLgrlbQLAzrXegSCuGetQVXw7ah1DmfZFOR/sOnsfTcNBzUkL610CFr5cHZzJ8C0r2pVF9DS1
3WNS9p40ixJDW08MywGAXAHOMMoVXARGZzMuKslS/FZu3hb1NdYxMJ4XL4QCLX8G3OuEhAeJplOv
vaulqPt8a/dZ9gtmEPkiaMJ6P4bMNAcywR+jkrQv5rPSZV455g7m1RVRXzRzIzmnDLmi/5GFhOxa
ltZWsQ0cGsVXuvP81pfOqDvk3QzM/pwIi8gb7gGDKMKUGP7F+vjXwlIcvZ3XmerrGuhQ6OwSgMvG
H09p+61ClW80ozuzn90ZjWgtBhTCpxkMKbdNzNYnAKSQjRfKaE3h22OJOaSZPhBcMOT7dlJpIkVm
5aI6BZ8N/lJpVLuQVkRyDG4KZ7tVfUow3JIgaKPhQYnQg21809rONdvKs7T4XAHbgYY72mcnuSmd
cPKbYdnXdf0nnpUDgQXKxwTIDx8VCMGmpTgpdYwOYvkEMl/B9bs2usyJsoBKibYIhAGc1c/1GqyR
Waf6fTuMiLq8JnpNeq/TTnK4SyLr8/YBbIiDLwogJ+R1MUXFz/NrZiop7YQgq44occcZeEatcWyN
yk0oaEr7dsYDPooKkBvOFKwpQI2R5jVw6rxnqpC4hKlTVKAhEK80fxUhWtPJjhjp3YA2eestXX7n
zYceeQpLumS9qAPy//MFjP8RszFguuX2GYAoRBqlWfWnZEwx8FCd0joMBhkkyPavQvkTS+lLNBon
S+o+kTPDO1+6dKKH29t/fd/ZPtgISNBEB2gWzrZMcV5GDLHGN18Lw/JiHQzQxX5AO8xAjGOTPaGV
4bbEDWO6FsmZmLKtooIWCIAMaRh2SaY1e2tZtGe1T0fPnsE6pqd6+dHpGIJscy13+yKxHWmoRVzp
TNDa1q0/hHtnqtQ2Exh11SdSKu2nPG4eZ7Lke72l8tPtRW8YAMgCKgY6FXH9ceJrU2dKaUcrdHP7
bazvUx0d1aaevIFGsKSGK3UPCeDJNaeaJq8OK4Cw3+eSs7z1pmuGD8W0t6ff6LKYFTR5Im2bOaBv
ER3L9au7/kJuN6IozlBNVVU/qsIPPU4cMAkBqdGbJycMp3Odv2CubZ/I76F9KooA7l+k3CeIswZR
TpyvOsFarj+Fe26XFhCMCzbTH9D3+AKCWkV2qXYa6TFv3KLetakgQ8ij9/1HIhrqMfQGFweIeevj
Af4SAeisrfqy1o3OOD6Yo7OMQVvbTmooJ9X+aNL6qKBTATXQst+3yrcZIC19DA7IZj9H/pC5diT4
qi9WTl5B8TlI/rIsDKA01l/VqHVTSTXCZ9A75d/UOem8MqLTTp6XuzbUpIfFSBMGwms9p7TDtD8p
ZS/qlScltICqppv/WEM/7kho2m5TxfkuITY9xqT7if/JJwibH0FB8V3prezcW3n5VGVqcT+g2L2b
0NPm6ksxn+jQKf/C6DCyKuZKoi+bT5SyJ9+kVPpKgYzUQX5wfqoUAs4qvZLcyjYfNRIBlLKSFeIA
bcL++ycOfiWbvGdUpVelYN0uelUDVpRvUn3XtKi/mo5dJ2DCdaTZdECNIaoa8N1MTMHQzoM2aZwl
6ulf9uEin2pakhUCbFnzC3MAzy+V25eJ2tVuSPL4N6Do5kDT6Zw6SZeVR9TBgce1aEGUKS06NpIZ
7dwR+TnWvYKm7ib/JBWYJsu8iQOpCUV4FRuWAE8/sjaMIw9TY9zLlE1RnjYK1XxgLR4aXaVO3Azq
bgA/g6smoagyf+2CobQM7QYfNCAD4GWvtbycqJIOPdV9qf+u6olTicCPNt44GAzAM6KLG7N3hDMn
gF9p9SgfdT8EfERaNbsGZRrNfAL5IMMuOeaZ073ftvfsJ7mbC+heoK5bmPbApC+3pqqoqFX3qe4v
KOEfC01O7/KhBbphbCuuPKSpVw9mvb8tdMtu4ilHqQOuFFqMeFgYE0as1/PE8Nul+g5ww1Ojxd/C
hByXYXhoqB9FIPVekrMe9gJTteHFIU5FGy1iRCQ8+DTRRErSGNTWfdKq5NQDMNwD/TsQtUHVu08y
9LY7mH74bMuoFdgSZgO5nWbPKuNDgV+KUHmtPaFlDjbwFQ0/p8TJqgK6+tbOgud7Q0XZCA8Qp+AQ
Yzqd85LQyYREFOoYftYCEy0CLo1DpEY02rW1ieiuRMmFcW4AZme9lKmQ0NA9G4Yv99Qfdc214p9T
eIqj2KvnEKlaIZUS2xx+8xBTIq+G2BIdxNy6KNizh762DX+KdtEzK7LA7sgOOOf7GYVMt/3xpxCl
TzeuBjwgjGHaGoaMYGjWq8Sr0A11VZg+SV7LYi9nhwR4FnNUuGU2CWoMW7KQugSINiY3iMbTXqtT
Ew0oIpm+NaiHxERJrlEwYCUdtLJwSPz97+/fl38Hjigko8ElsV7aoHSN1OuK5ffSHWCbjd4rk0NV
galVzZ7oYAdE3xWViPvxWm2Ao4odxQQMm6b6SuFePC1tYyexMYeWX4SjF5UKdamBeIGYIDGcxp2p
FalL2klEs3l9J77wvHEroDoY4uIuHiA8lgrxqu2rbTbvayU9tlkqIqTdqBCupXC59lkCWkqll7Y/
NPF3LcqcRQFCiZTuQrvaa124A6Xq4/iuocmdxH4XSg6NP2iaeLUIyPVal/AlsOnwHGQF0xDsGC62
2ZKaVJKHyPbrRvaK5A4p73oeHJXEKEMKshLXL/BaFlfsC0nXUBNvhV/G6SPYsxCGm56WP9T5IjI6
G48Gk4X0KhwijHqa3LryadQbo21tX2FbKtHkZwLWQqD31dluiNrMRQepeo4KE/0NaPi4M5tsfL99
cbZU6QvwAPJRaeWzI1NWzSEdO9uXYuAFyn0/Olqt64fbUjZXih4KNLRBXdFwyOlSN0a6vJSD7Ufp
y1TXTlwYTq49FIBaneTikIYNLJ+9S5PftwVvnSaSPkimId8AKi+mWReao1p0GuoIO1w1RXNaxml6
MiL5zoon+U4zR/n09+IA3WLjNQTWGB6UtbhMAv0izRb760WUpIex/ZHECF4UURJl69guBXEWgExa
NTfNbPsU2A0ImTF65dxeikgCd2IgSZyHsYAEWfdV8jbHApXYMp2MjQz5R7xEVxDpE3rpdamXbR8I
M074QZ+GB205AN7JEGXVrn1QNhcPvCOMUuFp52spZZEZxTRItk+qf8LSgSc9RLt89txyckbj72Z4
EWzACcM4JvxPXUahmTMfid1i03LT9osMw+l6FbYuCE4NgZG69rxAloTiPYAlUN3FiNNaz2hvDlPb
dpZfSq/VJLuzXbn5LFiKSAinzHUGpko56S0/VWOno7JTK3f/ayG8ImtDaYeA6PPLPHLV+h4jajsA
z97W5Y2VwNVCBMiA1TFvyXl3REHors6x7M9JdASUop80mdvo7e62mA2VRhQFU4MErgyMVHalLoxN
q46jkWAe3zeTZEei6qGOgkwHWJL+vuSAfO4mQTfmhnXT4LMCXQJvIsvkrgXO5VIssNiyX1sH0/hm
uZXWOkSUodnaPfCgYLoRXiP68dlXXCyrlKNpmItF9uE706Od5LtMKq19PIlqPVuC0PZis2AGkBlX
z3wkyXKvYv/Q7f6jNRu3jMkjbUeB5dkUg5Iqul9geK/yrih4moCRhhgNY6qxdRenL4Px+veqgHfn
K58FXeC9+7jO5FonnewXTe/M7b6k1KP1Jy3fwQ4nqk6zR2wdSoB0nVHzApSCMZuxBV8eEIIiG3VQ
2Y/u+/Cub6pdY5pI1p0HQai58SZgegbVQWZ2kE/hNAFkh4ucWr3sS+YvPfwDnOjbuyb6fe617hQ1
0+MRv7/M93b189/9PvwslhCC2/7lpVxslDYpaW42FPSkdtPBaAJ1IiPt8fYittQL+S1Q4wGrHPUN
zjY3RhG3darIflZ95lrjAmMMzGwCv2bzyC+EcLY5NBQJ7TwqVkITQAfTB+hxZMQ/NfkH5gMErsCW
mblcEWej1S6KMtrLst/T7qCpP8tpcDIz2xkietctAwoTDU4kNocPEOG1ImszekUpjs4HVn3lhN3b
tDxjflYz94Uod7GparAyeBWQ3AWEw1pU2EcIXDsCW81QmRYgyYuaGbZ2zUBHNLhM2KQu3/atG6Oy
IMSXfUwU/lR7/VkGmYKWOnmU7W9r3KYkWGi8PWhOgg1YryWWjMWKUfj0TW1f6I7RIBwFvpFoAnXr
dJh1RjkeGPwoTK3F2Bkd4wKej28MxBnue8WTkCNWqAVeoRjFaoEvvXWPUA1H7ydia0D3clatTrK4
0pBC8K0QXHioVOP/8SoR3cVGp81XQy9eG7iG6C/gHu0iRRuRYSWswt/cldHkJ5kxO2lp73vjbJLB
6ZPIUTAi1VdRMMn5LhRRn2/tK7BoAU4DcHD4jJzBCNWIJK2SKf7c944+vFX2I8kgaj605q7Kn24r
i0gapyyLWZsYHSrQYVrETqvXXhfJI8hLHTvaL9LsNb1WCbzVLWOFlAyoFFhmBq1sa8WRyyxvFRAU
+XV40AEtZ4/0oJLPtM1dqk+//n596GZHQA19QA8Rd7HlJs0oBjtkHxgoaFcm/oAcjB3Nu7Rx0IPp
GEkuMI+bywPNI0AKMfqAOHO9PDONNGWqoKgqGoNVIELQEgwfxRFZZziZoq6JrWuBll1YSDzE8Ga5
87PNdEGpsFP8GnwQ5lkN74xUAMa1USaGO3Ehg7vpxZJUxMhQpwJtgYN+L1w/3e3tb6Oi7GYdZEjl
EfUwmvzuRZgXW3vJfD/4MwbGSvkXGi/qoHaYcmNpvAXgAVX0ezQlF2QlcDcFZnNrJ4FEAU5TuOws
MFyfmxJTbZgjyDIBoB5mxlvZ1G7fFQLt3xZjIDkIsGQGfbgWgycIeCjKgKJf9aQNmNbLnDEXYYpu
PQFQBlQq0dWMhCDb1wvPBnnIRkIdRvHHqHFB/xhJs9Paj8skiAk3nk0d5wLWVCTjNUS6azmlWXeS
zmKBKc8WZ0K57qhWnYgoYWM1zEywZBEyRjqftVl0ZZ6qcpJ9eygmL9L0ztMWxaHRtIvsWhJYxI0D
QmyD5CLAsBipJaft1VgZWjzCl9LTl9S6W7pnIUvUtggGlQEjiDIDd2lDBExDOOCFBiAJAe21eVfO
HQXpTyc4H5Egbi2T3WV1g8X6Zv0HeL11/DQbAid9UwQqMQwllQ30cg8m5qEUNWFrmZfSsecz3i+n
FHE2beoZ0K0YSiouCK9nhZRISTzGiq8pIYgeZ6KfUDV9v/1UbKoZwnRUDGAGADO1VuYR8y1GptSK
n+tjv6tDI3Ml3QiP/RJ3HwlBa+1teVt2lXmbgKwGiND1/MHSkdGohlLx5aUZTuC5W3a60aQuUj0y
ckVS7FlJYYC7tYGi0xRjFYpaA7tsFHVAba2c5ZtlZMZAGcOrfE8S+DxSCpejSp1IvetI+EbLnSkN
z4IlM+eFi00ROtho60DQZQPhfL3HKoYPZ8B/Kv6ybzG1fO61Y5w7h+wbXMZeoJkbjwew6FlHGcv2
waavZWF6jVBrhCx0fjlGfQxnOBhg97Xqeq/rr7dXtuFHsY4CdC8Cah+Dl9zCaowRT3KHs6wKvyh9
yUZLrvljGeqdrb0NtsBGbUtDcQvWXUVvIPv7hX1XULJu4hZLa/ECFx7AHztX/2janSIC0dtSDTxS
/08SZ+H7PoXxLyCJgqzY+lUXP0ZjdM1ScFZbVuRCDO/05iNJgEkLp6mz34HV5MrxT9B83z4i9qm8
7l3K4KxuNAF7FpSK0AfHPlT1YbC8+35xh48xF6xmS/PgcgKMD2CduFTc8SzEbmhWTXAltFrd2d1S
erqVtCe4qINbFnX0AIot0St5tTz0SMLbRO8semlQRubUvQMmqJWiB8JXl8VRw+g0RvR7P+wnQk5U
r51k+Riz+O32nl6dG9JMzCzDx0DLHJr014oot4lOW6pKvlRUD1JzSuXimRidyAO9MhtMDHphWecI
Czj5kAFwOBLRQ8nPi2ankG/mB3h1GsxJYfQu2g9Jc5pKQTJ1Y2V4ClDIxcASxmr4eL3MFgw16HIc
ZGhBYjR5dHHIKFBJkRDuyZlh/GmTqXGQyKc48cAhoNnf//qEVuvgti4E4a9WGBARmx344/6MuMEi
4oWr55kFyhd7xame1BAEdeMcB+a53Ld//Wbg19FUgtuElDOb1lvrGE1y/LyFkxjLe+T0HeOdWP/k
0z6azn31JwIDuE3/Xq1Z3p5xOqHQjATUWmRj6jWo6ZYYfMXofiYtEIctd6ICM3FlW9nCkFdicyX4
cJmzrWMUoxTUm3EAH9uV5Aw9H52jFOeZ/rmtA1f2aC2ID6Pk0jalDoRwAYBXEPy+F0kQmgcMHrqy
qMPrWqORCWIgQEg8YU1Xj24oaUCyNIogwbVpUMHLIyf569cCP3wphDse2ulIkCwQIsXAqSKQIHX7
ovjrywkpmIZlbq19jYwbzkZKaaoXwWL/BICbW+bnMhaczHVXBVvKhRBuKT2NM6QLtSKwIjRMFaNH
C2vX1tn32aZ3JAWM9Ri2jjroXjyjC1FrMWJYNwH6FN2prTGMJEpfbB2gyeJfnYHzYNxvrfpx3FcT
LZMkIHFQGxbKVIdGNNIukMGzEunLrKexEifBRH60MnHZHW4GUZ5aJIV77/UsJlXXYiWt+Wp0tQMG
rkFtndtXSySEs+Bj2c11woSAYykB2Ywy9zsjiQRx3BcK28p3YRQwaJVAjw8uF3KD61Pp1CSpwEte
BB3NncyOj3MYOZkOWGPXHrI7eai9CmAUQAYIlOodcK5a3u5pV6BfO3Oz/BPKc5Q7/aQmtbO04+72
JlwbMsTnKDvjC5E/1/jzJHI81ujjqoJa79A6bEnZflDMwk1A7+nN2pAcbsu7fm/W8riTBStLpGRW
XAXgRd3pSwe4j/+lBO5Ys3yIl37MqmDKItc0PxNRvHDtra2XwD3LVA7n2DCwBNQz6dA6bQo50qdi
PrWVuUNa1DMnwUMq2jXulQZIKELKOq8CrTJ2inFHLVmwaxuXYaUH7O8XYQkZq7YawrQKBuUwLcRf
jLORiaCuN4VYCB+B+Ivck8UdzWwkcZRPdQXER0QiKNx+pzVsSFi2n3+vZez9R4iOC4eq+no1WSJX
GHBtqqCIAfOJmflEv8d0mKgZauPyoBwE5waZIJCO8XPLSoc+bgmjw0EBvjHLtb+PHWYtRWDyW1Lg
ZADmgLH32XyI3/U5GRJ4NUEmeUUtPwGa+Q/Q0NCzLmpG2VAznAzG5oD+gxoGPyhbjhhEpmZZBWQp
Kz80Y3VPku7t9tlsKAErdyrIIcA5QuPL+mxAsmLXeqFXQSpH3WkC5/ovaRpTp0f6TmTit7buUhan
cKOdqUgNQ1ayvMpNezKMfya8yXopgqS8botD0IiMLUvDwCu8wuLs6YzMCTVxQy1pn8MjcJdsONRt
62pavqMyKFOb6CGPzVPXP97e0A17tBLNbSiSSgVDhsCtQlXcge6ruxyuaFx5ff5B0taxpDwYkllU
7drcXOAyY1AdziLoH9YHqWRhp2RtVQWdM9lPuezE8dGip9uL29SW/wrho1QARABLhOImy8AIDuvX
IQWJcGlRUWVrS/WRKkFaH6PByO9zm4g+UXCZDDO0so/1s1ZV027Om8m5vZprb56l0AAewkZDQAPL
/n5hZVW7NTI9jGp4T6gLSoU/WcM9MmG/E4y1OkRXBdH35u5hGAT6CE44IASt5WnVoJeA/K8CO6lK
L5uXypPy1t5XciwCLdvaQOAbsiIMw/XibWGXDYbZalkdkCY8dGqHsdfQGNAjc3sHt1aEtiIYD7Sg
YkaCV7pBKfAFVR109uNsgvETkVBXUO+2lI3FIHnAWr/QJwX7zp1Tn+Q2SH76OtDlA3CcIeFf+F1I
jMAlBCI8IF34pzDuUymPW9oEWVI/2lXuV/Hyqavxp1Fqf/20A+4CQzSIDAB6gurtWgmGvMhKhSRF
kKY/peodUYFuPd3er+tTWYvgfFzG6zbQKi0CFPsmmjgYslDK19syrs0cZGDeAYlaNJpCBdbLWGLQ
VLQmZOS0OYUmANJfm/HOjp61/CADn0YWaBrblrXfvpbHbRtQhVE2UyGPIF8h381uVr6O9kkWUTZu
7R28IbDiIaeOVAz7+6VNyPAPMvhFUIPJpoxMP0/udIAz3N69aylwhwB8h3wYkGAgaC3FTqvIlMqp
CKZJ96b5merlTphMuj4iCLE1FLM1eEXwItZCmgbGszER3I/N4laT5egjZg3onySeXAxbVoeuygXr
un6E1iI5u93Pam8NFJF+akiuMr5Z6NKDQoyitP3m/gFpFKlSpHvQjrBeGhqLEnOSVcgZda/AhBQB
0oCwh3ZjNeg8YIimXzAVPGz5XOMRykyrCNQ6d61QQVRWIGkgvwiP6trCwUpfSOLs6LwUct0bkESG
92S6I6OIq+9aADqywCYA5wD1OLRirjdMtSUFCaU59JviWGbdfk5E7XnXm8XGkVjzJ3wvNH9yjxtw
7TWl7iriS0PrZdJbVCwY7i7PDJ399uW5RrNhvVhoXgJ2CwaSEP6tFzMvSg1AxyZEG8VH2e+I/IaC
BzD7Q0edHWlRj1Q6Y9hZsudfNTIJdR9E7UnrE88QDdBc6yHyWYB3RtsWa03nJ/XqlAyLRhfAnc32
GNQWzb1lRJmgJXJxFKyabeDaAgJYjuFkoUCMVkvC2Yy4TdH7mvUhaiH9obY/+zj1tL46TpJ6nor8
0SxlZPI7h+a/AFr8WqmpYPJsY7HYdFajIGhSvUI2HAG11iHKkfxaoztVC5LotYxEuaZrO48AEQPi
cI/w5qMKuD7bqQJ+8Ngjw9ro4Z6YkwPrGM1kP8c/Bu3n7S3dWBAUFYUQ1j9gImRcy7KNttFqGiUB
MBt/5daPUnnKSuPttpCNmwcDgqcSbyRGOXmQw6Yr+qwxsihIpmbYLQA7A+aJLupT2dg24PniPUYV
E6rB23o1H5plRnIa3XZ3QGW517r7VH9SCgrS1V+3F8S8h7UeIupFhRuUagqmHjXOu1ALYP3HoYRE
nU13RdydkJwOtW4PhmA3r/80piC5f31KkIehenZKuGE8IcoQw2VeYpKA43I+6vESGLXkEwBp3F4W
v4MsO430BKa2GTgX/nOtDIk+LVaSDUhyJgX1m05qUEIqyr1cSfCdgRvqptiNv7xSGL1D4gUTBuj7
wb95ytYijXIdUWgadOVZUl5ZSan/c3tdvP5BBGZhGXspQ2i8Kix2YWKVapZkQWxhPKeaopfIKERj
2tebZyDYANYQFF1FAZOd4YXXlIx2CtrBPgtCtLDZ6K0ILdWb6fi7AmJhCorU22viVYKtCQ1FgA9D
s5SFZXHiwDoqG8BxC6wOKVogyaeYbfnntgzee/qSAdJAgpwSYw/k9MEa7CRtyZQFYA535xotOdVP
c3oEloEzDd+K1qHtj7+XiMlevCVwOxG8cZnMpVCTorazHCj6yu92SJZHUOeODzYM+67p2vQUh+Z8
mJqxO2RNJ0Lk4q81Wy9eFSA6IX0BxBBuvfIEkNpWTvNAJ8CvSHv7WA/G994ed8M4HbTlLHR6tnYY
PYIm22MM+lrcgza1vZ6AMCUP7AWELZj41dxw7Pe63FhOLmWpa+Ra5RWtHIJhinaC+37lRWDBiMPR
mwwzhlwe3z0rDdJgT0ZeBstgw1lNmvZgKDl1ddDF7KxurA9yXzdeptbDUakB8+1EU0pO5TQNmlOa
5eyBjZo+V32Y+0nRVs85CNQEyaSNy4v5fJCiwcVlPWGcraWRAeIbTckDMN1kXi7p7Y/ckFpBXuIK
t+lrKxihJABM0EvJTyIBRqy0lcYGa/FrVf9JH9DvWB3MbwBiDO8y1a3BGfCpScfb6r5hM1hbPZoe
4c7ginGXmGigzlsUHH+t/GnpZ3yvSufiJX29LWVDrVdSOLdUH6yqQL0nD7LSj+AcZWBUt74BD6sx
ckcWwfyY3Nv4n43875q4K2xovRXVqZYHfWFM7qi2EbBrDNkLc23xoq6PdrdXt2EI0SsC+A9cXYC+
8M4FjbKM4f/kwVwBrRHv/bnQBc/v1jFhWUB6Yrgp+LW1rTXybOhwg/KgGmqQp8opuUNQFJ9LJbce
KzVfnLoVeZpbh4YmFRhDuNUM+34tExmkpM8K6OMQPs4eGGUdZfkdN3/Sz9vbt2GBgK+PvA8iFh35
K07ObMeNbLUIwzsqYagUjGPPIPPr7uqwbLx5lIwT0q3x/VxJv9A1KyqNbUpnSLAsZgbCCKcsUobp
dMDiFEEzZfs4H4FH3/xjNejPbj0qtS9LF/8oM4HGbGkonGvkHwlSZRgBWW/tqI8N+lhNZB7CzGG1
zyl+CtsX27u9s1uKiRcatRg484DZZH+/cAjKxOitEQx2Qd6fO4DRaNFdLSr5b2kmRie/CrmYOORx
3kbNGMZZZjISxzqieQGUBVbrjCJ6yq9RlUuPl91q0EajFYzFJeieXi8GZD76SIq6DOb6MQEJYBnJ
LiC40+5Jkx25BN5etS8G9BT8aMPekeqHiuxCiXitGTkj+CzjUEOTdW9hMDp56MbvSnwEx+u5XkSR
8dauX34o27GLXR9qfD5NuzLQAKKLgjW40fdLVgjO9lqFEMwA94nRWyL/xw/jy0Mzj3OGPjGVvmbP
GmLuRcmPgCYXPUvXy0FynoFYoscVaCe8GeibAd2MtVwGU1E5CjCbJOVXM6SOvFQuwwQxRvQT9fGr
kr3YsoQ4P0N36uLQwdjH0sdthd5wF8CbggZXPJLIEF8Fi+WIYbDZDNGP0+6H0gvvc3Lol4+kOMNB
2Mf9eCwWFZjZoJibPmojeWq01p3NP2Oyv/0lVy0MuLarL+Gs1mI2taSCPCkwrZ0+e+h4ehg8uqf7
/BQ/2md60p4r6mTU6fJ9Xd0vmYP5i9vfcFVg47+Be1ZrDf0gwKZGinn3ffRiN/Oc4Xt/L7p6X00y
66u3XitnI5O2l6SiJ7CR3uApexr0J91TvpF9dcZbd86ekvPiU78/Wt4j0GP30gGowQfcrUP08OdY
vLQOxqKO9FDtSg9ow3tLYE6vXyp8H+Id3AUWv5mcnWumNm0AhFoGTZa1+0xbcP9tq3WVfBgOspFq
XheboVeWvegINm4hJLMciYqYweJDLm3JU1NN0zLIFsnp60MzuG3udP3p9klviQF6E5rq2dwXEp5r
k1JIcAvkqSkD2chzRD5gjdCruxakWYkoHbO1lyaiD9BiIWAFmeBaFIEtt0kN6zW1AOsz0Cw60EAL
fSCpoR+n+cfIRAaGfTyvXcx7Yli5mFXgpyEWO5/RQhWXQQ5+NrnZS+OnhYWlP0IMsYcKBspzoMRG
gaEcR8HI99XMArtBF7L5jA2GIcMeXbFl0C6/SXzoFCSwo3/ypgebkNNUT8P0u6L7aBBEFEK5nPUI
wdOWpRXkEtvcWyPZFd1jFZ+UM4EegSx7GYD/OP+owA1yW5O2rDkIcVCSZJU8pInXx5uq1VLSucVV
kdrUjbMyRSEeOSOlq0Q1ti1NQnmWwaDAtQKb+1pUrM8jBib1MkgMwPySOJYOA1ByHCscl31F+tRL
TWsAHGHZCK7Ll8vIq9SFaMLlFMeiWXL0sZdBZBqulumvxPzRj3uFpHuq9yelB62i7i3A2Xwh8w7x
5TidE/V9avO70GwPc/+IRP1RfTQbRJm3D+BqJJep3OW3cUdv6YlmAXcER0/OqrXrlGMUY0yFYXnt
o/mReBNiFjxfRPBafBXNrjeFTbYBhgKELpzg0ewb0pTYlOIZiZTTAzDQwzezcj9bR3GRWXF6N/dU
p3be/wHbiZvtMGbi1m6yj/bsv7Md/CkvFLgxTAmuPgq5I2TTWVO0wVm2vu1NImUjDGh5GJLKreaH
pdhXeXmInSYlTruIYOKubwAmBdkhoFMVKT++Wg4ul0kdgN4WpPliOFYb+SGRI0eKm+Ptk7422peC
kLJf63/aap2qZz3a+qjth5n1HgHOq9Vtt5UFm6hfbSKTxNqUGcAtBuDWkkBRNCKLgkYNMsS/kF0a
XJoXseCR3VDctRROf7rBHOLepOjssgicwN5V60/SNC4iOneuFic2QIs2gNxA8kCr0Dm1oQtyc5tH
h6w3w3bHZNfXF1541oY+LtLEdtQir0jUtsqdrL7ePrRro4VFYvYY9kpDBoF/aZPG7spQHqtgfLL6
c+PWhrPEbvg9iwV24DpuWgtiZ3qxFlttytRCP37QE4zF76T6QM298U1uBdd+U87XfWcZbqxoLWfO
NL1JBxl71hu4Te9K+kK6wU3asw0g3Nubt6nxF7LY+V2sKQ77xq4jyOqBDqR5sxK7UeMJkyHXNgNb
dyGGfcaFmHRoJT20JzR3WW5kOhidRv9T5I27qPcmdX97TaL946I5O7LbopiVKjCTP3acIjH5nCP/
J5lCoBvRsrineR6yoqxzFW1dQ4VprvIutabWUdXJUdHtTMt9OCsPsxYJJoNEC2SfdbGb3Qi+rNzE
AttFv8tD/Qgi9p0xHpGjcCxN0Pm9vUYYXctiOXYevrZTpgj90waETX/C5MNQe8coHCijUiSu9Tgp
o0Alt1f3X4Hc8ZUL2j7mBpuqGL/S0Onsxu1Oof5gPt9Wk23rCHjV/1kZd3omhWsVA7guSJNgeDMk
+9vce2P6Y27pYRmPBH47yYYT4nSMSAl09GsMZf2KshvxX+HcGQKfN1cQg9cBWtdLJ6m7zJGMDJn8
Fm2XTmTO3y1lRrECPZiWl2YEYJZak7yHppnuzCItz3YvAeJTApK3YFvY03P1ZSaQFxElIYugc3e1
iAiVwhHddsV94jeuZDnSa/Y4vKiFszz+G1lsZptRSqEhgTN1hlZ0JJnxPMT2IdG/a5WjhZNrvnSj
28v/qDZ8nPrwr2QSpPGQnWLjkevbQ3K8Ip0BW9TvZ9nwQvKdNi8qOKC1Z2l8jZbPqRG8UGwV/I4C
5Q3N1UgdYnyMe4ZrRelCWsDILnX5GBNy1yuzd3tVW7cU9S/0drCc8xV2xCjnADAsbeiydexhBsbC
j4fRHeXHIsyduP/R6H9XgmXAAeD2RWTLGq2R2+NuDxlS2+p6C+SnUe9q/YfSvYaL4Iqy1+di465k
cJekHuJpLCtpegZXHMAJMhe42S4N327vHWdw/iMFkNHoimF9GjxRbSnVWR628fwc9ov8EiNzskN6
OT02tVJ4Upuo92Y4jwLHiPNa/q9QFH0B7gYMQYN7eBvSDwMSp9Nz3Oomw+WXCvDFxs0875dEb38D
Akh/R/9uvR9jKexOt5fM56G+xKMBDJIBX4WIj7vkjbQsUvF/SLuu3biVZftFBJjDK8Mk5aGC5RdC
smSym2xmNsPX30Wfc7dmWrxDbF9swDYgbBU7VVdXrVpLwsz2tLy1p52kXRvAPhd8z9Fm2qv02Bk7
p/93kc1/rSIJCkotBDZiEt006nyiPR2PenfUpSzoEl/qfvbmoU8eLw9w/n5x58AEZNjADQKtJmF6
SQoEVOIkw9FykHKxo3oTFanpoqgle1qkrz0Rl1YTL3Q0qwFCDspN4c6yWDr2OXBixzHWmqPT9ANx
DVqbfOMk45Sh5m1DH3CMRzDxRGYRT38xsQiy55wW2v9NQ/AwejalSs7V6TiVNWCLxLeZsxta9plJ
w6um8TV5229HBjowKMCA2gCUOMhyCdOL/EPFeMW7Y4JYZzQgk4ECcM3fpeRXvqb89m0pZ1uocuP5
YCBRKKa3FG2qs0ayu6NJ+k1eqiB6BA6Tx3tVXZnF76cCpmZOYLhoNJQD+3l+NRRpz61GqzmqWV1g
9jfYrls9GjZd9JFZpRt3pdsl5LEzpZWYR3DfNjiXVbhTXEfzlKKsfm7YYlBaTnsbaull7A3k3U4O
JAEsCPrRrzwytqu6KguTCkYFIEBxVaBXxtTODWZ4qE9FTuRjDXQmdKSipHxQB4pnPF+545ctoaAF
9BtwJ+LQ7ITUdVpQ+aiSl1IF0m5LY6QspDUA3MIUohEHOh4QEZlTV8IUxgoZhmRy5GNaW7el2gaI
kq7R0lpZtdtSel0O9L1gK0XepcGdGlXPp1GJE4N0wCAc44Z4TbKX4w+c/1F7/5feDJQwgFfhvsX4
ACQU7lqKQLGrRowt+ZAh8anSZ1OtvFFbuRW+ebE/rZMzVclMOoCb6Xw0ZRs3vZI2yrFMkld11NHM
5DNdudUTfg04Q5eYweVxiUlV7HvkyGfcIrLIcxwhDCzmSixrg64fcRo3E/Td0Bm4tTPHy9XMpVBl
GWzQj3dlWMkpxLF+rZj/vnzISAB3hVmdIWzqvKdOHlK8jqTCMCf72DYdBHxu8yLd5jXq5iwo5NAh
v8vhlU4P+bbSdpSkgWn+lNDmsDILs1c5u6uQSUP64g/xzZzHF86iM+ZaHmVmdMykOpkRMtJVj1gS
c6Gs4ea++22g54H7Q2kZVxWaQs4HTOwxUzJTTUIm66527Uh3VYNrqfSi9GllbuevFkaF0jziCwAt
0B4nYgR6PE2YNXYk1JrMOMRx9aPviXKbjrm6MXKJvTiZCu4YGaJeTSZP+0ox75q0bw5p3l5ppqSu
BFzfZtnABKM9GAki9EchpXY+dKPUiFUq+B5u3zX8sc/7ILW0zcqovx0hWIHeylzXmqEl4qhT9PUo
yZ9Rxz77bd1x/33Y0d/E618LqOSWnu1mgeU71B3uV4kbv99ff6zDrQOfhdYFEd5fqkoEzXlOwsFO
3W56tFiYdA+tTYDG+l2UdaCiGDyuaQQJz5sZXY02S6Bo0HqLepe4f2UVMrsA0pIwreLAGMHMZ+T+
yrzO3vtsNwk25m84OakYFWogybx6PxBaqR71nYAULv9duuWTtZJfWZ7HkxEJe0UiWa5yuSVhF/R9
QCXP9Ds/9pTOt6i/BvlYmz7hTOqGhLboDsakgbqR9kESZyW6EDke/rtCoFAE8ABl+D+V8ZPZ0yKH
dXGPfYEU7z69ih+cgB8ACOCB7Nc3/U56BGfAGqjim6+Zl0xD0IayDQSR/2i+nxglRWuZqYpxUdzE
Hhij/MTKcB+39rEh6U+mrqXFvnlzwaCwalmWIH8VY4/EeewyJz5Q9b02f5glX9kfS64EcdrMO4SD
Dhb/883YkDpLVWMgIVF0FONMKI1kiBi93pbXKNrWTAn73koyFcRGMDVm4ShBEMOJXLw21jbI4vHC
0wEtGcjwfYs/TRanw6RGOF7yZ1woWzNpHxqm3ZDhkGXlXnvr1WovZdJtaq2x+Iogyv9szhPbQgyV
RVqN7ieHhLrlTZlHbL/cgKWqjt4r6aZSXSvdxxzivi6eNZe9ysKGASs2CH3xFp1bZoV1jGuDmArH
sZCtYp9W49HRB8fN0M6gdS1dmeOFlQQ0b6b0xUMNmFTBWFa0KJoRrGQN4W4Pr8WjBBDtltvayqgW
zt1clYeYqAVaP9xG57sz7+0MH4K1VO6MLqz0gGhI1wbsX3KozOs2ZweBjkfMggYDIXbLDHA856BF
DBGR7yTnKc1uqa2sZJm+RfWzEfTXw41AVAAw+fPBoOpXJ12d0RAM3BO9Jm3tS8qRKluoXrpD2fqa
tBIEi5nZ/4zrxKTgRlItUfFOBwl/8RsA/KRwf+S+/fqpfiiWZ7qq45q7Zq3NTMxF/9coEgdoOEB/
ltgQpeQTQsSE0XDSPPa7uGU/9aDfTnvTK9M94569AqNYntcve8JubKhRAT8Ne7w7OC9l9pDIYEny
9Arg7O0aBmzNmLCIeT1KLdVKsJkmDjRN8fqLbc8afEsKmbPvBxtPizXZpO9Piz8752uEwjJyo6Zd
RjHCOOoBHXisZHdI/VLrvUwbgjT6jPtNjVyN0a/cDqtrKVzomZlp8jBizyq/io7uuWLvpKcqHkPa
XnOoq3HIado88Rx62zVrTAPzXAqBEg7M17Bn73By6+poK5YZ+P7DUZfyICv5hDipyoPLnnMpQsKD
Dc7TmLXoUaU8N1Ozciw4zWmYX8NHuKq1zYo9Ud0mCWrJ7aertarQ4h46MSh4NQYoAtjxsZymN+1o
4kIY10VLyfjycXlkIhDlPyfxxJBwHVURNBxVBYbI8/i7DK0r+5O9gRqqD7I7hbm/Mlc7vF6rhTsN
Xn5UPOXp8gcsb5+TDxCPpqwPdGyxfYrRjY+Q3NVu+o286f3qsd1ae3/F3HwOvm2YE3Pi4QQ+c+ID
zA0+FJ9/qp/3+l0ZaIk3bK+de59+GisW11ZSOJhl0hoM/MM0rKMbrgMaH/ZINSgzhiY5Fo+UrgE/
l655aFHOBKxQ2kBd63yvSgov0AGCFe3L2wGQovx39rMuNpfncXkav4wIh77SYjrGRUPDqFIhmj2Z
74laKx4ZhzUhrKWAaYaOWHPWEGB/MUuZpzRvINNGw9agaMo4jJtor113zZNhHmL6q6p34yP090A2
L3uXB/l/HI4v08IorUYFsQPETEN7uIuyz8a80lqvgRBzFbujfNWofl39Mh+7N9p5evMc64kb/cpA
fN9UD4bzotsbCiDT5Y9aXt6vbxI8HmN9Bf5gTEdMpcg3qrTbMIhu+eDrDKWpDy5bW50CIexBjpiR
wipwmTXJpv5DDZBxN3PeY4Pfty1q4sPBzLyyPAy/E6rse3s3KBuaQngVqGLiqRMu2gdN23fZGt5n
+WR9zcT88xPfD1JCMLPMqyOzK/VgegPbc9d5iu/lNVaJ2Sl8dxr/WBL51gzU/QyzmCfBqBV3HGvi
N3q+xlT/f7jCLzOC0y90J7HLHgNynCfVCtJrXrup5jLffqGH5PPyyoq6zP/x/OCwnfPwwBiITEBS
0klt3HJcMSyQnVuwNW8L/jhLWI3qpnKesj2tn/rGuyo/7OZq7DaZtEeFXnm9/B3LO+zrO8S71XTS
oZN1uJLc3BWTZwA2v9Wnm8wccdrvmHkLCEBbNq5q+AMUOoaimcshIPi9TpsHKdp10pvJXP248lkL
qS00i/wzPeK7gvKp1DKAJkLOk1fJ3uTNbkygwn6Hx1qTFQ96V3lQ8zjU5S51fqn0lXGXKEck/EeN
Bnmno59jV46bvPIzg+wz9SZmhT/V1pXWu5k9Qkhzrayy7CpPvlm4zHt0Cac56hqh/lT8zML0obph
2yHoH/WX5CENpbU64OItcGJPuLuzWTEIUuc0rKJ42owN5Dr1CpJ7aOpZlUNdOu3w/lD0cXAPQPvg
/LRnDLIbioXDkWuAfBcgO2TxXuZHzfFLedcmExLnj9q0MVtvsrkbsccRwjGjqzOvQbBvtS6LV7bu
Ylh4+k2CLy7RlyqVbYX5hrBuM73qEj6LEr+Qpo3W/koz2y35T9QwNpc35+JCnxoWvHKvqZNetTgz
SXxV5KEGXmaN3FkVlADuCrJBdTJCI65fWtcQ+r5se+m9fWpa8LplX2kWnWC6lCWIz6KpOr5mpeIm
P2x1rQttye+e2Poz/yce3ixrh7b4L6wLxdVl4g5rR2bpNj21ILhcXadKg2ITDZk67rJR3bOq2U2F
6slWsoIsW3yiAWwOimsQFEAAT7AVE3MsVRmjafIAt2IgvVleuS294YbfjCtRwvLWPDEmuIJpstq6
4j2MyZDP9frO51Z5VQYRGFnTbidNP0ZzTRd5MZdwOkLBH0gmiteNBp+pcuaOpWe0u1r16kfnDkIV
RUxcZDLszkPbgiU9gyz18s5c8kan1sXQfmgyS23g/aLKLrYxckK+M+i4t3qE95dNLV7Vp7bmbznZ
mUmZ13kBrpUwLq7MyWPyjSLX4BO+sTtXGq55T7y4vis29loosugGT9ZVcIPKYA1TOsJwYu0G7XeF
FIbjDS4IX7bE+rAeL49z6RI8Habg4FLJMeoSL9+Q5Le1nAcUICv0L0YcmaJ4QjTsX7a3PLqZJQ6V
+rkIfD6tHCQ1UtyOcPJ7Y9YLRjOEV/Zb1vp2qNWrudj5xIlxHcBA/5gT9muspeCIszE8B+3lZRDf
KEfLg/wY4gnolSMLvfY2W3RoyCCiRAh+U+TSz8dX13nH6siGwURyXK0nkzsZSCJcnsWlAogyM+D9
rxnhelBJDjQgwb1Ms7tEQ1f0xqru0MyOA+rqs+ruJ1hzgII3c7cYE1dTPctcSwstetaTbxDuiaF0
0L1A8Q09NMO32pWiuPJnkXtl81J/aPelb6a3mfJol4dGylF6X8sxiu24f+Lbr0lAr9j5XMcJJ1LW
KbicZRRZD/ETz13DfupSoIW2FSRJ0l2bHtP+2n4oXtJy60gHkqENcKQeV+mWWWDEU+9J9drbR8rG
7f9rjSCsfv55OTr/kHzB5zF5m6Hrp7tN2m3Xvk/pJofKgr2ZogcpvW5lvpchVEMn7trVGgPq4vn+
Z5G+UU1O0aDzXjWRPts6ic+g1/IQrolzLN57EGmB7jh25Ky0fj7STFW7So5VEjpXKUXFQx0DnXww
6zpvf9K6c7tS8Ws7MPjryhTP3kI83qeGhWMw9SlIX/uRhFH63CW/2eMtQPEHuXXj8UOibvf+cNng
0pYHvQ04elCOmGnUzgdatmMCRfUGfsOgaNG6k9lTE6NDia7F3Utu5NSQMDCSTa2s2RVqjUPvlqT3
DPv58lCWNsapBeH0RrwyrLbBUFKj9FRodk/9dZrd9fS9yjcGX5MeXjQHVDQI25CxgtbA+cwxheiS
Ma9Uq1ReVeZ+lGYua0YQBBnUAyGq4mu03lweo9ir/cdDzH3wMAxWG1Srzq1SRbJKaGjCqt/+kkKw
xxqRf8+Iy3eVn35ogadyb/dvUeCiWbEZKh3KSZ4qmO2Qm3fru/indpQ300/5Rfqb8PZkhCIDkkJY
3ps9imM0izyTX2mW38YPprMSJixGm9AsRKZ4Bpvg0Xc+k0C+6HzU5nR12sl4gUiDT1RSPKH7+1o1
8/qhHtPRZVXlXIOmpr3XU4PuL6/mvEXEw376CfPhPInInMbWJNZRGlqKr9etm3R7no9ubl9J+kpw
vXT8gGD8A3tBR5uYkezkFixIFdJBsV3ZB1bWhovUl+RfHtBigsbCawFbE93O6I06H5HV8AIXOd4m
1hjy+NBXzzh32vS7+swB2QRtW5e65GMyNvQ9kv3e2UVlAB6o98ufsTTY068QDkkxKp3UNHjvxbFs
bs2iBCpVhsjIZSuLATVwqIBqzbSB6JI/H+zUmTxqKIL3LAnAxg3xFzUAh6BU3KORCve2V9k38jVv
P4bV7N6fcy5unVPbwtZpp6G3agdhoDncQYnjELXSoSvYng1Pqnzg8lyVpN7QvKrlL8Izb1Q2Kb8e
JdSZ97x5Hw2f052h7Jtig/3vx9GbVNJ9qtCdThjENqQ9HdKA8O1fzRkeA0DvAvMtzplpojGqHREt
9wz8Qe+FfDNNxk5ydVBcTs9JuifIh9blxlq5HOa1+D5faNLW0aKqAFl3vlbt5EBaHTFS2CQ6IDaZ
AzILLam2owSp6MtjXNx9oF38X1PzFX9yqs2snzLeTyjXoIMgSNpy2qG/5PGykXkLXxqP8AzgdgTM
Zivj2Voqu/SQ1KNnxqmbxFEYxW9RbwdWvAaDWoyKQCv+z8jmkZ+MjFcRgEsMi2cr8T6GKoCRU8/S
8FztiB9rhZ8AHWlO10PjynT0L494aQVBZTTjlICHBqnQuXF00+W8BxtfqIOmLFALI99IaSL5KTXz
v/DLM9WrjIgIpJwih7EEuS+00jtzqoq5LervhPvgqgpkbgZxvhKBLY4LDJAzzwbkUUSXiQxrZY40
SUMtSqC+lQBiS/qG+F0+rT0e10wJflHPRwBaGEvDqs3MbYrncJCmMdnIzF5L5iw6qJl+9L/DMoWn
jNylUqRSMwvlss60oLXrNnNjp7G6TU34VN1Ek9Kz8SAZyGV5cq9Bfq4nfQQWoUkxghSlQhKUpkq0
nUajVNmzyYq7q9ZRB9VXCcW/Yy3XKq/rLYk9WHFB6t+KnFTII5rqsB0jgxaukdfmeGX3KiivY3No
ql0tl9Cf4VxuWhcEGYXt4RihaWvtcljwArNQxwxdQlYAROLn29UZWUYqVUsRMVXB++RW/mfjEfcX
utVdCh6Ay4dj6eJFVIgnGcDngGuLYhfVlKIp0W6zsLY/FLM+WLiTIj1KgKiQQ6n4bEqQNUlIPWfT
dTfmNz0J9PQx76NNr30OUhgZH1Dg+Lj8VQshsoZUDNrqgHQF45ngdHOnz9qhjFmoJ7WrSrKby/nG
zMB7Vm5AqOCW/etlg0seChb/9EvMdVdRoBmBY9mMEmFhu2kVN4cQqud+am/TUxdCu/wvjIH3dlb+
A7MlAF3nS0w7ZhWgcQIVz56HbNtVLn/ODh67o4dqBQy0cHKB4fgyNe+2E89bJLCl8nlcGa7nxLY+
kzJ5MxS25voWN9KppflLTiwZfRRBjAyWxkOf7tA0jUpEND5BqALEX7tCuskDSL7r6MpEi/GzLb+g
qxm9zbR8Wpndpc0Db+iAiXdmeRVvbGZDT69kFQuH+mZQg3TwMnkIHJBOPak/6mNVBflDnM8a7Uwe
3Ywcc9VNhq1RHC9/yEKQPsNn/vkO4d6prWqilVSwkLHWBbGJUkE9c4aWxGuUUEsu49SSsJ/MMjd7
dPWyMN+Qh2KtCP+nC0sIGc4GIuwhKybjmEeYUDJ6VuHTekvTRwpqqav8s3ovEpd/ToAkePLLuMuf
7NseC78WMy9VTueOA3QWgj5vVjY8315tpidQr2mxvaL7em/at2XnDb7cuE7n1q8195T+V/sM2ca8
dhsNgmX3FXeVrVXjsZmvYtYXjxUAfZCMnBl1HGFtWT7xTK3wNd1hgMD6FL1y6YrZKESN5a6VroAJ
SIxX3bwbunbDeAPyVnIwkn9J1jS/rjXsMBB2A0QJ4kLBT7ZTOkiKxln4rOhvUERybRtiOjzIDNDD
+irfRUqoS6+p/tZraxfV4opA/R1RFQRV5mbM8xUZqqiqbXvA/j6i5TPY6/vpvdqSLdtbDzx4AhWc
J787vgwGtOaqW/FrS1v+y/i3hKec8Dov9YmFYAcGUqG5YvIqtH5eRHHfz29RsPECwwxRsPMBGtnY
gP5axpabDmbpZfqmQbEDWqee8Vw/ORCVtoJ6TeHqT0bkklUhPWSgSRGkw/PIfO73Qe4TMOht2jvd
i0Z3cDs/vZcOWvC6b++M6+Fxmx/57XCb7IzfhY8K8JG8X3Zjf/IZlz5IeJonaO5v7AIfZLjqoXkr
N++J13j046ZCxwH3u8AInR3E0j6r3UNx5eAb6yvp+KvxrSDeOk+2D6zAvt3FN5n7inhuq+D/m1xr
2z1SN/Muf6xIBPjnRJyumbAp26JqY5XjY0GAiT4z9kBMLwtbT/LVl0A5GkG3i27ll27fervLpr9f
O0AyI/ifkdkoeoo5brWpLKrrYx1mEgQ+QDTpJBuUjDu4J2TZIiR9L9ubR3K+LGh5wu4EongGi4nl
lVJLc17VZRvaTxgo3/8CRLN+Zv5a/nUh3zXTic66NiB6hZC74GSMXrcZOuRgiOwTAAy6o6Ne973u
WkPpS+m+6tAmvIINn4+WODgLxFxzthJU1LJwozUOj6uiKNpQp8aVQtGx6yQfNdc2XC1/X57H754E
em4yBKgUWENXl7C9o4HpxAa0Kowb+Rq0EnhJrUlKfo8Ezk0Im9KmfV6aY9WGVj9ssqZEjW9XVT6x
FWBkVu6EleGI/UD5mJqdQWBraPVjnKUbLVpDQa+ZEDaEXJq0ULp5OCPEBGPDpfHL5TX5fpaw+Hiq
gy0Xf36TZkmaqKi4kWFNyhEKJmjOahLbn0jhG1kR0Kr/7cj1Sr/vmk3hSgfeRpejiLUhi6inmdV+
tGM3Z/fwJ27HgbXRd5cHuTSNIEsAkcEscA0CnvPrhWrUyvUc02hMoxmMFgUjlCn/uGxkIdc4T+WX
FeE66eNazyoF27tymyfQgvnp9UvUudPBM4g/rDSEL8/hl7H55ydvANLmxWQ4eRuO3ji65M352Y6g
rXu+PKbvwdf5kITjxJwa7PkRrAyb5DF5XruBl07r14yBQ+N8EEqPVYhb+B6j0QNpCg2HI8AL0anR
6SvX1ZKbOzUlnKQ+LQE4m2Yf3vwqQcIDdton6d/SouJOnOfLAu4Rcihwc4IzVfQqaQiBlWmQfFZu
iaJtao2+t53tXl6Z5fF8WZq3/Mn6O05Ch0Jt27DIndyNVMgWK/kVcEfPUlWsRICLuwBN5gh+Af1G
9++5LaNth5QaI/ZaFft5AjSe8j4hKLs8ouXzg8ganOhAZH/TAeiBoS+VCWaS+iZuAMpW60By8n1p
g2E7CVQrvgWXtVfE2g8QLQdDPLxe/oLFcc7hNZqtQWEjKjKSmIGkI5fbMEtfCwfDzK7jZA1evGZE
OLhmB111ligYpSNtkj65yqT+nklkxccuPCWh1YR4GjwEM7usInijKHakztIjbBD2GSGzJNtgBM08
MD6yGgKrKXOz6VPtwdWsQVZsCChnQVegHlHQOyMtPBVP0Io8llOyuzzLC4Hj+ZcJMwC0SkW62sKV
g0ekL9V+dKwBdP8dTQG7tXa9AlSwbz1ZtwbfmB92aEeNa+jh2rvmu/PBZ6CmjjeuCh58saGha/Xc
jgaO5r7U8RL1flCVq4wdRuYa5mrRbb7SzqOsOVON1zRA0XNBUxizJEnG2OhlN6ORJ+KObF+nb4UT
GD/j6g1vXBdIT4l9gk1o5ex+v/oAQwKnDihfEHc5IsmwXQ4gCbHQwphYPw3zqk7fL6/mQswKAzM/
gY5yHtqU55GfOKK606ci0ykP26bnpuuUqazc8BSV/mvW2Q7Z4t/OuyLZnebrzJ4gRZ9W1k6VgNPy
L3/L96OFBnrU+uY3AbpDxQq4nE5xakfJECJJrRAfLBzyjo6mXPrQ8Vvjm/jugGFMhV7J/CiYWWfO
x91JTInBZTmEUpbtdTY2XqnAZwx0wNsxXwudF4emQQ0IHCYaapniaR6morObcggBc5EPYII3bwcQ
3u5VS6YrkcWiKaDXbHgNiByJAP6ImHKa6xwDG0Fdhd7UbKcahQZKajQbXl6wxTmcZV/w2JkfH/On
nO4dm/AqidQhpAVp3FjdJSl4R8dxCDpjnILLxhZgpDOvFLKUgILM3RDCHKLy3iOaLsdQHiTn3onN
hruFEYPZCoRCzuTF1lim9zjHmZfGcb2xWGvVB1JZ2XvZcbz5rCLKBggOK/yx7VnGni9/4Pejiu+b
GVjRBjyrtQkhSt114KhGS2AYATx8xSw9nzu71JVp+D7nfzSeZGxee6bDES5za4otqdKkMazQ0HWF
LvzxYEpSsm+LhjzKel+tIPYWRoXVBScOMDhooxZeSZdn6PvWnLkzv36XMENIEKmRGetjaD5o7+ne
fLn86xdKE+e/X/BloHSJIS2H369CU+BnepWEe6dx0QRWPrFs/nvF3vcr6NyesBYGo1oHntoRuE1I
lVxlzVZ5oebPod4OwIra+nGQAqV15X1JEw9FOrcfHurko9LXevgXkP/nXyJ4s6k0jbgcNHTXxoHW
XZlvZnmjIh1XvdFNlXtyboD21enu3lZmYI7wz+/Fc7uCB3BUXZpQuxnDzvlRVn6d7pppw6INatUv
8a9se9nc0t5H5+KMX1XmBITwnNE4ZGlYk08hSVVU3wsyAlsd3TmkilyuFmsUxIv7ScOli+hr5vgW
KS5I084U/8UUdprqm+QzBbf+Y7R/nZRdx22wjhN7c3mES6fNBI8MqM4BocAj5Nyjjo7SEK2XJzwL
zGZDZVpuRqtdS1TNv0VctVMrwjxWmZNEQ8+n0K4Lr1aibVFuuxv0/LvRle3QlVB26ZRAwweUnHi6
434XTmXWZjmFBNoUOnbMbmW8E9ystaq9IjXattGLkFNa7P9iHk9sCieTK3Xfw0nDpswpQELlsGVV
Ye/+xgpK8EiIAcn6rUcNsXZrtQTVX1Vvb6Az/qMHVmnFyNKmn8kFnVmy0ETAe74lhhTS852MErPa
DvFNrFgbNdKOmWXn/kgMfWXillw0PDTwVnjBGeivPbeG9KVURCWTwwlXnNvbXfsL05zfGnlXrdxk
C6EnCM2QSZzpDMGgaAsbI+b6pDeRPYWAPWr7YcghEZI2hQf9h9HLUzl+5i3qjlYPHZqqhkCz1Tvm
SrS0OLuonWuIXvCXGC3NjSmK1SN3MSFveqApRO6J1o1+isyJl0z2x1/sGBso3DlKgDVhMadUZYMV
gVbN4kOzmZgiu3ZdSt6/t4I+AgsohZnXVBRZNZikVkafyGFh9Q95mlZu53TH/58N0Yc4nWSRDHs/
ZZLiEt7GHnfWapkLpXJg2BDlGPCIyHCL/LpWauW2xgZYQQb/gG7b5sqyR2cfDWN77GQk5lK7gVZW
DGr/TK+BL41H01WieAwqAL0Dg0jOpm96SEVU4+R3kkke41LPvCQbyUon19LRAQcMahpoR4QOsXAX
opRe5Q5TZeA/o8hPcT2FvAXhU0ezNLw8+cumIH0IQBOITkXeXImqedykjhw2Ujd6apbwp6KxddcY
gQS5bGrpRkLVEuSEs6gy5DfOHcJgGIRkjYa9JHfx7UTpFOhqK//NbjqxIriCtmYQF4HHBgV1p2+S
riz2ZtbpK/HD4rRBHhqcv3hSI1N0PhZbzQaemrESgtkCDJwc2MFyUuktUlLmyhFcaLbBzv2yJRJs
lzpAOFSy5ZAho4AKkF3n/FqB2EW/i7VJ7q75SDQIjjcTr33Nqdi404gjNy7k6RuU7DOjQ4os001X
JkYTu21toPW50CkaFS6v8PKsWKBelS1k7cS3KTQWOqlVIhkNcml5UFrL+DHKffMQdYWzUnKZJ1gM
PKBFCiAf3i9ASAtHBJA4q2ydVAG6UX0aJuO9rtRjYoSxggYQRM8ztqRdCamWhgeyqfmOgQwchKjO
F71O9KkaGtjs6zIBvTykrkopSTYAT8QrppYiHZCBQ18Naw86S+3c1IhwgCtFqYQJBZv9VWv6QxRA
e7buV2KCpUN5amj++cnDO4qiVKV2MW/k/J4lxMtitpJ4WrgYcT0BuIF8F+hkRXLjXp+f2vOuiJv4
kLfNloLdwzV6BmDL0+UNuBRno0I7S7fjLFjYHefDGXmdOAPHcGRwnXtqzH2zTfQNGerh1tZryWtJ
0V+3tY7KvmHfmJ09vjBJK1dmdaHzA+kS1AAQq2KvKGICuczQOw2ZXgUwCdONi+xm0NGbrz7XNkQQ
VMWrDnoLgp9Y9fsSL/zRvG2yLugyfseKYi/l8bByNBfOy9kH2ecTU9aFI/XqfF4Sz9TJRs2Kqwiz
0I29m0Lysxqv9TUQ8MLegk0QwllwB3hjCefFHkoIi5EGNmPm6/Reztd6xZdH9WVBOCYDnlxOW8OC
XifRJkNFzxnCridPNa+RzCAP5RBdV06/8g5ZSiCdjUzYZhPSumVWt0o45h9m+iLdQuTBLabxkcr6
tqDELVq/HInnaFWAjtrbtHCJs0LAulAlweRCt1oF5hkYLZEkPZ9yxNQSfARQWRpwKqXUe6lleHmv
AKyZMyQfowM1202kDKabU+1aG9aEhudtI7jhs28QtpXV4EZxRtyDdZ92b7Ik4+WXc969DByR0gSy
7+s+5ao/sXxNOHvRrZwMX7iCzd7OFTIP30I3gmT/QvTq6db7lK0lk5edypcl8QKu6orGgCzDR4YZ
ZOSh836L5DV9rh77O/19jTdl4ZbBlIIVC+UnDcGScGrqiJCE01oJzfZa10Kp2ejjSiZu4XY5MyEc
G87VLBv7Ct7J/IURgWVQZW9xb+M62192yMuL9DUY4aC0rDd608RBYZMHhNDOsJlbmMVdNqwEZEvx
/dmYhIAAMecI4SW4gg752Srd12xjNrqn6Z8q6pRS0vuK4klUu4cQ7WawtyXH4hG/1sfNyM0XnWmf
BpE/Lg9/0T+drOU8PSe3q4K3mcIMTLStvCbEl6PS1aFgT3420l2u3GlJeNne0kMYdWekWE3wMqPn
UDCYd5RQ5CgQN3C3xl7VwJLwZn4w1bWBVCqPzRoMdtkLnVic99rJEFkxyeMwz3uTREFZQTFpcrYl
BFHHeKtLb0V63Xfqtizkwm34s9GuuOLFO+bEvOCAOlaNEDbtZsilA8FVW6FuE1c0WJnXxUMJ6Qtk
M0CfCUbJ81FaxQDCvBxmTNtTn/Y6Tv8Eiq5r1UW2BuQa3tozZvGInhgUtjPEiAgqZTg4OvRDxqx2
O1sNJOWVlYnfTj8uD29tdMKuibu2JJODNSyL8mfTZblnU0VxWZal3mVLiwfiZFjCbumt0erHAZYm
ow2Y8T+kXdlu3Lqy/aEjQPPwSknd7bYcT7Fj50XI4IgSNVGz9PV3yfvenW5at4nk7AnYCNAlksUi
WbVqrXvmho1xaO3Im/26XnwkoyQWNyPQiUXBQbxiLLLRgUVnKPdufJiHl7ZA09ywuzwycSMAMIfe
whPJIGFoxsJNPSti6CD1L2jg9LUGkB9Hq691pINWnRQ9bQPTq0iZPrjtA53jJrj8CetQTg7jD18g
DjXhaYc+5yrCwxfSfYxZlDAbZQunuIZ2eLAo+8sGBb/5X4MAKSJNAdpKEY1sqh2QZDGGbOZIY8c+
LQ6xK1MRERbw3QjYmIC3BOc1ANfCYTUtZelOQ1ZFk/XTmK7jKgEtFkksyVjEU/4fO+tA0F2MLKyI
2FGHhIL4BNpZXpIHrv7i+blW+ZpFNN/T9/r3oXrsaCq5losPhXersAe0M1DlaJ4QbjHqbNYNCh9V
lDwryjGLQIWbfVbtXQH8vLGftYnwn3G643zPZ38yg1ZK9bT6peg1pgUcJrIya15MuG+oi1nHhuJA
7/F4y4lH1n+NnUdeKrLTgQ851t/SF/7lsudsuarpAEQEjDde0uI5ZfSTMWoO5NpyXBi7/DYFnVle
V36R7nXjpk5kHW5b9nALgXQ0WtzgTIITFWNrDUpi1JE7dU9V82RW6U2Zv5R4xzsKpH3a7v7yALe2
Bo4laNIhFYysvjCrWm3VlVdRHumNO3wa9bm/ykfnmDezdrhs6V1kQlxAJPNXCVlkRIDfPD+bNGgz
2Y2T8mhdt+TQXSWH5NBcjdApT1oS74GbunKPyXV3xQ549h4aepPkkRqAty2istZ18Qby7tCnXyPM
tNYsrHTzjEdG9VopmR+7L1l8k8XOvrWVXc2tI+RXoAD4dHkWNjfSqV3hhG5Nd4lBi8GjaZp2ZhEM
heuDAieenrDGGvNdrgRe8pLkO+1hQP9tddtAaK2XbaeN3YQGKJS33/XPNFEWY7CzuKxHfAbzxiBz
brJmItrUE8NKfLOS5Inf0+/C0muo3gMGAoVpAzoZ50vvJU5nKnbNo2tn3bnPIEQOgGjdVQcL///1
u0ZW9GkS0t0/fzP/DbhKH31RYUwS3/LVQPOncIa4sUoMSUFk60Q0kCKFBBxgOOsRfP51bB4Ahpkw
F2a/EEiuQggmfV2s6a51lis1U9CScAM00NXI5nC28kPHHckEbayGgezZygCONqYPNRlm5mXhjkUb
9SNEeCD+SJr5imq3GV7Hl/1vI8BgnyO+oBsBIBGx4Tk1qbqMaDqKRvdTB3YKI79p1c4vl2MzgTzw
z55V6yaDNZRCcU5ZSKkJmyxzRr2GsFwbtTnR9wue16SQ6U183MnwYfDduxCudOBijnArtNqKshb3
zShPvur5ELCDi/7bvA9y3SEpD4a6/hTL6JqFCyKkEmAUmE8ATC3kkS3hPEwVVnpWN9IIdUoWLoNe
Rgoaf0NnaNhNWeiV36JP1++NFuo2SypJVX7wFzDwr9Lk2oqSW5O85x5L89heqmmh0ZxD7WpEpc9n
ZhGHHlSvjskIqV0294Xk2rZGprNNjJbbVXF5rcqiqeq9F+jkBZUhTebmpUGjSld9HmuvUwte1j90
z9UG4PQragxOKp63sdn2k+7ABqVhaYXolHG8Xbwz86+JLPe5MYdnptY/PxmOwVx3cWubRnCVx9Tg
xJ7vrOFB4eadVj5cHpbMlrBeld4XvWGZNCoHktSP+kvyMx4g5SqZva2tsIqvAIm1tkJCN+98TEOv
zq5VavCL7EvT25BA/uTwfX6dsCC/LrrlMNVvl0cm4nDWjXBmUjjP0FClGIW1ekU9PQBQdZ3juEon
K7DnzncT6FenHYT0pnt1SggY8BfzrWBsf/krNuf3ZNzC+TK0XeNYCsZdOUHV7tihuHEUtMJdtrL+
yocNsGa6wPSB9iMxaT+02VLPOjympegNRqYode4XtsgWUZeYEQYzs64sUSKGY7Z7QHz26VIRz1D2
WnqfBjfodymrh2Yh0tbzDw+YdSVPhifE0UovRsWLYZfqb9RdwmUy/TEF+LqTRK+PB+67JQdyoAA2
ocQqjNBb0ENRLmkaMddMwrQ2gS/WJqShl+pRy7TUL1j5imLMj6pDYzpoM2p/puVnA0h0ydm/NWbA
IJD4N3E6oUx6vmFYQ6dy5hgz0+ujlYauO6AbfCGKxM5W7IRKFpotUO3BtUuY297jqd1WLo0sVrf7
vtK/OKPJJQH6w9mOaT01IkS0rKi0zJgtDKZhb/boVz9qk/mJhu7rFDSDdZ/5lzfE5uyB+Gmt50LB
UrzR9y0z0knHqDz1js2vnlODP9Hv9MfLZj4+eTEwXcftDGQmuCWpwmHrWontZmjSj6oBYlJ7rbP9
LAMfEZoLgaQBTbev3IHIQLIRt6ZTB6LYA7AYz3rRSxMzLUurmeCl6oFOu7Tyne9N7CNBOFYycv8t
/zi1JfjH2NOYpQVsoZjqjwX+rSXBS2ZBcI4knvR5mmEBVIvgKm5I3v9ZivP9JACq3DFM4MzRfy3g
Jlxc9vS8XdIIHa2BLEG/FXtPf3wNmiendT7MGVAwcAGVN/5kf7VAx1e2XyWOtm53McKfWhHOT1ez
aGkP6xBQFPqShsPhh7vLQ5scLhuSjWZdrJPRqHpjKaqCxaDJE/jT91zlxDVkRa/tJf+9IEKYzWMv
L2dzTqOFWSTt7wvzv1xxwWtj067crMJ0oZvLL+l9q+WSPSgbguC1RtMBSzljCD04vWfIJ3apBKCx
FcN0XOVxBOBMx7X6fCkUTaOA1mIpOHSeOCg5y8wNvfYrr8PLa74ZTtbsmbqSTQGrdm5osIYW6skl
trhrXllZ+uwZt63xgLMJr/u1AWWWONnmMaufWFy/6MTLFt3kVp3AIr1TkFUxc1I/5tdzYDlE80F5
O1SS82DTrU8MCnM5qmhUtZGyijTnKWFFyCEyaMuMiNwS73EGOQSA5NCQvYLBzofFmrJteKumkX5v
A/l2rebEfEpCe9+H7Lr4at2bu5yMn7NvzjFLyBXPdrbEZ0So0z+foJvg4F/zGehWOv+ElivFpLd2
GuXzbrxffhSBza+9+LjU91ZuRrPx3CKLdav8SGhNnD9UevtgXZiAlubJOAM9FqntNwOo7LRTfZXf
uONbMf/NwYS0Od6a6C70AAk/H6lHK2qVsblucdsjqwpKAOYTWel6a5vj9oUcqwoJbqAEzq1Y8Ur3
BKXWCJCPg+dlxxktwpe339Y+B+YVrV9AYa1Z+nMTwPP0gMG4CO3gTTSrXfJiz8/TJEmnrh4uHiAW
KKJWUXgLVA/CATK6Rqp3SQwraEkvCa6Xu87s/Q4AcJAiLPPgG1TGa7H56js1KgyNGdjmpg2jxfwV
dZsxVkmzt77Y2pudzDu7p1fx8Hx5NrfGCdlXENSizoisvHAcd+BOs+PMSyPcuhQkc5Nwidw7Xuz+
anCgw0R6Ghe/NU99vm7Mit2qamkWOdOEp9AeRT9nTomNfLxC7+lkkCyFSpcsPyrW6d83mY27HzJl
7/InQriu2pbbkDJNIwOnTmq2ENYtQA9ugf4t8Xnyaf6iaLeguTnq8T20b/XvEN3hu+Ytsz87hiVx
XrED9Z+vea9fgQbVhlL9+Sworpe36AFLozmcHs3n8t79vuz6h+R+fLCvUEU7YGLQvT/cN+Db/44C
xeXl1tf1FP0akHGUnf6xLxwlqYtquWLAfl6R+MYKrB/THaDHZLzvgPv7qu2Xay9UwmIkQ/wp8cH+
dJUf7KfLX7HpdCcfIRwvegseZpXDz/XxidtoNDJc0ix+Uxx0Z0dRQ8hBVnnZ5NahvZIYITSBag6P
gPN5r5OMgT4eMvL5YhxtaKE7/c1QBpx6u+Su+H7Z2LqIHyf5tzHhOuWlo0cTBmPzMT1kj72OrSUL
g5tvKRtwYODC1qkUryGp1vdKBYXEaFjBjQX4iuzuVxJDH9o0jjXjd+u11PDYTRK/pkDhXh7i9rZC
ARF4UVSh8Z/zCa3qpIlbqJRFs4/4yO6rLCgfs5elI+N+vGuSXXqr+t5r9ai8Kq+jF0jMr2+QD1MM
Lh6APEFOhaT0uXlH77UlQRdbZN9PVykL4mfGCH+J72LCy5efEmubuwZ7dy0ugP5H7I+kbc2UCcQA
UdNNB3W8H2/cH2lP9MolyvjUNb4VPMmaxDc3CRwVshGoW4IYQBgh0s51CQ7fqP/mHPon5gPElPpo
IpBM5ebOOLEjvPbQ+VTWQzZmkWU9ewuqdW5QepFpflOuhmaSxJ/NI259g//fqNaZPrnK2jqcNi1h
rQt+IS31OQ76aPmEgqU0hbp6wAcPcVYMKrxj9ZJzS8XSeTFTMH8VVAAmuuPoMfA5PaRuaF8Nz5Ox
zxmpnlvnRkeZNJYlwLeuKUBS/2teCPQllOvimmGgu+m7AZa0RBJjtt3j9+8LgZw5XrxYKX5fvzFn
4q0CH+WN43zGiwcdlYRLzP0/C/fbnhCzs8lFUztgEVHZGm9Z5uzLurjq3Lu4soFsRlfLp8QAGZfs
sSVZRbGkN2iTqtsFzBo7Fh3t8PLG3j4Of6+SSHtVlWkWtxyzOOzmMP7W7Uy021y1z8qLF7j75Ehz
kqtk/hG/Ol9Njag38w60ezrfX/4O2SiFXaEPQ70MLT4jQZ+mqnwdhtuGy3Ii6+3xw4bAtRklJw3Z
S3EqlYwiZK5bbwmS46tzmH3ruvuS+vF1c58+8jCTDGozsJzYEwKLalaqC1bJLGLVvjDvl5UtrX0w
xhtrvq3Q6X55CrfPwxNzwhxaSjOgvgZzgL2TbAArnLlf6oBHDvOt+q6RYrLXJ8Cl+Vz//CSU1b0H
8HWC+Rz9IpzvcZE4ttFPNPOTKWyv/hB5/s/F8WR46+qeWKsMe8AZ8W6tjnTfhETS8Mvyf12exc2o
dWJlddQTK0bvJLPbTFlUHNy7OTCvpfBNmYX1z08sgAylLKkBC/236Rp38ZvpugjrMAP4iO2gFxOA
nPkBwsCXx/WuC3FpsYRwDDg4nsUU3mHutQEd9ibof9sAUDXgEtjRC9sa/dFzQIMvyl49GK/U5/vq
oF4jFXGwAnQX+/PuD6GkH5ZUCOHLyO0yd7GksVnAjuUAdFn0MqDA1rbHnQWoiPd7kljgbmsK5BNV
oL0Ougka18gwSDb65uQCVeXpKCGsSjHCQJDiQX0i9fC02w0Qj96bx/HI98PPfJ9H02NyXUYeMjmt
3xzaqN53v6qXdl98Bk1k2F/1Qf0p+VHvpamddb+LK376UcKBZcR6muQTPkq5bXZ6WAetjwbZELzI
fu2bu8v+tVk9PbEmEsDMelq3OV7SOEhMPwWVNyc/SlL4JcgL0ConubMZW7Hn1JwQWxcd5Uu7wOB6
cIeOh+nlp7ajcGh6O34zbtUQqktfmrA4WnvtEN/WOLayG1x3dIIWvn335JLpoOwLwHYuT8M79cyF
SRcLSeiq7Y1YxXcF6o1yq1wBD39l9D4oLBoIbn9OIUYwPxuH8hsefUf7GvgY556GUA18s2vS4hn6
Oflh+OqdGmUk/kQljiq20bzvuNNpE0J2uxSWUjGskgG00jNf/3H814Vo/vFNSroucUCRpsdN6pyb
GYypR4+kxNjvXqD5SLLwm+wtuHV9OB2WELUtKwEMY91/ufnW53dG/auQpSo/wt2QuDu1IcTtXlEz
ExRHcHBETXqrkIGAM34375JgAmE9sjf751+XvWnzjXlqUwjaUO5VLK+FzcSdd3Vf+2kJqFmc77tk
PtTxclT69pCO3f3E+lvXo58GMNbXOZi9lnlvaDxMNPdp6W8VWTVDOhtCxJvmPvPaGV/mPTIA4ObQ
OPQQhcsha6/4Q6gE80t5rCW7fvMOfjofQkjrx5HTccE6q/v0YTkAknFvBsWOB53krrj1uDgxJFbT
wfAR22qP4Y2hFS3XJvH2WTgSen95gTf9FqRIqKevlIViObhlrTorRcIiljZBo0GhrvIzWaPO++nz
ISb9tvI+qyc3DhMyPFalUBZpzVWa/dImenDcg4dX0zQPd1NaE2p7EMaq/azs/cEYD1Tzi3j2O0Dc
8qX4PCoOKftub8TVDjyOKPKZB8aVMMmasHOM25WmNOb5o8fA5dLKuCbWjSV8PpB36PlGPh0VJzEP
UGsjUL1FRyMT7Qp11xAT4p968lSOktXYci/IlSGng+wgsPViiaDoJoinMAdQuI4fKje/bZtdykJP
3evsCRxq7ZCgYV+Wf9hwAlwdHMhjgn8KgHvBqVv0muCF16ZRAvBbM4BP2cbtuZKJlEnMiPmqOTFZ
2xcdEp/dEe1uwaxRv1NzyRbdsgII40pLB1YQQCbPb7dYSOgzmki8tfCfsFffpKXaDXcAQvK3hfUL
TryZK17VmS0KqflSXo+VdSzcadc08/PSq7vL23MNYoLnudiXEDdAqRPoxPVTTkzFzcKXWUdVWM9D
NqSBO2tGmE/gosjCyW7z/UBdCaJojegfTVqGDgIQIBMdIemVjkOGxyvmb5xC6H6Tho2QaLVJ7pUH
4B38ywPcXC1IkPyfNeEWpTnt5GgVsAjmGHT2NxZ/j2U3ItmAhFcpsJxu2yt6GnXOMu1jkH0ESgGu
WauY3nqLoqvTNGVJ/k2b6ORcex3QAm8JTqjRplWUHKU+DeT89GbXO3u+QLZd8qbaOCRQF/ttRvDE
tjZrPalQO+WN/lCOoCVIYl/plMO0aCGvlXTF9iiTTC94cwOYSGB4+nvjvbBouQ69Wau1AIbIxh+T
tew9nQYjyyufoY3lsoNs7gBkuIFWQvSFAMP5DgBniz7yDkNMtSvuG0DLGj5o7fkurvf/nSVhVIpp
z0Zboi6DFioteWoSohtRFs7ddSmxtOkdJ2MSPBJtCV3Va6ifrs1aZdimR7f0Y/Y0xn8TC08MCZdt
ELc1pstWQ5m6z6ojhCzCgkvQUFvYCBfqQf8ukeDsIx88hS1YImr2e8jX76pvdNjbbqQZX/NiXzoo
p9mUJO3st41kKtff/hCtbJBzgOH0ndxRcA8zU2yLowhhLG9Lcj/Jekxkvy84hWPEbTegnTBK0l+W
+lV6lmz9PrgMQEXrQPhCt1dXOQnwg9s63twVOK1qUMFSYzlOuifrU9zar6dGhKtyZxV5ZdXZ+x4C
3ouhAygz79z+1+UNtBXL0RK4gguRgPhQDjPnbkxtjaVR490w9tboMuXRrX2DBCLIqVAvty1TGMds
uS0kjjFZyF3ZzbxXE4UgOhCtOCrQybk8mq2XKm5Dv60JtyLKnD52GRA4GR1HBlooEDzMNEEbTd55
0LvXh7BQWfe5ytr7xYEyDvb1+KnvSwvks0UbjOX45LIllwTETY/5/VkiM4G7NJVDxxX7lCaKP5qq
uWONKtOx3VxLJKxA3QJAF5JK537ZtHzuBpsDsGlMPkKhfDG3zi605/1rQdhZQ19OXdfDAjDLjxUE
FJQpJqk+Ehsiq6ZJat08dn+oELFmH8AVZ6Dqb7xTGApGtY5qa2keJ5cNXpiBXbdtfdf3qq91a68Q
TQ6XnWhjGs/sCZHecYuJcw578CMCLR20I93M/C/O4zMrQpinNMcDRYOV2rsxp5u8/5WnN70teZFu
jgVRFi2VoJgEXOzcJUBeYTAV7KMRmLMPObR20UD2hwyW/6wPeMksRwfNHfpTz2xcnvuthKAHqq5/
f0yY/B7AN5uZOJfarM92ZZJetQpN7tquCucsBe0cK6td5VS/2MBYlNkcuDMj+TI3xnLVTr2sVfsd
WCKcVfgeZ9XZcFaqt/PB/cdOrNQscpzGiZdflzY/qsm3msVf0pTtPGoTu0YC3kDr5kIyqH0h40Lc
fFcxfe8wdp2b46ua2d8vT9JGSMW7fNWpBt4dVJTCohqJ1xW5gTlSlCBdQuuaD5+RuaKyVJzMjhBM
s5jXYGPE5YrW1RGaXgd1GQin1pVWaddNVu0vD2vjxDsdlvhiV3O7sMYeiCPo/AJmN8RBHB95K3m8
yKwIC9o60L+bKRa0IGp898Kc59iQBJBtEyYUE9EYt+JdzzbEf7TM6uKpwbzpYBgap+MY5MaLMdz/
zXT9trKu3skthFOHsiGHldQhE1QwI4+F0ii1cXBhTfCmXPmx8JYVjbSmmfUL0GfcdXuSTZbjz2yS
wbtWh/2wyU6sCA4NnIxbmrqyXkKOjjv6Jmhi4+WuVTNiQRC3k/E2bjv271EJjm04bYZ8QIqivNVd
Z3b9xPKvdX6n2i1Q3DJO4YuDAweecCoXWgPK0xVClRk6qP4g1Z3nRH3pq1sG0mppOmoz4lton18b
JNGaKcwlkkUOUkMY21j7OCfb1zF7uux45rpFPiwXeuxwA4Y+D9Aa5543mO5UgWsJWdwuScOscHiQ
uLTyZ84UMg9l9rkvVYuYPctDnnG2gzz6y2S0I/HA1U20uoUGvY3FNTv+CywjCYFoh+Ev6VD42Due
Dx3ub1be9qTTymdKZxY4RRaDB1RzSUuNJEF7J4i0vCWdn72+jv1BS+jtMiZaUFXoOq157pKSD02I
pAjYZSd7ijQKyghTLZ1QS0aFlGZjg6rBMHaXJ2d7+n/PjTD91OVsqbMki2owGdV0CJRE8nTbjC5o
HAO4CZ14H6jzEHXcHmlZZLOtey2JjPmQqwOxZLeurbQmzpffdtaRnsQXu8+drFJhxz4WXgj6KcXy
YxN35WP6Q7kyKsnEbUaaE3NC0KyWDJUIB05F70gv4dGSTZngsKCp7vRYw29XQIyat81xeb286jID
wqrbQ9fY1Yy5SrIYRDlPzej4CQRKsuf/zo4QuMrcMOqOw06cH7tm7wIR3N6oumSDS0bjCRGrr3pV
KwxMV/zUf3Lv0s+TpG9mMyT+XmvhxvgfR4GQAQfSE2VYLSWtij7ZA/0+dqEnm7DNSH9iSbhOArtg
6EsBS1q+QxtpDxqjhKDdUpV1U2/v+393i0jzrCfGjNI5DEH3yJlSMtAbbB5yefk3R4NShvXObgV1
mPMtabZjj9Vfl7958ACwUuweu9Ilzpsto6zYHM/6XMdfyHOId5hWScqqnEoAP9Q9rr/EmArCZTiy
zfE4YKBdc/6QNV9jwkmIycFmoKQWzyJ3DAw0/pWtQwqHEjT/cVtyXdr0OSQ/kbUGtzQeGOe2PA79
uqpCUqgtwiwNp2EHBF5VoLE2rGUYp81YdmJr3WAn40I6fsyUHragOAtkGpWcALKfF8KZvgxFbI6A
MPc9skItM52gT2JJENh0gJMxCCENiiNF46gYQzl96qw3qzrWKZXcxTfXH4Qj0FDB8xTw8vN5SlBi
wKsViSFk3OmClsNcI01OSaVGYy5Z/83zTIfokW0CGAwNIGFRkrpX+gXXlkhHsSSch+WTM3J1n7Sl
FiRzn/poTrsx3dkM5n6qyeRqtSR6b03pWrJFwzDgPmC/PR8ulHhX0oIKU7r8zJLP01/0iEKv6vfv
C6eD7dK6ZA3g1jzpgpLZxCm/c0PiF1u9X1AAwWoZSOyjL1lYNIODq4UaqAjW43Wucu4jWx113d3U
Q1JW51DbSUEYDAQLFpQV91nv7karI5N156QyPZatGcVNEa1X7/JzqjCjUD+z44niWzRI5wTICXG/
yvPboZU9hTcNrSQrgOyDsFjkpWorL9ZdEMhHw6K/LXHphUaq9EGKfRdejvHrIomXaxCVGzqoY6DI
INZ106qbaO30aDir2NNQ91E935bqFV10v21fKrQyLoVkG26FRswgiH+hw4UIKcyiNfVsatoJL0mW
7IpDA3lCmvlzokNVOSGxjP5g63pxak5wU1p0ld5oGvJrqXOlecXnvC4AMtA4adT06i9m8/fQREQG
JGLACDBgaG71jHZ9QseGlN5CpgdDvzfoEqiy/oMtQC3IR/A4QvUL1DSiT5YdT7MlRXtmOe0sjV1X
YEvKH1wI9rkeJPyygF7b6S1PR8nlYOtUcNDuaoFp2FpZAs6jS6np9mCbSGxQnia/kI+HsPNYaX8R
w06tCFcQNfMWnG4YnTVkh9rAEyfbLV29u7xsWy5yakW4thW5N6t9DiuOPn/VW4JL3BG0ZH5qymAu
Wxsb3TggvsL9A2k+4Sxt4RzUVPFcjpEuOIBx8jsalVU/pdNf1ADAb4VnG/o7cbERdf0m7hZDvL4R
7MUFp+bCaJC3XCb0s+kFv62ISAB9hliYYSJhoxhvJt7koIWR+NlmShTIExCXAO/igkPo3NG6Es2P
RofKlMVDD2j/blc9qconnhBoznndWz9dzT/RDW/NL1lS+vniF9WV3t5ddpGtu4OLnkj0mqJlFijd
868wFqXvHF6jCZhdpWOyo9UVTz8N9rwzqKw9d8sdVyEMCEMZwKeIS6c4TdPVDRAdQ1zsh9Z/LfLE
T6GdeHlIW3H4xIy4dlRzi9pRV1zFU8+IPRL3p/oaZ7dM1uSzdcacGhI28TQYFh96nGbsV/MKU2wi
D4sS2nEgay/Y2l4oMyMq2SoqA++NJCc3YRes8rgKIdbfNo8gkPtz2It3+utCDaUBxiCPLfx6AYzL
okbQsWAN6jXWaxMfLq/N1kBA3mch7Y7LKpp+z92tUAqwrK0d2uXUPNjceqBVd7CUt7+wgkoDWuYs
ywTf5rmVmeJXOxAARUWXgTqVmOOjMw8SN9ussaDmC7QVaJJBZSqc9/3I1HbKAa6ZmpCjaGHwPrC8
zwycyUUJVZ354BV7m+7BckJK46iozu7yMLf2k+faNv4xgEAQOSeY2mT6MGMynSbr0STu7WpgswJW
lA1JlIT+cfoHaVd0o7/38KOrTZjVpVfiovbwlOkm7g8diB75eFgTJ1YtuW58HBgs4eCCU7o6pLRW
Lzpx96X3nIQ3aLvCAzAFwwxoZtS0CaFqgdTZ/vIkfvTIc1uCRy6t1rd1BlvFs52TBcuoSyxsjwbX
67X9HBypQqAvXKUuWwvPMzYC7ZlpRnYoq6Ilg516xHWY+1/aE7bzAqJ0qx164EIUdLh4v4zyF3aY
lPFke+KQHAcZFZ6DjuD+XcOTajBnvM6V+huwq3dlm39SklzGn7SBsXkXxsZnA56JOt16hJ14Q1y6
hVsmGI+Wl0RPqO8UKrHxNuFJhmt8R2wvO+QtWkvab3191dVOeNlFthYQXWv/foAwUqXQR3tZ8CDM
vCfNumHKjRGOMqjexoUXw8SrCPVf9BRDEuF8mGrZmkqLR3WUp2HX1AQlUDpmQcILRBa0AJnUH6yS
mDy0ZNjbraU8MS3eeaHiBKnptZesRC9evgd4Q5MlWzbeuyhr67i1raS90EcRdgEU8wq1njpMYq+E
VnNwX2v0waPSAWKQgM4/pjng1uCDt9vAivYMZGOQ8yj0L5fXcgPVf/4dwu6w83rkTYvvYM9vrW8f
m8CKvsevdFc/e0e+U472XfHofE4Cid01Op4/SM/tCu99zmdttko4EcS/y7A0/RXnUa8Sp/pR7UL0
nJWyPOdGrgY2kQ8C6cVKCqsKNlWvqMYYIglRUnbowjf9FjrNEwtXLJwdH/uBE6OP6CJ5CG/0J5zb
Xf3tZMfaTQfxCw1zXBGlIreDvaeBecefgMbEba974C6xE0IZGb/M3yXzvPrRh3kGlSTyYTYYWsS+
lzplYOJQEG1NxSJq88PraUjptNe9adfT6ibryrscgkDagIHnX61yll0L13j04QugaYnL/YrtFalG
mnqIeUZV5I/m8ZPaoP3La7/jjvWFt8pNO5ivkhFvehaSsYAhQiQU2qfns90vBV88toAeQK0CIN2P
qTJCrKF2H6wnN/Nb9UszXVngdCVMlcz2VmSEb9krDwLOAZENp3E4itq9jhLmLXy5vDXKMJcUOTZn
88SE4EsO7jFx7GiI/jRwC0bKBvxTNlHS3ucysODHVx/89sSWcBco7MVIZsdEcrt3f3SeSSBK8XB5
tdbF+OAckLwygDjBeom5+rlsBiS74ByQCSVGp4QoPlUDeNW0t1S5cZWeVLKTZSu6G1ghGxJuIEcS
M7aGvcwqXWzcpixsf/srOJ40vZfEt81lOjGy/vnJls+aqgazvoMHc+FVYebZSTh4KlnaVUTa6Shp
eEElNje9D50i77wYSLoJ53KTuTg/CiuLJv25VClx2bMzfa0AQry8ZltjA0EznlgQmlnZHM7HloI4
rtYbbLAJIwmAmxyiObaGwFyG1NdH9hNsD5rE5mbsXgvT4EFb7x4f7sAxHebCw5k82tf8yzTf2dD1
adLEN0rPn/Kjy+8LR7LXtibUBAYQpPpwE3jn+UBZmQ2D4WI7U9AxKX6cIQWt3EHQTnJAbE7oiR3B
WRZmT1Zuw84wNd/V6rFldO99AXnlblZij1xePXNjx4FkF2jLNR2MC8j5oPhSV0zpUhY5XzTQK8h4
w1cnEzf06c8LzmHUuj6VY8Eivnwdk5jUYMCvlcdeOeod9efp7fJotjbzqTlhiWrcngB+LdFONlqk
Gu9dULVJST63gtSpEWF9Wq+jPG9WYODggafqLh7zQJvurSnw3JAlgHxJgfRrWvXSNAp7uVS6aWqg
uBsl1b5sDlnyDFJdMiDHrDRfIKKoWS/ZYt5fnsxNfz9xDeHkrEFtORVdzpD4AB+X9oCOHKJptwty
OZcNbd6IkLhxHBPSpniqC1nlvtVZ3C1Qh0rVfWODd6zLSTJ6EB/p6e2spPvUssNphKg4uxrUeKcV
S1g9WqAKW9TqWo17yQ7cciNQQkLgaW2wQi33fFNMWt5ZitWwaFZvHPMJT0Rp+8DW5L6nFFFKg6Kn
OGQIVJnplFssQk6CaMOvlek6aW2ia7LZ3XJXlNKQAIOaDd4Wwg5X9dJT+GKzqAKFI71KBu26K5Pr
fO37Lo/Gwj4PjQQQvBVUUB9AbgIJXNBdC6+IwTFmtTVMFjXGRDK8SaUAtA0M/kp/u14VAEJDOBYC
S9N48ZhyFAXd5Bbd9n6m3KxdomMwFl+Xa61Gd5WB0gRepGrYjrve/uPyOOzj3vCuDrA2/Z27CKfK
VBfro5D1brmjtfJUevGfJzbPjQg70KTQTQM/Hl6FcbkzGkYaZ/Ll/K9b7n4ylvfD9uR2krTc61wD
D6G81a+S6R65yYPcDzetAGS5EpKjo0W829W1N7or4ifKFjRqlBoAuLzUvileL6N32jp0kEpCsyxI
ktdGu/O1qb0ehU8XN59ayf0x9/aQgYXWHmiHCaLQvm8TFQIB9PZyFNvc0WBaB40n3NFSBatJaqFE
pa7Xg+ZqVpxrjuaPHsvF/2p4q3gD6ChVMAbp58MzsFxNuQ4PoPtDZjgHcGhZGR43qbErqhl6BLLr
1ubSnVgU9rOKtllaWbgjczZfGXzfz5BssSTXq81Vc/DAQLM5RDdElg6r4UbcDfAPZr+gd6bdWfGV
Nj7zGodPI6nrbAaotbJkIEPtIiyeT2H3P6Rd13LjSLL9IkTAm9eCpREpipDrF4TULcF7j6+/B5rd
HbKIS8TshiYmumcilCiXlZV58pwggTK4qiGlo/TNo5/yzDFPy9a8vyMWR6QCOo9nJzYjnRKGrLwC
lBZiqxZZxrn+AXndQ1uDQ+e+ncXlubBDbQi2VuJwVNFEz5vvLFm5Cxe3NZpIZhpSXFM0jK6T/DYv
AxV5bR5dlvykNwNkx5nHPF0JN4Sliwpcv5AKh/DDzIhzvSgsTu0EnXa49LpX3xsmlozRGzQd2Jlg
683NqtHkI23gT/uojHgdxBoBEcVW3hUdYyL3LhtskopOOXDPAcNBBCnjE6vQomTDjQJ65b1iMuoq
ql/DZpAs8FSwRA2RIc2n5KlLq54ocYtUTMAXxy7Cd/hDy0GwpAidIelDPZcBuWNzeTSB/ontLk+D
nY/fTIQI4CgoHq2Jvc8eg476Zu0oPLtBkYe46HpCQPJcqrk0xfuBic9jI56RypBPSSwkRln4wXvA
VNLKai/eq0A4A6aBxxWki6grp/LlQg6FAXHJSCqopBJR1145V3mNv9jf6R9OMaJKB4Lu/g5eHul/
rNJFyTDlYlaIYLUwcq3eDsq7X30xgr/ppef7lpZOPkjeNbRUoogCQoXrOY0l9HvXOeZULAE4rNjY
rbxybRKXwnWUjX+oAEAMQcePyHFVXMuMMRqieGdoXmOtemQBT9IGu9ScNOsJm5SkDd37Y1uoueFe
u7BLLV6I38p0GuKuIGcK0rPx88SF5bGQPHaXDn528jM/QttLPxq9KjEbj+feMp8TjGFMiw0gA8HK
ui6+0y++iOa1U4GCKxm0h0FDiRR75dPnLP5398GSNjfUesXakqtC/Q26m6gB441ODZ+pa65pAxjz
I7TsVZskRfNvCiH1te76ZUNA/CAJgFIEXbMKA3GMNXjdPaR2WFQfuKYhysea9vPioQBmEXQfkL+C
HOT1Vq3HGuyfFfyQQj5BKKdvE3tlvywehgsL1MUxtlXbZQBmobonQIPm1DhgMXEE809ARoMxVPAH
/Y8WKR+fSEocdX0HEmXld2UiyZeI7TuTNQ4XOIBOI3U5qg9SlxMB+gBKQrpsTfln6VKekaD/ntV5
Ti6C3cRvpXGYZxXkFQboVDexHbrB2g75SSvf+O4LM/OdfWFmZMrUi2qYGeBFiQTlRWhf2SHxfyHF
T6x6j4at0HhFHtBEGcAoN/6xM5+/JnMN6rc0XiTdUJBGQIO2DWq8ndCBsIT3cKuWkx6BNacCm3hR
voyimdYyXmb5yilcikYQAiNJBiZ4vDqp2AppwlDk0ihBGzIUMTQ2/IMGy0Mar6XJFu1IiBOA7UZ7
PH07jhVgBACYwE59GoqtqG5Ar3p/uy6YmGmFMWvynA6gs4xKPSVJmffQxzSl12QXrDHuLpxwDhG8
BEVbNMXjNrreJCh5tUWYD8mc9xCBGnDKDhqROu/98yW5skMtSS12SiZrXbJPi29grEGHsIpGX3CJ
gJOgJx4DQScwLZjrh3GsMvKY7ItEgYb6w9y2WrNfqwjrxSWRtRncjGq3TDe5B77GsEkrJ/ues6X6
oY9MAHH+i1W/MEH5XV9N1KGKYALIlTrbwgQ48O+bWKrazxgvwGL4mT6KbrJAjrdhkhYYHM+Wdp4V
WbiuSaOPzp/ntfzPUlRwZYvy8kijd0JQw1YUPSv9VujBCg6QqCbkhA2MTDZAXV3lZp88CcnvtRSG
sLgxLkZKefzQbzOmnEfKBET7rSZk3PmHbs8+TxZStHqy++Scxhh2jRlardGeIz1xSiN/bm1oHu9G
S3QqE4WEcCZuPYNpbtVTLwRrV9NDOchMrgohnafnhTNYcyDThoc1RZdJpXvGa/7IgublRSOBeX8P
LO7ki4mhDj9Ed6aoQHy2T3rPriSzZ3lbnaz7RhY9zIUR6uQPLfSr5QJGpMJFeJ0yT+zwyumjtrKh
f9BU1H13NYvzh1zcd0Oo5qI0j4YzWlIe2i1nqRtZF/B+yPVAjzacEx8KazKUnWyUOnf4VW+rTQBG
PlswQJ1usIZogcJNb8/Q/uKt5MRBmzZwRiJj5gUSG6G1zok5ry391XOpcU49436ks4iF5o0lPwNZ
oSNeOeNk3J/9JdQKoHy4dJFmlEABTB29wGNbJWEgplCgoV8gU2p5MTqPm5c6Mf2SFAlR5PSYKiv3
1tKZuzRLnTleZupECjEsJVKsZkCzSzzwe05uP+QuWFMsXQgwMEaoac/Z+5nQ/XrlZWxjX5AwxpiX
N1FtI8vGZb6VOJpk1cpKyLq0n/E2RVIPEQbEIijfLIaeJxVzX2pdVXrEZjvkts06P4XsAB7rf56R
mvsV/mOMWr00gXKD1wG2LQTjQVLqB799l5XOCKuSsFxs9eKamNjiwmnQrULXLXakSvkE1UfOr8jQ
dBXVgPaNRQnSZRn9SlklciRCb4hzf4Mu20NCVoJYBQD91KnVIlCRaR3alXxu82sTRYjXhmLtNTzv
NvqQIYWBYgrqtEgkUT6IDQefr+eOpIJ7YYvC6pC24cMzX74F4qZvNz4fkAStv0r8VYpOWr3eH+OS
n700T41xzMJxSrwCGgqeDNhujuyVN539snq6b2d+Xd4OExXwOe2MbA916ApwH/lA1qL1S3gXWWkn
RI1TpWde/Si5xyRKza5Zo5lYHtrfJqmj5wMtDAAIUFPol6gNUKx9iQ0wfqlcroxt6dihFPGfsVH7
0hdSZuJSLOEYVXYja0YxdqdGLQJdkEvCQGPg/lwu+eVLe9SWmULGQ1PYvC/BZBSKT636576BtZmj
NgXbtxrnzQYKV2oDvcjPorTihNf2w+w3L27EMkKLRldi32Ut5MkS0MG2uOXYRxDvCXECXaVvARiv
+8NaXCcOLSY4yizUQql1GpHdZHgBIOTicUAU4+tx78QCaYqP+3YWpw8JQqSD8TK6YTH0Sjb2phnC
FtXK5+h1se5x3sMwrFF2Lu4DAe+JmcRt7km+nkOpTCQ1a2a42vAstw4jnf+LcYBeghVVaC5Advv6
94dBmyMlBrxRD6qpVAJyBbhStlujHVgqcKMz6m8781652AseO8aM3KO2wXAw5VlpDKZJNO9/Iw1n
9woP2Ewp6kmlvqO7qiFZ/SjFQHXzwz7FYvrojr0/7iW/z8MZI6vMz6hratwCM5Rj3M8VMuQKpQ3S
+VNM1DUhoGUriD4hYAYaPloHiIGmMCNNGDWQwXXx2eBJKPaPYrwSey5uRlDL/dsM5SxSX+4b0Cqh
cATGRAgcxwP6gZI13OI8JRfuHY9/DaOAX/9pi8efr5dQrHgOm7HhzmKVkuDcRzbbiMQXQRMSlgaX
titHmRoVbY/OnHqDGMWNVHPnQd7UCpiFvYxM7Epvy5oRKpwCsCP0xhCD4nvNbEU9BqLEY5/vbzb6
sXszFP566ngG2g59BSvsqf6Arpf95P2pnN/RoYTfWLmpqD0320IPHZJPwPRCHpDuwE97TQA5H8ud
86qS9prncU9eLrGfAZ70BjAl0kolcdkecBVze7km0ElaMRJUwIFgr1PsUdoNOUcYPgNSS3FWZpF6
p/5rZH9bomax19i86nENn/3clJNNqSEszB4iQyzf6+SI0K3v+ZU9SF1hf5lE0DaDhfEXupAuolI3
5MLInYts6jdsVaBOVmWZpQFsazYtOz1JUZWMJBXFwfEHUdisjHnef9ShQxGFh14CehnRSTTv3wu/
iXaGqJlL4Of0JfpT1mRwpUP/lkKCoDlkw8poFw7DlTHKjzBd0sg5rJ3rsNilbGUmTayPY2OuDGrN
DhV7pJqSF0IOO30nG1LgH9tSBbfRtC2hDddwetxCDQtiCEROsmPRaxs1jrdsENuxzxvc2Nn3v2dx
kS/mmLoL0GYPXqNewrD9yfXFLZdPD2Fc6iMn7MIEqPiMNZmoXpmFxXNzYZVyp1D8y6DVDqt90lqN
7FueFxpxxltNN66YWplvGt4yMHmkKT02UQMemF6c3pT6MInKWiKJzrP9dVr+HtJPMuBis3YQagMc
BUNi0+9UeeuqZNtyKpm43AxznpQJ4wS4Mlh5snJGJOhM0OV4TZNrZTV/fPHFR0h13uV+h83FINUf
9tIWucyDGMk7qekMqWw3SQJifGFtjpd8PA7PTOMGIjVUFOZFuLDrl7HIKCEDV/E+NCiIkY5M+raz
s1OBRgbSvd/ftHRm5V+T/bc96rCWEThIkVnFogaqU0DItggFM087fSjQ6iQieYRyUgomuQHM0LUW
Wiv2FzcViDCUud8PIEnKG2taLDVlp3LnrAVuYIwe+jEC5Kw7TCiqdFpvSyNyWaO8qydA/FC+j6BM
GzoyM5FWWEEeLa75xbdQL89q4JoBfIDcWUisnkVPA+jPDGU0UeqdkDeN/5srD7xvmF2g5pEguV5q
cOuWCfrkufM4vINzu58sDopNa0L3Py1PN77/wgw1KvT01lmv5Pw5S6B1AMwY2BqLClh5kY2gZNQW
aP3Uo77WSF1Hnp5KwHjVTdGbgpprRq1O8ZavB88OWmYwO358D5Wh3CnQLNlCyEk0Jx7QDyXOJwO9
P93BT4toc3+TUK+Xnz0KSkPkxFjIL3F0Pbr3NUTzos+fY688NlV+9lt1rVF+aR+iDg2C6LnwAqHg
68UI1ajt0P+BWZLH0QkFX9moNYeWfA/6l/eHs+jg8IxBlAPZS1RQqZsi70cRefKCPyux8CuOZEtO
7J4/8AIYFKG1EvJGwn4EZagncW1KA3KqWa6Z9z+CeuHimQYcDahR8LzFPzh+1+NVhmLyQqWuXfTV
4qWW6EgJGp7wXci+4fNP943dxPyQWECnLSIgvNUlAAuujTEhM4oc09VuFxdnpuRP4QBN66JpScFO
G2YqsO/Znl25kOlmwHmMcCozE8CcUkVP7LVZH2zRUyoMtVtPo6U2nV0k+yo+4aAx9WQ141uFMhvr
+o3ZcZ3d15sJsl5SY9wfPK1j9fMZKH+CXwRPKw6IxuvPiGvQW4+qVrtT+DwdM0EH/CnpbKUlHprG
zdH2GVPJAG7L536qXShbKWe2p6IwA2nbjNBiJeU+4OxQIKiDeznYuI122HEJaZljfV7LfdAl97++
lxfAJ4guFMSMlF8KlFKo49Kr3WKjfKZfodnpJdT/Jsczmh37WJkC7qPaqazG6p12Dwmuc79rjOnI
HkYnWtmn3I1TnuU5Lr6Gcl9MLsaMGmL2eLs1kaPWW9MnjI54HRejR35/jUZEvn1j5ZmwcD548PWC
AQQEVFBynf//xT2ctlPpaxnbuFxoDHKut/zrLKfN5fCY8J33t8itR4DIBFSOkdoADS02LbVFynrs
vabBTo26wlGyys3id60q7DhooAPl7/OYMyYOYgZy/90wX6362idr4NTb0GP+CHEGjyFjjh/qlEZe
w3dMIdduDO2OXK6AUI1O/knKjUjk9bExcsYnpdaZXtnPXX7c28osLLgJ5MJAUgKsAKhXVWrOvTAL
WTULG1eMXj2I5fb5V+TzGyHNSKuwRCmORRxshpe62vTFQ5H4ThU0ei0Ykv8WcmAS5cWViICG8c1n
QeCQ9RaRF0Fnm0JdC0zPS22ZCo0r1GA7E/Z5pTO+PSAaHSKSa5IxtN/hYMvRY8kOBJQgZizwK8mF
ed6vLnB8A/qlkPcHwR/+RX2D3GdV5uF+cv28RPVCA1JS7fk1DMVtJDibkdCVNWsjCcqNUEIVjGAW
7loXLeC1r6exGasvoXBQSivpXS830PfZtn9W1nx2JteDm0WYZiw76AvhHKk17zQARNkokM7q5KCs
Nx7GQRcHUKRKO20kiAhQtxwGZ1p9zdyeOYAfQP6g4jmOnBpwYdcnnAE/Mq+UvHo2GMfafIYmOpYJ
p+vybsWV3F4AlCXqYCW81EhcBUujXeyrTWYM5CsjqjGhqCvq0DzQLQ4yc43ToVDbmaGtGjIE5zgz
NIJtarE735oe19oNf1qUr2ae+qo5IrrwcLkktJIEP3Bu9VEfjOiPus02GbQdIfdAhB3nJFZi5PoX
YFbAbxjoCEFtWbYYm7cUmycjRB9jq7CTlYaQG39PfRb1IJkSga3nLrtzr4MgWFfMjBQAdq0pctEd
+pDjul5+auNxYInL8+jHTv4CFXcMOjNcn/x+/aiIR+q9R1iystt/WNFv5hyZfiSLgXcExud6zjWW
6VMpk9TzZPWYc8GRnMkJdW4bHUYjNVCK1WfVQWOLebXvn7R5PJTpWZABMQgwP2BWpExnfNnwQ9hp
5yB3Vf6hhF5gVL2HxUOCCul9UwtLiBQvGjx53J1z2ut6lL3QyUEVoT0xHEle6gCc+2jIKhC3IB9j
sGuSgfOXUyO7NEcraUxcMGErl8xZQQG0jD7T+h9P3Vy9ho4GiMcEPNSoqZPKQeAqwP1coSmIINVE
LSwwA+gIIHTOX2uau12oGVUNGtdZjQmZcuoAiIxfR0iAwBpgxJ4Aoq53/lWsd+OaaO6ioR8hPJxy
7Iz5/184gEQcuzxrhNDl1RKQCjN1C+TPSqcMV27R2/2AOQNKHMQ0rAZ3S11gLXKfksKEkaucExkw
FDExc68hJaMnOQlZ3gTTz/0dePvoRe+DPBP7cAAxSzdLhkxfXkSxH7kNNM/bh09xO+rfDImOqY6W
SDuGfuU7azR2gZ/AXCvY0HBtOBeYB0Mj+mJAxwtHcz21qtiwzSAkkSs/l/pkQLDTqS29fV0Z5c2j
lTJDXWE9V0ZVFKSRmwIXKwEdO5olCfTPifCbyvRtkQSH1qgAkE2AIHp/LnTfWLtH+Hk/Xh+/67FS
pyNBwKLUIT6iePMdhkAwSO9IC9c9QRBWNAbzcYJGMPjVSWGrBM4VXVZHlmQrS760my+nnLrO5Cjl
fJnFlCtk5I6CoouQbi12cXW+P+k3QSrmfNZOQbZcQTRGO4NaHGU5i5vIlZAYVLMAks8iyxOFO/Ub
qA/fN/bzNqQn99IaNaqybUOQq9SRW3/EZqJ3lkawnXTV5HVeVyyAIUhrFSZHBmMyPp8APLdlQNxD
O99DaBJwsIbU7zJpNyypbGhc2q3+XZHIYYxIh1S9MRiNwWzUlbWgwYo/+1+Zef5YdPDhrqM+O4ii
rop5MXI7SzC63WYivqOQ9jRBpJoHUHvU2W1jFJvSjiz/9NRavSWTfMNaQoK79yM1su0wkHNoMI9r
+siL64fbCd5BEQG0pY7m0De4LcL501oNUCCnaSejKTlHRpwRCSRln+4v4dLxQO+KzIL4Fr1YImWP
V2MtZboyRieevMmmRM+9jcwoe2Yt0XcbwGNnXlqivEHVlnjUDbDEjkSw/NIqW8tTdklpiwaD3MIb
m2/+t7FRRz+otEJgsgJja6GoEzy2w6ELB9Ks4Mfosj+2E3pR5ssXNMyoStIaumEaZxzoFSKXV4yq
3aWJ6yMYnTboUSECYPitiHh02nWM09vxmQMXyFe95tNv1xHfAE2VmXEHcRQNcWSnPpA4JoxdeXQq
5eiFO6984LnP+zO6OFSI0Pw0qgCtoVGx08APeHmzcewOlnYU3ksz/S4eI4PfxKZiAwhlQo4kJ+VK
KnrF7E0CokcLmw9NhNht9q0tnvJTbbSWZk7b1mKtYqsY8DxHfmWwty4bASJO4ZynQ36Xxronid8n
MT/EbsBY3oN4qGNn9JBi4FZQGrQ68rx/EHng9MkySGNvWqbZEO/ewmcTd9rXpzeFlASBPsRQLHAL
kyf7cb9/tb8ev768t/4YH5mCdGvc1wtDRW4ZIgDIX4Ow6adn8yLWSiFjDwKtMnO9X5nFfHAmFLWN
la1zG2ahvotGXMB7BNAT0GH3WHCl11VD5o5b8aX9FRz9X8BX2JLDPI1/GrM/e69wrA8xS/LCiNbO
6Oxdrm8qWJ/5mdAwBkJjOoFe9UKTloGQuYUx7FEV2Pk2ANJQdsFNnzysAS5/crf3zFFulRshpxRL
MsxtUic9DVCz1tmNdqh28gZqmI5glM/SobYgU2E3dnjOnjXXM1mnfVUioh6Y9+R5dQHWpoBywKwW
Rkyhzd8EAHxhyXppBxYA6QZv5JZ3WBM5XVzvixmnvG9RdGEV5krmMkxDJvUkJA/SeBRbXauehV4H
efX9DXYbbV6vMHWpF0ynDOBBzVzWO/BdYgjlLhT/ISXyfFTR4Y2ufwnFRWRDqXUNZX8UlIoN3Bqc
PdxrsZbmWhgESBMQtkHSFI9ggRpEl2mgk+S5wJWUP0PzyGR26K1BjhYOO6J+VDPBz4A4kaZsHaRU
G0Q5j9yjYIjmE0/qlQfVbVoSb4tLC9QtgbRkxngFLHD+E/qeiBo9cskDO9q59EflrdwV/Z24lz40
iDShhnt/HyykTi6t31wWqEilPD/CuvjLL/X+Jf6SrGmXfPaG/0AEZ4xMcRMWm+JZIPKanPXCNYxZ
5UHHhU0CCBmVKRezTGiFqsSTJyU9HjtOdZLXIGrzwbn0LQgxkIuHEVBkShAfoc5xPfVhLed+7voj
Q2LpoCIjujKF9NmlTVBnN2s9pfFTmMj2/TfzG8N5KV/4j3QbnEO8laRt7JHpOzmkj73LruQjbxL9
fxlHvx9mEmOkMwxd1Ve5OkYw7gq74jXQg7O8T0zmEYchIGs3A33iaGvzabm4+uJ8KIthtgZ6AGNo
9kmAtEb3cn9C6ah+NoLYl4MGFvJNNxBJMEhNZSuyOVyvKlvlc5zqw4QWqTUS65uXPW1o3p8Xoyn7
Jk2LcspdgXij7u/y52THbYuD6qxdcaumqImTJ7ZQeRAzuczOeyg2ydG3/X3wFJE18sOlFbqcvHly
L8ekxXC7MgwpEl7s3p8S/SexfX+BFjcdSjsiqsAIgCDqcm2Ekxkh9jgud/utCKpM0n0Wr9ozKHWf
lUcpIulK0eTmNYSFQrITgndIRCJxJ1ILVeGmKeaQxBWOfEL6p/qkHhFp7oTv8LjmlBZ235UtaqUa
0Nv7AZOUbrwLtw3xnNJqX9cIFudfQnmlKyPUKgWyOoDnH0aCTfIoOOyR369tucVxAB0IKUy8JVH0
ul6jEAB0Pi7K0p1+9x/CIfgUKsK/eh/3t8JPUyY1ElzxKOpCDw89wXRBnJfiBDD1vHSTt0Afdk+2
ZQ07gkjx4JFX/eREpHXum1yYO1hUORbebq7nUrc+GA7j1mfr0k2f/JLwx8bGtlshLl84RbMKBl4y
2GxzH9z15PkZE5c5w1Quyz1EiUZYANN9f+XiWDKC8hzQ00BvsNCHvDYCypKU64qgdkNuEwEdBkpD
FUCC+7N1e//huTRn71EMxIuJRvNLiVaVRZkBG6IUKDgm0PLI2yQx/zcr1FDYlkHPPPioUW88M3xO
8mFcGccNAATThIFo8AEofeBBRF3kUq6GUe3BRMttJ/GDZTRL5nVZRjrqsRjJaDV6l+uav2UEcGht
smxlSyxOpAgVAuw9PIvomgsXy7Ek+GntDh0EzSG9meptNXJrw1w2A0w9oMWopdI4FylovXH0Aa+p
0HkrgdJbzyc963RosQAiyb+x8a9u+oWuGShccmtMN3RANs8xUDazY0cLNoCE1ztyYlJA+zzgM4qx
ciT21ZMjc+RfoAi9MszbrX9tiAqZOEDYAH9Xahese3qKPr6uQHeHfX9T3lRF6eHMX3FxFzISl8tB
DhCEREAXYtUPw6f/lYHCe5M5QCmhJhgahe0oPRmsyjjxZBuQlkjGnH33kWg/t/jr/W9aWl5oS4GK
Zab2vylUB1MupSmY+NxaCYMnTmM1Y5qCesVF3pRMfkYORD8uEbANarRXVqZxClSVaVBMULfcLn0y
LFbPLG6nIPMEDGriyDvUfHlD1zYrl/UPAOz6RsDaXtimfGdbdizgsLANDo/XBxSj9cKoNvK2O9YW
MsJWvvnIrdR4YcGlkpjnP/cn+KeZ4Z55/nrRk64QuNb3WxcQTEu1i6OEFBFrFxsvIcixW5I9OIre
WyhiPPH74ZBt16reNxgBevbpY9SnQ88KmAFf1fPmU3kd6q2nvDWBpbxGos4FeOTVVlySmrMzZrLT
BqpmBpv9GQVQs+Z7kInKSg5RMMbI6wg8BLrMGKmG/zo9tb6dD18StEl6kOHnjsZa9ydwIVRFagCQ
bVxKYDBG3fN6AqU+koOwBXbEL/Sw2Ne+KTM7xqlfswdtv3aZL50H3Hygg0K6a/Y918aKlmOrkmFb
l20/OjEmXB8a98ez5NMQlqBwAdwNWvOo2DGMQlEZorh10ROabIcmzzZgCqx0ttU0Agh8uWJvIVgF
9Av4G6C/0GvD0ZC7eozR3p6kLZ4vEnmIztKDcwak7fv+sH5qDfQ+vzRDbzIlUTImgpnRRnvtVjpL
v7mdZT1whvxYOd7eln4Rm5CnjjxtNDP6MJnN6cSS4NepBd7jXOgj+V4ZujCfrXvfNK/2hcNlq3qS
tBbfJI8kVneRAmjZExtYGqoYqCYik3hKn1HVKtxJsto3yBeA3giIbMUonREsc7XZPAvRjvtuuE3N
f2oGL5Fq741GsJb/uql0zmf0cvqou6FK6yZr6qR1+XhXdw9CoYNW4du3Ml0z9J70O/wNchokMiOz
snX+yTgl3MpR+0Ez3Jsvam/yQ8cyvJe3bp/aY2wDmJ6zn8Br+ZWuOYx2qqWtlp7S/lgWExH6XVJs
QvazkBM9UQjqJWmqC8zbpOrxg1IZmmyM2lMHvHtsingwi9uet9IejK/fxabqwUBAOMau4mMem4Oq
Q7Weaw9BcRi8x6gGJXQN1UEQfPQkgdLMV5za7V4tzEm2hE34O/LDneoD00z8YZWK5zaDwiugFcY/
KKrNRfbrfVNrdQe6+bZ2334dPwGaYUizgZ7lI0M+oVKM0vNcfkZ2nwEViQ+Kqvkn1/Fn/EcGoKLD
YWtuWbL9SJxnwQQnIq72M0QcALoakbL+66d3Mh1n4P4xXDrtkCZBx6+IsBSshJS3bKsqTQdlRFio
bBKW/R3K7YP4Gn0ojCNrVlY1rtq+RFG1tnVuTxrKAvzc0QwODbyHrmdMyMPEQ9aucXupm0g9lb/E
SHtjI/9BCyd25VwvXQkgIQWrPEpHSOfSJWAhqsKslWfcrpDs0tGtpdooWNFQkJmW3yLhmHakLtdy
k0uRxJVZ6niUQslW/AwX1o7gmikexZIk53jrP8tGD9yaYHI6T5gNa3BIszGbGpw0pRP802IIPAXK
OXOCecbX3MiD9EpYiAy4L12e3YZEUy0+8o3meTyD5G4QAFAw8UA8isVK9Dr7Sso3oJrGQ/wG+CGI
vVIrnI5RKlYs4hhGesh5n9T8GmboBjX5M7ILE9T8MkGJnNTgNW7J2QWWEiwlHR/YnW/FzLbQ8wLh
b//Z2X7/cv/ULGQNMKcXlqnkhFxEvJYGGBweMVa1AR01TvJXR37/Br4By8npFS4p39Dws4bDuKmP
0sOmYg5e9LOpDQKAYx/EbYc+TvgUfxvApwAPz7+hNwuUlNa4xud5Axik7VKP5F7xKl9lMN21WQGq
EeiyzgEyGO8loOCFFA8Sj+RWdooNDcAXfqVwelNnoMzTbwIt9fwuB50wUpDFnjkoB+1peFUOysNg
t5/aY/Cwlrb7f1YZKVzArdEoQqOQK5/vZH/AyfEGkr7ET8U5sCZH0/PfAQYfkBSaEe+Ce65N1iep
4R1U8/4+W0hUzvvs7y+glpoVgChIRSx1IZhKons2BMdSJwbzZ0Q8nnhHtjTZ/s+K1aXrDE0qqJ3O
3XZgZbt2zirDeplQIwzifg8bGf2sUL7/xZqiYIX+Bu3d7CM37lU8Ls9i4rY1ELG83sQr6z37h1v/
8fdHULFYX0sJG8iYfDVpezPg4Kv7UMj1Ti5e74930VPN6sx4K6jgqKYsaf6g8Xkhob1i+uLzB7Zq
9PsG5lW6GcqFAcoVakLRgrSJbdxhz7xJjoSH0G56llcmbPGW+1GZ/tc4KHfITVWmCD3XuPG38Jt5
i7+0Z3Uvnstjlq8MaHlfXoyI8n/TmBVTKMDU1BL+FyQE04ck0EvAhXfsfnjQwHv3fn8OuflX0pMI
piGUwaAejkwt5X0UFmQ14N9s3AIUv+/ALb2nW0kC4+bwAsGdeqe46aufQSVvJeOxeMtcGKal4sSa
ZRBWaOgEwSO82su29qbtICiEJ8F3aoWPa4rhS25nTmHh0kRchE1JrWOUoQs14/Hia8oHPKoDubKl
6LkSn6tycprBzFFZgoxGAtDqSAbWEUW9ygQCzd4231app2dx5uSZla9REy1NxdWXUcve9pXAeSMe
HWLk8OVOQvdJ9xjw71kMZaCDx1jle/MwbZPo8/7i3zgkDn1zACHPNB2IVelG5EoN+qZFOHVCP5oG
oL+s4xJ8asfH0qtMrvfQ0b+GG7/N1wJTORMOYwVUMHfRXB2hX4sonBf1KWCO/njyNMYYxGPWALFT
bcfXADx48j5vLQHEz5oRjTbbft0f9W0WDJ8AWAA632b2MIC9rv1wXqhBEGpNfWoVtB0TBlyS7K+E
b8wgZy1OYnRZwVvrEI6bpNwogVGmjzzzPY0jWrfKowZVmT8+A9ZdvWVWFuTGo81fhg6kmQIGlxBd
lZ6kpq3QN1qfhDowOnFfMt9N7fbjWyNrjoDr8v5M3NwFszkZpNuI4BEG/JyYi3d5k6cM2EH6+iT7
MaQQdhoYYeR6DXc2X2tXHoaywlPTLalpMspDferTb6XpSNOAAb4rjZpFBol9imMr4p3MS/WydbLp
GSoAK251ecEvxjl/4cU42TaQJB/tz6e21KMgsxWmMaMygyTVuKmn3OBCXYwLMqFEGb+/D+VejH81
zTMoZUwvMLx8Kyo10aJH9J5xfub8F4uAZCw2JAvmXDr+yvmMDeVoggIGIAit7wxerSfd5p8bQbIL
TV8Ay0P4mXpJt6oaVo3i1adOZT7rOqycWJkSGzX1NWqH2ywnlhuCIniuz4cLEOrrya6FNgCxGtec
Orb5JYee6Q8PUwiUsmjzfq2DTWLuPPo/0q5rR3JcWX6RAHnzKqlMd1cb9didF2GsHOVISRT19TfY
e3a3iiWUMHP3AIsD9KJSdMlkZmSEdWzqmFmv0/hqzffOeCxe+ocyRfdUPZwW8i4396BAyr8UUbnj
6Iet0+epv2unQ+uFHLwffdT3W4iN1X0iQzMJAIW2gkqh0s5QXF4Cb0gqzXgA59NO41MocvFaoLnF
bu2o9l809ksKqOYMoan3De/wkBUvvACyGCJBFdmbn0e8T4YuJrYeQ+d4Yy9fhwiY3gDagh6afFCJ
eUtgne1lW4iyrx0+JD2PIV5S4UY6oYs83U007N95PwDhFPHtzbNyTVyYVPzlYJSZ41KYhG5s/TgC
b6TNr5ZIJjxUmq98s19QbkbVYUg0MOrTKLXaaq2rgINExikbk/HXMKA53g2D1zp9FS98piHi1GPh
bDSkrThCsCdATAXtJLINU3kPzBZQqo3D5wTZnCWuO45+kcysoHjpbcnXyihDGZz07siho/UYXQZK
VKy3Ac0NscwJMFdxZ0LQKsiitj+O2Qan3uqYzgzJv59tFGMyM9oN+pxMw8EjXTiU96PYYj26ivER
QJyPRompfMZwxzKMhlefsvJbl368vfWu82iKAWXvidRwizKDAccIDe84jVEu9miLQNkT3LjL0/Rx
2oj3rxcIPAbSg+kmKuMY3OW82eZIKi/N56Rti/aQO131MHBdxP4iWiDTzS2e/+s7H+UNNNAgYYfe
X6jrXtpbUqcEJIPOSVZ4x+GZ2FmYpmxXizFeKmz4rNzqAr9eNAAYgM0wYRbpO7UHe7JBU4Vi3JwQ
P0DatEDLd9V4W1auXxZgQnh7WEB2HU5LvQgEAVukXziYyKn37iip/T1wDGbE9a6KR1p3x1nTqiOh
eFsw0fya/FHsitmbwgwCHDuwOGUhWkymPSB62c6vZnKwMrqVZJbTe3ke8ZWQG7VkJs9Hc/7l9BeT
UwQ9SGuToONhEBSRDtShwf3Y5/sy2GIBWJv6c2vKYrMgYI4pEPdOfRtnzDnarNkAjq4NyDTReorG
dqkqoOxfKIzaI7crkVgAe6UfCgfb6NG1PurG6+2zaV4HdvDOOCg2uvkRu6iqqRVJC8euR5HkXbvP
yRed7qHgHpZDND/TFy9De4P/Kfd5DJUhHNsvRflaZ4cyeADTQYfe4+m781dTeKEvOTnmjVD62v2B
h+Otmu4gE44ywuW6cqiEB6LnIumr7FQ4gIIEvQj7vNlibV9bUqDhfTwskZLFEb405LajZ3JtEMni
D0+ZTY9mnX+4PdOrJtA/iWlGPQGGLk14GuhQbY6x5EaOJ0tjgHu41zfFtmUgrh4FiYXFpSQbYVVo
mGhdo6euI5I2hZRICr9wyDxjiKnTDlE++uKTU7Dp2Gg5jWoh2A7iq/X9QCmL6qE049uDXltAvM+g
YY8XOw6m8mwghLcdLQ2ROMx7drBxyFg/g97ocNvMiruXgryGCzYuVLZVSBchHvaGq4uk4PlrA1aM
aml2lH4VW2xja+fShZoSLhdZRFfj/MVhrtlb1ZKwqfxJqyBu8K8QdaLYXIL3/cC2yjPXYRve9GcG
lRMwDGZm+TyDwXE4cKOMjO673bwnOoDboel/t6bd7alciU1hEdUncKoAdQ+nf7lPFxA81jWASkld
3hujFZvGfeoSMJoNYYZndWb/EKO9F0v27OnlHWuyjafU2jlBMyIoFWXmCHHypX1eGr0FLsslAYZy
iaiVdQdQ/G6JEVwn7HGxecCbwfEFHl5UynEUNNfqvvCQvPCqo9HFk4hpEZpDnNZuWL6zvAOalsHC
dei04NCNfWwt5gOYfRhKs0X1hbvHsu7v6WC925j/68AZH4a+HFB5gg8dJ/ly/LXJBto4+LBZe3YB
YzGtKNd2Zv9sfLC6feF84Vs53rVDiokAoAjQbHQ+Ke9K00apvLKtBacn22mptQem4q4hWy+QtUMq
O3JBommBP18tepnQZZ2JvizJPE8EzeUl2Cv8noZuDgIlnv+4PY8rERmCb3A5IUOFjayK6w15VwXz
kOmJ0Q76oS2qDz7RnEjPrOFUN2V9qKnh7SZ73mpcWTmxMAwGUUgmIxurxiKAO/u2YDkMvzPv6Xt+
MHm0NPfDL2P86/YQV9btwpISh9R6bRldiSEGdXPXO6D8ALVkLryX22bWBoRihyRCk/2UqkOwa7IE
Q9OKxH8kEc5I//G1dSIrj1o9vG1pbc3OLSm3hWhAfJO2sESrfeD+BIwwonpSoX9b99+zaX/b2tq4
gBrCpgfw/JpZLcs7nZcBFYmnk52XZwBiGbHlx8KHorX+2nQokKbvb9tcGyEeJRKKCUqcq64pyMaD
krc2MUJ0JNiJQEs3mOMaEFTup3IDrLdlS0mYkcz3UxLg7tUj/akFjh80FeZDu2FlzZGiVQBYalMH
lQI4gi79lT20Xu33tkhEAADi2D63vImdudynpXtXkVOp7SgQKPzFKfihWYaPGjIO6Y/AfdIdUN1H
NBH+j3H5fnuiV5zNxVfJv589nGfN4JpWIAyaM3Q8+9OdWYIYB/xgFYiDb5taneezCVCOYerjEELL
UySZaZOQNaj6mBmEI/ESwc4tOZZ4SxF3JQxByRXi9WiPh5NR4x3RZFVJlgIee9CTNDt0qb4L8ruJ
fINu+O3RrTkZSbQIMQvcDOiNvZzI1FiqiVrtkgBcNx556ou9ZuMpWFpLf3fb1EpZAfBZjEkqr0r3
qezYVrjwm0u3JBV5R82PdfWTeN+HZ7+Mi+VpoB+J9qnpHoY6BqYSTHbl4bb9taEi8ABSEf2xwGUo
96Dua4znRGBW7bk61A37DrXUbLcwqBfctrTmet60w3BF+LgPld1pgrovEAZuXD5H9av1rhXP1sNi
FiA42Gf51gZdHZdUKvufNWWD0nnpMq11l8TpUXucABL2i10/Zhtv1mvYncxG4GJHSwVelOjguNwq
g0CAntnakthTDHV3Hen2LgmCvxrahTUD0Kvblc5x0mjEyx+UxSmyI9VLaoVldd+zu94sQ3D/ky4y
lydnfl90flhx79FtNh4lawcW2Vcg0tC6ig4QZZ3Tubdn30mXBIhtPbSo9TKCej6aKmpEQV5MMQMZ
dtT6wx9kidBjgIwN8qJQTVHTvr1gHfPAnZd4n6F2YJss9jNAxO/qfo7rT7e32MqiI8pCyRuxJLDo
au9ghU4ngcefnuQgEtwZeW2E3dAWOzqS7njb1Fs2QnlzoswFdW48ipB0c+WEnznbsgw4dz1uJL6X
vXeJXsdtisiZzIYZLYJCTBBc4/FMNTTyLy4YKp3F2I9Ur48ZHNkrLeYGItgFDZfRrR58RL97b5r4
3iqKLKQkGB9L025inxgUAg6tv2voCCmpxU2Nz9Y0jztkm60dsBD1CxF6/jrnmQ/F2amNCfq9NrzU
ys0Cbgv5oEXKCYU3ZZd349CX+dhYSTue6oE+1uLFZygZ+P7GNl1zh+eWVH9U50XbLxOxktrbA78A
AOmCSIju8qY9GsWTR8AMBqW4Kg9bO9uXX0T6MDYi9Gbtr9sLbGP9lPWVLLR4E+pQ9kY96HJ9R9T+
aBDgQ3SjiZmNBPsWIO4at4VjcW5CbuezLTRo9TIHTWUllfPgtk8eRYMBYgk+mgdvPs3syQMSEElV
Ik6DKyIT7ETlzgLqp3z9k7HiOYQbHZee2lNlVKxig9tbiaNrJ0ubImiNbz3x5BP6ej7/s6FsoZKO
ujEMnZWIqLFi4h7qqCWRd6D3Fd31aUw+/7/GpG4kc0J7FakxpgKpdwfILECwb1u4xtcAG4SWFBwJ
0PWgFU0ZkjXTbvEbzU7YfDe7v5j9aQht8XOE9Mv33txp+9v2rr0bzKFlDOUX6XV05QJlg7nQHAR9
CXbmvmie5/qoE7Zh5HrbQ9FVh7qVCxeJwqsS+kDejrkVWDwTnqN1XTQDWLlRVdo45nJmLjcDqAfg
PGUtCf9ylXyLxmovazXXSYa924NGfjlpkVYk1Pn8wSi38JEr84a2SvSAoAMb2U5PCQVINWWsKjIn
cfv61AM6psWNNf02qhZqdR6SR1IIG7ecut/o7Onc8hiGlHZ0D5FqCt2MASywkAU6NXNe7Fx78fd9
xY0j7zxQvY1e/uRZQ3vozaw9cqcqN9ZSDkydZXTdIaGESx9XonJF0aUEM9HUOQnb+d5nTQ97+zsH
3Ew73N6YcuNd2kF/HXaGixwaqPSuWKSGxQUlOTOSJY8d3Qrb7+68d8RWi8P1OtpAiOPNJfUH0Fuj
DCeX9Eeidg28IHtyAJ0aJCSpFeyQT6PH2yNaeeBJW/JcW6gDAmqDIZ+55gBXqO4wx0iM5VPBgk/W
XO5MlNYrPeZsN3lFNHosRMvi4C+AXR0K1zxWdti2d4UGgNZ7ascV8DfTj9vfdcVugcIX2nixkeVM
I4xWfEDvgva9QO0q4SDRGsAEOvKXrv/M+uXbNBhRj5wlmUBWm+mRVT6XbYHC3zPtP7U6f98DKeI2
5g9r8TcentfHGXgoGxMFb4hMv+o0jIlzCqJDMzG0e69uQy5ayFtFPs337fJx1sJObHj3lThBmoQ1
uenkNXq5QDPPGqPEX5L6VUw1wPppXLakDDO9irQBcYNe+uH01AehW1nPOd/pThmlk3eX0XHjmL0l
gy73P2iNwA8sm77ATazuf79vq4mL3E44TYOd6VX1vk+N+TiJniWt3elh12op0GL2FKZ+6x41ILbR
h8qnXxvbQ3rnqy/BcTekXhuAq8pjsqKsdjOtsBPPmEMn33naXwM6sJlfhgYYhMnTEOkPPYSIvd1t
y9c7AFNwZliJlvSh8ixmYwqqoAOnpGjR8VLjJRvVwb1WvbB84921krEHLzOqHqYjJbt1NZWd+poB
EBR1k/zU5u9HwUEAftCSEilIjYfN0IQOD1lg7fVuA3Kx4htgGu4Ogg+yo1lFQ1dWnWrZNLqJ5RVh
UVthYH/hKUAscA56DhVjAprJPe12Fguz73ATLd11UEpNu6OwH4vyLsvILvDnje+69vbys+DswZwC
wTcVn2H6xdCUNncTzTGPFrvrMlBiL0bctM4+/X0QrOFYBuQo0IpvY6upvLZTbtjccoSXjGiB7U8U
PKkym1iKfVm+E8D/PlP+2Np3eSkePGMrmLy+cRwLMBsdmROs/1V6duQNSiTB5CWDteOguXTTdxMU
6MZ3ZPpB+lfv4wy67GYuD4vsA/sE5JaYN9rn5W2jHLWLT1ACJR192HQuuJe4XWRoe7P6COwpkqeP
/vBQgiP89vm6vvsuB6wcbMs3lkbTFi/B89eNeAfJJq8TwJL47daD/RrUi6VFgQhxIKJMJG6V4Iw3
w5IPte0lc46myu5jjtKb+2AswHLb7XCH7EQJ4IUXk/SxGl9uj3N1Yc9sK7MKbZ8S7LSWlwTeoehe
2vQ1gwr8hvN4O6HK2gHZYeGYgDQRnd1yts9ud0AYnIYRq3y1NR07pCepXcSZl07gQWhY2cdBaaCQ
PPQWMB3FAL7ex54Z86eiy7o+LNEJnR5nnRVfewjWfNKCAKoyKLI0T2U9g81hagW0igL8x1nc6AR9
GVORN+lxqErdj7qFLD7EMoDljaeMez/Rmlx0Edh62zoqZoN+8B1ef7ZzoX1tF5kNwClYvENp1bjd
Hb547j0IQ7Rxb9sd0oRGAUxgpDW2/FEIzke8GsjXYWHQJgLjB8hKrRQySYQCiOTm1fyJ62PK46Zw
J7RpWkYdNaWFbp126L0mqty6/Vx684gXmdNqLzXovMARhgKpEwnoCPovM0Xs/hMU5RY2AZ+RwQAC
XHyjNWdNONep0zwt8HWfRjYSkMijbeNUGYT0UUfTOgbzGAe94OiTGRRZg3ZadCuDeBQybCx2MTdV
zJ2Ff3PdnNURqycUX0bTbIODtjh29rUOOngcfXTafl+0Nvg1Rd1O1gfBbHISKRBqG7l+5eQB/YPq
IC72f4QnldeDN9uiyVvoW1oE5dJCc5OxaKbQHzfubuUG/duO5D73IXwDkL9iB5wz6bJALPbU1mnw
UIrAj6x6duK+qgswnHB6oAHz71qzjzWD/iar2P+sQ+UAbxhZEVXOfCXqKs16rzxNp+Abqr23T7Xi
K99+HRIReCIjWpMJs8vzVuZmlVr1Up4IETvqDXeFM0Qcxa26e2+yQ+v+HoLwyp7iLYM583tPgz0P
e9TWKnT+teFmm5By4V5ZUWKetmNGoxkGmtXdGSsUPC4seHaH4X4KumNZbXhG+WtnPutva3iJ2Mie
g7ZYLZFLTiQBeY3yRO1Fj9o6myNrNpb49kqpOY2/zYAtBS9GwPoAK71cqq5t6wFtv+Wpd9q9rR81
QAfNiPr8sCAnLQiJ0YUes3IruaE4/iu78u9nLrnrckuzXCyZWz8F02Go2T7oXsZua4Cr03g2PuWY
OaQyzLaXYsBzKN7xjXfjmrNA48G/sycPwtkotACX5yRnz2TIU2pf9UwH/m+LU2fVCgCQUjUKcji6
cpx455T97Gg4rEF34CYL3dpGmPN78eTfK3JmRT1EgZOjxypDN6fx0U27aDDhpom+a8VPZn24ve1W
j1Lgo16D5AkwrNI5ns+bzuBmwSx8QhLaCS0HBINWVeixSbPyAE1ykMd31ZZywto0ggBTOlxQJ+Dl
emk0a1ID26yoTob9c4A+OHLn6KZIbo9s1Qi4/5C2Q9vzVS9hiuHWnd9Up9k2niZHf8oG52kGrcFt
M2sTCK0+yNABOI2HqLJYU11Pwqz66uSJfUW/evapyWKQR8bVVs/X+oD+s6R4PT6hIUQzISmNfXcH
qjy8Jm8PZdUAoHxSVwgRvnoVZdyax26AgV6vd/580AW6brKNzb3mblCO+teIcoRcAooWfWyrU4dO
mWrXZvdec1i2koKrQ8GViuyjfKzqyqpYACwvlc6x+HSn94gOmyjHbX57vtaGgiBdNl7h9Qc06+U2
rpY2BcO0U51ovrPRaplGAZ7h5u62FfXV++YOzs0oR1RHgMU8qyAnnaLBHEkmHtHF+MsQLWqeS+qm
EDuvSYwMVb6b0xE9ZoOHlntbG0N9gBpjK7rI8kRzwBtV2w3UBfFGMWfxZC1T5MwTtOaEtby//dVr
C3D20eorlRpdB6Qm5oZPJ6M/WMvOcDfu5bXYRkLSHexVPIevCsBTWWYTHVDEdR/G8UNvF88mm0I8
TiGX+ZNbdGMhVocEnGKApwtylGrHR69nbTsavDzVwVDG0+DoDxYF8UxAS+dwe/bW7kopM/ePKWXJ
KbXLuSzH8sR23m6L/259HIDFAUHjg9FLufAXwkeDynkj6JVHPSDKuyUK+Ib7XT0cKNH8Y0W57qkl
soXYsMJM1FKr7t4RJArGryBneXd7slbHg22AzgtcKrjHLo8hA1i/E6DVOA3FV8dLlizh5E8GA/CW
rM2gQUGFpbhk7AUZEAKi+1dwO/QWtDcHyWb4vPYUkaqC/9hR3JYdsEozF8Ri9WjtnA49hhq61jQR
MbDsQIgtCgxQY+YbE7gaegIlDkyzB5zIVYORQIkGUoMInoTTRTl5Rk75AMqueeLQvyiiPP1uZl7k
M3S+3l661X2OdwnwiwANIIF7uXRda5azxREIkLKM+vRX0G51T6xujjML8u9n8Q2yWDbNGR53c/qB
z/dIDod8/Hh7FKuOSBZw0YzpuJbKJ5kXrsvdEk84vznoRZSi0dfYBWxfQkBtCzW0Fm68FYv/Z0uZ
McanCkAL2Ko64IVb8A3az4BkeTbdm84WcGh1eWRaE3hMVDzUfFTuLgUaTxBC+Zmug7m0eWlbspHN
U5U83643/LTsokO0hlLG5Qp5s+wTpGV1Qp0w8FmIXB4r7vez/1Uzd0P70X4HojudfEJ/eQnpP2aF
YNia57jjVViZzf72Wq7Nr2QFBfRMNsOoD+ZRGxYxk7o6TXqza+rEBKxDgC/Pr4GeCjYCiLXNiRZ6
qEHJ7nYkiy6H3qZI8RY6Ykdy1+p12AePNVRKbg9ozaXIgy2VtMHdq75ehRF06QwNj9M4aPdlWYMe
huw6qofVZFAMC4T99RC2jrbVKb62eQDiAIoDkFd01SiB3uBWg9HrSN/ovHnXYM34XN3dHtvqYp2Z
UNxlNdruqIFZ9ITknuvZ7wznsbTovunHaPasjcXaMqacvFq212qOI9NR+4pDsRFMO7TYZ/Z8mmx/
w9iaSzmfPMVtaeNsQHUbxqpOPDtkid3CDgmvd176xEizI+ZmmLm6GS30QSCUkixRSsxRyy5Ts2PV
qWbIc4QNsntjxMDjCsH33AQW0m0oSMb9ugHd6WigC7w0GNRfRWt+s+vB68Mi7wFBRRg6fq+px15q
URXlzuGi2MvUKySOKP+ZBRSQEI+l+vt89oo0dMcqfRmJ4ac43Eg6PmoVmTdCxfWxBXjVoGwEOkUl
5DH8uapGKL8B74f8kBFmwxHsLBsnbdUIeq2A6MQ/6JK8PM1phtqvQDrvpKVVaC4H9DCGuv319pZf
PVUoAL2JhMN3qrtQIw1eHBUegRxaQwXoWXftDDD+bStyPtSUF/w9ZstHXwzUBi+HUvrLSH1oK53Q
MDFyNKkARHe/CeNZHQtwxZ4H8K2OC+DSSj6zhnke3B/YCoNofH97DKvLIXttUKIBL6gKCyl98Ncz
H7/uBB+q8snLaTjkH2/bWB3BmQ3Fges2dKibAi9mBgHPu7RttLAvfBbftqLybf19ReItK8FOKPKr
qcFl0FKAGOWbedkLEn72H0U4ZQCuHpGjJ9Wrc9TrMtLHg/PhtuU1nwdYGsqMePCAtU5ZoVmAycAl
Li6oohY7lo3gmfAaaLNPS/ugcf1kOs2WBP3aup3blH8/i9iMUW9KNtjYew3fQ+zgEVQgO0bnjUld
HxqE3hykxVFpUF1CwRjl3KtOuW3F0FGO+9KOTb15CUY9rOlGLUNFKrwtIZBqDq5DbPYrKBR07Ce7
yybsdUjKTk85hIjuaQM2k/vRPQyfj8H72yu3NovIJKNSLLvOIKR8OYve3KDWPSBp0LcvxDWREgU1
RdnubltZm0SohAIbB1g54iXFSldYjVNPGtbKETF6rwUD91zwMOn1qWubP/CvsmMMRMJAHqBYcjkk
VOTwlFwsaN2X4PrrDwPkxsetBoTVEZ0ZUaIWzXVTZFtMhEvtHJUTgJ/FfrHmKE392BqT29O3ukg2
4GEAaMuDrezBVjTl1OfYg5NOw5YnsqQ3baETtozIEZ+dp7INKq43MFKhfFcu6QH96wCLFRvnacuM
8goPLIIypoZjO4zhnB8q7XFLynPLgnIpTfUiWEZlSgmAom4Coz0kfQtvA04oXZp69UGi6Z81URNX
InPmzOoxXb7DogmUenT5gxqZDLCQtEIVAd7nckEcnjpt6slDU7qhF3wryypuQJz2B3vLhcKB7EqU
bKuXVoymHwJLwzgc/VdDH7NiBE3BHx3JMyPKknQFGVOf+NWpYGAlcYBOB+v4VjlkLRhB28o/I7GV
akHVFbzPpaf2jfv+K0kfDLLbgl6s2vDAdSSJ9KWM1OVslYAh+KxOEfzmn6zxV2MdeH7q7Y2V37Ki
eDBD+EWO3lM4ZeOxidGpjnD6ZZo2vMq6FfTGSeZ12Wl7ORY64QVrliU5Mac5mvl9NQQQUD0E7dfb
O0wu7tVJgcT2P3aUfZz5BaQrOvTcAeMQmEGkdwxPFBH6kNIrrG9k0qPNgGtrbEqM3Y6odA9VjVz4
lzL4MD554CEB+8ntgakQt7fLGgl9BAWAuUlg7eUMAoKD6xJzcWqWl8U3j7MFcmB2R4bIGvBe0UNm
/+yW9/0C6Jll725bX3NzaFzGvQ2EtqS8uzRuLw1e6cEMOAKEkUEfSx+94uNtE6sJP9kzbCLlAtIP
tYvSrXSDBSWqfp2d5pGpk4NdiCdvAocMebXE8wie0QaYTof9ZjeUnFoTpSXkA+T/QUB7OTpIu1jo
koHzW9q/NOBV+9Ah94Meobz96/YgV7YKJC8N5OVgCm1XyvZcQHwh5rlHSyiQ10j92WO/J9Wx2crI
rdvBSHxI0dqeqgDbL1pX9gYlJ9/WPsw2+zpx764R2X2L5+jGzlzZGxjTf7bkt5zd5Zne9hC9HcjJ
G+6dYodR5dOGj1oJgC5MKAtk9pUjWg/DmXpcgHUB9j3TKl8oqRLQ6RwDiNXcXqeVCxcAdtCd27Lu
CKzK5Zhqy+pZa2Mv6vmnBZBZf6usueKnLgwoIyI+YdY8IG5cNASMu94Uh6y+81+yNt+7lB1+l2/7
7z0uqR6gf4N6gUpW3NHBMQjkrE48c39qpvMC2fCN8H5100nVATTcgU5LjVLmYPG0WWBMwxg1P7rh
IQuOWbcR0q2uDGB6YH6CIBfwQ5crMzM9haAGHHyDhpfJd/b5/PvBFq6o/yzILzjbz4ueBWlfEJyd
3A1Ru0EHx5+cmDML8kSdWUBu3qrFAguumfSA7xD6A8XUPzCCqhAIZ2yUoLCNL404pWe0GcF9UXsP
3bcxuEs37oS1lTg3oIzC5Z2wqwYGrDZEByuvNs7g2hFBXQtdOqg86eAxvByATvXJRpkYA9CnLrSd
DI2UwZGYXuiBztXmiSH0d46ZH28f/bVdfG5WOZmzGAhvuoac8vRRZz81G/lvtGVmW2WmtfsO78b/
xqfcqTNSUKVrYnwl8YtT2phaNAycxGDyeiHOMxHGsyiCLw23XRTT0y36cvnzSqR0YV4JkzNjGm2z
g3maPi/kPZo2IEMxgi5IOG3E0o1cw/qsoqCAjA3KNm8cXGdbvphYTjoL1iCCkwNka0Lnndw3zhZt
56od05IW3vSllV2Pl7KR2wFWDxiLZbx32vuG3EMK5PYekVv7au5AxgUIz1uiRlk6zbNLmi24xmEi
5QlGslmq3jKhLA/JPQbmMZiw7RH3T+V9AsL72W+22k7XJ+zfoagklZUXoEPax9VaNRL6Aj2Vpd8H
f+SM0OSHiAfvWKSjlbPcAUTY04mcBv+Dn/kx3BHv+g2HseqQZEYQuFm0YL/J95ztMUNoNNUGTJml
aU1c9yiGaKXzm/xXbxcpbjdEwR5OKFJ1l0MRQ2O2RgcrzHBjLD7o7nsDvNpTbBob22xtQLiKUMMB
r65UY780BbB149WDQU5B10L/xiN6hPy32Ji2tZ0mqS1gBxooV7AkbTGdCVBu+KECKGwr/UuyMJBA
36p6r+00vF5wLFHrAIBbubm7afBbh1jY0cD7HCoe+lZUeBvvzNXBIDX8Vo2QYfbllBGjpUNmmjiZ
CEOmjyAj89mGK1sLRsFd948JlTtBWMTNBxOrUkNMl5ZHMT262cHQPUgObeUy13aAJZEX6KdDf4mu
Dscqqn5xpvrE+myPh5dMO992ZasWkCfF2pvAhfnKs5KYGt7MOWIRS6tCDfSCzR+A69AP+p8F5elf
d9PsWG/PY/aVVfV9M/7SyYfMIxsX9+qFem5IeVzlmVeAIwFDAdgxze7RcWolzgfkmcW0t8Ftxv8g
wjq3p2zocrQCTmUYJ6dO4jgoaAo2Xj5rhwaclOg3ACUaTqiyPH41irFy8bgyU+ugUTesGERGhi9p
u0Wos2oJtBxA++N8oony8uT0dUu90YCLtvSPbf8SIKtQWKiB1VtCMWtH1Aa0Aq8rC1gyFbKWB0MK
9pT57b3ICusOm6HavNbWtvW5EeXgwAtUXTnAqWWug6zBPQgN/mD1wbFsyLoqXjyeHObZbVPaYzqN
EyzwmqE3CAAR56fubLxFVufqzIhyb1qZoblmjbmyizoOxl/ygIJpJL7tA7asKCEvt6esYgWsdA26
BMnke9Hs99BLA63JxmUj512NnEBFB+8ZoCsRSZfLWeuF3YCBE/55+uz+Iu+apQqPGvQ56KetYtOa
mwb1NihKAH/Cm1RZH6JDkqFZyvoUUFAsLw3lP1gGPp0817VENM3XyR23aKRXzxD2NDR5gFtHE9Tl
6IyMQ7ucVDWu0hSlzzmiFQutZopd/vP2kq1Zclxk6g2gTBFPKUtWaLnWtw2pT4ZzYl0Td3kCcuBQ
oxvNcWtbA9AuSRsAaQ1ool+OaOa0m4KsqU/jLu2jb3SL4WXr95UZ65pJ82mNcejew9ieALvOppfb
U7W25c6HoJwh9GnNTQdZWpnLmflD9bXlD8DoRqP1E6UBdE/e37a35npAFADAJNSJoB+v3HcGSkIN
WB1rnFkBgh47HP8A24doUKZKgYxBJKJcCiajbM4gzHeq+hRdfv2ucT8Xf1HQFnttVFdbQnWrFyuA
PxKCA6Q/PN7lJqgXRJ5d3cJeyl5YnSctSgSZjs7W0tXCmXzLml+82BvpsrF0a7v83LAylXRKTaNm
MMxyio4/yGAX0z6tE7IFDF7bhuAjlMltyfiq0vsMheM0IsA218aD196n4+FPSp6S8vBfE8pOr/Vu
mRn6qU5vk1VEYryfsl+3t97WMJStDs6eMptB/H2C9Aovd6R49ObD/8+E4nhckqcBBT2unCn0SWCm
7HbjAK2PQqJjkCmXnFqX281yShB20aE+mVa27PEMg1ye5f1yhJHtbg9mzTXgnYh0AW4KlD6VKKHM
ms5oJljy5wGcEL0x4SHnAFEc0FmHrEo2PI6p2x+XfjC+LJO5VdhfHel/9lU4UEegmOJAav3k6l+w
Xmn14c/WyweZII4vnIZ6dodMI7KOiSPkd5HfQm15ieyt1oDVc3pmRDmnms9xBXt+fSoyfsiyOeZT
UvjmS8f/IB4CNuvf0SghPkkD3RW1A08EwlB0oCHz4rGNkHstcADPK/DfoBNBMKzaqEBU1DtpfbJy
HbzWj8ynYaNr4W4j6lpLwOGOkOVQHc/iq5RYA4kWpllvY9HMEOqf+Tv//ZQ/bt5IayM6t6Rc4s7g
ssafbNyAUH3Imw9p/8sm035gadhNW68wudZqhOdJaUAHwHPwvCqnlwPxDZUmGKt+tSCoQ6vFgxW/
+GMk0pB8cTdVPtfO0Lk9ZXBTXUyFUWJLWMt48iZ3hgBXG/mNG7pDvhNoHwCieD7w4Cd4zfY5N++H
0fkcmHPUV+6G51qdaGQ4JAMk5HJV3Ss9ncDWBmWm06jf89zajyyNvOZhcN6l3L677btWbOFhIPuV
JMX9FegSghTCR+dqcdK6wH3uhe6GVgbNB42jIctjdQvNtZZsOExVDENmvywJiZdhAGhlVG4fp/aG
AuoVxQnNLVH6EWQi4Aqfg7A3n0XX7wKreDHKR6JNIB/8MnNklI1PRjvuhvyX1WxR7ay4HXyMTPTq
HmjCVfCVywNtdKauOJnBsG/2DgP1B8iX+nbjqbduR2aTcEXgClfin8Zxcr0xxwL9GmW/R9cNC227
mHfox+JHtLn1G55BblnlCEE0TZf/Q4CPbqXLC1ADCauUb8Ikj+hUX6q0icfZ+U1hgr+X8syK4rSh
LFp4VgkrFjqfG7rPi33jko1dunI6ke9DZhHoJXQ9/h9p39njOA5s+4sEKIevVHDubtsdpvuL0BNa
onJOv/4e9b67a9O6JnYfFpgBZgGXSBaLZNWpc9giDqjN6lCteroHo/vKkJ/SQtj49L+sz4WReatc
PMWLNMPz3uxQREFvaPTsK3/AB6lwjoVFJ5gnDa99pGPY7HIMesZCMjCSTla2sej+mUZQWsWc5OL3
6+Bm7S/MMOGTjtooT/5A90Ec2rG0jfVHqgqrQhvtvlHPILQjcnCUspdR3Fi1blv14Phl7ajyQ4PH
dOVaw96IPsE4YpjrSlljL++FuN7kPahlpUdtA/Ss2xaC69cHk3dzW4pJAJKihU8BUMRkux87uS/z
UFLoHmRslbArN/F796f4Dygy7Pq/rbApyxRy0V2jwgquoLjb2TGo1tpG5WQqFseCPAXQnWiFEdk0
75BKqDLPVjLF9lHgmSY7ePIbsAc9//tAjuMCKGrkiAG/mB3vwnulwRDapkUJUAOc+ikxg99VQ2Vn
8lNhpQUjMtgFjpH7Npe25aVNZsdModAndYvB4ciw9fRzkLa05ZwVSxsG3fRooULeUkOrz/W4tGYA
V0xCoz2KP6D/OtTGz9xYBd79kahLwRL9SjgBkIdDopQZihQlhRykMFO66qrbC2twLWSOvwFdkA22
dXDAEYNIJLcTknqhF7vvL2+VrWxfOldbB0+VXcuk3xgrkN2Qyo43sfOakcyOVsmm+8P5VoyY3duX
n8qkWLuxDX1qhNGeZrgL1T9DZXXfwBJITLm0wDxohKGrE9nHZCh6vEI9ztMH8GmKz4lcugO4ycxo
W2kzObVhgJOP1+DOUth+HykX5r+7xi9c2e/jIFNbDFAGvzPo0NqJ1B+AX0J54rH79H80n8MDZOXD
I1J+90e+7AUgJAZ0bIENEnpFnRglOTheSqj8JklWOKEhaZxtwxIu/jVAoPNNHGVoRLGYM1P3sxIH
dgVyMcHTog+/p66hR+uiJTG4jSiB3gpBQTAbnWZITmq/Rg1Sh/QXOjwDEDyN3KLHUpRCVuHvD2I2
mZVCZjMI0NFsQN2+Qt8DJKoG2bBVH7mngXOYLw9/pq7ATgPtrM6EKi0MUxHEz3CverQLP3YmOSSx
/yMETXl7UA7Zz0HOidJ5chd5w0E6iaMXSE85MjZQW7y/4osjv/gWZt+XEdTUcvBH7aFAbky/egHc
T/k610kR86rXS70u6HrUANlBVne+Bl6HsgTiD5bWo8veF48ZmCSbsCGxdBDKrT8anh9Q4jeOYUF7
2h1mWj+oTPQdJxO7ePW+/AjW9wqKaoCElnK84Ptdh6hlT/UhIDQnwXPzZQ2O9BGREQ0Pz/Uzr/dv
6cC4NM74WQj8i5oqaP4fg9QZ9A+UrGyuhtUcnW7iI7LnM3UuJpm9LFq0GsthwgirTYKLryxv62zb
pz9FZd91n4B2/IcTCn0owJqCPxnsH3NQuQhX2lRkFuQysXmabUlRmQTqk+bI+/CQCUsZVIgwKlA1
QtIWzwLl2lIQFb4ACF60z+LOzsJTKRn2XM3zQfVmdWjiQJTGI/F0f4ssNfiAih5kMzNTOxKbjN+m
ShwZaYh216GwvHJK7Cnx/Op3XxFpH0fWwZpewGy3jThXZZYz8K8wiZsMgM+4p6Eacj1cSQwLJenl
aG/JvyJ5QCExdzWNkj7fZWHgVKEKLNdIGsjRJtNEdFqv8cbiZCKW7h/wor8/gglWg5/RqNZAICAa
b0Dc2T1oCtDyuYn+Jdvp92jhQoCpASkqYY2vR6sMqWZCTzPGaB2z8abPJiFBZ9NfJvYi532wdM6h
pIBWEODiLJ2t+0iDngoQEMBTh2p/ICzXQxkrMjihdf5gdh8a6DVHkx2SGOhDux5QHfdTijMFbqO5
kNcMS1f5zMN9C0pBXjF4KYpfmmLiCgBwqNMWMNXb+au0T84FUKPkP2yDSyPM7lPzcIrjHkYM2flo
e0gck86OJiKDAxhwtON9c4uzB40rEdRLMtSjGWtGlJuRGcCab4ibUZ3LzwSqqIMEhg4w/tYcN1+K
zIYFkAiK9tjq7GvIALH9jBFC0OwVamelf7CS5MuvfN7hv7RU0DaBljGqqojPjFdAyTiwYhF8I41S
rTUJAifpbmpW0CKXwh1ECYIyI1R/kK1X6AtVvZeI+rru7HB6DiQeZmlpG5jgJAXYGH9BrObaQ4e8
FyuwX4HzTCnijWk0kUuDWuJstqXzCJsMCFowOaPrgokgWT4pYzGo0X7q/FWYCG5GAdcPawcC86TJ
tnXZHSOj4Bz0SwuKZh8ZjA+4V+CP67GBCgfNHyiC7MPOtMH2YEBmlnvULk3gpRHm6JOkXJV6YOj3
U3Usplc1nDibTl5yl0sLzBL5ExI2Wo7JC63HXG8dH436WppvRZBKZMZE0mB+VqetsA3Txyg+CLix
xhqJynjWTu/R4qYSvPLdPqGAcRoPUe8GyeSpyqqWSCZV60b2DMrrl+d9NbPk8VgJaJ6elzzejzk0
300IbnzQxAalNWeGltcZAu3gEwWUXZ697+L2AZIILc4tHJJgAgBeiRIBKcVE8u5Ho8WFBlgeVRPc
AtDQcG0FGhFyF/uwElYmgObUBv/2fQuL47iwwCy0UEvTMDSYslwCULXXbRMk3BkPnrRsxQAGDnnY
WRXyehxtoCZpW2NXGIPhdCj9zDmsYVzdH8tS7IZAwN9WmLGk1C9DkA+A62g6yL7mWP0fFP26KsFl
FOS9wb/T6P6+OUAhHmpfQMQgi894W96Pg5pa4Aqh2QPyeekQH1qwbAKpF/wXZwOsCulrGR2FGjMw
WvlxVvvDX1SUI24MVv8iSzxm1/l72YsDmg3+tsKMB0OdIIU3wdnawk1a6CVCPEYItlPNe+8vheY5
xQh9CfQpA/N77Q6GHleN4WOhEp0inOR2qdla8gOtGoUau1LnIkN63zUWI8OFxdl1LrYrzYxACCk2
Up13ji/L3miVATG7YJ034Vvl80oti66oAVk2i2mg+4ldsTxOy3jCCOOsstC9XGnrQa83WQbdhjIJ
qNPDnyAwFfEeK/MP3yzihWFmEUMwYQ40wzmvzy3m7UFW/6DR6r/4IzRuVUDoZp5CmZlNgOb8yQdb
rm8pKyBCY2RRap1zE1tcMjCHoYaL6KezLTCBD9Jo2iBmoABKWiXaDG9WByJvNV9Zccu5NLMaFPNm
hggHyjUzIcbc33w9JDXzu7oREAfNgpJQmtbgq7Tw0upQEYfYa26HB3GbErdNkpWhu0Z5uu+gC5tv
Vi+Hji8KYtCbZh57YaAIkpYkMXJTSL+DEf9HGYJmO+8N2w9yziVl0RiSrejAQtJaNJnDy2irIYkF
UL704phB1yzp7LxJFajN09jFhZRH3LRozwQ8eSb9QLWc3Q2xqfVa34ACYVDQ4NpJ23SsbREa1zIN
f92fyIUNAKQ1ZASg4YNzk80op6UpFyI2H8rl6B4IkgFpJTTHO2rhRxyn4Zligko95lEogDpnL/nI
ANCWSENEKohz3B/RUmIWnolYMlPqgnmW2dN9QIsR5QX01uonqFTYuRM/xxuR+I/5vrA7T9sKdr4R
NvfNLuy/K6tMkMa1IBJScb5J2aFtkD/GKnbuW5j3FBOroByFoslMc4cKI2NBSKD20hro06z6DvQz
IhSVwv79vo2FowZHGrqDVQvvLIt9DYfQljEKDZ2TahkOkOE1dmIQu1MOQQ/JzWn6PquJCV/3jS45
BpAhKigf0DGPuvN1MBn7JMpzxcQ9FH1ZcfWRII8v8NZn4YhBcQsdaMjSoGGCBeOmemVEDR5Q+yao
7diSPTE4advQsEXhhct+u+QMQPwiWID5CGISzPMxHVsd8gowlmevqaV59EOJfNJHqQ1A33+YPHQB
ATE/87DesLwVRSWCXgTjinKFBL4grgDCSu2iGnmK3oujujDFPNaECbIIaoENTAEKEJuPvj+N5mOF
PElZ8A7mJWdH4wmCLbJaKF4wAb7tijZJewzLCk4ddHzTXOWcykt5ShxdM9unifQPGuKv3S6K+9Do
FZwh6CImgVXizjsCTzPaMVRsaD2taPpbQ/LbEv9DT+zMtYinvGqiuZd1eEXQ4z6I0DxcQGD+vStt
POnve8XSEQJlGgR0OB/kPuYtd3GBQ+0+jJBRAy/WmDwn7QB5rnxLI8ulvDL40ua9tMRE2y6kYws1
KjC7NRXkYKgODWR/kG1TS0ROAOSZYgIgxLuiIc/BQ1KGX0X61VUfpsoBNS3PGwI5ti6S8zqzcSs9
tZLcwGhENbJzIbUBkM3ywKMt57hYHgtAY/OLGB2/rH+XRTJVBcbSD26Xr2eNEE5ienko/1hghmIq
RVCr8LS9Odo/gRnyd/+luwWIpH9MMBdbf2ohKzzTJ/nye1iQqvuceIceb56YmAMqlSwElyG4A4qN
6mmQvFvf3ylLQQ0EdTNJOYSMb8oGejGG1kjB9gFViaotoOh0iP1Nbx5/37ezFNAu7TDLUSkxVIcz
2OkgJAB+VSFKV//eAkixkWCxkB1FWLve86avWbkxgDmrkhzgYUbl9f7vf4M02QvIpQHmAmcVvSD7
8UyrAN1zpXZlN89tFOiCtTGde/o1ZZsI5fd0cvuusIs3KJHpE4T5PsbUItE2CjaFA35hgUcAsuQj
IJ5G2yjuewCTMQMfR6GpahPfZZhgpBX+DMGRC8ZdWj5Us1BAA8kIzlomzPWlMhidYeHsg+RugbYD
VePs16WCM25e/5hghuEHcmrlAkSfmjRaB/JhjHpbHxwg9R/9COhzxReJBNDjUD43lUnKc5w7kCFb
5VLsKOFJo7uq4OFalm5NM6YFbgUUAB5b1z41KkUXdy2+KTDyg6yfw/G3FJU7OVMeKkXdQLCFB1Of
R3njZIC3zO+eudeMmehEnOQOhI7gi8ifJKn0CuN3O2ek052evtx36CX8GaTU5j5A4PbgPcwNoIA4
VF7IYM8yD/o224tr86A4jafturXsaMfYTl39TA/N4/QTNIWOSiAK5giA9TS26qSesRIJXxp50dP+
+Si2/j4IKWTVY3yUL2MTqdEa1267s9Q1Fc1VPNZOAxJKtT0Mo2qblB6zengyG/MNSF/v/vwsQQEu
54etgqAy0vi1iiNEeEzXwjp+SLe+J735a/BO7qNVu+FJJc+Lyy4+Vh0NmehqB1syEyRVPy7kYT6z
WnSzhj2Rh7euAG04J3uw5NWXZphzK4Wny0KIKR66s1zaNHdxCMdrxKeGY2mpKq2iuAFqaeTtcE+a
Y9flRaxSOyUyUMNsS/VsadVvK2h2aqI1ZKLPJqRSYzcDrMGvDEeqdM7ZthQY8bTHQwQvOgmnwrXx
uhVSuQTH7z5WVv5k2GUTekPOQ6Uv7VhAswFlABASKUpmNgNlVLQyAqYPoYLoUSkAjQkVUgstEkWn
/gprgVOqWjSIei2Iu7+VUJmghMxU0ww65jTcmBuNeqldHTNeGmFx7i6MMHMnyX0AomYVqEHUajrQ
EJbWh2xydtjSXker4d8jYbxjCjsAsHWN7j3CWfpvagZ2K13+NBNH26I24mL+6dFNnJTEO2UVFUCo
qU6zF//Ux+xp2kk/FC/aqDZei09gQ1hJw0tDtyYPeqLMC3LvW5iTzRIrPHYsfIsVOsEu/B3a2g/N
A2oKlfDE9bfKXvJwsGVevw+b3bACpih+Unfp++Dmj/6v9LF5iL2YDC8WwAbO/SC3eKu5nKg5WFzs
0C6cRD8M4E0Iby5YYREP3ACsdu5I7RRJ723xbjXEhEPb44ZuBuGh/924FHKya4PzKOA5NnMeGfIo
02l27BQpquSVOtEm5DQVLUXYf0aLc/Z6tIJYNCFUqODWTnvQverAmc77Ho0a3PXvUy3JRU3AUouu
G9j3l+r+9KBf4Pq3M9Xvc21eKdwqf+XOZIsOr5/1/q6HYve1CUuIfVzw8Pm6vhPTba+vJfPp/ih4
MzT//wt/E/Sp7ZMZjix0W+xRUks81QjePN1EFT9EBWeep4R0CnhBoZ7wOwZ7D/Ib98eyVPgG4fr/
BjDEquvBSDj2gs6EKcfPH2T7C0Db98iJH2T3Odj1L7Qkf8DRKHvxk7wb8ZpexT+6l2TN69rlzSkT
YCLRV9UYkJD9ZB7yAbe0kHc5n/32/w5huDxcD3SSxKAqWxwHKvDWCokd6bVZoYL5CMll4zFb3Z9X
nhsygaCHmppSJTi4s703vLWcesZi9eZi1djkgwKB0SqYB9P8Hh8EezjHqwSZqJHIdnHG446uq+Kh
zw8j76qwmJu/tMyEBzms8lEqMbCcFI6FP/ZRR4K1/F5vyk2/sh7QytZDMI7jp/N83Vm9byj5xZ5T
uxCtoT7cdAI3skly6tUa6Zxs/FLMc9hynIVnjQkipTEIAgif6b5y0LX5o1vHm8CW7ND9/3ISFu0w
hII6UHkOJIJThoUXK4lb6pzzYnEsUA9BDxAKfWijuPb7xGitAok3jAVHd7gFmkxxw8FO38YdjzZt
2S0vbDHOUYVZqAcR5k0UgEQZZGJNMhkGY9VZgMtUI0RSfkg5CZP0SFsDQOhkpZvaytTTjjQxDwC+
GFMuvoY5bcxBDpvRxFFg0C6yp8E4qYXCRVvPv3LjmRdWGF8x1LH3xdkz/UPiTJ6xFj1lb+5x3aBe
5/Ea2hdPhgtrzNljjsqgI1uM05+SFD0fG6N3CuO/XGovjDDHT97HkjWI8x7PJHcsX8ZU4Hg+b2mY
U6dVtaZMLViwso+03+UiD3Gx/Gy7GANzoKALKdT6FhYE5TVqVdePNmPUemnsAktC+60Udk4OyQcT
GcP7u5q34ZiDJk/0SKxnh0i/6DZdFa60E15UZH429+38H7vtG+M4w2vZmFjRoRqsoAUaVY7B/5u1
mi7btI1bahdDmkmOKeajhgddPPYE4s/9MZJMCAqXkzFBaiZXinUrSxld+Vmqoxu2oTgOrUzhUanN
A77dIf98J7NDwg5VXmQpEIF8Tx1wH68K4gby09BzZmTxagwek1mxBO1CbMlJlyZZV+Z+oir2bXTY
QNzb8/vS6YQ/nKlf3PQXlphAJ3ZUMYMxAFq7TuxIR9uMBWH55+HUoJPxRYVAhY6IBrEtRTrfN704
Rohsayqe6iBLZfxaq61EyJQUko1ySmikSKQzLVf3lS3WmXdfX1y5C2OMKyuTmHftgK6VkE4fYx8o
GyMb5vJaKNplh1apEfpmnjlWvITw4h6CXi60bVHGRgf+9aEF9dNKC1PAhBv/p4XsKO0fR3kf9F4V
PEZAEwGUcn9aF0d6YXD+oIv7RaJJgh92MDjW/Qpsx8ArPQxgwwklVJE0zQmn7X2Dcwy92RQm2iwA
9kGfFbuOUwnlD0B7sHm/IiXbjlL9qkvoB7pvZfG4gK6qooLjeCblux5WTiGsZw51tPcMaOoNK2he
RSoJeDyGi5VYgDXmBUOnPUS+r+30wAuORo7RZGA0mNC5KP/K6WoUEiJVT2hMJXkJKC0Pk/rN8sZO
IqRn4B9ofEUJjhkebcO8g2DK3ME37Me1vg1X/SH46E9GT9pjetQ3OIV/ygKZdsU6O45ejvRvey5b
Ur0g9b7ivaYWQ/LlBzHz0PSRGQfzB4224Vlu7Bp2vqp2kRe/qF78qLxHx4l71M3x894sMIdpmIxK
7/swKmL80dNP36lcYTXZ0v5X+sR72Cx51OUImfhjgOnGqITvKc+8P2guI5l732e/BQLvjYfZ/FOt
apT2MIFi04MFleYHq7b3yLTu5KfqVK4Lu10jCHnS1n8PNtW23Yhv9z9h2Z8vHIsNBymUY/UWn5Bs
NEddxduGVMTHq5f3BFgK5xfTyT7k/Er209iCIdD4VM2xKLbgwYZg2Ov9AS1Fm0szzHkFYOEEtTOE
NyTKRaLYPLipwnEL9i7SBVNl6hnGoTyW69YdUITx7eJd3RLjIX9QN4E7bYeVctbs3hsdukoyorrZ
z8ibHkZneAj3/Rv+3sok/hmuM1vj3AyWerwAMvw7UrBtLtEUhchh4vvG7LUC8O+g2kVIaALJJZs+
ZI5o/PStnY5nyv2JX7yHXhpmQtRQB3oKHi2EKLu3RRLZxk4lppNuZGJyNs7SGXZpigk+U9aVaVrM
vuRqm+oJaQF3znhyBsRzJSbaBGqjQGsJVg7D76d4M5CadG4Hn/oDmY2N9Zhych28UTEBp5OasaQh
7DWO7lpe68zj4qlC8LYhE3JUsTCp1cHIJBHhYdrGsHF/3r4BrXeiGgtW0sD7g2GgGxntm8hKF6BL
t/Ot7OqO9lo8ipu2s7tD9jC85gjf7e9PSMDc/4LFMaKpcy7LArakMO5hTVSMjAlntFUd0RNrDR+1
8mK0nHTDYiAAfQraC9EWCyaV65vAiEanwE8bAM81UmatDXm2yHKmwOYqSi8ftmgQQAs9bhyAVF6b
ysEkmaUKugSUswH2e9Pr0fli0tdBkrzOlG2UYEmL3gujVcEzhOa5g5Z+pmAguT+vi0VWNOyhexMN
dJBqnR8LF3fHSEz1IfIxZKmx++J3oHtl4XZQlfhBxY8KVEr6NBArSt1U20/KloeLXKJRUEHtPUs0
oNcNWZ5r+wjuiakNMzq9UO02/qWOA1HBFZn16/4rjbweUqT9Rhq2g/WbM/TF1Qb32Nw4CKwpy/gs
mqGmFiFQ5LLZEcTVIX+noExAL5KgrvNW9Jp0hSL03NyPa6PdqEexKck0FmRWR+Fpac2n8s0WA+IA
umBgiAbFxvVEZFBQ04pk7kWLM5MklXBuc+tMG+jpWWipdKMkCkkP9DcotuJ3zlTMR+g948wRGzdF
VQkFOi4gROaElfSsKu9dsEf3yWaK1Ie6BWNaGrj5V/gfVARUYH1RwQXeXAPJ5vWwkeUI8qZFXw6k
XxrzQM19XzwOPLbGpcmdG1jMmQsXO47x8iynld7oFk6XqtsFNNvKRYuRlc9lKOO11HxOlfQDBHG/
7s/rkoddmmWSB349ob9ogll51aAxIShSV/Az4hvloRlbzlZeOtsA2ocnW6CrBZr+eiZHXRGKZsJM
xsUXxARz9NtylaOWzjPwHoFqdd6zMvu0rdUkDAUkvOAZgZ0r77j1qXnmxJE7tmAHyiVO2F/M2IOQ
HbV25H/RKcCESVEu879acwoNldH6MyhB/l/WJKuO1rpNBK8IUWVC17RooYJA16WMxG0zuWZhfhah
yCmeLU4xOmlAvALVAyBFrqe4FcREFUKsp6JWRJBeYgUduQav/27x2gU2Hw2JIBAj4n19baYfo0KO
TQF7ArwuyqZtYiLGBvoiO6eLXJCuqIVNMxu1n/vuujg88K3MbLrAqX/Xqi/OAn+atDRsIqjgdeas
t6ANutP7HDddHB0YJzRICsGPgLi/Hp0sNXKiFC3Q6ZTmOzMTFTtW6tC1fDHaNJPceMh/KruxwD/l
5rvSl/quRbadk4taIvkA+gpI2xm6B5w8cxdsqi6yBGQc9934FMRORXsC1USiaGvDcPPJ1QTlAKGo
cqqdIAvfZXXtqwcBSYh81rJugvW/n/zLz2E8HdrYWoWGG0BNjWjdgvRlGl4ygedbS4EQPJhoYQdb
A3rmmUAPKeGs70ucMmltuIb1MQ7VLjfQHKyDxLEOHgy5JGXOY1FmHAsocyQ55hYm7GQLFFVMHES/
dx3KaURPUqA/AavjBvGnYAycA33efReH2GwF2SL8/ky/OjMnXjsWuEpLKw6s6ASZ9jfBbx7QIcXL
STH30L9smOj9AnE/mADYPnVfkbpAHYTohEeE3YW7tN+aoIOpuuf73rBoB9w/FnLLkCVh5TsFxW8y
wBDjUxMlzhCEnkl3ql9uDMpBMy1O2oUhZjcOQ5BJPqTRT2Lz089epurl/kA4v8+qdwJMqevTmMcn
y4h/WuB2tXRewZO9w/61KP+MQWUWHoR9ORCWaXwC0uBQgQcB/0k7qLvh0boZoCxmlyre5fcHxqZZ
bqwydwq/1BJBETAy/WPwxj/+k7oBcnDvv03v9y0t7B74wN++wJI0B7rQ6Th549Ng1p6YmGirpK03
WCKv848JDv9vRADSzWy86Atg5hHZUSAuuyo+RYmNFooI1EqkSom6z1b8xN/yqP4xxkxfF2oZEhsw
VpiP6Wf/IASkLiGG42QEWvP2cMiQ4XTafxdlb4bIRKKAqqPcC2V8atViP07IxwGjCEYtHoUHc1H6
tiPpFi5jYM2YgcTXscgvCz0sfMM8Jr78NOEd5xcaznJ9OzbHJn2n3H7wpX0mg8ICbZS4K+FYuzZI
IxDdQVnTOir9WTK3I5Q173vhooH5faJaICa5IT+Rxa7WwQZpHWtrr5qPU8B74i9NGS4fqCkguIJ1
gIlELVgMk8rw/WPeyLYvPc4k9LROPYCVgL1TS5Hz2GcvAN9rhKe3DGjsX30L11MmFVATl8tQOEIY
Ox2JnqhOS1+r/rXoxk0KqEbptO3ZylEjehUpydWU+JanlYUd5ZwoebsZAOtHYQjMBDjDwE55/Sl5
3sV5WQzCEX3ctlINbgrdPSvicCCwiUSMGBKlaN1EtQON2ngLXZtJhNIo/SwKTruf4yn6oenbaaUB
5bihv1TfrgtuTeE2ouhQbsOA8KLFqNjMJfAFmRpqCT3pDVLgiCXltMqekq+QSl6QeZSXClsIymDf
xtVmRnBDsZK9AxiCOAx4w9JTrmh2HaYr1Xqzfmmho0l2KyXbyQgPExrs7u+NJbMgNQNkHHkMtJCy
bQORoeQgXunoqcZz0NFNVJFSqzNcX6n6U5SW2caweuRRij7cxLSUXiw88r37H3HrQ3iTmSq67fD+
m8UjrhdX6FJIj9UTPRV0NG1of2P7NLmwKTSfx5rMvGvhR5DcmK9ZMjA51g3TvdGNfSeJUXYyzkFN
vGEbner9/dHces61CWY0Sqv5SdbNJiRiCm7TEgNJucw8TlOyS4I1mvPdf28RoRNck0i+zIRc1/PX
BTQ1qZhkpwrcYgGZLJIp+8By8tbuVJXovALg0ggv7THxTtEySYk12FORURcnEhaurLlTvJ0Bk8mz
fLo/PDbj+L1oF/ZY0gI/KSYaU9gTJNtsPvWKaO0uRFt/U6zT3O6AOqCbpswRf1Q7PDbAH/ME/dg8
8vwNUCSXcUbhgo6Ol9mHL16YaZ2IXWz42UkvG6Ltq/GhEz794CC1z2m+a4tfdfHTSon5NUjHJjfd
LJfsmiZEGeguznOSBOl2qkTOzlk4CebPwtIjPqIZj22TaEG6QdHXhs9KHSHY6+Y+fZc+FTs0iPgz
ONcpqVbaod/UngwVYU7wWPADGEf/AliDkLph1cCiJgEkUY/yk9RaSF04LYL/aihwZUCraXIwOBvr
9mWBseLpMr+9gTX5fp5fLEHWojhYKUJ2CtXsOT7JJq5B6UtQxCuOvy0EibmLHwQ/ePphaPOF4sJQ
XVfNGMlJfuqbT1XtieXvegf7KnXfvwDY+aLAnJnPtYYsRw64ya7kvGy+2QKu3oNorwYbMnQWsapI
NDAfMLaKSPVaVE+lW+zzh2SjHvWjvI02wdbcTEfrIzz1z9oKuB6nsq0NT3GETXSYOAmu7DPOrpmQ
H0+R+Dxl4ETp6jMtKcgKHVCb468nKOgB3fRojWhT7HiCwd/v0Htjn73gYvKrIsgGRHD1JNvZBuBM
YLmaXbZu1mh72A1rugo2uoc+P7CUy0flKfZyT17Lq2TFE5G+PRrnWUA+ErxbYHcT2S6uvhRBgR1g
FnTpoBafqrzFo4ko4kYTVkp+ajSvB8Ubx/dkDI8dPlr30eQ+c1ihU+Z6+KVeFENJS+2kEfkL/KbQ
KD0EewgCPfkkf+Thb25XGhcN3CNxwcEtR4WG5LU5cTT1upUF/fQjeQw+1MxuI6I/Fgc81abIETnX
uJuNBYwY7okgbQVgZW56urYWo1YcB0lsnWTLbbtNAvZ31R6JoGi8aVy0BHqCWbEUo2N3UN2VddXm
iXXq1t2ue8vO5UF+99EnY67jx2hVu+E++6PWHLM8q8y+iccE5SofVsfwyz8K/RcUuEizMsKKF/fn
X7pyk3kmL8bH7JK0rYJ6qDGTRYUOgrdAAE95qZP2VIlAgdvW+CqHH6gSwV3XLbqYMl5+++bNg6c2
hEW+S/toXWNf3H6BqiZQsf6p1QB7V3axHQSrB/3l/nZYGOaVlXm3XAQDKfGLtJ96/5QS7+1fp0GY
ITAPT7PNBVEEjPjUPgCvaTw+909+SwqCNPzq/jBuny+zKQOhXANTF45rZhxlAoJboVf8k3gUkX//
ZXnZ2X8XN3D8iNr+m/XEU0Vj6w8gZcU7AsS+4F0C7x64VK6nzh/FQG01KTgL62BHO2fYWSD+3qbe
uV2LP6uD+ZC/aY7mcEY6b2HGMXX4AwSzwEkjIj99bVZDinYK1TA8p6qH10ptQ1JCAX++AtWJ0uPJ
7C54IQinkfdHwJy1dpkNV1amVfYZDc9Q01kZKenRjfHop0TkdCbcXD2wcrhm4d0J0CACF3Pj1fM4
oxOYrPBoQDvd77w7o3eejA0Ps3vrKOBBNmHCmKsYM4vV9fRVOZTEgjpMzii6mSv9TyWS8C18E3Aa
7KkX/tF+D/8O6AEM8LVFZsEG2Q+Acg6Ss/QrK0j3BsWSGsVU0vFqNDfBkTHEOKTaD2UgBhgaDchA
tJMBgXdlfd/9buIFY4O9OMmdkUg4Ys7dk+XiInr/17mrw7gbCCzNMlLw8+Fz/lDbkWM8xPq6/eGk
jibgJkgAReCYnL/4aj8xI2ICfQf2gqCeYLJ3f/YviWwDuHJ0zWbr27+PkPu9b+7mRs9Ym9fwIt5a
YjcZ1TzAEu6XEP8J2H3c9qaD9aTy2h2WbFmIFODkklFcYcGrktxapVTLWKucAHwnIMXya2xtcz13
hvEwCrfTCLgKjIAlAthfixXmCQclnvog7s+mEEaPbdTXKMYaPKKdWxdHaEBpBWVI2AIw5Xr6QrER
yj7M1HOcOp3mangU7pr8aVKP95fp1s1hB889nCa4td0IrqramCSR0Kpn8LtIDUqtgk3N9/s2bq+G
gLpfGmGcPU0ntSz7QT3/iD/hDvQUeslb9qr/6j7jt/u2bh8837bAF43WEawQG8czQHzAtTep58Yb
4g/1I+sIHtaW8iv1n+J4oxUDSeJdDxka5Lyl40x9Wr3W1cZCn0VL6n3CI9ZcXEkw7v7vBzHbrtcm
KRoTST2Xr+no5pAnilTQt4D9TNlwxj47xfUOxzwDQYSq8pxyZFObSjG1tQg9wfOut39YaOr7UN0J
UjShQ+3Bfq+fPz+/RnJuCa+H6ubwnCf9wvC8QS82e1DqWdyECvSiXmId4MjoM9jw+PVZlBSOl0sj
4Hq+NiKq2WQYkwwjh+JcbH76m3hlAYxlrcDG7d2fyttEEWOMOT1RAUB6Frfec1etRSSGHo2TEpAV
abbo6SXBU/eg+47Am8flnfL3RN5s+ySfrEmMMJHxq/Is2yoa4aWjcRAOSKi694d4cxFhRsgcolZR
JlKEqHB2yuOmexU4KZbbWyPz+8wBakhDGzc+/F4+pqUd/Q9pV9YbN85sf5EA7csrKal3r23HyYvg
xLH2fdevv0fGxUTN1tfETIDBvDjQaRaLVcVi1SnZDh7G1G7BVUQMp8apTG20vPyaRkflXn3n3WEO
ApyBBQpKtJ8gl8XoY6EIPd50A+25OoIK4+AdG8e7h55s6gOPwnlty5ZY7LNFZOVpqWue+ixuhmNk
k18PGq2c/Dg83N4vlpxo1v8LIEYla7TwqEJowFQ/V2dXaUhzEL+rD9mhtlvbRP1u9YJqkYIID7X/
78OVS2zGHXXloGAgi6U+V4HjH7yHBzJthB/aZvpUqB8QLuCKQblYK6OcYMX247iCUDUyuaLTba1N
hY5vjkSvXfnlqhgVTYt8TMtBUJ97Gu2yh/LklwS9FxCoQruXYN9+qzlR5YozuFgX4wlR2ltl4PzW
ns1NTo6DwznTVwsC2wOuhBhLpSI7IrEVE2rcDCinVUESBVYDqfgG1iiOyK5czIxgSKhYmitV8d+l
EQ6tJJ1viMZz8SZ+Gm4U4TALNRndBKG4E9sBL1K+0gSMtsewE9zLkKfA7M357wvXUoW5loaK5J/B
giSd0buOuVM43JhqY0SuWaHSQQMP+FNnBTxjfGUgZ2TEeqgMRqLYYFuvAiX0uykd/LOR70zcdEuE
rn37wRHo1S33CwWpYdCO4ZrLhpOe5weYR4L1aWXgKqFToe+4qVF4sFHraacbsZ1spMbf3IZdkypa
vfAiiVwCuBaZbVRQWNNgErp/RsEQnfQTXs1ogeF1ebCRol9KMpHbeFd6P/PNo8UL+U+YY4wmutzF
RlGCShnl4DzuRcff+zvJ6Tmp7usk64wB7Z+54UBhzr79pcIQWmGnBudgp+6H43DQd/VRdVGWyTnE
166NQWKk5ynlaMSqFpwrVwApFyi49+Wp2sa0cNBi9BjupD0G3/FqA64DIAaWEWKM6bttPwG23wcP
4Val2YP0+D26K3emy61JX9HLC2kytjEL2kkQcj04x3dnH9PmnjHH241O5TbnSXOW1oWzZpbF2MRS
Fn0v9rAsYWtuDBc0ex+48OwlR9wGJ4ET2K0q4kJJ5kO/MCd9aipBkmFZ4d299C17z13eeubY4no5
4ELEyUIdHlu4milWosWiEpxF2jv63t8OW1B/3SMPcvtIXccDkBteylBeM998r/QdSf9cj/UqPOfO
5Mp0shMbtHkH3Y53E1UoDrMdumij3L5ygK9VY578gwc0NIfgwZ+9bqMkXzc8FMp/qT8onPGSknwa
G/XAoytfOdKXSMxuqYNU+UkHpMbudhPx3ML5pjj1Ief4zevqOfTTLJc0q81CLYI+D71pXpKCa9Pd
j+7hl2va2ml0gyf/Ox7GeG6UJ0LGqxVjNKFQHXgjLJVADadFXxQyqlyKgVUgcEyhhFpHRw9brB4m
qVqCxD86I62J53VbujPvJQctmc/q0221YOnOTJQroSj0DxQTdOfhZCQouYnOpVMdE7ekif2jc1OS
bjGmcNsXZHyQ7837cqd98XaNT8OvD3SQ8GbN8n6HPotksZdRCq9eNvgd/T7ZSTgZzdF8xPuXSEcn
c33H34S73m3f4l3yGt1ZG4U26EU1dlylmrXz0hJcCIRlMg7M0kSEiR9S2I1dk6mmwlPz7dd3UO6f
qk3oeo7nRP+6oGvuDMMUtbkKWMYUCubIxKmcdxpm4Z07F9UNyjGg02HyqGmL9+Wxed/T6LE4ld8k
HmnGtWG9xGVOUJpkczILuP67upcOsoT3ZJGjYtem9RKDOTVDEYSos/o6NegIJz9123tOXZ6LmP0N
u21owwEXvoaibESzl/ojyGEz1hgwdM60Yx09jNqHN/KMN0t593VYliCMey08qajaESDiRt17G3Hf
f73J126IAot2423qTbWV9pNjbHQ3t3O33/LSRdeXBcwZm+mWZ1pMTVYZTRmtxldAI5+cdfDpDkpH
4pjeNgnzfrCSXCIwOpG0UVRGcpWcOzTyjcVdama0Gx0hxszWJ6XJ/71HxABoMNXPmg9qd/bFKJKN
CDOb1PhcK49DSxsBpXaO3z8JCjjDJEdDCYKXiru8lTcVyA/BtoXxwXaObsriqAegwsrd2wJYUyXc
IDAkGL8Lj3WMKlVy2uIoyhCxV7Q28quTnWJkihN31fttpOs0BM79TCiCixmGw+KcXGptP5lmrvdF
em4/6zvpkNKjvyt/SS/RSXrgQK0pDqpf0TuBp0GQj8uXUEUcNUUTlul5SqZRpmPuF7/Vvg0F2qIx
6rfRNLmBccjNdEQHVf02ysOo08T3+pMuNTnapgUrwkWnFpJftaa35Ybz++alsmq3/H2MKEI9Gn2/
bNJznB+GbDxaYM4IJrSwi6EtJx85fIKqZRhdW9rKSzCgEKN/vP0TViWkg7QZJcIgnmWHJGpiKPTp
lKTnwtT2FihuhRqEmv8aA3zJ88A+TDTC5ZFxc0Watj7ywOnZFAsUrUayT628szgavBYZgY/HmEuI
YLQ0jbES6MtAQ8uUZufK7uzJlhDOmjvdVlGibu3x4L3VOZUd109jML0Yf4hRTXh0xlAN5j6QSakq
gNUoO4PwdSYCRQ/8g/NebLbGAy/AXNknQBnoM0OBFBzm/PdFqKAZXVk0Xo4aMPrAy6+uS27xcWYd
ljcY2VgV2dmr2/7eEir5TRuj6lEo2pYG884SSex0ExTLRgGdLGoJg5xRGKvQQUdOYNOYqZTQukjm
WvDAqgPO3l6/lWi4kqNCWMG7GUwUW4nYeMboF6bRncWCmqgvCdD/BXKpx9L/3aDrGOVQ1lPf7SI5
fEbHHylbjBSvz34b0BFTpjxbERxLQZ1Deax4NGlf6nt5iPHbkMXCazlqEdGOd7k14iSWiS5U/Vko
t6UvuYX3sxVhoqMnP0Ar+LQds9qJtZKkhhsK4c7rULeFSY1pSQTMKnkbrLdGOKJsJU9cXXOCdJsE
ny1mApv3JtjE8K/b6gQqnbBDkflUEDDq6WND8sIRkNES8ahXvAkqSApPZVHbovcrE3MnuAt/p92m
in/q0ZvVkxrl8LdP9bXL1EAS/VUvjlGgMmtbYUSbqJO0/pyiGoFkeqc7YpuIrhqFn7VagiRbNj+6
VuBxLX95e0beSIYqaDxAOgh5PcZXSyEIzxrRRDHg8M3Tht0gurm/y7OnMX8SwwfFAEP2qzW8hgLi
5YAUluQU98pPfScL+/QoPkeGHZkmje5AL1X4VJPugxqVnDv1oJquptvSaQxBsD08GqNTOOGDbLmY
BkSKigynXN90IS2VF+u3bNm3BXpdbotwADXhOONgTED6iQkaM63uDa8S+rMYByjwBXOQeg8q91qn
hroJplNbFpgIbRuPGtUPmv+sG6eyGogRbcy7NCBBzKt1VWaTyYp6+YsY1R4qdYjHwOvPXZgRye1L
Ny4fYovWfkMLK92MOsae23gVyY/6Tg/eu1cvIJXwoIk0bd6Ezsb8Qc/cQhlPY+BMhi2npwycJIIt
oXDZ28ZJCc2hY3Pw7Sbgef+rtxWU12NGM8Z1YNI26rYYvxP3cTFM8hCfNWJ7ozMOuLk6zyPRHnhE
yVfRE4PEPHjEshGqRdbH58gTtN2AmeO0mgbT7iXwet3WkqubxQyFuiq0nyBxgzNwaW1Kz+yScpow
pYzYxuh2FGUyYLvk3ZGv/M0Mo8GeKXCnOsjoL2Fqs40SVGADxkJFPSKklspmw/NqXznjCwUDDEwH
tmmeSAX6t0sYyZKL1JDr/FxXg7DNfDUHq6wYevFGKvVco/looJcnadRqMyVtW9FETUKT9vEYV6Qr
RdQ+CVNoFjTDfKiRZt6IMXEeRjWh9qsI62gTtW3n34WCEARkQMuORBTFk5/LQrGgmhg71NFUH+uE
FC2mx1AxiHtY2cqzkJAK9P49sYTIc9spCxQ6ZUL3I8xBWk/FajR4RJXXbhjCUFCVijwV6tfQ1X0p
DFGtsj61pOQ8uM2uvFPsehO4IZ7oort3dZsMpOXo0nUAwyAyu6x3bTd1PqL+xi2Op1DZpz0NdzBw
E6ZWCLb3xK0vvop4Z1eJbt+Zig5sHGy1SDtWcaGgIAr3jLvG7WsX1cUY5Na6dec02at6qD8CtDIg
Dr59bK4TdABGKzO6GVS4DRDUXQpXKkxvlMI0PdeOQdT9KaD6rnHGM8eIz86HUegLGEaiiRGMaYNp
ZOeWpi/fnz95BWXcdTDer7ZAoeAXAPA2xqEhxzvFiQj99yWNjLgYXyQa3VQU9bwOpyQRzIxJ7gIU
ZFDOtqzpw3JbGA+jhZNXWym2BUUwLpbkuj5RdybxqbGPyL+lyMJQdGgB7jp4+EPdCQbDX2pBV4lm
FSoznN07zU7+Xduke62I/u3j9sKuoiMGiFG3YJiisS/C9PwGDpqDTyIndTmqdv3KMmPg0gYjjcQ6
tPpyMYiR8Lgz5sBw7yG23TE+Pj9y87KrO7RAkS9RIrMs0VMGFKQdJOJKW/R3orTk5aWgn5zL6JrQ
UDswU0eD5gdvEpdQg2TGiRT62VkIyFs+gAE+8sl2e3tnVhwosntocRHxYGohbL8EyStLKVWlxU2K
eD+U+2zXEbHZ0JpDurl6UJc4s1wXN7YWoa8gZMB5mzxinYh/bhKyfzZ5beBrQlviMCqdJ8qgWCFw
vEeZ1lS/x4OKw1G1qzgQmrbEYLQZ8z3bttCb7HzwNIK+ro+Bx/V4nRViIBi7JtQGUgJtDXElO3kj
UsERfij0mff0OkuDtc/LlczSXOyKODWKFkpYSbTT9251nJsUd0b1pGbkOXjhJU/XvMESjVFoSeok
a6yxKHQjvMchoZ+cjZkFf2M57PynBMlCvdJxc292qh3tOV9fiw+W+852AxUZRlJiNmB21vcYIK45
Ormr6PZjpAopv90+ljwFYFOiRqX7XRWU2XmkCDjJPNWktNOjhF4Zbl5wjvxviY05m2Ac77q8q+Z9
QSDgyhGJ3dAVbI62cY4mm7SJen0QqgnK1tjDMwa+byoa2ryZNNcFgJcnh82N5Mkw9mMMwZWfkavu
fluHHZoyNSd+HrfyQcbV6vX2VvGWxcQ4fSRofjEC0A6ffqfH/Za3JM6xYQmLcy8RPUUEwJtKpa36
K6G8FwUeAmMG+qIU2knEwTRPh8kdCC7bvLPP8TOsMwtUf0piDZvfg52j3FTOHld0wvGYqzHAHwuD
DrpLezaCVEs26m7W5JF2R9Bkf/TufmtSYfdxe9c5xuCKsKfyJzWtFBwaO6CR9Xh0XkSR9ET9Vgck
o7wuF47/vL4pKLUvicJs2lxbwxgOWryndrIvKE+EawHOUoSMMfBlX/L84ssYzHM+TFq5k61tqwO4
1RtKE8qR4xyW/W/jgy6eyy3za1PNK2U+PjH5oRwiW7ePL/E97xDd9tlo672Eabwy6psR8kPaUN3V
mGm+5SzkthVV2Xk+mCQ9yGEF3cNFtXk2H4IDdajJa7znKsJ8lhcuOyvqphdA/3EWPwmp3YlSsD4S
nqu7bREMlbEIXaZI2agjjOopnjlNigrg+4CGVCXde4b7qfHZHoVN5vAudOu4c60iMlVoAmCMaexX
g4/sBKy3U9mnmmBmOsdcrxuiPwiM/FIt7EUxT7Kz9Jw/CbTZK3io5bHo85bBiE8qtb4SwQGBqPoH
UvHuVnm4rW08ACaUEvUhRNYEAOlEEpIR81f0chvhfyjaP4JiyzGsFu0y4wiIU2/aOp3uHCVz9nTk
1SjPsrg2AH9wZgOxUGiQ/yOuyuIMOQLxNbLN+5fE4ZxNzp7rzCVnnqqkYoDjrM0WEdDhNjj74sQB
+R8h25+FMJYzKjptrIwIJsY1NynqnwUSb2o7uku2vOM5/+BbMmOMZtJXqZI2uBpGxwM4p11TIR39
Pp0yuuVlxdYN559VMYZTKpuuj7QQr3r7t5Doz5ylXFf9fMVrf77PnPjMqkOparE3Ur03iCTbkkak
O+EObzckdSviJKh+enqKf4fUGIiM6IpjENYVXUHyeObgQyUvYxFkrdOKoJ0fEzHEa9hJxNii2Ajs
YZTn62YNuNq2BRJjFtDt2SaFhjdZ+Xfp0wopnYBY9mE4FXTLCbbX0qfzc+w/q2IshJFmSRp2WNWI
theQQB/fqZNs95+vCqIUmaP7qxevP2AsZQFyYz3SwQALdsEzLd3bpmjV2C2+zlgIs7RyDwYiO7/+
mALylP56vv39VfOAVOhMuTAn35ltKVEVDAYIhL/2YNvpdnyJUoLI6jbI/JGrvV+AMPtRFGVVSAPi
HHMDR7p5Qc/H3yEoTPBbCWhBCnyE2MHbRDBABT3s4pYTHq5u9J9VsFOGQX36/1Hv0+aRo7Gru7z4
NGOk5TFEHWcNAcmv/UbDQAJ1y9lnHoJy6WmKprBiNLfClKG2rnGevae/XAJjlj1UuaFGBgDJQ0d7
2+Feoddt1UJIjDUGQ1o/BgZUFUQ7Tz9z+tDb4rGinHVwdJV97kqsClRTKlDGx7ef1jsizI+/Ogys
yQ0soZFaGQDBedrGm2PuVpvbCKtuayEo5kyPY5PmGp6QzsnOfxExEY7jt9a9/QKAOc9mXghlMt+T
1M1rZSsHM5htBubOck41ZyGsaTXUforiEseivMNk3XNGeTfzlc1GuZGGEUUoehJRUXh5KtLSw4Wi
UXKELbiZY06PSzKfp1Fr4rpAmZe5iPIKtJRb+B+eNh3F/SmRHQZY4Klm5IX3K2f8Amf++wJHysts
EOfV4P6/mwU28nR3ZUM0FDehhB7EObrEVtHHqoJZi7qW4ybuygnKWYeSs+VrOawLCEZYYOkH24oA
CO9H6/Sv94VbvxSOaEuvNP4ICOe0r7i/CzRGZFaRS1NT6Pn5zTu5YklVMGhgpgCtft8+kjwc5khW
stk3ST3joMYcM7PvqHfHu3jxMJhTCR8iaHoHyY1U33iPyDTaqJ2vSHm+vZYVP7iUGZtpjhujN+IZ
B+zJJO+4yYSVrIgmocp3LgxFOR07M9dqekkSJsgqfO2dmpiYnk0UxIv847+WyLqAYkTmCT3422RA
aeiCNXBpcQNMNYcGBM5IxG+8hM/qDv1Z2ZeHWxzQOlLaOJpXphHLFWhHMZ/8k+Ne1q3NAoSJGGXV
H9p2AEhMot1hdKY75EleOLEQF4WJWEatsYxABErpqJtTfCip/yJ9vozfOEA8kTFxy1BMMcokvkTW
vktb/dnJfnze1ufraiuQwKDyWkSjJtjOMbDg0m7mvdRXvaHOV2TvFN8Vu3Gf3nmbs2eHp/CEUojj
9+F1POY26iCc29hf32ZC4wtsxgP5KFcWMfIPyYyAJh+VHdo1xrjYVbBJHV/dtmB5L9HJX/X7zkYp
OObIdAoVnZGCM2T4nqczV0h4QJuG+pnuDafcK26SE7Mi6ck8yfsYc/d+lzGpIpL+rBRMaCHRW3/M
fNv3tq2fUuWUpBgcuRXfPXODyXnqNzOmwfCOqsOwOjfTpsswwWTX6KTzOe+iK84XrBYaeivRtoCa
HyZm77IMBOCVhNuvZBeHSSMvoc2JVHgQzFnoDFxtFaufc+IydfXj+zOv8WItKr1YBXMQFEHWR7kR
s3NekbfSkanik0yDHB95vb1r1uoCijkLLSY3mnqF1dROtCsS+gY2xIqWCZ3fXYxdyvGNK3b+Ao45
FlYggzM/BdxB/I1SKOn7bdVfMyEX32dUXzXVpJlQMXqe7vHKb6CiK6AZ2b7mW/npNtRKYHSBxMQU
JSoXFF8C0riR6anemL+2fwfAhBFqrFWRok/zI5JIf+oPFWcBK1bwYgFM+DBIdZ5lEY4KUsM71akS
8r795Gw376zMv2HhnMo+lPs2hiKH6Llzx9YZlS0v33R7I1A1eImBCbmVnhvAaD9P+Ua1i1ePU4l/
W1Ig575EiJWpMT0RO+G95KQ79xahuU05Ppa3DObMe6WO6cIllnHokKh/6f8tJ9nMmvGPYbzqwEmk
elBKEa8pOTmFJLKfMNOT14nBWwJzuMGin/lDPSLvI+JRMrExr5jT1bdyV7hYBXO8PSHTeymZzUe4
R52wK/PKzjkGRGdfnYY4rGXPA4JwEPen+dUEVFqD++LbvN7X22dDF5nzLSJHP9UGdqQsiUmoj0qE
csu177P2M7HAhcSYU17khqbEDfbkDXcrGV7eoOXReN1zQqrbdl1niWbQgpYrmYrFnHcN4V1COJJi
Q1xotWpFCT4udrY7kfR3eGpKbjKZI6kvzVjYqjxN1boPYA97qrg/5r5KnYQPEe+6yzEmX0/uCxhP
NQLNy6FgGnFd8Zl+5A7H6K4iYPAX6D5UjGi4uuvoJvgROgWHxEA1VT4R7ZH0H5woaK22Gn0Zf1AY
015nyhT6loyDsjWIXSfbEtkHF0N0bRBm58TD43a3EVFUnCOwiO/0zbZBK3777dN5F+/3vDzqqun5
82tYFUEsHiqCiDXHJP9R2t9RX82R6qoSLhAYJ5DLee6XHhCahlhUeDj0OK63Pf6qdVtAMC4AzZBF
JmeAeMW26UDJPXIbgbcIJtqL8DgkqA10PKlsNyTmMdBJQTmqwdG/r5eUhYYnbVDKfQ8QjQQdqXHz
sO5dtMXk59uL4eEwzkBtzTosG4hrpD+qybXQFEEd7eU2CE9iTJhXDWZY69iV86E6uqhNtKvXipOe
4uku4wjCrh/ivAeEce92h2jLs2w8tZqXuNiPWjdyq6yxH2g0xjhjkAs/35YRD4AxBVY24V0b9v88
Pb9pT63LrateNc1/DsbXZXuxAjUagjidKerBvb+zyFt8NxA8ayZ73729Es5WfDUKLoDaQUFDrwCg
7FdO7nHSww/OGf+ajnvlkBdrYQ55LbSt3krY7dJpbMkVqYZ3Jczvw0NziJ7SrqLGo1OR5w9eMTxH
k9mBfpoatHMP5CxEya4j8m3fE+3jtvw4R5LlCMcMpWIsSmBEu94xX39JG2Mz/f47+/L1Ar7YpMFs
rSIzANJTLQftli3R79XdX4Iw517xyjEB7QrOffkKA3aX7tB0RXnlOWuvyksvynYbwsE2YzcrnD1Y
G7TDdnTXnMu32FV/HtQtD+6abWG+BSyUjzEFUe11fVdD+d66o6Q74fF0RhfiQzygu3jYK6+UDoON
dUqx84nu0f+Y2Vj8AMZURK2faCACmJXw5G/9vfpskmfDNv/Lje0PDPt0q3ZDnwWzs34TN4fxq0gF
nYT5z9vavp6nWcAwMcEUGFlReti9Aa4BdXAf7x7NNpwztfZ6sdy0r0hsoe8ijMVoBJAZakl7B+OL
PAzkBJMpSHnkU0QKWA8edwx3ZUygEHqhgeY4CNBuMpJH5B15tNDdYvjJX4pQvXROQR+VoxpChLiV
pi/h5tt7Ro0HXkaNY/vYN7lEFDwjlbSvkt+B+LvOEZ/+ciGMwUA75ZBqAyBO6dZ1o4+sdmnydhtk
dRloZJwrazAVmm3hxWT3cqhyE5ECSJ2/5yCP07fhfzF8CwzmhBZxqAtSAgxMPsLweCrt1bfxwEui
rjqKPyhXHr3UNDxY63PsFn1XHlGHPxf7Gpy1rN/mFzDMAdVNsE8YiN/O9kiDB4tgcDeR9s3d9va+
fFW0XDn1BQ7j1DG5wfSbHDhxscEo1R8emVnHCHXAobnb39XnQ7QTXHNfEwM3ogJEveio5lzB11O5
ix/BnNkcXKF6Ec6LlfOD/4gBQvozfMi3gAib1Ob5knUTsYBjTu4UeGh4HaEoh5OMbllb6uYiGXnD
W9Zq8LfAYcL8MM37NK+N+WqHlwny1tn+fvr8vL2DnJPFjnKt0i4JfREgaEMrXw9yT3AzQjPKbZTZ
BtxSEzbSH6zAA3kzSnJANER6jKL5T7H+QljzOhe+YszSYCy7WRF1otpobv74uxUw1iGUG7Q39fj+
gF6Qu4xb1jAflBsSYh03msDHMdYgoa9nWven74Q7+h45PDaEtc4G0Dz8Y0rZwqugl5EVE7CQua5B
pvcTQdUvxr1x6/85msV6727QvdzzsaKUgPiZtiR4fG3RJCzcBw/FrhI3HV6F0bZjnG/vFMfCsr3v
gtln8zP0fAu3noX77gy+AFcPbI5Kry4PZGNzrR+KzFk5ov+sgn21YHTa1+YQ715im2vFVy3AAoOx
rmMfxkLfA+Ogb7KjuJfsgYwKff9v90wT/bvgqwR1FMt+ANqsOPQxiBx79ZqcQbj86pMQnClwTbc3
Z/WeuQBibJrepW1ditEMZGCeC7oDeWXG6wq+gGDiEUxynqRkiucyJAnR6ejU9PdA4cvtgPCyzKu6
tsBi7NrQDCNmbEFuXUzvwOqHG0RoW7yYYd3jLGAY42ZN5lQYEWDeJns6Puj37fEx56T51uWGqZ3o
4oc2Y1zBpQWtu2nEIIhsLnXo3Py9f0dcSmt7zInqyjZX5eYI5Mrg/YEzZt1fGOw6wrgwQSxyXGYn
d3wFSyF5mKj3JjkcD7cuvQUSEwuVVmZ1kQYkEROx7wNbxVymFAviKcOqbi9wmNOKkautoGB05NnG
6AUBfk7gvPGvrsRAhQYGgswt6uwjf9urXdynFdQNbJI6neOOOd3Mr2Rf89dLIEZkmecNeuo18zGN
70JMzOoquzn+HEhpy7+gEfWxPDf0v2zUEpURoCg0njqNEKBCprcU98oGJPMdckI8oPlDrO4tgZiA
cZA6YRjTNj8byAsm31Vak6eMTE51V+w5KcLVY7XEYqLFJBL9rCmxZ42LCG50pPlUubVdwFrwhlas
maMlFmNdtbGFEurYtm5my92ikyO3Qddv37bhEk875r8vjq5RKxYGewOmwHvnzDoMXtN7TKqAyne0
cTCFzIcZ5NLC8WAZY4saWclorHo2UJNb7UByaKvvqoPa5cZJ7oYf0qvOn2+/dqiXImVMb5ygfDkG
nyFOwpST9nV0DNdwrbf+PaA+HsoMk4qakz5wW424isPY47BTBlOrsNwKUkYDGy0OoJABd2yx4ZJR
zEr4vw/E1WQVJU10OVFnxXHlmTn96EpHnaaaQ8ZnnvasBTV/JAqypUvtwTU7Ehq0yUBJkw/Z8cmv
3m533uGRo6Xzd26tibEmfV/0jZ4AByxEP1MncH83TnYnY4gEN6bmLYmxJ9YUF36fA2pyVTz/Y8AQ
HrYzVD1yg5v5S7cWxVgTTVBlMSixUYYZEa3vXEX5PaqPFh4fM9GuEFdXtt5t+2Zjte9l0f1r2mrk
UTEwVf3iUQO5MaOUiRGGVVCPc9GlgTchBc7UKXDjz+jt3Vs/dv/gfHnChYlBxK0JfvuFU//oXcnJ
Nv+hfhS0mWDIAoG6iQYnZimCqQpNYgyzHqL3cd4z4aS986cYrukhZr4aeKsXZbSFMRbE7y2h9sF1
C7YCkboZtONB27zE7sdtia3aiyUOsx5NqsegM4ADHv1fGLVLwt3oWhsJj8++zav1/9oAVhEXaOwG
DaGqpp4MNAwVJj+Hw6/pdc9jS/p6NbkFwpiKyeurMpjNUo8RdSlRfuE6Z+sjAZeRff802S5urw/+
TlWd4TPa7q0db1rL6jPFcpmMEUlCUU47Eb9g6vZafng5PPp3LRHJXb9D2GVytH7Nwy3RGDviTW1s
CBPQNLAOIJHRvjXvt7Vk7VwtERj7MajjACWFU/HfUVvXBdTY3Qa4nrkMC7FEYGIQQx7FRquxhsqW
Z1Kbyc5QB24QbZeSt5P/GNKE9O6D6tvDi2O/7zP6ybOSa1fz5U9g4pNWMKzJ1+aQC3wDMRK5Mvnk
cbvzMJhgxAhTzHKZQ632dVc4jfPu27xlrOY1l+tgLEdZZ81oal/qYGD66RlVxI5nd6g2eREP1sPt
jeMtiDEfQSJKeTqbD+XenWEGOuLh4zbG/I0b55lNfjd+7tVjAz+JRJD8rpIUo9swW4ETYXB0nH3L
lsdJDocQKD3UDuTOU0DvPv9uIYxZyNShNgUBwrJDBLskphONUTHFqytctQfgizR1UBeqGnslt6JC
yvNOzM8/FHfaxQ/q9vYypFVR/QFgL+GFgGHOYTlhHVnguPpepwNIICIi56SCV7/LKsodlzabmCsl
WGAyRj1SEj8ySvhdMMLTnOho1p6jW93uqOjS8v5v18jslVzmRRWnECLid5UKGIoovyRuTPVzR98D
R9iJc4Nrt+Fo4bqHBLm+LOMMKwqr7F1fKCDblJB22HR29L2mgUjy8z4auO8fa+EnqG3/QWIkKqgw
RqMCJE2GxjeuRk5Dbk+bVua2E/GgGGH2hp4PUiDPHsqN7Ph03INCn/8KO3/mWkf+rIhxhKDzDc1U
wZ7V8RbpYsx+Von6S3JoP7k8/eBhMS4RAW1WRAmWNLkdGMejAJRyCq3vH0O0qPByRKtv2su9Ytxj
3WtZCiZNtPqAgUlx0qNVIRHQbOZbCUoGD/kWz2U02Nw+6KuGd6EhjEcEK+uQix1QFXNT169F+2A2
G+1FTF7E1k1Fchtt9fUR6UrM+wLnMpLjjEjjwhAFMVZwS7nfuSi360/HAdVj/+XFdgnDyBIj8ApQ
G6rz3dwirUqkQ/FD/8k7x/PpudbFP4thZBc3oI6XfCwGNX0lCd7mZtCjR4xXsBveltv6Lv1BYmKK
FiN/p9rCpUd0Uud3Qo7zFZIXY3I3Zw4EFleryipav5w3x06Op8wGwz48veLwjtW67/qzGDae8AxV
0APAZA+2O9itU7+UO/F5eO9JRCu75aSv5199Y5fY9zMhwciJ3MMpfpsyUtwVqO7MuBxTXzb7CkXF
DHOwnc5jpmfzuJCdJIB8NCihcTOVnuS+hTZ9bUMab5Vt4MpnVObvuqfE8XhKuKoZC1zGwqP8QdWL
BLgVXjR+lC8P5cPjbd1bld8CgTHsBaoYI60GwsE7ofmQwq5zdoi3Bsamjxh6j+cyIGDqSrr17wYP
9HD3fb31+//SvYsU+Z99YgyQllX+WIrAQgOfLT2JJNs88roNZ+tyqQsg8VbRIy5h5pVx1XGnqn6T
5Jbanu0dz83OP+/Wpy+3+/bGXod4lz+T2VhtasfAn5QWjCq1m556l/IeXHmCYDa2BwV076sQxM+n
B15dKu/bzEbqQ5PqrYFvp5Q7J2zlfnUpGtZ/+JbQgky7PSv2U22Drsc5+nC+zx/Pr7f3YKVn4BKJ
8SEFLKHQzSKKyQ6sxT05wGA86zZx6fNTtjn8sHHeHNtB66HDqQj8eoi+pUyMV/HQURlXHRTg5P7o
X8IX00npb5BPn+zu/imwMe59R7fhs0Nb+3l7l9oe9V1r93FbArx9ZJwOpsZGYlfhR7hPyI1y/Oa1
q7mULuNq2s4cxdHExwfym3fKV9Jqy49fddmZrabVvq+159fYEe7STfEzIeBwj15sgTdB7faxZ9vt
/kbgmHd56alkyZsqTZ4F/sDZSt6vZI57KdSeF5bQ5b/+8oy88K7d1CqWN5sqcEfzCjtvK6DO0jaO
gpiG/YhfrRFCOFnxlTzlpY4wxzuL0ya0Zh0B+/1TbTly/vKYPDUuUsr28ePYgjd0PByV10ajxin4
GQwkOkY8Kn553tL/fdCv+up6yRv/j7Tv2nEcWbb9oUOANkm+Jo0oiVI5lX0hqrqq6L3n15/Fmnt2
S9m8IqY3BjMbGz2jYERGRoZdoWrzHcMya0OiMbYu2u6c165p5pT2y+NIN471/V+qA3OzR1XNOo6H
YAdqrPy0tKZqzMUeCjR+xgS/jaAsLml8l2921o070nvDvGup67wbnw/t3tiYM7bbTorMcs2PXfkE
Js99/U7+uW5Ju9CTH9f8TMHDQMA4xwR+9m8tRYU7Mu2Dt62oSK0vbAG4Tg179q4rxI9pOyPXi/qk
9gnUsqRbU6fbweQ+YvoZo2RaOxzdVjbGClOal1SWzfh4QIOMsuWsbWDvtyPS26JPpY8b5fjSZEYr
7k8DQP2xLTe1DgrlfVpafmE5k9NuXurNjcZb0i9yJ2C720bGCt+N7krYp0cDjYZYPjnsSiBbUO0g
3AMVhPoB2lKTbZvQ5pZ8C+ii3AJ+Af/CZIb7AZs6sfprk7jP31KEEr12rEzhoc7M6LbzsMLjPnOL
xsqfVDs3Gnwu90t7V6Kfjogoo/1GsrFbtDZy10NyKd0I2PdxuM1nvLSvA79t7E1hf+lUwYTrFhUz
g9+V1qEH0TB2BjNqUdNGSkP54K1pP9yUtHu40azAQCIbm8iIEZiFHWn0ZVtSLJjGa5Ybww16eG2u
oVtb2UBT9dRAOGoANlii7+7GARbEvboJLUu1kJE+6Hf+vshQxrjTdqkFaM/eLlA6Tz4UbNCb6GgO
gqF/qXtxKzdUSVHxPd4GZj7QLQnnvimyR4LursF6zd4zPxVMZ2i07A33nf9IN7vncn8sTeXpRuys
jj5gfVpmpsB7kraceeftikf1pBQUiKuANMbSIIuDa7wB4LCAugY5dr05Ory1bXeP+UdaG8omMA2t
BW5MaKtHvH1WY6gFkLww14YWDegIlgnEE7J33tYqnIeeSsDEzb4/e1O8cT4f+2dFojTYmWQ3brV7
DFzs0C3r0OqL9HSzI1D+iaPNwaAZPA9Dhun6hRVNJ1WidoXVFdGXaujb6IhWlxtqPVQ0sUozNoH0
1WHH8XNndNjjtIvN71YADJRT0e1OOhjT3TG0eSrcV48BLOAJji/Oozset/iP7Z4WA4SGzFWHbzF9
A9J3yOdRQWeQoeFHIQnOeAnM7GPa2EBnz/B/BWufUhu7lp45FPs/PSv/6AFxnaA5V6a9GRaWnlhH
59lIvuTNTb4/tgY4BaCEipLwJsR+lFOx0W8FYZ/Q1owfv/DKjdB813MBHlscPjEoSuWCfvKOSGtn
Uu3dJtnl9F7/9DMafIfm+OLZj+otVlYXjy1qrrscI8cmLhpPBwv5eodKm92Wy0zPh1YGVmtkBxS8
N4by+R4bQI+V7mfYn11r1rVBnYRCtL+QCeW2x6Sh4029T6wqptTZWiVA4nUTM9O+Jd5y8Hfim4I6
o+FBNt+wVcAjpc3+8fMlvXlK7eEuOETvZjbYk8PjMrTJYUfA/3WDtvTMKgAyklVZkjHky5pPEkQq
x4Vehx5cycbVH+hbeJwbMhKzSal2Q+wZBl7f4qh2Ifq+V56jVfqMTyVMtVQlst4BPlJIDWEfnk52
CDz91kbv0G2+LeA5S7c6zGh2WIkgfnhjHvcL3hmvi6RBxGcaaJcjfTvpQDEIDY8iS+lcF/JCcw8m
EM6EPD+IZ48Gz/sqxsG57vRihtYBqDfSsXzBZVGwzlddr3H9mV27JMfEYL7WJBOpcKZFQZ9fhaeI
7gUbF2CNrQX/D2xJWKkiiRIBRN0lW2LRBWLn+f1Jp6j2Z7wNC4lR+vwWve4R8LDK21UEuYUKwMzb
b5qMKOMyalNfA00gu2cBnkHsdgnt736FtzUX5ZK168e/9lvMJw9SLkZdAQ/FvF/5yj/TP5e+D3PQ
gV8LFda5zQ64TmNLOSoA7u9pvkJGXKPD+OKAIMu5OgGdFxuAapQebjjj7XDyLTx11MGypae9xdOH
J2cNX3FBw87yQeSn1nZ2cfy4LoV0jl5QzFqLXtY8YXYAStWGoufm8OVp39l2YJ4i9JFk9PkEB8S+
p461VTa7p4AagIr/HI2db661y/z0gDMW6II/xhn3ZDEpmwH8vZjm4f7z5sYp6StcS3uf09RCE6Vt
Q89zY9/tPROrpoD/5lNzQnHU+N7cDYb1YO3k/QOeBnobmvffeKy3uy/n68jjhXqW6OEQwAVzNOu6
Rv9Mkl75brYOx+ldDcAGeMGCfeOZh+3B7PGpb7bi1AgbMKyW2hJ1scEwv1mr4K/cpp944EwloknA
Muo57ZMa1pq6yX+W4i4u1E84ePbjpA+yoZyDCfPk08N2lvTGsD5OaIkJKNy0zGxN8zNELDgipzN7
a4ppwLUiFKHTSm73B8b/mpAvbdD/SAVJuFjEx2Dvgrl9uX/27+Tty+ZgbktDu22o5WwM+oD/xeQM
2gqIZeEDjY3zgCWbgMlw1rR15TKyFSguUDXSzYcORMW1p3jmheVVR/pfwrJUjEz88ZQEo582KZbm
ImCpBLhB/YvmYEyUM+v92ikvWbNzWow9VgL0lQHSroPVDK3O+eXRh/ksr1+RJecCq6p/c8TY5tEL
03ggChCejEN8/5EayTumGVYR4BcgAPAantFhbLOeaHWuK6CjIuDrrTfpo8JKEKDdZgAu59CSjy2n
1Hr8ruzrDK5JkUmBtnWECm/yI0Xe8t9UvD0Pak/XmuLWyGiXPkYQ6eMUFmDPTDwqpdT7lUIpEtzA
6+wsZnowqIMdoqL+s+XvkpASqHHuDRp8tIOA4S28B5XDIeIM0BxUIYpITd/uHXWbfM0IC+XKZV+q
KJxTZ+66UEjFGJYz9fb+vt5m1ud19hZTrucEGKUfk7oSagkEhNRORzNXLdEzXv0tX1v60+iZOLq1
xUX/H5rAh1RFVcCuc+bs+MmLuVHHpT7ogCciuwiJ8caaLCN7/CvuflNi3lEO21pbKQJ3pvcUTWZt
IniNzdbhcWDcSmZyMQU0z/r9P7bYxw8Q4lnVhWCrMBXaY+ekQL0tj0klQPirQCWiK8wtPUrn9C4r
V/8Ty8PkpwKYS14nRzluDBGF2GDnP1ynsxSKwZL85osNxbyg9uQQ4RASKbkjm1Jnc1axRyuFuE+x
oCs5ePArENfvItTQybFU6ZpRWXLvL76BuQcBtr/UwXyQIxJGsdU4mitYD+XHfy1U5j54EcdhOh2H
OGKHDuZHsErHftSOfzHJP5vn30JlnoFIFEu9G38YmlHsUgAt9Da2a21WOZpv059P6G9KzEMQEk0e
kwEczftCdUBndRhPx/TccZ6e8+ArRchThBioXKW8pqDMU5DxXKXrwnzPbUBX3hKT2/igKNxeV9Dl
p+A3g4w5ieQg4wIfoV+KmZF4kwBz+T1c7SYSZxW7JkfGlrSSpmPlEk5MvuuRUcXOXwMAwigwFnBs
dcOzQ0CNbjpYz11y4Lb+Te2s9fOtHCXbeJFwdSp6Mt7W0agf2xaYMcQvTBJYnff9r2UKfFsiiyIc
L4DcMkeX9mNR5RyY7eyXGiBhFSYPHtbe1uX8xxkV5uRIq0+Tj23gpyedBkY80AGIrT6tTRFNMokV
2v7D+LFKdeEgL3hjDlJOE0lOZahlZ//4lIhVBQu5SHu3unlj4cDOSP0x61N7YuiX891LKY/ZWMUS
zYe1FlxpjQjzDgiElL4PkEcMV+j77DVDnqxxZKu80++nu0SbR5jR72YUcFRy57u6Ex0X1juju0fk
SE0TI6gm0GtM3tFXm+yXvNALAbBvR56OWTafMGTNa0Zp6Ojl+fDc269i/1ygA5ASZ6TcdvRQRbuu
wktvhiKgGVSXMTyD9e8M7Uzh/TiKYBdGA7OAnuu+F6vu4c+EO2MVLogwD1PaRz36QUGktNKjfpRv
2kd/R7blRrHCuxgzvfObeMwsZz8gFf7doiHrO7vjkEKnIwYt1pIXS+HFxfcw75ceK0NZq/ieyj6I
Fi/TzWB1xwYNWmvj5avyZZ6wlFOLltQgZXpzHSYGBvLjg/66FjEtmPcLjpj3i0e/baIEIHP48He3
GlSmp8S6riuLV+hMVRhzJ7YlX8ojaBS3nltZsn2HGH7FlV/jgzF2MREin2+QfT1Et6H1i9tUCMH+
5s29kBZj3DDGI0YVD05Kq7Zyq7XQhI3nPV1fqLzkxp+TYhvaE18YFDy8/QkzylTdS3sfJbdjbjeP
xWGNr6WkxwUxxsjpE3qhZQ7SE26EFx6G5LBVUf0UTBvDhm/ybjz4u8QksCfma7s1snfFyQ3OcC1J
pjBtHjXK7S44SKhDoQhmefZx53Sv17VoKf118ZGsxQk6sUhmiWgDhhWeQwnFL8w6q72dd05ANq1E
c8kMqw0w4yPhJhzppBjBZFS8kaSWF6F4hMb5sbCiwIymXVXc1eWGLx5WPnP+jCs2S2VsVgRJkqZB
2YE3vJ3y7O+Hn8rnxuL3AAh2ImpAQB+fJQBRQvtphfjyVSOqhCELGdtrmIMcCBmVPMBBjkb//oJa
ZU8bFMwzM9z1h0RDfW8yiola4Um+wcvV4k9j2u91szBXvmSm9IcYsAOWwM3RxD/WZfIiJ/kcNkvC
MY46JMoFlMFRvf0qt7eDE2KU6RW1t4eIyntMwZlrQ03Llvp38YdnLHUmVZ4edAirpNaIv7B4NN3i
kj6scLlodc6oMEbajwsiZD7EzRvVJ2fEr8jKr+HiLr8EZ0QYE50AEkrUIhCBJ/FEMKQTIhrsTzy9
u35kC9mQ83oZi2bd8iVfyQXoAHP4XnyQEAE61yksG7UzVhgrPVWpljazeuJR626+XhMnN1d861Vx
MTZaUjDaW2WgMWJzhuAU+25XfxrRZm0PwuJV+83Lz3ecZa39oEPN7EfDoN3Dlrsndocc1XWJLRs9
RZVkggSZjBwtrtkZlVDmw6wt4h5pU2CLeE96bEh79IrArdbsxDFe53hMRHeWjCyB8lRtPldUfNnJ
PPsCRsflIPGbSQr608uQUUAJ+rtur6NzYR6riyi/zw7aETiU2LycbVajiUVjekac0f1Rl2RuiEF8
aDGkvc2o51q0s6wVo73U1or+Z5UoMhaf6rrMMBlGQSsFStXjjsnoVOhCnCnANIwhwy62Q+jIu5Iq
k9k8txGtT9giuC9KmC0+AlgkeY4f8E+nWOsaW7QuZx/FMI9SjzqRpIPfhJ1NSWzIp0cA/tfP11Vs
+cJogoQBF0GWhJ9dNGcqhl0zWZhggchp3E2oJL0aj6uFhll8fzwGGp4BnieYNmBXnXtYijAE3jBz
kr2Qt718l9yQ7XA/pDTDrt63u7VG2qV8goKReAnHiTyQrDIHmmN+XeG8pD+F3/HTvHd2ziyHhms/
/zqiiuNT9SDcTei7eQg2RURXRDq/8Sy/ABVFHUITiSJJjMc75nw+RHzaw5SOmK+oTrEFzEqXx/LW
YfOwNqkszEbgGjnGrIa5UIRaXPaAm8FuiPJoD4Dw99B9ZXAbZQ0O7afW9wc1EXsVFFXFdWGxe/ys
6stMg75U5mBHpyY1fNUgoJY4luG+vk5wBvNXHhPRnytiXVIj8Ywy49003uTlYVf3/8Dio6PKnTMb
WIH7KdoiLZHhW3kSl27gOUHG5fRHycu5FqwGHj1IbkKVhPJ2s2bkl6wcVFWXVHXWGsKoSxdPU1IB
QBzdbBqVsA6wzIxavksL7DDm3wfNJpxuYNTO0IH1lB+95DXlnFF9jwKRdsUuF9DemHUdJbkjBBjm
51c+cGHWT0GL9e8PZBSsFvNQKubbhKuk2vHOp/7hywNkxqtv8E5SrsN+Ljkj5xSZV5xEWSdpPiQv
Afmu3CU1rHItzV2InPdCyPY4HXQUhAKjg48PPIpVVNsl/1WETeR1QnSFqMwHBCEnqWOED1CAV+ne
6xgqGIwjt5rHXbZUvwlpc573zPxqfTVOzaxjT0B2x1DUS0xlS7ezBwHY5TsZmmAe38V9YbQZjXb6
bXNYy3EtVeFwvP/hlY0apE7sYr7EJ+xnPPNu23+Vh+I520+bdPuOKVKst3esyHKijXdcSyQtuVGi
TAimKwVV/AMQd0o8MUmKESF1OWfN0Ou32s+yMBwO9T2jwZylrCXowctB49DcZrEx51J2cFw2j8hL
UrTQcOZaymP5xvwmyZarPKEs+rGfehSilX2KKGxulrVuAdgeHDhT2JYfq4W/xUfnjCRjHT0vLkYv
wiNrzmvN6jts7AbmGEaNoTXrYDCL1BQJS1IVIuuyxsiUn5IOW0pkPOlbO+SNzAT8Ebnp3eYt2o0r
yZ3FaA658v8jxj45XpsCP6UGsScVuRbUhgWsbxIBTJSseYKLWfNzUowUSZjEwKoV+5O3aT4BIBUc
RXVb5zb+Kq0A5bjhUdlMSDv27UqlZanEie25v7lkXhu9TUbSpyDd2Cq9iUSraSj6JJK7Bj0Z6Apf
c5IWPb9zgvMZn5meNCvTGPtK5hxTJCDFCAMHmDXKoXXxb15uhcwL/SRNFQnjysaIycZUV2YHEFAm
aKeaY4jB+CWaTmCt9xUsBppwFGQRMRj+VhjtlGLCcUCggVUZJDQCay3XTZSv4umGpNiBTLs21xuz
SFWAkHZeGZa0SSqhwiJErSWW14rNt8Spwq/rYpBmsn+4Thi51eYtybr40/J3JnB+irlc6OPhlCBk
kw2hfRnFXSLRoe2pHuS2BkyZ5I0HAKuAyRrtPpp+tTEtpbsEJaLkRXnXE/S0K+VHItyJGRXHZ6Tu
rLo65NJ3KpZGgrZM8SMuaMyjMZzGmUGqzVhvAdWgkpWK/KLhBkAOvGxgQuksL7kS8WovRcMJKwcj
8tU9ZDlgSd/jB+nxutSWD/M3JbYwV6qCX4kiKEVbHfDfmMTwP8ZhF2MXFk7vLQw2EbJa/XaF7EKB
VUF17v8Y/BlHPDus2VvzAU42YNRRQI8d6nSSsWtWM/1Lns68NhmtGjr2s6qMbxUN0sRzqCGfQiwy
nY717Vou7CfaYLXunAJzGTSJy2OMzwwnNUe/KudRMlqjVWUYBwl3kzvotNtmN4VsKC9isE2CjVdg
rgXLWULaDg7g2WpDlExewmrR/sAjnxZBWydjLLaav+F2WALZkWOimW3h6Kuh1JJvDJso8ZIsoKNK
YY2i1PNxWuAhrcz0+9BxBtkW2LdiGcVXd1h3+5a0+pwcYxKnTO4rTu5nGzxHbodTBkgw1Xqe6yKa
9f2ApOlqkmNJA85pMjme0VOGGp3qPfamI494AzSwHPtdyDYFeIcbm7kJ389R1iB5Fh3Pc7JMiJwV
bRpOE8jmwLIGHsQNIBRgiqjcw7uXzdkz4p0eDY3lPt9XZnTILVQ5V9JLSxZxTrqgB4yoWB/O6Gau
tF6q1fzcXvCRmKo1Ge/JZm3eYjGHdUaFzdVlEYI4v5R6XOWSftxwFCUUA6v6Gto8xG60V8u1EYtF
B/CcJONH5I2YACIKjI2W/DWdTPvN7FzZ9G+7jezEvwJrxVot+WPn9Jh7MnAZj05O0DsU2K8UFsbX
dIyx6BsFmTk++1xLfy7F4gqQnAQBF5PHYu5L36Hh4iIdO7hkcuclZqAiQh3CJjG4CfCN13lb1pHf
pJjwuB89XhRaDSnvjfRSK7RUTRVDWhzAfEV7kleoLT43CiAOZRXg0RpaaC458xsSeoEMzky4tvV9
vvNMPC/3ZB+t9gcuC/E3Kcb2t93ICX0Et2jEts1hO5bUM9FdgBJaZpn1A7dF08CaoiwFtufsMTeO
L6chRIPzHNjyRnv0rV+tOaF1Ilst38uzDrAPzxkpNgiqyr6WOAmkkhR60RiCHJgJMQT0YU27uDWL
LLGSzyE95HlotK3ZWP30EmkT7YFBlu0k+aD3Zu8hQ7gL663i+1Blo2ptrzX0t1Y/JfneI1aX/GqC
l7o46MHnBACTzBljOwDGmG/liLwqT3F7+Yavj9HgeMnKOtPF2BKdlqqg6oosASXoUluQONa0BCjM
p5f9G0+MHB2dlnGnm98FxufM1SalH6+Dlek5Peb4PF7K607yBmBzj+iC1IE98oTSnrm9396rxq31
/KqO1FCMxNk1G+CTYHWyf4NZhM/rd/LH6frjO9D7gTY7UVJUmfmOPMa620zrx9PLC3IWEwBUges3
OWhVGDA2Ql1qvUfoJug2D4VRbL6xWRy1yP3d9a9gLAMQ3rG1YE7X8zJcfV1hhJ96ycBHfpC4cn4U
J0NPKfcecTh2YzzJKr1OjLmsfxBjOB75aio0wU/cIuLvpVKnWlMexL5esT8rPBEmH5RWWq7JOXjy
ADo50YmnY0+9xPDR65obvf/fcUWYd6rsOC/FqFziEowwJ/WhEO6IuqIsjB34kRwg0DSNYD2dzLMu
bktUvg+mNHH5CBvl6ze99Wk+fl0/njUizPE0NTDlE+A/u6mETGh/L6RAxpNjY1xLly0dEMG0go73
QVVw6S9vfAl2ii7JE7dPgV0fbweNKt1XLyg7lVPsIkXHaZquKMUSc4gQFH7O0+Ef85+fxSJCRdRh
6orEVSOeJt620Hw77CKzJiv2bEnJzwkxj59EerEX0zpxtToxYn6Xh588kVa4WSRCYC3RnQ6vT2N8
FV2ZAEM0ExGDAML6asSN7q+sGFigIaAvTVTm7jSJVxi9Rtd9G/E1n7qqHNlZuRt1LB9CZ8i/VjpB
FGQ0wvFzaYstz1Z9mIyKLqdu1nN3BFiFWq0ZqvIaDZvrhOTLp3S+QiCkKmTug5VlnVE6r9PaDGiw
qdu0w8xOqRYrFOaTPTPo/1AQBR4GVdZEna3RaV5TRX0hpK5Q38V9YSD7biThodR9u1bernOzdDiI
q/+hNYvuUp2HkcRdxONwskS3+shqZCx97/+9Ks+pCVmeMy1wU+ePOLszfhIInVdIqVsTtXEzKU9s
rup4V667fwnu9I/s8AqhTkCwypotH0cZn3Fil2RuyG+aJjVbfRtW1YquLQkNcbA4v3QSULoYoYWa
oklNFmWuH95hDwMVkB5UBcn490ejYDAdkiNAFGeXDsl+SgI8bJlrcrXzIcTbv/h5xCloGxV4mbCZ
3E7vq7bI88ytAktQDmq2kfO/uPkwy/8hwdz8Ro3kMY7AQT9Z8vSSJTut/f4LLhD6ECIpqJyzrTJx
xPF8gSqdGxaTAYBImsoE2xNWFHjB6AtIrgPySAKoO9EY7ybKBDg4HajUAjH7EKUv8U5RXrE/52/O
HIDuWGGAaicq9Jc3hSRVoda+kLljbunyfChd9n5dYkvWRflNgg0F1K4u5SQWM1f37xX5sZaQRA8J
5Xn0J3OFdZ3YkuBmqaGiBTVDj8glPwnAgwS10jN3CLNtBCAO3Echz8xg6uzrlJbM8jklxsa0AldM
fksyV6Cvay3Aa1zMf35mv0ICgJ2gUDNXCS1OPtSBVaeHoVqR1cLBoEcCKqySudItMVQiAVgMQcEl
7pS8jUO7FTJn4kMnTeYmypUywAJHF7TmbznjiB+JxgUcaPU7eQzNBuA4biKsafMSFbwtCpp5BNSs
FYajSqy5nOuy1OWbDNg+nI/1O+WvCXlsU+XTNVi1H81l3s35KfsPOYapaYyCGGDCIPdWBzWt6/s6
rWzZxz6jaiOXJ2X4VCoqIRSLbM135Q3BeG3v6pJvwIyY/OhwaxJYeCkuPokxHKmfR2mkQwJBt28z
d+pvAuL8a8UHCeCXoPUf77jOuHDoV5CwzKtIXXHEZiX/XqgerxNY5uE3AcbhyZNO6YOZgKpikEHa
ZtVtr9v/HQ3GTpRqJY01V6Vuqz10/mOvAYckXTHibHPO7BtcSGpm9EzphVbuIsBWQlIKaQ1RCJsH
rdY1kyiDbwx52dxIhZ/b6GAPrCmJcypyvGCHchNvm0FPAOMsKqj9d/H9deYXTNfFdzHXxAeghxrP
Ata0h2z85LqP/+73mXsR8s0oez6ES5LJ0pV63wbxSglqUUfQVYZVJESC+8Oc38TVMWl5eEQDYM8f
OGF39xcsoCYDrxuxCq8wR9cNsepzMX5fAOK5GOyGeu2mLh7CGQXmEDopzFRvDDM3bysjRR1dXQsc
FmUEb57/JwxivWAJz5NPuCl1ueg9HHZ89lZnK7Zg/sg/LOAZCYaJURpINlYg0aKTLkWxQrT5h1Gr
V/zfJVmhDCShUMATHf2KlxdJ5usuKlsEKGH7zjdvtTSsEFgS1RmBH5yKs5s6em0v8CGCOV0uNlzf
HlLCHyI//r6uVWtkGP+0JrEf9QRk5A4Y9+hDDLhVIIQVWcnipazGXpa4YRLBit9SQTuJ2ud1JpbO
XBIkIiNKwLJN1gPOulbhu1lWWS862MP4RbhjofoTbaa1UYJFXkRE8MhLENx0Ju4RMlkNAmyvcevi
aegIzZU1uIP5PWQVGGsN/kOBORGuUPRBDcCMN5XfmRpjJKLf5mV9UuWXIT5MarBGcY0n5nywrHhq
VXHmKYkpwOuTdu3Zmb/5T54kHZ0GWGOj6cylbNNIQMFLTd3OTzqzEoIvXazMKUYTnUSMGGlqXsMY
jPKS8+OW9zT7un4suZWSqEoaWh0k7DmfBXB2l7KxmMZB1lK4lQXSl0GwKzt5p2ZPUy9vKn5Ya5Rf
Fuhveoyp9qcC8RPBK9spjxFKw93KU7Co72f8MOKsxXbKCYfft8Vv+eV15dcXTQIEjmwF4CLQrnwp
LaVtZAkZq9QdOFvRQjry+yRf07nFI5mzEyil80iWMzon+Qi4ctXP3HSMPsoEqWV/sEjtJKJsrmV8
f1Am/lA/LOAFqAco/tHpIsSt3zchMiJ90qGhAON/tBv9yZm0sTMEtGYbfKyQB61BXxOw9SM7qsu7
IopeO41rjKqYZKPzfd8U9Eh3Yq/BpG1ZYEWN3g5rMdyi8NF4gawXmR15RvgpKaq2bGLEWZ1C66+I
byGZf5/2AFgbuhtlFEvwVDIe+ZDkslqlGTwJ3zOESTdy0Bqip+uXblFJz6gwL6TetFIqyqBS+GbT
b0L5OFWP2q/rRJbF9Q8rAJFm01ARGpjHBNG0qza7RrfD/qGJVkhc42MmwdhjnkR97M/SijNrKHaZ
fCgKYzUlscYIex+QB+X8AFTK9mMsHrvq2Fab/05WTBCjRGgi7vuZEfEOtRxd2E2T9RcksPhPAhK0
qALx4dJ0yFmeR1pQZa6noTl3VACrymEPEPJf5nVCi4eiI9jTcCIyfO5LQr4nldh7gHCylytbGEKa
BQIlBOihw4pbP6spazvm0B2TGwRpL9a34KNG5IUGtkMFXC8HIPve1LxPbvzVa5ETpO+j6q3wtvR6
nFNkrmeioVW3qNPM1XiOxvqTV+b0uvTWeGKuptYVfZVyoMD1g1N1t2XB04bsSg0IqZUrN1YcvV6n
uGTuf6yNomKvCzLTl+eF3VR8Fuu4pwOP+IWOuYEWrexN9k7X6SzpBZLsyLADjFL4QwGlPp/UooQC
TppTRDfJvp3sOF4hsnRAyEqLOo+lfJjdYcQ3pmmUtpMMy6Z+SRH6N6O/uEZIgGFGCY88wR7NS2nV
rUAitcDjOARZ+qomZWUQNQ3cqAOM8XWBsW23PxkBovDSPA0lA6eGYUaVGg/7cWAVlEkPaH5XA8TT
j0KLF92Cx1QSIGwr5StFM+h1wksGb0ZqIDpy7xj0mv/8zCcro1wt6qDHvSpHq4gCQw+/MAj9r4lI
KMij8ibycNZZb10Non4QgyF2VSUhD1XhA+J2kIZd0XTemo+74LfDwUWb75y3llHiuWSoCKu297Ux
dvPQs8sgvJGCwe7ExpzKzaDuvHyAq8Gj+V56FAeAK+vdHelaYNpqOhp+YwF98nqIUjS2t1wXwsKd
uPiwWZ3PJE36ruFjvYtdrKh/DXRsMMW4IAkjJ1JXbCXbND4r0wUp5lCbMVMDpW1jN25HO+NpGezC
6bHVdCpJN4LkeIVLBszuh9YQR3h+QvNvWEVPM8GkjIjbc8lqrnR84iFTgre6pqP/LaL1OFe2YvJy
nc6C8oLP33SYC4p64ajXRIldoOd4N02fplslHE91lzUr93OREsZtBZHHDVXZNbeaMnFKX0yxK/mZ
qShvQYANggOxr/PDDhr8c3BnZBgr0JXESwpRjF2CMURVDw1kG+iUefYkdB9xJ8MGlFbcVIfOx2xv
3tuq3mxkcShoyk+W5rcG369NEi6yjqsLM67PpSfmmypCplLtcaFCwFiJW4yU0Gil9LvwLMHkEYKe
fExGwm+51Jcp4fIRlW7cWV4LnSqrzEQZHklV3qV8+zRow1r34CJBLKqDczRX6nTmLg5eXwaI3GLX
556DXDH5ieavbdyb8fB9/UgXzdEZJeYqSgp8Y1KC0jieROHERWgcxywF0ZDsH20MI1wnt5RZlpDY
w99IiqiwupeijGI9CsqIi90+4ieDL9PIUooeLXYS7xvNAOjGoYwx0YXJWxq3CZq8O7905CITsEk0
/vCKZjCDCiOH179rUYkw+YrSqCQr2F51+VlaLw6dwuOz6myHOjMtp4qK7cN/R4SV9di2gQCoQxfg
KBhEdHth5bFcMOEyHF0VhTH4BIrCuLsZmvqKSFDRHTxWuimPd+2cSfOLO6DljdZ1ZmaJMA4vaMmw
5GjwgIPN2NDMA/mhgG1TMumtqhonaOvb6yTYPsXZ3ICGCmcQXhQeTSZOiPKu49UMAmumcptpwPTs
EHQTqtcYhxPR61M+5ZiUTnNakuRV7CPDHwZTRQGix+BpNqJs1ax904KmXHyTeKkppaigUKdpsavH
0ssUTk6Cpgk5DQ30offDQ4q1y5nQmV1zrKoaysy/R2L+JsNWxnK44kwsmImLb2HsUuNF2Pfsow8O
7YTylnSJSvl4LHZqW2AEa+KwGyCd+s31U1k8eEzPIBsDg/sHXEsWBkXf/C9pV7bdNq5sv4hrcSb4
ClIz5Vi27CR+4cpkzhM48+vvps+5HQliCys5nX5Lt4oF1IQadvW4lMqIa6cMa7w+FHna3aeyeMwX
VLhjlgOsn2kDGyFZuLHjTyaQTv3X+ySWYlodrSn/cMIdXx/VwMQtcXwZNnMhplIRe8nsnQTvPpDJ
2IilsZa2lSoRJNeimqpkHg0B6A0ABq5FKGlVlrfowvJ0eWNm+7D71rzItcAWLFlacPebCqc8ZRFW
06RPqSdFBia31KFZpSl2rLCyUVI36pTpYJk2+xz3MduV7SA9ILuFURupChxFAvQQiWvsRI19XxD+
LQvQ7w/jrjatizDvizj16lX3KAn82bLc/P5x7k7Nth59GEG0bco5rY3KHYdfkXW6LzmiC+S8Ra8n
Ws0IBKcNMLAaWLQd3+sQ0PpENPAiojSzexGUy3ljz1iW6HQY1oF6nLbdtGXanz9/riRl/ogLIk2d
9G0cQB6Hdl/N8JH+jgC64/6ZLdoqPOA07PRDaZKfvU3aCrnuuWe3ibHdp13DXMb1dxsILMW3+5QW
5es3Jb5dS82aCZcPX65Y/X5qn+LI/BvjdEGBUy0zQN5+VGGc3Fx+ULrHwny5z8Ics9441wsCnIoE
WRfHTYzDUnoD1nWfVSHNrMdYPs+BSYBh0FH0gli+H0M2LUNFVyifaTcLxY/DEf2tU5fVm6n2g1Od
+ZsAzfoZjBWi+DYWcLmoqwZewSiBfMwsXstdATMIgcBrotK/JvahNmNqSKIORH5k7D9BxAUV7iwn
k4xDNpjwJH3o6YNTxG4PAJdBx7ipCnigSa8pNv8+twhAe8KwFiOpMYWKN0uHPK6dAdrCAHqzge1I
bHA1tGQ1hpu3PnIt7bOl5KKs20JEjlLHXL7HphTT4JOj3dDN3UD43qgMqVmPbh/+0LR9Kn9pjqYl
egov3oE5jxtryEUAgu36DqImBivtHI8TdpThljZNqzqV3tuCPioRofnvL4xMZw1ykxWIm9A64BjW
yWrw0ghGel9xFnX/gh3OlGE3utSlJthJ5C1a6VtB7MMP9f9HmHApeGgTlF5VjgupRudZzMBFle8V
IJ4o+S7JW6fJUII555HpBs3q2RJOky2zZetoG0ETLept14dXpFlZI+5MPFU96VZwtDpb4JQXpQ5J
tv+nwKUqUssaMIsAH9DaBR00i6qR/BYFB6mssDI09AZdFEjPRvLGxl1Q5N7tY+5H5TiPpqShtC3N
EJNx3cpqc0T2APwN7a3Z72JFdqcw/VxXogzw/RM1bipC2KciJxb4ZWa+U5tsW1QCr7rouv/hz+AL
QiyuEfoN4K/qNdpOwSOJ9E+NblI9Fs0miJjhTFwbtoOdzEcZoV5zFD1bRb/OhVSt1AA4Y8BRVfth
s72vr8sKhXEKE9s8MFTBn1IXSUU/Jfj0omodFnebrjDdcJx2+aR8iQqtd1BIfWZ2+xyy0AtbUVf/
InM2WnMwjmWbFp/XJr1kSco8GFNj8QFVMa7ylFds+H6fzaWGS+Sv0R0BRDzk6D4mby+sn62GmZbG
eeoh8+lMqJYPmeJOBl6NgeoU5QEtdM0IYMk9Bg+jZlolnbz203DbJFglagXrUal2LFbWQxV5fWj+
RcR0+XWc1SybPIujAV8n1ykNakLL5PX+ASwFNHjNy7ZuKwSBHmfAtNbSkrLCLFCW7gJWr+KoWnf9
iGFtRAd4z3fbXI/d+zSXIppLmpxJS0ySF5I1n3nwLe50J0haJyvPPo4zqd/v01qUY2WeCJdR14Sb
4JSk01MWWwrCJ0t7zdBAmFX2rgiGrwmwnqbcPOpAtWHBagiNtyjB5kAB+eXz/U1+FvML+SJFHGYk
GFMPc2SA8kg2KN1jXK3adJV8bJqnQArdwUTjLjtUqBDlfYhdJUgeuG3ohi1bo4lzbSP2mvzJ0XPR
Iowl36/MgxmEzI2lfBFHCZs+zAwcjjKui+ghOye1ILpYfMsrGoiAO4JOEf5NnZgaK2y8dgvsfEx9
YGzVT4pROFkgP9VEcZjvr0iNAexOdPTzzfJ+7JIy9xhQUmC6d6oM49tPNKqxRqd/yJtfQ/mrGn5p
GiBccnSYVQcJYaXi66taZFz+hfd5F5GFOQjUuq8vX1YDUnQWg++WS8eqTgUBzIokO904OZOKnnU7
2wfNgUWdwHovahgyQDrAe9HnxufFm8zouy7ocei+6mUG5mJqzWkLRi1Sb6pINMS4KEYX5DghRwNH
yqJwQMQQPCV9tZHCky2cKxHxxEV4U8RMpdBbpE00RqvKxkKAb0q2z+xypyTZ6r7eLhLDDBZGCpF3
1k3OapCirzAlB9lRme1E/YoZWL4hv5VI5E2RwAeJaHGnV3QVydmcD4ryVVzjPVd/HyXa4vVj6pVo
mfpS8KNcMMadYpkM8CkzsTDDbhhrTxR1jXZfJ4Uu3D/CZct7QYpzXlrUyYEsqUgsmN8zVhwS9eAb
0iqIC2e0viN07WL0yldeWXaCCG9RHnUC1Gp0eao3A66TZDLTzmF0FRI6Tf/OosrpSwGRRcuO15mK
sjQAHvieSMDAFUrT4iSVkGxIsK/jzE06GHN/3XRnpBJpo4iwExdv74LmLEoX3sRCd5mZ9KBps12m
vuU6pqy1bEMM6+n+5S0SwtGhp8BCLfzDsl0QwtAbybumgotOh3FTjMCDbNCF6dZyYNOmLQRvjsUL
I8iJ/qf8TDh1C5uAVU0PP5QGGVXUly5i1BQlBz9iuRuHgOZVxLQ6YtqbyTQ57oqmhFXsgXzVkLrd
+RbKsUapOFlLaG2mLyyWCzr9iOt0U6KdolPWYZZsJ2CKj0RU2lo8YxuuUcXoN86Yu0zWyGnb2pBS
1j5UNdavkqKluj6ttBhBwP37XDpgVcF8DZARAQ/Fj3wHhl+0vqojCkLHKUh13Usn1PjZUPHne0mE
Y0hX5aaOBgPT/2HpsnyfoafrPhtLpvKSAhc5At6kV5vQxA0WqaO2P5VuY4YabVDnVTH8d5/Y0v2o
2EcCUArUHdFKe61so42XdoDwDc0nhVPl8b4cxl0dPmgttOE+qcXrmZfiznh2Gl4j16RKtJAgCCCp
l5ixwwCfUqO7SjQCKCLCKVlmNWMWmjg8w37Ju5pG0SrN0v+RE86Z6b7SW5FmAdei2xNJccz8KDGR
5iwK2sVxcTeTJxgGKhmOS+4dsq1EcK2zFN3IMRrdgTCoI24zOB6mNo4Ne8JkYWdWZ6RXHTYl2OGk
7wdV3tRF+SMIbcGxLQo2erVlA09tGR121wIAzFQp0fAW9aKo8gwTrTXaLipROUSnM5Kc96Vt8fhM
tA8DZgaTTgYnCKWm+1XdJBjOlxv4YiDvbUislc59KoviZqJTAsOgmHfiZbrLtDyUhgxzgwnAdWO1
0h3dbBX44z7f3Ce1qKkmwXw6nBWmtbmM1SDFtsFkjCjavb4u9VcWBusBWIdW/HCf0DJP/xDi6/gN
OlYtv8CYW9nalHXDyu5fktYU3I+AHR5tompqvJmmKvMMy6d9Rr4z8him2FpkBqv7/CxJAmDS0GKH
/CIQNbkHSjIWaa2bQeYBlR8dV6beJj8wmSASuCXpxgIRQEEArwWjMRyZtNP0tjXhffqxO4wSXGwZ
lL/CVnnSGSrjmf98n62lA4TF1ux51B1dxpyAkz4LgkrGFG3FmJOTX7GK7IlUr/P+dJ/QYi33khJn
KgD5GUy9XGdeDKAdRx1DdEzbtXGqdWKuA5kkTjmyZqcHSYc5DPtXa/qB02qyBOwd24ulynTqTAv+
Qh8uv4qzJlIUR90wQB9K7dUiPxUZUJ/7MBMh4S1pAzEQTCDCxmiGzjGv9nkWojkRdiQpV2azn71J
34gwhZasMSAq0KeLPq+5h/vaNJopIdqgYiBQLeoA4Ktu0BZvVlPta1VaxS1y0pEiUIsl+YFOYFrA
IGiF4sE6mRE0OeqIGQYpJ42G3SMWHgNfNZWBrSoykyJa6jV7aChrCPYZz1GG9SWPVm0auwESAr4/
ufeFdUkLkebDVD4adlQgZF9TQuRUABvUyDxNHbzYUDxs0FwpdbPBDuB1mSaCHpil9xF6yQh6d7Fx
BF2A1+R0hell1qAJGli9GTVb86EevmitfQiNg4YWIPxfe3swBRaaB9z7KAShj001Mf9kAXaE031s
GDEHKcSYrREiqxQ2Jz+qP+VIEmRE22gGMrZT7mRFfJSr/mBOPo36+i/Mjw1EVyAGYwTI5s2dOsbR
qFqYw7XHat9X1ucs1pwy6bZWJaoOLUoPMtdoWsbVouXr+pAhk0mhGJhuyKcR2Kv9g4XmwG40jkQY
ey+QQjUGeEHY7GHiWc/dZ97kpm1jRaBH8lfCsAmrHdwqt9Av8HJfThcJ4SWIQAgQX5hiu+ZJVUoj
ryzcYKUcDWI85tl7Pu4l0/rzR6chY9IAQCKKgjwH55WMmiRIi2GKQpfkXYC2xkyuN38zMn1FhdO6
Sh/CmnSYnCiRtoqtU2QENC7+ImS9osJZEW1qwjKcpwC6TvrUoSfTlJ5VCYt9kFJuIte3RGsmlvQM
FGdYH/vDB3C3BJD93ojKeYLHMrFOx0wdOzmZxutowqOXq4IVtAg6WsmfA8DMYUBnd19KFpwP0LgR
tswoM9B3TvILO5e6vpCh5/pAy+wdD42/Af+5osE9N2sTlRG1BY1MLylK4xrRqZF9+wtGUOPHthwL
Pofv74jSFLXIEmA2sfpu5UhFsFNsi5otlnRKlQFgQlAaR4mcO612quSuKtLCmyK92LSjWVI/036V
cvUJiFpM4GkWqQHHFSgHqCCC3LUGt7E+GHZCMBsSTDumYkNOVT1jJ5Kb56JtgwtODat5ZlOL7hhM
iHKCLxsAbYz0oPBC+4X5dMp2sXmw+q0mwo5ekjcVfgzZGqSQbH4UpZLVsjR9KffMqljlfrNHfviY
dNrTn0vDJRnOXAyxaaMgmxRePeGltLEyaveCeZJZM7nnLcaof3PCHZlK6iE3tLjw+i6lSvfeYlnG
3zAB9DKCThm8AGf5uMgetnUoF1YLJszqFQRM+0Xu3u+TWIgu5lnwf0hwAm0NDZkiTMJ6CgaQaTR2
jNrNhPaEVRIBY3vQXakqD1Jmvt6nuxTxI+eLGSEFpRUDqaFr3socwWFjGQDZKJi2scus3JSR1tLI
xzqzTCYwvQi0NsOgGq+9ZmEEubScJI+1FYktfYfSZ+zI5QjQyvsftqRzGMW20PWNSUc0m3Pfxfqw
t5G19dRq3Bi2hcfItB61YzGJ8mJL3d8A2AYG3hzWwUXPqnJxvYPS1XgQQBWU2NiNpFpPyU6ryMrq
bYc0joxSah/ZWyD9OMGj3Rhr3+rdsYgeezI4Kns2dVGz1JJIA5gAiwPAPjKpnNawEegRQVQUXl4Z
FSVMD5xQ9zvn/hEvmYBLKpzisL5Xi06DzA1DzWA/meGoIZAgiT+W6/ukFt0r/CuGCDXA4iJTc33G
WlGokTLlBZJB71alOD3azMpoLlL2MhCMDqWyHdTDmKPR27Z2ZjX8hQlHbx6ZIc8waPIxkn9xx2WQ
xWaWswKlyz3WSmRvdVlSgQ4vnSfedRaeIpqNkJK7tbHHypCmrXBrteRG6WZivhsOgmeIiAh3acaQ
ATrCAiMF2tsQfxHgYqsicL1FIkg2wBUBthNvkOvbsmW/1lJrAJHwhJyAU7Fj3vV/cSXoh0ETKKpN
OC/O8th9NhUIeUoM5NcFtdJj2cW/VAMTienfhAvokJq3raI3AAWDa37qGDB0TVOVXszqTZxL30f1
h5JFByjvfTlfcN/wELoGtUIVzeL3246xHAF3qSmAktP41C6ltdQEe2LhaRH3rpF9vk9u4Z6uyM12
5EKqrcbPkAerC4+0I/WLb0qCOlNR/bmdwETuR6GJILD72Hl3QcUfskoOfRlyjZ7gvKk3wTYyEoEX
X5rVNAlmGOf70TExOfN6SUUOIdFDWXq1RDa9rT+GwUvZRkcAzq+nunSL4htaaZ08ZrT2sw2aR5wk
bQTatWB4UU4DiuwHiigaPK4/AoMUeRq1demRotwVjO1zEfTugoRgwA85cbR2ztaIUy1ULdq0jdPS
YzNYv/8Q6psAO8S0LKT+IHJtC+wgWY2wAnUyzSL8AIhlBjmx0rFEakTRJhfSX70ZYYgn2305XGIK
VXWsL8J8FprOOKPU660/TaMKe2E36Tqr1Hxn9nm87nJdoX6JOT8yhbpALBeYQyyOChO4A3A2v2Qh
Q92v7wDS5hlpuUqmFitJY/UvRt9xdDquah6PBGjPtUA0CjEke7BLTGDYZNOUUrKPQlva68VQCzRg
4RDnWzLVeZjGwvqIa1I5k1skdVEvifAfrAej0/Z61UbUnExtneeRTa2i0QRJg6VDBEFk0SwUh4Cn
ek10aOxWyvy88lKffZPCuUXd9jf3pWPBSmFKEAPvyNRh8pGHQ4x8Q2ZDqFdeWB8JoDeYXQK5QoSE
tUQFOTLy0WCJ/ixOdRPDj/PCipmnAT3Xml5QEmbS6s85uaTBKW8cDGqtxQnz0kJzNhXm/5RE0Iax
dCHoHMCrFtGSbfIZsKYb1Zr0EYNXjLdkYr+y+G+GuAE9hZkwtMnhTvhHptYoBmu1kmGS2dwEFlbu
VcGqbf3t/dOaZef6YQYm5DnLreNpAUDja9nKC1ZPQPLEI90MPKa/mQqjLGuwQFgEuCmixGtpXKbw
7mGB0YtnK/6a+ZixMz8l0tf7DN3eDRiCHcDV4LF2czd1bJnNqHXw7t+VkTaiJ7no57k0Qwlcp6BF
RORhO5trWG6emO7/xgAXcumVGQVhCwb6Ve20u/s/fquAeKoA7x7hFZwO0HKvrxsNC2NTmvh85m8s
G+uwm1cSCmzkIg3kapE10CBYfBe3XOVIDAcWboCdSPQK6GJZfbnPxtItwIb8Q4LzZYbK6qAaTEgt
GWnevQKA7j6BW2EFChUM7qwWcJi8Wui5HI4pFtZ6ST0wGppy6zGlRFW+LGNnkPpJ4Cc/QoprPbwm
yGlHOfQYSwIUjcc6h4ybsnTrl65asWAt7aP8qHQCQRAxyMlxkOf6IKNe6ZmFrzlEr/zdkElfcxmN
qRrLmMBizkJ7yx5QIDDDbSHEny/0InDMfCnMW20Ce5LWu3mDUSsdcYDSs5Xa/ay0xh2UQqL+2Avs
263Dns91XsyF8MrA+Pg14c6fIgvLZpCz6TZZuc7ywMVOAL8OnSg53ZeZJR7n+sGMqY4BKh7tHKNj
cZurCLBsi3kZ0O8sbF7C7gaSrVU/pgWxqCkK6m4VAdOFgBSCl4DTNi3uXIuk0BDkyLWnab+aGWJb
0Eq9cHxXv88dX67GVp9o+P1+iJB4ePBpHHwqIpoQweEtyCMcHY4NEQh6xXgoiBmi09YmtUZQ/7NP
HyALBmbyMmEiaZGhmQzAtRHn8LtPsqzGTvrBr73QNLalBVyUcysVzlR1+9QQ1AXnw+GEHi4chBAo
4K3EdzpgX282qXLUwLdGtACsjR7iNfH1vtQtEsEekjnvOWO9cCEVK6QpIDqIBDivIn7t2nVav96n
sSDZhFzQ4EIqSQGmVBukDQBlZIek8R77Rp0BayLGSF6F5S+tT+jQqJHgxbIo3MRCyItYC5rFCR/r
dN8cx6wB+shTnp/6XpQzXhQ6vGax5B5VCuBWXhuHlBQYpivqxpOrx3TwkaMZXFikQVVX9w9wgRPU
h7FgCxCtyOHecJJXsjb2Q+tFgHBYaX3V7eomskVOZPbenMChrwZvVlS+0QHFe61GakLfbvXWG/PJ
Se30tQjJsVOUdZ801Mz6p7HNnvQp3xvRxkz2Cnk1u7f7nN6KCtqu0N4zo9Hi3ccbevhHVDZNrQN2
ip+vQnQWrGNJRVZY7X3K1CRdhQFK81htsjOGMdvdp357oaCOxKGBpRbIJfHa3ZQIC5uKdB4G7pzO
nmiKjXsEs72m4El2a0auCXF2V+lI7ge+1XlJvM3TdV+ue4z2BEfJFN3prL/Xd4pKOxwXqo3AKkaQ
fi2jdeQzUpsd9lL3cZUAxDut9rKWk1UO4FwnmoBgaduZ76D7nNFyCJS1JNfF5v653hoZfASmafDg
xWsEdcPrj4iUzIwbSLCXTb47BECQwEJeiekChV+4PuRl0d0DRUHRkE9AD76fj0YPOEbSr+LHOphH
Jb2wzAVkbmV0frsDABRbI/D4MebPuAhGatROUithQBU0KvlQau10DCXMOmld+q2xgMptjnK91dPx
GY3omiAg+cjEXV8oYFoxnQOIOTSFY+3eNfVy6iYyFJbiGQAuGnUsw5qwgfiY/uxjNznY09OoxlTG
esh2bST75gk/tBn9c/ee68+Jv5PNyBFhsN2eO5nHmIGyiLlEZP7nA7s4kEzNDUwUh6oXDXW5GpnM
rJOdx13lGKFRYDCvREVHYBIXBpUArgcgn3lgAlfNl4e7Vk27Jp2wzsjqqIbRs8xuMd5IKEBNqV7Z
bpFaq3GKV8z8c3OMoi12hmD0EIkwTOld8xsocVrUqaJ4WiZhC15iGl4dNdX5vtIsnCqagdDJhecD
sE35XFGVsg797wFONY+UndyZTKIFxvFoq+Gh3QOKQGCUbrUUPgzxIJrIZuxRPg9WxdNArHJUPUxX
qoDsM4Gl9T1lBsuO8VBERCDJC28WVL/sD7wwVPhvyn8FQ10jLmrFk003qxzdwjY3Wmou4POx4M1+
yDCGM/yxhb+myYUicuwbrCeF8gGGUfaPrVsYWBsugppeMBFAiYVUohcPKCWEe2AmFR4VyPQpnpXp
HXMmo1EyJy1YjndLmlSFg35d7A0hZTO5QThhBC2TAN14X4BunQxib+Ujpw8MiBtcZywuI9IgdfgI
SVE3yDERdwDm2VqJmbUzpmjdt3okUMslmnMMDlA25E9QjbtWDQDlTwPg9RRvGIk3muFxRAWQFprN
sOpD9gI7FjC5dNLo1kDBz0L7HCDurgmmklbrDbAMvTzvf4QhhhWBNqlmaLEE7OQ2jxNHKmpaJUwg
vQvKAi8A9Yd3RRsM36+rsFBl0QCbhy5BaUWGvvlWqJntNHHdjQInvmAJAOABJ475H/TI8ujodpYh
0MQ2A2A8BU9NhzH2pFq1JrCIEJvcl5nbSBNeDfVTpF0wR3ADmpv0Usk6AMJhE4AefqtM1q1VicmC
w1umgkQxmjqh93xfXmBExaTAAnnoq45oNpbtNil7Uaf40hXh9Y4fgligMDgf64Vb6vum6FMr1jyS
ZpMna+27HgaNU6GTUmBVlinNo8JovUVphPfJ0LQkTlLN81Pj+9Abz6PRPEid/+v+5SySgddH8IEQ
HZhp1wyhHI3yaZppaLRRAeAzBPZmzpZsy0qeBEm42YVxUQZ4MeFeEYbDsc9PhYuzm0LZkOrAVIEJ
n+7RGOVo1eeKyU7WPWqStMG/f8waKnKwGgqmlrBMl2Otsiw1bNGI77XD13xKqY3hNlUEG3MrdqhC
Q+LQgYncpUU4IrKeRgYAwk2AKOsYUS/Hr7E5JAKDtEgEHVcotMyrDAhnkIqIQZ6HAET0upXdqipQ
9utJSaK/IQRwcCi5gWoSPxJjt0lZ5EZlzuCalaPmGeKeYMqbn396M7h+1Eux6gRmHXN/15IgT0yP
seTTxELUOpNXtW111bYbEQLRNq+U+OnPyUHuZNTiUBnBw/qaXNv4DJhuoeWlFmtpZ3XPeki25p9D
daDv5j/BxzwtqnFkprbqAUIdWV4oVd5MBSBsf5y+sdHricwatvWgKYGH97HTzCxSKbC8role8Gjx
UeWzflYpEU3i3bqHmRBQaz+SlDDa10emxyj/+iSxUFR8qxPpXGDFUaavI0WUIFgiZKCeDc+gY9sU
vyGV9a3slyEgnM3CdoIeCL0BxtplIDuLruc+pZtVnz1aNOVWxvUANmulNm8aKd2+BRomEfnW24AF
gco/PGEB5PXhhU1l40EKSpp/VAr2ACymUqoflKDCI1WQDV3mCkYBq/YA182/xfsKajxVOD81jkIn
D9RwzcrosciK/JCTWqC4C4YIzWXos0CXKdp8eM5aALe3mdwjaghRmaeSErxa6HT+cV9fF6nMlTLE
mYjA+KnrKFENP1crFchEcVnRXFPZRkHw9+s+mdk0X/sjwMR/tG3j+BBbcjJelUoTlBkA4hsrTd3Y
xthOKsmaU5nKsLpPapEjjIAAegVzIOi1v5aIIlKVvK8bRHZ61DnACO6A/2ERQUVjmcq8/BnmAQZ8
/vsLBwvY3YmQsAPURZzZT5iwjNdmHhL3Pi830g3kXhhtDLBZMhKIfIel1AOILwDokddmAWW+/oSF
cW6twZ1b+rNW1IKj4/HxUEWYZQDOGs2WmLDi2wBQuU9Y2inqOaHu8djtKvp9d97RyqUl/fpgOM5W
ck8CHvlMwA1RLlaRNKW01QJEw13jutGeve+3h5/3D5JT3Rsa3HUN6E6JkYxRz+7bZ0EwzPdN3vz2
LPsXoqA0VpT4KX57fRx2n4JdTPfO1l8JyPCJoxsynAp1kurXNhrtz69Hgxb000B3mx+PHnUets9b
V3BeH376QmFvqHEhceNPjFnzpRzcL8r67dg/fdo9/dispM1D4wD6yxGJwYc/vUdxDmkvjnFEHiap
5mN0j8qa7Sb3LXR2ux0ttyua026lOS8xfX63dwJW+TzGDaucwZh0eUxkNhMGVPPnCULeb4XczX7o
37m70WTf/H/uDsC9ou76TIftLnafHn98HteOI3396d6X+OUbRBfvvKQe2XCTC5HQct9OzJTU85fG
Pa5r+ukpdJ82P+iqpIrj0/3JfZXWApqLXF7Q5FS5RX+t78e+es538rR5GL2vhD6sCrf+tHd6+vws
0+ft632afGv4f67vgian2lHaD5qNTNvZDXfoT3Umqv9U9sVPCMs2cE8n0fjHsr26IMjpu9+3OPTJ
Vs+9E+hUdd2t7/yMnftszT9yIy8XRDhtjwOtn6tW6ll35Ef/6X89NE69rcLMYzwa1HPpQhqTadWd
h+9j7G3TzfbFYS+n1BGR5J6kN/fE6bfWZ1LUIDQ4j06RIrP/5Yfj5Edrd9ru0VexPgmlkXOeNwQ5
vU7sFkmeKNDOrvlz+/6qCJIGPLYL//t8N5s1jUyXIwje4SjR2inwZ/NVdfch3boicfiYX7ojDzfj
BkkgG90EbcZuR+eY0eOnT5/Ouydz9+vxkTqrb99Adt9T96coFbrsd35LIt+JFkphrUkKKB++DO4x
dNa73SP1CP0aOI7zUyAlPDjizaFyFkSp23owZFxa6B3ct7faCehAH83zphmpsz39DL4Lj1ZgtPgm
CsYw+dDJJhg8rOFXu+fUrTehizKM8j7S/rBNnkcauPFG6BQESs53pzBSaCna7tVzs349HsPHY7Jd
rwO6e9LdjWdtPEdxVJc525+n+8ZFoBn8sFSQJGaRZFDF7+eIBlTUoS28RM66oB2Bpfnseo7u4K7X
E33aPNLVarV/fhdGKsvh14V8cnbFIlkU5D0k5vBWn7CY8NEN3K0gRvgXJUCUiPyTjclnzuZPUazE
mpJo4OhtnboThHL3CF+6j2npnLank0bvXxE/9PVfRfhNkXMAGJIflHGmeEh3b91Ozx0EXt1xpNuT
CFThX0KF37S4+2JRGwwK4EXPGX113xT3vH6CZfmxoU66enk+nX4KjvOjQ/bWmv0myN2Zryt5UJkx
TLP7vX36NAFW3MWqe6ca6ER32NxDPTqsvkVf9tvnIKTvIU1P89NjOz0mFD5K8LBfdk2/P4fzFHZf
6kpSg3832Y49zXbZsyva//QvcvoPEX72u6lyP+sa8Fwk2/KzwdZ0+7Lfvrb0f2PmQ5Qv4miitlYz
FWDG+J6cHd9pqSEILfk5EF42P+TpgkSpM2xfz0Lt/Op+MuNV7+73bk+3XU8FgrIcmwO45L96x6NK
ZmkeTiUmGc8aNfDnS7/CG0vpXVfgd4S3o1+/Pro8b+KwBKGD9Bw+++3Kp9vg+RTJ9CAg9S+u/DdP
nC0pB8DcR/Es/McvWJhORwdsFfRNXr1lL+khOJ9KBMuOkz58dZ5jwfTMR2LijurxmZi+JZkv19Gs
el/Wb+vd+cOWbShd4dn6An+HPyJ5WfZzvznm7EtnBfVkzTRb59Xc17r7sEe4Ij0efm6F4QrXMHMj
m5xpKca2ipMSsnk4jM5xLdH1erfp6GaFB+QeD+X7ZlpgOfi9jn3VV2Nsg5ob+lQ5Na/bdxFHItHU
Zo4vtA2NLECckWeOsHpgf5z7ws/lAQN4uS6yHUJac6x0SatA/XdQZs0+rk1gcDuwv2vpLHpDifwp
n78fG98szY9b+jI65ub49p2e6ePnr1979xse4IJbErLFRZXAEAEMXTILvYIQj+Bt6ERu6riCuOqj
UHhHuTTOirR2mObyhyP5cix3b98lijc+AjpqrTaU0G8xfQkRMIwUIYPA7C/GdEjqG0BAmCe8OBYN
TKdpml5oeCDUq+nkHgS/P/vAG9Yufp9jzcQSzAy46AjMbbxAkMpvqPxz3IlualF9L8hwxlGHDfaN
mY1XBMPW8WE1P67v6+zyw+2CBhdadSTy68QGKxlt1jASx3VEuwOJ3OQcH8NN6Q6CzhwhRc4ADkng
B3mWz5ejbhr3i00xwz04eNFsRe5lOXC84I4zgFHbWNisl2lntmbufFODx1L35Xl7ehdlVT+Gcu8J
BRc4kSnIel3HSbag465D1/RWUN+TiCmB8PFVClWX9Uk3wVOMwYjz83tPg+8CoRAI3kckcmn5ytzq
ywwkXo+6U710NMVMNVkLrfmsJ3eO7MNUXdBRkwpboAPQGTeHL+bmLdtLA80ftttKdGjLwdNvSeCb
AGzCssI3cDvHY4wm2BWiip5WcLnCvJ/o8DjjkPpSBThbUKpWX9xP6/VAn/LDj5SuEOE6h9die/+y
lt3HBWeclcBGIiwZLXGIGs3oF6Q3d09PlvPY0Efv6zZ1iCO8tjlbeu/aOJuRVNPQ+OjdOEevprQZ
nNV2e7LP2We08wlefkLmOGNRpEEQY7Z/NhaIeC0K7nabJ32uwqycPSyGwGt9ACvc442zGFXhR6Nk
giBW0L0djp/Wu4ZOD/UPZ/t+Ov3FSaLZAQUz9KfMZVT+HdT5Nnr49AbhzAxzvLaofgort1P3GCgg
n+8Lykex75q1a2JcPNNjiKBTkgpaffiC9BUSO7vNxj6hZoJ/BB5yIRN9TWyWoQvVtqWuAuj4TAwp
Tjp52B8Vuju6eqjbuSQkIjeL3D3eOI9f1Trrph7ksIC9cUdH3VcUqMGudfQwrHM2Brxh/o+0L2tu
Hemx/EWM4L68ZpLULlk2Zct+YdjX19z3nb9+Dj0Tc600W+z+uiqqopYIgZkJIJHAwQFduJ+XZDKG
7snpEIVBKTlA7CWplaF3vOOfgNZdOLff0cztVjIG7qdBEvcC1mZe8TICyUtgVYO9Ta2n9XrkFsPe
3/7rVhxj3ULIGULXYFm764FXSfrO72Fo99f0+w67lcGYdVq2gdehC84pOtO++lR+4DEsitL7Umau
/1sxjDEPZZ/pIB+RUJ3Y8WABsjKPJHQ4yQ1tBAQcS1o4adk9LWRCAE0Pa5WrIM+UTofSiTgyHpAP
W/RSC5rHvoKGERDZUvw+ouRveVlSuGlb7iyDhUnlCDFGtcDpRAO5QglgwIic/lxbU7YS/1FbkLeg
3+z7hzMMccynXTs8B+++3T2kS0594Vwkxju0XlShYxULGs7XXejInalydvycI7GwW9DsmfD2RufY
Zw+nBFoy6pD1fDA5ciDupqV4Yj11ZCllPlN8uxXFOAbNF2tVd7FxQO6HNWkefMhZygbN5CdvpTD+
wE8yuc50SHk+XJvnt8EyyJhvG7NUp4fjk0VV8hoTcuRed4cddzrsTFqcUDdG5ed/e1+ybANqkIHe
vJ8UP1BJs/oL4isEVutlHMaSxjCeI+JjvRkHXMwdRU2wCzcaBadXqhKTmgvqv+ALJcZpNELoVbXX
IkdJdmbeEmDN/0RPS65pwcjkyev/uI/HCgSIXTeppUIOpr4yyNvbySGrFcZG++R5wfFOmnfHg8hM
qJGWrh+B11Byrr1nKaTcmwbxwKJhKefWPyzXPeQFeUy0UYlZKfogB0NJ4uQX2z2qqRo1hQfDbJYS
eDMFght7YBvr+EKs+HjaSVwq7htC7ozYpw3KOt4m2OyBDVq8LZfuMZaSVWvc2is6LM+EOz4dSHLo
NnQx9F1SEcadeFWhu/UIKQ3ttslAkPSqE0K4i7KCp0ShYcktL0QaLKi9GgYD3OTQkvH0rJ8LlKqa
xVTQzMPv9riYUKP0s9rtumoK6K/miIxXb7qrQ+Rb91V+afMYhzFiOGPdGZOXTMi4Sxd+fcnV/2pL
y/2Sb1usInnOVKJvg5xW+kZGL7VtvBpLd9jCwbAMymlVDWD0/96z1uSfDVv8bEQirqv1UsF5SbVZ
ErpQj0FjJEGUeUBwK5g2f6js4hU32VJScCbbf6MJLOtTM5QB0PQQpQIzcFXBWIk/T6hyVWTjbfmn
MrX6VQHz/Vp8Di05DRbgXqRqJQ057hMJZY6DLVrAcwV4ESUHzTJWTUuoSC60obmZHhac8cL9wo7T
ENOoiZLpKotrSx6pw9FYN5Vx6TW0eJKM+xBchKRNCTnDZGi+iedXbCNniRBrYUUzqbbbk2RCEqEa
h0TqcwmInecDWqibR+U4viHZ5qH0tphwmynx3YpjXIjYovOsmB5gAEUc8g+dTMHcbrHKPX31nUuT
bcFH93+S8ArEdPT5qp1sU7S6xkIxarSsda3Q+w5rJtNxuyom7ijFbIjU6cn8rAiI73djTvhVR8E+
YqHDjJKQrNeaqS+Jna7+O6tkiXy9WE7AGTVtJqYs5S6lPInML89eio7nHTJ48dD/iToACxeOsj4s
u2hAcNxQTA7gznJFl4Kq+bX8k8GEOa0hNANmOE7Oa9e/WEhxkK+lOsp/kbb5J4SJbQo9KfvRhZDr
hAKt6CahAB0dgTjapqv1f/h++SeOeStpUQeOkwFRwO5wPSQHWpn0CWnEha2bnMFvLfgnZQrofoSj
qppK6ogBwM5zzhPQXy15iGlT7v0+44zaWtQjocTvR+T5IJnC8Yg32HoRoTVvsv+WwTiiImt7t++/
FaB6N+xxd7DxB0Cm9adB02MRkG5PhzVuM92mX+FlwYTn7+l/4hnHNGiJK5cNxNsnGwhoCx3AC6HA
DBJ58hL/RDBxTZAWqi8r0wqvuKABRD45DkBv3soCCB6w0u2XYX4tKMe8wwXTycSb8T3g71Y7uEju
QPI84knkk3AfHeNX/q98ajaphXnA7lO4XsQvzuwkmlgwRGWisAPZJbPMXkkMz21H3hncasRcLsl7
9aIag+bDnEeNbwzEfaYbwzowRAyjQyvoETHS/7DLCuV6zIRCg7wyNUVi0j1j6cCJCQrHibyTV+cw
9oiUWnr2cl9nZl5KE4QElChoopjmk95urRa4A59Vhej0kaMKKgnAQ3lfwnfrD2N7EDE1Bv3fZjFm
GbqCDgOxKEWE9RG5xhtk7d+8kp5i1Bi942kj7B45ukrX+xeVdGZOsFLRbvbV/mhd2tXTgjLNLhgc
x5gkN9FesWT4EYiclbTJAR72kTKQClOplrg65uIRhQddDagsMMUJxCC3mxon6Hf2ag/RXU2v4C31
iaGRLidRR5Co3QJD34emenQXdnrGiYL4beLulSQNdOjMDe7poic3pQixskSydt32YMlbjNAnjWCO
EzSCIIoGdxOG6LKwI/QMxV6RGfAAp+KtfXH33Hb7BX5/5cG8rzhzZn8jibkUIqXzxtyHpNLeaSR0
DCsSzMhc7xqi09K+L23uOYAOEcXAoIRpDAk74TyLCxkBAjxbRCJyKFKrFcnoITEiASXz2FIZnRbV
eOQOvUra1QUlLnNBNeeKJECs8BNNxcS/xR7g4PV9KbscQuatePzo13VAgjUCdI1fJRsa2Ck1x9MS
DdwMAESHVAx4ESYuTZC/3GprqPD1OPCJ7EjlJjTWTadSHuR+NHzMV4a6bwbaaKAdIPf3e+4hjr1G
9xd0Fb2JbC8a34EXQnMFw0Fi3Gp34qbY+ER8OS/58m+cEaOwU5vvRC8FRhv0sd+uL+FCNe0LCYLM
YaBm8c5P+ILyOSYndeMBVMmR5L3FP0kHwacvmJRcmNKWJ4CTgpdOeFi6Q+ci7ZsPYtxDKBhpHXOi
4VSWdzzEdrCt6Ju35oh2jGPSHkMr88l5CZk4/eq9bWC8g9v5ruKhS92JA2I8RnsY0tP6/pnOxNg/
FgaW6NudFhoQJ8bgpnaG1kx9cMjv+p28CZSlaG4mzLqRw2is3hhVJXiQsws3jTUYtO1s4yiTyqFW
nJpo6CdbjDW+v7iZd/ONUOYaC2s58Rq0+DuQOVog5Gl5M3Pf6x44UsW5L2tBRX6RkaZepMhFrk46
K267d8nsKhLaCVVUctxK1FKvmbmYpr2vISrP+Fu/i7lwTLCtZrnhrJ4eU+ot+PQZY8RwIDTcgzNL
AdM820XJVRUXZ51rOJIpkXSFWT69Oa5G6l24U71pX5RVdQnx8lSIphy8CANL7SiiHgp0m/Exf4tJ
WZModjxltcRA8Xv1IDXlMbQGzEc8Fs8oFV/3XoLufNcZC1Ot0IybbDLZwEQWwITj2NaWyGx/6xPk
YZoE2DsmaimVeSv0KY/BJEXkOlfechyfonJxXbqs1enIbo3+Vgjj+1RAPo28hJDn6+mvbe90ukOu
yxZMoSXJOlsdbHN3QBvCaYOeVm/tnx5et1vLP74fj0dpmzzgNX4G+znZbgObbrdP9H0pefNdzrv3
idO5/Hj6ecHoqa6CTzSBsP/4MJA9b80McOZDQZzVcQvQ1LjdCnS01oAKYJLI0kU0Ge6vDwCbhQEe
A0AE2Vt3DDyQ5paui2rgaGOWsLIe191rPpB4nZ241yUMy+yR/BPHJjwSkIxFY2m4jqznNFSvSrFA
zjATfuLQf0hgNNkrJLDDtJBQ2ukmqMhbQXir2BbUoP7Re81J/1xSccH3f4Oj2W0EvwmGWoO2jMdm
3p5jUOR6n2apPHXFZqQgMj0FxH4kK+CO9lCnCxAzS8oz002DGAKx6ERIAu6T7+rrT+WpYjesgk52
8KgQTABKAc8pTPd0fO9IZjWWhlju6f2+c/4u2TIrvRHKWC562V1BriG0NGE1FUFbUvDXNTf24br7
NMzPz2xtdu26yGA225TSs4qxUTk5/8+vwdvFM8aNec4tVxf4DhmJIDvbxmZw9s7uw4YM19RSX+QP
zrm/9BkfebNyxlZFXleGsGhkJw3IWy4RdQMW5qUoeMYeb4QwgYoXilWcKRBiGqc39e8jKHP6FYpo
5/tr+R2s3Owei7Xyq1TrS7GVHX3lnx4fpC33eV/AknKy3SZDkGsub0DCeOLfaiSCJBMdBZsVkc19
v+2uMaGXbsGbzXRQYFkqJj2AOAzUCGzHXjQkoL2NB+weWsXRw+BZTnVwCDc1C+4eVxpdUYU+8buB
BCn5OkubhUXPbusP+UymjZN7zM1W+sk4EgAQpyqOXVAHwcthE9GHl6nH+nh58re+haz5wpnOJEdv
V8+YJiK0NAgxj9xpr8G7uoVl9msALuHUrYeXfbY5gqjBX4IhzLm+mz1nDBFvffzvac+nBlTTPilr
Z6Ny6IN71CwLoJLt1/Ax7bhnmotVrFlr+bHfjElKQ6UinQHZgGN4KAU+x08bMp4tK3l4l/chUtDU
+E/wELf7zNgoJp+22oixbnjC2KnpwPmtZEAwX7UlfZ55E0MSUnAYdIqMCmiybq8V1QjC1NMFnCjM
50PYbVYx2YOIwEI9IjAHsoQ+muH5uBU45T9+XClZ4Gm1MELgzjy8oRQIHXrUzUfVXAFiKk4xK0UC
YrHaM+taf6xzCht+igVcAeB+iAW+5JDbgryJj+L+U3N25/htanpaKojMBV43O8tYqjYmmWb0kNjQ
nWlH62LVrvuXjBqPf4EeWtWoNL1fLuUhwi4bm7Ny0ja6FVvyccHhz5vPj6UzRivWviL4CT4kAuLl
YLcb8E2jMWQV7Pd7aZuTbWYCWcT/N+qwc6HSzR4wlltgqpqgRBBdWM/As6GvIluVAwJefn1e7L+a
ifhvhDGmKrtS27cVP60zfGhTp8moopGStyL1pEYLz9WZ7NmtHjMmKnISl+X5JG2kbQo/yD+9bivA
HM9TVdS87/aXNpLlWgcZLudhRjas5oDnhU5aVNjQ0TP184AxZMHNz8DAb9bGEtHpJSYeSyWcnn4o
tmB5IWSFbiI0s6HtmKZWYGoL19oM4OJWIuOGMj+KgqiGRAUFpDd7FW3WCzs4e3H+swKd8TvVWCd6
3EFCbtrKGjN6j5Z13OK5g8hnKdk5f0/+EMZ4m0BSSklJcVytqW8rIlLT+Y4PHnRzxa3idWJzJmcu
zTiaD05+iGVcjm8koShEEJuQ3eGAZhLEQ/ZGNwn5Q/adiafedu3Zn+ulZpwlF6MzLibG+Kh4yCD4
+bpDSGLbAjxMduEssvqzt/Cq3D5xZkpjGtIlXZ3O7ddr4ceaGRcT1nHVyR1EZ8R/UKlA0LGAy2QP
mKT1btEnpPrO+n/wBPzpatiBG8mgh8hlQyg/tVThbJ2EPm5Wrr06ikBVLaju0hIZVxP6UWzIDVzN
bqd2tESBeKpE/yftETdGyE6NqJVSj3wQ6zv+q/8kfqqooXKvHdmdlxT1G/5459BY6t3eEDiVjyTo
i79XTtERvdWH5rncC+bHZprvQB4fcT/ujyJa8Y8qQTi/t7TVK3j8g4n5I/r43+0wmzYLvU4Ym8le
RUsgOE4S0dUeXbu+JT/eFzUDTbrdZMYP1akiqH2DTYaFcoR/tzc9ISSgUNdLv0KP5vlryUR+V1tv
RTLeqAXeK+ZTBW+W3I5P4JflN8AzrClnGma3ewLvjmcar9y+WipCfCMl750z45DC0FPKuMZiMXnS
xKR0WnPmo43kZLMqXAJ8L3DLUz0IKFnY0c7cPa2f6OvrC0KTkb4eATG6v/szcPHbrWAcFcbMlX7O
4xZQD4X1weHlshFWrUWRPWnI531hSxEgWxnR+bzyhwr7Hn2B8dRCws0GF9YmWAkJEf+8Tu2K2h7J
DHNN35EPhqO8/wHT7t7bfSYgUv2oSYdQxqX68SdaGmUwU2C63UrGK1VSJnVeh7MNYbYE/GzW8d26
v4CFxwImJtxG7f1YBz0/wvMp3s4uSISxGg8+RVsJh7IhR7pmhUdY/RgSqzDWPEkvC6Yz7dCvHQT7
ocqjwA6GSuFWPu82XhBi8ImzS/fKh/wHrFELEmbDkh8SmMCnHKQamABIiPyzmOzbxhw4qnDk+f5O
zgeQP+QwbgeM0povjdBFnqL+aK0eXl4EOoEvEasuPdjnVeOHMMbhJDXmOU/PLac2SJmf9K82uWC8
M+lTq3KGXQNA7RL7+GS4906K8TSGPrRpJWAfg69rhfEz3LZZGhQ1/1b+sSzGeZR+WLlCoqOSS64T
DdbEX/F4uUwkSQvHtaR3TFDD97WnVgM2cBek5riTzVE3zcUodUn3GP+QilGIaTjaFC5e0WvU8yT+
6C3QYwTmV7c2QGb0vIhHnJepIaOCUYCyzrJW8KGBq0j2FfRsmfEJjhAX0Ve3wyNm/blY8J+M57dS
/H9hbONWqbRc1kWhgleFeTBjDPgwdULBXbEoafaKxRyB/7cstoer0AdB9LxAwesCjUgGya6LPI7z
L84fMhhXMZQYYa2I7ncK4631CcATK5FsQU4Urxb0bwa0AOf+QxbjLrIRo20HF7KM9cGUgMuyxU1v
Ja/HZqlVXJq33H9bxzgLQEIwo0rk4AFxSFNp6u10aKx8Y1bUdh4fH1cGza39av/a7I9gsdh+fYEh
cLHPZP4F+mPFjAPpDdf33BKKadjp1EXubuxmI+6WQIQzCL/bnWWcSBTITRO6Hgxg15pgisYDbWLp
SHfIB6F2tKVPKT2fzSWirfnI58f6GJcidG3sSgPW93w9XDW7OYzn42VSH7r4OprzXhPMB7OyeRl8
9syJtk1bSG4XK061RTk0w1AjpEe452AjXxFoIdj83Jn3r7fpF1lDxwQPjFAQkRuVWWYDjy/yskwk
xZHVDLPUAtIvwXimaIaVgDGHQAmi/gaCeUY9lNRzM42f1kRygZSEvgt/l+6w2XDnpxBGN9rGjzm9
zRT0pxPzrXqPjjy97pKvwxXjnSWkesxh/9+gv51zkz/FMqohy5nq5uMk9lCbfjA1/lfoenadmlTm
CmRQVk23UMrP+4c2myX5KZe5f+SsGbluSCanqWG932RJ4JTcWxfw2i0FJXNK+VMYE67ymV7XZZIr
zthQvTgm7nZ89+OVYS4xUsxa2j9Jv4LWulJaF8M4sZ1XYKGll2i/bS9gH1xa0Wya7qcgJjptk0jx
m0lQhEoQGIRt5NPB7rt6QBeDaCvLXEbTD/7XRgAcH/7/jyR6KOu13EwHFhEwEQLlTb8+l1koFjeQ
uXwwALyNKzxYIaY0r/pKQ7lbA4wr3/mPXkhMc2knv5s+7y2M8Vhj6DWKhFlkDnL114OCVPWVW/MF
GQ1T/UPN9fPEVTts8dfqjE7by2VrjfQljQHKpqC3Wfqe2av+58ky3kaSir4dJHwPqk52YmWr/rG1
1lK3+CyYO1HMxAVvEypAGHHCnGgJPrimTzoI4lJyMK4i6GRtD/WBpyVjnwv8fkpiDlVuOd0IG0ga
nxA+czHViGG38DSAgcKdTolsAmVacDFzVv9TKnOwhjgkWl/0ihMaZIjMZMXXSJ2ND6j3TGxYIrK/
n0v1luk3WWXCnAsdwGQFvO4s0qnFqPS6HBTFuV4F0C1lADwSgfi2Ypj5uihNl1gKMrFn2qwTF3yh
w2ph0UsfwBwqhpciTBRlxQEe033H7GHRade8T73kXeYp8LUZOgmGYiUFC5JnL7CfS2cOOSx7jutj
LD2tzOIZFVr+1aD7fYPUM0INoq1eKA9cpH8el6ajzz5wf4pmThoJWU+NfYjO/4hWXzqyuFEBdW9c
4OA6U3zVXw2D8u4uAlo83mboKVvY9TkF1yZUMQ5dwHBFZu28kWLho68hEQ1Sr9PhOXv0zn5MLpfu
xUdd8/O+vBnCNwNvs3/ymAUnCfo5Gg3ydmGO+NwXqGq2xEUjYP4CODPy34O9By+zsVfAXJpZ/mpA
69da+g862wxADkVZFjHKcYrCbm8Fr+MjBeR9mhOjb4mXia+dO1vZ1lNtZVh3H+ezPBIAd5bsbMa2
b+Qy4UNSar6L7jYNz3HwUoM041qgpdX5GGFrj/JGdv6kYP7djm/b+rDmNl/aYq/Y0hcwMUWB6XFD
KuILvLXygjbkD/S0np+v8va6q7afnj2sFw59TsunzgANM/kwvwk9O7d7PeTg1UgAE3O66CFwRBMF
nWGX2FMa51zt/JXyel/Lvrk6GGd2I5BZ4hCngRe3HLQM2G5MIvTpqTeDNd9a3CXZvG+f3OPT1iL+
83d9CaABQAZqEFZH6CFY+JTp0mM+Rca4TvQMoTcTY0KYT6kwwbI3uopzdM+O+oTImqN/lNyqDB4U
9CkJ+baTXrNRI0r3lWR21JzDzgyMngR8TnLxvcgPSliSEC4wBhPoOgr3HUbIpadWp22/4eKGirpT
ckd/tArQ/v5NlvCic8/qn0v4rov8CKCGPBvqHNM4HeGp+pLqjWj4oPxtjIMrWPmZ2xQubRvn/r7N
hYk3QpkwcRhVodOTgnM43iwRO9nhJydYym5EOGNTop+ocOCdCw8sy3kJjTn3rL4RztxFsZ9ofmxg
xWkDsPFTFPOm96BKj0NuZgXGBnOPYrqQ9p5Bd8NE/ikKSxlRSHoh93rOOYpIi8p2dSqIGAv3t919
gDJY+luUm+aPS/5oChll+MQiFJYugwVdlRnnPMYcOt9E7Lkk0lCkfx9PU2kyt3rOQhsp5lGsFw55
2scb44BVoC9Jx8BQTLH/RW2mNzrP8WXvOp5O7UN2zJ9kK7Q1jcSoFx4t2lpA9NDktGCU3xp7Ty6j
XGWuh4ovQm4lbOqXcodBciCRr6i0RiLFdA48CmqxTVaVvXJS0155qxDhc+hvnmLLUAHeTFcxlR7u
78bvBPT3bqDbBhsBcibWTSp81quqK7pO8WwERK8i0n6g+PRRJGZpPHF8Q9R8Ifb5remMTMY96W3t
pr4sAWit/ZF2xlmh28sS5dXvktKtkF8ZzQzcoei8cx0kyZI1Lj2NXHe52fqW+hCt0GyjP2iupWBw
MmiBbNzAKPJ9gUZCHP/HGj59CaD1mCitSAL+5fYmMoqhjcVUxXIlFwX/08dpIpQOKzN10WGz9fsF
TfudfWcEMvvLF0rpJ63iOn25rmuArdvP5qAdRqs8HhMHLtsOkB0U1wtyf8dZt3LZWRtpm6cudtx1
dtHX7hodM5JYGBYbvbn2SxRMYDmgDKbXi/FwforPT+cFXZ617H8brTEWpsdZLEiV7jqZQviK1Dyp
Le6cPCCqgcO+L+x3/8i0WPSrYo6roWIIMZOBarzGqHnZ55ydvHLP4UO6d62BhBYwTVTegiYcOFMM
xfBWI/qBXpN2qs+jl+vp6/53/I5zmO9gYkrMztWzTOBc0AmsogLDqy1xTyMzMAP7K7TqgnztVOu+
zN+NtIxMRqN1nxMwLtjjHBMDKk2739vxH8cOIuJsDqR7kyXyrtprcbcdXs7rdWxp7++D+X5BlLsU
2U6qzDpVTLwHvBjT9/CeYG4Pwyu8yh0Q6aB35NlDEnB02pN/TY4yjbb6qjt0AtnGVoWnpLw2tvVb
uC3pthCIudTVNuvVfn4Kk4kYpL7k3AafUsVrpX7peapIu+7JE0jYo9ue29w/BGFaGrN0A9SceLtM
a0ejw61byfWuxvghWDnilOYIP2r1GHSBmpSPAtHnfWG/XmwGxgzhttQ0FeMOMdTzVlbCa0lmqFAy
paYD+OnSHaejF+poOPfl/E50fgtChyRG20k4VUZQHYRNWWghAhJiJo/NWxshvaqelK930Yyt9rJG
yl9bJBP4nUW6FcuCBttIy5DyxFjPHCkz7KUckn1hqzaC9qURS3OOYxrbjQcZ/iYiALndy6jvjCzM
IKudsB3ndm1L6+4SvTmTvyAA82D0l/Ukv2Qn1KsAq/mA2XS7hi7hi+eu/psPkW4/JNMLrclSfEih
EvkYGlvVtUTa6+dG+1PTpCF5tzDX4Hf2cNrnH2tnzDXKB74fI4h83h16M/+07be3w263W+dgs6tO
KaxYpafhr1MVpLlYiSNMWYHiFddzupyknbUglNNkRcJMZHQq3W6AIGQRCjAK58Se1eTgr9rx3imv
MdTcboyVHlO1PwavRk+7dlUZ9oKqT07yl/3iCkG6FKAJ9B8z0nND9pumgxPViHtI0aMUUC80O1sE
p+9nNs0EWaI4n10wjkBFF7IoSN8u5cejKg25KMoaDdNrhVOLreWzdCkG+FXexc8rBpIceHpiNLPK
7mnuev3QNP5F1I8AGdAk3EjROeeuqgzy29TmaGKpoANwvedUetV30kixwUO+VcSdElqj4S5Em7P2
hn5yTUJnOSgJvl3Oj0VjbH2ZBcB0XEbu7NebvjjL3aXvXypk93KqZ1QsnsWhJlJ1bUUzHDWrHcn4
HHbvmkZb9ChrXmZKI8njv1xHAyOgY2Z36kGTTEyJL4N6KV6cIgdWMaah4BgRL2OoKAul8bTcxRDt
1rtItuZiFkJ8lTUEjHVKxobIGdUlKy1XhUcHPNGSh9hbCCm+A1L2A0CooGDWuQiCCBZzqNVdUsWF
4l+SFDW8Bx0M/CbiuHTTvdey2b2PYJ42q+cxPwjFa52DKEMFs7z2kWUU0JWwCE3FTsBSYOs1baQp
tylbGfc+PhaXxKCCR3j1UTZIYLWDxStWotkYMius3L2hU8Puo436ko90PAabxiXoQBcMM9v6qu2i
Q/3TRSLCqQ8uxcihMCESR5rA9N87zP5yP++b6Ky7MiRD1gFpmrSaia38qnEV3lX9CxdS/1SQ8CpS
fevT2LTBCE9hQKYFPGJKHk6yGa8j08oft5H9rr2vtY1i1rax7rzF9M7MJamhVgYWk+nNBi4TxnEn
oi9r3iDDxsaDkJNgpPlDo/FEKb11URzaQ5BQLibZk56ZKbdW3KeyJ+1jrdJGXrKu3y4F3yJiCiHC
YGTx2TB4QJUrHYcwuNToTM43g2DG7zjh4q8S2kPUkzxySo+Kgskp2ykO6kgVtmRAScELLDG2uY2h
0DSyhPal45aiw9/OCAlm/AFbQtyCavSti03ysIiyLgku/oa7+nbmPlThmv+q8PQ+ugXJ0VSdkYj7
M/5NoreQPxghmgX4tfg/BkEb+A4ZKoT2aowlk5h4Oet7tay7MrjEw4PxBPNR9skFZYZmOHNNABYf
u/yrIgM/mry+Kp60duHenXmZgWgGFRZhuuYwGY3ZiIBLxlLwufBSAGDQ0mqkmUazv5X7klncsOsK
MIrsW1I2R4SrXPnYZ3bhWZ1Osg/vFCkHl0PYZ1fhKXysS6osJCGmoO7W39x+3aRjPzx02fvVKE1f
V6Nd16dhgIsJLng8GNmjy5O2Nu/b9cwDWcONgIqAhEnKE7PLrcCiHJuhHv3kEor7HPMw3nnXakKz
4HfZwXVtuJjA4cu1IBH/koV0LIi3hGD4neDEpG2MDAcxD48KmMCGgW5ahnwrRemlWaWYdvPgvgLi
Be9qdi/NJr7w3sK1MmOoN/IYFUhUDNl2Q8hL+S8D1x2Qk/d39Xc8My1IRuyOSErFAPHbTe2TVNA8
I00vYK/0MBD4q/v4b3SnTVERoys3UhhdEVx0VapemV5afdOc+51k1ztji2S1V64zU95xzYLtTLrA
CpQMXcMQBCBaRDapALxHzUmSn13c8qv27b5+brP9/Z2beTqCS/SHjGnRPwwgC6bZuAVk5JtrLRI+
3KkOt+J35YCq1H1Zc6ck43EFd63JimYw++caiSfWbZ1dEEs0g4VsVwre8coSnrnFTsK5s/opizGz
vC3CWBmr7KL96Ur4HcLvfH8fhc9cfVKvVUOr1o4z6/4CZ/KsCDwR36ro/Met9M1E8WMzw6aQUiPQ
8ouPmfIjAgjtGqWblrMxdtiX9m1lJpHFP0hfRTwS5LPryPGaNXf2jD2nvAVCSESBFN5aBxyrI0po
igmN07WmXWvuuak2Y2Xp1aYNkG3ZDohM0KI3IE4MadY8uUu50t/ahxwlLq/JrBBOs+/hPJVaP+i6
4uIHpqK8ZelBbhYeIr+9L0Qgh4AMgirixT2Foz/2K04rl3ONsbiA7Zv0/VMJmEHwyHfKetikZ/Xx
/vH8LjkYOgjeJBXsUogbkLm4FQc0nDTwfFVckAxtG6IJtN345cpvjuqmMstH4VFBY7YRRYg3P9Vi
xS0Z2+SHbg0aHwBrNpC9Q7zC0l6EYdIlQtBjvT3AdqBE85D+B3K4I+3Brajx0KxzeeHG+c3pNa36
h1AmNan1HQ/0JoQeeke8fNgf4VM8mvFOAOPMtkZjh21RbQWSkydlQ8N2fX/T547YmF4TsHvMHWON
Pq9aVxK6urgoo5m7pOv1VdQDVWwYZvoe1FSpeHpf4jcT869dVkUsGgQgAngDb485NqTaLZoBM5pM
qbcz1BXTVCCCaOlfxXMDqqKCGFbKUZc349QSArvJSCfT8RE4GxLsBpWmqLy9FyFyuOJgIjKL0WpU
YmiQT8uYjh6tHvq/aU57QEaaTQ7224A246H312WyVj/EirbcusitHG+TReas37MH8JCcSOewMA0k
bawSCb0Y6GOrlBdfInwd07h8CRPqFXYZDVTq3oJsxbvPhm9Hr4Py2Mum3D1Jf1FkUhSQ9tPUAIOb
LemWkaxDlHcqAK7LTQsYlWjyeIqiFKatjd70tV0jmJlh4z8qyGffP6Tv5jvmkG5WwWilUMS5yitq
eUFLe2CYGgBH2kECK9e4r77GD6AlUAJyV+lfzAL3Xkd9E4a2oK3cgWr6ugppNG5FfjWYg2qG9bpL
V8b4EPN7mbOy3C5d6j8q0il70N6CRym3AunF6zBREoXlwfJO8p/atbRsjxmJ7kvP7cqVpG5V46zh
Ufe3CFdlYnLBc2SsqugUCfbIrd3IFhVaHjO8ufPjEOZW1BZU9sm4QqOEj1/x/w9nX9bjOI50+4sE
aF9etdmyZTsXOyuzXoSsJbWLkqj913+HORcztqxroRtdPd1AYxwiGQzGcuLEjlPMRLUkiPdp5fC1
K3TW2D9Fv9rIrgwRqRz8eeqBfY2Ule287+2cKQV7D68sadxQSa11ub6Iu8Q7cO+ndpNXZoZc2oa3
Qd4ZmSpcW3P6W2JkL6JXp9jUm9hdK/8r7Njmx6qiaQDeJYhQhO9o4Oo7qo6LQEym1xfp1H9pv8mx
OjZe5AoggQjPue8WmDVzGq3JTY+hqR2UTXLEBFWk5y+Z+cMC2yVGEvGYQYZeQ956wyzfy1bZiG58
Slaix4UUpC5cf+ksMBprIqWU0+oLr1GroF+sXVt9LV6UDU41daM1effez628WXq5KgdJqkPsjHCq
XYp6DZtYO4EWRLcjN/ACVzjKpwyzi9sVC7xQprmRPC9HSgWv5rAZ0I3n9C3cd8rL9CEfet2i1FTb
j2n04HcQO0l3RIFqiK+Pr7q48Opd77Q0u+p9qgZQf+y0sRWtOLQGJJ2BBnoPcRPM2EVNzpY8si8s
5SOw6I44ZC95DJzy+Dv+P7qpgkwWzWAg5pudgIJKaJ/n7Dv21af6TK1hX9j15Ioqos89rgvP5j1m
XlmY7Rf/o3waKrtCouXY/OETy/itbfM8N5VdtSGdk6RmYHLUNCqLA7NR6zKtSU/9mRM2/eQHVmPn
dncMRbP9lTx3MCK71A60lTUtuO84W00CpgBoClH7LkVf3TehHzMj12J6GXs7GuA8fqnEsPQi27ai
z/OVlVTcsdb+cdQMqfChkFPQDSRfZieq812uxEoAXZadIDPbt2GITO1ntA+7V3WN0XWh2sSkaUhT
6wiatW/bd7XGShYByeESeomQ3aF/o0Z01eZQkx8ABsnldkp+K11sNtImxsSC1ioyccWjWLy6Vx8w
y8UlURv1PEnpRU69DCBRuN1ek3o63Q8rVmIh7Xe71plVUqeijiQda+V3B+6UnCeX/zyBOki18m3D
WtmQ8WtY2771owWVT+4hVjMzq7Aa57M0K/cr87aYnICnygrdtahqISK4OYjZBULHoDTmMvu41BPK
bZ7Ipjq8PL6l94RReMk0pBcREKA35e6WqoWKtGcTfmt0Qj8q5ZwpW+WUp+Bf1S7quK/aDVe6GpiE
OCAmDlWDPK3TDB8DeBHHDR+fHn/QQsaGfZCGmA6fg4oNy/Rdq58eZmOn4vQ1POFtdBzcHn4fvKYG
M0A5f8IIH4W3dAMgHpMLnjJL+ZPtijUA55IOIrQEK6OKewdm5duvAFpZLSulgQ6Cs7+t3CB6m8jv
gAJgEAwrccqSLPTRaprGxgXL89xlVaZp36tRcwEeu/kNR4ZDhhvJQtQfkPle2V5xwWPQGTIVIBUN
Tu0sBow02g1kqpqL1O914V3/4sA5rGkg/zHTcCMp1NJDp6LpTkxX0itL8aBwLXp2rwW1zMu4KJtL
/Vv4lUqSJY22rFik0UEeFVvUbGWbvKrKZjhSObYKoAxIvdfXAu2FEjAQYVdbMLv0pOgJhhrT5oLJ
wt45eVVg5j60zauOZPFJs8WVK7ZoUK/lze5xJ5dhyQuQF/A7DBtMxUOFGbNlgorLc9N7emsJqckL
ltZttbPRrVjTRc/LECSGu/9+QGYnbkhTQLimbS5tjoJKuS9lR66sYDiUjeLURmJRAW0AlRmo5xVd
Y788906vJc8OfCxaVaBoMboktDfbAk6xllv55IQ8KoF/U2pPzWdR/c7HV9ruRcMLxx95Yw0fjz/j
ngGGlQLhIUuwKTwvfTtMVxYlFaJByTRswAgn+Aks6LItFlZ1GBPTuJQ/v/Tjs4IaTuwK1kXx8r3u
JE5r0q3iiWtXgK34bkdQZpORCWaslex2Xn1KlMatVBGY9C79OR66ykGaUWeZkbHHMM3pkyP7VPa0
yIrfhZPe26TcPt6Mb+/v7gvAOooEgY7XXZudicjGros0pxfhnTjKU4+EYCNmpsw7fLxHnAKIE90A
L0wHd9yDW2QTZCjJJ38bRFu7ukYdLH7HwN1DFFrKYGnxBvDBrn9+/JVLFhE5vf9+5OyGlkElGomC
baqJOVZWjNc131clyrShBa/xsbD71iqmH4aIyQegssexzNwrRcgx35TWeAItEGSppjehXwCBpj2+
p+fRixyk/lbqVYs340rkTA9arUjBXkXppUmRTUTgGgXHIrETbSUYWCgg3q6NBQtXCle3CcHs8e+1
GaAaKf0WbXGSjay9g74ID8ylvgSis8wpQCn9eF8XD5Eher9b2kEMeSs6K7JOK9uOXvSdcOrDzKon
SEnaU6atPKDsMb7T6StJswMUpr40sgiSmgJE8n3BKW5Iqx+Pl7NQxmFb+b/1zM4slBKhk0GmdkFK
7cL9Ur+SalsAwyH5amHyxIsONFhJJi54gOCqlwVBFQxFxFyO2y1s+ziUtU4BPXUTOQlsY1p+KNKK
jnwHpLPtu5EyMwltMOgxSLLopd+Nluy0fyvGhV3a7bZyGjt7CvfSrwFJOcHi3c6K8b+S1Xudw3sD
+mCHY/q6hpBfUB1oDQh9WbVMRw/e7bqNWkHmNuHoJet/xBpGbXfPHdpSY1dCDN13w7/Z5itxM/3p
4yirJi6gl6r42xIMV9F/lWm8ch0Wz1JGQxA7ThVzVm7XBA88mRqM5r20hpUGX7mEbop0DRC8JETQ
dbwsvIAEvzI7ylIYWm5MkvYSBk4oY2JuA7LztbayRYUB7AftXCi/iPr8DeFqVebgKbaX2s68wRZs
+W8EDtIJbak12iQd3Yut3NNPqYeQMXoByzjoDS3pBGiFI29Fuza/Ht/NBeQPIP7I8/NINaDKO8+D
GX2gGxUh7UUozGpTXYRffGuHjmFRt0GOS7OQlEbDscyDxsNW/D0arzRXtvYdGsMGs9pnaw/9kgZf
f9DstLV0MtpCLtqLJrzEqkWyPdfv4jS29cQM5dAEHA3pDDfXTVHqd9O7uFExbONNHVdM49IDgAFG
BtriUABR7wKZQRhqvevq9rLPUWgHd5jXnaat9jKeRnRDI7meObnZ+Xa5Ew71yjO+YJdvZDNtvXp8
AqnSu5THqQwoqk/CoRnIytvN9HluujAyiQHdML1E02Y2eZxkWuZT216kHECz4dCU+6DdZvRJDtwV
FWNG4FqUwXA46GFEjQMoPvzL7WLiTtC1Vg77S9jbzTvgTIBkbQCsKED+eEAj5+iHYKPRrd7eorD4
WPhd3gn1Bxl9G0AmAUWqa3PU6jQQeSqzqjuTxHufcMWaX8EJZN+9T1Zeg7nifktSUSXEUBbkgOZT
PrusDUiWiO25zUyxz3dlzx+iBJPEouY5GT0gZ1c2dq4k/xEIskIGm0Hz3sxkqTEvJk2tt2dORD4Y
fYOdTFfs+6IIhhtH6R2YnDkoB6PEsyI14u6c5aj0ihGaX/6hcf9eBJoPAT9SDBTCZyGeakRckcd1
dxYm1eWMp0pKzTCsVtZxV3ZgYgAhwdGwPkfekG51sFVboZuYmNpWN7Wvb/Sdvuvf9F24FezC5hzN
iTHTpvIEy9gQrzy2XrQVzR72bkUh5w8N+xKg5WReRlkMrN+zBQuTTic4S90ZhZZ4i4hKBx2BmXMY
l7SP+C3vi8Rrf5E9RfXjn4vWDeRlMMQCiRl8x2wT+CzRayMdzioqCbEzHgimwyfH9iWVXxV6lluv
Ew+q+KQUTnIE096K/LnJwcp1YKuQHpXwiGN20Uy8UUZVQqrhHMeRVXHAPeoXVKOo7FFtJXKV2Hne
2hwmS0JjB3AcwIfOzlvvZa4PwxayNN7E02okz3J3kFGs49DTDHuO6pfW5XaCCE7VNrkcWV3zJ6CO
KtXmWP+I6C4t33q6z9DrLu1TYUMKJ0jMsrFUYQcY7qvQ7FTiCCnQjpW89vbcm8zbz5+dlFIHPVdr
2KpG80T0wAomKn7hS2p8ZalpSGZmWNnPf6MdAkC1MsAUUNCZYsaRHKRR1A3nVLcbuqWO1O7LfbcT
Zaf8QYTXETxJhtelR+WjBTrw30jHlBkE1/BEjLnjil7/RuOnZji39Ys8tFaN/uMxMHGdzQCwR0kw
xXJb6DXyMB6XOAKxSP8m6MPKd7CNvdUbA73QeBJhJeBtyjMdVYGYQWA58Ge+TDmrFOUcvuZYrBgB
Fn3cSAGCA0BrMP7z6BNBFfL2JlRE5MYBLdnnTE9NKTuMo9vzT0LiPN7Uu15d3DbIQQ3+Ww6s+K0c
qFGQxvjP5+FkvJLapLvBoxbKwefA1zmzDs1ul/v+R++N+2gXCyu2/e5F/Bav4eEFkIqlTG/Fd1qH
yXoE4hU/HA5x75TxRyegnCgwQO60stq78uH3amV4sbCvigwE5624sVUHRCMQJ5TnSthq1ZYWTi5h
DlNixlSzmqncRhiiTPPykLTtZ1zRT8y/spJxU62Z+cUTBm5SVaFICORnOy9NaUEE9i1DDfLiIdtM
yaHmnlJpddVsE+e6BHikpIros4N5n23ypFQyCqexcFaoI4/PxVkuLJ17yV9EVt+PEMPUox22p4ET
TICY7DTNV1z2pWNGIxKwMyJyFaATuN13VQ9KrS8z4Zz1X5OxabJnsYVIHuzz2Vmp+BW35y4ryc4Z
+6qjKQRzBtS7Z4yMRToEGg+iQfChmG97TLD5eTp5Z68DNbX/o7UB9jZfIzRRbp/fHl+ppXO9lj3b
7VyiohFG7OYOx5a+1fsKoP9m2jyWcofP+16irgDWBueO1Zhut7RN8rhvtEI4H7A2sEPKG8Q5GG9n
usTagOx/s0nBEO2dBTN1JhNsdhfJwZ9P1nU/ml+rFEJ3get/Pgg+FFh9cNRzdFSnBUlWqQF/tjtQ
KhPr/PPw8/39kFqT1br9prKzY73Zb19fj8dnsG39eLwfd4UHJh42DFNJDR2jD++6ZnuAkYeUCmeN
OvSSg64hU2tLQv49KSqMO5RMER7kczd95FqxM55WxC/dMQ2IPDyKIGu74+DKxy6Ea1kLZwkpzQzw
7npbRxnwSs9G93PoczQqXwZRcRoFwwpTW+rPVc4moT3+DGYz5jedcceKsG6SDGDArVJoaEtKI3kQ
zqLqksypelS1P8s3MXW7/hLDmXks7rskP5cHKD6MGFooUc2b2bC6VXRapoJwVskxFTAFdTMNBl7j
I+bDNz06ACZlK2X2ELhGYNPykrzJmHinpptBPUu5qYa+qlgDhg8lk8N3FubD5fUvYLsyjwyHiRbm
mDvl2uC/u5oRUxU4lzgsWCTE7+LtLo1DA2aPGlcHvkL0Pu1jFMXkrQCGrdcvMCE+3qMFxdBQCQQu
mU3/vSNQAe4tzTjMpD1L70Cmg4P67+PfXzjym9+fHcGkhlUhxQ041P8g/aGgV9fr9rqy2T4Wc+eZ
sxrq/5Yx90cMlFaSbsQyfiIGsUe7Xbm/K9s0B9bk2hhWFYffF+zANg7Cx+PPvyvU4cxvvn925o0y
drza4fcZP6SGv/ujvOs8M4otsiJr4QG4ETULLAypL7XSgKjg8Ct2lEPy/Hgta1vFHNSrzE8ZB4o0
st8XvyIXtfrVPps1Aey/XwmIx7RtFaZSqYl+NHPydbQb2a2Pvvsvxjuwzgq3osTflK1XEqcgKnpg
12SMH6KY8maYJ8FEBAZwyG9g6ZzRHY7brzUQ1YJTcnNOTOWvhKJFUarzHMvE8ArV4j63+sufxye1
9CjBxiC9hPQgIqZ5jJlyKk0HNjzrwB+KV8Eiu85snxIMkdv3K1WvhQt6I2qmFUkcD5pcjBjl9pHu
NUeOTXG/RrS6JmOmGEaHbEUkQQZfWdQyo2O7tmHsgZo9KDqiKwQE6HxBTD67O1Gm8Q2XCUz1gKiz
ABrYgKJ2NNfk3EXPrIXsSs5stzAJQpQ5PKPnEGVr+dMLPWmTPgFCe1xjeWC/9GhFsz3j0jKoixgr
Aht/sBKKLp7H1SpmPiACJIWkCX47pyawsb2/mg9a26fZHZGJUpeUzVM6Y67rC6Djsiuhr6B4WbuM
Cxbg5kDYZb26jCpg7fUUQdA+fHF/pZbk9PaKc7Rw329EsE+4EhEq6FZIOHD7q7tDuA/szuk9fuWZ
XLD91zLmAKsE7KhqAirEc/zSbrI3w14by7koAC42qIbgY2tzN1dLQjEAsAruhCnYIYDPjy3W2s/P
AmTMLCqJnOPn6VfyRDbTiNHojyUseV/Anv1vBbOXWA8EsQlgAFjDPjGhVS+D+XdnbF632cqBry1m
Zky0kRTdgEzn2VaQPWktcl5ZyuLtwIBZVB7RD3KXpMnSPOpaAXz24HAlZmz+pba4Otdt4TVmye//
CpkdSVOMVZf1EBLZpWP84zQiM4RXvz47DV6rlGps8esEkbJouaDbUTCkas0Lvivww/+6kTM7izCJ
u5QW4He3MRX4+a3wFFfYCv0qGfKiHblaz8yw95PUw2hhPcx3yTER/lxu7JVjXzS7VzJmJh3nwZM4
wVre3pCWB/ID/gpmeTehKfrPz89rUNU7bN9875ieXxkuQ42bYMDrfo633kF7sS6vmJG0fz/a/uXr
8dIWTeTVymbmnkxl3cepAdfyOXNlz5/A4ba2nLXdm1l6OUpJojdYTeJRM/Z3X8+P17Dk6t+o2szO
j2hLxhhdHM9hHx4L73x+acD3YK6IWVY0A+RnoIYUgcO/PZQp1Yu6URQ2mbRAd+RfNMZcyBrL3pIQ
QUFZDY88WOXm6LoOLCOJTiIQ61r6ZnQEREZgATDrFT9iyVBei5lfmhIdZmOLiQj6Jt4iVt+EK8Dj
Jb26FjC7MQENNa6ZIAAomK/qIr7/Tnbj2rVcssbXQmbXJCB9Mw48hPAZ5jFSU3omnnoSdqFNt+Rf
vPPXsmYXJanAdaQOkCVuBD/YEm/NnV8+EtQANdTCgLyYWX3wHoHVecB8j8lAH6kpe8kEn2jlpiyp
F4gvFGQQkcExvtvzrgxLo3ZJWgeShAjoXbLrH8Ue2RirtJAThRXbYyzq27+RiJyLDuw50u/zfP/E
h2NDMFbhHJvkYIY7MmyGXXe0tkAePiv2H85treG0dlp3MzCYBQVTz3/FzlRjJEEScIkuYRaFrfBm
8lqg9Q3sdvbXM/jdvr7QeYi/6FYHNlUBp9mad/udjZ1HAdcfMNMXHjNRO43gA7DTk4sn8O2tsdOD
5phPTy8vwvH1K3Ii52v75/F+i+z5vpPLICrommVdJ7ObXXRBn/Nlwp5DSEZvZX5RwZlbgpp5d7Qc
AccdnBPU64AhNldXvRTNfYNU/p/02bVXOjFOGhHS394gfe8KqRV4qhduPnZok3sF521sF5s1gNui
r3EtdnbamGohNCqF2AC0YPqfYoeBpWyCy+O9Xbw8V1s7O9IhLmU+rCGFV+0TYyEdTISRQrTixC7m
EK5XM3svNdq0XNZBDt2BE5GYh/6lPSiZDWzV858VGyovPc7XwmavWtqkDadkECYfWKKsz0xpGzwZ
L7/AMPazd5IfgQ13nXV8D1hxt8/VJyIwDubSiksMcWpM7qn4CwrQ0H792l0+Lyg1rDy8CnMV73Qa
9VeUgVHgUdSZaWyCXlVSvf+Pi/f+nnkaklSaqW8YH+iwZUdx9jz5aRQAQeetNHfM379TkJVjDHC9
LZ0GcEtqJ44O9d9t/3yxhFboFtZXufn6+rNq85aND5L/gDQoQHTMQTiSGGZkzJEEoo74XPoDhuGc
ySZyox+159INNUMv+F1sJGsXn8CvaBMbLdveY2W9w2F/W8Crj5hpUTLkJJ0yfIR0ynwJzazZa35I
L8ahgrTQjfbV0xq1IrMtd+cEkAJqjuh2Q4h06yFVvVZLZTUhpVt2pcWIoSw4UuXKNVx09yRB4uGD
YRwV6ABvxZS9TtDEV2Fy1DuaX73J62XAM2yAq5wVzVt0xK9FzQyL2HOSmmtEPgOiNnnKj8KLLKHa
GD+/tAQgTNEEzc6X7oa2ukJ9tOQ/XQue2ZpOByGrNJXyufZjB7fPUtEwsGbQ7oFwmMCFR0oEOM3g
gYWaxWg1TWJgj7TpXNLKVMYfSfM6JptKVjY/hgzQZKE25WKtZLWwNLQLof4NAB7+OYfuFoM8Jl3T
8ee9oTh0E/wGbRA5rTF0L7xEN1Jmdi2Tm7ITEbedE+Ur/ORaq8OUl8nNhj/jnwZ0FVq0WmW6f3px
21kvCliLFUXUZjcuzbtMkxCOnkuMGwkyyTWmNxqh1o52u7Cwyq5+BdiaylagXCLRXbnv9wu+lT5b
cNlU7VB1Qn/mO3tC90PVSG5AYrOUvbKRLVXb1qm4ByXTitz7BwRydQVUZhLYGHl55nD02djqo04A
SxrdrNtxGjUnMgG1WTpyeozGr9pwkxD0YcNeUTCzw9BeAOXdNMQKuj9Nu/KeLbgC+ByQALKOYuBY
v9+SKw9XDkNRS416OGu/qfw81c/VtCXcz+5L7UC78Io3tN2u0UMumIlbobM9iGX4vYIMaBbHN44u
UKduzW7wKw3DKZPtOL5zDWiCPJ30v4g9JqdeAC0hF5tT8TnKh6a4rJwJexBvDfHt98wsJF91fQzt
H85TZY/FXkvxMBJHLdDs+RwKT6MpJsRexUl9+5b3YkFSA/oEpJjmrZdT1pNK6PrhzO/E0NLkF40O
m1BUNrT8megfkuZWan5MMnDyvxroRxzIoaReOnlSd5AyK6+eBqE3m+gsjRtVPulxteJasXU/+sDZ
OXURWtooDwRg0kvvpcFFm7iN9lwhTiu38a4RGMhYqOH/tmJ2Alo6RhzoPIdzWL+lwasGvmdkQdGH
n5Yup541NA+OtgTYE7Yg39WVJQYHjr4kwnOdvQqiy4cfKzqxZJ00wPjQMIFiOBrWbl9NJZ5KXQqF
4WxksT44RV6mViin8qcx6pNbKNXfBtjwU61UgcMLw55LgJJEGfuzz/R8JQnJbNHVOaDNAbz5rKMC
RHIYdfeNMri+pBGNaE3qxs8yV6m2P8d0E2wp+mBkJ/6HOeFvWehXBG4GQCRAiufrxqDJYQya1k95
zswEwzIKw8pdORxXlIspz2xRsH+AhICAlGVwZo9pMFA0pQhi6zdt9xbqY+4aBietCDEWtg6ctyp2
EDvH2o5vj7FldAJhSye/VgjXWao0Zug6KDr5VxZkZWMrCVdIxwFD/rJ9gt6VF0OKdGOTdmqmHUhA
0Mai15I+mbKB0W54jQb1j9SUSukEihb/1JVEOJOAF0AzNBgNevZpKx+lvk9bu+KE6iWvC3S3NiUx
3sgQSV9kJNVvpRGnE4DE6blIxfo5a0bOycIA001kTSpfO3HoJLOVSEbscmr7l2Rs8xN6ksDomGgG
1zqd1Fe/xYKkv/IxiM9JEGWFqRQleQ7SSc6sclLUg1TyVeSMHUgGrKqOo/coFXnU2DpUktFG34+u
ONHO2AARl4FItSNpfJZJERHAKY3xUMs1J7tRLHI74HKkX2qQ8OAsJo3Eg481zp67nJuKYxFzGEIz
8WPYOBGSimAoyEE2HPJx+j5pHfnZa1TzEr4a32EHU1BsJG1BLKmo9c8iybLKoTnpwNsJ5H/sZJjV
9RpWYsejNRU9b3auCFViNU2BpzmLGpqbVSuqFxA5Dq1Di4QA34rGuc8oJkq6bYcR3QJBCwrejk+q
HJytVUNsgyLgddIqMQITbEr9R1yEZPJa7J1qKl2PuS/jEOZr2M15sMjuErpc2dxNDKsG+SKzMVf3
NhaTiIr90PsgSi4GSxg7QpFpVfvI5Sejz+wARuOlrQnYwfLMiF8b0mgxNkTCRNyuJTgKoTI6zO4Y
hfwzKDNgh7QUZJIiBqQAkymA3BG7osiqLZaq3jkZ2HZTq1TjHEC3VGsOeqohcRSPoBmwAkljNEZ4
jA5gtcudupyq320w1ZVtCFPzlyvDIrWLTo/BJduDSZAhs6M92hthkOM857ZCm+Wtiyb+etg0Rg2E
opRlQ2ECv6m9DLTneZsblRAE6sM0Yia4QsOpNEGUp6Ghvq71ccXrZ5d3ZkLQWITsMuuNAa3czIQk
Y1dGhTr2fq+WVtNvVClyu+ovl62Bjec5BnaSoEBBQk4AfaIszUNUnUOhrOXDwdeTUHiZOHUwDYOq
LsiheLwNFcC47dAkZlXoCLLBi2S3gca5RBsrtDMa4DiVq2StGWDBgoJLQEHeG4x9cN5mLuwgDana
yPngS8hOW5KGEX6Zqn49fghn/ipWjsgU24sWULQfgaXrVoeHtqWkjeXJVzXFxShUK9KaXUtVZD/G
vxjRu2Kwl8Sxvgp4o6qhiXMM+zSpnUymkPcJkMGnNpAxMqeE8ub12D2RfNIsCQPoncdrvNcjPEGs
TIFIBM1H80ci06nW04Gb/LhMDEdp23yL97bd4TknNkFDzEoQwN7QW71l8nBkiCEx2EOb6W1HB4JD
jXg/SmLNCkO5PBgd16EK23Ergd0sevw+PnRw8DxMNDpl+JkLp/VI0NViwvu8EoyeohafYqP3myEG
9YIcTNOxUIXGygSuch/v6cKVYTTo6AbFC8+y5ywAuzJ+PIc5ZUSUJn8YKsuoRIfXu23fGs/oCrdG
GXyXw7lrgH6VvJhQzASbMHqrDNbAYPPMMtsBRr2LShOq/sjzzr4DPic1uqYQfNDz81ZH4F6ZWq92
GJdRgAIBkwNByl+rFkwlCOKnGJmYpENzZNym+L8MoZn33d8q1mSrFZpin7c8d+D5abo0PUUDdpTX
NooRmVfUg7Etqqh8RUG6McdiDNwiT6qjHpLm9fHm3t98rIlRQEkGnBq0H872tozFkoot70vDeCzF
6kdTSvI/V1IVampg2xCeoNByK6Mc4xqjZ6bBn8KmOYiYKGVDn+Nfmtga28fLub8PQH4hFyAA/4ms
yrzHIpe6mERSKfokrWTTUJpxS/Mpt+ShGVbuw5Io5MGQTAN/Fl6M+c4VKkkGeA8+kilqb9FgA+jx
49Xcu5zYMlZNQUcwQ1vPzDLG5UUs1pH8mo+rvdhQtGt2ivpSAPm+h0cAfG+rggxzUEPLmEbMjX8s
fx7TQ+PZB6A1jv0Bk9EsGVYbWa1IqFr5wuAqaT+agYF5D+kvTpZtY3QoSG3kCfwvfO92IbGK0fs3
HwCadiQ1kdzEiPNb1dFzXTJyle2AnNvtEDoYaWtlfLXT5OlN4C+VUHmFJvkJp5/4nppdTFcs+sIx
w/VC+Ab5GhsQfvsFVQv5YyfA7JG8u9SCTHaJlukyqC4CZOker3fhwJl3gFY5dl2k73THlaXrJS1p
Ernh/ZyXagIXfcLUr06WXS2l/VvPxYFDxS51Cw31JWlCauGx/PvnC225kgQ/go3MAcr8drF6NHAB
tIkH57Bg7JUx7hxoOYVPq2Y/i4L7h126TL/Eb0IfASVKHewNt/ICgeOnylB4Py4SdasJRbELAz1z
9VDsnrI0yI9c0CMfQbRqLcHMlnL7cmJ/sc+ijEQs4wy9FS1mgd7rHZaaiZEVEON5TMY3wqg+2x49
SsZzRKIzTdBbLq9l7u5fUiZa1xFOsgdt/pKCDCMadLB/+RVfMKcA+bgPkviympqAM1sx3Tw+1Xm2
mW3zjUCm41dqJcWYWS63EGhUvclVH6meulTKT5ijaIKYbRdH8a6oQKnfa8KK7IXrAyYaFecLXwwB
gXgrekozKVK5SvTVXM9tMQ0FVIm6HFqtpCui7p8yWdZkFd3XrMyOrMOtqBGNrIDOF6LvYvTJijM5
TyuxLbz+8fkbFpfoZ0PEL/oDIQjCzWJod3qhHqYg+8PH9NigLZFLK6+s4pd+ihzxV993PxKDgiWK
c4IUvUA8YNbJl1iBSrZXnx4f8cLFleG6wytjTieewNu166OqlcnQiL4ioXdWJVZc/UyK3kpBdfRY
EjP5s3tzI2mmS+0U5kHRQ5IWOSUHqh+UIaNsf3ksZW09s9sJ0JeKoYC96KdpZ/PdoVEbN1C80lib
KbUoCDlDWHiUZEAyf7txYMcz6BDUol9Q49jXP5OmdPVeQVfkCmh8SRAeUEz2AKsJ+gNn7oKSDAPa
o3XRz5LMLtRPUqpbSeodLtVWdHXpHiC0RCyHyi1w3TOjagQauHbkUPKVpCm2oZZf4EesEXQvuAYY
tYP1gI4AjGSYC3a7cQIA90KYpYIv0SC0er3tPZoJ4WTWqthiMLoyOSrGJm1rnQ1ZwWhjZ4QbCv5Y
o7kYstatbO/9olHSYpYctWq8m3M/tok4uYvqlPcpFSezoxPdoAiV2o/V8t6aYTQxBisgugMVPIgV
bxedphpeTxykn3eJN6nBoWlaL1RXPMv79wEOLEylhOENyErM2W+aMedSPpoEPxXBaoZxx1WpIIs3
7TGL7BOcYs/SGoHovXKibIZxeaC4x4AF2M/bdeWy0Rsd8te+XBTTswD6dTstAnWnq+3kc726xu+z
cFqozktw7FADxSpnt45DwkcnUw23rhGLfURUzHJRI/REPz6uezEqymKIxdlIHSBzZu5MUqOAHPOD
7JNcxnAjOaWbnoT//L4BOAY3HVBXVFahF7ebl3F12kUUUiI5B55pQEaHtLm+cqvvVQ9SGK8mbBSj
NZndt0nLi2BoJNnXh6DyETqCGwhO63NF6RpY7d7EQ40hjQ3UQjvN3CujuTDFSZYoPlc2yUYpc7xY
fMFv80yUNighj28R16693kvrY517eGeRZQdh1u0uooU4yAvSKH5cy+iejNokwaRbZJhlU6YkVP6x
aqAFHozOsPkwkghubsWRYmzLqa8Uf8orxdK7qXVb2qyRwiwtig1KQSiKfMEdY4tRpt1Uob/A18LC
JNPJSMFwkogrVmnpvBC9g1wDV0kU5632uQwGTLHJVT/WYwwR6OTMUzOp3+oBibZGg2IACIxC5/Hd
WlgaGgsYGScqSgo6gWcbKKtDZ7T/R9qX9kiKM93+IiRWA1+BXItaO7t6+YK6emHfMTb8+ntc/Wom
08lNVPNMq2ekKakC2+FwLCdOmFaYk2YMnCRBlTlnjTdp7rAiasF/BUpC0E1idYJCRDosY7Lyzoxc
K2wdu9jV5aTcgQmH7InW0ZDaXXyoioTuJ4UYvsn07K7kk7aK2RA37NLzwSRRFVRhJhKZYCeTbmDK
x1gdo4qErlohKuDHwYw3ZvWNFGDO07xaA8MyQeXCM8pP9mrQsLTfeM9BmgQKA+QdxM/PfPimc9U4
mlUrTHIbTbx9wgMzwVQy+N7Nyn4vikKsjVohCGYRo1yKirliK5Q6JHQImuvvLKPn7Cmb0gKT1pWR
Gys1yWsrjXEuSIiboE0ipi1jYcqiSFoTgwhCpcYk5q6w+98Nj9SV6OB6UUIKvAMLtUL4LJJH2c9E
gXVVSah3TvdDH11jWxgod3lp3q9hIRZXBD9PB3cKTKhMdF7bAPYVCvgh3SFh4Bo1eoYBjJhHa648
CouCQGqBYi6YvMDCcHlSWutYVT/ipPBYV69FZJd7jIpvViglZOYSBD/idRPkZO/oDkeCAfYZCj41
SaPQit36q9uUrgeyceWxY914pMxS72I+a8eKK9MmA+/8Ns/UcteXJX1pteJgZlnhq3mEscpZG+0c
ZTS/q4A/fsmaqXm0E0aCsRvyXzZKiytmfuHUMUUTbaE4ChCfyfMQbdYh9E/7KLTLOPLrGOlUUlqf
rGIVEn+dT8DlfJ8nCLgk8gqS101tjgqspUfhgOcLc2PUJPlK8FaDkrRS0p9tTdoTxqe2mC5DxgST
JnNWv465pa0tWcYfitOCgwp3GBqBkrhczKkLHfx5WeKEkZNlQZOp/NQpiTsETpxv28yO9iOmbwd5
CbeuA7PRZpiih7R0u0eWsPy+yJ1Xs8uMuwKGfyVMXTgOuC/wx9CjC4WVJ66pGh3dgcZO6FAynUiM
smRdxs3zjGTLytW4fhQRzWHKI6b3gsgITXyXV2OgIstVNfk9c0uflD8N9Ax1FL2umKH40aFX2HIX
ncegKAJ1H9CRMpPkZMQ9tWq7vK+dB+J2njaDx+r7Rx9cUXJAdhBZdNgpORmMpaC6loPOfK5QmS25
9ssEi5pPYuSsbku6igbQDoz6JFohcG/AoyCZSiN3KyOJ6+I+wmP6WOSpSL0mtl9EVnbE1Rm3t+WJ
5/viYRVAFBAs4cBQHYQtuzyqRMzqpqiu31elan6akGYJRpOiGz5hv+dosIBOGeZASwz3RVd5tSL9
KtqCdDjuSHTDPqA6Ia2WttFgdMNY3495bN5nFaiQGp3zXZ8Mv3MlSR/rRO38xM21T7eXfaWhQjAc
XYEMwlsh1+4MWhrxXLr1PdCD7uwZRowpXkoUxeAxB+sI35bz0P3OGj599BZCMAwUMs2I9VD3kUxV
iqEYY6UlzT2dK+BM4FFuoE6p5xRsWHl1r103IQssroApwgIDdnR5tplVgdTNAMeT1bIoqLrGDQcO
N02rNe1pTtTkjwPA/TEaONBpdpzqT5rLq/3tnZZhgvAp8BViGgOKiGLSnjiKM+eJOXECKEPT3M9a
Rz6ZCmArqsUFesHGtF8dU7gyNlVbFSSfn0qLWsxLQTT2PNVD4c1uTo6A6tvbIXLf9HiutrMLmgTS
YRZYPjQ/bn/rlYl8/1RUHFB4QaJNtt5NOlpuk3bNfR5l5qbAUOoKXvauqRzj7bakK+cBkmCHUc0E
bhA1dyk6Rtkn14gCHNzsamnQkhH8tiovV+ywuD6Xl1vcLtG7B6iqKANebn3q9FGbktZABTQa8qAd
Kx3Z346Uz0OvZswn1WDxw+2VXe8hGCDARyUcWJHWkGw/YvGpwK0mYWvO8fypanMMmqmAL2ofG15j
ltdHxZkoC6vQLNzna9IvixpsHmjhhDmjAFrZqNo692CFVi0vVZO4/zBaQ8DPcKPEhD68YnKuqzG7
vlUmxw5jPcfss0h1snFbgbwzXvHMr/cRpD2CZQmMLgLTK11eqMzc5VXqhBwQPx/tFknqASqWf2JR
Yq0RS1+r46Uw6RVABi+xKlA7hRT4Hg8RFThOeeZ82NojdAOIDykhoG8ADr5UR6evk7kcFTtM21Hf
GXOH0c7QotFLTQDGGcNkB2IN6GHtDJKvgIyuDT7cUGS8UPmBswCX+lJ2H2VTx6zEDWeHB80Y3aU8
BTqgP82jtmuV022tXNhPcIOBHg2E62jSlXOV8TDVLIOHGNK2mGxvstRC8QeH5O6Ku3ClJWC/QowD
GlWAMEXK6HJZptNqiEGaOlRJvk9tvNc61ZSNq6/VzdYESS81aR0jqqwaA/jIiNEXf2r2bDfpyltx
tW1YDSJE1QLfJMoC7z0wZ09FFE19kka8BmxoyLZZXZ8qlZYrGd5FIe9wKyTO0dgsfn4mpEuUQokc
jBKkYwogoxXT9EGNq6paMb6LcsBf+3cgPGavX8qx3AIpI9epQx6n0YGVGMWDuvIaa7Cs13jVodNw
YwDqQh+CXONLhtIR9GTWHZn8Bo2HlGZelG06e9rx+IOmHbIA0wPxmi4424Htv1wRI5NtNVZk3RXq
kzNwvw3sYQhu35wrd+FdCBEFPxcJEMBILoVMxSQyFS65UzOiAMOaZK+zaVevI0KiYzu58dcBsepx
BkZvFxtz6jtGb35RKYmfCe8wi09xKq8z4/5YNUXn89L8Wdeugbl5mRmTFYdB9l/Fx6LrAsH5Ox2/
HOIivosyZ67IXfxqN5uttdM24/347faWyJ11AICgNoVMAyayoiCB/OzlljTGPHVOWTh3cGRLfyzd
eFu0rbYFJLveoSLIg2rqMGeBt06QOWn+QHq0ICgDqWKkBGl0rHWn3UR2nTzYfR/d20panwa1Hl7c
kY97SFYP85xEWdD1sRoMg+ZSj0xU8GjawHd7iQZE74rlkn0TLAoMhjagZcB8Im8qGRSAq8uZz8S5
M4sJgeFO0/uDQr/nyG/c3r41QZL/2agTcB297dyN8x2gDZi3anhl+piPr/9BDp5RZAiR1UZR8/KU
Zr0ahtSEHNuaPGUmG7dKvzdmu+Gzvb0tauHSIzz8V5RkWiZCa7VMHOducOlTVJJXu90O0/1gqZ6u
sxV7uSZMOijFBk2aDibBuxzLioN7pXvZD2tsGUuH5OJBBNkAIgWkqS43Ty9oaoxAfYNleq58ZpTV
oa87Z+9M9MG0J23lrGTbLJQP8A8b/fKio1ImQVdHI4m0GuJY53IvJxUNOj2tVjRPbg1CBIFRQHDg
NBt9caC2kFQiR84rc+02CZmeNphBZMURZuYkw/ilj0cbg2xspv/oWS9s6VQk3Oc92md8levD5Oe1
S0/UUask6GJQeHvIqxux4U11bhqeEU/z20jK4plUGJK9qXJTj+A+xYb2U206zMtQJ9oxJ0DRB+Fs
qsftWlXsyvgRDSUxdPvCJAlkqHSxSsPks5VZyh0g/O3n0fbIHhPIlAzTn1Y28iqSxUbCwwVRuuj/
sJGuuFSPpidZ5Tg0DkFlOWzbh9ar3kTza/nYrL0/V6oBMC8KlzpSZQi+r+DY2kTTyNZ4HLoZMDmj
8wxE/97sMGZVrRRv0L6PLaa7GBkqY+WXGf8rw3U36biZlDXs5tXNu/wUW1p1iXSNVqcsDgflWGKe
qU7bXQH2W4ZxX0q1+6BNeReGDimMjQcETa7XsqGerGSY4jAtvqSGshmnP2NyKjB1ZORfb4uSfUmc
pq2KwpWN0xRNPZenqQy5ATj6HIda1gZ6dOToc5iSFS6WK4uCjlRkPfC8IP4VLuWlENeqR12t7TTs
SueeRq+Rlu9YAgJhuhJZXMGTsBxIwlrQegvb5UgGcnTdKEowIic0NeXOsmu2MRBnDK1Rf2Itmvpy
XvNNoVnxlsRa/sQTp99OCfjOWeKMO/Tj6M8qA2y91uBat/BcniK49Y+0Ml7qEY2jACizVZb5he3B
sHX4v2jaEkcg8oJnXrAZoXckZWkWJmi9MQ9aHHLrgHpv+eQetTywfvS/oijYRs/Vb3zz7fMXv/s8
LQGBkI0IGvYXhyNnU0kVJb2GwkRIMbQb84PrcH4GvYKb7TjDIJ3bwq7AMpfSriiLpxQQ9taAtDb7
lcTtIW2mQJ/NHczM1nbRiTTdjSD6r77Alhb2vLLWRfEoDqMTQEzgQj7mcqNbtP90k2ploVaOntnW
AKVFKF9ao4dWJa9VOZ4F68myvsXdF9qbQZIBoXd7CxbsiHv+CdJVqLU8t3KLYL+nH3H2ak8D+M+D
cVB9Yw1ptfAmCK4oIDJQ5xNh/uVqE26b4NbCaqNpz9o/PAK56fi9RJejHn+2croSY11rMViDsLOi
AgDP4b1160yLWWUMRafTJNTScHSI3zlgWgEm3Crfbm/hwgsESTrCH0C7ANWXwxInSmM9gwcdjlsL
BHLtfeG1fkIw4qxfUdhr64ismZiFAEgL3lY5a8uURnVq00iQ0dJFxwUmonwu14TIdBJwTSAFVljk
YpCkk0uymdbPqCDGacg2PIyOxH8h5iYOlKAL1ua2Lx3SuSjJT8iKaqBjAVFt/VtR/Pi5cu+GbiUS
u2pUEQsCoBg0Ujp8LkOuOZFs6tO66tNQ37Uvxld1g248r7O3z+1bwQVdy+fbGrF0TOfyJI81bydL
zyjk1VrvF01QJCg9TWvpzWtTebkq6T7l1tRjhh2kpPMm3WyBcdI23bP7e3XOyrXbA3w9wkxYZBsJ
XNkBV+zYsCNipehF+WIb5ZMa17vaTl6cLt82s+unVe935lc3BpeAM3SP86T8adGHqtD97X1dMJiI
oBAYIrQGLAHLvzQhLdzoxi7LLLQftUfy6vwiwc86UPcY4Ik/t4Utqea5LHHIZ/Zj5lPjCrhV2FfH
RkdDk/3WtdRjfI0jaklbcJ/hISDgQLAr7OaZoCJtk7ZwWBYSJfMrjLSjFpiFshWf56r8LC4BWiWQ
8MdUVhF5XIoRcIC46ucsRMH5OXsiR2BCy5fyBSMBQszrDeocXPN7umKxlnZRTDVBOwHS/kh5XkpN
zFpJZtPMwlilHqYNeWh39pCjGc0VV2vRagm8n5h8AA4c2Um1EcdrUNM0/GptyeTNdwzDu4tNf0AA
tOIPL+rhuSzp1WzmjGuFAlkMxJeu9733vsBLACnh4LOVB3rp8p2LkhzivgNxGrLDadhvrM1/+uUA
TqGiDAQOXq/L01G1UU/iCD0OfTaAxapknnDMgo9fJGBy/xEirQDRoUZm3sGdxCRs0gyPjVF7ufsc
d2vk3It7hSy+7SJMQ+ZNUjYdhCOum9MszOwSLDNK9qgq4OO6vZzF5x7gKzgVGJqFNL4khbd103UF
7uukj3zXJRqeSXe2gg4AYZQnnJ+TYqiomVrFZqi4u4mYuzaw79prg48MiB+oInCVEcNcnhvCeU5Q
P4QdTK0kUFznrkMb+iZRjT9T31gBNxFb3F72kpVyYT3QIQwePSBpLkVGs9nxKBcXOXN3SNbMewS/
uZ+B1XZlgxdMBrwbwByA50MvtlwGJ41KW1bFeahZf2rsH1wCI+980Uj74SVdCJIOMk4obcxMyUJL
LzbAqB8jZoUgxNjcFrPwTotYE+0vYBkRLZCXOxejS38s0zwPU+a2myaqYuZNs/tGMgyVRDES46/B
CO0NlcNidPmzVQjUwtFdfIB0dLOSdghu6jzsNfWrrqg7qlqPxaTsI5UwjzvmQ0aML23c7icxswwl
TuAnsxb8MxkoXXlRYqwpkMnB7W1Z+irk2GB2UOZG7670VVUNLB7YHfIw6TBigWebYn6xG2slQ7mk
TCi3oeqMtB6SRFIs22ZGQoFhE2vv79v2R2I8anq6d5Go+fhyMA8NqSggM2GwpSuZIg+Vqm6B5Rjd
RjPRHmy/9e2HSzog5D+XIhtsatgs6ss8pBsCDERSfdb63zV6rD/fXo3QycswXAyzwUxAF9ha4Kek
1TBjdDPWzUWo6G7ld2NTIyRlm9tCljTgXIi0mMkaGjOu1SJMChC76pX3H+63jXQdUmHoAYf7c3nx
yrjDPGerwXPQf9WL10zfd9mf20tYUi9UohBjgkMWNApS/KK1ZQRCiRYi4ocyeuH5gUYBKQ+3pSyd
BkCweGwAKsDUHmmjWhpZHbdgEQ3QU/9G81rvWxb6nFcM71KcBGDsv3Kkl7rrm1phWpKHzdcC3qCS
eBEGHkdj5Knx4HetuovK4lg0rTdPYWEnD5VmrtzXpdf14hukQ6v7gja2im9AEqz6haoV+e18a+46
J0jqTfJ8e2MX3lExQUC0MQMvj/zcpYYgKkx7i2V5WCvhlJaPvMDkyn7PclDRNmutWQvqjgQqUgWY
zo1HVEbm0y41YzvTcozMnr2B/Ikx3KmwrZVLtaCRaOEBehY1f2TQNEkjR6VNWNRNOEPnTcV0UiXe
gocGh7iGZ11cDpLB6A4DYu1q8FUWO7TtuY5nmnaeXsf+PB+nag3zuKD6oogqup9EH6UhLYe1Vdpn
tg2z6hBoY+yrffcfdgxHj5o1sDsm0PWXSlCwPouHnuRh2/1M5+dxBBMZWAHz7tNtZVs6GTTmoW0a
qgbHTXqKMBQDg+MsF0uBH2ywBDxBsW8UO1B1rVzkpaOBoRDYTQR8oMe4XBEKPRgUSuMitDCQmJpf
XDD12NnHIzthKgSOVxCdyBj3fGzHqBx7CCGpFzsbN37Ukvu2WEOXLLhPKCUJJJcoJgFhKy0GXSW8
LyGnzyMvTfNN16WHnLQYvxqOdXxMqHNEI8Tu9mEthXiQh84WqAVe9KvusZJ208w0PE6h/oyOAeqp
u+rRAbtKQH+NOSB5K4d2nR4V+Il/BUrq0agZGqxyIfCkb4pA+Txvqo2x8pIsCRHoNKDhECShrfBy
M3NrVstynIpw1p5yjsH1egO83/aX2XxZ2T/hIUgehIVXEflD4PyR75VuVQbSfkAXjQLNKl65cTAu
Z4upvPbr/Bsj7qa1msXS3TqXJml8pTatgrwplHGMgSp/M2PwTaq9v54cFb/p1rqEwTrL1sx1rCWW
YmIH6d1sF3v+HU9jxTYD8evcH/O7NNv2TUDbY769vaXC1N2SLG79meSGGEbJXR1dTfdNEvJN/6un
nvP2vwmRbtsYz3Ma2zg23u++Zz/ybzNoSV9uy1gyT2iERugM5x+QFVmG2iXUnYoy7IfsV43mm35G
NxPpg/9NjPR0KL3Kk0kpy7DprX1VJYe5mL7bZrbmNi0tBy7gO1gdUYZsCAF1i4xqzsuQoQvao2iv
2eYsFoUGay2btvQa4v0AyEnwKsI1v1QBoEYAgNKqMnSNjPhahEZdgpnXt/dt4S4Bco+IDDhSJIZk
D4LHneuyGTYCuWU/sUAk0Os+SqPAxK1Ieg99JZVGJzCMnobiPYo00rW1ndYpqMOLMKNH2ieeNTzo
xZe23tEGyIuf6nic0rcy/oHSc6tZ/jSsuReLaxUkPkjmCB4dybPOoq42OIO61+reRtDWpFsWpX68
5iy96/TVSlFTgfsH4Bp6Ji9PLunB7Yi/ZQjuxa3pz8FbecTQJ89A3rraWH6O8srtY1ze3DORkrLM
eTzlJktLVD3GrXpkG3WTesngPWnH9sB3lW+tSFy4CES10T3uIhgC5kNo75mB0rTackcVpjEqyl0N
PjBUp5Tk6fayFqwg+FlMQR4nzktmHqKkQd/HEBUhBtihdXc3F5rfGc9D9Kr0KynzhccSbi2YO0z0
n4DnSTK4A5iZWyvHbatAfuONZZyBEjArd+Vk8kNDEU+W6MG8T9GB+R92UkxvFj0HIqEgPdNI1uh6
iX9C2wzH8TcNs/HjABK0mwGvjho/TAmI0y4PyxijukniJAnp8NYAhq9aaIWkxxKtqy4K0bcPbUEz
kJEFcAT4N9FeJt1zcJj1RJmnNJyTxq/aYx+bGLi9Eswt3GV4h3ChAeBFOC7nZUHyWeq5ZaIeZj6X
Mw1U6w9xUdP4OHpE9Hn9K0dSi9RO4BiaKIfZ1guJ7IAqP7L6BaDuFeu4oOmw8ai7CdMIHZQcQkez
eAfa2jQE5enGQcAQpJaG0rwG57PMv89jo60c0+IO/iMRmOFLnTB7zWjQd5CGjV34JsJ/PXupwLFK
ME7oPyjEmSTZHBZNVmlVhJJiHwFKxVQskPzg1F4JUhYV70yOZANd2nJBGZiGZYsKnpEFVokwco0Y
RNwVybjDkUF6xgR0EAk66S6hfy3KLacCiKKz+M7V8v1osLUwdVkIkIlo1gEqUT6cnPWWyjJks1CF
nUn8B4zav24fyoK9wzL+lSAdyhjHOS00SMjVflOYP8Dg63eqvVe0e/AWBAjt/NsCl5aESBhV+fcQ
XyZIoG6GFmACgSj1PlZgRlCn7vW2iGsFMMRrCyCTgGhg8y5VGpw/EddK2HClcfw6yb1heONrtZHr
jRNCQA0n2ICBTZeEjL2dzxR58rBuom3hWg+Z8Tkl5l3C+WNSDqBrsfe3l3V9UwHtxwOBWi6MEWzq
5bK6SDFdYLjLEE3a3oiHiD/FzmnMPmwQLsVI18ekbjEotC5DdBCAX9mmD3PzQNZQcmuLkV6HtImG
pKsavLNkUxRW6qU9MoxlW3id+/v2vl3bVCxIFJZQvbNRJpYWpLtK4WQqK4EIeozS5nUAt03DeywL
GNqEBLelLekFqAaQQBfjy9CYcHlKkUoVFArgSScZKvspkmMKf23NwW+74Q/6ndaTMlfqLm4vSmbw
ZkWTosyep8T2wNW5oaFZZF3QA6IZgKmr3huUr3EFLYiC7wDmBuAW4MDLYYINbFU9JdoY5mmEUUm8
+MoxmXU72xbd3d7GKzOBJx2wCEHxIVqZVOkh7CKiK207jiFKqoFiN0FSrKRFxG+4MOCXEmRsRBkV
pO8arAW3VfEoVekGErvtXOXDHuC9zFfUTt+aVu8GPOfa59sLvE42Cfl44lE3BfAV0zouFSVxaq2C
EzqG409Tfzb9g2ZjJFIFjCeYM/3O71fWe6WY7/KQMEHMheKO3OfklDXJWwfr5b1f/06AhgIPPQ1m
ZeWZv7pukhxpXWMbJWj51CGHb2Or9Wz9FAed8aCvFuUXtdH+d0XSVTOomemRixVB49tXEMse0t8u
5lx1m9T//EcN8u3Kma0tTfz8LNiJ4zTBMB0IvJ9/PiUBZiyuPI5XVlHsHdi/kflE1RhP2KUAeOxx
z1rs3fyzTv3Zr/Vgc1vt1iRIxrBukHEshRb05K4ArWnUW6A2BUPyz9tyriNRaSmSgUf3NtVby8D1
Sl+yPki7J9P0hn0YjV5TeJgN8YVj9riF0Yf/o2BhWc4OqbHaeC5iCLYedbfBmFq2TVr/C9sa6t46
fut+NN7Kni7q4dmpiZ+fSZyHNtcSDac2qK+5cW/Gr4WxQvuyJkJS9TpK1SnNTOym8TTyN+bc18b3
lY27yt5KJyZpN3CLc1kK5cuTMgDtl5v45tem9/IAjWHVLtJXDMWSiQcjIhrS4T8jJpXWBJb0zAD3
6hiqKffUCI+xsTYlbWnbzkVIS+oTtFNnccpCnXvsQO7Slcd+bQnC5p6dPIYxVJCBJQzZd314zMaX
lTNZEyA9g4mhKX1rJiyMkH1oDmgcaJMH4wc7jffOg3r3OX3M/OL5ttCVTZMp3oshBnTWjllYVG1Q
a61fA59Yrc12W5QCvg0QHYpsiyN+frZ1TQrugaLC0UTc1z0AAboVW7r03oFk6h8BknqBRIcV/ZCz
sPoF7IafWae+3I3jpkt35lopYtHaIUTDXBAHxT6Qw1yuJqmKSAeTEAsn7bsqaMi3yFB5iYcRq45v
fschraxuyXv5R6DokZYEjjkfOlsI9BvDV1PffhvA0sIwWgYZshU1X97K/1sdhF09SzRnTlYzJDKn
P67n8T8/VpCcC9oAIiTEuOjHgHss++gOtRma2aBzTfdcZaciuZ+y0221XljEhQjpQarrprFzkJ2G
uvatLn7hurb1Y4/+/yetXrm2QrUk1/JClLjVZ7qt0wZdxxjxEpZFj0THD8P5xjFBRFuLQZfloNiL
Uuz7jItLOcK4sdHAHYIKuMzxKweJPEyGMd01DVjwfLCifyVJhk4wYGiTjcs01JmfY16PWSmb3PCV
iHtkZfcWbB5Iox2kVDBE0wWW53JVsTrpk9MUDBh36lXm7DFkv27rwuLGYXbPexgNPkPJ+FiaMQ95
A4Vm6rFs4y0oEz2T7E1e7m8LWto3JKxRUUYXDOrykiY4LbeYWVCOpn/qpfxQNF+c6pvIr2n04/49
0uMoz4v5EQIHcrltRZ2xNDVqDpz8eOoVr9I2TesDb5J/GJoEIr1zSdKiMDYvZqrZ8xATD8BEZWSJ
T7tqLZC+RgUJMYAa4C8qh3CMLxcEuqfYtlJMEBwMvwnVTVTvVGXPiTcXu/ZQr3XnLtmHc3GS2jEH
I04VjqNKjPyO/FL0OEinL3q80bQdUMYfpHNBvHexOOm0JuQlXZ5jcdaYBWWteiWmNn+Q+xAgNRT0
8CoBLwwgDdo5LncwcxVeZf3MT0B2YZ6gVZkHJyZrhQtp466kSG9flSdFahSYqWd9zdgOVCpMA83i
C4bqKezr7eskNzTIsuTuOZJ1Rqn0kJUroVJ+c0qQkn0n3/UqTFFVG0YvyffZQ80/6dMDItu1apeM
lvsrH8VYkFghcr8qXiap0xrgfOMn9IeDWS4ox40HjjnrkN2j69fZvt5e7zsO6ewluZInXbWKVHaK
Q+Ync1cMn6w5GDFIc4uJzRVqedWO7ac3/N2n2wn/Vg7FLiCb25/wPobw1idItnIUOafewlgfR/1W
OI8DmnzqatzU2b5Hy2p2Z6PxgmnpI82HoKu/keHHBNDeXB1QMPSd+i5PftfthmDYIL8bmgHeyctc
7fLeenAUzDt0mN8oT/3QHgaiHZnJ/GmlHrCsNEAsOcj6A38gW/toIITSxOYnTJdQ/Wgn/nQHDIbF
fxOfd1uu75JjcHvfJMv/9+QAyXtnqUVJR7JezeSix1JX+IkD5mYGTd2ioBNPZuoxMDkHkT3N4HxD
0/ptscsacyZXMmO8jQdi5oSfeh3R/RikFdta8A/M6AkFntzMt0z5ojW7eLyn7oHFIABzvVT3CLOC
hHwtc6B+LeanmMRZ3dUrXyc37PzdFRuVXLBiEgR9kttaOBi+NY84is7MPJL+KpoH5PcKB1WnAziK
bKZ43TFaLTrIrKl/5QrmHZFKBGRXCgQLxUQTaozTsJJxmxGwv4BphEQY4O5UQeROXhwXGHu3UaK7
DjkD7b5pTshaaOCAmGnqlbNxZ2NYOnma6mMDZuXbh7a0LYiCADpDWhVMIbLLMxJWkahx6KnjDyVG
FzXpC3SVm6mfjxXmBJ7ixmNTuDYefUFH0aJlgA8QbS2gDZJ3xW4rTElTxtOsvvZavZvJrq/bLa/K
jcE+FrCIE4AsEJeBpwSlHRko4LolWh1MZzyZ/LExE29kr7myJTqy8nfolTFfVrZUymb8lSfwo4Cz
gHdOpjcdTaWyZs0YT1NO60+cx/qmgVy0eJu+ijahjVFgkE2Kw/ykx8w+FhXmV97+hoWHESS9AACB
SROBjTwUujGLQu9Sdzy9OImODLPpqWiiVH4Vc+cXa1217wVHyU4DAgxMEmycCipJ6akoZpcqVUnY
KSdT9TCblvJS2IOC6YV5TEChMtRHTqHxRtNNQTyAbblC3b+aXLpJp1kPldnBkEViTP4UgWQL7nGz
pXbm+HRo6R1Nnc+YG2kEtj4Rf7bB+D1GTeW3LowZhtwOGwOjPzutb3YKTbStwjD305wG06Ng796a
6oRUcE8N2BvLaOcVE7+kyLB5oAJBDQSAXkmReaK2cVrmSIsU1Rfwrz+bypvNnsf2oTc+3z5UOW//
rlgADANxgPoiRo1JnlvhDAzcLDU7mdHGNQ+YVXpwNczbShqvYX9GkA4CDfZl6plf2gpQxWtldBlW
9H8fALcY43VRDJRRls1I49lWWnZqzW3EnR1tk60YAdvUAcgP77r5UKXHEpV8Yv5U6aeaguC4JaCL
+Vpl8dPt3VhScQI+Z8yqxFQHhIGXHqZVzdZoWg07KdH3lv6c3Me88Tri2fXDqoMupTz+rhuFJ9TC
AdwGovpSFsjGSpZUlJ30IXsDDNPLbQIfLH0kP0el8TEBmOoraKDlwz6TKb2mccf1ptZHdjIi5afh
7LJoVzd4QuNjXfQ7wFuCiYJNR+NeVM2BPqyi5cQGXt1q9LG4otSsgkX6ctFzM4DNUhvYqTTvzOzQ
0tAq7nP6iGm9wyblfo0una650zKY0Dmo7uc1JqbFEz77AOlqdbRszUlom5EoG6soPW5V2+jJBHk4
BbWYXZkrPv7aisUHnSVP8ISTLCM45mzSHrjWH9rSDS26ln9cfHNxgf/ZWSlsURhGqLkZdnZS+r2W
t4GKqLwhh1ThHsbYIVsj5r0l28zySmt3+9r8f/TqH+FyjjXius0mE4sciu09IX6zQbbd+bqZP3/q
9ytO1/IJYjIinnoxskHSYSXqkGTvIcsuv7Xqfsg/VcB3Ti9G9OquiFreVEE8aAhpiDsvDy9NYq6n
asdOrPrN0nsCpuoI0XsVoH0NubA62v6phz//ZTPRiQW+akGOf+U91UOlDiMuKcXb5YBuZ2shXGow
a9lXXG+09g4dDnTYJ79vC36nKr66nGeCpacA86qcorYYLud80JIXUFV+nlXATRrYQNjBRMwvrjNP
TTHMLsaYjANj983g7F04d2zIfIwlPWTmKWmfWvWTHlHQH++Q6+JIqlF99HJz74wrEaWwF7c+WfIS
+pYNnNbYK3ALFQcHGbaY7QdlrWdxaWuQVgPLpeDUhLsn2a2Es5rOGFZxytx7a5tsKuobfeOVr5G1
IzHGWwcFeAHAPFy89Z/d7qRUaHyYI692oydduUcET+p7EJkdO2BPnvi8Y8aeI76/fYILVwP4HRVN
QOBYRzQifSU6kROtUcRu7Mr5yKNnyzhgCHowmY+ttcZwuCwMgwlAN4zXUu7DiNKZ50pp4R5WIEDe
xwbDZAKP5D9V9OBXY7bifS6cNNb2rzjJvgEyroHK3WQn1+vCaLe1p/+0ef8IkAEUGbcszBpX2akp
er9VyWaqfsTHeGfN6HFja8T0QjElxT1fzrvlOXsWWqVhZj9hOXeWN65s1Ttu5dYvl0yk2RhDXo34
5Xr2KQIQTrd75FvMQxW3QWcOQT88KoNnDwcHNyXiKoiaTCB5uscu6o56Otzn01qKWk5/CncHC0af
HdB56EWS23HBv6zH6F+Dbqr1k2tHzUMyFWKC/KDbvsOm/NuoWb/h3NtHK+u7yrNo9UHg9d9vQJ8k
PgDoV8yCujTno9lQNzGgsk37nOgvqKVjNDiJ4//H2XXtNo4t2y8iwBxeN6OSJduiQ78QdttNcjPn
8PV30efcGYniFdEXA/Q00ICKO1btqlVr6SK/uX8SlzziRO7yj6lZnEGLPtNKQcbpKJRjkTr1W4F8
6BBWe5bZhr9LyaAHDzws3poK/OLGwsvhJzuA4tbsRhQizytLjoHhJlMJo3XQKu5pvbbFFsKa6dn7
j5np3y/2b9WnOR1Urzuzg6OGg9VWu0zv85I0735jl82x2akjATVRPIB8Mv3gVib4p3ntZo9ffMBs
Leuco2UsBUgGb3qrPUN+IySR2diVXp+OkiVYvxgyGgfKksF4aGOn1nu71vGKyJzHlbWe1vLmU0QR
3ebqlHqY07b43pA0qCYhIRc/9NApBwaFBZloacTlG6U24j9SiU/FW13VRBh1b3zQmqdab7z3+x8y
J+T8z/6++JDZk6KIsmxMwgxpoWObkTfMP/dUJU6tQJzATqAsGmNFnhSqt3i38t1+jJ640qpHvYoa
oy4sMIBExwAdqulf0kn958uQvccDb0o0z4m8K4TAmhqG/Vlos7dQK76GehckH/fHv7gO6MeaKOXB
GD1/XKhCPUgcxTqkPccgqwvyZI8NDblMzcyrwXi5hh9cPGtTIRG4aTjc+VlLUfHokob2Z5B90K1Q
jdHHENB0pZ988ahdWJkdtV4TvFjhCsxd1Ih7iBb7u1wIAiuTau35/gz+SAndbGWUVhDsaJA4n1Ok
qA2blmGNKUQ81Vq1NWx5m7fRNO8yVmDnb9gtVv/boBt2W5nDcMxsf/8abQZL+9VY/iY3G4uzOyv9
E3xIil41G/zZms+hFetrAcFScK7hof7Pt85uAPCzAlGQ4wagfECygfQcsgLeAZo/Ec8TtXA8/6k+
/H8ycVdmZze7Bz6OUK6xlZn8ELK/Mu+5FTZqepQAA0tOOYdb5v6iLK7/xThnL8gsUrkoUOP+rLTh
sM36vjSzpi03shqudV0vJWMwOKSwJnVGnNPZ4EqwPCd+WPbnzOy2tcXb6YkzmN/y87S6oMXfy1Zq
V879AS6e2wujswG2TD+1JaS4P5nO20ERLNTzMhP3ZRVIJMgEnwAArKyEe8se+sLqLKBMwKanpgGG
yneZ2TtSPQLafCwd6KmV6QHMR7yHrK7JJGu3xvJ6/jPH80cl1yDS9FDZPrNSfeTxbkCBSWW6lcvw
/zge/5qZO4MYSnFNnaPQpSHNf4o0VW/ZbegRXvny39s0IAr3zKzFnkulCaT9+YlLEq3T0hwwnnh8
xDWg0TuHrOMnmq4gZ1qHUMwNDVzGG6kf9dqzAE+2y9Q3gEAyRO5Upe9a9VEoG+bDZ/7w/Q6ca7os
rj1ZlkpnVx83295cybRpJOAoJZ7pU7tqHmt6VkVj6DYJWgN0iJdnhhTtaKOSGhRH2t8ndq/sz3Y6
E2rQt2aw9Hnq66GZZPtIMeu81JV8rf6/+F6C3xUgUQcGprloHCOkbSuW8Bqe+MYPjty8ywzYduz7
R/f/WO5/zczCTU/203ECT5wpY4mgaUApRFSf6+SIVh+zQLMSQh4eUBHViLHXJGwIFXC1DPFHojhs
duyZnMThjotanQ+5lTO+NgczzxkyYqHybd2fwRGni1Ggp54lMdljs0qAuHxxXkz3zBn1Xqa0HNvA
K0SZRcN9pD0UBX3PtZNGndTPdyP7LoxPCbulteM1jQHeyy2j7gttDbC+NGjQFcBhTFKUN2q+oRrU
vZQNuF6Uov8Qw3ayI/ZGn8vcvk0SaW2Wp007jxkuDQqzp0CtiTQoACLwHyr5JLA1ARFuE1phtk34
tXLBkq9AaZEFqfPEkjhnIFGHWuD7zMMJ/vCzzyrYsKALbwrF7j7v7+wlQ6ixI9nDa2gJnnddeYzU
qROT2bkvCmPMcYkxjZuXnTNm4VEV127rhfoeUE5IakJ+b9KXmt0MQ4T3udeiNDpmih01btcnEGlr
dbXZCtpOy7mtEP7R0r/sav2Jyy/Nzpygz9VCJAXKcA7BEFJtw+ItWuN8WNoeFybmNfJR6ocsZaDJ
2FZvXXssyx56e1YYi0SNzmW05l2X1g1ZUw4oBCAywAFwvRuZ0CsEJmOGcx0gjRPh2ac88o2jdo0T
oFL4t5sEjfegfsP9h2I3lPaujflq2dMggAqmCMBKabX8h/Ar44kSrfiN2zN9bWd+xNSIxqEPO4y2
rZVfo/KWoxf06f5gbl8z10ZmV3ndxhBgpEDGAOlQ6LzosVsmG1jrvpWFhzvMQDxtqv4gmzpPb0Ps
cGBbQOXPUs/pvfqJ6KfnwUlrjozhV5AWaTfZGx9+McNLIu2U4WtABiEPGEMCaqAQqRPUv4PwWwS0
Ydimau7w4obPDB+epms6KE2sTMvt/r3+3tncAy0eSkoH1FmSnYbxsXYqo5UJWllkfwU1vGZptgAJ
gCpol4GlUtkE6iaSCjPyX9GXp7OUBVpjBbO3gK3ByOAgkA5Dfym6tK93LwbFBFGvYWRRfBDawKly
s2yfe6EnRdc8p2ALUq2uYkkXjQSgEiqyOhpsSejZNbtpWp1LP2gKPsIOJaUNv9akfhsny7jmUf8A
B5iK8vDs87oWNKl9xQ+og3CeqZbFQKIc/MJtRL9X9uTC+ZpcigIkHLihb3ithIxTK8B8+LNYwkX3
Ooder8xUhmdNeoLUTV4cWzkgEfNc+hK6IImUPebMYw2YUfiHSjsa0N+J+qWg7w2a3c0bRCiZxrey
emWDrHzmXCfE53JcYZ7In1sx4i1Q0pq1UoRbJFyjUzDUa+0gP5wG154d/g8Al4nKdCq2zZ4QoGCL
kwhY1vMuI0inFeQo65+fn6L+edq/vr6+v78/PHxsXaTYyJ+OxPrXXy8L7COPg/6+iWdn3gqaB7Lc
gaZVOgd74CyIbPeWZIER6eDboV3vBNuzhKfEHh15w5nZUTZZW6Ek3lJ3lbb71j9PKmTKxL8O2Y2b
1vVQ81U5hubZWQIwgVg1BKd8kFsx75WzBlFcSJWjrAl/AgaSCSo8V57hAqqEZaPIZ3YbvGvW6IDU
5SE1ZXCE359gbnLv8wWe6HZAL4melZu03MAKVBgaTT5n5DjoYAbX344++RZJYZz279uAdOTlvskf
7MqNSbRJgUNmit/mpGQKWiNycJHLZ2N3KE/no/XLOhixPuhaSD6tzRGt0+RsEVwrT9XJcRzd2Zqm
TSgGbzzuVvzqwoMQU33xNbP4JxhRNmezXD4rJDSz1qhcAPnCM3V0vdj32xjZpO0atGnNqDCrKmNH
Q4i2xxTgwfmi/xo+i9gUXoX9+ABFs/alhpL0s/+8Mu+Tm7oz73MAJxtSPMGDAvNuHIxfh6N1PKaG
dQx0hvwqyOc06VYCtTmSbcoHA/P+TIn+wZPs6DxKp4Y4KxthriuD0HOaehDD4JWiTdx4196nTGPZ
H/pKPnuH5ulglfs4tPavvKWZNvp+dO77EfjOP8NWWYMnLm76C8PTLXtRuoAKENLDPAyPnMHr2UF7
Llu7iPD+t2rh7f60L2SZMEoQRP30RYtoCbo21oO+IwvZGicsIeO+1dxuBHnHqfcP3qsS6vQpgPDY
ytTehsCABkPiCYxQaDOADtG1TRARM13Y++o5x4pKppvbmbMyrFvffG1iCmUu5jANoaTceZ5yZm1x
C8CtSa3QZPSWvL6imuaIzioUY83i7KQCiNAIsc8o595ojU73Heah3EUu98QbmYUN6qQHb+V6/KlK
zM4MiFwB9NQgMQzOhdkWlbli4P24wijBkd/uAl0zC/0zMMBXrscE5X8rs1LyVNjFtrCrA9AQ1jQH
ie0T1nqKjdChRk9Okl0SatJHsGSTiExf3+BvuR0aMWH0V8AX9W4nbeIDs6l13/L0YFOAJ/+ZsdSV
ES3ujIsBzXajnJRJyCilcjZyy390s+NaH99PgWA2ZUCkq6BnBEHopEh7vTEUlOnrpFWUc22IurDz
TsxTblELM2aOTvQrMEbH31Y291pZJVF3mRXsAlLbtR1hEb0nHvMAcm/He+jW/erCFYhaDV4vwFYu
0D1QtQ1TNQ7VM1TmzMb8VW4Ua9zzJvHPcah7r/fPyEJqDNiIC3OzMwJzSTymVD03JvrTAc23FBN5
IKKZH5kRWtQOTMTURDHu2503b04X65Xd2UnxvSoQSwHDlG11W2+yh5D0pAWNwGuxae32wTPvG1y4
T3/Q1hpEK8BKMu/dHEsIcdO4V8+eTQ3BqXdYWIt1ipU7Z83MLBgVIBqGrCnMIAx0+o3/qNnUyXXl
/f5oFsAT0GYBePx/hzN7dsSQeFaKrlPPb+kGDThW9AhE7JN/kPej3UAhQ4GLRFLznVszPP3w/OiA
eQ666WilAl/rbIAyQvkslgb1XO+Lrfwhb2OjNEVDsYfn6Ld0uj/MafPNjUF6AdkLEZhfZc6+w1Kv
4Lo20M5CYYYiwQ2FIpqP9oA1fY6laBbZ538tzebTr4UAYnhUO2uB2elSAFzrvhKMqHmWzY7T+ZWQ
brrCbgcmQ90C7EK4tqdtdOGZKrSu1GOSaud0T5/lZ95Ykzxbnrl/DMyr/RAS5AZvMiAfGAfI8Cd/
z1riymZfnjU8NKCVJYElcJ6+ByhFU1q50M7igf0otvxX+QdEZib/xK+8KRctIUqYwDloUkUS63rC
msQTG6XutDPoM4on+luBfJqFYibYnccPZWXbLV5Ol9ZmOY46kttQ8hoN6bkJLoYmmezRf+QO5U55
YCO9/AXpST4hay/8Bcc3hUL/DHLmySkamD2eg1ntCF6DZ/GL+27W2I+XLqhLGzPnqmW5woVRqyGg
DVrSfaAj7Fj+yax6hTxjodagwoej9wevUTQezWEHXOhBhSlJvbMRVSQ+de6GPw2GLunVnjO34TF2
798VC4kiGASAi0MuBk3GcxbJmG1TRq1hkN0qpLADPEmlXQP/GaAqDJ55wlsJMACCDsFSvdl1n6ss
KItze/EFs7mF9rAPMSt8QWmgoeuRKGZgCZ+VLW9eH3gD5B7vsUvtNXHF27sEOIipeAZMCZibxNlD
bVDLhAMZlHdW2NHy+E1RctvxD1N31v0JXrIDtXTMLZgSJ4mE6yNYykVVNXnFnFkt3yIO/V2MvuKA
8q01c75nVwKE6deubkgRyQUOWQy8EMBGNW8eG4QIMh95xJ9jBpdw1JWpkUGdweSFRliJN8WbdUMa
HpR1KEdBPWtC0F6PjA8AjxlGQToz4wNXbNl8p9JNrhEFnWge8+p5XyGUTOiBBczEfx77k5QRiXcR
pemKYPdfrP/ROIr3nMf66HKoYOP/3+VHljma+tyVOoueJ3839FAc8yzPN5rKqNG8IEM6Cfx/CWle
o5jUrSkXCMwT1MDcPtoJ/gpC58YlYJRwoYgrJ2HDG58jQp4lSacXZRqonllUA4ROFaQRKYgTzDik
hRPwuW8WzeCt7Jwly6o4Mf9DgwZkx9POuvB2otSDHZAp5bPcM+jr7sEv7wt8vql6THIoaYmtVFH6
KGnDWqF/aWmnDiUkZhEqodgy8xsdUxY+FBRkwG+Ak+AI40FjI9pKqStwJD8kgdVkWxCly/Qw+luq
HlMt0gvuwHY6yzkBo48gS/7Uht04WlVJfPnENUBj5r9434lUUwBVc2Ux2Uv8JywOSe2hh9Nu4ncf
EvESaSJd3fFv6VYSH1l1tEJKvM4q1b2Av90/nLdx/M8OBquZhNQfmgtnA5VFcJbWI9JxkLI94f1U
AnsMLsmmyH0nr+rBKNuYN6JSaDeFVD3WsQyurqF49uWkMXjOU3VJ84wuSf8k0wihF5PptZAoIeGF
RCAF+PBImyr95v533wJAJqydBmQa4lkMYR5PCgHfyaOvxq5QqfEGFH/JA8/ImyCGvkEIAHvbQzFP
8HpLy3HWEBLnlpTQvxW3xnWlSBJkivEYnDLJ88utzQCUp+XonXMKKYeayx4pjqxYdgQUJqTASkZy
fQqUl5BbuX1uky8wreLlDqpxiGKw81hQ9GShYEvWd5PM9jpdcDrOalm7q43Q7eot4JiS9y2udllN
G+L6goVZjBmyOXgHS3NJFjnKBDaqUt+ljaaaLINyUeexnjlkbWBXIQdR3raqnDHwxC0fMK2FvhLS
0DE3VAi3m1pX1Gvh5M3bQgSjCq9J0HaFPgii/tk90dbgXaeV75aRiEwbrXSZjSR9Esu2SiEbrAaQ
QiOqC9XWfHaEJlqVWnVI6UYd+DWEwm2SAF8DsnmU1SFcg6tj5u98yoY5KDZ8l3tWAz2JDsMfFsRc
o46GUop3lmh0nZmGpuAdOdGsfAvQnEwsCJsc4+w3v+fR/507CfS2YkJRHfsaWlui20wyFW4nCYam
vSiuL+oKszaPU3g6W9opWYneHPhpEFtP/u7ivk0kiDNkSYcd9eLJJPDx3hX2yWOjPBSiRqr6Leu+
hx0d7UQeV+6hnwztjW28PlGhwp9gErm2PQgdD22D3Hd59QGXh2f4TwMDaBwJ8m2j6nzrROKplizW
M3ij/Igf2afuRTSH3pDojtMVU+SJcJLOiWp0ntEypgb+/bVL59bhY2kvPnLukJpCUoIi813QJWpH
prJ7wRSUrX+QUDesj5wp7qAr/yb4jvLI4NYvDU5npZVl+ikMzaYKzAg4hROIdcJvXE+VgM7QrpFU
3626yMweh+IlLczet71Ml73vmtm3uV007+lIiSDug+F3yRoyZyvABfUS4VIbOYbWhD4ilLUJm5tx
a4iMPQ5oTXiIY5N6JwhliKXJRE6jES42pUfhCxVS71l7qummBJVEjeQu8y3KjwEoCBru0GzH+l3R
SA+Z13ATPkcD5FjSbS2tYTh/aM/vDX6WRxCZpBUTCDW58qGSLTQ7kqp/Cv2D1urRNqSvRUFSJ4le
0dIEp43m/Pf0RDMnkowx2Pu1JUuvfG8MX7K/8ZknEcjwbKsMRoMbW6uOshcToXzCbUPS3kUb+jB1
j+hhd1JkC3z2yi9P3CitG0ebIj0CZRhMGuR7WbHE8ZDmuxi40pC0zMZX9RyF4+wlLY1cMYt+V9qh
8pi/oUnlvidc8OAoNMkA6CNEQ25FmiXEB6WqfZaRfbeOLLnQgY0v/A2Y8FsDYK2Y8KGt1vpwyGq0
q5lof6v0FP1cW1nV5eEgrol6LLmlq8+ZgrqLSyROIWbUVZ7vDodERNuvVUVGhyJ6wJIseKkHXRRN
kY0MlV+j01g4nVeWZ9dXE/P9mIiM7zIpSZIYPEe5rlUKkWQLzEplmhB0nK/M/u2TH7Exon9c9hOH
MOiproeL9m5BLEs/cGv2gYHnoWN/CHyVVDnwFOlEk2hG1UDAnLTlEDS3Ko5jMGw0dZXW7uadhS8R
/tOINOXX5i3XCc35QmyEwM1UqQNJX6g9SA3f20WrcHo3VOm+UmL1nHHdya/Zepdqfm9kyQBSsIDj
3zK50fSBjSODL7jsK2e8Naj37dMeXwhhUqgM8CDBA/3e9VyhH0kJkyoI3cYTnDKkhqaUOqDslWLn
lRU0rVkxm5S2UJJ7osxLXO610ooUwJU/75+Z2yIlit1g3kJYiIVTFXl2kcu5KAxykkWubEeANHGv
ijUccFlFos57G15ySsK/R0dQBbn3Ld8ChCbLUPMV4GEBYZRmsUoLLAZfaUHsysVDqlmlD04eJ4tO
iucK8m+qHJKKeGi3YB9q2azUykg99i3nzz0YA4J0ktLIADR961ggq2NPV/NwC1PQAqx1QfoKVHDF
BCsPwJv00uyTp7Dh4kRzYiwyiLsil5cTwe1xDVm0qyqgeGJIiJQ01cU+C1Z87cJuRhEOkQj0NZDE
nWcnmBQY35AtY7cEJGJfrZHbTFtt5kaufn7mRkK+K4FTx89zw4MyvHRfirDNH1pVX0vs/9SEri0h
C4F+HYCRkPtGjul69pQy8TIhiGJ3iMetTw/isOVK5eA1+8ItRtHssvd8cFodsYXBiN75/n67TYAi
vQOEC7hcIDrIQZn92nzCM2LjBV7gltxEg0U7Eg3o+LTa+JCWlCSlza71rtzul2uTs8MVD+CK4lot
cCcxkYhvSCxwaMB6H0fpm0GS6f4IpwHM5hfJXQU1L5AFgVJvdqD6JOvBVKmErhB0sRE0Y0XYjNWZ
Ton0+5Zui/qYS8hCAtmnCbg15pF9VlR+zymUulm6G+RHvx1B+4NeM/4bGR3pA3ylcWoWFkdJt5fV
o1Zb4wH8PKSpSMrvorUK7i3ABd8D3kik0ME+PQkXXq+tUueU8kxM3Zo5dBO9BK8nzJP06FnMSPJ0
kxxVlCQHUp0EV5NPZe/4OdJ8kJVLV6bmtq40fYqI9AHgohNB+uw85WyflBm4stxS/Mrzc1s+VsxJ
SCAJFZh+SGQPTf3UlXpDQK1Y3HqQ60N4yTc8lCnN+8u0tP2mCwP4S9R+4GyuZyXKir7joMThNoKA
cEhrUrsUaA1cbjY6VCliA0HC2vtlySjImcDpg7WAZ5kZlaIq4JIgjNw4UFVHbCt20zXvXN3ugEIa
8cSj2sqLaSED8sOfgJWHwPjEFXE9zqHwIM4xYFZH8bc4bAaFgyYD3htiRZLnHsF4FZpcY6prsOCl
AyeBtwct+OyUHZuFWXzX5BSPcOoqcjseODCcRAl6XepyXLm7Jr8yP9kKCKg4JFhA4jdvthGajh0U
NYiQ4ID8kRDi8lpxMkuXM39pYlrWC9fm4W5Glz+N3KDiCKdGpBkRt38JgC68sOn7IBBoSlXRnvak
XylNLe2YS9OzYEj2BQ3hUBG5ai4poGbpGZ3GHCBJuYLnrpKpoJ1KEvvvz4aCFz56l2QgHucR2BgE
3MhqVeTWA0XD7NkTCiMQfJ32Oc5jsrZFb73sJI4kIuCRgBOCJ59Nb9ZGwZhhjGhX5aysU3moqPfF
duTGJ4ieT0oOSmT4iFUdrsmBDKNo1RWDJjRqpgQVgjqmZgSMvdVU8pdCBwHUVky4S0Z+taV9uqBu
NhvKTUh0o70LDD7Xn1qDGCNPRg7LkewaCWlXtOoRVXiooAc3btGaylZ2tMbXs7j/MEXgVYeCGTIf
sxuczaRBEAcpcrWkMkDlDd3zZ2bUk/SMXLdQWg1e6L26q1gDPb+svxYFTUd1Pmj00E21UQ2kGnO2
mZr1+Hzk89hlszY8MJmKFmo1jk9UDNwINPbHdISCm6R6iT7k3ftf70XkL1B3A0IT6vI/MfrF2ZME
P8r7vI5dUBOh23YnSEZXmGIKSpZf9y3dto5jC16aml2VYFaFAJRQxS5/QM/l5k2JrdozX5u3UAeB
gBlbaMLc5pGuQOovOVLodzn+UV6tRt/GtED8qrjMIEU5CVrPjjzkeIUxCuPERXq6MjKeA+NYBInp
v3eAV2ZmF3ShZnFCuyhxk5GiS3kLrqmA34E9pl/LdS68o65GNA9u+cIP2EaFKeGZt8eMKK/qO8ST
VajA6LWJFFho9R1B7et5ZUX5250LrDJAgIjEJiXlWbwBHn/almGeuICbmUi4fwxudaDWNz1WxKKG
CnBJZ1QneQfx12EH/7EWfC04p6sPmD7wcvcOcgiYYpq4JZtqZJC12PSjIbXuj3Mhm4IJvhjnLK7w
xQzI/TxL3NyQvVPTGaCO46HWCy5Mi+Gd6syXWzl1Vqwu+KYrq7PLUFarEoonGJxy/Cp/JwS1qcgQ
33odmeBNqQtb3Rw+H+8bXfAVsAkqbFDT4cH3k2i5mFDW531wGNSJy0R4UYIa9RNOA0oWTRvpYRsy
dtPxvS6m2Rqg9LYRALcDDgywkCxwkHicXy8lKjg+CkVN7MZg5zvSus85uGJfbHQ/ZziAsaRiVJ+n
3NuLz0ZDTfo4K6V9nmV1podDlLwEPm2/Ikar2q8eu6A5hmHOfOIISr4jtA0Dcg5NLQM0khTglC05
MS8NlsrKePClEYwiYVnlMsoSnfabgYiwZPVRJmZILmqSycV98Cn0oR8aTU/L6ABJ7z7Vs1SGbxCl
Ou2M+wuxeKgnOjD4a7hClJeu54PPWkkq8iJ2kVOomdZQK8L5IErwHhVN7/YSSteqHoXghep0dPqi
x/X+B/ALbgl6bf9+wOxwiyKbUshj4clMnUZiASZtQohUR9sKuuyCHoF79jd4KntLBdAURRIrqIi0
YxpwLdd/SuYteMEsx/VT7WPGQ6Ilz4V8QN3l//GZAD2DKBUc9MjlzPZNhxbYIadjDB6x7/CDdeie
CUTQ85ZW2BhtZ8klaVWC55Je+I1eSm+M95AAk93qWhnrPcL0aON5JgqWEa+X0abtN2UI308KhbBr
igq3JF/Y5SIK6UD7AreJN9r1qjZIlTNjz8VuNjiFvGuKiESBhUyhgK5mKnw3XWjWyPK3lCNt9DaA
i97bhtBiidAIhFJmsVGFF23Q5Q59ba8DfRoAdEiMsmBIt1Z+X7oL8JrCkx4v++kRd/2tTFCG3UC1
2EV9vzX8Rs6NIhk8omHKTRRWZRLHSeaUJbPGk7XwuJkwg2BQmlpzoHVzbRkqS14RySJmSWZ9p+qF
CpCDYXyQkiJfcdNL0QBKkBAhQRwO9rJZcJwrhS+VY4irXeBEMFs3g0m17AUFny0bFWuFk0VPgvAW
et5A6+O/2aFiEGmGDRhdXDZBwxOnWbQhNQiy6rM8WKgMhK/RaAzBmgObLotZiClcmp35SU8NQo8W
TeIWMpGLkyIdGnanWjigTLTLe3soV544t3gubHTQ+CLHjPIroGSzJeylouICiPe5Q4tsBDBG0M36
5AFbr0jDv6Isop4CxEXUZAajrXTFYuFTAe/XwGo9/uGGrSeufNLSfQbkDAhvFYBoUKu+3lRswTFh
wzCIkgKt3YKRFiCSWnrmmUo6QI462HFZ4essk4R6A+zuykNzKVEg4IrS8ARDkRysWdfmI8ULwG4e
pS7kiYhM35QBdT7RYZStINhpX9ux/1iqlRmuib4txt0wyouTIgSykLMbUuQS4IlaWO4k0hePFZsa
GiRCPGpGbaKXbKZX8mtb79HVT/zEkuQKVyNehbmJhvuRQ0kvgFwnGMYe+vBFjQ3W08HHd/8aXziG
UGxFMI4kIbJX82PIDLVEuYRLXWhW64yw8asW7BgHbQ1ps1ApApYJb29tSlTKgItcL0NRNLKaR0Lq
xvvymdkkpNIho0Wenrin3yXh11gdl7KDV/Zmu64b07YuA9jLyCGwxD9T+8bT9/hwivYyec2hbO5W
0E1c9d4LJ/7K7szRpClXqSPlU7f9jRdBJO7S4CNVbCnLQZ4BPadSJZ50AFsX2z9XzM7D5+RGHJk9
moiaXZabWbyCKV04f1dfNG2Bi9CSGUXZwwM0dVEun/oFcqNlE+z6nnDBd9Wv0oYs2gNojQVTJdo7
5zxDwxCHSpXD3tCjkdJB2pVsMjt47rHmwNjrLNHzw9QvY7aFrjsdMb6SnVeRl/s7+wczMbt7p9jk
n++YHb+kRfNxoGEH7EBIQjQioDRMQOyKfffdvNuVsU8Bbs3J1n3uPh8f1xKxS0nhK/szN16lrVBw
xTTvBMBWsBGWe7xfMmr328zD8AM8D0Pj0f+8P+6lmsel3TkHUTg04JsIMe5GHySCdns8t/XYg9CF
bQib+8YWnkpXtuZuVezCWA0wRlXZteCDpfXJG156/3sVIrOULLoyNXOliRqJ2SBgWMIxQaMNcjLo
EW53VYdHLinFB/qrA1jx4K3ltpdvrn/30bzEIvk+gooAJ3rgnKwgTaazB/aFHbfRNzA6Y2QwIGDJ
zOKZl1cyN4uX84Xl2R2G7dN18YjZZYVHmQOojlo9JOhWg+PFO2tKaoPuFRCKOa9G2cmMKPtAd0rM
bkI/SlbCoe0BXPgbBgrEylTliazyg39lpUZnVUujD8hUJigXauUaj/m0ZW6P7b8fM7uu0oaLg57D
OtP80AZmj3cNo0N/AQ3xMRA8u8Rg1jJky7v4X5PTv1/ckNPzFzQzmGdB2nPUqsGQKr4BYcytkorM
DydqQ+D9v1CKmi1p2fedNgh1v+fLB4BrZB2PyvaBTQ54xDGtyax0zMwvoRt7M3fUeZzcdRKkojKz
RXs9PWYushiGR2rCoQ8xIF+JERw05/61MHMB/7UKdCiYfJBWmB+ZkgOUrqrLfj8Uu9ArQRmMrFjx
XhZE8L7U2BKbYCWOmS3hZFFBHxJ45ycsKELu6yUcizKKm7SDApdRHHLysV3rfpwW5mJb3hiYeZNK
kFuGCft+3wmHTApI6f39nF2NYOYuBKSfWbHBCOSoN7uI6k1OwEMQSQKJeQX+Ivdz4/4yzZ578zH9
bNaLfd+DkCRqGJjkCqjySQc8DCDLsbIy84v7xsrMRwx+7Gm5CP0w4AEt4U2w6s+9tB3eatNDXjJ7
vT+mudv/rzk8OCDXidT+XN+yBglyInbY8Z0enCDytYHAJRGJZFeWZItGiHxpZYNmcf8w9hBrY9CV
mqDN+Ov+ZywddCzn/36GNn92ULR/qTlkzfcR3bSDT0ZB1gs0LrSNTCJqsH5DlFEXWHkl7Jn24e0+
/dfufLZjtoz8FsOPN/m5M733Zp8/sSt7de4TZ5OssTNnDKoVOiYadPXUCmT5BtcQvgsnLfdfRfMm
hJnJAmuZaZ9iJJEBaSCUvrpoLYWwvH3/HersSeGBsxfU5xjq+aSv0QmubCOkja4vFC9LS/Bd48d9
XiQMVIxBy2LIwaHGUCmjV4jjR8XwkqciMEF49D+kfddy5Lqy7Bcxgt68AjTdUrdaXhq9MDSjEWhA
ggZ0+PqbnB1xj0TpqmPfE8uviVERrlCoqsxUddxDVaUlHD3L0PgekrGNxZju7bKhSiXAMcjgqof6
xs/77Hu/hywaSkmrTNXmtkSn+rjIAEd40JMeDW0AYAeoMkapEf3vDG0cbOcWfgfKNJziGMpX+4th
d07i6f+xqf5nLBsXq81QLykzHBkJ7oYCp9aIPWKE2esIcsObEOrf9OcxfX9IkStBGQ4qeegk+bzI
vsEGOy30+ZAbaFaEDkMnO8LHvwNaNzwAq9OrQsZDfq55YRPX/ef0fDC7cfUK5BhOlWEuZ/0uYILw
J2anRGPnTum3B+T/2vmS+sgC19c7G3as4NXnCb/WxmR5ALBw3cHZr5G99GEzWkRJE//M6Tl88Ddh
AHKYOgIAJKPQArZJvZiNwwogZuAlch3oHS2amneoccQK1PRmPsba/KCl+zNrup76Lw7wg9GNA+TD
JNEKBaNQbb7xNfQLZkBriQt0NTjOJQPtnvloe3yv47xmNV5F4kzMtW2U+s/ywr0jeeUBCbEtphtQ
p5pMZcD1O1WdWPJ+sMpIpv2L0ca2PkaDt+zbqUVqNcxAYldDFKc07kbApsxM7EsGXaQXLzgOPL2o
2JnrYZsO+/Jx6575cOdPHbTlwHgHv+Y6sZNWoQyu0yGx5jDtjhOm5NZY9k36X8pX/MfsygoHp4xI
bfsorStRpWpazaaMKpZIi/KKHTsteFWzE/m+9l/m/b5Y3OwDa8nMTg2w6Nxpu/v02riYL8zrNgz2
+ZmQ43vH9WFw29uwynnWzjDVV5ER36ehGzrJVQT514RfHc5xMnzvtT6Y29x7dZvXBRqg54NmhIui
0PZ0D9q7VoXNTU3PpXO2bctf5nFzEWZ+UOYA3s+Hpnb2Sg071qLX1iTOwQXNRXbsbQO/9GghnVkj
A8Agi4hijsJ11Fn/P/HqioQEfVYADe7NkrrQEhMNM/EpQ2KOR8e8b6wz22b1+J+9hwtMHeR5fLyG
AWnbuGbRN7PFhLEcntEkEcEjngssvvpEGEDNHjlQ/Asqr5/Pn1p6K18aGPBYfa91tAcdHfIZuR21
rYCG9C+zGc/Eot+OaVU9gw8GTGyLmEnBySgV6jgH63lCJ1dBIWBwPayNHj+73n9Isy+T98HQZn1M
XUI8b4EhnG6Tyt9IMVq75dEKDZJfeNEc5fs+/ttFEENrAUkIg+vp9905tazvRwuMHgp9uEz+VYI+
ODhAA9zZ6TDBpksZ7ah9qYXn2h++XuBYO2hErqhg/Lwtg0OQtn3tcnc5VD5Nof3ht5FRhP1Z6uFv
x/LBzubslRDJU53tLIfiXndJ3SVaRbqnTr8ZTHEmFtpC0HDOP49pczFoBs8bqXvLYY5L4kcyBstP
AtncC58uV0SBbCpY/6BdBJ4UWiYN/NtFTS46uvLcpGcj8K/By+fv2US2bRmI0qh8fA+eSryIU7eH
Vt+ZUX9vBGSTCBhAt7DtIm3nkVtsghHXjiXKvIvCKsozbusbh70O5X+sbGLnAE2AjavBil081d7t
lNSQGEYMxK2XiUWBV1Frds6M7OvDADhCyD6D/A9HAefgs5+xM3+BKg9semVcBH+mIvHkVRPQALDk
n4/9N5sU5bWVTnmdRlR4PltajMq2mr6dD2lJuvsUJI2X6am7CK5/NvPNUoFszV0JovGuh2r8ZzPS
8Jeg7Et1aAodczacmuCg8jb62co38RGSVuj9WO8YGNleAEMj5TypQh08cRK33aHBqKpmZw0EDYEz
qONBdc7xX2fMfl2ulWMAVBTYhIb7pRzuIWD0yhqj848aOdV7GeuRiBQeQVr0d4itjC4gADmX1Pq6
dJ+trr/+wVcCA6SmxoHV3naoKS5r9NTM1LHuWVFQme/ODHINTD7fD5/NbXaKvQJEHAlzqozT7Gh3
YKLp7sfpIr0teTJ4WmRbkbbyLWcQNhx//+/Mb3cQK10oKcpKHeQf/2FCx5FAFTiGelCXsBjUEjkC
8HPVgzPruqVZlS1QIKKu1aHOG2rrz637tDzryAVN0/vPw/veEoRegb1G74i/8Zd2P3DcFhq2yXBX
aA96+pJ171b6V5zjwvkmoYdlXNXJ0V+AzfpP3vfDrvGDccibJVOHYvDCtsijss0JLlwNicR+jFtB
m5QDhHxYDO2meRllf4bd2Ph6/65fAIEq01m7lbe98YqjbXeRXB2yvYhkFopsh661LkrvstvgIqV3
YDi+yf6WTz9P8dfYbTW7ol/Q/A/mhc0Um5Uu9YBh/y7o5nDRT5EYCsoIREpOW+/CvP3Z3Df3xmd7
65J/mGizGmTV+fBFi37U1F3/Kijyp4Az5z5p1B75kjOXxvcTiwkFTz36gL4wuIIsohJeI8BmGYO6
IDp2J7Qfrn/sbZKStwLFW3bmdvzWB30wuXEK/mDNPZsaddCpcQlKtAtn75FzmYhtWwz2Cqbyf6xs
eVk7j5VjpmBliOqTSe8VyajanW5/j+QXA04d73TKE3D3hRY9E35/u1k/mN7cxB5QpbLU4QKkamlu
owatOtCDnICDPbNfvl6RnwdpbvZL4ErDEbBkg7rTZKFbqdBRcanfC/4MgqUmc0ACnpg6o01j7PFS
oEu/l8MZR7tGpV/c/IcBr9fAh23b9bXfzwE2UZD+yoPf5XzmXHzr6T78/NX+h5/vK+CZsqxd17Jq
bv30kVsnsw1L+9zb95tMDjAqaFbHX+Azxrvzs6W6c9Ked9g1cwxyl0e1m0mzkzseevGpJtaFQeEI
YjDVACbzdNb6d9flR+ubeZzY0I9aAevuhROjekArCnGFY7fzopzOFB9AU9qF9rEAu6h9iRQ7OZPK
2nbR/Ds2aCVb40g8Wt1g44FARGYI1mOqZdxH2gk9pxGLnbCPmr25IDeLdkjpEaScTR5DGVTQs8mO
79wDmOsAsIPcDUrTm0lA+Wvpx2xUB/EoB1redvf1tfnqjWF9NT2Zl8D9QoQMKqWX0+kcYtv9dgE+
2N5sNM/hfm3rgzq0UUsW9AB3++563qfv4Py8QdrFDtFHlDD6+quhjw5eQQN9A+1n9JBcPTz4JKcB
veXkldFfyX1P9iA9Ihr6nqLXA6NzdLjqrszYoTK5e5gu3dtzMeV3fufjzK3e4sMxGRT3TFFh5sCv
fpCX1QGyHGcczrr/tycd7aLoXAezJR6Qm/ix6Wu+8F7BdzN+dERWgfyo93earnN0HirtWE1Af1p1
P1LhgmrDE+2+6oYC5SFmxT9/zHdeByg5vEDQXQacyeZylvpoLG1uqkPe/vGyU83PeNevXgeDBP8q
miTQtapvYw6OBr/Uzhz/IG2KJrLhUINC/OchfFOtBwTABFUjtjuyT9sAIzd7m3tTkR78h/ZRBw8e
WgQpj2eqx+Z+CV0CPj4eTU8/m/3GzcEsWADR724YK3v7553iZCAB7M0uPcRNFqmnqiX78bd9j5AK
crlJQ5a9/YTGf5DPgFRFu57PvOy+uZxh30VkhQMON7Ml0tYqZk0DaMAOlwGn7oX5qF2VL/XbTMx9
8BIcp1Dct9cSlLD9zqHWtX51DsD71cmAkwCk/Lavo+va2rasoYMpTRvTTQ+sAjUH1BCWa0e7RoIM
Cc3JPPPE/Jem/HxqPlvbnBpDNkYgHC9FhVoQ7ZS/amQl1DGTKXLi/Ba8j3GZuOFMkBYk97duyMj1
1RO6Fq8MWl1P+znSQzMeEx1NASqCJE348374epKg+ozUGdDe6NhFw+bn7RBkqvREydJDVrfEBnT5
nOzKFmOBa+Wzhc2GA0UhT+WsBQc70WLnuU/EQxP1D+NT8NBdibs6Ma6zc9nJb6Lpz0Y3l3laAe4K
6vT00N/KSwWGZhXVtCQ1PddW8Y2nQDoE5GygwoJw6PbS9Kcmq2Yf7x8IzEO/6qqKrPLGNkp4+p8X
6ruDG+hQ8oQxrJP5L5z/4OJTIScJXXDtUIGf6Jhdj3vrkt+JY6MTe6/v0112tRycB/uSndIr7XCO
Q3M7UFQUV4g5wLQBCHgAJf68UYzKHee2sbSDhhQdy9/qZiQcap2d1VPRnhnsd8YQBCBLh7Eilb0x
luqL6QpVsKPs9/U1bpddxRTxa0B41RlSha07WMf10dRmp8il6wALLdnRStM99O2A1m+1uO2RqGNQ
tyuQJdDZuSfK9nG5NboJdOaFNSDpwfi6+5NfhPnR3Zfwttiiv3/eNV+Cuv9Ysld3jxolOnQ/LxtS
kVYN0SXsB8iaHkzaxDwswu4SKV2OoAVKq1FHRFydgutzcqBfDuHW9rrKH3as2w92MQANcAigRDSw
e1cl07Rjx3w/N+9MgV0yf/t5uN/OK8J3dJ2jngMY9meLizBTr9cwr4ZMTCdsZ53oz4VgxEtvl72X
/7ch878Rwmmi4g0fimvlsz1RTiZXJTaPyvkdn0XYjjUxeoa02t56yKo7M39g6YprbsWp4Dfca2gP
7vaVTgv4o+avqXLy8xR8iSs237Slk+HG3EGoA3MQZAQJxlN6MRzLh2WClygP4gBAxNWwXyVvydkG
xO/OElgoUK5DgLTmVD9PRyanesjKBiRxaKc8Fn+ap/RXcxoSjzKIsCgr7jOiHayHJdb259RYtuRg
uL1g+YPxzdobUzssfgPjLTQBqmi+lKfq1aWClsf84GQUwflyOUb63ZV2PQLJdY4CYBuCw75tohNg
JRwIEB9vQnBhwz0OEHU+sjqphlOf3czptWmcg22dM7M50FY9LUY7wEz/Pl4oesYbbsOBf4MACS6A
+its+98r6cOR1R0jrxEgwfH646807/ZsKM8k9P6lXz6GRKsNywGnKUoI4PHawrMyKJ7gnT1mR5BS
Jk3sX6iwuuiPzu6oRe5bfxRANF4EoTo2N2CDPaXI0ux2KDegSMWPAWr6//2B+fQ9mxuA1z7wKmB0
Pfbd4+i/oA5IBMjywF72y28flj7E5ukgINy99YdyICNYV6sHB7mdn7/jm8Pz6TM2d4If5J6Wm5gW
DgLeAK3tgXVja+DXv7DKpHDOWPtSv8UqOCiwQLcHLD8Onv2fz2pXZUDliTk/ZgJyUSU1nmRNloWA
zRc6AqpC03AT2ac5QsLhfbnUw6wlAtANuvt52F+KMP/5EKR3QcaJ9Mu/uOfDlps8vliZO+XHYL4z
HVJbVxODkG4+k2xXnpD8PDrnngD/0FibLegghAIn+NoHj5zP58EbMxBkc7DkoCA7eHE7A84fd95F
Ycf5zVzvrCC2W6DQISfyxuKKZP4B7yHhn1mDL8n1degfP2M9jR+GrkGVbWKuyo8We52MnjboF037
U3WdgvZsvhyae7MJGyiGAaCtOU8/T/w3dyWQn2sPNfjDUWPb+Mu5y8BKwbziWLpPPohrU9DIGikp
XwS013Io9dXNWT6dL3Ed+hLgWgDJNZGh/QIXgsZR25S8nY8VEUiQgL2W9sSlZjReu1Q943+//L7+
tYTgEqaKPHWkDKEqg/xJgz4GhWjl7z9tIkUVRUPxbiBBOOFhREMdwf0lCxskykBJBXWen+dqm2zF
U9nHUx11TySmXNBlf14o1QTlMKAF9jg297nGCJSenezMQfjielcbiPBXbD74nLYIQp5lI0vFOB8H
ryETaBxLwFZ/HoaxhSl660CQ29MDQEYtjGOz6IPUJh5k2XJc6Mvxcgx39LkL1R8QS+yQ9TTp75k8
5eSlwgw+2xE5xXUIbn709dLT/QkMqYTsX+73f6CnEj6tUjR3NzcWCS8OI/31XpGLKbaJS66RGsID
ltPd2lRzZST41y58H+nr+xCVEADkdKLv7skGJMvCf76NsYPfS7v4zicz9Um55+QKSTbnhBR9crCS
pyn8VZOHAyfRQH+eky/HYDMjmxDO73R0oi4MM5Ko/t7RQv3PXGNr6mAr2Qf1mXyAtU7wJ8/z2dy2
LqmNYhpsD+Yujy9HnYYleRRkf3x72Se3x/B42ncR/jxEFxevyeFvlzzvwp/H+0+B+Kcv2Lytqnwu
qsnAF7gvMuwOLt2/nOK/cXwdhRF8PrmLRpK4JCHRLro60MfdISLkmlyQ5DX06bkt+Z1H+LAht9ql
7mLbzFP4mpK00bNHz5K0nlnfLev7mLl5EUwwICFzgX4FXHLvw1/tjztEQGHW2PR7FfWX9onnN0CI
6mH9DGHzn+f8a0y+WfWNo+99H2zhLT5CNNc6mnPR62yuADqCGB2Kytmbll4K8DcAJMrQ+4PScVkD
G3wuuDs32ZsQtR7TlNU2PiN+rHGoj88nQXR6WZIjeF3oPcHho9gDz3F8K3H/H5Lo+iI53D1ZlF4+
3OAEvp1b/q83McjVQeqOcgMSy8CNm589azqOwdLkoGisTPTH7Pv+oRd12L7k9RP41UVfhJV+ACFI
vRynlOo9uu17gPkJgAhBcU6UfMuPsrpHyFmuzOroPATN7eZseJpXTI6m+PFZg75bKPfssg61K36a
w9onDmTgIH0QGkm38/eYIJmA2zaFswzBgB228XtxlA/1ubb/b+bIxKsCcRrYd9Fk/C+l+jFMaLW6
N+qsP+a1QBMzEPRHXEZlmDapngRmKiPTYW1iLLOMwE0n/9i1GezBTlxdlR7nIV/qLK59M4/qYKmS
qRfaUfdcFqlcP4cW+XpT4lttcOWv6VVkqzY7fTZt5Qmz6I+N+DVYkFiu7or5HOD7qxNdjWClVkpb
F0+Vz5um9YKsHQMYcdes7T2A9gr0ND5xz7GGgTxg/Vmf3SXqC9gTroXG13V/fLY1C1O0VqfN94hq
wHnC0aKnIFICnXV7YMYrs8fij8pmrlMI/ACSqmny77JAZDYBNCmF8upS1YduAnNqmEOG5qWrW+Nq
WbT8XfDSXVVopwBPYwvYR94gHJ8CkZ4UUn2PXT01YOuaHNCSjN2ILsqx00bQ7KCokkyayebEGFR9
n4E6zaGFm80QoUg5Gm0ciCwmi8JeIuksNGPPnZE/tePkgw/b6mYAsidbvrVz4T92os2sfQMS2oGC
xBFUxabH1aPe9n0PmrC2EktzcJoeNEUE1HZ68Z5ZXsqA8fNTSFuhxbSfVCxspxb7fAiqJc5LfzIB
eR6G4vcyaA6COcvqZFg4o0IkkS8g23GZVEtHltLKQR3TlDaId9zMbUPe54VzZQtfVPs+qAGIM5oc
fHmpNYASynW4SumiCnRflmNv6dG4qodRqy39KjGVO+Q7fArabzQm5Jtk2D3oUrYFp6jugryd62iJ
8z38YLC/uPJJ+OmMQ+3I3L20Jw3M5hUoNfZAOc+3LS874PSF0xwy7soxHBujv5krnT2popK/O7sy
dSpAr3s0izKQ6GICeVLrmUGbFLouNMIXW06hsYxO6IgS7E6s6QtQ6Td+CSLCYer+zqD9MkLHEx0P
oRTV4oKylqKIl9wqU7z9dGffyMr820J6REtqu9ZQf641cJgIf1Zx7a3LPVuD5xCfVzIDCZomWQI5
iOo+9XTgkQbpAEvrlrqbeHVnBKEEYl8hbVtONpVBrVfRius48n4l6p66sjnVdcbv8LsEJwzg8jyu
uiaVRC28uxFpbhSXCsqEGFiTySSfmtSgQtPNZee1gbycZn1ZBeEN9rd0Ra7tLQHyyX3eSbOPBeAn
BVmE7rwVovOgIzIJHkSmZnGLdDOwz50F0gyajU467waoJw+ka3vdCAO7zP6Iyh/+BNYIVFKh9RIA
bWcGpkbUvnzUemMEhaCrsGiMyQEa567ZgQPBV2MV8QZ8uaFrjwHS1XbZPZSl6ekQbQlAia9VfW6F
XeAy6H2NSBOCQstY6LKMIAopMj17d4CVBG9JtzhJU2SGQS3NEzCpoxvKz7EksTAAewiH3Ee7vKWM
YbmYIP6sHT0AZP1jrwG8Fhl1LpDGcJRtUpRjxtd56oL7OdXdmwnTeDPoMkg4Vmmh4Aaf30bwJEJG
LUeenBq6QkEuF9J6VHZePFQa2MWZ42YpMecACa1hZBi/SLHPiDcP7pNeTR5WFCqIfwGQqPFQ6sDv
yIoc51/iCiyJJQEoQgu/7CHHlILkC9QlTcCJ13MB4NA8lY/GUMqSImHd/Z7red4bWrXkYDBxssva
y4I2avyRBXQFrO2mAnoNZAImh0EFOtVpV2TwXYPfeM9aa9XdzigGPiIZW6QqVGmVRXrbrde8cLTj
UhjIQIBhtX1oGqcaDqNvcsxWmWuruI5ZvXE5teCNGQZ8aK5c7lPpVEYOYo/chFqt0MHpJCEQd4/2
jhZVkRQIAvBuOniwAdbuvDldOoGVYsoCDNp1K3Qkpp3x4AHDuITIQ7i/O08i+FO9gIZJpuflfZ1X
82sztWUGiG7hQawkWxeVBzkKk17RgNlqAvPIusngFQJTdhdaCigKKWsXXkua3Kkj5Snd2hUAa/4e
oOfkAf2V6k5kGS3LD+iC7cGCtKQo4OBROJFJt0oD0gELFmKcgsmNDKNYHCgQBRMey7aSDdXBr/js
GlLYYEkfxEiCbtGDqJ6ZCSLCvPdvhqJGoFmUbNjXblY8ZlXraYk31NVTUFtat/eDXiRKn4cmAVeb
MAjWRCtjLqrAP2ZZkBc3EHxhZqj1FYitUY2ZLueBFWuSCHgu0nGXH3vVCjdRsybvgqbUrpAXLvnd
BLofMITpgzDQLmivmkQWA9YOrv8ZVelpIZah5O9+8AIZIU+Qv87oTb1bRNFbxBx95wZkqbKlfu11
90pylEasZnYcCmixBRCTV+lj4iNyVBEPBqSVczYP1d620x7kOz5r6kTLuTuSgrXivitRfd8Z7qC5
Se8s6Wk2cN1QtxwxaM2uvN9zX7flSTntKGnFATS4050OJQvbStvmOPeNf2xcqB7BE3kiCy3BzZJO
fiuH0JwctlxCSS6DmrBuQCGoX6y6jmomA1TUU3w9NbA/G+qijQnTWBQc5IYzFJcRbkBtCzK2jrqs
shbiBHZn+2AsNyVrqGEilUwzq+t/oRvauxX5lP3Cw20qcEsbYAh2gnzuDv2UtsOurLT5pkSnZhG3
uY5AiDuBQGlHLVqk6wPUMkC8NYEVPfNNnPHSd/Ymkw2UlMxCDx6BF1Ea8RlkaUKn7oaR+JpUL8zR
MQkpJhokbdpkv1pjo1m0BgUAhBGbyoyzGslckhp6Ou+dtoMwCWqEeY4wfVjYHXLxQRlWQw/yvDED
IRHcknD5BVtK5t2MeYBd1FS6J+nY6CPYx9YW7RD+3EGnk+5lNSB72Nw0Dfrm0WeuDor1ftbQJ82Z
LBJbNnYd6axj77NTzk1UFY53QlfRmj6xvKkM+aRxSXp3anFAc7SMhSkyol2oTcIcoPvsaTp0mi1Y
SQbWounB1BDXzF2XyQushX7S3GJJL3tjqLIdBCY0lsxpMLrJaAh57+V+XdAxbXo9bt2qbC9ZnmuX
Wsqat7pw+O3ijNDskRlHb4HLmiGPAiYnEIK1wu73gbLt6iC0ZaVIYDWoIcAFgPynsMzRiMG+Pt5w
W47sTlhl2538ps/YvSOl+VBJ4YPyGgW0/tKV5jLiNl/A+ASoXavnj7WcdaR07RS1JoQfcDdybpcJ
wjcIVekilUR3h2yGJwHu8Hc18qYGd4xtTju0wuaMIHoPjDiVLUfAh0AU7TyVNWZ4Kgt3jIfSyCF2
AybQSHit3wB/LCdnx0wQpN6qOjCz0G/aGg+2EuQed+mcGizUlxTM7bonppDpKbcP3uipIlT90LBE
ZZ1AGyiYEIM9XjV4CRtzOdavGgs8dpfiDFVE09AbFk6DP+kIs0oEUYgWfG9a7kQpRvOqxleJcPRm
60lid7yYqWs0carwtymTrLoROd6ZJEBP77NlaHNGLaBqbnuNqT+O1P0sgrxbdVOhfHghRh8PljHn
5R1LnQIsoEOl31qzj0rweukituSm/4asQvaCatey3FZp6bO4rliL8GHonCzWs1o1NBuMDGz5jWAF
zeuxzYhAxHCEMNf8x+aj75Mp79sAcl15io47t8MadrjELAJRPhu/arLqLYPAQBtXYujeKy7Sh9Yb
jT5q4Ro5tXLHh4SxD9AeSk4dy6O08qyMjKpCrXepRxCNdZbe07zw2FWBliMELnprXuMOcTkp/aX+
JRaEOaQPRrwslnzCOZpLBSb9imGWiT/lWYBHCB+Xv4b0ihujTBUQf7L6E8CrrSKJIxwjpBHBaYJQ
I3gya8dFEKC59QB8gbUcg7zP8IDRLVVFZoHboJFZcDPMXvXYzEaalLWJso4WOEmpdP+JgZz7MGr1
eAPFtzSl3E6hHWaNnfESZDrSN9nQFlgO6dsgFnXscgexNQ8LKgY3SzymtzLK2mGuL8xBb8Yod6DZ
RmZdgYYExX7bDntbdtMVpghBeO53yK1zULGh5NQ22gVz8DqOnLlsH1NzQCY88xHrE8WhSUC0bAao
rpemP0dyLgMvKjuR4Y3XgoAKwUhq56EzCF2EeNGoGvG7QrUIWXVAubiXNRnVCi9o/y6Thzm3epaB
LLPIqyIZi6CXcFu4fo54g4ku6Qqn2jusy8udpY22GZp61/Q3Hho0KxxM3Fk8sZk2FiFA36B78bjF
aa0PYH0ZbeRTdLZGGqbFEaPpMwQgKfTiPZ8Iw4fKJu5O93moa+fJkgVeHY09QcJX84sWTTJynK60
oQsqMrll6aAQgH47NP2Pc0cXASVCIlijIgeeGrrPHaru0NVxauTgJ+hGENe0hkvmAHZdORVGFdiT
OJhDXgWIrAz/os2HGe2SLrptifK1RpFSD2ZUHHPvmZk5qLv6ehnQfTsvIPl37Do4zZawG8Jb5qI6
NTilS+y+KqEdyVfaTpRHlj8p87hOrDHgRZhJdxSAfDT1jShL7U33Bw+JtmCswIMoO15TENSBy3jE
fhIIVXMQljmdfdPzSfqR3XdeT1qNzYx0lekdtSxwcrrYqJYQILdRJGlljkh0Qi/7e4f6Dcgg7NG+
bPFr0L4bHX4C0Axv98oqq7+jOZVXRpmxOvKbDkeycGs/pxxRE6M8Ly0PtPCeAyBFUeObHHtcrnU9
K7pYN+Fo4FFa7x47L7sbp8xHwk7PmBYaAQfVM6/N7jTPgnURV4Alg5sKE4CfIabritl6EbG2zPGE
Gn0I7Siz5FR3m3qi7jTUV4OLCgMzCjCjInBTDG/ZeQRr+DjpkPQEIOFJWry4Bcu+i2RTjnBYFyWk
/SpUFE2o1ekt1J5wGqBhZxuYrMpsyr9F1RnQ0XYY3GA2+sESBa7K/ixDr25lPtlLaKXIc+C3FMUl
ZrYD0a3hiqvKwcsVs+5pd4vJ7VdDWEKP9K5wAbY0SssNTTQeMGJAO+8R3nquwpIVpdylXra4oY+X
3S+fp7YOuTe3OlW5mt0o0Hj2a8FrFbmhwZEOaRuEQ6Dz5f4J6NwatAR8gdc1Oy0PbidnsERi52UG
/kXX0YdoGpwccntwwbsK5VS013eCG8S0ffbLsO2xvsBjQhgICQckL3Nfw3MV3ZUK2gYpb0XkLQYz
Ima55a6ZisWLwPGV/Wn5WF0LJKWzndmWVrtrq75t7pqAcVzWg94LOo01Okl4W1UMMlZ1l8d+pqQd
+qKsxr00qu4ZxMk+bsbeAVdzVTWKrleoR2ylN3gGQxg4o6yyG2On+NyWCaSBpRUbGeJdPwc5LhVg
jlG4PCwDgtOaYZxcVsBzz7XenzrTEAiuS83EuYd4FCjthGZmB9EZ3XDpdAMejMAJokiCLtkAsT6y
+DtgjzMFshRjWD2lCahsk9lgTc5kZTXExRZEvn0uUkyXaTdj2Gez7dMuxzsgRIL4ET9uToC4Qdop
Y87wpHwhZirbTuAxpqFeeao0vUcaRiInRYIZEI8LyzHmHBGV7PwQuhoegF3YCSY1OpsZkLMAOIF4
XgFpA4bncwsP1Zv1pVuYqR4KfeJXVlAFDcHjCN5O6bVt0clidkEtj6HpveyZ8KJUqBJEK1XdokkT
OiQGXF9uRZNRlOqungRiyXpFtpDFSrWW9txFIQFpdlTvfTxP/upKaL9U60gjdhFdS1yapW1BNxkQ
d1K7gwxOTcaCFBn/0js1HZsC5Apno0Z0WWIYEFUCLYnomOnvuOVUL4HRqkdTMxfAPkZtfv8/FJ3Z
cts4FoafiFXcCd6Kkizva+zEN6zESXMFSIILAD59f76ampqpblkigXP+NZS7ZZeJ1oDs8pjIalG6
8iWfPJ54E3bcf1lUcY2vyAo+vFZs7BdJBwaWg1tNvMnKnUfBEX3IScHh1NsxW57Zp0cUYn08p/cr
KV9Eo7s+oy8kbDhjVxrgxalvPQpDapetc2Fa64uiLQkBKWqbLr+iWZGVV7eVjg+s16A9tVn338Ks
0V/lohT4RiXh6za5mXSymdmIzNOYl3nI6iEiaX7ouEPzSH5tXZqrIv2e8EEIteQAn6voW5MxrKpY
lgBLQJ/3nGOmYXkqpfM89q4tw+YTdsNjaZzYT8K3Y3WkaySKHgNb2qXoOA7+9WOX+4ct9of7QasI
fLAZ5o8wSHoyY/19uRdiGpqjG8BpDk1NtOt93nVpfUmzbQ7OoTNReG69DVK47qTiJQvKaDtD+BgC
SZLvALgu1H519LYgai8bZ/tTnrS9dwybFIAJKClrimlPhuYxcV7b3JqoVdVhDgJiVLSh7IgmK9HE
hZvW5Suql2A8JqMvxSkPUYUWYyAbQcBmHP4RuF35bfZu2shr13F42qNq1sWmQ/Mhtmx7kLTXcguQ
tL8WYTXpT2/1cqbXeU2I8lY9/Z6qbml5MsGY/jTJNw5pkUNeD7k3mOtx8OupGF0QDSdPrcklB81x
R4k3IDioSgaXbGUBOeV5L5sr5aQUB/ifnLO08sTDtHj0IU01U9Vw2CxHw5G6wQiTqOPC9hz4zFrp
/mWSXQ9ubIY0u2oXoj2LlsFKHDYnrAbzHyJcOvifqCxpY1EWgax8EGYJvXrOJw08PLGX1bQ/ElpI
xLTXHVF0SjA9Xce3czxl+lJV36vF1FlesZIrAsU7gCaiuUzqpQgmm03HVYX2s+UpG6gs7zuG3lE0
AJ95PR7NFrY33ppKD8WMFwHC8CWS3N5xAzJmxeMtpTBAORaw9IF0dWrOc7a2i6ZCfqax0voGAFwO
d0u9+nyEZEVVQJIEGT370HyJWnAGVs5/B9Tp3DEgEZOBSeH8ZJSZBnov8VwutPgxtYEULeK/oMlJ
YveGbfavwjHjam0dev8jSR6+ujCIyKEIeEa/Nn4upgIX19lV5qK2/rlGuvzNRObqom5tQ9nnOI3h
fBlsQLN7NvnSu2kDNZnzvvEfB+gkiDgRrVNIxA/Y1HfojQAWcqvLjkj8hT4nak5fuynobkzVp3iN
x3hKKKvEKPtebbYbn71+qwL/YHa/CQ+izamCsR0q6sla5+Ct1pIOXlCVAnwlSg5+P2z7UXclubYZ
EPFP11gmpGFozQst3eXPpN6Tr6lsd/WzU4yZTzNXSPIWcmm7673sgvqJT2mpCvPnhKuNsLrw1k/K
sPw0g975wdQ03gWjkVuh8r4aCt6vjYSzKJto7yEu5JfGPcXDECvxNhmBZ6D0N8lw4ttSvbqxMxxr
UhK1y2jkKmGKfhkkCQpiTsHhS1/Ew6OJ7TxcV+EyBKRdDemkXnvnBfwW45Y2j13btt4xYczll9ZD
89L3Q4MUi21p+9urdhEA5DAGrPkoPWR6pyNFc1BZ7748l2Xt5QX3niFiZN2Sar1ZWi8LObBV7R09
plVzQ0ZI8AN0fLmfMha4q44pgvYyvbXJvduN/lP1Qjtc4SpeHqLeJyohqp0EwWZbZPXOBwFVzz9J
Xstu26bLklrbH9c5s9vNBmXFMf0dMsHkFqz3ctZufJ9d2jcgD0OKhxcEHvvnPMaX3q6+vCzbgEj5
kAi7lFeoe7vgNLWlIMyPxISawpqdn2vdPP8Xs27aHlrR+cR9CJlACgXR/v2ZKGQvzOiTsyIHw8db
ZZrdAtjN84nJNCENXa3pfIgDjcTLC4E8im7Z0vFFsyP1p0Zwjh6p6imnMznZVXmFSST6EWdMKXxt
ovGOzdK7z5qCU2bIdSzL7bQjJKNt1mx9e73kc6xubSDW9Fi3lOcd026RzYfZORKv25LxpgTjc0Ed
HLgmluRf5Kc+0ro9SK+XKl7SQz5E4hdW3+Cn9ObR/W2WKiu/QOps9sz1GrGEOPUtT9SSIakO6JeK
hyGDwGp6plgFUsNoX3uXOY4HgC5dD4SclkBbsAIoFp0FHNNxvl84qbRf7DklI//pbdjlrZfU0pzr
MVOPdJtPaOO8PWJK0/NOrGCtw75oplHtLx1zyLvXMuAVLk37N5h0qBxiWwfn3eRNvomPsQ+JQ5p2
ZomddKz+2u38PMUofDkeq9kfsqtUmiF5zE3QECgydvOfoIlSZLnO9N1hpNcrvQjCjR8zM7fpwc1L
cEpbqofLsFHhaSwZ+U7RIPdbO/g6PVRljkYypujxb1h3fna/DdPqg0UBhDGkpjYtOHDmmiD4TeuX
ZAgtPMcgfVyWbcewW3UyBpK2QoJwLqJmFQmxVmxK7tfhJNq3+jvp+tR7KRrQdaNzY1oH97IxXTfX
6BqAFxR3Y3oYx4GNqC798J0vUzyxYdj7bjHp55bzYx2GuN6usmYvxSFL5fxrT/IlOsikZ+SqpzSq
eAqyCaX+2CwApEanzwE4pgQvSDOsH9Mk7AEQwFFtYFLvrQNy9w5IOUuOe0UDAemLFetzPjpKK2Ax
Ys2nGbCkZNzRvEVT6E4Zp/WbcaP6rYHvntptYQ7zfD0UMd2V100P9nQaHZteEXQLn6mJez1RJ7j5
/ykZRMshHqfgZ197w+8q7Lz1MG5WvsQMWPFxZem2pznU+tkQQUK9F/V5H2uvGNVGoZLTXruJEsfv
ARP+Iu3e63RnKZdpDdWThnX53vUUBjTqG6hfWLxPFuVDwyw7teZY260xx63r05z3IdavOUQ0GNXS
OOSEACmqmOsx/+lq5JXXPcP/w46T8LVqNji8MpgoayrN5h57TwNBB67efldlxrhfNz3qjQDk7GZW
bZeeTaDa63I2hATjktoJqgDK5HdkkecZ9eL8AgWUMNC0Mn1yYADvXA7RF2IfmCEBJQ7HVu7xm9dy
u7MxreN7xBdJILzkTj94WtLMkKgm/J2us3iY+2mEwQimqSs8sWwcYlGo35fcL5+DmBAGsez5mxNl
50PtbCRSB40G6O/XHsTONoF+xtuWtCdOR6YSWVXJxxqaurmaMrLf6zjx6eSBh7qzRtHH5XWOTl2b
L7AzQ9xuukiZAK9tHsuBxMt8+VtlcCAHwE/5I60CBRAGaPhCHoQyJ/T/c150g/PJtgvqOSqSniGa
HWIr+aVrF91k5L61h8k221ftK8yUXMoAtUFiJnNhhtxiQHr47ALLvIQ0G2Pbnse59J+mcvKzg7Hg
XIUYLL/vGvtmudIjnT2UsmMMsiaUcMlbb390W9n+Z8Z8UkWllgwWqV3SN+WpISKnLRreofypqM4N
O3Ch5l4MV/zV4UNVx81+mE2TX7UREwMcRIn7WTbNi572cL6euoWHKqb6aGBJJPqNl9wNl3FqaY+m
p6V7rad5lzRu5ladkpWkqMKPnPja2wj32SpL84JKoHuSfMzHtUoMT8T8zWqwFC8/B28Z7gAGqr9u
q2dWR6a238sU7feyC4FwhEtvZPBtYNmWPHmN6jrBtqH69D9l9zA/be2aqlcbQbXxDLrxel14rLQf
hx/sFt+Q+ZYhNNsqNdxOa93PAG7hzDzkh9d178rsNEeJQ46WdvXvvLfLM0V1/KkL27I7g0/asrAm
sr+9WCl1dqsefyKVYOoRVdKkR8ZKjwBx8IAbEzpyNY2pCPpXfkOJTiedGc8tI+9rVkf79Avd6UqN
jU6GWV5FHkLaQmbedPZspafbdc5hmtPIfT9l7bTtl9SEdXyBrwhr6HJfyut13Cges6mlzqNevD28
tH0uP1petRikVifRH7DYJfiBszbSv5gtKyQWhigf+O+oPodeOwQFB3fwCwBepVeLnRv/1A9m4QvU
NvVYo/hXA+ZnKMzWNSC+AR30kjz56AIYB5tynG6SnUn2GMII/0oV1Pix5IzyT6rvYiQT0Pvoydk+
mgt7WWkKYU2Zn/d9IZ4p7oCnrvI26CdMZm4CpMjM8E/kEFAgb+3ynrGUCZ72lC9yQ73YFbwQy1cv
hJQoxHc8TflqvOBmYrbX50iugOAH2U7qh6ogab4E/3N2Oza+1xR6pHT0RIGbWKEjKhkdd7rkvObg
oD6yo975B95xpsX57VjOLb1g4OecJ2X2lLg0/m+dnF+eFhGMwaFyTfYp6LwAi/BXHzYYJv6cJq1n
Lm2NWQRNNAspiiafHGQ3xxs1m3oZgAyoNvXmU2Ish6z1gCfPeJTT+cRjByoAVx0jptudwlW/ebyo
ynnyKRq6pnmckwFsNAU9QQkRI7G5YW6NSQlrhpLU1iZGRlRy5cqiT+JGFZEOHZPrJJJXP8h3GqhG
xyqZzFMHby+zybDs5TVQWuR3/RkZDFZ5F6M7gvXMFFTdKoIfXRh88xw9QTvX1pkyOwxiSwPO7TxZ
ir7OWX5WJnpx8DIgUpPD8RbA8eIP77FFNDKuC4ykXebqSFSJcD/CTnPjC2kW74R+amxvdOO3PJh7
DS22IaNIT1vK1lpwoGYrVqnKRUfC0xu+INfK4djJMLKPlZkDGF4NP7efvHBu99M6Slc/WV2lRBvN
MFBPSYT6r+Y83bL1yYCmmaNKhr2+GcZNdo869Wv/aov70Fzn2gDXy7n1vSd0Vba+NGmfZ6ybVt2L
eagWhnAv39ofAHjdxqIz6uEl0q7xHYxPPDZvQZl0+bUYMkiXtfeShG8YmPmjqsdgulKBBKPPd9+8
Raxn6aEmav87gbee+6N1uXFXeTlk4HethwV98Eb7F8EYcBh9wtl2RutHJR5oZTScu24X87l0kK1D
7MyfLfLW9Rx4pRqOahDOFt6uad8w8YBKz/G5IFjY7p5kva3VZSPFlftJmdLeor5b6JUQMLNFnWzA
ET4QFMilNCov1u8uxoL5w2BGkiFmObnsILJi0eP4UskapJ6L1uynoEswT0xN/i0s8k3qrrpJLL/Y
cqrnzFbwIWHWzGExo2OYQD7I4DotndruNTz/fpbeVFUkKTBY/Gy3bMGm14yiPPMjo4ZTPewv5Wlj
tRxHMw45qopwz4E+VDnd5S01zAc6okx7auzAwySXyKIs09Ngf/boFamP0+G8ve/8lcPzXCLPO62J
jOqXbYU9/1kJr4tRopWkeCfB0DNz215ujxrvwP1ES9PyEYT7NhK6lE68bRuXb1FODQmyVTCTZztW
BJTmh5J2uOZVShiaoozxGAADQ+4CatV7ee/UEEMXZVlXH+AxUnWNYNLGN2pGa3sCsG7seVxzDKHb
mNvgzIQq0hMgjsJnwE9eXrum0o8eJNZwcXha2tc1B8x698VYhzeKq6f+u6pMLLeBw7t8aDM/sRdn
uvQuGLKlvqpKK/dC1S4gqjRFiHJf2h6jNtJKAqvWfQedqz2xs29DKjQ/PD+LZmobsiF/WHJPrL/i
MWp5uuLKhDc7cw6pr2WsdaH5Y+VxX0wLHYlgZCUcqg+4tboyE3dELGX51WrhFy99v+QdWGnKNFcs
M+/PFUzwvB4iGcbBmSzL1p2mKClznrIlQ5CRzHF9o4ThqTSIrOzVNPip+hdM/t6g14oQui1jnks4
sXmw3g8RU8N4alevbK9Qadju6CVbMD5yKvdPowy4BocgG81Tz5+XX5S2ffmu6GzcXnxC3vnoXFfl
fWdKxlsrt+or8DBn3wVdxsmcglF7t7CHdBX04L0kNYx10P41Ng1pfpiHSJ8qO8Swp+Dw5XXbAAyg
2NgtjBQHt+1PuzV9QAmZSJY3D0pn+aZt4PuYNwWaREDqsr5eqcf8AokwyjsguoncUWlXpocNDq+/
XmECYJNzqcOzp3LPnBM/IYfdha2oblJvWMKrhNLlt0yVzX7xXBvWV9sG/32YdVx+dWmFPGfFet7D
knBtDwewGIBdJC8sG+zHK16rzBvXI8w4knxvW1Kuj5zLGnGaDr+lJHO2XLxh9fQtrzlCBrHLuPuj
evaxgwunIDmZfAvTY7ytCTBREI4p2WlWtbfpkG23+dSyArrFI5tpiffY0ofYUvni09benD3XIRiJ
kiGOi3BOkP1yS3Kt+qNjLdAls/TUwcJeDQiQ7UEy9OiDv4nFO0qlSL5eyxABXgPoA42BQAubTQ71
eWrVlLa/umHxP1U8bROYg0aHh+4i1wdtsuwXDHFMfZUYglf2I4KO3NTGHH3tPDUPkCbSXFkF1XPd
quj7XV58y7vfSptCW6WWa1rH6VRMndaUVO6+v7C4YQO/8Sov5CHYE8DtMOna/TDG3/uVXsPIoVtR
gbhWuADcxduHFkpWVgxkXpxE3xPEzC6KBzvJj6pENsEa2Asyida9ooNynOf/5ECdXZW2bXqScCvP
+5CC1uSr8vECl9n+zsmB3WhiD32OcsjQq6mc7Q/j1bj880HNLwD642MupqZkBZrda0Oqh7lqJqX3
c89yv6MmnKJ/iqcpOQDzMNk0QeRiKNM9hVxMTYC6KBfLf4k3u/hSpWvAH0/wRwc65BrCO7LE+w2J
sjSo7sb0ZXYwbcWat1oWpVpQlOnK3+4JytiIYGFCCS6By3MCCxfn6M20S/3hN3n4i+1sfNgkQu/D
anK/KzYkx8FFQ7v99cK4HVGPp1IXPmXb1RHedcZYmLXTPUnHFe6qukXk4yAOfmQIAYdL5tAI/dHA
3SvSwIzHFhG5bG6AKeKJ+Eu5+YfVDgJVWcUzf0IzZhYmwJAHrtOTD7owp/ZftvU77YLUu3rnpdpQ
VVia5vcrlGT+3cbb0x1VnhhGWH4LmKckYnjVcxNekQKaIw1QQoYnFYGtHVcku9wzceSaS+kPegB+
6BZ1pYaGAEBeV+zVWbq0QDqi9q/3SHjcm1nUb2Q2iOTW93N0inqkjYS7gEsLhYGtq3O6tiIstpCh
gxdsVuNp8UPkiDaFwGXF+tYPpuFq8acN6JZgFUzgqO8oecDLzbHwMBv59jLLdnuokYsroDgmCBKx
WuIwNNCyOTEatxcvz4PxHgo9f8vh//tTFq8eYvlZpkmxev0eXbfIUe0NzAFvg7cjqz7JxjALmGhS
6FhbYKEibaqJ9sAxsz9Eyn5UgHJSUGvSHg6/m3PdnHQq46Dw982H5ZPr9KJbOjUPSSbUL5MmI5Ja
t5XpJVwFn1nb+SFaOvEvGVrvFUlO9rSVGq3BOKP2u+HDgH/ZNuz7YkzNhuR8EgQ6sQa4ryWbEvXT
6tEfD5ly4Xzo0rZKniAropo0PenJEJqlioPwuoej47GDXA6Q4qM1Pml/TvYftQC+PYBANeRSLxFR
p108rv15TvfkIeDXyYsh0c10962l+Q0kLvtC7lMzF5Eaqpey1Uz0kifrBqKEZz9K2CnPqpnn15qm
HqpfHGTi1bJUHmjn7Jc/Oe93cWYE3cujLEegOT3zhhfZrjr/XmWRu0T7XKG1dYti1G4W4GX+8s77
mWW7ZvPsGpwzm4ni8nOBCbp8N0kkCDV4hN1V4ssZob/u7KvnxYsrNgHk8amWSLOvjBMpfITZegER
/JzEQBmde5alU2i8Uk0JRTZiLjlHQajtjeSIe4OHEV86Qd143Yt5/ZzQUNTHKYl5u0L0xebS6Ezi
k85mtz0PdBXRL1W7uf7IYlObM9+t4hhcIu99m6csPbUV53Ax9Utib8xQlTpD2xFHdwZLx4YYS0f4
HJskyw+gCPt2zroyT89b0w3fsEyXf2ZjIP6oNbQjKmAVvXlSzz/jyaPikiYm155UWq6uWJtdPM9j
13LfctLoc5+2gYeLvSJoCgHHCD2rRBeVDwgym/m4bIK8MsaOZHqFTUkJ2hsYRIvMpOTK++MIor04
6X+u8VY/tXMd0aEVOaDGvmddewjznW7psWosahjjTUSMq0WEx2+7xwSCYfV7aFQ4FehDyjdDO9aI
ALZpKq4EDrITm7G8ldkiuNTiChSauQoXBnBy/6H8cfnL/NzZ+6HTYDaZ2VZx8nQ41NcNv8K/JRm7
7jP28YSASXHyHLfVgFZEWnOF5iMFxMc5qerllNZz1f3mB6yRZrOhrkeLD54IXG5jeUyjuPs9cj0+
+sa3n2hwu6QQe4J+aQq2ZC722U9/rzaakvPCydmwGKaT9yPovq1yUM/c0mooc/cnwsPw2I1ozf5o
3VrvekYV7R/R6zXTbUu44P66V1CZRZO2oAqwvODBJ5w0sr8GTS7nv4xBsX9eRGrDm85aNT56gdac
a3Y30WGLDPxIonUUoHQIyi66XVwyl0cEgmtKSM6yxS/JaGOyPVoOgcvOvUADR2UatHhjuNVXep9N
d67jeeovyVzJ7GbjivauwYghQKmGhYdPg3gJjtyOtX+uwgR+vGIZA/MQ1fLSzDnbup/E07upx9Qd
xlTA+AZopl7TfGmCI5dhT3JqiLcdaUUNHbpIMXG47+n4MDoa1xmndLydkWAHfOrSIYunisMisNsj
Dg3I8E1dTdob4jsex6w62YU9vqgCgPDDhNMivuIc3NdCYqL1LrkfoOJbUIXx9XYjTeq+8T5Jcphe
e73o9Tmf+yg+DcYv/6QzipOmT/ryaFRZ/61sXEaHaoma5t5mzgOQwZdV34XkIv8B2cj/bEPGCtxZ
PxEvPdu+j9QERVt31UGXITGGKVxfS0xQSDFqOTN+JonlXdyz0j/PzeLqa5Mg/+Wc8mtz9HU0uXNv
ZlHe+X4ZcnMZEY5PdKTUlK7r+Vu/16bZLD5jj12Bh7R3H2ZYuuAqCDSCd1GOeXC3pTvsj1W7i+7L
GAHMOcjCnUEjCMItG08Kk8W0ovDpEbiBgik71ldJ45IRQcMQjOABcZIR8djujn+Th8hYyTz27oMA
WLbi7Q0SvMgQ0eObhHJUZwkgsBfTXIacDbns/jY8b3UhYJvHd51kDSkCGCFYO/zWRL+zLpqxAeWR
wbxGxftMfMVc7yDPTGHGbPrPCAP2L3exwkMYkmv44lmnqvoweqIHwBidfuvaxc8Zv73QG24Xv+s4
nPpq/NB43qCNNn/4tY92e9O+W6OX3FY0QQ3jqn6GWq5xscnF+IeEltj0J8UCI5rRBh3vIayt5NHb
zQSI2DJGhYWxiRPnSJCDgUsn24ezdbO9DWPN4oNAba8fDRhVwLLcgM2shBAPX/G4AxkvYljoVce3
EcnTbMT+7upcPElsSppJOWyzex+gUtL1XC7V3RbWrTih32q6+9jXqnq2kdojzeCUNxINA4OVQzo5
WPHsEDdvP6DEg1+zDzd0IsLD60/1gsqFA7rOuGJBFsyhUiuxISpI6jfC5rrtsgXoqyF4rJWPURl+
O22w3BlWP6oyTmXvcV+Ufd1+Qan7AHvIBdb8KdVkxb32grzIgmeQmwVhtfi1zK186zLYHTw0UgLI
srkG57nLU56jsl7CAgnscgfpy946D7F8QPn87ay2c2gOYeCSXzrzd/kE88ncZMlZro5ZMMtPEKuI
+wsWEtXPmgx4JgIg9y1tKUVO9ibFLaG+pc1+ExhxhxIBkq1fsxldFOtXX1Rd0+XcyCOsf5nwv/4H
8FtV1yn40XBuUkRKzBtI7Dm/lmA64vsM5H1J7WVwaph1kb+IfkMO2fuRNI8Vs2JzbbJ2X698X+nP
Ft6a5NU9chsbf7A1h6ytp382seln7U8jB4QK2qLdRPc0lEb8DDCBfGZeq5EgVpidj0Em5uSo1gF3
qA6G7lOb1QtumyTAIYGIvdlOYZXP151ZEuqKUckld9FimvVnq5O1PPDyZlR6QKPqY5Y2aJvX2EP3
O+YRgfyt6iNY8MmKDwZq+kNT7AiEPJUVjjS0/igh89JZfqFsLe23W8PVB756Jq2tW5KpwP29+Izn
CfWb4ywD82udI4BBSu9tdRHxGGMZzb89d9BIjPKFB3lUY390MsQZJ/RzorfoHpxiWUFX++VLWZHh
tEnAQAGaMNDs/5iU7LuFZlvP1TgyiJ6rDOWsOrBFmWOY1j0hb2x2rN1xZ9dCNCXtE/M0qPBY1hqD
hYpr+TrkaT0iGpGpLpatnUjtDzZvQKlRqmdsmzxsebj5N4zopTj63lS/UnAQe7d7KAN9bO1auoc5
rSVTrx7z+JgD71cMXylnFS8Fsg6tg+WDJq05LdYMrq8kqWaDmxP2o2zW2nzsdgeG1mHarIi6vh9T
U3XxP4AafocW52V58Sk4ZermteZXsnsUFtCGCb9kvFEqEqPJOmZT7BG1Yb6hjXL/HpKmKsKoO+fw
mUjpG//WNTnO9lA28dtUTRP1jSJEgpNW1QySVnneSh/Rur5B+SrUOD3uA5D/piyPWajNLe0wLYAo
3+Qje3n3mC4lZiIwqEEWybCa9URztr8d1vnbJJ14PmRug9EzPkBohregIuvn1gWbOditdfeSda/h
6itLe6W2b7Em/LP/bH2+lIdtgau4hlDbRjICZ/WFbH5kQU8S9cAX2FrwOVStECBNpM9B3g0wDFsc
YC1C0Ig7Ytj10+ytY3+s+oFd38v5EKck1uJ3FK0YDQBB0Z/LOFwZwiuyZynu3LF88zrICV3Ct6jT
eJLF0RfKx72LPLAA0Mw/0ixP/yi/Hfjv4NkfS+/7dyywzV4M8E3vVcmwXMRmHzANrGX3PGNfCw4C
vSL4LrDcASE5yAqXEmrfEYD5i9N3qs5o6DEL8pPY6Gyb0gaHJOod73uVkwTOnLRm983uL09V47mn
OgyUf4ScltNVKnP7n5zwohzaZIE5FCynP2Awxh+Yj7imRNR3ySWY0d/fajjLL9mV+BX2LtqSU53W
3QupqhvL/hStD8kIQf8tBFihO+ZJvsZW9+GJkDQ0k9Vu25uSmja8eMon1iUdk4y1P4hKpTiCmzG/
5wz2kH2VSShQEQReM37GKJEIwMHfM7e/G7SQSBV5IuRNEHuTOeokybGMVNQtPPs+G/hTPCmhbzi7
tv8IHYinO1astb6aZKI+LCVoCcqudpjf2jEevHOjevHQgExytzY+Pyx/CHK6zQcUIUkgQoQwtjFU
HgvqEt8GuCEnjE69jc1JKjDM910m1ZOxUHp3gJz+S+eLXt+2eQqevURj1DyYbE70bamib0n2mgf1
qbfM7ViQuv0LAzHMERsOIw0LIJQzFHH1S8xMTfw/yuS/KAPR5detB1oR+ddA6i7IDS96NyIvVB+W
j2RLNetps/n8bDxKlK8TeOLgZ6nL6C1e2vn3HgdmQqG0jvUh7keWVaQK+ZIhnZCdVx/WLqeGMMvK
1F1rv/f3W3wwg3jGWe1eI9UhhbDthOv+eyRbbuYxqy0/Y4/BD58HPJrtW+Ed21FPSCcbE5Wn0Jdc
FkioygskwfZjCVX0AejSUhu0Li256nMqRFHVlf7chYiQd2++8w/YPZrfes+XX7nqPF5AG2NEschO
/4ZMSBCIMwhOgTDabh/G61ZIvJVT8X/Szms3diTZ2k9EgN7cFllWKidp2xtiW3rv+fTnow5wRmLV
L/7TfTPT6MEoKpmZkWHWWrGh56Ooj5XUkxHDJqofY2ivkOMsD3dE+h451pD16sozE8DSLSWIjDdh
pDnYKKoIXwJxTH2jikT4V6vrLOtiwBcC32d03pNAvbA993pnoc2gkNSk1NsFoLZQOV1UqYQUOE0C
PbW2xSIrlZ2q+GDQIrIJwxlo6Vl2oXrVSxppLcy5BoIQPV/DXbeqIqr7ospymjW+UX7LS6Gqtm0S
w2L1myZ2pDLQdby3mxbg8hknSLglfsvbUaQTneYZpdZQSXYSld6JwFYma2oSWsX96cfEbkOZDK5R
ZX/XxTiLA0x4F2R7EAndV6KdBNUl2lzBKQI6U/8hgUvR0IhdtIFWVEdjg3fdH045/IHPnVwDm01r
YomVIstd8TyolgqSbwRNys81tfgzMWkT7JH2an9HPtSkFVClAv+QG8o3LRWGUyQOHMIsyPJo0xZN
/qkP++TZCOKRYkRXDN8bHuvfLQAVfaJINZfUD4TcQaJ7kMH1i+B5DbPXnjV3AD2olabyJfbzyRUM
hpvY0O3SmP0g1AMBCKpyFRQ1Qjq1CiDMsfidxmrAF33WkJoAa1UG3ufa9aPgWQHJRecfvxo/F3Lv
f4oSsx9AKdbNhbpwmXMUR2g0jSea7Y5WECV4zasTbSNKEHVXOaXHP8ZAnOlUyhie6sGFmwvXrALr
AinuJUaCzgWdK6PcwqTRAXrNEMTf6zE3oVp2AkBVnsYfIte7dICPpt8NKu+IT8FCbB1oHCgYpJ1o
2DSnuy8IxA0qLMQwPCPXbzF7zxQFcVsTYh5BRfhfwCGBpdfyMURdFeWOL5C72nKDQrFXbF3wTh4Q
8Soqfoy848RgYqQ8k2Gavp0oKah+MajKK6iTPjiAWPL413rXp3sdbZnscYyTZleMZckpoZkUcHZV
HQg0LYEvCPezBUZVt6dozNTvpQzcdGUw+hgN3bKjyC1YUHmAEungpSgKVy8q6fkvOB5JvU3cUvqL
bEchr3tGPzEUiO48QzNbb9qNRg7A1qNpNjb09sRRgyaS57R2i1zOFNuI8gH1dBYgnIxyzD5TGqPp
47ld+gWnm556YgLRpkJrEi1VQTNNufeDX3iARlpBB+utxwG9ClrFcmgdqBQr2g4QbBI9qegBtCwz
ow5YNrVJmGhF3dFQwWXh8nJERIOCkGoVRDEOp421Sv/UIsvm/4Cw4vnbVG/DR4BTikVlEWEjDi2o
jJxSZb+jrFIUu8pvEFTQQuCTti6HjNQaVNGQ7TE3OlgBWmr9nrBVx5b+gbgdK7PTCNiLoXyYqsg/
AqQqIsAJhvIp0mSLqnnf+eY5k7qqeKJPBbssMSdRAyGIpPIUK2kdrRsj1b7WoTegOUx0dnbpORHL
A3n6mksDdJZWTkfa5UIwpEw4HkiRrTZqqf1nXpxSM5pQG9TfOQhchQJyo9iWxPtGMUintBq9M8I9
4WMj6TCwVzi4MnpOIOxZJ93oUokorQ7hfNuiKgqSeEKDhTRik4WF5pqAehut+jkmjOMrHeq2AGVX
iakaXb9h3GsrNFeA+FIhXcyhgVm1lXw5SGDzwARMvCdrQFuheDAVMMFkiuRbirfW4dJrBtQUeOHB
nmF+psDYZk2KBeLU0i9+6Lk+imSA4J2cKGhzKOmpbribwGV6TupkpSyjShqaRN8IQLVi+jevvAJM
Jv3qrjsKmaVaz6DTR3MtZ11H5CUGCCgoWW24q0aRhj8K0i3ZYXQJOGguqHn60gVukh98PKHmNAyf
+G6h3SReKjr5E08bJ2/+Ftqk8y6yMVj0bEw5shCo7IO42UdCYozbVOkY/zwpiVBy6bzE+zEOepns
h7zzlV1NtdM7Wh3anwdE//CZcjX6idOJodE/19xp5hCnhq7DykAL4XPRyOH4UJmR5h7hFsG0kklQ
4W/RDQUGIXH7a3kFFA9C1irldmnErZBH1lQ+SuGJ4gmknT6idXsQUNjsVyLqL9yeEXUCZIxiYDle
bQ38WZro7YrMu5tKfAXjMLskBQxnSdIFDd8ITH3TSyMkYosGAYiL8JPWlvoPGfoM70XeWU9SPqbM
M5Ypdg60FqEJxUlIZMO7k5KIW662igx3uKiuprZnWlO8YdxI9VOlmEzg9Ljjp1ZoW6QO2G7rIGil
9av3C+9nxAcY1z6QcJFCA5WddVPq1a/E7wgfOzWgBGok9I9cpeNvBu7YwZlT5fFbPnqCu5OjXCh3
tO/6z21qdJtU1+VqW1du357SvkR0xQRP8NxalPiATcAB3vVuDt8U8Z+Os2JEiJ+2nMDTmPHCPvgG
0B9gk3gH9IJCd02ju9yNyVgX66wusqdheH3vFKn/VCg04ZxS9uliQp1JddvHrmH7nSX11Mi1CJZJ
0aj9zs0i/wtyIwFZQ5NYjxBZ0Trp1Dhbx6qkGSuQFqBUAw0Y+orSbZPtcO85Pktt0f0Zff9KsUsq
V6TtFOoqkQxsKlxJyrqCg/lMC5/WtFLEwnnwfUq2pZdAWndbq/nbdXpNesoFytcheApSdSrFGeVB
GGknD3Koi+RDJjX7nhrKgznWgKZ7RrQzPxX1HvmhUXITmLVXgZ0Qac0WXKikD9e+klcszXPr8VE2
KINCSy/d1u4qqtLoikgjCUmF+vAlLpU+2JqV6U8EraIQH+UWXgGtA4G6XV72be+ICRmXTf4rgp0Y
QrBYRlZBJfFaJBboyIUrr5KVzJEjr/sDdJ7czwVwikambzTqNqsMDwoJ7/U2Q1l0XCMOpj35BWoJ
Dpod7VXsTFrcjeuSOIHP45zF4N0+1W6h0iy2qsoxVGrNQOfE8or0S0A9C8pC+WigM/Z5yLrePWUM
nf1iikPpRLLctN8GhZY3dfTBCol76ddzv+nTQpRFDxR8Y9laK9o6YmqjEoq0ixRSilyDOQHjqiAu
AOCC1EyCq1lqX/Ip7XFcDZlgfrGeJ3tLHd1PpWjAd6Zxqz0buTg4kMrbc9GW8WYE6OqBo9fr39D3
we7ADKH+jkwfycZI2Vdck8WLZ4RmrImpTJ90RQUygqsOeVtaC/CbEO0AhwyGEMwEtNJ8pNEuJ2X8
JUq62H0w41jowXjHopOEOkIBlmTyz1auIXLWad14LEjaf2XQDCCpC1345I+lJkOigxazAoHcKPQp
wRZvQokOP+fMqh4yUXJlBp9YZfqUqx51lFRMq7+p1OY/M0rD/IIyNUnSqRgMP1stKY21aRX9OaG0
1a2C1FWsP7oo0EJS6M1vPSmymN40SPUz8hF6DmfcTMiK6jxNQAoUyqFXS3ooVar53j7TK3N0LFpQ
+dpsZMbqmKDuH6RJYmg9ZH57xrG20ZpGEyg0CXcgbKfBbcopT5qhe4AJAGGiQ3tE2hcB3DCLpBoc
oFhVP3XDsPpHGCOWfqF+banwYqF0GL2FlFQrxFw5WIa+EO70pIEEFqiG/wPGQAgiuLK6+ux7vV4d
laafcGmtFBzHvs/zMzrvcncUW7enYQKVJYg24BhMDm4XQQmUYP/+CqgB/7DgXFzADYH2JqBoDQSC
LLiO/LOcHQ2oDcKerKWV4QXXWbwu6EJlaEFAoaEoEYBRW7nEUoJtMWIs2pQxiRM3K6AraAelIsiO
Hrume8DLIeSpKcIEIkJbDx2aduyaC4B8dMw5+LmJmIk3gvirbS1QG+XsVUIKhAUmcdDxqPlwM0pb
wlknT9SARriZTB7TNl1tednO0iKIiTTbGmUzIs2pPgwdTbepEixzeHl+HVLT0beDWKp/d02hXBIV
WevYthqqPMeBOYOIUKW66OIyvaEuHgDZJOpXCSkJmsCaIHRXSlR++Rm0pA+V2gBFoDohcBfQMDLt
QWqDKKqknwOj1X/FOBrQHwo9CmNsVfo9nY72I5A2I3a6Ehg6aHAar5skj2p3H3d6a2xR6SmrrdUR
sPAgguGwbDEsoxyss24hqNmXYXPI0gQ2st+WyrHvPdGzqFL7kvJzTNXyUU6p7n81AHRJlxroIQJf
41CbT2FeF+6jBUmS6kUuCMikj5jZFhBuha+SWrUZ43z5a8+xQb1/ZxUlzXzYLzLwO+jhkZo4susV
11qoU3nfUFswEV+S5edQDjyU4EWZ4LqIOpA9wkSFTGlGiAdiXi/c9x43duezK091KZFlWmWNyEBi
mP53Esy+2qKa2Vxa2SiqddDpTQtMuRa8PZxiT7TzNhtgc0FCkIQHk+I9cl2u5btXN8rlX2EueMU+
N4vcBJlukYVA7dW/41JqlIVqmnXoOHlmG1FsMBST5lkFJKb4mo08gDn8ucSPDr4fivV3UyTepjYA
A36dBUOhnDR06fxdFoJEQBIN3aiVRiGP+cBx6EVfkGjpvAmjq4lPWVHl2ZkRwEyYKBW1qi6VVQB3
G9kycQ9PyCNmlwVNKV7UJtdpUTcVRY+2Q+vNSSpfTS6Uzfv+oOjAfoRW0WECGGrmQmNrWpVIsde6
I5rT42/VbLUAWG4d/lzQwL3Vt5ZRMARFookyz68801aN2kQyQT7VR3DDTfAsx8k6AYOHQcBN4moU
vBdvjDdNJu3NXW3b7NSC+LJ0T5zUlIEXicwGYUjI7CcUemrkvcVPYKjdgNq1t0ZCxAEXckz2zKuw
vc3icIFJv3YuH8q0ZG1S9FYgK870UAWW1caG1xy7uBjWbckAlBIIFv3gjumC8AgAVVh4tagvmo2g
G99SKGt7sfXlswdFwV1QIr6ZHiHJFmhSxt0bIgqqcyFzrUFHx8+y5kj7Y90OuzD5Y3lfEeha2Oxb
peHJDlrvfGxUf8zZlx47qZHhJjVH89rXL5k99HvjqAnr2jaklyA9lo7ibROEGOyMYY7nZGkwy52d
fmd/JitMAcSXUVeAe/qDjDqvGWiqraHzDb+1Y7cBWr6jc+JLG99a+MDS3ZVTxLQYji2z9vnKjYBJ
fGLdMH4lt8fmNKKXQbLjiVu0ByweSi2HUfCXtJOy8zqfIMf1flD+yp2wybNo4cjffgcKcKI4bfc0
aPp1EPwb6eCyhuDZoll2pLtz9ooNLbRjWDx9vNt3jUjMbuB8G7o0P1T0aJU+hsBwlNTkCpbvQWme
QvX5HxghVaUNQGQmzyePR6mn1Lrqtke0bD9buvQH1vrV9JUFjez5WrgWhCDQAQ2LuqJmzu6rLliV
aGo5KkrBl1J6ko1PZrFgYn5CMCGJgEsQE9aIGaXZyDUpby0Gi8vhGRxqXq9L6KT6rox3oCs+/mTz
yz43NDuKhNBabRKVncP8WkdPkftXtn6WzfljK3e+2LvlzK5awMiCMS6l8FyVP+Xgt2mdx6UZXUtf
bKb3rPlRTK+SLxardtWcFR6vYQ0AXC8X/MbSWma7nwu96/eBEp6N4JOrnVz1t5otjHlY2pTpJ7y5
kYiw9arV8rk696J5JzZFDJ+G6r+8LfOtn0138VsFkpWIFTQE7VhCJsP8qurXf7fz07a9WUoAT0AF
ABqeFagnkfAH+UCIlwvHa/rkbx/Q/10JgaUiiTI3Z7YS8AG5kIt6eJ5UyFY0zg5iDRH345Xc3RST
ZrzGo6iDcnu/EhI58MzMQzn7+dlESzZEbFQKfpddvmDo5nmYliNrOBjFoJCiKLPbYrSpJPpDFJ+D
+pHqRlA9mg1qzuAHx/zboFG1o8+FPuZmlM+u8TVC31tJTLunM+ODvbSQAft46XMt9fkPmt2tvh7V
QXD5Qf4or2PkzwJNptXrOaWQQ6ljlsqXjw3e+9Zvv8DsjjEBw9UrikLn1trKP1KUJROTvubil572
bH5w3tqZXbTRKCiaFl58jtAvTcAsw7QDHYTcm7VFTs+Cehn1GwPuw8frez2Rc8OmYvDqKRIw7/mJ
bcxIEuGFxGcrFc4QJ0HUXRDXgwmAcJ/wHD0ZP8kU28fkoD8myDVRBl8aM3LvG5uqOQ0zINhT9dk3
DhVfawawe+fc8Zu1LzBKBWa/li4tdXpBbpaqSboMw0BjsM/sGw+S6QI6rONzUT9R8l2hlhaTpEnf
3JVxVTcIagHli+2FDzwf6WHIDG4inNFFAixd1mcuIQLiVVJgGi4yQh4ieWyFKgTzmcP2Se9epOyB
wmBIwaYxtqb8sy/iy7QXAGAG5MHyHVWPjdYmC7/q5o2a/aiZM6yDYOiRfBsuDcTLoX8JEEKwkBZr
qF5I2ebjT3DjFCdjxNYKwjqWzOiM9/4qR/1TS1y+gOE9UflZleWf/96Azt+fJkMhwDTPlChZAjHS
8uHS0cVTFCS6hW8fW3gNc96dHdbw1sRsDULbayap+XAhHlrp5qOv/mbNJzVad8h20xbfIwHSFtbC
Pv0/7JKJGYZGAGbN7gY1X7QP03a4ROmpzb8hh+gIE23POgsmMkg/+wa5yaXhbjcXksXyGQ0GBDLn
hBD2/YZVUFkKevrjRUBMuk6gRnAnQa4cVX/hTt6zxGRsiWyTCRnMDXlvySxct+y8QryoHtLrSEq5
4R7dcIBSCwOslwzNv6OV9pHqxeKlQV3ghM6vQLkS5VwubryvB8t0Pj4wd+0ZMvX512TGnL3RA8UF
MuJevMhVtIrrZ4v4CXX8Itl/bOfmQZT1qUagyjLlUUOWZ1uleWCTwL2IEOCNc61F27p48YoSSSWV
9ox8aTPx+WOL8q3vwKRBbENVgqRj7tASuO2V2g3ixcjQVY1V4Wfl6uanZKTVk6D39aCpSnaoaNsd
1GqUflPtK3YqVVAHrdjqlIS0tEYJfvDK9cLkoa9BuaPeph1QElk1df69hvECNVurdy3CFKua1oct
dMIpMbVwj6an/w2Kub9w0+59SAUWDIJYnHhZm51EwDQZBBRZvEjdc/otjPCD9tg6dXnKF47inTtN
botGJHUW3KE0n8NKO0bIqtzieqEaHuXSJtf1dTAeFLO3c9R1ejg63Yiu0zisP967262b3AgjzU2c
pEFg9/66ZVUkM7WjHy+GLmxQP0D9Q9i0ycEHv1Yp3z829joL8b3PfG9t9kmh+Uu8fO14KX8BTK+/
jb+lZ/FgbcKN66h7ed96KCCurB/Jo/fSvOSHcvPxD3iddnPzA2TSb/JWTdNf58u9CflVAekewKjj
pTt4T7QTHpgVKZy0J90Zt/nnU3BJGO1q7atdeASRtWD8JtqQWb2qmEwU1/gPefIQb4xHyCKBEDbG
i1ch3gS36sHXtZ0aJl+lhN4vOs9ow9U/M5jScMacWhm//pNfYFFo5VzLCkWC97+glzXQ8OiOXKpK
4HKVn6nb7t3e6UJtD1H9OzRpsPi6Ga0a4tqPjd87aUQ8TN7WpEmVdeaXmsAbw4qu/0VJqxfzUBm2
labPyfjXzLf/ytLrKXzznX267hBX9Nczna1UOPP04w/JGO+FDoaTmX7+2N6tZ5/KRsTqFDo1nsfZ
vqYKsCcr8sQLKzw0urtBBBpNiPzJbBcs3XUUlH/h+/IY8/jPTFF09kdVTPBJ50LPIH78CqsXxsKF
kN0EN18VsbguMmPJP91d4Ruzs3ODtqCSRCVmBaPalO02qEtb0PNjHLovriuDKV/7XnX08hKNaAeV
r0boDoEVrXOq8+XS9PEpKp9fYl4bKpSGhjibPjtJvZy1Gfqs4iXt4mBrtf1fpg11uz5CIODjnb13
ZsmANNGSmGOkzU9SIqcaaFbWrdJ/i0YEmncAJ/PukwZ7+WNTr6XM+are2ppVu8ayzws1jsRLpzXw
vZgpY9N+3qlC+glQxamTFcEO1f5xLMorTa2HZFSfk3h8DFGzslGYDtdVAhhaQ15/ZViodaWSAplL
PHvIRPtjffUCCf1CoRydjAoi2hY0Zlzpt29qWxl4o13I7lpvO0DZcrXg+KXbgJ9WLaoXpiXKVD+t
2eKMIgyAn5YEJbKGorFSn5qo+SJqY2gnccqUJyX9iRTyPivU7/QGj4HpH+Iyk2EQKztw2ePC2373
9yi8ABRLmSFszYIxQk8q4G4jXmpiiVWnyaENtlZdsHLnupoECBpzbxTSPWqV7/1t3liM24oE6ZKt
UHQ9dNusW4dn8MBhsUH07uMTdHtJ3xubJbMlHH5BUTz5YpbwJ3L5MTFOIxPWQG6Lu49N3V8YIwN0
+kKKKFszh6AgAqnkEHou8EI6fRM6xnf/hBAXVPlP/T9amKZYsiwSPFvibGEAosegoSLNzSAfRU3R
RzkVoAFUnI+XdetY+IKEsHhyi47XPOJDVCge9QFDY1Oh1yIX47ZmrtXWyxRvIUq/a0oXaZxbCKbo
8hR8vnmjBGlI8oYE6FLS//4LZSywvaBLf+mB/uvjRd36MBY1pQNA/WRLNOdbhSC1ZnlYSgFkANmw
4/YAnCJBQyuLF1oD0hTAvXdiGLNQabZ0UyIRmbnmKFajioElMqCJHDFgUHfGJ8ZK7VTjpTa+J4AI
guAz/EekVncRDE/FX5jOfnuxaZvrZCG4a5MW4eyspD4MwqJjRIg5AGUnxEnotif6PzgoZHGGSigj
gd2cWUHcTKI13ckXgnoRZIwKnlBObfnp4627d6Pfmpm99moJFZ/JzfIli3GCByG4oucKFuxjK9Jt
XMo3m0IYVsS5n/d482rMBRcxukuo/BnARgrRS42UaprsovgPgKWVmjBcHYz39WPD9+7AW7uzrzjk
1N8VY5AvHg1cNVEfjG4n5fXmYyuSfOdMvjUz+4qKnivdmEjyJc3QNDBdxcmYQrauSqr/EyqUWR51
uycLKk/IeAcHpCeTY2REweOAOMHCr5mMzS4IE+stVeXt4VnQZ7dRrVMI/51nXAaQO9QayHzR11l5
paGsER9u1h8vfrpvM3OWQW5u8fyws3NzLm0UPVKR/2vD7wp64tTKbK+/yjkntobZ4zUPflEt3MFb
o5YI1V5TTZ3yHmkGP+qNb4NK00Jji4xLUEg7IV2Nz7Fy6QbpMQqfTP1g6Qv27uwwWhWqRSiokMgy
tfW9QcUNezCVnXWRpWZdoP1RBdci2iPhjhhduSpaYCfNJ1WRbAPOL85j4SvfyWsBKZtQMifPR1w6
HcE3K7ag0JihOvjXpPmhWWcoqys13EpA4qLeboD39Ogv8smZbyAkV/CL43A0YE0hBVUgG9boCSMp
f1ta4Xy8/fe+jGGSlVgKc0TJeWdnP4M5DZRHci8RlBugVGJF/HgAmN4CjPcZrEphCLLxV30TLE1r
vkGrTA8BcuDSlGkTT81ntbejUoO89bxr18if83KfR3bdbCgwon9/NJp+bSHNWgrIT1njNkuOWnCR
hJ0XVAtX7s6jBICDIJ7kjJCFJPz97sC+gSQlRd4VzqSjaJ/FkapK+Zz9ksFuHAHwiplno7LjdPk3
w1t4fm+rSO+Nzx76PNXqFtUM7xql5qYYEDhHbsFSvyP3bueg/iR3aejvdNrf33k+NjL7Cu+TiNb4
7DYEjDGBTqZ4V8SbIB4GoNoQkrR2yKUs9Wnu3PQpuODagSxUjXmfhsld42AMhnfVj8hKqsE+7U9G
Z61iPVpnxTfBXLhoS/ZmS1NDpqgwpM275s3UjEJXJn1sGNEHm99BRPTjy3Nb1lQAnoA1olhDvk2U
+/7cgOWTdRRQwus4nLxdrO4H76iGf1s2MApfGpUuO4r4+WbQvVPcUUK2pf5X6KDKJNiysLWEhwo5
ZBcF1SIX7KLbwhT00TKPw2Ap0bjZ8/c/VZnlMwxTRJk/asJr9tn/xoabl+JP8alfN/v4ABrtkwtU
feHz3ERaM5MzL98xNpa5hV14rbpvChO9mz8ff/6bl3L292c+FVk5o9Jd/r7aIjdiFjZE4SL40Tbf
/ns7pqxT5dV5H5V5yGq2ZZ0O4xBe6+6LWlYnM8clJfpwDbxOWNinm1icNZkq94XAkXdZnG1TWmhd
LUQuazKSdCv2WYz4aEEOPObZrhqadg/vcyHKus3VFOBARBu4A7wxJfr3x1gcSEyRjhuPjc0Uk3W3
5XTu4T4Ei7C1m+uJJYqrypRQU6CZh8WJBlExaD3xSMXa6ffCKbDNjbgLFl6125Px3szsURssw09C
gWHXzaF3oh3gVXkpv7093JMJi6YGqIopfnr/zazASERBDcRjvac67UBeWlXOL+9iHxCbevz9357A
d8bmnSHqlUzMG/ls0c53LFt+lPYfG7g9du8NzK5qPMVHg/i6L90a0ZlH4AMLeyLfeqD3NmbXtRAt
xJE6Xzwaz/BCEkgt8G+e+kc+3xf3HNguK+uc4ELR+9T9sq7uqtvDQdkYj83CJbt5cV9P4f/tnam8
37uaob9F0oXisVpb9BUs2zoEjrGw3tukaWZlOkFvQr4Odk2FxCgnxOnW6NVtTEf9tZJX1LIW1nP/
Vv1nPbNHD8mzpGlD1gP/7CF0BNu4yjvBWTJz10+8OfPm7FohXgzbOGUHqzVoHoeCIH4i/dFul46j
tLRDM4+ELgYqwi2W3Ku1a9bTJYZfco0+5Q/WSd4rdrGRvzD1y3KUhUdr6SbMojHm16OgJmNZtn07
f1DW3vJ3XFrdzHeMRRsV8LnE47ixNkm/U34Sftvpg7qSbIRKbf1kXZBqtRrHW1zf/WNJRZOADDAr
Ucv7Y1mkoRpofjwdy2btHmJH3hcOOJINU58WvMptcjFdgTe2Zm5Fll1GEDKq4Tht4rCOdsbOddKd
v1PWmROvP/Zhd/3LG2Mz/5JqpjJOxKnj/mm39EJO/993EfNsITOPUVK0KhSgAMeWkxisE8595/Rr
m7zcCb58vI7710zXDdAjFAHohL3fIfRwEkFICxEMebRDsWWdP0SX/Oja4YLfWLQ0c1GqgBa9r2Bp
umDVynXQ/zqkB9deulWLlmYuSkLmWCymNXXrdl+tgjXxoKM+lttsAeB61xe++XgzH5UzlSb2hnzy
Ub2j2tNzaRzqf//p5h4qbYbM1FgQuoj7fh869Ur6ayPo9fQvT8PMIaEHYkmhwoLKDToOq2plnSJb
spkrtXAalr7czCs1jLtP3YgVNbyKMaQRYkC7vooLC7rr/P6zQfPGipsLjaJbrKd3psdX3tPEt5c8
zx0vDiqQgF3CydHLnu0OUH3aoxCcMeLbIUaGx+QfXNN3NmYbM4Yqo8fM1yONzpCzqlerbC/sl17d
O9/rnZnZtuQWo68gmkzbwsxeW+TxYxrFwt7ftt8A2r35YPrsVfDQQAjGgNndxQr6vl0/MmHUCfHV
AcLjkEli21wyqdz61HcmZ48D47lU5KZYmHLWr5NfFewUDflV44jO4e+SX7j37tEOtshuqHmAGpt9
RwltwDBrjend6/f5t/yh5xYZPwKHeX0LS7ut9k1f8z+25mjrjqmjRl6/2kpOLZrNTx3eqKIcwRSx
R/nZPUt29ltexQfxwX1adLaT2569Vu/Mz74sw/lKuJGv5ie3HjvAR19vc7FhKoPtk+ctOKnpL95Y
BOwIUpPvCzSY//1NrCtLuhQj0cfHDVbwyx/ytbrqbYa926gbL3j4u2eVbBVcKAVETdVmD31dUX6v
q0g6Jgkka5+2vn7VSMG+jt1V8w5VcpVBKCkvDMdddVC+DUFfWu+dBHNKmP/vJ0xn+816Jb8IIlRm
JZ4z2Y4d65T+hGDdfXN39FVt8yQ8unb2UxQX7L5SCOff+a3d2YM99pqAJAZ2q7VwRlO8dALHtMfH
7sS7+ih/DuwE8WzG1jnuuf6BJpVTLTXw7jwTNM4snbyXVuhNNQTtF749WE9ya42pvo7/EjwFT5OX
ZdbSJnlkahszx/yn9FSuImfJUd29Wm/Mz58PoYopuDF09Og/aufaOZaP6qF+DHabjXTaMpb3B/Pc
/o4cvXS7cMbv3SrN0lUonpAb+O/ZnmtdJotDxZ5fm7W2q44+b767m9yIvJIflvOE15rczW6/sThz
WaLeDp4S1NIRbT0mFK8723jutlNIk+4qe1iTWFKwQbXqod932ymRdXejbSHl/ouZivGq2CznR/Kd
UBioy/99Bm32UoRCALl45DNYO+1sXunuX5vDuGH+C8EWA+rTn9UvhtBvc5uJFiT0BYnFwk7cifTf
/YSZf+vcIEQbjZ/QO7HDVAInO7oXeT/a4S49MpLaFl6WAop7qcw7mzOnQ7pW6QKTsdmGPF9FO+U1
0YYz7wBX6Z6t3cIap8/4wd7PkQZGqWidYpbS8bvy4BOX9xyy3LacRUNL+zlzKTVT4pNYZGEK1yk7
VbZgowlrI47SOUzR3i+sa+EWabNEoESMxR2ndXXrKa93CTKSQ8vykouLv/D+URL6budmGQF5llEm
4bRzXJYpDe0fK9t4SneDAzZ9KYpePCiz0HOaDKMKLofTf2yd5MQoo9fd6xy0iA750oOw9DlnTqmv
J714AxfR8BC1e2hqzGFzagetqrW8d3cuTkC4aoTYuW1weJgOTq1rcVfvPgpvnMLMU5keMgalzq4y
i/e1LoTKlN2eJ2elOohe29Vl8gOWIywW85Tprf3gpsxDV52ZhUx9Yn/Nq3soTrjCNTM2T96X2gEm
zVc/U+Y7A3nbWUyUXbWH+LNeOqPNlPp2ZRwaJz7FJ0a3/sMa4Nuzp888FQPSTUtrOQzZ+nO1rqhx
XrbaVVwtPYt3o1tQw5akw/cgrJ4dclj2UdhEnXTUj+Mv49VjMKd4zXSQ3WIh916w99bW7ISXQtPp
Feonr2VA6bnfdNt2zxxd/H+68y71ytjGp+lZDLnQSMasPnYh05G+3e//LHV25NEOb5hxgPnmgA6m
TeGYRy9cArQuLXJ2okNdcQNE3vFTNpG7nZ6D6+QWGWBw/keZ0JsPOn9S8fUSSvPYoutOXbV9cZ12
ej3ZPnml/rNkD5gllAUgsoDLZqcyVmIKTIP0v7c1fDSPyMbjL9i8fct9MDf++uMtuxu1ETLq6DGo
aFrqsz1LOsNLUkY6Hhmb+Ld35M9KvX8pHGlbPArDGrmlXX7MNv4xI9EUttpSzHpvM/FOSEMYMsJ8
8w/cDMggJUxSO1rcDJMTCu7VRivLIUpfyk7uPdxvbc0+btGYYlyjPXUctmTsR8vun+pVevj/yIOm
eza/CG8tzUISRAH7Sg1ZlXFGLP5H+2LsQh5U87H+W/5IT8VGpQng2sPTx5t5C9uYSHlvvuYs+cHP
IJrbskLGgl6zU0tMqj24TvnXOHi28kdc1SiNLNi8u4Pg6CZUFAM9507edV0pKrVG5p0TVu05O3hr
dnELT1p8+CcOxnpja7aDEhIyQTHWnJbd1AwN/lR7AO0LQey9F/OtkdnmtZpWShGChK93fnKdhPVb
jQDv4w+3ZGa2V1pZddMsmOm7RdTe2wNq8CtQ3AsX/O7783Y5U5zyJiEuh1ymYd3KNHbbc3VVHrx1
RqWq3apfggW+/NKSZhFkLXeyMTK++7WHzFDtymFSMqd9aYcW1zR7UwPeOJN2vMybOsX73npyy73t
rqRj8eXjbbpXH4dj9Z/zPXtTI6ZkZpLHokoHss0pWPu0F/wdwdu/PBAzT5ylI0pL0+FGrv9xqklN
fp9FLbnBaRdunNObBc3ezyyTKn2aJckrPb1p0U79MZymJBUxRQdlfWfMttbvf/cVjVluqrSuVFc+
RqeWq0hh5n9I+64dx5Ul2y8iQG9ek0ZeKhmWeyHK0nvPr5/F2nNnSyleEWemgUYDXY0OZmZkRGSY
tWJ9WAPBT3dm7NHfGBi1PEC1sAJS1SpoAeieaSUGAnIk9jzKhO0+XKKZYSsYXxW6AFoDs+EfNi6a
mZ/PrnE8zm3tRAB0I5s6whLAmjEGI/jd5jV74s1wMxBgcuuNDsGSDvRaM7aixdzejpbi0YqpA62U
XMj4Disetij7Ai8XyXsQ4Gzjp24vI8gULjOHOZFju14mnekpAWzHSxGWqZAdZ7ibzDqsnsxsXz7Z
y++ZPZ2wKTeyKJMfDOh/FgMsrjbBFosHW7gNSL2UZi7fVBx0I4ey+lrX+cDjxZpeAR7+xuoM2gKG
1eoHjb7k7Y23gLYJWj+o61yrmjhxetxfk4+soNOfbvMs/bDitS7HZor1Ps4LO4zCxcyBTfhonkP3
kohpBUy7ieM3XPkAH30/nNCX45X/p+wS7rJNtR+r9LPNFdPr+VcW5QSA8C0AZnmUpf+lYD0C6Osx
shtTT6jJGhoz+8iaUkj0qo6N0hr6/VhqfbXfF3XNFfwukEuMQJoM+6bEv7IyCzoxJYhn0RqLrklh
hFW73cg6rsOYC0R+Jy4avORRxURybXVCd6zJW8g1Gixc+MzhTRmVa5nU4qRQBANMBJncwTnGp/o5
WbGmYFxAmKQXZvIc7eNLtRfMdvlY8NRBXsulDhJPkZQB0xC/A8ooCBusUvp5LGAqXMVc0L+7Sblx
MMa4ihhCAgMsxhEPWTGcbMM6oGZJzaTZl82iyD7rhFll0ouaGwXIf+f6z6fsy/U3UO4dAJpcUmHC
YMfqzjrcfIama7K70T8BvBNmtDVQxgDhJrpN5m7+VC/Nzfopd9HwNejkGoHfgSrWDPfNSthyGGlu
SEMiAgzh3pAtwSx0mLvLzNbPKRXlM0Qu4zFEMHqqz90ngGnJ5bRYPKEw0C3OLZmrQk1VR65X+md9
rwxQnEKRwC2Dp5cuLwbjMyeH98hYARMFzlGGZy7G9/SmJd//103++7Qr0V4FZGquxyaDzAl1WoYM
q8Nl8TRmQT7An4Tk7XEubTCjU3+J+iuRYsErHcqno7ltITKwACyKbPvcC+Ie0Ak4pEDbGDEAMGok
0EiHSsH44ImSRv0Bk0SwbayDdfDJz09hFiaomj5c/XdGb0Y3SMca1yIpNylUwEH3XewmarVor0jX
OdI81bo4yctMn61oTZqgqwVS5haEaFXt5Vig5yEjbe0u7t/V4F/ZL2nNGJnxeHVz4safX50bLzKK
H/sQJ4UpGdi9mAYzEv68+aP9o4yq1gRgnXD+WxtFXTR9M9VxXuMNiJaF/gseohmZk1cdU6wa6NZE
DBdQFo5BigW4ATK/S15d8BI2RvaCtttcMEEe/Hj/KEkYjUKDtCTxYxkfU5gSZc94HqCwWsIntgVQ
fJuDRT2AOW75WAgdqf0jZUSZQUkbg290QrVlo4wLMzGxn9F2Exw81NCBUAZCBH0NXE0CAo9luzzr
LeGSubcFFUfdiaa2UmMU140UIbE3hlX/eMaAdqnEGojarBKgTOv6b7RLP9vMdK2w1GfOkQbAuJNO
ba9ct22YVFh48VWamY9R2pjUF114RleGVpuFdWzJcSzULOcki7e3/h/J6HpDgRsD4IJM3XpfYDwQ
RPuxHQlfYKvqgD0v5x4JBh99wqr6XHpAk4wAbrwCoHUxsoPPQfH9DdVeXZy/T4CNA7KQzKPES6eZ
FDFqASZexHYHPi91UYKmGqAFJm/2wEjX+584tHpwyISLQVxpi3BXHIoclWbRkkHvvuV+htjkl2W1
CfxlIj09VkkqKvzn2zCBqaoS8GY0kVKLNnAbkCeysa1x4AhnUpXHtFAC0UGmg2pwrqYz2oi7rcBo
OuJ4zOWzNGRPX3BiLmtSbMddDzqGKCFiAeYclVs8XtYfeCotCCYDVxqyMF5KxWdCH6ZiI1eJLaNE
9QmGu5R5wugOsHTYZ+Cs5YT9KTNg4regW1qHq8KzmMIa4A++um6BsR4lMCLHHGIA669dH4xR6/CF
34onjPiCit5B4fTXjc0hNLz2+PjT6bmxvyO5/nTqSMC2EsJ11ImtykbbxZjgAWsmiYAcj3BqwwSr
JCfpsj3MJZn/gGDu9kwZx3EFDGzcodT4IVihXAU20JF1BRwB5BKiebMxngCCpwN3q19UIK0n+be/
KO2RcQccmBWSA1+AxS63vriqpZljpPsC/tmLq0+ifA46/jyv6fBJlWX0pmj2P9ZKflok8KVf2a+4
hOeOLYw3LTBxdnp8DsKU5cBE2/9sB6VCHlcpXs4NiR2s5GP48Sr+HvyTspFX8dbXi40bLCrzF4lC
fR2ffUta7THjekCPCP7e4o25BCWdOPzbCtgvDbP0GOO9A9himbSv+jxObRFAmPkKdF8A7Ac9ZPza
NBz7XPmg6zQEQKTjpc/7ybkeYvYZOPPxaypokTvjT6bsBpJUkoBZd7xB6Dix9/AzMDCkdl15g8WW
aQJK+virrFjp3BTs3LD4qPOUagKPGSg+ooB0Jsbs8fOr8EbrFBCel0pqY6JcXKk+x1sZm3OGwoC7
ScjB8RgVkTijffQjZ9xyoK7jtYyOTxEw7FQCh++5kMvqKrX5yJAlUgQmrmSRLoVTgSadBdefRCPf
FfJG4JYK+jcKFEfmAnI6Uv7nI1DfEgHjqgjAMbpdutB7PS9ldWozS5nb8WAnFkm+zQHG2BPsOhob
V6VoJqBQqi3AgWZfyurxRZjSPBhRTCMBNxIVRRqsS/RcXvGkPLU/8cTM9fg9vVSYlfA/Z+RM6BTk
jECyIoh+75xDlvDCwHpYqYM+ESy0HC65B056aFMeggsXpBkgp+MkAL0ypC5cfRhM6TkE6Ewu/aej
jX/bjk40DmAOI+zR3aJB1Rm5YoKzL6wqXdvrM2Osxa1HEKR8P89kCqdsPiaEAVLDCqwMtL7RFl3p
d9F4fudKfWqHBIEJQoBNAdKTRJf2oJCtiZJYGUPmQiOqqPjPEmFOAPsNCHKMS98KBf8Cw9VgArVb
NmsNJu8VwtecuMzAF0iYNOmJ0oAGLPLUS6u5zmJo2LkSHD9xsXG5cNgIPVT2Dlm/4fLAwc3HNzgO
+9L5LvOddIImGAmoF4GTUKTAmkcA1V7AM4mSrpaqpbJ3QkkDT6nThKERYjQX1Hhd5ILovK/rYIvB
tjI02D7kX5JMEF9AlYp5eNYrW8zHKz4Hn6Gk3NZtI1YjGt96z07GS89FUjboNVQY0RaaJJsbIp7y
ZZjzBD8msBgxJk23+kUgQi0cbaSLRV+jbILPTWkAihQSMNzoTP7Jv+FzmDUvkPSpzUFyxOnyZ/ua
W7Kjq5wOsDQis9XMu4fuex2VAGAJ+B4MqCMMpAHieRBfFrXHufbIwaOg7y/k0fQoK4sOHGJrFxMp
LcjYos4chP3j+/73ers16pjXlIBNj6ZPwDr/Wb4rpc9rV1RD8Evbxut7byYrdAxUK4a8p+QdG0EO
JUbBcj1FGVNdwd8Top+N3+NRX2OIz9huYQZROovIm64vj/i17Mn5nOjnTAepOjqT1uu1fp57T9zb
KFwYAT0x6FHFt9N+D6iQcS5ojnPh8jdwx5GyWoXek9fNuJ77a3ErhsoeeE4qqTUApi9Is5lutC8B
IQIAIUzsbgRQuT8+CHqIEjpwK42yPm6aw/GEkOa2Rq9nK4Wg8eY32+52OwssFKufr14j3brTyXb4
DZ/mOikmbsatfMoQcU1VtMCrci6GvECv9876LHUQD5GV+PT0wloZkRFQge1IB+b/TBxz/yC5FU0F
eSofqko4igZtoZj9cuEhBJnq4/29DyRvZYyHfaXnoLRxY5gV5+JFdl7nxK9mbhKdmvnnACVhhNNB
qgToKrcSGLCatYOQMpd46Tz9LLp1s94D0PIb1eyNZPQz+nKfK8F6JETGEDdyMlB7xuay2whFzVwA
nUW6ajVSr/UgEc0/K/mllWYq85MnBNs0uikFNBj87docvhAHpm8gTcLUQbmIlWcB7eCPj2gixtFY
QHzBCOJyswhrb6X0A+r/asIwl9QMzXihblWy/nXR9TuX1J0yINgXEX3ugLDAQ+tWkIzmPaXsHObS
ubHVZeugFEhZ7vLqPw+ZsaIrQdS+CaWYghoWgrSkxdsNLRQiCx5ZhfjsVxQNcxs4ZbGuxVEWqyxr
sXQKjblswCGJyRT+iG5Rgvf1F6ebiamv5c3MQ3nqWiEkBfAO4iUAjFE7WQi5EA0iFhhpjSmDLE/C
u/2xWkzoHgJAbswNosIJXO/bw8qisgKLbuzakVy8FH6xBWttTTw/Nh/LmbhRqKOCPAXLwZPjr/33
ykKoStAGzVC6dlKmawDnHBwpfNUS/1PIe5LHjcXx7My1mshKaTcyqQPrxM7zBDV17Z11ANY+wAbw
R4cM/IosVgTOVl8vnX2EN+15Jtr9m1SiHP+NaMpccYUkl1UL0a+vrP4sm8+tDr7HpUQMy1ppJj7h
E+lylyDfUID/bSMaMga49GqBLGG53GSG8TuTmZ3Q3psvGhXh6gAURtACqcpd2/e1pTyAa1xit3nH
GXFR6WXJz2z+pDgYmfFVBVIpmdKrgMtUh49d1w5Bqsybfi0Bk2sZVpssjWcu5pRzRX2ZEwWMKiP9
+ef8r5bGN2FZdaLq2vU6V/XSxYYKJFEJxksP1VNiSI5eOqTCyDZxMQvqENG5AL72o80Lkr455cz3
0K3so6+6+R7Ke4CtF/DaDO/amBTnXncBWiMs0Ob9Buga0p0Zz0iVs+6EUa4XDLtS2IDW3i6HRX5q
tiy3+ZCQSJJ2/X8KPPWPLICNYoYLNQRkHW91iOkqNs7DyLM3MdkNhOPM/vt78xwhN/XdLoU5eMqp
qA2FhH/lUTn1wPGkhkWfut0Gq6baAPIw3HiNpYBxmSW+s0R+wB+AZR8ZkScYgrhp/APHvsbaiq82
6GRiScaslcQEQ7bRJdvQUWbinr8HJH3Pr7+Qytr0XjQ4bBN4NmamwXFooegBpFiC8PLbXet77p0f
J5wr8+dyOFinLYMOb/18NF53m+VZ/PQPvpHoS8f8VoyWtGQ51x83fTX+3UG6gzcRlGwQvdCzeWkT
8KR6KUEAizlyWQ+UNbCp03UPkGO+WPFGdOzlXX4pOdJ9VCcm0XvlmHkzyfiJhBPuxtUHUXYBuRHf
b0scqQS6A+eNYzhT0paCkxltpdlSaqVAjRWQe2ILYHavy8wAv672U6g7MNWTyJmrik28DvFBgCkA
YQiyEoDbv9VpgPh0OYAsPZvV1bVolovhhX/ydfa1NWLDcTCIyc7c2ClXeC2Rckt9wmtx5aWerRRL
Odf7ElPjSf+O1Lw3l8Oc3m4UIgQQWoxghdQNqpHhbaQe252LlgD4hdgQz8Xew7yjZrb7iCSG4h1K
FsWAxQDaaBJhDu7y2PNPm0NJHnngQH6HkPB2h+uReRwcoDjyajHIBfp/hHXgfrSunvPI7ybBKlbD
Be8oYIsvdWmuJDkV+KJKDSBDQLYJcEWU1ZIaGRTVCeT3C4nkvyCoDwiYozldD60Zv083zfxZSGw2
cj0gGwA4IKXezQBi3DzpPRuztpZbPoMxPHY8o2GPvL8J5JHvWvfB58m/5RlxGYNVdEl5ntnwqZju
+iMolR4ybQSqGzy7Vs61qmvqksO0QkfU1OiPoXfs+9LgUh/Abla/4vHElwt+xgf+NW7QhhH9naCs
gPkGnBv1DWE2cNFQ4RtQCrXiyOAq8obh0n2yt207tkIDYwvkFybv+L9Z/JhJBn4y6DzpGfKulNTK
ZWVYPD02FUBMMRh0WTSm+SHp3+mnNJM6nvRRCHL+Rx514n6piHknQV69RjNrcUmeQrPaKst0Jxve
R7EU9sOaWezB+gDWrLVH6k/MkulzRz5uJ73daCAAOg3eqxLAcW/vWOEWNR9HpQ8O1zN4r/2jUpgg
d+PdtaLt43DrfjNrYY5JazLKvZZKeT/fk4Ab2ECqJ+jW6/vO+6oXpV4Sa/SDr3iZJ6teV9DZI/vm
k0xk0vsopu3tPXi9SEHsc/+yqWc0b8q6qphvBx8EFO8OW1ADsbEWK45n+9nCqy5FvUn4NwXDoF1K
5nZ9tNT0ro9GBbk9hQPxBBVTg3oyGyKBRXqvNX3irvudT1Qw1O55ooAn7n/jO2FYRr5YzHMACfb2
kLUCDahCyPh2WrumJH65ChF4M+uAbaJZtfzEprqPAff0twJG4TYODBB467Kox8Ui0uYe36Mwau3Y
XTDjiSrqh3dAbiiD5bnv8oGtVQs5WnLssXUWgTQTYE08IzA0jkwMBIxAo5SGdUIgCODLDuymWjOC
XglGaPbekzp8PzYb4/9DrQbtKooIpUEkgPj2dmt5sVbVSmIiO6wzA93GQJklYr3yd4Ww9HmXoMt5
5uE9sX8CiooiRskAAIGn2a1En2tkL+y0CHbqUK17a3bcaEI5bwRQFrgog95JaghI98MmMfifbIPe
D8R76CvWLu0nYz3ewukFIdONSAqtIDSoZ54gBKhEyBN70pQvkrJPhnWQfDyWMlFOQWJaFmTYduAo
3LF0cXFc8GUexDYGQ9OCVIZCgku1bbYAY93iTT2QU0My8ykBqkySmNUzhzT5efn4K8bnO60u1x9B
XXwPDU5uU+MjwBhvipimSt3PxxImdhM1QnQPsohNBViYW/Vo+Vrh2jJHo1YHxz2sfCCitvnRndHC
iYXAaYiIVQDDCsKW8TOuns5F4kRZn2IhRRM/K2ylWlxRZObjtUxFYDdSqMUAiUn0RHCe25F2aJq1
sHX8SAc7T8Tt+vRVGBZlBwbGuVjsvviHys/V2iifWBegUh4yL0ZkHypnafgth2OQ7xP3wpV4D62C
diYWmDAiiHBFGBFAXKK5hMqwFqmvNUkYxnYrkboKSRCe+u6tqKyOR+Ogd5x7j9/pCAwiBAGUGElj
vFyow2sUHryCcprYfh8AITfKUDZegCbJ16OQn1GUO0NMyaKOUFSLuOOCMLG5UjECEPN5rBWjBdwH
yVHNfj1WmDuthDAE0WNaEjBUWNytVqaJ0peKj/4gcCVpbvPZFOX3Ywn3z75RxNj4gDkB5PrpUmU2
4u5wXIM+RTRWeKgJNa+vHKDiJMt94jcbZk4Z72JyzD3geqHFAnR0YJOlzkrIQNQCEocM5W8YLIx9
M4Akc8mPjKnvAXAfCIYfr/D+6U9JpE4MdXi5CxkhszdZt/kEP8SiQTfwT2A1BGRn+rEm30s9/DLS
uds+cXpj0g9ODaiCLDoCqdPzHT8MXD+38box3rUNoIQci7i88VEttMCYbSK/u3ZYKJopgBAPRyrh
sXErz/VTWXW6NrfFRYpit+lZ4OIYQpL9dDNJzbvYkpI0utwraxnEGtKMCiTV/nckG+eaJee+n7lp
c8sZt/dKiBQwfNKMQmIi9noiLmWN2KpjzDyU5sTQLkxmQr5wuNzOzbHxOEAiWjNDj3Bv0sX3rcfK
eN/9Me4csOJRZFBhsP68+tWiECdKIL+Vc6i//K6+W/G7Vu7rFTBQzy2JmjkVvIt9IE5EvZ/F0LMI
BgNqcXLllVWGvksbfa8K2fgfeWqVovEiJwSjhXI8O+N0n2gZJY60zTyPQBKG5fbUWEfMSuBaFzaq
az0Z8NoDZw8IdQ4KslYYMhAvGDFMDcXRm+hcMafoZ5iLKO8TLdQ3UJrT+GBiK8EgZmOaoh6Bw40s
JpWnA6Njve6kGT0d9/AmBqKkUXucKUrj5FpX2IUFDPfNHCzplIW+2VHKYrKlpwqpXBZ27q9wr4mx
s9ScsOVbFxpL4Um5zHIYjiH3oxVRFhPDcSGfunVhJ9pOkhfNK8NDe4L4mDtrrUTbLJlLBc6qDRWj
BEomhZUAtRHSHccYQ4z20xfRzGIr+MowdIORfYDwxzy6pdEYSDgm1IU3tMpIs1fmLlrCcY4TeiOD
IjKhEuVzqzZEByITlzbnnmIARKkJUbj14OgVYBPb42DO1djvO+bhBcHW/MefhLv/l0u7sgmI4fva
D53S7orXEO1wdvQiISUZj23qwV4lyi7ZgDRtWKuWgETRY4s0Ec+AJAr2CPRzIvDpqbvCso0QRJpW
2ln9GtR6Y8jNOc6IKs7ImXAZoEIbWwkURDQY8qDsglfHKpfGlR0Ep0FYKrZb7KBILfG6GbQOYbwQ
lPqCFoZDXUZDdQacp7eikBPJwQ4oVDZr1sjBfKLPSLHctW9fdkGBCeuPNY/sC9BlADa2cA+Jrpun
c/GzwUwtpufmBhSn4g98DnJRYIIDZArdQzHkvSY5rVzZUa17YP+04txMtv5G6X5xsksAVi4GbRNW
K2lY8h5pkW9nDHGv/kavRTjjEO7TkdC164+hrrY7+EHTFmoFp9p8Y5AQsH9ocyUAkkYYhooHISH6
0jxTIS0Q6TZzqZtRm+ijkXjoAAJNsOCw1NFwZSY3TNbXdiGD9cnRhEGPMxBaP9ZpfsLtyeh0xKt4
7DREgHerAUUbC04NtDW7GAoChiD+OSpWI5EjKWMzAGzn0gN0k0LcwRTbRY5m6hL87wFpPtT2xVM3
gbipaz313h5/11/W+3b5HBqaMe8/PjHxJ+Uq8JgPaiXmO7vgiHxywAe9aApT+ALM0RJsfYO78ETS
Z3qbbwfeaFOTEw5RQGJ2qSRGG27QDF4ves7Iym/HAJ20qIGX03SG75Af9MffOrGHt99K7WEchWnI
uWxnl2QHrUSC4R1Vg7FzYIQL8M1Lssn2kn6OdEQS3zPC74OyW+GUmiLL6KtpPnR4sr5H+q43kbMM
QfnwOSZPLzuNvL/45O1DWnC6re9fPmbk33dij7RrIzMDHkfj84tKSjGa2CVqLnUI08AyEJrDMkb7
YVgYCQgFXEMiLWbsHX1G7L3hupVK3Y5Y0CpVlLTOrrp9LyE+i0owaS5jbq4zSbi/h7eSqCiNBxOl
6JdYnxUT62C893pn1eaAUbEK7RemvkWW+hOQjCReYHwbE+MF0dmNDmtN5vLU97Mo1F6P33rl/rQk
7uScczo7fk62wosIGPFheYogyoM9yvUKCud+awExjigbABVjxjPR2ClAULvdDOpWDhzajrgaH+Dm
31y1STxSiduwFgmfvIVBNjZ+AhKczKj4vY2CVA55mZH4G7DCVJKE8V3AgXIMlk24L8s7P72vmK9q
FVgyyT4+BAXdsM7B2QskWrAuGVEpZz7g3iPjA0CUinQk3D4s0u2+S66v8YPq9jbE9xHZYSb3Eq5d
cvoRvxenVXReYFYQk8ef4v57+Qso3rmi/P3k1rjxaE0C2zBmS9B6dfsFDBMFohPHvf28eT3s/M0n
+Hf2B5SqfHLKNovFYm+ee7Jef5Srvb2OTI+g6fe4fH68EePx0kb5+iuo4+eiik8dPsI+AAGxeFHK
kAAhbua4py4cjhMnPmJboC/8dqloPciUosx62x9Mp1TMiNPMx8uYOs5rCdSVLkonlb0i7+0yBuSc
FBFBwMUNFy6nGFKI52Y/y5J8HzuO5ft/F0WdH9cHHTCW097OjOfdDsWClGz64+vr7t3TD5d8d4GL
NxJOP3VkNZCVs3LJRdisYn1BiGnaKUdsD5CWaF99Wp4DsjaTPYZj7d9E/zYeb86UZRVGdjaMZGI8
lM4QisxYoI1x2dp4JOM9BsN7hqnmWJ055kk5aLHG2wHtsuBHuz3mwBmGIB7vVIZc+Jj6VBFcsTIa
KKrfxyua0tqxsI4RGjR6gfDxVlLmCFnTa2Fv4x+1RJIwMCjzLWmQAf0/CbqD0Wmxd9F4SbX4zeE3
FWsL3OtjEZO79u9a7rib27wEVW3Qg4YayM/uNsbDgAtf3GyuVjezaXSDcVNLrgZv2tu12OGBleAe
JqAjzUNv9XhFU9f96nQ06jJKVdozvQJBTos3lYY6f1r9L84F/JcIcWE6x4miWwWoVV5M2ajo7Sas
DS5C86i7l4KZdC0NIf3nG6+lUE6iVcBBmyeQglTRNh4fJ6+7A2serKds2ZBTtzmdgBvVmG8fIk8+
WGJgPuPxVv7Vy2j7fP0JlOlE70TjiAUUMDNeNylRNJiZnWUdTnBVi2H/JBwTsv0AIcx5iT6KSJ8x
HVNH+Tc4I2AuEP0N1JXueUwO/ul/3aFJPE2IGr4/XuGUVl5LGC37VQBUZoHsBh0WWIboWfAM2X3O
uLkOvf/PSWKa5b/XQRsMKeaVMoIUP1jG5HmXjt0Jh9VJQkbcPrVPXyJpEXs0AHkAwIo+7iVmMGbs
48xS/0Kxq6UqbQBiVxUfUY32UfuR7Mi1/vPdRBEPbz8MUAJOgroXXNPlteL2uBeY3i4TyXJydZVr
c/3iEy9pFAvR0wO0KqQ1MCh0e2pRGIhCzTcD+l2Aew2d7FYYPjdW4Y6YoD9z9WKtfGT6cm64bCK7
eSOYrq6BzC2RQfk52AIpvIX84Yeb8p19yhviYFBOXGpP6efjLZ0KLRAkgnEX7hM1PUpBWa4IKiEt
BztGE1OfmCKaAoL6hHfyexjMZG/GbaNvO+Rglh8jqCweybfbmvRg+SlbfrDVPiF1dK65zMgEwr4y
wVETsnWcz83sTD72rkVSJxlUSZrGpTDgsbfpgfGNdiHdXb4DvMpybRLXeoK+h7meoclXB7JuwLIF
hSrGqsercnUVWj4JA7VRB3sILS2y8o4lXZgasfDiM6Rlt3VtYlp19fgkJ+oPHEKGf6WOrvhKqltr
XaLlzmA3IHmQSdKYaCJWRL2pfzldi5/AkAsIgPjV4ZePJU+e65VgyowWUZOzfAbBvPbkrzlwl4Rv
bPrmCYtiHc8hoE0FpterpJQoVRxJ0ZJRmHtsQQkv/WTpIuqOc70lNHb4n3scO/tYWAEFMSTl50MM
1rqxIA32blfqGwtZpGVzyW3GXGCKUfct1rA5/au3zI9jDBNRL7PFb2DWm+OMk5pcMLCJRcww46L+
vbSujpXLHcFvNW2wkakXVKtaCp4ODui5ysrkIV6Jofe1TGtR6yEmyXbNoc9JC0OQAOFN1Z4rEJg8
VpnJFJQM2Gd0BiGgBhrArbKWNQda48xjbY6sVox5cs3L4fNdwtDo4XO1Oq0ArmK5zGxf8r3HV9DM
hpIZcnQoo9L8aXldJ3VdMY3NDrzNSJkuCXNWTrh3hKMMjJUCVQGBIkspTlq4Xl7UQWsjooEnlnXt
k9vAE5PksPpJll8vIDVH/9y6rMh5aTvEW36slwDOUQz3ZWaX76Pv20+hdhkdBpkSuWFrPwtEOAD8
g3AWHnBoIYoXI1Edu1q8vGFGbl8ezsd8rk/1vo8JV/F6Jyg7qDLA/e1DiFft1/4Xs//6gSPWKBzx
nbz9ehEPwLbc7yu9J977L6r1j9c/fdr/ngRlEYdQLOWwwklk/UtcHXJlplY+ocW3C6QsX9W2keKK
WGBmAJ/derVEfRinryqXPJkJyjzbtb5cfqvmLDXHqES3vvRWMnVd1ZptlSKNWgSWJaCnWLxIDc01
Yi3UIwC5KOVSixYedyikpyjZxNnstPHcB1CedahUdmhD7K1AXsP9O4oxnnERlqsVEY2FyVrrbH2G
RZyLMidis5uF0zGg4g1dyI1yNw1CM+B8Rdbl5xS8ABB/rXvmknlaYlj2sR5NJPdvhVJPpZhRgphP
IbTVpZoAeO5999mcL+Hxkq5Xq4VkvkRIXieEtd4QHJKaG0vwLZnFh5twSrcfQj2YeqlNUv/PtuTm
eJ1b8/29umikGRM0O1m/BMZpkWxIvN2+pZK5hw0n53HsBqC/M15/7nb/xSNXjonX6jxNEyg/s3x+
Bd5FjthK1q0VcJwBpX/6UcytqWDKnyecvT5qxnHmds9+wHj9rz6g7po+jj2cyggGCCQyRHfwH9gE
nwDYcZEtnxhFfzHNNXYg2h29xcwL+t4z3x4GZd76XpXihoF8D+OFTrtRM5sDtImT6EE+8468x5y7
NaV/s+NXaw1Ure600ZTmZoyS3k40DyuwuDyZ3Hqv83AkxpzSz24vZdyEMsvqOoNIdCVIFmesvLNL
mjEuwLvyhHan7TY2YLjXmOh/+T4K3/Jpbq5/Io18u8WUmVNChwHl7njbAWqwGRsV0K3ArostDnoE
t+42oa7oTy8voKYAhIQp9MQET2BCnENG0KKOo18uZ46dBvhGZHj7UZTpC5M4d4tm/CgwFR2Qa4Rv
R/rztPgiMHz+E2w+sL2/hdVjK/T3bHhg8/905EoHBs1j4nCUGxJxFxOj2u4sBbO2jnE6dactYY5Q
BXTZ4V06c9VmNP3PKF9JdoCs44QsJAt5vkK+yuqzdONXrh6Eg5U2vPl4pRNtEzc7TLe7FUWZenEG
eYXxmn/shC3iQbJoLZTonrDEs2sZM4c68Wa7FUlHbZrHM2EEkZnh7JyFZPlrZykenE0/Zzdn4sM/
9brazCj+fx5snNXa7ZrtkJLDIQHgr0uc7eIJKbdEJsBTPkONZhks5o6SMlqV1pWpNt4oOV5U5cLB
xH0MKsZhxYSzeZTxdj5SWCr+ClUnywoNsvqFEfjkFS4qJxbKT1jo6vSk6F/q+S2FHTPs3yPgDTYz
aitMfoACQCIQ2YzsntShqn1UBkGCKEkEIH6N1GauW6dwd1IvfquDgGoVHleeVW2EE6oWKa6Ob+nJ
cXRWS3UYe/ZmGzknWkagZ1efRDmt3PXVogrwSf1RDAGEsoMpJytlQP+oY32RPVJ0Zx1vgZmtmDz2
K7HUsWM0MM5jAUcBeCpD1jP1LfYz3ckXMac/vrx/XVR3p34lijr1VJG0qNHgN4B3fGy+xscxi+Cf
1z8TTIHi6PGb21wKaMEKt3q/5w0Uf1NUADGlaxXP2xcBbbwswIIa8lNU5MSvXmrrLdhLaxMgQcYR
YwJA7N7K/dwmjXv/6Mspj8dHHt+JYtzatcPv65C1GU6Yq89P1MRHBUA3L1qY2LFGehu15E6S+5o6
hk3ISCljxIJslIPbr5jDHh1pmOowMcOyTFA827ify3x2fOxeF1SWZzVZEZBDHQdWb79gyPmyUSoU
LGs2MoKqWtUOU+isE+95VSEJq0TGY5XgxjXdbuyNRLrQlCcN1wZe0tsGw5PwJwjAhi1ujowBZZwR
dW9db0VR29sDpyocPCyu1dmFdNhsVH2zAxYWYhbPyGdu1f37GsJQJIWFGfNfdIcd16RV0XRYl+Pp
fk4w72rM3KaJ7slRhIw6EE4LMIZUztsvMe3XDyjEAl5jHLp/f3eXgCUYyEt/UGuy149DYj3ewwkb
hc55gIgBGR/zhRi3vFUQDTW7LqjcAXsIZlE0jH0eTsNSNkoLfb7piuh2YLbkN5hlR57wwuimFzEY
AZggjC3Qc8xOiBcFU0u9HdTrvjX/i7TvbJLVaLL+RURAQRXwFdee7jE95n4h7ji89/z69zB6d9VN
s03ss5JCUmhCk5TLyso8eU4mM1AT2WUFSBd4X+XqE4QNWpItJRVv74lrs+PPL67khhCP+DnMInNq
4rdzCDL3gatzCyHcLZcCvTY0OXpBXsiNh2718wuSbIlxRD4k3D2DJw89f+qu1D/K1dGHGKCAbOOo
zXzc7E2yg/zgGXTDq3NqsXWz2m6bFUSNniodf21T64nXeK1H7+0SkGVue4PiCOmyscsY5CPX08Kq
YIgy6g1noX9Kdnl+Vn0rbL2FLT7z0MCkXJgZ3fLF7AtSmatFi+1GtvVDLqGL4zPSVqZpj4Wqn6fI
1NeVtX5a/w2NaHV/q8+5QuQD4YolBeUeZbLTSZ7FWSwmw9l1XL1Sj44IPFqw48QY7ZDKgrGZh8Mo
EKwScDSjJC7TyetddQJUIVPUBZI9t8tAkoctwOHx8CjrH6jRvSpYRYhSHpA9KVZLWKhxa0198KXx
yWISpyyKOkKC143W7CVjCHZkZHnJTwm3VeQIQKpF4ok5v39pc7KyjeqpjRtjwMK+QwtvtpZl3efA
f1yIWo9q6GsuP9xf0DkPggYkBjk/oDTwFJkEOkKbRI0YCc1ZfoXLB6VxauWSIamH5uzEG9zp9+3N
zOqVuUmwUxdQ53I7vjlL28BATxw4N4VY58qT662caoFVY2a3Xhkbf35xUKRooFVUYmySLnNWnxh5
8ZYfK3ehTjc7h4gMRiQvSrZoTL62ozYVg0pA1Z47PopOjIYHpU1zzXN6atZ5wW3aIBY0CQzWce2p
Kyr1S1JkwrgzJrsVBwU8/uBXGxG1k2scCFXITItqc/Y7gw9WNBuZLLlt/Eoe04/8Q2y1+OP+SrKZ
yOHK5GTUsc+ErHFgUuJXWfFef3DCh+Trmb/jE03IDT/UfGHjde88lrkzaHbIk4cMPLbJqlMPkfMS
98cKcEoKztvvUIXWabJVIAvaH1LnUcL/rUYmQ1SCxaMP/R9QF7DO8gYjTvUSIhbKKkpWNZTin4at
iKpk9RWANXeb8HpevXrRJ6OfSfvIal1sN7Qs9djZs8zs5I2/zYMGHCeVDmJX1i/p08xcApgWOCs0
NaG3j078RtPVqJEUKJlI2W54KgWds2rpGPZjS1XqbesORM6mqICb/ZSgBfu1W8KizVzOVx8wcSJI
PPSRmPhIe7SG1GvxT+/9oEQdN6uaLez8mf4C8CpADHRsDkHQ9btHLk6YyGcVqXAZnUluUS2DTHMG
8TYrODZWYSWraLNTPN2zhl18dqwhQlpR1B0rxhP2Sf7zq4wNHgxu4d6YiwGvvmriZKKs46Agg68C
veUbdbQDYLMjfJYz3zgQ9ZX+rvZWenZe8KUz7gacOrzCQFdOoXcxCVZiljHQCUfdORkYtiivJxA4
T5BSztG2F7zdP34zB14UZHTDoig3kgVMQjAUYJUobfPuLFec/9LgdapJrHMWdvNM+UARBQUcfSC8
BIvItFeFqqlHHAUwfRmCNdAxsCLHUDvPAFVT1miFfB5QXkWV3kGEGxu+CFBEq0etrEv9Eyu2ZQnu
uoJbZ54piNb9Gbjl/wS3mwwdXKD+cIEB5HLtdgPFFfpwkLtzgC6ozirivUQz7SH3vgm4MFCsBKMw
3tKl4XB6nq9cXrv/ATNP0+sPmB71OPDhkAEdj1/A8GX9ac03w/0ItYefNSora/C65q5O3htei/sd
/stSDm7mpIMFYARMj1K86Pm+ngCSN3hsFXhOFcCuI1vktAbkNa3joPFHdmz3/qncBNv1wqhnrvAr
q5OdV7UD+JwIgEu7yoqAmNBCO9dEKBk9P8ar70rbt9b+U9YBa2032+5w1hc+YO51fPUBk3OGuUB4
Ko2vY9wDggVKn8bo/hIXEK0n4/5g52YYhW8JpAFopwcp5vUM9ynPMbfnEYGi/4yiUNG9JMPzEK97
dSMrS4dt5kYV0WsHIDGUMLCnJ56bIVRIyk4Yzl6si2/13xAwCiTfThozPl9f7cZEeyyoE7+fihAj
XZrWJevjzy98uexxudLKsF7lB3Bwwm+KaPzRVGfQelHPEcqA2CVcy55Onr3cXhK2nsHjgJkJGGpI
1sigiJ1CHKIwZGFW9YBWyVZ+8ARNcX8ABNh5eMlGzt6lx6FZu5Al5M3/9SJfGZ4OvGhl8DV1eE8F
ayJsXaYRZS9LjZYS3UsXXm8z4QE6aaA1AlAqOtPVyd2k5lnNKQWeFZW4bz4k9afonlV5YUR05iqS
yJgWUGQKypDpOy3HC1GoVNwOovbSQ9aRvgVf7KfbCxbY7nVq5dqfwWoMXh/2yqr9K0CpawVow6Bn
f3FL5/vG3L+jzWFrrvZ782+/EUwJsk2b10Hfv2+3P0s6rDPHTJJkkPETkDvAlU0cqZw0fBukpD9H
2QPoKtXcUEN02lQQnEHQfH+1Z8pCkBK5MDY5ZQWaWnnZh7Hd4cj+Rgbo1s+a/FitP1crE13RIJDk
wLlOXttFhz3jOq9MT3Zao4o1IJhCfyarHGGRr31Yu6+XQ4kusuhFXW3/chu64MHmvOWVzcmGa8ss
cSoKm7GWv8jaW7A5CHb2Eiy4j7nHugQEtsxAPYIUwXRjR1JVckODaU2RAEuMVGd4c4BSmt/gAVsi
/nKsylTeYiM/chv59EWfQXvxvCTnM1MKw+pefMbkTmycwOm9Fp8BwngBPL52hckl2+HNlI7cuflA
r2WH5j1wvm6eBPQT0oXtNe6eyUMMEHT8ydBiAbqByRJLTpliFnDy+vS7DOxSeby/fX/BtLcG8Lgg
6M6+RaAOwYBiald2Z8A5/kCB0hj20ouyBXafAU4QQbXeXRVmuMkLQ16dn1AaUY2fUSQA5GrcqUED
YwX1IGhVakuneH7o/37Z5F7GEzjn467qzr7Ml7vQpYpNlejp/vjH+bsz/F9s98UtVbVqJQpZASMO
eSfErV/yBNElupaSw31Ls8NBuxug7qBhv8mtuj0aF+ocE+0F3lOuoNdeXLrwl0yMfvFiMCItaRM4
dXd+qXs9hgAElvSYWb+YoH28QfshE/X37RNq1PfHNnta6cXgpmtFOm4Qfi2/ke3BGgVF09Wjv0Lg
buSG+U6wP9Y/6iZCVWUpsza7hP/anqbLWSIqTV433blhdN3yL7z6wbPBvD/CuXv2YoDyJHLjK64D
PxE2o5t+V44hd6+CbwVebPwHZtByMlKLoINwSn/clSDwacSuO2eZqyvVhytaTfZU4ul9387cYwfx
wr+GJlslHkLwqJC+OytCacYJurWpU2jYQamWoHHbA3A49JFMC8iPGMh6Bua9pkF5yqGSlcvdxiXS
i9rFCzt4tHpzGi++arKNRAowvMpjKQcUMZ9JqYSWFxUASlbAn3heHj70jfRRcIq4ACWcC3AoRdUD
PYTo26Tjybo4OTGkQRzKoSu6zKqHlvhmnj/0wwtNyI5XlzLuM7B4VHfQakDwAkZ76DQR3SUcXv05
8rJOCbCMb7BCS1QgxrUSInrDl1ShtW8bvVZgcgFdR/fDYn0QwXy4kM+cvcuRbkEvwK+i4vTkUNqo
EK4BCjj/id03R5CMSDTT5hCIf2XJCjqI6EBVZ1DfFjbfmNafLvNIYjYW1RQJ9bvr2fY80kDk2eUB
9uD1FGniA2dnWnxyXr2FHMpcLhU0lsibMUgcAIMwCVeSvmvchMTD2RBeBZCafKxqFLsTrXytF3zg
TDCGGxRCPCgSUsTJE0tiyIbCSVDLCDZVrXdGCQQcNJyjx6WXDYijb+cP6Gl0vFKwMEhItF/PXx2W
UhVmCPpVKJYc1G5wmFlWSAZboDcWFC3KK+Lp+eBInRURmfvIO8l569Ou4Va8knRMc8eHoRZ6OBJ6
KnoUNLIN49LvTvSq8LlOIGyIHglFcjXeBfhdhwx4mDzKzC0BOipy5CH8KM2ivVLJPjNZJqmpmcbI
3n5Bvd7hLajJcQoSrErq64pE+d4opIZPjp0X01FyDB3L5thSmlhJDSSrRiAszJkqRCFEzQ373je6
1g3Yph1a9UGMm0g8pnLaRTupT4l7KDy/4AzmcY6oQbs741dDijrKDsQKJDjGSUWLNzmVm/TUBH6h
broKaMlVUUZihqud+cCIDm0kWWoXicIuzfq+2JKYOWMNgTjsQAQ+R3NK64iClUSl+wwf6HVPce9H
5cGj1JP1ApzfULOjOQhn08IP8MpTJZCeq0zyq1MYt1lgDUCM1as4VZXCkIasR2tGH0P9zne4EEw8
JOJrkzpE9NZCoXQ+aJ1yPjynUtQkn5TGQLJr3oAs2UdMMgIts9BJOc9GfUDKHljcqtJa7kDM/yDn
tYeesr4QOY1UJE/NqJSjHlNfdP6gK22cxn8SMFYx00fCoPysFOIWn1JZxy7Yq4aSS9Z1Kqnt1uU4
GryA0cYLTA9dsNFzGgYkzLWiRCcdFA3igNlNI1P/DPkFF21sqAGhiV4Nuwz1nqJRkZR33VqGrnfJ
EuHRTdt6MCL8e15pOa3x90xNknOoQsPXbDO3cXdlgcTIT+QKftRuyyains3VNaPv+DUZ4BGx3DZ/
KrGqKsjXJepzNER9r3UQMyRmXsdRajg5CJlNgpnGF6mB3NlVwUEzuu4DwlZuGvnBviaqB50wIjkh
3SNBw/k7p3D45MBFSIit4EAU/FJ0mO/EQao5LW6atDN7P00gCJ86ZR7rZZHSUFdy9AOD/qpM+uLZ
hbqhGEA5RW2TpyzL5GGfyDkERyLSRZwucWiPWotJSCC3LGOSBC1DsqI18C2Vu6mgr5qArTtJBLPm
CjHe5SmfYPK8tqJQS0VUI6D1rQqVTkOzpMppTdnG+SaOWyE/gYEgkgHv7fO+Xzs+V/JPVOkAmRlU
Vih/3FaWg48hLTK6cnuOlSh8ML8xGydSe50Qv/EsgbmhiKUSO8keGFiScDbqfCt4PQNpRQaB+lVU
FlECxpZcUD+5JIYgAu/WLjUG6L19q0jxeBZULF3v6BWZx9lCkQihGcVuXpmc4nepJfiEzwqt4blo
MFw0oyg/bZJwJuhahtcO1D4uVI/a7nvhkpm50kGXjIovuNLQCzLlfpKGJsQtnA5nv4LGdqDumuDM
8xvZP6NGqan00CV/GuU5Dz+Ax9Fyz//pusxQnW8/Bs+r+rPwOTN33j/MVyIY3FDwnlwPRTwkAJqM
pW7X4ioNonXCCulkRROooeSr+9bGXza5YFFVR/IPNSOMftoknaiCw4F3lT8nTIktkVNeqOJbCV8H
RsD3sXXf2syzA1ceZKwQtYDRg05iY7EYA/AGTYx9QHMjqXzXBG7m/b6RuZIk6LRQPgAgBlQtv2DD
ixBNrGol4D20L0YcGszxHK8zW6gxfRWS8/SZDmjEqDQ8vCozckGpoRZGqigGW+xPnVz0SCeBge9C
T30SOod12qpiDj11UdDiQWcUb2SfGPxn/eUvIWMmC3ljaxIQ86woCpIo5IBYPNg/thmQ1ffndRJy
Ty1MY8CydAeJ+RhNhqAFzzSAm78UFWyNWraEvVuYuOkbivpuRGVPJgd28GMEfQPEU3pNdPV+jWz7
/WFNA79/xjUWTZEBRMZyyoAiQimyTGkgHuLAsRpvLxYGqHMtZ0jhe79U31b4yhDBgrdgd8wtXhy9
G7tj7HaxTVnZJmqswC6KCcOeoUYPEQofrSkK/hQO5bF9XQL6TvuW/7EJeBqKaiBBu6kRU76NMiH0
xEPbm/G6ZRrUbVW9/MSVBe4A4aC+L5mcXUoJ4hN4KoEPbkrlVwJJJdVBKB6QW1UijZeMhGr+V/8c
nLtgaSlH/3EzpXgVgu0VQS+54er1SyWqIUJ6qH9AHLhu1pwt2t1L+BxagKPdX7/Zgf23LfCoXS9f
29QDbdUEU0k1QASEZ4aA9Nn9Sg3l476lyf30z6JdWJp4Tc6FUozcwpKi6LSxQP74k+UIG5Y25OSx
cGOHXI8olApGwtEOp/EH/48SjOIkYO1s9PDUr4tz+SFvWllj5/vDW5rISQ6+LHhHGcRYPDSxHviJ
mYvfMaRJQRjg7bkAcc7r/83e5AXvAcySORGGCcZ2ZDL4zJILLTwFj8WWO/3fTE2OOO+rUd4F2I/c
U/gIXifTARP8c89rSzzHS3M43g4XvsThGl5wq/R3TMqL8AqaY99Hn4ng6oK4sPFv7wFoE4AK+1f1
AdHSZON77RBGIFtWD12loK+E16IoM0l2jACs5aBW7+ZLG/PWU4KmF0kAsBGML/Pf7MTF6MI8yBRA
eJ0D9SA9XFRm7iibRAA/Yl8bCc4dADxh0WhcEELC+FRDy6bnpCX6qNvjcf0Vk+ORcUHtpkPsHGTy
3YerNEGf6kI0tmRichQ4AvIdro+cQy0RK4g2eGe10lKv1qwR5K9A/I1YDEwE13tFUNUe8WXjHEq3
1JrsVOX7Wl1ACNzuR4DR8AeYLiUkIKbOUaI9B8mdwbOVcEvfhGMmmnzwVarHCB0zZbGQDJyElXBc
19YmDrJPIXIHmJBnu6Kr6nWcCBpXSoV+/zBP0T0wo6A+ziBQAEJ9pMJuNr4XB5nsB3Y1JJs4ffIl
lIf1NNLwrDKC7AXPcA06GqY6aMWwaUUA8eRMA9P6MWgyM2CN6fRLDHLjYl3feNffNBl6TjKuCpEA
sQNJ3ebJk9iqGzd6aJKl3T+tkv+OHoqjIDcAazaQP5NtE9UjeRwaiW3Fr4xcfs0SSEUjyHQ9Q33g
Nc8mvtZ9q3TBhU45c0a7EKIFNAEUfUDW37wZBh/yLmkd2TWYOlGsMFEyTYzAcleuKRicWRqKAUCX
VqxiVG4Bll0xKDpV1ln4UhbSoFPU2c23TFzAoAYV+EKayI6I1ngn9IP5FRqKxUZL6l0jfAhhoidf
Il0FiqwrUCToK42L1gABEu6tgtL8Hz82lHrHcWabazR4jZKn2DOEINDcY5EbQX7sqRb9EYtNiPQB
/6ouKsfenhVoDCAChBwmhNFv2hSCIexJXrDIzqP0C2zACIy6p/sH5dbBXJuY7EkvA9lKFcmR7QKP
mTabjhnImt23Mbcdr8YxWQpJblxQc8IImkeg9DRUGh+YXbIWD4OpUr2uNJKZ/VLQtzS0iYMWG5/2
pIdViDiG/K70TUIWnlnTXPu4ySDjNPIUAyyApO3EzfCt61KnLFObK3KrlE9C8SSFtd4CmJr0RkQ3
KhiU2zJcefWC6dtA89ryZOGctqvFIa1SO1ae/ohpYSqRPm7fdkmRbebNdW1psnqlSliSuXVqZ6El
C4armHkA9IPWKqvq0GuttxBCzI4M2q+Kghad0ZVc33mZGMeBWqUYmfTOVUgxych/Zu/IEWo+WQqQ
ZnwyyDT+NTbxlHwnxb4QZxhc3ehBcBTrv3K6KsDbtnAGxlmaOH8YAuIXwk0oXUxdshzkQxHWWC+v
zfVS2DBvi6BdRnsAFxwE56ljJwC2vPEQLnjC+QVUkGQhUJcFemaS2lCHpBZSLk9tZ9gUHmdATofX
ihSdqmeZPxXOvgsWLoJpLWw8F0A2gFMa1VUIzUzzYuAEzVrFY5nt/x2s5PTB6e1JgnyhqcDvk51e
r6OzvKwgchvuXpsdt9ZF8MmXvoLksJzZff1X+o4bQLOcCPGFWXJoCF6z1nQ+SbCSlEN77EP13Ch6
173L0Mhmrnl/wafF85spmMx61blI6DMxs7k1r4tWYIVnAk7tbge1jEivAmiqDDqIaswCdBKt1qMo
AyVRM32VFnWFbyO862kZf34xLUOfAZ6YYTWCzQDGWKBAkOPSkzUaQt/UQ74P1j/ojOROiils7s/C
7IKg+DoyeKOfnZ9MQkByhZeTJLPTLNV7itdp7+phZwUEySEIWYJa4D8wyEZVPRAKoBtoYrDtK9dD
2jizS/oGYn2dbw+B4xqob5QpoEZL6N4Z9wHOa7x1oIKOtPS0hz+XB87pa5LZce/ZoZOsOCfXUryN
a3Upoh2vkokDoRIc4iizgBzNTYOpyMeCX/j5SAvjGOEKyRnt7B7JAqBlLoa7tDONnF0mesIQwE5j
Rc/V8wCWf0ELjpyZGw3kxjkTwdwB1QHDsTr9b6+5T56prGMA+aFQ+aRultQ1ZoIgfI8KZVQqKjLw
C9ebl2dJAOcV53aRBXqaBnpbLkztnAU8fCA8BBcp3ijDkawOOiomuV36sbDrZMUzAxll1/s7c9oA
+usQgOUcNdlGJaeptoyaZo1Q5FVuZxuij2DocM2bkkl3nbZ3dbYezOgx08/tiMiK9KXc3vwg/7U+
uehSlUPVn9SwrpQFsCGZcCKe3y94vd/6y3SXXg5ysloSbeOiLjBIsk2euTd/jecdrwUGiOelvWL5
UNB9X3i/zo6MEMyvjB0CpP/1BimSBgKmKLLa4QDGqHiHquWCU5lWKf5ZugsTk5CEujRXqrDLbXVN
tsEniNycd2YUZrkXTGfHoMy61Dg1e4OC0/G/RzVZr6EUJD8tMSpvQz/FN0zoS2AUH8nO36A2rW6D
R8XyzFGR8f42nYsWkP4FhAP5XzZmn6+n03cDv/RUnH+apJpY6kgWOQYPBa5V4h4EvBKUIF84gP+D
TfBMU3SsKsI05KMJNHtCpJ/tCnLoxLROEShVt0s0V/NzyhClY3yqigra9dCiDj35Yt/mIIlnq3Ad
WZyJSMhz9HIvQt6k3olfI2P/T7AkSD/3AqJw2/9l+XcCLm7gApRtsTDAMj12RgEiJfoI1MNx0P+q
Rr2TF9Zw3I5Xh1ACqyFUjKHLgwgM+b/rcdIsrbMShDo2eoNSvZC9es0g5m0WeIkZ97fLlK0NCrbX
tiYXrucIapC4YW7H3XMcfH33fzxocxtctetVV1OkY4lSSfbggIql0mh1DP7gn/1H0W2bs7speyty
ydJ2Whr/ZJ3bonaFXME3MfENJMSCvPGEJ857zwdP5z0t3DThKgAzIHpK+9XQ6rKw4Otv34VXs4Lk
3fUKiKrYyUTEF1Ttj7N2nJ8Yimz5cRBboxwsKHenw4uQL1Haj+t6te5j1gVlUXSYIhQBSn5iNeMr
v2F1bQMbYmbsoRG2RE70CArGlft1f+Fv5hjqaDKuZQInAT2GKemjL4t1njNW2HkcvWWhayUZ9C/q
+uW+mdHNTYaEsjrIPaDli8fgtN6fdLSlEcTf7bJ3zVR88tG02qYoiS21XMyN59LQxN+GJaY2rmEI
WKHnIM10JVYPg5QuTNvMeNDQMSbHRm4LSDJfL5EslRkgQD7Gk9kZxEsV7yxnVqoulZhntgI2AuIM
BLlIH0+9uOBL4Ftu+8LuX6RIk/TilEtmrVr3V2dm0q6sTA5/xtpGSaWhsGU+0cvg5JsDcsb3bdye
JYo9DTpTpBN5CMJPNZDA65MBnRCUtsA4tP02uQiuT6FoDLxrjDSgTA9LJ9SzJsx1lbi51pVcaDZV
uFQFnptThgOGfpnxb2ziVvi4KdqMirnNy40WUWnF+5+hlOiO7KMXfimJe+tZMW5cGeA1QrMTAIiT
rRIkQUsixS3sIXsf3M80J6hxGyJBoQ01aLFN11x2ilLv3GWW+qet3FUF6jjB9vg1JY2OWgSTa2A9
Qbl0VDvQEtxflyl7HnIZ4/chPQnmYBSZpls5LMIm4Vslt+tCXVdJorNPTxxlNP4I26DUw+dM1jxx
zfHbKPQtRdxk3aH05JXimL10KKAEG73c/yTp1lmgowKpUhBfgJxKIdeHq66HsOoUGTFun7/mqq9X
obQQbM7seJkAlIVaiahCGW2yB9BN5XVJm1d2JgwG8bcdGsFCtuAkZjYaeqUVkGdATGk8w9fj8OtS
zoewrOw03ArDT66qRhCoOvEGTRajhezsjEe6MjY5w1HqCixhRWXTQtFJffSyzyb79tmf+2sz/pqJ
I8ea4FoSJdR3cENdjwkVlq4pvLS2WfXBAc2mqGi9cSEsRw6EP1OUYu7bu31u4TEADhKkEUVUJLAh
rg2KrZuJEmtr21NWYhWg/uDGBi3fqopoomqXG+DFfNnsP9Nnfhdu0meQFKjhFjvVZrtSWt//nNt9
IyH5hsATKicCsLHj1r0IAKM46rlI8ms7Tk4V+1bifSCnCydyzgbSi9DhQu8ganmT7e9JacSBd6W2
C2A6fQj1pcgzNf/bvDOGMOY7sIhjN/+0ATNLeFYGdVbbg1XhfQDyQHA1go906bl8u1+u7YyDvZgw
tJtT4KFhR+mRPeNNJVgF8aoZoBCzcKRvvcZoCWcab3PAUH430oUlT2ylDMWi2q5F5umV0B0J+GAX
1mZmOEhlCzzCZTCUgaH7ejhl7roDGgcaOzGsUEeqWZMW0rzjfr4+YBDbuLAwWf2a5WoAEHNjA+IC
Sj5Izm0U62EpXz5tZ4fXh0bzyCbAk1EocOoAfVlNi1oMGjuS4kP7zFpE8NVGLdCq6J9j72Gosze+
izd96WwjiH+C97GTrJJJOhTv3WcP8GD0/0eHNNHF/Cn10z0bIgs9TZzzeP/IzawrvlRGgEqg+XPT
3qr0tYDHSd7YjlJymypqfLMp++/7RqYtN/9/Pv61MlnYrCi6IuvLxo6HQ+1CdlmPPNzP0l/vJMWd
To9ui+5UNT11fPKS/TDPCgbTJdGCf5kZ7K+CEiQ8gBIQfsmWLzZxkzInU5KytwGN1tSmBoX//YFO
SR7GgcICfCoiStCJTfFaTSK2fBY3PRIS6HMX38LH4Ll+6fbVCbQpK2ZEoBH1T4pneINZboj2xcz7
XzCe+MkGpzyCZsB+EQaizen6CHFe2IZcSXq7hL4Eiz1dSHdRWRn3rdxehxgm2jIldAzh6v2Nyi4m
kkVpnA6d09tC0q0ZSCMoeCqS5JUsJeRuIQqYUIKxjLAOiD9L45JeWGqrhPFVWQx2rw9GtxF32ZML
9uFOb43E7HfoMD65+k+wGp7uj3BuHi/tjj+/sOvHfp3wXD7Yb8Zp6eU97vbpGl3+7nF2L363RIKK
oJNksFVNWn00uwrcdlR/CK0l1OlMdHw9e5MYqS9kDnQMsNTrH/EqMNKDspE2yXpYlW+l8bdc9yvO
Yjay0tCeLAzHTBdO3MyBQFiOBltUG9D2BQdzPdZBGeQkb1Nid30b6sD3aw73GvC+Jn1T3oQMCoqX
uuyAJvsxJS9FaaWFZ4VJe/QdcMkjSZmxYd2k+6E3yZKu2u11AwzWqBOI6gSemb9vqot1KDwQLxFX
APwf8Hw9HdAENhDmraMuAyGLFDOLY3yNMrzIVvd317xlxMhgLwAd2zQHISspMrRIXtoFMCYtsBeJ
Emt8t3I3afnmQ4H6vrlbvweAiwiBOmB9EPtPvZIi8wE3BIFk+wU7UC6zQHSzEPHMRJJg2eCRTkNA
rlAqTraa0MsxaoqqZFeemZ0CB1XbzaBoyir+jux4n9mE00KitfsiNkTJqiAeKJwEyzcEvVnMJN76
p+uPmey6wIH+Z+gokt0/8CAlYDsB1FeIwnzd7zZlvVYgl/w8vECura/WxFLrzf0Jv02iQsQJsCpU
ofixN2Cabk+VvO3BKSHZucQB8KmLwgN6buTknAVEY/U28g6k3obKlgqaPCi6ElkB/QC3VPtx/0tu
K1W/X4KrFzouSFdPs8YczeWcDWiglD+VCKhvTaoeQ/fI6f6J+scYXCTcKs4P+Y5sva1kBw/sWGyj
x+FbcEyikVdBXgN6pa5FRQcN0LBwkdzGY2BcogqK4CouZVB/XruHsChJmgX4ur76rEF/WakPsfjz
I0E/OufwLH+9Pxu3NQrMxqW9yXuHA3Ncy2LY65qVvG33tgqZgPNf++lrYWDieNFeO3lYAp8Q5hwQ
/BuUlxtHoxhTSG3xCLFfBR0ap26w3Ee0ulELXa/RqlW0tnsEvq9INXeXv6iCRQ7N+/BHbg6cNUgm
qaxBfqBsnXCdnkFWOre4lS8tCWrcXnXXXzoJGaqwqBqZxRQgmUZjOTThhy2VlsAOt5cerCAbAmg3
3ARaX69XmnhC58plS22n18Ni0FQJr4hHH91knVdokqdJElpYwtBaiohuWwTGNUeMC34vYWw5nlhW
0djdx1xDbT//pDtuFA81ktJoQLTZryv/2AMUXvOPg78w5Nl5vbA7CV1o7wg1LSsKz/dS+M8JVjz7
j9ZOGXtyZGUMOicJg6JquT5MB2rXfmUPcrhulGol0m7h9Tc675vNfGFmEr+jWOgxteuoTSO6om3E
dLnPPgskZSO1iU0/qrOFK2vmhhwvKuTMsXYEie3r7SLEuQM1W57aUfYeFmD8t8qQPqJVXWs5f+11
nHnfM8yNEOpMaNkcOVkhX3xtL2WhLA4uo3bbJZrkvlLSrgLnKUHbZFfEC4Obu49HwC1ScAieIRJ7
bSz20ZsKulZqg2eSadwA1qI0SeQFFzQT/QHU+kv2jXIhXneTK9mrOYp2ZiLZDORiiQIW5/Axjl4k
ip4cyWTYKJ2pQiDObMH7L4Ob6iNMrFwde7jRMqeK7wHAVhU4J+vYXEwozAYMTBHAN4dHMrppJpNA
a3+oScgkOwmibZUrGkSbDQ7riwYNjxENXcc6Bd+c4zipPvyFeAH6TkfSeFF8dtV1Rl9VqHo/QcK7
qfeRv5Qauy3Sw22g8XWkKh/7+6ZIhKIfKrFVcIWD/1Cjok6g8VuUa8cAU+ZfxwA0uqaP/glKtkbP
n8ulLq7ZDXlhfjI9nYSEHbY7gtMOTZmVB05qP8hzo3TRQIbZBDZC7cWFUzC3MYE8h+icDPAMcNHX
GxMclHIr97i0HFKWKyS4AvBeQkdw4ayN3z51J9DGwr2PVyRg9RN3ImciGoJbEbHiMyJ805S0/0fa
dTVHbjTJX4QI+AZeG2YciSGHni8IksuF9w376y/BuNPNNHGD+HSxklYSI7bQrrq6KivzZFo3p4C6
7yZ1vzYRvRUt6Dq7xBNsy3Fu9i/ON/24+Xh6aA/gmv4TgqX+AYxab9vt/Xb7+vj3/gG8gfbBDrzX
w963DvdrkKml5Tj/ZO6SLI2+Y82I3comZg3xExkPPancTjpKgGtcn5/FKOXcGHdj+VkwNcaoqp4C
iH1Z7wF4lMmTmrvSp1C5qupkT8reuInLgw8i9uvGl26tc9vcrTXrXTdxjrVR0jcVycu+ttHFft3G
j7bntQ3AeffAF8uSDUT1DuBaHNyZsQcEaqBhkkF0SmY9JydxBmrYUNgJ0Ne/b27wPIbkuL32RF4K
QA0CDjOA8ZER5k95oraKkia4Z4LxvRi23XxPB5RNx6g5iJpb59nK/C4dMdREwGsF74+AiNv7FTMq
YeZM8CpfpBpaqMKVGsLP24KfXCRp4bskvDDwBrk8xEAU5IBxpbrnQt/Q2j1O9Fu3VfpFHGJ9+/b3
XWRVtk6dGCiOhy3Zpa/PGYVixunPWiPc0jk//xLOhxnjoMpTN49VO4yer/R4gb0DCLGynX4W6dqI
uYsO/AzhmBOMOKPjHvydryZ0Az4batL65vXTfdwZ9vePxo1tWndf/StEmmhJkWAGK577MdN4Je79
oYCE5nNrrdHGLR0oEF5KEB8BmTQSrZfLMVWhkUdlC+4IMHa0475TtkXWreyqxZk+M8LNgKCxGjJC
je4N8BUGEJagQmnBKFp8XD+5i7v3zA53QTQE2WLGMJg2GCC+RRo0ilTJuBIfLU8Zet3niwgdA/NX
nCVmxNrIzakbdA88Qngo3HTjVgK/x/WhLEWYJpYEuGuCvIgqXxoBMUgXhHmue6MByOQzehLKJzKg
UxTJieLzuq3F5TmzxTl0WQR3VB1nuheYh+lLjO2yqi2pWQual5wZCFt/Ss64vX80IM7mTeravtbD
SvdKkHnHyq5pRGsMK3sY7hFMDSgmmubp+sgW7kWsE563uMZN4A+43W2AlTkoU0X3TG0cD4YUVg6L
pM1U6rcNskRg4olWLC5sQYjFQh9bBSXCjCe+XDdzVCHIIcCpKDV4jWJkeLrm8fqgFpbrwgSXJSBR
IYMwAv5ESlSqANarIm0yuVm2phmzsNEJ+g3wCBDnv01uo6dTFLBEgqGq+gNkSIhu+XFY6SVcszH/
/GxTTEwkAalhgyXvGEtLttKwAodenC8kM1UNiQ4NwdulCVMfu5SN2N5Dqufg9xgfdR1PfFUAx1eC
No7rq7O05dDsBeCeBj4MPB0urclBnkE2vNc9QS5CpwsLcFZPRkL9JkTrVBaFm7YIVw7wj/45d8Ug
TUwIaOPQK4nlujTaln7YSpmIIYIg+paAq/k53jzXdg/pxwpCGpV1DCiEJzenu7u3O8M+0RGacTcS
NOOsnspgAOzpWuyyOBFn38RNRCYAVAiuB+wekz2yaDCsxGghzYBCDASVaaeVKr0+9Ut76XwW5MtZ
iGuwoKAbToda1INSn2J5l0YrFdpFE3AnoALCucAaX5ro8yEDo5Cke+p07IOHCW1UvbFyvpdcCABm
/9jgnJYZgEg9Yir85NR/DRL7EorGuT5T+jwVvzbMmQ3uTDBFrFtk8tFSsR/3z42DN7XFsHfwmsav
hNav0Idq968KrV0EwY/fhSXMGwtUrhTNC4V1+t6dcHx2OhqCIgvaNJCb9EM64F9nUlJQVSGGeeks
SCOJdKvZ9/9me+kKEiKgnwAYhT/VXaOOw1gQLLYWqK4cpKCTyorXctR3citnRx09U/bKrC1MGnKm
EH8C8A8kaNykIU5PpJ6kxNPI05ju8AIqoNglF8l/HmCg3Z/M6uro6wfJ+eUmy8Z27GspIghj0MIg
5kphpx2q731j9CtHZumQ/q8pFEsvTaW5VleaJmA/N/VDrHbP6iC/kEhiFHTomhVCS9a9Pom8qhGK
0HMLCJA0QHj95DwvTQapAZtRRrxXBsHgGg+qZ6Rz7NSK8c5Ct5eVHhsKPi2X2YbTW6+yA21svd6i
GHD9S5bOMoIr6Kwj6/u7sSnXtGpI1Zp4prAX9HtR/DYR+1y3sTi/gKXoaOFGJMdLRQgk0cYuKIhX
hVNsoQZ2Bz15pGY05JSVuyneXDe3OCSo/KDmPWtT8fzaAC5NcuQz4oEOjmroRyuMDzY9XTciL12o
qJoiT45GGAAIOc9OxlAVorElXg1Vn7A/9GDNwr09/h3YnZjSznBNA82R4l2lI0OnbsDYl/qHfGpo
vo2E09AlFHUOOggBHf3+NghBngRRr/ZOXIMe/+5KmDcbDhFgpwD8oWvscrP1A6ubmo3E88MMUHHF
Ddmhx0Mv2MnM1iRLR3uG1cjmv1gHgkVQ514v1Bs5F173igHWDoV4Ug8FakLYvQCGto2PZONKZfOn
MsF78nNT8w48C6DqHn0CQgxTrdW5A35pKJaP4PNHugItSkCRnfLdABloE5HAEWHAQBMrAPH7hN7F
lN4Fm+/AoTcRZoGGphXu7+9by/wXUR4B7AOITmCPRP7aRAI911IwiHjRpD8iCHrUa1JZ/iCLK+ft
J7z6NR0I9iHLAvQoJAIvpyOEMBuoHE34aNxU6S6hnS25o9PQI8pYW8k+RvS7o18pvSl2JUjeQBKB
qq/kwNdRDPz6Sfl5X1z7Gu5lJc2U1WWAr0n1kaqtbYLr84/QbzS28fODnnlx2FiKjpydif4cCCsB
fg/5lWY3Fo7ay2CZHVyQLEFlCbBs4WAqO+CW7VI/jM1WiQ9GjOd0YjGWgCD4VQr32RDRNjk2rdsI
oAbG69fSDSp6EVTN1Kyxex1iD8FOK0dL79YGi5m9NtY5rDnbiEIMRvBpIPAKHZoNQdSL1s3r07nk
d1AqRr16ftMhP3tpoUmSEmc8MDwy3LEJnJ3Ro6GAAbFduaKWMjZo2gKp+wweAgCDO1MoWgRRmGPZ
apybgr6Ck8kmiI1Qk6O4lUCLYaL3T7ewmU4QrHC+vwz69aVS/UdRgTmW+DWHPyM1nPvERiaC2rG1
VkBZyBBACwYqGrNaj67o3Euzq2RGlDA2PCX4EMePfGjAaPZR5R+mVjmqka3clr/JOOBKz+1xUUlc
DZXCStgjxqcY3PqKW0Ewr+k9EuLWLisqVlbWUzW1zUMU95Y5uH6+CxEU6uM9kxPw0AxWKjnKqGAD
QhQeqHtkTbOHprJT6W2UrAlag5lAy+qUds9G95D4VJuSbSKsdVYsXgvzvM1NHMCE8FDOoe2LoNIy
w0t3xvDmg1MvRLFpp247iKer3rBSa11KmZNze7xXIoluhhXsdaBKnYrsRTNfxDa09KNWWIF5Xxrw
1CBHmCJHT+5BX+hr00qkxwsm/MRd59/A+6IQRAVzN4I3+EcxtPz8ATTjNILOjGSb5gbdH7J6jwjG
Uog7ZSA6HRwifohRfapD6Dr5VFrt2p23DO8yULcFNRLKRQAic9ckE0OxjhJsqR7r7ykVMkDFV1la
ur5Pg20Vr/iPhTaUuc6OEiqid8ggytwWriCRIRRBaXhQg1AaR7vTgD3zguGtsljW0An8H8Xuus9a
KiSe2+Rr4Miyl74eFJh2IKBB4eOG1rAVHJD30DuDvuTwE6BDsyFw6aER285WauO/2xZxbM/GzOcj
Rr1qwma2rw0ua/RDVw5AXnZQy7P1ZhOOjcWaI4hys/ygynZTrDWGzr7y9xr/M+c/SJSza6Edgphp
PexXZrlXhFdDsYi4ExX0T4bhyh5f3E+IfCERhvogqguXF0Sshtpo+DWO9ShRsEdZZmOniEhjchD0
O1mprGStWLTsSs5sctceiKtBswrgrqcojrrpCfSqMbkoBAP5QHX2Uj5J/t/re2opykftHc9DMAqh
L4IbpqHFFZhje8OLNNFm+asINE6RPF43srhuyNWCqxjslQA5XM7lWLeSWtQG8eI4syJ56/epTXyH
qY0lrAlr/rycf20S7BEwpiNDh1fvpTFd6IBXb+AI0P1tx7t4J0IWHQeSBlRFlSigjybu4RAsUKjC
TbZAP1EF2+o3d8VNb7/NGCmfZrubp57+Sa0coRzIUVBFkd2nP9dnZXGH4S2HxAMm5td7ORR0ucl7
OHItzD3Dxw4ek0PS2niFuMk4vCd1BQr31+tGl256yJIAZQw4KBAZXDgiSkWLejiMGo1C8wTRyE22
aU1QrxWISaSV593i7jqzxq1FxeokrjRsaB0usZQ/VfnPiNfa9SEtviERT6C9EWqm2MfcHh7NLMll
IYTrF56ztqGp/tk1u7Z/DILXlG1TRlsA+8QIt9FtnHuZtB00AvKPAliQz9i8HWeigBY0VGPp1Er5
wgK2qaNNaWzKfnv9WxdOAiIEsP6AbRwcKD/J1zMPlqjKFPagh/eCZgRz/pvqn9A5SJP+ro7XCK8W
ehEAxwOcHOA8lJZM/qWUmGQszHR2YQj0EZdU2zDcTGQ71iqNIfWaEzqxxE6QpOvoMOF/yqAEftT6
leO/6NdmbCA4yyQk2Xi94ECaWFUKneFJgRNqTlFsslNbWxoSCyGg0dKpWbuel7b5uUUuGiCZGsRx
OLu1CG/1YBLegjxxCp+hx+urTvrXHiHJ9aVdM8mdrNYv2jgdYXJMEmdSEdezxyE9FuhSDtLeUQVt
pVNvzeD887O9lGF4U9MNs8G9v8+a6Cbx/1TBCWINdh512+vDW/JWs0QiHCvuxF+VSq2VlaZGBsfL
IFQi1AfJ2PYC1YFiBIGu8doKKwHWYm4PHdgzi9rctPcTB58Nr6/7HOgJ4NRkQGSM/YBXU7At7xQX
zIH0XXUqqu/nmoREHxOQJ3X0sbEmgqevk6crSzvvFu5KMZCiMjFs9LeCsOVypqWgGyE4jvwwNrJD
gk+5bLaMGLTo17iZlvzDuSVuTVOhTMG1AUup/87Ems5vIclo7TRBdkxYWdLFYanQaUX3Hi5/foaD
LgygahwSD8UnRFCxq8qQadELSxLXcsM/QKdfU/jTogH8CUqa801xtppJ2U1BVUVkRp9E8Q6NABPZ
6cXXZHfCWzI4SVjayRMUGdjnKN1EzWiBBwJwmHanDI+jvpGTtYrkkleCniKgb8glwSnz2KwqMetc
yJA8znpo7U5PtXRSDSfU30sh25HiTgmKZ0V5uX6MFhf4zCj3ektQW9CHHEY7+Fxh+AZy0WbFd4s+
EdQvV27GOa76Nem4EFFwxY2PzPHlpIuCoucRlDU8McpkK02BIBTSao3zY3EbnVnhTkc7RanYTSUS
ctJ+zFCJQzWoQxd8Dy3vcQ0wsfTuAi8M7rVZfhNIT+6y7xWQAeLqRhrslYn25wQVbx+kO/GNcQqe
0xWE0eLQMHU4I3jhQxPgcgInqYrTPG6Q1o/fDAYnrn42zYssrIFalhZKR0QG4MzcC/0rQCZRqnTZ
SLzBeIwmz2AroebSrpsRtj/xMBTnuXHUpPMZuiOIBy5mqlVvA0ggzPy5gvRPr31c3+Gzi+I3Hfps
5ulCK86vlvhK6eM4RpsbOkKdSa5pIT+kE2ow9w3S12ueeSm9BujoP9Z0ruiEekgqAz9NvLwxdkpx
KxZglorfamEn5R8hSLV8q9bg2cL0EKehXdYSOH6m/ZDWDgTZ6ZS8DA304pudET6TIaO+efT7+7CA
gIolgO1+QJI7OiRQSxF3cxvw1OzBO7ED17nR4eCe0CIMdhCaC+gcyW9AYt2OVMhOJIioPNrXZ3bh
Cr4YK5ezBPWzH4H8gniNHJ56tjF0wQIkHp1UB7T89DsmrZWclvYlpDnR54nUJfwIN7s9okdIXmEt
MxJbcS7eGkK5uz6opSMG4QY0zOFUI5EyD/rsYjD9th1BU0m8pFBV2qWyaREFRABihoxSGQRk5dJT
Zgfxa3+aKLxCaQBEnzwaiohhkrXMJ97tq0ZtYF0AxXyeM/yv77efsf0JVW76in8GFCVpa87rq/i1
0VOre7o+9IWWTwTo6JnCYwyFZ/B6X449DHt0m8v4FHVwlJZmxM70QxJu9XYnTrtuSKzeYw2Yvvci
wG5TiHeLi9gdLIlsjb5jCQR+8VjgvsU0IiWQjMrwhGqrs2grVI6Ox8l4KsDuam6Q78jjv75i1Xhf
fYNMZFyrVC9lly6+gLtHKmmAUNeI50qYvhfEbZp210Xgi9NcotGuv597P6bvMk1oVuyGNTTG0isS
nfgG+iORPsSG5CIUo007oeiYATJs9DPXsttm04MK3A1LH2LlKPu3UIgP4i+W/dWUx7jfjV8TWNg1
VBvjNzEaraGkktLQWoZULAJDSf7D3rKHYU2neelZh9oXSt4oTYk6wJaXu6ZVBehpVY3h+eYr3rFB
5tsdWg2NvL7Vxswy1ISa8SFjVninmLlV+ttxstE/Y0trc7bgHkxwDBDUiBE+oXBw+SVdIGVR2Ut4
eE+gIsn36Zrew9JtDwv4k0GGYIIBmNuVYaAUpd5AFJYZmxaqtFuB3Uva7cwnU92Xukqr5hCtMUDM
K815iAuj3Ebs26ip/Fw1PDN/1MzPudDFFHfl7C+4IXNOhoHICmpKQGVezh12SVcahYBMgBgDpJyB
eV7N1ArohOIph3uyunCI3QGgY9R8h3gLmsb6Voxb414ngk6l0vwX2VU4I8B3saAEHBjc26ORqzyT
GFaTCbdStfHvBO2QIoWfna4PfSFAQB4QkEaCbADojLjpbVgVq1WC6U2QFBIR98vJoW22KFkEiObC
tezD0mqem+OGNUrF6DdQrwL5/S2TP8roVgMd9/9vSNyRNIWkbKcRQ4pbZP8h+FW6Uq1QuXLITfwv
4m00mGOZJGXmWRK5nWPILE1atTC9DO3EifSotCgQCq+tvLYhlvoJLyxxLlEFvVWR5DnYceTyJUUP
0Agl01rdNL5L+uZQmJRUH02Lp5zN1kDLi24OykME7hiZHGDkLg+IVCiN2UaV6ckbddokyV0K8QC/
tRT5mEgmKns7rT0xc18qjwIYfeMnBY3Wa3qfs3/hXcHs4JC3lkWQiXILq46qEjVaY3odevoZCD0m
DWXyOrAaYyWbsxCiA2gAsKeGqBmMvpylvJAjFk+CiYak3NaCmzFrKYt3UnRv9M/Xd+vSifhfU7/Y
CHMoIQxmF/heJu4bHwQFaBkHMOC6kYXgBn5NRtYR/ZroDedBdYUfxaMQY/NE6UOl2Xlqae2r1OBB
EN0G/S4FEiHa9dk7EQDZqRwTvIjtBvg3JmzJCmTk9yoixSEhysJvuEj4REcKoB3rdJyYtBTfCql6
BcgFajSkd1OlWXt0L+QV0OGN/l8kO2ed4Z/E1llEK1YSEJe9hJWUNAvsUmU9J101hOhGVFpj6opU
LZ3rs/17SWETrTZ4QULfWP7BaJ7Z7BPk+gcW+x5DZBgwt4U0bL8CD1oe2JkR7rpvmDyKkRH6XpP+
jeOT6eY5BWGmDjnjL0ER7Xxaexf/viqgpQBVGzBHoGhh8FOJRvpR9FFC8UIFEFz/rYh0rw7UTRf+
SfMb4FL+81mcVw30T4AT/qJg6dQyBOlDbHoi+jTHaV/txCpeK6LOb6ZLl4IxnRnhnGqjgAWhVkLT
U7XWkZSbAioNxETrl7zJ4/vBfNH9P6NQrpz5hUgKZnFf6FBIRjKTL5LkuI+bZMIZ6HOvkOO9D1E3
aGLQetfOMCHi9mG3qYPIXsUgLzwtLk1zF5aZFcw0hNr0apQxh+TpfoBe3XawoQjlx5vcNv6YDMQB
nUsKR9Aer6/p/zFwpJEBDMC4eT9EVIgApOE831Le0rz/joFoulXkbT7hNpuQ7LSUIHhqJnVlNy0Q
IyBLJQESqoIZEDc1l3XRtZLVUY7LA/Ixp0cQFAHr/EUsHao3gjWgIgmROyeg7xPFfyKFvalP9ngw
bWCtoJYIiLt7fSqWTtP593DnN64yBTrZ+B79SetB/xlYsu50SH5K8pu6yoczj47f5yoYq8FRD0AG
4tzL+zuIAD/TDYbDZEBnIcKDKNI2lfja+6Zb1yFki11fhbOSDKv2UY+CLq9yS4YJzzutsSAOLbZ/
xNolKXJHoLtsNmSNtmDed7+/EJTI6MuFKIU4XxtnTtOQlCTQw8n0oIR9FwohpI3r4HR9zn9f69gD
CrwvuPoBDeYVKgspZU0/4jIwQS3dgOkjHk5NASlavG1XiY4XFxiVxblGg25IwoVMaPgvDCjQ4KA1
ipVIO7wIAwBqDaOgjZzTGP3cinAUk00kDFSQB8vQN0U5oWUqcRqDUNV4DCC6fH0GFi5fdJ0pJmiR
0AwKGOvlLKtpHaok8nEdAuamHXwk1iQoXzRs5bit2eGeFa1cN1MlIoASWvW2ifIt2gT3Kp5u8Urf
xpoh7kER1SHoZ2sYGgdHMynLNmForWFtFvfm2axx4WAkFVlpNrhr9S75MMIEGB/os1xfmcUL/Wxp
NC69p+LJApJ8jGTyLR8oO3UTYN88fZHYDtq7kbjX7S3QNOAwGGhCwG8ICXn8kEZiMZXGzPcSKjyI
AD6Gj4M9gzMeQYHOkGUjGx0MYTdk73UgqrlufekkgrFu7mpSwY7yA646O+2pOqgzTs/3iBbSHLEf
ukaV/EVsgFXuVtrElsKxc1ucp0X/vCR0WY5wrN8Q9b3K7ittxcTSWZ/57wjiPeAJeOB81Pipj0qI
70GynoAKOJZoOxx8ZScpe31t5ebdxntKNKvAEiovEOvmdqNe5WiGmhrAyjLxBsGJhc4VWwiFbx2J
8NqQb+T+q+5XXkQrRnmKWAZJ71IfS99rxxyoZaRFzUMt4uUHdmw2peiAJsCYy+Fa0LloF8KHyA+D
zhz9QJcOy8eRKJK69gEgUvesxAGn02j5kt3stbX35eJGObPFXZKtmpdZLGJig/xvmTwa6p9K+DcB
J+q7/4yHc8CZ3wSCGmM8mg5Y717e1Q60l4bxPU5uQT5ZBNqKx1/IG+DZd2aRc8WKwkALKsOi7g/H
jt2qwLaIRoBqym1QnErklEGxq0s3Q5+5tRxurx/0hUTybB4MYOABn+Em3G4tMr2cxgzmDVSiqKQ7
Y/ZZSh9KcG+WD1K2NZlCRYWmyT4ZFTv/Fzf+mfUfp3vmZ6ZpRoGUzAcaSaIVQEbaQLaktzNoAOsr
d97SLQG2ffwFsgrEWdxWjWs1T6QAzz6UtqBgEG6uz+TiSUAPPDoIITEPzNLlSRjhCLRWgxuLEM1Z
hDX2EGnEKjp/03XO8MoKCzJPK0YXEj9YvvmPRosHpoQPGJq+Mo0yk7B7ImYV4BIFPkrYDpOdQjRK
rV6Z4ZahFQXvETrL3LiwquqllVYlQxfn9uwzuE0sosac6D0+I2kVaDjRVn+YSidwRlfbDDaY7nxg
T0D1V2FWhJU9tOTcCTrbkKxQjTmSu5z4xoiCoYjg3Md4y5I3aFsBY0zLtKaNZBXaGlPH4on5USEi
cyyMnN+lvTgkYJcXsdCAbliDnj116q4yLdXXrSK/YSyyRLD01mLilKjFiCDWbP/FdTY3uctovwTp
Mg9tzssxFoUJzh5Nk5YUu2a5QWuKX9myfGOUKzfLktc9N8bFyYbctb0mzcamp7mDq76FTNi/cYLn
RuTLOTXSaQwyAa4d4YZf13Yiv6cKyLill8jPLKkPthkajGnbT26Z2/mQrp2jedH4SxubB/MpQpYF
3JuXH+C3SpOGGfG9GLnLVLUAwLHRAwHUEhJu2YF1bpt+GuVtHkHGKHKJ8Pyfe48z+/z9DS5RdEqm
ug8xTCdt8Ngc0lNljaJbat2DiMd/tNqLsXRmAW/A0QFWC5htbmFHMY6FTjZxbnp9kyWeJn9N9Uvt
H8Qi3fhqD9dFbMjtSeyzCmIH1Jy3urmauZ6t8BOPGBehA6gpkAHgLlyZiawE57UAt4lOkPEhbHdG
BdIxkA4GDNSSQ0cJ+AIqJfaKQnq4PusLvRlzTQCEOBBbBNGPzt0JstFXDXy64MU3s9ri4IJLG+kW
LAD0MLxkY+wiR8gcuXdzq9quvVuW3hQGQg0ksNGOgHcvtwRh2zd1IqvCvO31NLHDyM3UU+ckRxMN
dI4v362MdyGfBoMgl0U3oAnhPc5XDj7J0iSVBa8hosUqwQHEpR2hSN9Qw9+Q8q9o9payeroWFvnC
LPcKlDJJLbF6glekD4N0J7cgNSYGkJEULBcuaCwRtzZ2Ha4xxy9PMIBrwA9L4CHhk9lSGIXKVLa4
88GoK0UUfVLZ5DAD6HHKDq0K1tU1Fr95w3IbGhJCEF0BPGmWHuFcWYSjNhg1TI4CuMuhjRVC1yPQ
DmCf2F1fzYWLz0DMBjIEkMnrYGu/9FmsaHs9FnDpdoWxM5ClMKJDlhlbQ48sSXkhYBK9bnDxuMzU
OOAmQcOAwlc9y3hoqlGV4aYFlEFQWAL9HBqUBn0XGRnayO6ht25BrMGRCvDgEVA4A9emIoODqNqO
5dc8eJCDJ2UtAliKoUHiORPqAtk+E8hdzkQYaJGs5LHgdSmUqgRHy/H3TazAceHNJ+W0GdtN0Gzk
rHeqYg0OMh8afsXPrXProElB0DZtKHjEnzLaNIAXaZ5e0qrTQJS2BsVcXHUwSKiolwCtzlf5o7SW
IRxTwhqkQMMY2zprt6MSIcxAh0JaQhdJWs3DL9wVaGEDcQAqC3PCjHt65awVWqynALwHFPRkubXz
o8ncwj/mfknRJgEqW+TNQjCoFge5OubZoRhWrsjFgeszOaaOBhAoWl0uspL0aStEueAN+saomEuq
yCYoGeM018ofiHWt7PaFwAdEHJC1BBUnRHpULiRodPB/D8j4QLtZF22zRAEnEqTc7kixRqCy6Kck
TC7EynGOkWa6HBsbRD9Igga2kKuwsJe3QigOuw7wK9tIi9vARM9+khbavi/C0Qolfe0iXpxd1Drw
dEEBFwWyyy8QxjAd21AUPB8710yRNQhRsjq0YIyJ2VuYvqy4kqWbCNYkKA2huxVlz0t7k9mPg59h
NZvs4MeJ3fxVdUtj2hGKD0RLKJ7f4lq1cemgntvkVjQBfVSrSLCZ1VSfSlo6LXo50k/fuj64pbmE
VPRMYI2CscqPra+7jgmaKXi17r/lVeGWKSgzQX2UvqN5Q2XBSsl2yR6K4ai84+2Jy457ehaJJLdZ
grVriRWzaCMcm43UypZYPQ7Z9vrYljzBuS1unyRRJPrFvE/6YaJRC8T9mjtdukDPLXDnvMoZyVk5
Ct5zyGRHt5pIcASARa+PY15r3mkDLIHbAglOZOq4E6fXOpMyE6GXXum3g7ENhkfD35UV+OelCheI
E95fN7g4LKDQZv53FNh+oJZnqQ5NLeJmBi14+QRJKsG0mA8hGEXciGvyP0uOCwV1tF4gzaFAAe3y
aFWtVMp5hiCv1J57/SYnr+FaJ+TijXtugztKVYrdWCNx6/ngr/ad5nkytiSxMIU5JXakfJvfxlpJ
bmVchNvmg8FSf+pg05T/pu1fwzyW3dv1RVp0xGfj4t2grghIpOjY3gp8kJgeJBAgK57ob5Evrr+D
l6leY1ZdOlBomQVwGHgy9JRyIblZ9SxqDTE4krQX7UnRRjrl+RojxlJdGfEvMO0aEgbQiuVu8Czy
5aAuS4Bz7IqGFiqMoCcjTum8PZXguRS3axaX9vu5wfnnZ/u9avzSlxRAWqrcBD+z05mfXS2B3d1c
OViLQwPfC3DByLoDE8TNoFGGzDAiHaVas7UTdFlF00e1R9dD3gNEX+6T+jY03QmXzCghA+/f6PFb
Np1Wds7S5XL+Fdyp04rQnISQAIKVfbegadiz19p8wvMDmPeBgg5dhG6IPRTeEFm+fIMvEdqbKVlD
vC5N+0yCCJUfXQZAkTuYqQhe8V4efA8sQrRMAAONb6vJpF3CVjzoUiIMSah/TPHXjh5MRpYaEyAu
0Bc1QEUGXMI+1+Mt2liPvdkhHXVKcjCJG9Ktpp7qdgVjs3RyIBAxc/3Muk38Y7aJy0bLc7x/GvF2
FEJQSax4g4UlxcGcUWYzxgwX7OUW7nRSEGPKg2Njgm4sCuAQcOcl72GFJ12zGgQuLJ2JZxyaXcEB
j8CeM5eWUhO0Shoes7/qHs3WR5Bk7DMnuR1OaKbwHwIQ1sboDHav79x5R1zchJA4nXU2ABwSQZXF
VwCCMY2VqiPhEXTwg2LPqAO1gR4I1aKbkrhVvxKtrNj7ccHnjmGc8p4VsCdFOaQs30M5pcJ4NJtn
KCDadb6v47vrI/y1jrOIK5J7GJ+pAa7OHc1WYkHR+2pw7JrUqXJ1W/ebNLmvTPXJF+zrtn4t4mwL
uCGgomY2ML47KavK/7YFFBagMpsKtGOMCJtVzMiaIc6hG0PWBnFiBMfWv6t6BTyXUCrOZFqtERIs
GsJzCxtyxiHzxNEGMlQ1XgzBcegUO0aPkKHexZO5K+TP61P326HMc4cjoOJ+gsyfNh/4s52RxiKo
d/swPIKgqe4hOxmPNpIctpoV+0GJDmkKbBu4CNDKgz0iFu+rY13am+dfwE3qzAJQtEMSHoG/GPxk
J3T7RocYoJrZSQPtwTSzpeD7+rCX5ndWnZTwxET1gi8cEaVsUsXMwqOIxyVYJdQe5FH+brW2uWyH
gFwfgD2chfnnZ7PbNWi61oYyPKrpVgy+Z+IVkFeE/zH1LxYRz/N/zHBeLK7QKqszmOmC0SkjqOkl
YEZLGqupwMOytjl/B2yzuRluDKgCUtn8eSsraELjFQZzbLQk+LC3OOqpH3qB0Tna0yi8JrG0csZ/
w+Rmo1DRw9sBT9hfCNJ8HCuWjvDUYAvbCNv+Pr4Jd2HjKRt9rbQ2+ybeOxu6gRT9LAyCDPnlqlUl
64ZQ6kOwDaNJ5SbAQbj1oydB3oRrG9Gc3zy/bM17AxwnMySXW7pA0IxuZF14PLy+E9o4x6NEjyb9
47rHnYver6N7pCfnBAkGejrFtvv9CKJDC+Gk/fjt3D2+33kv36AkpDdg1Nl71pvn3E2WFzp//t4/
m7v7w2htCW3pHvy3b9uH+z9gmb+3Hu4tZ7+yQEsOf86j/M9AOIefFmj8I/NAAk+9Y7TeqnRaS5jM
E39tsmZXcnacEmWKlK4YYCOIEfvorY5AL1gLCn6CqN9mcDUjbgdAnG/hBUWiXiegIz1KWkz14qNT
IxomQN+NX1CHntTIkrNh05UO8nJVv2VTbYFB1BKTx1o/5RDg6YUCDWGKDczX5rrjmp3htU/jtiZa
YIC3Emo4rj2kkz5WoBiL8wvuTjyXVXhGPt2nC0MaxdIUHhMQ9iUpuvtXIvYlA2hbhajsHODhxr5c
wLZP1K4vTJysVINrr+CqwrGu7OuTtOB1Z8lPRAIQ3UGMyj1a9SIBvN03ENSd6J1myStB+NL+uPjz
+XyMHyGfx+Y/H12nU5iB5l9yCDuiYEDJ9rskj4Zk69GzkKWg+qaDapcjTcqdKP0N0xRRw7+AiqJi
dj5k+XJiO9ZqlTFiYrsuU49GqUk7xe9Xus2XHD9qEKhEYHzgCDA5K2GXdxGKXP/F2Zn1xo0sUfoX
EeC+vJKsKm1FWbItW34hvHLfd/76+agBZlQUUUTfh77ovgYclcnMyFhOnMNTnYQMD0EReIN4bKw8
IZCd2GRde9P0HyHKy7reWVyVjAZDMVLJx+L8Gziy/cV0v/x6/JQ4idM43wVmYEnz7Pbu28PrYXQO
f0znzv55o4w7t+7j7OXqZ6yuHUQmbRIqfvioJA+iiVYFI5gzhcyl31SlOtjwszrFbmp0ttGZ95IS
nkakLKR7wfzTSoWjTb9K+TUMvgwjg5qnPnY7DaquMHLwEnigneB74wG72LXVNYuzYegDXeCAVnAP
im4MlLCDrcNKvxVpxQx5cbh+4zac/4XBVZyTZEEjZir7Q4vvU2j5biPeW37oCsXOEdwIFjGEHjkd
J5gx1qx2ytDIUdglSMWJr1UPJDN3FQk+ucbNFKTQtFdt/n59aW/9ypXLXSIOJnNIeRl9WnkTVa/z
uC7S6FGpv0smnl1q0cMO5ZMsQBTuW7fQkx0sYbzVo6+qIDhd+2mWAQYNe9xMG86TMS+JQa+lKQTw
6PKON1EtNkXA2kdDCqGRnKCMzMr/zPCyHPV3VlZnp83FKW+Rtnrs4x/qKdZOXfjS5gcos6/v69aX
hEoCa8yxQFuziheijpyk7ab4sZ2Z8vKK4M7vc4gz+195FtoW86YOec91m1v34r3NVfzg634kZAI2
LeJHhl4P6iHozkWoOYgy/HdTIGyZzUMQkFHo5ca8C1X0aorIEIv4UWqdftEcP4DUrNRPfnsWdstC
m25Sk6ljwKJFV1ZfLazvewmighZrmXgQkHDs46U3OHwRypMfSOeoR3sVJV39SQiPFRiLmskoK/oy
xmz5MHhV/3cQlN/ZL/WhaZx6/InCbxV962g0jgQ/cXMb6jcGvDftbSz/iNU9+p0t/wFIkP0i6iZ1
WPmPSJ+7WYir+DGa2xONMIBsevaQSXBV7nXwt24RlDoSR445epBHlx/Gb6MkFaw0fpSjPxSY470y
/da51mnZghB8K5Ot/v6miibNSvgUFoGp0M+38Xyu0ge0h2wwiUOLBEX7n7UnuUWUkxi2pz9NwLN6
l2Ojgd0LeafHXGdkSOntOL6jMLpzezZ37p2V1VuskhHRExrYOT227Kw1/1Cp3xP729y+d0ZWTo5N
y3XJ6uJHsfg3ZmfNcqX8RTRvQj2xzeI13pu+3ooVoT5+g3MA+3/Lz97dU2lQJsI5tk4K3DB5SMXY
NlSYj/I9TtqtI/7e0Gph7ag1CE1iSDY+i1pzkAze/8fIaI656l73PZumaEMRNy0l1DVWkSnhMRLm
htvU1q7cP1sdjV7BseqXWPh73dRWWg4fGOA9ZdEUp/x9eZ1ESPxQ7CRXkgPtUzblN2Yt2osWkJ9M
h8SfXUWD2Ngxha9RtIfj3vh22DbI0YgJForQS9tqqg6pIGO7V57L8iZHaACXvqcQvrGbF1ZWvkkP
RsGikh8+dqZU2CXIUz1+UBCsHmf9OVFvdzZ0+dGrcAMiG1D99LIZTluLlE1ypKZU1qPHLpbFez9J
K1dMDUjuy7w7BGKaHrRhmE+jVEGmWxr+vdFE8TnUDf/IaFVOm7MoXqaBzLM1umjnZG3cTkSSKP7j
o5f8auVokHeTfEJhwi8rODUQXVBW/9OqmT1mjIIrvis17Q/k1H9e35StPXmjauLxXmDk608goGeu
jjymw1h+SZLscw4hnKLsRbFb+Q1E6Avj3ALtUtZlck1ugjY2kvQRcp7pBLV+ZXdzjOZo4AmACOQ2
IOArbFSPOiLPck/5dmOZyB5yh/4v1db6FewVWcmqrE8fa7juk9HRX2cEq69v5ccusr5oK/5/I6v3
KZkNQ2itLn0cJruaoHlXBRvO0cqOfxYu3GHH8HDd4sb9wSATtsxaQs+4rqbEYh75PvMwj3VtJgcO
i3huTMkCMpeH3w2pqT4FarbHLbo2SnkS9OFCtQ34hMdx5ZZCXfSzCNqLx0HuwfGejMDTAKFVunGK
lZ2qyYca+mKM8RUImximX6Cll35IEUJ9bhWMBeJr2cF9LQm2XKJoD7uN+WgZbi+9dghUZaLtG5KT
6DtNufW5WexrKH/okAKpMsWbS/uj7ltjXvvpo+KnNtXsEZhIov0vRhb2FT4jZPJr8EZG88NKQIw/
1lpj69q3sW5tYVdwdXMp76ysXslgRs5CTKLscaJ/M7B/xcLdAXH39TP5Ialbtox/gJ4vyQefb7Vl
6tDEQyulj0kiHRsTscEw/8qAk+rfSHeGdBK1/FbKzKMqtCiFNDDeIUW9dxXX6cjbj4D1EFzhwiC6
RoNLUi30ncmWgmA03dZ3YdlyWgf0uy3cff7z51/2OIDsuL70rZuxKCkQni6UE+sOMm3VIDNTDkvR
hs8wzVHo5Hz6Ryk9FOIe4mfzaizqOeTNFO95zi732UjkUFTqZYkzSh2l2xNeUfRbmuQpRYkmGW8j
a7QrcpIZiYUy/JfBc/w/rFgmbV6YS4BqrX4DYix+VaOJ8yjyhjjmwLMaEB4dJoPZY79sfDstxujm
utEPU0J8XNQ0SPyo6jNZvG6SwAQx+4OJVQ02FsH/Ucw38li8prJjDXB7wPo/uDB6KtYvUctce2pR
zaDFrWg7FZMP33tpowN+WiQhTXKs5c/fBbhiV/hpCFb1yVQE8SD6oqOjGOrM0xxQoNIgwiyy5nR9
8cstfR/DQOZMSAZ6ldeaUs3bnO07m4IWCmOiWNFT0U6h24SyBK5enncelo+HazED9x7vpQLtxxrG
o9YLIZeKGYhb2uFvW1aOMknHvI2OeglNwfCtau/DqIcd04sqr03bHZ/4oRL8ttB3v2DteUG0aUNr
Rk96ClNN6grTfZ88aGr5Sjes6yWb9mI6ZugN/R4ZamCu964rITvT7VY+C/4N4zXK3m9a0rCLzX8r
O/DSEp8ZoLNXx72cIZjPOj74kEnFbVTEwylJJelO8RnQroJasee4kQC1Si283pp+Tsqiddsmko8i
yqif1NBcZnXbdribW2m2rcRPHaFEFFPk8XbLrH0JNfWX0KEOX1lRfAhDimHXD9A6sl8Iavj99Bdx
Gpq8/rKIwVbppKftuZP87pCrou72vECneIyRjUBD9va6vQ+39c0ggDDcMKNInJvLW6LNYSgIbdWe
Q9pXefZsts8y0VFfP/f1aBv9j3qQboV8OPnfmtshvO+0X7ivOTR2Hqa3utD7r7f8EHhAIOOQ6KXh
Oy5/SGD1uTkUTXtG2uM2kO7a4RuyPyh/V6ETBNFBraD08++tHm1uAX2V/lMQHvxPafcr0PpjGZxz
Vb8p6ldmD0P+j4A5nr55nF50QToNe4SfHwbm334t2p/8GDIVuIQuf+0YUbNr07E9U9K5Gwvb6lSo
kw17ShFZbL8ESYe27l+doRPKw3dKPh+aVnPR3sj026G8y+qFZN0LG83JYZXVrM/aNC6cpjvwl7eM
d72rzCq8AbQI7NcaOGJdtzC+pt05NbJytutBK59yaRHlleewA0MViJHqprWeWnYXGOG9PKWRb1cj
ou5iRKfbZGQW2kK1lqMvVQmM2tY71byLK3/MD11WS16cdMx4Vn6cg4oSzOz3HAfA18ugi39XlTYE
8GTX5XkkofgRJrVI8Vau49FV89acj7mSKCAE5myPjG0dYyxfSKXexWvPTA4zlJdfSFUjaKc0qo4N
7KWlH7la/y+XfrThBJnIg7k3KbF+bd7MwaWiMqPJXO6by37n+aV56vTAwBxwLb/ipLpHm299/bZ+
WBMc5zyEjOeB6sVRrIJEXRqhog4L4RxE/jlLfU5ffWdo830inNWkJXfypW/XTX5wSJikoygRfUIL
gVDW5TaGc6DUdHSFsx7f0eu9HdrzSIoYqV+v21m/nLzVCh9kWZkB0mEtpid1Qd8nnBwvcWxzx7d8
XAP1IGbCiMdwqmTwl2voRqsy9IlMSJhrOzXrm7q6Qxfq0JfTTvCzjuKXZ/m9pVWDNCuHvG5SPfBm
c3ZkYRZtYWj/CK250+f6cNpWdlbuJ22qPqBThB21eyDQdMs8uNeCjFHg+Hda77UPlpfzwovg4Agi
F7I/ojvYqi43cCrVxAhKNrB8IJg5j74Lt4r2ldygl47Xz8HHI35pavnzd/eoVwqlCztMhal/Nzwr
1cHvzkn2gwiP6GHncO8ZW0UMglQYKm1LtjGP7kzERuDCt8tMY6gaLFgz25CYXl/exod7v5PrCqUe
dDNkbFhUs89RQofE9N0Z+gOGb8Pg33VbG8f+wtbqMPZ6J6hJaQWeCDAjGhy1f8jJNCZ9J7HaOPQX
dlaHcYwao1dT7MzFK+gAmK/lo1TunIsP5Ruu1oWVlSMilh7hVMDKIHyLdPNb72cvuS/fy1/Sp0p1
hSB6lnNm4LS5QwFxZy79o3e6NL5yvHNRWkot+ZxK46s1/J2y/5irvC1uAf4y2kfk+kbZ+O7U64Xv
D9ksBF5qQd0wSlr0udPlwQmkujz2VVl4VTfuVZG3vhukAqAagFvCW7pyi30mzNMQtaE3pOJgxyDb
7zJjynmSxT1TWw6E8skS3FFBodt1eat1vY5ICprQa9UqFg5wUxDNFk0G7pdk6lPaZEENv2RVjKdq
rrqDLwb9HofgxnVYsiUEnBl8Uxm9v/wNWYprCaYo8YJhiL4rkQVev/OHgzS2gjOVdbPTCP1QVOWj
Is9rAd9j6ofew2rRhZFa82i1iTf2yO7JPtyPlDbRRwzq4ZDMySn2fafTI0+GdO361d+2DaiOKQ8i
BVBHl4utmknVZk1KPPiN05fYKsTTpFSov1lK4oygv+GKkIRDZQnfW2kY3Koqgp23cMO5EsZTjaRq
jpLJujfXGmUsC6OSeIXVV9lxnGftc9PX4IBMKyyqY6irYuooeZVHrh8l4d4Ez5Z9nkk0RPgZTFau
vndr+Lmg53PsiZOCZltcpSeta/qvohwwhEJ+fi+GQnsy9EzeG7PZOGoMv9DTXSJuCLVWN6uaxUlK
ui6DI14KHgsY3E5WW/tuXpjHvq7U0/WvvWWOrJfLBbcBBOSrgzbFndwYdZV7wZzDRkY6W2SdU+GK
mS/a02f9UEHkWDNDiRYp32cZp1z2/Z2vynvRrIdwLjy5NV0j6Owh1W/9KLpJ5HMWzA60QoNg2p2k
O5kkPKr0mptMue+MvSdh4wMjncF00SJxQo602uWkCdtQ1avSq6gwlQakAmFxshLzrqzHzonj7lkW
osP1rf7Q9mP1bywWsL8sFO/rKmK8VAYauau8ujBv+uCnUD1V2TfDf7SQ9QUxoMXtTTR9DuQ9Fv4N
bw0e3qDeLfOlYUG93HZzKhg7l/LKk9T8X2sEh1gbmCyN052HdssOSIqlYwFTE4CbSztD4ie9b1ql
lyR4SDXNdFt/8VNN37Gz/D2rmJJqw8IJwhVRGM29tBPTcEZrtqi8qYkOWc0kOXU5bYiOavpF0Xbi
5Y3326TCwawzmsIABpYb9O7MBlHnC8xTUwoLsuJJEvL8FMCAuRMIbS2J8p+13HwmItc5TAHK3Tes
qPZKxYGB+cacpFMVB+e++TqIewjBjXvICVxktnlOl2d8tSYOqmANFrJ56LB3jS0wFn83deSA7aN2
yg56+cOfH3KkXzPjR2ztHcePayUbhASBFtNyFdbjE6I4FJOuxKWX9sxQBz9EJaAGectj4FqRYl+/
dR8/36Wx1WvWJYUwJWVSenmL8ksNxH+PeOjDXB8DSQsXKi8mJLx8wZUJoY7azOjNxEMe7ljcSffw
LP3VbhqnAHIJ8ry3Ud6u9rp1yze6vASLVfoRKhN05L4rz52Y+oCgBVYlMT2MUEglDH3Fjf+QGeXT
9T38eK8vTa3i5w5Ry0WJMIE8r4kj1zSek3QPzbRnYxUmC3Us1FCKpgxD5szU92WUwumfma5etO3L
9fVsHMCLrVt9MFo5Q1aKVuJlQWXPxW2VcgDNe1EpnNnc4cDas7W6apTbtTwy+EziU6EftfGl/YXY
rpNmewOVG1nO5Vdafsk7R6UBrSjjDEtMNhazM8LnYqXUFycl/ByGtVsKn7P4YaCJHQBRG6S9oGlz
pbyqQEwBWyrK6gtard+FNB84kEPu5EH9LW6GoziFdhqQ9Bdfr3/Dj2kB5SxeM84d5QWGRC9X2xrT
rI9iknpphf7nuStPauK22o2QnP3mSRX/XDe3ubvv7a3yfSOViynTsAfNqS0ecvfx+Xdpz4cMxqUd
U0tyvb7Z70ypq+BEnpvUqhOGyNrgIBb3WfhvbJFznRxIrpmNZqSztS3Kw+XY75je+oQUCcHFLR+Q
6bbLTU3qyVRmBQR+PQpuZAeqZ5rUPPPfyd7s/6bTfG9qdS/CpDLUusDUOH+bmQiQUOOV+6NfoA1/
UyTTSTHcYB5gNC5h5qmcyD/qzWg3qDVf3+4PKoaL+37/S1b3JvTVudP0As9zW3nDoXeheGzd4dA9
549AtF6D8/CpPcArjpxfUtpOPjqg+K//iM3T/G7jV6cZeZ8qQME39dTgO+/H/B2GN+imui/ZbzHf
KUjs2VqdZD8lOhvMMvWM4JSHJcMkwFmOVWVnf+CY1fo9NpOPfaJlg5exIJAezIat2cMWahVfMrrU
m4XjfGyYPxB+ZWAFs/lGmp+F7o9y18/nSEfnN3Pn+jB1R32vDLmR1eKRyCUBQ2lLUXpV0WoQkp9i
nR3OKnhrTuN99p0h1Ix+xZ95tIO9mv62PdwTylN4KW7T5VWqBSHJjDbNkKeoFckm2R8DO4+RkXCC
uJeWQpNRtXTJuuJfRtcDBS5RBMVb1Ub1Pzx3TJ4QNi4p9YeByiYex1asOOCa2hzF7EbmTk/pfVY8
jum4c5C3nvH3tlaXqRJjWhl4O49mUdB8TYVPgrXTmFruwto9UmsAHbBEHXzSy51NFL3sugZPbCWD
i/Y45Qc3NKFKg5ltfDXjvQLUlj3IUtk/KPigsVwFWnorqnPeV6nnz+dgkd38q+u3QX8/6T8G6+a6
H9h8ZpD7MKBWV4CmrxPTKIzMYhIFjDUvU2xnaHlDXxb3I7TWki0COwt0R6i0gzz/nvZKlVsrhWRR
oecHnzdl8cudLZQ6j8I+yTxBhPw8C89CcMwM5CS7xBHMA0ra11e7ZW9JFoE8EDZoayxPHShKNEoj
Q9SReKcJ92B7HN9/DlTXyOGd6WDtuW5wy/XBPrTcA7YW/ZHLBappL1ZdpmY84qUe263/9HcK+feX
oPkSKHsYmq3lmYswB2eH/HE9Ejsa3QxfipXh93w7gLBHD6D5yB0totKRfy5CfydV/QCt4NtR/0R7
Ho5KRjHXQ3xGGoCPaoTcm2fgFRQou0Lxpuqr0t23ypfeGp5S0z8Pil1qyoGZFUd+CGiGgy4s557B
Z82do99CdNd9u77vb5Cl1Z1lnoP5IxCwC4fD6s5aQTn7gZ8WnpnHt1Gv3ddt9Uuxyj8a4GdIJQcO
nMYsu9qIp0qQnZpENLSDkPBVUoujX+uOWM+fhPhEjXvnt20EPaoB1opCEBxYXPTLQ6Ho9aDoo1B4
hv539KfHWY5tE32KYnYD4TmHjqV+0ufE7frQHv0b1ewcgeqz0N/OPoIf1L+v/6DF3nqvUFaia6qB
xGS/Ln9PnNWqLwxB5vmm72gqo7GqkZ+jIZbdMvh83dbm2t/ZWrnrus9F3Z/VJRZwhe5EI9Sp2Pgm
dTNjj9d6b12ry5cFUWpSzuRpUMKDwiCw/FkQ22M+7GSrW08vx5+BN+CBFFHXgz0xNSOzsHBj9YD8
TqKWACkK9C7h1UlEp0tEN0yV48yonZHtzflvvH/YRgEUgCTtgnWnAPaEKc76KPOCrnaKyLhNpvqr
tcsK9gHGtdx0U6QrTf3GgkNr5aqlpBeMxm8yTwHIXjfjQYyGhy743Bm/0sByW92eddUd/OgmaIaf
qvo13ZUWXO7s+pzCHCcu2G/Gko1VslB1tTLPfo5709XUkc0CxUNL/3v9gG49iDSOFwZpsD06cJTL
2wBQJgm1moVG+T8zDW6zMDtoo/5nysc7DayrERmOFuQP2qCdTdFtutG9/gu2ji0PIo8icED1AxWt
XPaaWqVVxrQd1lqwOggsBcwMNcG047+3Dg9nFrqGZViYVtPlWuVc4WMN7QLuESXb7CwBjmVLPkj+
tFeK3zT19kqgH035aB0OM52iMxS6mMoPY4D67NQ0DxFFgx33um1o+YJICsMyu1oTmWzVRsbA91NU
mJK/RgPY5GSnX7ZlhKEdAJsM4EOFucqYFab3ssIikBDgHD30hvxnqAvR1lt9D721dejpJsuUucFA
g16//ER+VpRi6RNB1MJAseipiMadDduIUbTlVjOIL6KFtpYy1vretMaqyL167gv/Lhtb+jA+zZtT
KUytfxsKCrmy4E9W7Ap0EE88VGJ2uH7oNzaUSjTtCoSulibg6tbBYj3VYdvnILSeVZOqZmdbSBVf
N7IVFUAESdtaArtnUTq63MysSENTp33oRZn7zTr09l9ItJ1P3tdvB2b/7ZfOhkpi53Xdqn2/N7qu
rlilmalxhtGkqV348NEgGdFHmormUMe3reWMPVxkB1+9KZOXOroTICy+vu6NuBBKFpksFHixLK43
ty9SJpmUJPdAtOlHIwr9Q82oDqTPTGKZSnmsdaTbZqXcK7xvvRoApBjiXAaCgFmvLmMWjYUc8j8e
L1f5sxLb4VYvRtVBF2G4jVpzOVFSfCqnaGRMutKdwQJJEElx9sSEoeCkSt4c//tm0Gc1OGV4Pn7Y
5RkYUW1MS5RFvEpIzPu6sKRDQ1x0J5eVeBdUVnCoh3JyNTUUn69b3jrjDA0pi3IRfWZ5+fN39VIx
nHpYqPPSE7T56Jf9TR47UyWerlvZiLDoGi2YKzac7HHlmkQrnMd2Lgqv8w9V9VPub74N2r/dcuiW
GSYFQBHiaCmyrL4sXduxKcSabSwTvmIaEzqO4u0wK49FP2suRYi9ofcNR0UPiShnSW9wFavbO2fh
mOVJUaKHpNxJOWPUEHulxrlQJFdLb/qTiKbP9c3curzvba6RmXmptBAN0bdth89mcI7EH7353KXi
bUZVLlUeVUSkG/nTDDA1y7/UQXEq9+rsGy/A0jpb5obgT+cJuDw2luQLNXPDJXnV7Ajjj6bYi19l
/oZVYIVICIQCNKiJN9ZvjAikJsmrgeZ0ciPFBxFUfknSeOj7lyF9kabODtIvaXLY0wLdiHSAjhML
ULXC96+nKPtJH31fIXvsUrk5ZGr7U0EmxUmMSLSz0izd6x9z6/zAarOMnFFpJuq53EhRSIoum6aC
wKqbK1uPxNIO4Ox9knr6P711WyU6ukZ9XCGILIg7sdaGEyZoJa4DBw9T+Hr+rKCwbcSRQBPSAhze
hA66SUl6rJWbQcgXV7wzYrBxbJhkJg5iogS90TWuQ/GnpFfKmj5k903qWjveU9baWBDVVWmZ0me4
AyDY5XbGKWCUHrSZFytqfRNMEKwX2jh9apQ08axCBjUlyAGM5IGx0+LacKRLpQohRJNO5Ic5gEEZ
h8as59KDKo96ldU+9N10E8//QysXX8MUJngVMGfrAQfQ9J00TAlt/3l0wkC3A+Vw/UhuZRvAJICr
0lJautOr1wgyjayQLSAaQS7cmTiZfm6dynBNv7aDvngOjQbWHqN3h8q0/TY9ttmeUP3WQZHJ7lAC
l0Aered2J10NkMgGrOEnEW20L0339/oi9wyscv6+MWdmsNLKa/L7Ufw2Fv6el16O2sqBAfheID7s
I0HOKjnVSiFUMp8PlafHHAHaW8htVLdobuQjY1tSZZt7/ZON588glCKcogAGcmplMQ+rLI6moPKy
haw6FM8GbO3qoVAgst0JWLa2j7GpZUiLg0LWcXnPsrkUzbJoKq8waulQNLPoBGm006PZWg+xiQSo
QCW9Xx8CXUzkoinVylPL2ulm2RURqtCb2Iag6omMeCfn2PD8pPDAz1XZAO62RrnDYTmaU1/UiEDT
/ArGO6NTTwoe2g53FrblK9g7EqelzPyhDUNRWSSrSWovic3qoFrV45B0xU0e7RzyrQ1c1MYW1M4y
GrS8se+CuxmRgLHp1JrgLj0OQuhJ5YnZRdr85fMukfnGkUD1iBQGhBXAAml1o/SyDpNYTxuk8YqX
2RqdPK52mh5bJoiygOzAqUStfBVsJdkwDfQIwY41PXQlhh8f+i7da3VsnAOTsIZVUFgi8li5P8vH
/6USwCq5Nu97I7aFGYomPXP76HTdCW1YIlgFLcO43Vuz4/L7CPRbU4UZOg9KFFeN/rTFiwg94S6Z
6Md9A4u2KIEAFaNMtYaKyUJW5moPCFqfRfNx1MzhR1BR3ry+mo+hDFZob4LHoSiHX7hcjRjJ8SAF
hDJ52D+oQ57DIIK2pBK01q0fw4AwjmaJSnAjHMx2sg7XrX/cS1wtMSkAZRwGoOxL6wyVlwUvZuE1
Q4mETBprT6pvpK5fjNTIRiPcWe0GkHHx7ZRXQXpQ0VwHiqMMOXqolqWnDAFw4FlopYdGjE07lQTj
YWzy+HFuCAXMOgOmrDe+/l3vSySccmbIjtcX//Gi83Hx+PwiDhKf4XLxkZ4Noe6TxUXS9AJ/4oMi
vqLV1DWVYxh7bnkjgcYaTEUQDNPFIEy+tNY2STiga7MgHOUic5umrF7xMNpgq30qP41FQW1byCso
eHIhUr9Dc6XKDwPz06EzJDUMl0ovVKiFzUa58+punYJlYhlYKy6c8vPlT2usPjOiSiw9SH+m4KmN
n+rIqYedWG9ruxE/A3YGPptsdrXdcR1ocZ/5xHpNo99MQeGfND+SDmkSa67gR59hpJJ3bG6ujHoo
VxjovblO+vpJzGM1Jpxo6/AoCkK2qCXeGVVcOpXe/Lx+nj6G0UvxlY498ReBurL6wlLWakUuY6wp
Jnvph1gQNCIVO/mJ3SXWgYr3zuO75TwI12FPIfPC8a4+XEH4TAyA022Sz7L4o5QOoXGnBDA0Nuqf
WN/z8R9fYBb4ztzqCw5dY4kwXwF1idtPSCXdjPorqKI9SbOtgwLp1EJtazI1sa5lq3FQVkZOvsMf
n4Y0ODbjdB578gM5BVYf75z+TXO89wvVMdON65paNwpRV06cfjORTlEIlny2ur+zYv4Sp98hvCLX
T8mmCyTdwguAbKFWvgo4F8LBWlWl0qsfkuRf58rH2nST302HqpUjff163dzWN6Opu7RZaOoCsL68
20nSCU3fqCVYTwarG9DxEGtY0x6J79ZFg4ANSi1eMT7d6uyHgV9ZRjeReqAsmTdi6U5a8DrO6mdB
1V+uL2kDFcRwMQPrjDgwVsNoz+WapMbwQyGRMUYdFlWsm3AojqPsMPgYKc6skeKVR3l6MazPYqIi
VUbwNjyKxnmKjtd/ytbZwaswkr0ITH4oduftWChpZVZeNR1k3Wui+6b+YgQ3mrhjaPP5eG9pdWoS
LfULPzQqKr+2bjjdobDT31pkM/58W8AGjnxm4857LGobDVG2GjoLap3kZagoXG511M5JSfhQeTNK
sBJFXxgdb9N6uBV9zU4tiV7o+DUu069zuVeV2MD5LdzjBJNLA4/qx8rd1BncdGk8V14PwI/kgomd
ujq39WtmqHYRn1PpWZN/igyYt/59UkDymgmfUPjayTs2vvEyrUZ8RuGbYGH1M+QoregRsfMZM4zS
MXPkgZuquDuh0cZFxYmDJFgYBRcMxuVOo8Mxp6EvVF4nG14LYDCS79Fr/XL9wC7f6zK/xsm9s7Jy
B1NRzXLE2JsXp+mdrjswhtrUXg5tvnNgN5dDGYINo6VNwHO5nCEoIk2Lqtoz++4gmilEHPJtq4x/
rq9n04yhizpj93C0rtMOoQuq0Z9ZTyooFqO6MmD2Km1PIbWFHce98dguecD/M7Wck3d5oSCiUwsd
bO2FPQcgOWtx4ISx8DlqIamtrNhOKviT/L2m3vYK6U4aUEFRI1ttZNQbfq1oce1ZBKnpTfTb3wPU
bp4J8IZ0UCADBfhwuTDNLwi7q3BJeGObCYtDQfSrxtYhKXau0pYl+rhoxpHB4zSXtb7bwq5qmmmK
69oLQFZEqe4qyR1D0Meq/Xv9WGz5LUQLyC8YjEGmZB3SWg1S3GMw1J5USN1TUkz1USqn+Veuye2p
LgtEZiT1vo+M+TiL8l0bFXsKCltuY4FvvgEcgActe/FurTEcqzUzjrUHwZ2rZ+gsj18C4RgJ6rHq
/ofL9t7W6mjqQuZ3Wdtz2U69/td8NPpf1/dz68PR70J6jyyV+cLV8y4UMB/6yVx7efI1SFF6+QE2
05e+XreyOJ+1c3p7ZBjbJIBeD4EFqVYOjSLVHqy0RXlSlNfrf/9GgM5sLIgtGcoZmKVXnly3GkFv
E4IUKOSyx5B1vmZCcSfG/FdlRuYhbVPRRj31v8+q06KkPQK+gDk61nZ5FoK+EUZ9YBAs7Q6l9aqF
T2az05TY8k7vTayuVt2nXR5qIvFBStcjh9tKpBubT8+q1R5E8VMqHuTqdH0/t474UoojlzMo4q+L
V11DxZ0/qzxuUK/1bq/+qCx77jtHrYMdCoPNGw0PN0Es6Q5wkNV9EvsgknpTr726lH8KkSgde8MM
nFrVKpeJJukoKTAbFFmQu00A4K1LB+vnf18vmscAOMiTaTyvfoKV9QGESFQG2+aujKwHEpjPQRSd
pEB6bPWdst3ywdaXgclL6p3oBHF0VlcupllS91HUIu6bIpClwWaV+tLOm7Z1r98bWbn+oMkBzsph
67WIrw/xabY+CYNdzv+D30d4ntYn3SUQKiszApOdod+VBOzWKJ5lKXOyybhrYkt1w0KJ3eufaWtR
FshZfdHoQeh+5Q39NmfqAxlnj2NQQU0Cb30r1YObatWNr7ftjrmND0XXc+nLveFd1lV9MTboZad+
49Vty9nTzcqhFZSAoAv3lLe2sgCa9BYz0BwKlLfXmY/iJ1ZYd61nhGXJ4MW/PAbYHQWq4k7jbHkt
k01HcxbUm7QTlWMjZ/njEBr5McxCExxs2e982Y3F02iA4GbhzwEVvXI7VWROjTHGDa8csLPAtJW+
c3Vlx9FsXX4aNEx/L5UVMpFVocOSx6oL67Dz9JNV3fnmIaruW6OhsXZbFMVRNiJu/u1/PkbYhKOa
PJ3Ma83A2RhGzKBw2nkQj5n0mL20+Pnfjw51RZE0FlFH0qyVQ8n9bMTNNP1bSNlpz6Wk2HEnOv99
Ie+trO5DkwaVUs917w2zXU4vXesW0qeBTvl1MxtHQSN+XKClZOV8pctHTh5jP23zaPD04s8Q3oWS
o7S/r5vYuNlvdLpQ74PYM9c+ES6UQqS3MHjZfI6jryWwaj+RDxZUzdcNvV2klfelHA76htL8kpCt
ou5mEkfo15vB62Lg91NYPtTVNwrj8CsqQ/Z/ODuPHbmNdg1fEQHmsCXZYWbEGYWRFTYF2ZKZc+bV
n4fzL46a3WhCNgzbgAFVV7HCF94AOxLSDWVqzTmXufKxsZC4+DaEXq9iSPT3aH5fzJeySNyaD9ro
1CneZ8WLOXw2Y9OLR1BiXXo2k/rD/V99a3mA/dFGwgQQ84zNj45zFDEWoYzPVpz4heNjUeO2xufY
jHf27e2B2LQoN6+V3E0gNc9ZlZlWPz63VX5CDWeotY9hXL6fwyzdGWrdNVcfgnQY2UkquCh1X+6q
aZGnKU218Xk+hcnDaBonqqiJObrNLt/7OjzEk49zaKBOQkNzG87EQzZNcoIGgTmAk+G96J4SP47+
qZV/K+nf+59Kv5oWAhKYL6yfis7zNtTVcFhf6P2QhxuTO3GHT3viA9fHER9c8FU2pU3KqNvN0Cy1
Gbb5Wo3OGtWniOaOOvaliv6nZpfsNRh62Euh5Ai8YvvcJu1iEvwl1Ecys3PlqAV+bJ/kGF3ENPeW
TH4eX4Y024kHbywgVSFjbVrADSQuvNwXYrKydplJWhW9DlAS/K44xc4lcKNSC5xjtUfV1lW80nKZ
5NY205iQs0dGxs8WxfJKK38xuyjznRoFWZzKGj9t6FSpkd3605J7AsmMnSNwa6pvgFpoMDyBzuZY
91VW2aVMKQUX9EMqFQdd/H1/N65/wuUho28LJ44iOHsfFODlYtI4EUPUUuKqqsrNYy2nXzFQ6GpE
UOlK54e2/q9QwXTK9c7bdH28CeVpjK0To7ixNdmRBsOgzmc1z3GYnQ0KK2YUhCt4LQ3fafqn+9O8
vrbA3qHZguYo7U4KKpfTVHUQ0VBlh+cZcONDpeEEodpR4kddNz9YWinvfLgbk2M5gTiCcSR0MTbR
GlYJpZIPJeOV3RnM2JdKIPoj4Szk6vPwqKf68f4Er28wJvjbgJud0qRzHlZqPTwXjnVW4WxFtW+B
rlrYoalQT7DJTvdH3Cwpjz0YOBJaEmokLK6yFEUPtXGy2zKoEwUdUnMqHowxsz1dSZanrDP2Gtab
W+1tPCrB8GMUnn94HZefEJtI2xByWQUWDD+d5mlMgb+2vt+f1RbM9TYM6p1wN9eSL1i/y2EsvbUz
GocMk8BNwYbReEQZF7X3pKq8xRq1f7o5Sz8OI9qUyjxbT0LRJ18txvFxjkW+kwpu9tH6awALgarE
bIioZ1sadir6lbGqtoGkz+1RWeLPhZW8mgbiK06Y6w+SQNrr/grcWGeeW1ABdMRY523FosjbEPNH
rQ00djDkYylCGjcaCXOWaGcLbbH8b9PjBaRKjIEA78hmsfUy11BpVnFqipTUOuLnI8De9hBYnTSW
CPJjM0XbtG2aL1GZDvZBUjDncEtNCv8RWK9+7dtB+pD2c2O7eb80iMViaa2hfJ6VzaFB+wuWdlHI
kQvDuNqpu2ybUW+/Hu8sbXWD5b29iklH3g2rttugUbJqdNMwqc+hteR+WVq4EbbDKNGfCItj25vl
KZUm+QeQx051o76WjlKdIH0nS/1jEmMPrQvkqodKNDufc5tAvf3KtY+yqqJRsdl+zzRdojkqrDaw
0PVA+CJpPrRSCDhsyhYvtLP6KLV95hlm5NDmMbH6w2Rx50O/nZrfnhl+xJokU894Y9GSWl2eqnIW
qHlSDAsWkWLZmKvCCH11WlaCsLAm8qwybv/ifIv+GAE27I8N2NDOLeYp/HschAbAbOxqIjNlqF/s
fDa8xjCSR0RZipB+iT1X5KATMsB2FJnF3/E8DZ1XIEhPnjCE2is6uoRasiaW5ZBNvWjRC5vk1z89
Ogq4ITT4NCqYKzz5cpZNvMxmOs5dUKpKeSiaVoGWTOowGM5umXsNtLcryrtCfMwNTPdjs6J9vSap
ssxYqJD7IsxUHA3aBCdAR9h+GQrxebJKIJRSNJ8brecgqMs3vJiTnQ22DrT9IdwWCLisAuLIUF1O
OiybuJIM9ldpTQ6WOfGrMLP0XIwxpZ4E79ik/bPH9W0zUZCG67paI+OLfDmi1epGk+pLF5hLhRK2
RdjVLTqq/igiH9hn4wkoXPdw/9tuAqX/DQrOkeTARAliW4eIhxDXz0TpApw5mw+0DWNkjYrSt+p+
PhANtqdeifRTNM+RJxaz+C/DE25zjld+6hYZISOhlPc9n9uscGHWjXz8htmCgmWG/jPN2/zB1KXW
S4dG9ajN7qFNtg3Zdfa0U4jVeBFXNPom7TNk2t22kIbAlNv4U2a2WCLpMnq19mSeYhQVD9oUz4ep
L3svJHo/tl0teYQ5HzWAP15Xq7VfFmP4xRq6ve7cJvR5+21k6qBQgeyp1Gcvt4PcT1CzlLEKwpDK
g93B4hh0yyM7Udyawt0Hm0ba+ypztJ0I9vql5I2kIAytFt7blXIdvaRqoDXYBAPmfpPbhC1kT0cy
e/kkdA7+zha4DrjgAyEsSSGMojaf4nKei9VHYwKPJCgBQHzIdDhfutnOnm1UsDvSyoi/3N/y6x+4
OdnQLLgZ3+w1EBS9HDAOkyhZYqcJJDVZjtK68ah973XLbk5rLR5Ra6FuuyU/07QZgaGFbdBPwsy9
Thm0JvUoW1XS+1hkC5GeJLRx2ckibwxLMxy59lV4CjWZzWqa8QIGcJ2cOn9XDGBogL9zCR2fsNtJ
sW7sT8IoY92dwA2vTJKtSnEassk2qDGJ6zLDs8zuYGJi24PXqqzy1BZ7agA3oliCEioMNGEgqVE8
ufx01dgU6dD3Q8DN5HwJjezLZGblocpyw48MDOOcScu8gbDVTfEx86iH0RiNdQMbykHsSS/e2Ej4
oUBSJpXmvt6yJ6ekrESLDHUAnVf/GE3hcsyGdq8af+OGpjSINieOySAkt6TvigZDHcfqEKR6/tI7
4phasj9LqBMtD2WDpJilvY56tBOh39hHVI1gKoPwZLW3F/OkLEVhjc0QNGE/uBGAHKXLv8ttdK71
8/3zeCNchhqx6pbhC8Vbu9VAzEuy8FYYQyArXfxJE1JvnnMpGRwv6UTyYiZ98TEVduW4kcY97ctV
C260a+r8pxbq6XGUS8tNecZewiqe3lP8/lanrXImxm0fmlRS3g8aFq33f/WtBcKjk5Iq5jwrPeFy
K4bgw/qpCseggxUzGs4A6mT4oU115VVNdro/2I2zRqVz9ccgJl/LeZeDVeao5U2xvlNTM3hzs1hu
lmU/u1D9Hg2d31aAMvVuL+67NSoSUdBR4ZEYZPyXoya92Vt9FY9BYxqf2vzdUv8zZKdUEId0BwNT
i/uTvLHRubPWktsb42+bFNpjUklTV45BO5jnKbSQFv2rQJe1Sg+OVpyKnwLHuftDbttP6yNLo+Lt
vaMJS9nvcor2DOMnlbMxsBYb7Zt8th+GzMT2BLHcU6fLwwkx2vIcxnPq54b9lTizOyjUOt3ciU7G
bO/xwG9sq/UR5Jpb/75Czyt4X4RJ3o4B1k/JE/qo3WmmMn1SuRgepGzZY/DcGg9BV0AdnD/exHUP
/AbqWPpJkXqe+UDRF78EJe9y8n6EWvmVWLT78zMDupFohpLcCjzbbKi8czoTO8Qp6MPkW00Jx1n+
rYz5c2jWOzDpNyGqzSNP7Q1MKk0oMv6tAGPCI5TITtwHs6nOr+hpfu7b5JtcD5UvJ8vyFKqZ40eN
Zr3CUym9bGybF0y90oMlxzH20bGR5O5cFb/M3pxrOAtO9allYkdBBdeNEqG6SZlOJ9RT1ONI1WHn
xG/7NexM3jiadCuzgCxkGz+0pWTZTZuOQaJbCYoDUp89kDrYn8JQO6bDkJzDvGs+ZLEdniMLgWZF
BXU+mgWZbpxbxyrSJuQuTc3v6Jqcmjpxjr1jdOdyKGb805QObzpTuHJmf4zyRPIjpyfPgcnm5dxC
flplj/EwgD4duj0djBtfBw9yei020Rd4iy2Gd4LP5TR5NwZ1iqcbwKL4UzK04WtMz+0wjkOTu1Gr
fYZaPHvdoo3Hwpqngzo3iT/043LoZ+ChUzt0j0hoi0ebC8praHCdHCM0T8VsCLeQYwzptFo+JH2p
72zk65ef378Kd68iG9xZawj926lpZDXthWGMgVgqAX1VqlBpwlL0/u10fTYZhQCSR59rERX8y1Fs
OOVyWnAX6J3U+UWqLO9CtRyPmSUPvjX16s6sru97yvEAXNYaIeHMlh+kmK3WLks0BWY+qF5qW+M7
BKwWV4+04WClZeR3nV1ic2DsyTDeGhm1KaoowMjBl23iunRAI1lU3ELtVIlTrIafkwXJ1nEwUICW
1fld12mnqp326tnXTw4NF20lCFO7USF8X66wmfemZI/NEgzdiQjMRyFo+mCY7aMinebKa/dU0Nai
weWttI6HPslbIdKw1///276xaCrNRRIvwViNJzWOXU3Bsi/8UCu6txR78h43Z0cHBBslQhReucvR
5n5dcKNfAtQder9xanAcjqRx0g3HVWbrWQJA6c/1WnUyzWVnN93YvRTSISKt2TVlxM1cJ2ozgBFZ
21E9ztNDEgVD893+T4OQZUH1RmBqC+PrKi0rixnFzEbpvrdK7sfZ99H8FeFudv8s3vhyzMZBggyB
fHANm0AB4pqljHK7BNB9ouZFTp6N/rOczh4KYfdHupHkrDhPJsPqr/hc9fKzRZOQTDlz5iBsyF00
8MaHOPKT1GspQuhe96XrMrdRAUYa/s7Q6znb7M/V9htIOLtm5QleDi1EOXRquCwBndbBo0zXjR5v
kH1ktxhPzhTVrmTEFOeMKPdnC4GkqB7indRj26Vcnz70kSiFmawBsfXm3sv0vplai19RqL72RbxS
+fBNV/Vt1wOhfH/Kt77r72NtIuuw7SO71hmrjxdfz9yFqo7yaGSRxxuz82Vv3HKkyZSJqG1yHrYS
j4syqdNU6nJA3eUdDQB7JK4z+LeG6F/3Va2anYj6upJDXYW7bYV4s6RbcBW196lM61kJYiN7kMga
XjGejt2qkPbAmtfLyEhYzGDSClyDT3e5ccwqqtp2FErQImWrfrDrn4P5KHd0s+ZwZxVvTYrLmpoh
UR2tnE3EqjZaYzlZrAb4HHZPRWNHmN9I2rGvOunb/c1x/czjNvO/p5A2w5Uvc1crjRUasxYkQ1Ed
6Pb03rTYexO6vijBmVFbJ+BbD/2WFTJZRZHLo6wG/aB/UvHekBvHjfG8b7I9h5P1M1yeb4biSoGn
RZYFHPjyM5FZmOYcW2qAitp7TfYV+R0mK8dwlk8ILZwaqjaw3XdKUtcfbIUsktpRVARVa2+eIXSf
xtTpBg0Je4GkKc0MCXuKAR3MnZ1xI5tjpFUNl4eAUHgLrSmaJcySnOlVZqcExtB9HzrIfH1hVse8
DN8rOq6utYR402DhnJQq9eJy/UTustQvddz9oUAaFxlNDOA39DiJbKgEXi43pb5h1ISsBVVauE3+
SxN/3d+gNwrYb22SNYZmia9sVGwjbOylVTTcGeUkcZVea1E1EaiG6zP3l9yqzV9xHY+FT55BXqMZ
TQaSGARd57Wx1E+Hse8myYtUo4y8TI7QfXL6Lt85SDe6dUjbks+svlXQdbY8CaeeoiqZTC2wqlZ3
szSzTn3aDE9l6NT+DJHDMxZ2vaYJDD9r++9e6uedbXjjmCEyxhakvbS2dDZX1GikVj82vR4k9g+t
X+W0zoWTH3Oh7ty6Nw4Zekh4mnKoEQ/YlrNmgT1W0rc6Ovwz0JYBB9XMkky3qbLyZMhVcqjqKTtK
WRedhknbVfe+vrXIFijLokOzxl1bla1QqpJGGSY9gLD0pJexm8jJ+7lrz5McP4UpAgbagx7/iJWY
PgIK3IaCJ+/7Ab+3+5vzxrkHdkZYRjgD1WcLTrGEMfVUHvSA6xqGiJK7mLo8QSR/vT/OrQ+7+pCt
ycOK19zES46cdk2iVkbgIIDttMtpxgRkHEI06ndGujmj30baXJ9q3NhlaJdGkDYNYLovcR4/tvKP
+9O5fkrJJyFc04GhB0Nke3lpNFVFE7mbjACFctxWx2n0cAr9jNAOmgI9DLdZ6Zv/8KmQcAH2bAAO
vkK66oVoeUdsI5hGyrvjbAH9sDP9WHX1ni/Sja9F74VOI4ktJMxtyy2LNLPlH3oQVtV70wFPF8nv
jOZnjbb2/YW8Drf0NUZAIITy/EoYvlzIuYojp8Q5N8B06VGyHist9iMZVXnlb635VajH+8PdKGow
HkUnNCDpkzL05XhA7oaq72YjyI1F7v2ByEFlyyvzSemXqfGmOnKeQsR4v9p5gZB5R1PyZEkF1P1Z
r1EEGpXZeK4VJ5bdwcTF1csMbTV0gg6ICpfRRT91NY/A4VvZWLpSuMjvZsuqTFdLrPjv+7O5kYUw
GyJwpkQMTvF5MxuhmHiAq0aA45Jax64lZjeT0lMFCdqWvUTBREV+6QHJz+PkMvOdr3cjC1jvauqF
jM5/bIuFukb0tRZ2AitMPL0UH8cMjlv7RYuS5+6LJT/m/eh23TGL1D0M363niooo35GYmRt82/yf
6hTAHcpQgTr9iBfDAzf4PW3fI8xLqxDWuZZ4pjpV0M9P95f9xttBVkUBGMA58fQWDZanK/fAqM1A
DEBtxBQOhyjvpHMxOBhEqHJ5sBtbwXalmtBPp9t1uD/+jRvOpGRKaLgCroG2XH71GhVj4quBWBRF
Yz+cysw3ABB7day1O5nX21w2wShvA3KQSExAJtsWCES0GNocEa0lS3JAttZPnG91LF5SIJtC8+ao
ha+JLV44HM3mNdRXmfHzXJwr47kKf2XzyYliV0F2vKWIgnoqxZSj1aFRoT3cX5Rb22GtYlCnBEaN
YtN6Zf9WthEW1SPNzLRAV76JOvbr1vlJJ9K31XdrzaGvhmMzaec23RMEvYHFWjuMb4RjLAFYqs3I
SynZCYETEW14VrXwJMSZr/bVriZPZMDC3sl1dtZT42RpnS/6cxR3Z1FMx8aIzllkfry/Etdv0/pz
iDR51flRb+HobwsRw07No2w24SocRtuXnp/V+Uu5Z4VwcxTOEvUPml3X1VUrXYwIOdgAZ+bSqxZE
+NOk0Q8kr+QqoH6phNh//LSvismAMFfLOe7wTZIya4ldCRGj2Nku40m0ovITVc3dfJiT8/1FvD7j
q24VsbqMbBop7CaKaOTKNJtON4kiHK/KNLRpWm/My+dl0o522JP3mUQX3fv7w14/vAyrQQhYo19O
+OZoV5ERgWQzzUAqXufmfTT9k4XUW/de3Zuz+22YzbuhSkU2y6FtBlpSHqnz/1LAq2hF/5KM0EaI
RBEr9Edph7W1N7nNCeXgFnlPCBDwrqbnyQqsR3uvJX5jW7KAqNkTs0Jz2LaUhqhvastE1LVu1sJN
ZIZP0VTVD1lW5L4tVd3BrtDOvP/Vri/k9av9/6Cbr9ZFi2lFKTKVA2xEnzYR5fih/BrWojvcH+nG
LcdQUDfIm6kBXpWLi07MxpiyLwvnR4z1iOWcuZk8NZPPhfqUNo9DdI6qvf1yc4K/jape3nB1NRiA
2BmVyxzQMLHu4IZ7qJj1mrx8ataprXxlvhx3+GYVK8WUojA3TDobvrKcdy2rbk/i///8zaY3Kx3E
0sCfT4rnZt1rqPxlij1Zn71BNntczZq2kPr1ZE2K31imKxLjXaX/cSrAUoHHo0erAIHfVvJCJzER
pHO4fJ0wPLRUD70+L35S/RuO9zfczY9CtEGAybYjZb388uFQTbUqRVaQGAArTSWpvQqwxn8YBW3F
tdtI8QES/uUodi036aokFIyFUj7Yo0ID2CZ+uz+X61wDKVsa9kT+K4xR22yw1FwAGovODgo5Rzs9
r2UvczIbdy+nfURqZ3HHsv47Q+5mJ0y+NTCQUbqo64PsbKsaOJPMsyRPdiDGBe8yMzePcApzDIXj
5TAlVnZWOrU9GWlRHu5PeesVR3VrZZchRUZIQGi0FS3StBEEujTagVG9LvJfuAgf83g8LzmajPH3
CURuqpx1QzoMxuOw1nVokEJ3dxN9dp22PEMwerQRxIrl+NFqV1Djbp95fbU35x4Pm7eQjdoqyniX
Hz/Ms6SyYolz32XJLyRcqtdekgWBm6hfdEkvPbvWUp8yin6qzIViKEYhiHFGHpKFkm9HWn+sldF4
oQ8qe02i258TZzTBgpq13yvS31O+pB9jWRp3du2NVxROCPqZJD+kQVvT76qvdDubuRWtRfGS2fDl
wi+HL5H8sJT/dPV7xfh2/2veOIxEJIRANOsgZ2xxwHM8O9UsChSlDKk/KJn1XXSA6u4PcgPUQC7O
UV+9pjknW0lhqx5K1GKFGWRzHZTOIbeeKOR3+Ji46eKGTnRc5r9N8atIIjePXkKIRqJ7Cs1njbab
UozH2B6fWtKhxk3HQ2O/9va5Vt+VLeTQQxrRUB3MZiduejPC2mwiFgUUCdBDWIFbkXNJp7UhuBUD
eVFK9nbWiE+K2TivcWd2uTelmnxSe2vIMWDTOeC6Gjkh2OBi/rfXY5iXNX2+5YhcWQysIarLb6Jx
4tC1VCEj9W1lBSjnETmoyErVzldzJJMiI+/+mRZjweRsTGPNV9JF/ycBwBH5qhYXstcSh7dokYoB
wl7Z9dlBMlBG9aso6XNwpslq7VPMznejbi3bNaS8DlY/6hRAr0BFQM0MtDu6Sl0yGsJz+0jMKD5i
hah81aNUUIJoVeoXpZEqPXeZkCy3z5Q08ZBFdU6ZPepfwkVrRteZjOZzF+Vy4jZDW3zJ8IXp3LAt
Q5IWw+kRwgyr1Ae7CaBDqFLoSU7M49jmc9v784ge3qM5WOSXTUOR9mD0pRmfUHQyq4e2a/vv8iAp
6kFC0UY/mcZcfy+phX8zwyEvjiyRCD2rL5bxjJWspbnZohrVAT3V4pPc0yrauW/fOLO/7wYIu1Tl
aAOD0qedsUWp0UXTJImLBVvQZOlcMw2bzBUtaGVPVRNlctOeSqqGhNLkShItWj1ysveWhDuxGy3O
/FTW8H3lxVaP2gDkzVUGZfzpNFn4V56X7U4vdRuzQtzABAaFBV70lSO4CUzi1nK6pZUo7MVydSoV
NFiVakp8pxzEUzyq3UFE8p8Gyv8bFGAsxSMcoK1NgiM3SiyXQ2wGc3ru/7JL3V/Kg9Ieu/hPyxXr
SEga87jzFMED2kyvkSMYdVpFTuNorojMv5y6f6Au9IfZBd1wrkbyJrizK596E0PkcaVXci5TDpI4
sIavCnTGxpOm7VFArope60hcMTwn5KIwgTfRcFZUYhmGzgjm5OfUti9aUp/G4V1c5G43GC+TrZ3k
4kOXOj/ScU+lcvvmMDaQM0Cm615hppuxjdpZpEUQ+Yl5lRtLjnRa3aIwHq2kcRUongpCff1O4LR+
ocvjdDnoZq9o4LXSDKJgoEU/ouyzhPVd/Kc51Doxdj/LinYo/7EZI3PMNgUMaAZ9nbhRl/gNnJIQ
k5md120bbTAOMk/ASSmDUEPYAjf6PhKK2ih2oJSFfcpaG6I46HEPWppyVPtO9cPMDD2kP1rgMPby
tTXb6mgPztfUUvunOR+VYBZESlmDNPBsdFogmVgzSl2aPOgD6vrCKMyjUKI9FeOtWSIsTHSw6Aij
bofOAnvvMlCKF8wR9TYRQZyFrpYuhRtJ+echlI+yeCfsU60/OY3lyatCiZDejXNzKKoZkF3vVblv
SJ+sMTw0oeI2YEISe+/3XVWjKf9SJkSXkZ8GZknd/L6uSUOZeroIFOVXxEdM6qPSfkgPeh36hbzg
i0MxTONtU9p3ZbP3ZbfB0To6YD+MgNbCjbGF4Ksdhj9am4kgh/LmlrEku5EwdyKwm3NEdJPewXoG
r5wCJCWyKiSFiTPG+l/NAnCQqGfxSxKeJgWxaF+NcDwaoXJEdBjf3D209za9ZJLYj2hYk1GZQox8
k8JEpUrzh1A2sPXCDeX8KEMkb+Gs3D8le8NsrmzNFFFoD7MUqPHsdsZJqn4q2NbdH+SqlrFOZuUu
4IJANkvQebmf2wzniFQ4UtDY6UkdBxexXXMEfmB8awaEwbNWeHbVedmc7by4V2yGdejVSYlEEFoA
nOvLofOkkyCgJOGzUNDls3xJt86MbpjvhdIhndy4i2b8nWnDJ6nv3uPA+s+IvnGnE6JNj2phUsB+
H2eePX+8vyZXwffbDwPWRQGfxaFHfPnDIkrkqVnn4fPQHpAfwb3D0xABqstjZjxYcN2hCYXFxxyT
cXwCOvQf1fLjaiKEC5uv5GcFVG6ffE7Kg+N87JujmhSHajonyUAduvHi6tFu9R0zu+s3iXSBJJNX
kbW8UjABjpZoQq34zdJxBs/NSLS++hhJx8TybJmlq2yIVBCl76/W9bu0DrzK5RBW0L7eLlaU6AYM
7vDZidXn0RrdGTEJTBkPaR49/OlQb31eRNhUSvwAby+/S6ZYoZJhNfxcC9v2Oys5trqyHMLiO0SP
4x+PxYyA+EK4XCvBmx5lRuVCyfUlwxoLWAL9vXNYiEd6fSv3cmfDXX87VFR+G2tTUrfUrKohNWF1
Pmcrg12MfjnPvoMUwbGI7K+JpC/HSE7jh1BO2vN/mKhDsAaemPbMNvCtBduJykX2LCXv5PBolu+y
Jvadfq+LdSNiA9G7FssUSBug+jb3GdXsJnfyJH8mN/P6EB3f5nOl/0vh4bDQ6c0Gd4xOdSH5Rmnt
hKXXz5KBZ8QbXWbNqbc635o9ZcLpMMfll3WfEPVVnnIj1T7cX8lthYmEBxV9ch6YMogGb1lANVIb
tjXhIGsMIn6c6NB5wGsrAEWTGjM5WfucU0fEyb5pxM52vTX2qpfM+cP/h47k5migjlVMEoanArHA
EfsvvU69SEKnBsmqVNU+VFr19c+nC5iYshZ7ZzWQuhyyVnpVcnoN01rcleOFPaudrOQr63xM2w4q
8l/3x7vO0MCs0HGFwMP5R2T/cjxbnctCm4z8uRggvlP2GKNQ8qtyGov3zVQm6slJ7aU5gzZK7Z/3
x761gVa5K6xk2b1UEC/H7uYyq9t2wbU2h0e4zB3dU00v/D8fZQWhQjHiQoAycTmKircZmCQZo/Gu
yLnbZOXFqZR5pxx5I3wCuwKwFq4ioHPeisthwnyU87QT+TOdRdcyIq8boU4NZxkOQRRNR8kID53p
Rrn9SRJ9kNl7kc2NIBruD+BegtRVd3i7W2WLFoNjzNi7QtNwZTPpjrWVP8tW/kM1enFEdCly09Li
Opo64RX68sOqu3PSyPNRYCFxKrrsFXGw3EtJxtwVo+iFndofLC3XjzGt1z9/eUDHUIInUQftveUw
1gse9ykSO8+dIx0RhnqZeOHb5n2zq8h86y1A4J5jDKUNaOZmD9Sykzq1vi5NczSVx/YUHuLxMYHV
d8Cb9v5+W2/cy5TSgGFhr/xg9GXAMVxuBLhUai/LQ/6s9iL9C+dg4eMyOr0fM0dn5xnqzs67dYLJ
ljnDSAepqCtejmf1mlOYOadIzn45TuqC/cl5zMfHItxzKn5zAL2aG/Bd0jVy2Su9BBPlS9DqEuuI
Xd+HdEDARg0V+WyETv4ugq/vDx10NjmXmoOTS9zSqOj64M2SU2I25VHTcucdkX7iATjWPGuMBz8L
G+lDHoaQ7ZXWPs9OZ/ltGxlPoVGnJ9q3L2FdSQc9KarTmGjho6yNwPG7evil29FMelpmHn6bNTKr
WvMwqy2JbmnZR6p6Aupk2u287bdeBUpwsNu5TwhlNx94yMCzUlLEm1FafhH8v0aycBUlPXKGPL0N
vVkG0/sfNhWt35VHg2Lntj6eS7ZQm6kpnlEKeGqUGaOfd3pUBFb37f5A17uJG4z7mFwTcir793I3
pV0XS1gDYbFN0IQlfK5kfsflkS7WSz4sr/dHuz6XPOpIvcIRouSD6s/laGIhp3TMqnjWzH8G67wy
hPLGbcZ/9TB7Aqv+Ebf0+yO+YcwvtzBDoh8G+AGMLDY2l0OGUxePsoIZihHhfgZkee5KN5Vi52eH
GNLiltBrSdQ0pyk9ag5wCEac2F60aCq/yGlpfFYRJ5pda6iW3rVKU+vdSk61h6Ur1G9lL6pPTmTU
P0JQJIMv53kIDdKojO8tjp5HHQDnzoRufTCoAaBu3vAq2+dtCIsaXNxYPEsdHK5KdqmHg1ObX1N7
9Iw+2VMlvfXJyOLo9bGE/LW5bqYobFNSrxIwhfkww80OwmI+ZvjLRkI+O1oKzXPPa/b6xHFpggtF
ig3PCM7c5TebBxMv8Tksnk0kwyrnWJjfa7t8BJbQRtHBIZm+v0luRNUMuLLO4a6s4M1NVG3namyB
0MaSXZY6ehHoA3zNAeg/hmMlPsN3sQcv11L7UwTa3CRGyyiHTkOJPFxkTGCe7/+em/NHzIMDAvUL
esHl/Jclc6jz1wVPSpp6ekKXMCoGDBWHtKCF6JQfQh11L+xwnZ2R17tse1qoyZKtYOm4xsGXI/d0
SWQ55YDak+4PpuSl6UmL5D9Os1lmAn0aUSwd78rlKEKZcAgUc/E8KmfUFNws+TjQ6hnLxbPkEV5I
eqCssQPIv44+10FRzkDuCCjUtuCkOumQyfPC3TOiU6K/kB3vRJ63Fg+pwpX/CLOd2ubltOoidETo
rPbxiESUxH5pkO22/m+df21FawMwABq4TakjSygaMVvxHOKBnMKxqKWPk/gkQCKFy8f7+/A6tFkV
EtAsWkkUpPCbGLcLp1qbJ40l07LDMugEuL2nFctBHdo9xcD1m293HngwVLhIH9dzuFm8eG66aDWk
T6XySYSf5OqzrLt6iI8Loc2P2f7eOnuqbre2BOg0NiEcQGw1NmNCO25BQ2IQTidTHFvLWPwEcZDj
/VW8UR2kMIgYIkcK2QNi9supzQP0Qk1ty2clqnBXoWv8PipqT8yvxRkzeL+yDTfdiyBubUZ4nRxh
yCc8t5srbdC61FpU+NO69VTlr5nx2Mh71Yhb99TvY2zeBuo4xRANGMi3yYxw7cNSQYZHUxz5OA1C
485uvLXzfx9t/TW/oUGRyW0srQmxNTOyQ5+qXmFVrlb9lbTd2dD2rFZu7Q3gNYCFUInnbdgcZnns
k0QayO8MA7BI0hHnIc++14G7ccLgxyEe7BCkAKfbzCmblLpbirR6Ds2iOLSLpdVA33v1NE95fC6Q
p9pZxBvTYk5kxxAM4a5sKXmLk2RVkfXVM5Yk0TGk7+2i9vOHdtH0d+hHAR9e8wYbFMPmYE22HSez
jZ+KPqniZeiRarIryfJ3DtaNHbFy6SHxo4zzf6Sd6W7cSrKtn4gA5+EvWYNKQ1Gy5PEPIdkW53nm
09+PatzTKlahCJ+z90ZbgNEKZmZkZmTEirWwtDAjAGqPUSqYVVXIyvYvxRDcx+KLWvU8cIvHhMpz
o4yH+U84uLYK7CYB8jUoUNh52u1I5W+8QF1Jk30AyU5OMrKMZHPI9/FRtMIv1pR3Z6fVjPnYGe3w
MxnjMHKKiE7nTT+q+U1TKqHotJQFoo0SxsKmizR9ryq00G2kNi01Gyl44zUGG/HajB7KIH7ZyDZe
WNXOGI3qE3RiFT0KlRVsPeSGjK3aBP3glBVdzASfZUODBKTBf4RWVv2dQDO57lD47P9GrTkMu0T3
+vZLnulNf1MVVazYJfxFtW30lhxufaObM5eZF/OjP+rgKQpId1dWbj7yzuaIFBvpbpz+TKxLjq2i
t4pAJ4otlYOeFgdPTMl61714yEA1OsbUGKMdBkEt23UFB0lnibOwYB/em4gKrPC3nAeA3NpzNxKQ
G4B1pE1OzxbUm3iLgro5skyNnSfKIU+bjWLtpUSBvta/hbx6N9Hs5cfR09R7KwHR2WH9YZ5kF89L
ELFLouMwSySzNRL92Nf+Lit1iXdK6AReHq5Eumcn9myIrMGs50nlbckrUJZRG3VToR9zMwMMA+dM
UvGCSO2qoem+ue+9lT26YtBYbFGrtBRgXrl+pNPDbuHztOAErouNpKm2Ef8VrG8rnjXHJAvP4kIH
gQ3knMt2WXYKTSNoepHdBzC823JS5XdKqL5PLX0dNBMg3hjmk/pSl3QsdJmS74q+1/fCrPxz/Usu
rSmobRaVsxA7C5dCblvt0M0CTFZJm9baq9KWZN3Kel42AvSFRSWoXYYWBGipDqmkfmwANtZUOKmJ
c+6vbNc1K4tXQWqRsvG9DCv1bUNS08j2qrYSAJ47Cq5PIpxCIfkOfjzdgRC8wu2Qq8rRo2WUXkBZ
uvHiA9xmjpJ8k0JzxS8/KjKnfsJOo72EKsq8G5aJj0BEsafSIvVICJU64IAnmKlHTdym4ZMcP47q
T1H+JpKiFtXMachbVd24Q8n6wVdpH0rWbsxLw//0OcsnUaP7g+LXfI6i3KseNJ/6fWN9a+TdEN31
2UqN5TwiBaZE0AGMYJa7YLZPJxvfjyNDEwwkwEX9fogzw/YL4JAe0dwOtGl1lFOfu4Ar5anTitEp
UT3fXd8fZ5EI34AGExwnVAEhtFskZmQliEGGGsYx4X6k0rWJ0x//boEKAHcwWDQowOY5/xQwmjOV
lTXV5rEQBdWJ2ewbMSnW1GEurBwpCuCl5GPgaFoeqXVetzlitxypbb8TlL8AgO+F8EE9IHy54Zn+
z8cKGREqKAA3gLopS06fLkS4tRNips0UbzWZFHqGXqua62uKtOebniofDxf+F+QsGNrT2UOIuZBk
RA1QDO7usroJqc+HT5JnrezEsxAY7P9nO8uNL9cUKkTsxP1kmzChxOE3wMjbYk0/+8IlP1sCckLx
gZ8+Sjqf/CHExc1uJiLKOBR2Zlsrtuj7id2CRd54iSccumbybiAlhtnMG4Rd22Yax09mbq875hmP
As9pFRk93heaMgfhi1tRhGhSMHwPwdtRsHtk19L0WyBvs1R98Wg3LffGtCmLwY207LkYhhfqgzPg
NYnLlS85y+7NnWFclnPowSG4bIrQ/RJEbC1bR94o1JOlrD6UidHfjEoWbwm8O5pPPWlXNr5x8EZZ
OlyfiEvmaQSH+ZcVUUgznPpYoJdFZGWYF3oLSlW/3hQGYWAWGWjJW4cJsnE9Q7tWWxn22cPhA1fF
EUhic0agLc6/uspFLYK15Ni+lrENAsW7G1Q7Xck4XRwdc/r/rSyuzZDNH/qzFfFJdLrH9msXOdRJ
/pZrdZp5Ky7uMmBi/zU0H7WfHBuin0ZNJwwpuU2q8Fvy9/oynU8XxQGewSQwgNhC7XP6+yMuZto9
tPaojq4X/tBISobTXzM7eNrK4+l8ylTyc1DbAH2DjGkJvPNGIYZBrBqOkwWdrtCiozI4gvedFGvZ
q+Q+BQfu7JXw5vwEwuiM3ELvDhH4ZVPL2CtBr/nycJS0L+DFiD5g+X/M9HElWLswjbyFZ1toFsHR
OP/9p2WqWxFZrMAYjiXdl7D92K2Z0aYPNF96lsJyJaD6OEROvUIlt0Wik4Qn9elluR36LC+mVDEe
uw2n6U+ztAeTM9wpVbtV7Vh34KWx9z+/Prffq71wm/wChd/sw10w2MXf4W/xVNxmztrL79xV+Sgc
CVoU8nxnaZXCF9va66PxSIPSfQ+ioxAQpsrWqNYvTTW5S/p5VColZ++5wYwqgdLkeKxrutf7xyAA
u5/ZDdzb/04dML/3Pxtb3GCtSQMGwi3j0ZgC3NMR82pjif6DkqTvmfpa1fedUNznxU0orHjUpdkk
6Jg5NGb437KNWBREtfPiZjwG+iE0hEMW2zoIpH/e/WAp/mtksfunLKeHWCzHI9nbvaGGdtKPd+29
H2wnYW3dLmxF0Nf8Rz5s7vtehGwDfY2WEVfTUYkAvYY/lVp2RPHNUFaCjgsRMLwZRAFojoDWAiZy
uhcrg32X6e10FCraI4y9+UNs6Gfb5MT40Itvs2QlbjsHjECo/dni4q6LezmGIwSLRjvtTDX/0j5O
kLE55KPQTh7y+8EsbrLBlrsVyx+PwMVBMLPrg/WHevf8kUgvThuKcj8df/x4CO3dw9Ndbv9yQ9u1
7NQu7dB+GDaE+HbglI6/PcTbeP7BDnZvb6Vd25JNr9T28cv3+5f8h2Pa3fanZ38N7NGW7WrPA3of
bMlr2+FGtp9u2G4bY/O8tb/s7+9v35/uAvv9z/t1j/zob7w2osXNWlnmYNQ9I9Ls3HZ3d3fdTt6O
WwDEjrVDHuUOmItrbb17fWP9qu9h29Sc0G2enJvevgX6bt8o9splf3l9P83y4hKO4mrQdX/+JtfL
0m1V7FNSWTty+3r8Wj0By6unL2shxvxLFxOBspE6N7XCI3AWv8E634+lhERcFJETD4VtXMQrV/LH
nlvagI2CPmZgebSJLAZGm6kYe1ouHiU7d94QFeJfdP2cxP7+9TWwRfuofllZ3wvHAJ2B/zU5n3uf
bso0VLuptzCpKj91J75JNoLT2Knz8mN22F/wcNj1Lv2hMMVH5908Kgfwera+baFtFHfwc+i5zd0i
7372a5yqFyKUk09bHPbSGMWhIfFpYqJsNaHg2Yfqe1g1NXFKuK3H8KjU8Kao4soxfHFOgCWj9KTQ
9rFET0lU/aVRqcSj0bWPXX6TpYfafIvV9uf1yT8f4IeII72g8/GIDsDp3AO7rMYq8qUjrL91c28V
nZ0WKH5vRrlzMknZGvWf6xYvHMb0MisKkjCckbRXLbZzOqlJI8W6dISdTZ1SO6olR47e+wQOr+xO
b2/jrj9AM/24Ynceyqlnzz3U9OiQhZ4pMheerWitybtZk47ZvWDeTKpEQh75lfE37Pp0wDbZc6ln
W8nYXrd7HpzMZol/AIxRnFuW5qKk5axuTekY1bw84rtY+NWgsRy6obCSATnPTZxaWkScXSE3UjQY
rGUT2e2r6L/I4resjDfBrQcz5/VhXV5GsHBEQ6CW6GA79RyxMxp4zBlXPW4n1yJSgDPG05AajSRY
QD2osP74XLPXzV4aI/NFgZrSscqz+tRqaMG9pqmZfDQNejqtXdA8Gkjnek4bvgriyoReGiMuSu19
VgSBI2dxMlViGE+RmcvHlA7Mvt+Eta3SVFma25SbtHwQuthOkNG6PsbzvT/3+8+sRSRGFa7w0zEW
TaCPU5TIx1J8AGfaxvU2G1/8tl+JJy/MJXbm4RERUTVeHG6llyhhqVfycShqx8xfAzQJo7AAfceB
b2m3yK5cH9iZpBkZkBOLi9VLsqGbNKNm9fLYjhOkP3I7634ArBEUpxzKfSds1NpCH9SwyfTZQmDR
K7LJ+bEZftdaeedZ+ya1+xLdJtysDo195uv7RDYcTaHJJdhd/+KLHgDKk+NiJpbE607XIo9SudXb
Uj4Wwi7yyB5E1SbbAUiXSphNS9szaPNf4/K9kLuCBYZQlRwJRyXQqFOrwSgVoFo6/C7Q/qBT5gxW
uBWVTcEbWfzD4xUNgcpuDSjqU+vm+pDn3704JrkS8HbKYzQ4LPtRJa3qp7ZqZYJyU4NCqM53k5fE
KxN74d5B8o0AFQ40+G6sxb3TV+VkpoGHJ0TZszdMx3JSnDxsN4KeQY0gspwK2fB65TC+NLMzAzUp
OSCQLOdiPfWg6iuBTPkx735DTdpjYRTQurcVomLTDjNb+VsL8ub6nF40O/NNfWwzEEPyYkG7Ui7q
SqD+QI/2WO1qYdwMemqbw0GXfhRx8VUXdnJ4D93kSqR6aTk/W17ctjktFLER+9oxH8qK/v+eyKVB
hez6AC8tJ9cATCGovKGNu5hWJQmVLPIC7Rh5VOBjGveb97E8CIgj+F237Z/KyNhfN3lpawJ3mdkD
LWI0UD2ncypOGlVituzRr21x24zPMryzZbTv869iYuz6KballRjifDJ5PBLMzen4mW92MZkjLAgC
Wi7TMZEjZdu2oX6oBaM6XB/ZJStgUQiNZrLHsx04Buqk5EExHeWJ+H4MkYaDNP5fBaaIR7hGSZlQ
XKC/Yxn5VR7yD3FZTkddmNKdGULWZQ5KuHKanN9lp1YWjp+nlg7YhXdSh174vYE+2hbJV6J72RQO
lqf2K3N3wR73JiknUCL0Si4Bs4M1yYkXx9LRixT9V65Z407qTMIDzQsqG1RRtLK15xDg9Lgkjv1g
Nv1PRLs4yGYJ0IpnGUEXMBmaLLwmoOESHkchL5tuZZvN2+jUGIz9JpLTtFSzzZbloCAbQIqiXXms
UtE2Rl7tA+/y6Ivm/53MOyVa2WLnk3lqbrGrh1LoUwtsOBDHyNGS0WHDObX2tfp3QMapofl4+fQC
lKk8qY0vGsDX8t9JkdwHYTTZrWzLRmALxp0gaDN1dOuq3s8eEbbr+22OOs5mda6HQGXBU2tJ5GOY
hW7FxLnHlP75P6N/0H8Wyd8Y0sjrds73NZm1ufmL9mt6sZa+mdRhUApouR6nyn9L6Y/hovPSlRvu
3B8xQqsnWAhe72SgT6dSQlF0MPPUPFpJGjoAexkTtWZag5r+fzOeT6YW0ZyeZqZeQERF+djMbEMt
sm04wEX9v5i1T1YWTtj7U9TlIwMyvXTXNBOyt2s0cZcc4POcLdwPmv8663wWJjU2mVBkTgoSoDVe
TD2Blyn6en1Al3bVJ2vLcuBMB5TrHtMmaUm9s1qv3fhT8zxa/n1cjdOKP1woDOAQ1KzhqSAteEY3
q051FXZKaR7HMdvI8CN6Tf1QW9JWjMzN1N1aTbtHA/Wgyq0j3sZjYoettJfy9pcVeT+KL3Fn/LVi
z1amvSLx+KFUGMSSmyq6PXobA8ozvGA/0oyTq3YXd4SkX65P2PnyzH4sk44isOBGXNwhUxXCNw+a
Dg7LYQI7y90ub5pho3qHTDXXztgLqT3T4E6kRklcyoN94dbqkBSWRtMHwff3yLqhAz3NkecS7KCC
HDdsR8cbmndFeAxS2W5T4Z8JIegqnsmBCWoINSjonO7gWpgh50KhHDvYZjfUyBVbjcQ1bNiF8ImO
CxNbxA4ze/4ilvFLQaBHL9SPpVLYWY3o8ZY3n/ENHdrqpXezoFo5Zs/9njoYbHImLCbQqX+0n306
5K2cji/fq4BIdUhDCGb5vUhJOonxT6G0upWw95xKCVg+TwtYJ6i8M4uLY0NtYwi1Qh3MYSxvy2yi
si9ne4BfvG8t+Q3wZITkuQnJUpccUo990TTxXqMW5oUHRS4UiFKS6laVuvF2rLS36y59AZBE1wBi
OEReoGeJJ08X2Wwlmuq8wDj6pnTXC/p91XjPMCjYufVN5hmEJvtGr9sbr0528BSn6r2m3NaSuZU6
V15Dj3/Erac34Pw1c6MwCPgZJXT6Nb0w9JbnATORvw0EFiZUCD8tyNMdWk219i38LfWO9Wi0N9dn
4WxjQ50ILIv55naFImZx7rZ6LNdwiVnHqcu2Y/ADaXtHyB+N6QX66+umzt391Nby1C2BcVKOwZYC
ud43771yh3xTbwJ5X5r2WovR7Fwn8zkbo22Lcj/IE1Afp/NJE4WaZlGDMUXf1vkzKhi2gOh6Qm0l
/7GWQD/bWAtriytfkTq/4PS2jpn+3oy1TYcnjAg/ZxXg65N4FltgCIFTWnrnvn389nRYUqWPQmIF
3jHRR7vkGpaDX1a7xoJ2aThz1gsLzBxmTq3ovR+hPRF6R0PexNYGKH4a3JnFSvBy0SFAx4Kq+uDA
XkL+K4bXJwZmJtAGT9NNU9l+6kSUtLrE8Z//febI6AGwAiEOqmLh6WLUqlEhRB7Pkgp6nY2UvSnp
ypkyz/7C6WhSZzxgrOeWrsV7WKb/QxcLXzhqelpvei0XbKWX08P1kXxwFJyZmcEhMmRJ4HgWy9NE
iRq3QSIcva/Vo/SiShS9nPbv5NvjuLvVv2jdloZgeO1X7M6fv7ALwpes3weaGYKRhVsYWiVkiigc
xeo+osI/appdx7+Qv+6azFa9jVwAwJNWXP78iOINaXJQ88CmkWLJzo6unRBqheK7dLnb3fTHamq7
a98M6QdSZSu2zk8N6i/kfDkwmFx85XSEZdRFsZBNgdtnf4dQejHbBzFuN6DxoHNUN/2aNvIH8PN0
SrFFNoz/N0B4OgBPDbZVUFcTol2uyvmU1q+tE4summs0YUGsMt032u8eUsq2/UK3FKK0dI8IzR1c
Y/twLhP9QHbJKKAxt9gwFVWUNYKeC5MP7JEEzxyN8d5duNo0TrpnhX3omt59XPgkyLSdUP8tvB8I
lq6cB2eMs0RcZHjxKzr72T7L9rdOo8TsIePhZt1zlP30+q/TeD9CGO3p9baX8Og/pWCHvD9oSM9+
Z5UrQ8epfu8KBaqpSbQVRGiaub/CX0Nkn+9sokH8fqbi5cZQF44hNnRcjakSuVIIXLrOyJwng2et
7LAzzQRmABdH5oZKBxDzZa57Gj0SvZCguJrMZm6aTSLGh/kVWUDO5wuPTV4e2kLcGN+9IbfJpMgB
CBRwtqlP6S75Tj+0I/C+GIvtGO2aDzD3AJ+StknDtX05H5gL1wU5Pkt3wIwA59QifgK16RnBKMZu
Gzh19qzm1a6c9Rz0t1bub7wUuaeVg++CM4K/5SFK4Yl67LK3IchkKZkMM3Yr6zaoXqT2MfRvm/oe
UP7KOXD+AqHuM/8DWBERWwKJ030Jm3gJybOXuUHe7YBN22E82hUj7WXNLvzKJYmAG3qbePwmedlD
OXT/PFjmFvIDSlCgtukiOf2CNoyNovdK7SgIlhOOgC1q6MyoesjJ3lxBrJxPLLS9c72LPqr5XbBY
Sl8f40o2Q+6tTGt2YSoANhk0+d7LJTq51Fp11XZVIOSyUVg3iQBAUpxJUyfBlIZmLBzDQkIORA16
08ksX9pOCch/caxrp6Gd6dv1S+z8hAcER64VaAXb+WyHSbneSYU8CGSAzGpysiLUdIfnu1lxwue1
Z9ejZ1E9DcVa3IL3StdUeC+4FmSm9DyRRAQFjKDQ6cKSn0pVqZ/4As8PcntIYIAB+BvcZ5QGnC5j
o3ZJmm0E6HztLI3hjdWrG0JZea81sKFdn4/zgNIEgIl0AnhFypDLR1ofhFlmmGLiBuIgbTNBHhxs
Agko2rX44YIpkqa0xwI6IOe97PnKejLcVWDFbj0oyiaesaVDRatbOYxrBIHnXD2MCVYrgNboAXCo
zs736aWbC4BMwzZK3QL9yIaeMrOsYZCtnO5OJ1bh3JCHr+zjew6RbtxklXHTJOm+qHeGlttVNezG
tHyr6RqWV/ba+Utv1sQhtoD1jtD3bMYlpUuCoElTV/QsxLC56qV9N6Ybr6AP5pdUtY6h7RSUC5t9
Y9wlqfDPKw7rnTm3o6IAxfmy2Oycrmoj50bqeuKtmqnsuWSTrpWGzjY3DSaQpcJhY84q5x+h/6f5
99WWPYD4FXGNehuostPWTxa0NK3mUoHeXffh84fEwtpiSJoqtK0/+rk7md3BLHtb9A7FsPkawXcK
gY12lJW1SPE8CJ9tQgg1P5BYRGNhk3Cs7qyhyt0atho7kLp8G8nZE32mr5U61jsuq/Au6kIY5tt0
3ChjHd1CAAEjs2jlm8KLhNcgE9bq1pfmnSw6LFzw30Fbsri3/E4Zm7Ebc5fKGV4UGjSJN51Bz0P0
K+iTcjup65SYMpvpJBJgKniOQKJKwowgfWG0MiO97ms9d7MegSatVuWDr9IrXvapTyqr9m9M3+f2
EgRho8epd4eK/c9cMspDXzbm+4ozzCHp2deQRplBW1C6Lh+votn3NDzKuas9GzfKXVSQVrI7e3hX
4HK3w0Pe2PRergFpz+vL8yQweJ10HqXJj2zYJ48vRIjijVLN3WHKb0pJt/2naiw2dVfbFlKMsX7b
WoiZbRCsuz7gi0s+v4/gixFR3FrcJ1Y4Qmwy+YUrts3Xuh2jrVfCgiFrk7qPMtGAGHXK3q7bPDvK
GSzsi+xwEqHmWf+sJoCZE6Ypd0MywzRhRUiMFq3gVHSAba+bOou8Z1MUmIHhEfvxCDk9yfVprIm1
pMI1vF+K/FW3vl7//WcBweL3L/axJASankVq4crGxvsWNehY2FXpZMkeR7luat4HC8+kO25uAOKV
SbltsVIJaumRlxiFG78Xh+Ixjm1zU7ZO+xKo/0dL8/p9csZeQh8ssZTC1SzXMA95t2liZ6i/jM+C
tpGalfP3ggeejGvekZ+shfKk98k8LjV51sKtpD0Fr376spqAuLBUc+MfERI3+vznqZ0SIblYM0eW
Cll7OHf795KISfSfoSJ14qHcXF+uC553Ym4e9qdhmZYwEgRibkJRNnpp16AMl9wB1B4wGmgLCMKU
099vCaaZhaT+3USubKF+0cfb2Hv3yoNUOjr60B1cLNdHdB57kNbgOc8Lk/QelOkLkzA1do0f4+y0
Lk/FQ4gkD7xK9ySb/3gvUInk5iGCgWCt4efSTKKeBOMmqT74MBdmZZKWNBziIGZ2Fwj+VkXM7vrI
1izMf/9prepAhDDOxAIdhcI2jX04x0aS+NetXHLA/xABgdogelucFURLwFoUrMA1Kb0k6kGp6RG8
icZ9267sqdmXl2cFpXAdwnbiJ1JSpwPSo2S04jAvXV/fBVDOJ09ymtmDsQJyvjRvn80sVqaD9S6v
69kMjtBkt4F8c33KLhmg9YrOEjiU0LGep/TTwgyNPhY8eErXNGtHSh+y9Vh/norFVLGDQGOYvCJB
Gy2OhQSxVY08VeUa7S1SKPRa6Yd+ExPiK8ZODB8l+aYbnWE73Fj11zBQt7IdxXbvVO1Gk3aUVdK1
pqsLi3fyRcuTI4vKtB4MChxCcyPG4uyLdha8d+I/1wPIk0G7wPDhlqCvc+H3vpAT6ElG7Q67yPya
9PfFWs3wwuF+YmFxlURp2yBjggWlHx2xe9fNu5B4Vop8pGuerjvL/LsWK0lzKs9ySpRwIy4lpwZR
T8oiLRq3RWDFIdcY8G6IkpskAkPx76ZwSro4IRuiHLoIK3q9I3IM6sadeslR5QcpIvEw7q8bueAH
UFHMkThVfzbxwvmxO5qT0TRuCjl2nMKGE8evRj7eln2xEgWepxXmjKk1yxiRrSKPujibor7miEWF
wkWo606q96OB86vPivFs0HqYqtEuhgbcE9SbWtD3QbLG5Xw+VvgFyM7TBAioE47L042uQk2NmEhZ
u3wIeNy/ifziCZsBwfrrc3ruI7ybQeZ+ULLi8gt/RIUjjFB8rl1JQIoiyyHklvdCvpYBPD/qQeYx
ILJ/s9L6kuy3QalBzrqpcTM1snvpJY8O+uSMCvoQY0ZL5+H6qC6YIwNG2yh4ev5Z1mGHRlGaPlYa
Amr9m9DuAOl1tSO2L5UzleJaKfZ8T8PL919rZ5XYAbhvEEmNW777T5D6G8Hua5cka9HGvOSn2/nU
zMIlJQio0QwZG1fPfo8RXbHGXVX+lBC79DZhSKjhqXYT/bk+kxf8UEFmg1wWf7An5rF/unD6vB4s
IVUbV93DJPSlvV8DD52HbYzqk4HFpoax02rjCAOQhjm6I9n6Rtnnm3B3fRwX/PzEzPwZn8bhxUmV
VqgiuyEiuWp3N+eivGJlM11whBmDzUsZQha6wBdjkZK0KMbca9ykgD4DspmeBKiXge5/8oxi5XS/
sDKzyAqak2BQSP8sjDUdeV4z7Ft3jLI/E3xLEaC4apI2Wr/2Jr4Q6EKG9gGrBUE0ZydOZ68ZRb1X
fbl1g4N/LA7db/EWjel9cxvfN+/ej25lHi9koE7tLU4lMfWEIRKl1m12zYHI40U9FFv61Q7w2/6z
X5yMbJ7lT34h9WJUNIqIJfWr5ZdvkxX/Gvx/x6OQPQLnRY6cBBe52oWZVtOTnDCmdfvowYtcTfGf
K20rCLd69a73UPf4lBwt6SaaUkjl8y+Zf3N9nB+dPYvTg9TtTAHN/Yke2+ILJtGDA7vNW9cyE4iA
7V5U7MC/k/Odpz1O02ZKMqcy7DGABPuxIQdXWPdruNTZJa99w+IwkeXcG6eha7kFSNU2962S3JtN
fVNXJd0x089JXNOXubDtYWLQSaaByuEiWJyZeSvXPWjt1pXHm2D8mxWBXeS7lam9cDCfGFk8LroM
/nwzHlo36e86A4Sl5AwaZDDiF2XYJ/6h0r+Hz9dtzqt1NpOAbvEpAGFnQXouR6mewkOL24aOgjon
4n7Zd09bK69ctAO5MDySZCOB+p5uj0m3gjTRldYNI+u1R0LRDIS3NPo+qmsMUhfPGEQz/sfU4oxp
JyPpQU23brEjLGg2jWkX1S7Pd21vB8mG9qCq2Qw/16RPLkR6bE1dmVt2AKqi6LIYYhdJk1gwRCvK
78P4oWmzbQlhB6WcDXiabT9RDucbpM6DbG34Kma1e30x55GdLeanL1j4j1APlR4inuomXfUYyc1X
LVhbx4v74JOJxTq2kWn1GZAqF62FbS0FttXdq/rKOD4C8GsDWSxh2pYjjJBYUW7CXzUM93/eAskO
tzJE86WdAkS6624S0sdkUX9Qkq9vir/5WzY4Ov0TaFxSAx6c6O8qDmVtghfXieIFYe63uNYoZ5tO
2hr92vxe9l5oM2lxA9CLbsOpF0nwAxqIwiHcLttqTIv5EGyqw2952LWdHb3GB/nLdae5uDM/GZz/
/tPFFSqwHYX6PKbb5DDsRKdXVt5051W/+dL6ZGJxXLd9KKKJbM1XhvqSlA+hD+WLg+Bg0dySuj9o
iX6bhY5KXxS9UsfY1O593be1oT6IBXV9tbNVYbQ1hB/NfiXTciFsPPm2RfSTlMRzvcnwy23RlKQn
nvQnKf5K/6Q96I9jJa+8KC4eE6B9SbkYAFYkceHbQR23tSL4nds2X8QRYIwVPnjhjNCSH6bhS0bi
fiIHmIr1vtLEmyEo1kg/Lq048QOwVvo6CFoWT0Id7rdRl6feFfrKVvx9Lfe2Uv1W15RZLp0Vs1Qr
8jA0HGlLHGFWQwEUW1JPlEKahdT621SOK2HXpUgAMUeYX2BKmnn8Tr1XQUelko1ocMup3EbivSFv
h+ZxGLxNMWzXhJQv+QptwbSd8kijpLY4X1OrFTxZTwdXiDunD6K9Rn8uJ3rZZHddZNglLPHiuLm+
Py+9BT4bXZy4lUAZPknjgdfa3yDeGQaYqh96fuDhdt3QR51jceoSVCJSNqMJgX4uPLPvYNTPdSwZ
ue9UYe1kZnXTis0L7fMbL35Ts59ZY5dh7Ya0vqLKvdeln0X4mgvdLz009xMkbnqVbQcpcQrF25UI
7LbPTYmwjpiuRfYXnBiMOMkAkDiGcfaSkLQgQNOHtUjFmzbf6D+QiPSHrTUmTpq8Ndv0d0gP/F84
6wbvd1Da3UpiZ56M5WR9tr84p+HAHmpAZ/hCJB9KQ3g2h3wt1J6d98wGfCMixycFqmUG1ahCKdHK
cnAnLgEUSn+ZylHXmoc0d4PJtGv6vfL2Hbj81pi0tQmenXlpHFL4uWANXJts3OnOSlqtVRWvH92k
tXpHNscbEQVVOskV70UIuzdRgbzKb4R9WMrlNhDRw26NaDNMUr8yDxf2uAapE3Bxsu7k+Rc3VCfw
6mnSiC9RxZ9l/le02keUiZ1eoPPtl2itNUhcOLdAO1KlpzZC2mf5+oYAWVP7phspPRaO5A83arHt
jN4ZgsSeAohR/VugfWPxmqrfq9Jyq9fW926TaI257LwVgiED90beYK5KnmmOmFltJn49jW6TuRFc
cG1gy8qd0e1NYzs2u86w9gUcVDCQH+aeXjHciXDTSn8zzV/x9ku3Fs2j4EaooaNcJS6Ovs6UDb8V
x9Gt87u2ILYqNlZnTwAvj3K3NR4m84fhrzHuXHJB6jZUD4jngQws9pgnTCOkkOnkFsiyDigHBy1a
OSg9TZQKAFeaJBhlO/Ynu0AM3jOstYTchRWgAWPmaUOklRVY5vH1MB8qQ1Mmt4y+w2t6X78yRXdl
ZJVO2cMU5RWOIDrFaNMuUwk3fgtNlP+ny7I/Qfx2/Xg+P3BgHSR/DOsp60DL7Ol+NJURhXNZnNx2
AE6rl9MBZpG1iuD5qXpqZBGpSXGmBcg/TG7S3OYwNxVUuLarZNiXrIBVhzgCrhku7cWVFnS9plRN
Jbpa5Du5IdsQ3Lwn3cu/TxitzqwbGGHu6/lY+RTYmhH6oZpQiq4+jne9bIS2kppP121cSDDR9s6t
yXuTvi1ruS+ECgglPZGiG7S33nCDyFooPDTRMfFqKrnKRrF8J1DX2oIv+QJ6elSoAdLN+fDToclF
hFCPh1VkMEcbTsp4awAUX4nbLy0TJLGQXdAtNvM1nloJYkNLOJlEN+f3V7G3B773jKD3axGE2+vz
eHFAn0wtBjRZWSI2iSa6kjptu/EBOYOVwaxZmP/+szegf6yUpYoFcQRaWOa2pSQrsf35xUEO5QMo
T+UKn1sE1kEUykalpeKMiYkR8xPLh1yaVgZyAdE0W/lPGzPdkMuoIMy7tC0Mdk/WQVVn8SZqbeVW
3mS3zUP2q1gxdz5vpKRUUhpwUoH4WeJ8jKDuJAYluz66DE21T1Alvr7257PGrybOIKMJ2gIY6unK
WLUg1FGdKK44gdVLqm1Ph18KPuu6mXNvJpLiwTUXvLnBlgWIoSJFmzeT6o4FDDvioaG7adJuw3gN
T3vBEGcB/UYzfwTPksUZagip3PWxpLpZU+4iPXwsPPNdqekladLv18d0YXF4xCEIB0UsjSrLainv
tyxFNsVwuSntQPxVcJBet3DB2wCwgYmmfEjtFzGB09VpRlXLpiY3XQOcXnrflONT7Umc2r1l11Gb
0QQivGphD+JieLDQD1r5gPPZBJ3CCUS7y3wWLStwIW2Qw6SGlhvUD20rou7xoFek8MIV/O+KnWXt
bRg7vw66wHKFIHK8MLI7sL6ydeiSt+szeh7NzgNC+5PZpJy+jC6HUZSrsYstt7AeRvmWRIHtQbjb
Zq+SLx1oSP9y3d55v+/sHvMDnCYNesSMxQrm/4+z72qSFGei/UWKwJtXKNsW2ox7IWZndnACJAHC
/Pp71BH3bhfFLWK+2HnajqhELpXKzHOOY9clCHbIs5114Ls1Tq1+pzVDJDwNIG0ZgggHfGHAjD/6
czzTLGjJbzaYCGTAHoMW2vzvw7rLD1JL8ckV+15nuFTzyLMRcxqQb3YXnJMuTN/qO/koHsnh9gSs
TDi6ucDAgyo8JDGWE26CX1wVx7PIbchuJj/L3jwJwvd5AmGVAS14m63cV3sJhoBoREiA0BH6qyqP
8GmAnj2kiZFyJfbx6k8QUCEpUs7SJX8GKKffHt26LeXT8DTChjIubXWiF1XmDc5T79nTXd62714L
tUDBhXsobJNuTKZyXhevQkXpApAAeuURF+M1cGlOMGjidsIGG77csR6SAs5RCvlqOckXR5Zb1q4S
LgorrDAhKE2inVVbuNKUMatrwVLz1LvfHPer5Om9LYLO5aBGR+rK8kKr35rQ6xHCJmIrnFDU17CO
lyOkImmQjgHlhZAzeHB5FyG2PAqZIPFMJzu0fYDMbq/h9RFV48ShUAAz1JaWfnwoa531Zec9cQEK
aNg8Na7THptU00/o7bg3+6R4yErSHcum/t4g5RCCho4FdjY7r43PIQvZRuhGSp4TZ6Y7Ljfpwa4u
aQulPtxlat3Ba7hsmXEH4udg3/GeCtIBDQxKsrSvQFNQvW5MhXm1wWAILOSIbOGuQCdxOf0V0SVE
UFMw8T9ivF/m7gi+aglF3e4dkJggfzX/TGfkFK1uK+NxdZliiIp3DQ9cIIXByHBpuRW+lcmegYS/
oMNBFwAuAvXnbcSI1wAFmMFTGuEh3g2YzkW4Y/spSwS1/CdXE86PKe1x1+iZ5X9zjbn9h3cVnPQ0
pP63GQwVPOiTvEwDAl/DDuM0gJmkzzOXnrK5kcdKeMOWjsfaNEBAB3Le0ApBOlD9/bPzSlut6pW0
k5jT+QHaV02QGdNw3FjnFTMObkDgEtA0jELHYhqcBjwUrZEAZO527H5G8O8HuijRVwMt2cCZneZY
upO3t8rBftJNtErXDkvDbqj6PfEKd896g0JsudzifrzyOWjsVETYKruo+NoWHq7lIyu1oqyeK8Og
sZVn+jFNaBcnqd6GWQ6sI5BB4PD0+ARcFpgxbk/M1UH7MA+1U6Uzifbj5fRn4KjuWQYYklv5u1pq
+b6ckxxJTf7X7ZAOvI2HyNFG8deANMzlSk88p6AC87II4jDDb1ohwJe5Lk5TSzXAZ7L+5+2hXT+W
YVBNroINqGfr4kVeOrXd0zzNI6f9ZY1vAzSWQbB5yN+ZAcG2jB8SEhJri4fs6oaE5DFcFjYZ0Bjw
sIudlmYQcuOll0e1aYmTwY30IObO2pdOy4J8qrdUKK7ijYW9xY08QFGO4dmOUbr3fHiBLmkJEIiN
HG1YQVTt9px+PPUvLmRYQ1SDpmdgO8BusPRaXZfRFpnoaAghDnfy93QndyDw3Xk7ugNPKEjMSXgY
UBT9bvyqol4P7TocttqilZXFVyhqTA3hLFC5EIG/3EpEh/hkD4B0VNlIytWQ5y0kaFIs+x9wqf5T
Zqm3EYesLCpCOlchexSQcHlMjN6yCO8pjcz8QZ8h2T1H71O7RTi0tmMvzCycgc5bC0pDFYVwQnoE
Ksyt03s9zY9NuW/SJKSofvemd2K6t/HsvvJCCOc+j28RhUAZjI5uScpIg7i8Pd4X9JmPYNKLUIMK
QMrvFGx/eyetLeFni4uNNJCys3A4aSSmJ+KLHcRE00fCDgJa87ctrawdMtpQkkdK38XjdTGpLoEK
pJEbVWQJJNRlfqzyL2Y1PM1Gu7ttaWX9cMmAWlQRCSHGWpJUeKLwu9kom2hqXHCX2SHmMR9DSHwV
VQGFo7AGmsguAIrbMKw2/OWBQBcz+rRQswDYDe7n8kAMosmNwZ1B2dN2P/gYTnPQIm3vH4xs31Vn
nfJAaEc9pydnk03ven4vbS9W0qcd2MA0HbbH1ww0gbQ+VX0aTl83xnjVrgTEDx6waqPaqBguea7r
oum8ouRNRPSotUFS26bHMXko/HtkjJETBVNCZJNft61+PMSvZ/Y/q+rkfIpPpikf3bppmkjCwZXv
4tX+p4yLZ3lv7cBSGzZHdFU/NAftHtDd5+mBPRV7epwj7cV4mY7dwT5vHdVrf38xDR978NMHVSp1
0PVtE+kd2RHw8tijFVbirGsQWplFCJXR77fn4No5XFpc3GgiG4tUmzHxso1TDW5+fqzbA893+fAE
fUJALY63DV4FJYjS0IuCQ6QS9qABuZzzrmK1RMTSROAGCqVOdqlnnKp6Q6lnzQouD/yHOw2ZQPU0
+DSRfss9nzczi8wkQJRFfmz271xns1S4if0KkUiks9DCeGkiSccaz/WMRyQBexKKEHI3QFA1MM3W
3Hcc/68dS23XjJBepeZYfQXepwrb1GXn2zO6ckZR0QSJBbDeH4+qyw+ppyRH1GKzKLcGvNeU2ukd
sCSgiN8irFiZVWQHUD8GcTbq5N5i7RqGQi3Scixq+imotTES6EMrABy5PSA1c4tjibcTOoVxHyPl
scSI+FZV2rOseOTVVB54poGoup+3NMRXdj4ApyjKgrcOOcGllTabeSnyiUcoWx/sZLgDVUVc3JN8
+q4T7+dE5yNPN07bde0TQcZno+qjPu3LbEinvvFaHk2kOZfFFy6QFRN3FZFBLcbAtXs0gp9HFtaE
vKcij27P7NoCAmSLLYuaAnrcF8dCGu6YVVLnUdLZh37sQin7fUeajbty1YzKsSA1jqLV8sZKZuS0
fGbxKCMo6HL02ZHOO0zM+X17OCvuEp3L/9lZ3E5eltsD+h14ZLtngwuA4d/0GpTtDw19Bi5/o71L
/dpyW3qKak6BU4F3W6xd2vdVmdlCRGNbd7HVFM6Xvin9EFVDyFE1BtsXerFFcrfmZtA0gQeHQgpe
00e5FKlWblUisovspHU43Dyw9V/IrZbmC9i58L7q5/pI6BZ35crkgu8bZVU0KKHyaS8mV0eLgsfA
ihTNdgMdRe9Ncq/ZjXUZ2wC05p3nhj5BJfT2kl6ffVUcMGAU7xDkUNTW+nRASjQhVJS0bTS5Ah0T
Os2+tI5TxLetrARzSiYVAZ2N7ARSuQtPVvNKI3llYXDVVJ7abHLubO7nO5PYKah4tPal4cP4pSA9
8NtOTw4l3r+njY9Qd+vlhsJHID8E4TpoAKAydjlWp/S6kup+G5mCGwG0z5FzE/5PHXTC53lCZ6Mr
FX9IYldhQ/tmT1PhIxtb/DWAU6WQkJ3Eaxq1GbRsXX5H04KqHkmTNuqRidijeaQ7zUXFNy7+tZX9
bGURaUhPoGiVI7kICtphjzcLSNemttvfntTrQ6rGgotXaZ6BqGFhJQGau80rzKne83uzSwpQOTm/
CiM7pmlqh5nTb7T4XPs6GAQhBkyiYxvn5XLyDJ5XJvFh0NYmaJtn+i9DTxpA1oW74VWv73k8iB28
AQw0LqluhEtLyHC6gDCKLmrFbzl+MSG0Wb2LZMOnrkzghRX1Gvl0AGtkfkeTN12E1B0USsBQGGSQ
KgbLIYh4a6sELKR2twhrlnsD4QiKwigt4T4Go/wygzcJIP783hYR+maGkDEukCDPrI2H8JUvXZpZ
jM3oWD2P3ENDu9eCCwpkSNDFHv5NICJqtLGb/TtN7RlIl+Yv98jS7uLanQc2UqSKReQ7X4bi2E3v
Y/Hl9r5XvuKzL/kwoeYQkShKDUuHllqoDNM2bSO3/GG0EJ9HOym02PeAs4DLG+gayw6g27zhrT8U
pZdm4TnQrKI4DpDyvtwtfK4EY8kEd20diuf83fjuvOWP8i55qP+4YXrXIGMEVfqwPdP0rhg3XMpy
rxoAZsBtoUKOZJEq61xan6A2mCQJyio5Dexf9ZCdC8/Zcd3eOZa/ETpddZ4vjS28NaOZkVWp3kU+
RRLpoIEpAFJ+9QTYmYTYVjCTcrobR3ink1WPrrMnRt1mYdcLcITarp3kx0T3pUKvM4OeEt66XkjL
HOg4J4dg947JVptPhkPR52Myp6Uhn+X85/Y+WToRjAINoFgpdDWiKrJkzcK7MnU6OsvInGRxJCj/
HMspuwcIqTglk6i37riVJVIHG1ctknnoYFgcuZw1g1lROkRABhqPedWR93aq3LOTD9k+IbKFe2Ez
EotaK0OzZGTHmAkeX6eQIZ53RtjMxqlgDLlGQoxzAWMIvapNxM0yAYF5UYSMDlD2iLLgyi+3Ukom
awR18RAVfeIHjtHc275ov9NZFw/ULMxgRJpwz50mPwO0o98JCJRsNEZeH2HV/aXK62j/wi278O/1
UJusaYwhygdruEPa54mASuGbJVi3z8nYPPd58u6m5pPO5BYf+0cp8vIgqxISPD+y6XjVLpvfqTFR
1NHNMSpSgz8LmowH2zAnlI+yOUSMoh1KE5DAXifywZ8htutUMjuhzZvtq5QNPwta1E9lZxphMRDQ
c1J7QAIDim/m2LpBOUC+kWYcfpYJ9w4ieRysTbJ8Av3hEHa+lQR4EIFktkns0NGmFyef/YPUZHoi
0nkVDZchAJ97gvgwGKoOKlR13Ww8O1euB1RjQd8L6mYV4y8b8Oq0FDTT8jHK/H/6xtilE8RYsy+Q
0Tp5pRGNCbqxjAMCwVd84e1juXJMLkwvbggUiaFHM0FVtzbsJ7tMXoWjfxv98qmVdyVByv22uav4
V213lN4V7h0VcXDTX273loH7btToGOlFAVUya1eA1BcdsiE1zKAhXWh2zZkwtK2k1mHD9vVlf2l7
sc+tWvaucOsxku4EdTEOYM5s7CQ99uRnlbih4Se7qQZ/h9WWxyE/uJoXomXapFutj2uT/vG6ARst
kCXL0M0vtFnyUWC9iz4AClVDHCCB6ZvaP+i42Ag+1kaNKwofiwwAitKLGXcnvzVbOeOAFQS1x8TW
T7bwxd/vI9A8qhyNifcTsDKX6+qZWeV7hTdGTmXHMoPyrgWA4G/LB/XL+8Y6rkwfinAWmjrhr+A7
1d8/RYqNm3YoIjlTlHf8lGd2ILwvfDpbAOZMAwl0f76zW/+5hoZghrozxjr5WdC4p9b9VaPxuxb0
ePuTlrE4fDceqkg6oIiFxNxyjqdRJDbj+RyliYXXaT+2YM1F+3E+4SK+bep6OVW/JPAUGDwu7+Xr
2Iecp1nP1RxBx3UIcgT/+6Qx691tKytBB64iuCNw36BRHkmAxRxLuyZpLvSoTGW3pzTvzkyzmoB5
1nAcJmLEEwr3IIVO00PKTXcHTLy7A7uut7PlLI86TdyH0m/qQ5pV/LFrqH50tcENM9FDPTLTezP2
QeS7EfCuxIVIlMC12Ej1AmWx5NaQjE6e9AozmtJqh4yFtc92vf/H6gOHHWzQr01hEUBjEDQY+Q4E
i/W3WZ07EbCtZOKKq7v8FLWSn7Yp6uIusSt8inPnhPUh20XiJ9RlD3wr1FGhzOUVCq0PxNFoylCa
90t6FNMfykE3azPC9RdUe36n74rDL/Muua/D8vX2xljZ6bCFFx9cKahul3CGuW+01NFhq0N8X7Mv
EFQV/lb70nWs+CFeolpqsf3QHHQ5c6BIlVlbVGYkynfw9x2Kqd3TAYKS2dbUKbd0NXUI52xoh6ui
wMJSbprc65zGjOh3h5zcPT9OxbEWB+TUyN3chMPJ1oNqi2x65QwjD2oAkISeMJUOvRxfMeTYpPls
R8J27iY+WaFtl/7+r1cKflipf6ouHW/JeG4aQ26NpfCiTpdi55YdDSYhHuYu3xKVX9kT2Hcfijag
PEIkezkcy5DUGFPDiwqb5Dvbzbud1VvVzm9Aa3N7UCszB8SphoZ9UL0BTra4zDSz7aqscL2IcMuB
lInhQa1z3FJGWx2Q8uWgoEQH3dKKS1qzYyPxoqo1xVkiCs1xi/TF1w6SJvHtEV3ZQtyrtFnQb4A0
Csobl5PnkpRRllM/ag2ticskbcwDMaCJHgiA8zapRK/NoVkGNV0T9MVqUyxioBzwN4+5LkGsTwMf
cjl+8sM1B0j7Hoe+CsxyjiZ+sIDTdgQPUpEc8b/2kqAsmW50K1+tJfY/zh3uSyCC0EW8WEt98O28
lTSNpwa0FxCy+lPO6ZbIwIoRsI6DlBgvQOANlmk5j0NVnfheFj/vN3zH1i8vdr1GfB3XPn4ZEUe4
dY1deUDVBvPps5Xf+nR3uF3fVMA1ZvGUf4UnOdvWM/lWgj+7BaccnQ+mdbbLN5Y91ekUGuIxNbT7
0QmF528EzWsfAqgBtgteJug+XmxPTa/atoAzjjurOGU5BYhGdAzQWLcOynwLZb9iDXk4/MNDEOX4
JaiKJDqhYGYoYi7nAAcTTYVyp2Wgbd/fPnWrhiDVgigcFwh61C7nFz6Xlb1IitjzyP08Dye/mv8p
vDJ00002BDVFF3eM+SF2g7qCiS4KvHQvbdkVtTyAbIs4L7JoZN+r+ajJ154e5fiPjUBRc4JCh+wT
oBwzcmboFkWJIBBQhS/+dQiNbo/8ipwB3gYJGKwlbnEUw/3F0Ouq16dWk2U8Ifg75m1Rm4HvDyxg
Q3bnF379Mo5QGTd8ZK0LvQH22C6z8yDt4R5TmYWp3W4Coa+uYVwbOvqVFTxRcf8qr/V5u/sMosij
VcbJQN8g6/lcev1+0mRgvDXCDM3mWKOsjOhReloGrvU5oFvPpOtwTbHoIUGloeaE0q++iHghSkCz
DqpgcePc4wn7VJQxL4+ZdW7cc2tgGxL0uWhlcHs5Vvwx3oDIUAGfjFzmR93208jBxJV6yKqUMeLn
IFdKAexPn231Ra34KtzQCDdQB0EwsBybzFJN2GiVjHPdG0Nea3h2So/sbo/lqgUcW8tVlOWgtoX6
M1qfL5eRFa6V2N5A48SooPJ9EDbS91l3ru2jSWqQDU0hlWDMaMZA7/Kd8O4l/Y1uy51AQ5hFHquk
3DjnV3Xvj08C5x1iO5V1tBar6mQ2s5MOTbA0o69+4p1lI37Zw8Gu/V+cyXBKkoBMp8n8F4KdXTkd
bk/J2sQjjFVE1qokvUSeETLUjmyyKq5H9AHrI0SU7BQcvLetrHgz8FOo9jCoGiKJuDjSRWHVg151
VVxB3Mrk+Xma3+aqeCXV/zQe9J4AxI4GWGTuLldYonYpM8vBdNYNZK7PXTpubKK1A4EcJOg2UEzD
WBbXaq7Pg2nkeRULIAfCdnB+JWMP3nFSb2H21k48mi+BccPk4SZYxq0lRftRz1kdT0cNRC6Dcyin
0+jESf7SGxGZ3rj296cddHhoYsHw0I20JCtG8+tcVWiPj0tp2BCblCTwiXnWjPfbG+Iqo4tTDsls
XNmQIdGN5YZgfpNOjVXUsWW+dWASDjUkFP33DoyF4kUYfGNYKzfchblFUJmIwp3pVNexZjdg95hM
uetZ928+gRSfSl/cmV5K/n7PwyaSIKjBQAvXWth0ZKsn+gybhf7v3NODbbHQnuP8r1uhVXQOZTyc
KwQLkJBaOrUkqYhF2zpO87Ar/IM+7cd3wM1qZBE0PIJvr9wHN9IiWoA5/INyDd7z3uJtmNReAbma
qokLOqcPZm7l+6QrZWS09bjTZq89Dqk27roUVUTBDOvAhWGELnGgNJKW48FC8jpsbMilCWK2B0hX
mQDaW344Fsw583HUlEpEtjMGxw6KrGjutarVT34ygPIuhd5X7XT9QcBfHXJ/nPaMTeVZFKx4aHlu
BxLogXeqz26YYFLQ/znAiadZ/VJynR5FBZ1x2aPYSHi3S4mR3SG1ze4MpLef21lAkMXt++PtKVMu
fDljJoruEH7RkC7wlQ/+dIUKA7cN/tjEk1VVRzPR6wNi/jG0XaSYx4rqBylc8e7TfmvfXyfusTcs
DSUtBMiIp5bRcTb7ZltZeLf1oG2w9FDqxtGbz0Mej/axFMWOa+q6YwfAnc+3R73i83GjANwC2ks8
5a7uWuLNHu+KJh48D/CpLzJnsat88sY5W3Mln+0sLlDD7o0G6upNnPCDWb7Xz5pFAjf55inKcPlP
t8UavuZLPttb7P8O+PYUzTdNLPIfnnwZQFTv35UUmUfsnttTuHLVIPWDZkolmqBaNi83TuOWKbqJ
/DrmRm6dpZej8uJBSXmg3b+3La1OIhhjkWMClfaV+lwiq4bWFQZlyYdmtEMPhXKnyECv9wtp7q/o
Gmu3MqHG2uiQjgcCCjEfaNIXC0d8icBTEjjIbKezc5pngSd+5tbbYPSBTYt9Wp08uzx4Tdgk2W5A
wF0E9gmv0qAkd2kfIso28l3nP0wavXMktN5stJd4b7en5oqLU/lXpFkQ/mMtUAlcOPIu8/ys8OHw
2E6BdUM0kDYiRKCd7rVz+w34Fii/ZSIA0Pf1tum1Vfls2bhcf7efvTyxyyauOy9ks3NoWbmbUfsh
3nBgCd9rPPsCGNzGiVrb4YCkKeZYFDGAd7006/FKz8yCNbEHWEQrqzCr/+T+L4e+Ff7L7RGuucZP
ppbhZ8+aWggDc2sLU+BqAD+dTodHz0GjpzkbYg92DGiE02qLSXZjjMu0y4iaU03aBj55rF9npw8m
/YFxthvzb7T8fXuQq8towvGrV5sS/7qcz9Ks+9mRoomzJA8Yf26AAC+fNa/YG37+NNBHTWylZ9ZM
Olg7dPChwRnalZcm8dIymNOXLJ7Bjw/qNH6q7aoKdJNbIc3G6d6XdhqgUk+O2TiPpy7LmgP3oYIx
mDPYSZ389zz4/a7lVnfydElPdcLkycAVn+hZtbs9QWtXBSiYUMZBkwLuSfPya6WvJUgo4pZKRl8C
hFdVZ48CF5w2JAU1o9hqcF7zPOq5BY4fADABg13Y82ZGZ1KxeDycx/BvkffKX3z+9cWpnSkdzTzB
r5tee9CH17L6Tu1zkoCIB3yTx775Kb10xzwgVeLb8/gByFpGGhA4gZwdOu8hpb14Z/Ws9iccIhZ3
M9sn5T3Iml470w+t3Ntzo3/ty9+gy3HGu1G8cNoHfjTT+8mmIZ7KiPaH+0w7khJqcMMdKNFBuX2X
FkFFtjhvrk49Kspox1JJf3SEXGEQtLlwmqwgLHbcCXT9PByTR08+tJp24k3xhuR6vXGTrj2zMQak
21FHQTFlyU+QWWPr+9qImZGpPGZixKOfApoE2bI5LIRB7zLce8FojPzU2fb0ZBRTdczN3t+hHGhs
7RG1w64WCs4AmCmVXV821Vg91/uSMBZbLN1z/dTyIEnPtXtXk3B+Md0JCohP5a+N7aGW/8oqYBkG
KpAgNDEXOxMZsqmbvZrFWq4f0FjfgKQi/U0zFnip/a9gYxXy0ftR1oeyHgPipY/DMIQDm3H7k28p
aNksnp4Y+dOakG/aJI9Zc1oAo6PnAq9dkLItPo9BWcvRxp7FAxt+IFL1Q9KCPsLyqu5sMFChmKWH
9jBJrD3pm3YjE/IRbyxnByuB2g2IvxT396VX6Ly+Jl7NGZhJZ1CG8rFCzrHw0v67j/fOw8CdRKFZ
ZqhT4jydpOQgS/Ol2Z67ojBYMLkpu9esNv3K6h5lfmwo+TAaFhtU9Qz84ZVZfr+9oqvx/UcTOpwn
4BpLHgWn0FLOLA37yJjuGns8OzwJihph75Duq1fTuc+ScBZWCPqqjShhLTuBxwVYuRABgm5+Sf2l
gzWvKUcD8/WtvKeBh/9M1K63UhL/nzH+Z2dxfXblWLqFDztO9cdNHjNPKXm8UPZ9Fl6I/oW97wS6
1z75W5H+9TWBU6Jo2BU1DqZ34U05bXntVjguOdoRwbnjZr+rTRTDlpHFXeSN1Ef+GreFEadzE8i3
NnlMBy+Qgu2K4lTRd/O7az+UiDfRSLZrEISSjWhBBQOXGx+vQ7T5oD8G+JerheQ2T6xuGnAdWvRg
VvJNalukXSubBS9B6B4gB4geABzuy8MFInFNjqLisT5lYQncC22sAFCSc149ZCkI/twp5NqXJtkY
23Wcd2lX/f3T21vLygH9lbDrOPezuBv1o+UfCzc0txrH1tYRWUHVRGoCkLpskasa0yN1WvO4tX28
nbI+CYltcuBh081u7Ws/jkHhmoc7RMoHcnqXgxIj6UGRK3hcQ8Q176xHBll4V6H5UlxXnJ1YQe6N
BPS1fh1teBwViy03Cyg7QXIEfkTVxXRpmyfzxEeAw2If7bJgFkCg4WqZg97DIvCByRz51OxaB0S9
RdvSfT3mIvSmoT03rQA7MUS8N672q2ACdxnUbh0L5RF01SxTHAm8nT0NGo/N2nhFd+yLI2vMv/ur
sadzbdUnd9zyfOoiWs6ByujBKHh8cXgu58A2JLgqhobHsi32bgYRCIedpyFGGt3g025AaI1CTFiC
0beeIAWazBtjXttsgJCpNK3CrFmLDzB74EVQfcJmc3pEltQB576DyAHCgFtjvY7NQSPxyZT6lE8H
qOiqZi51aKLIZv4xjgVChT/pQP+kTL+bXREKc3jIHT/UrCkYy+q+lVaYZi7iF+042aeRbXV+rY0d
hSIdtTBUXq5oGfuS+7x0KY9BnRJoVAtQiZVsK2BcGzY4YVX2FirdeJNcDru0KCQikOuJnUQeW2YE
reb/yyx2AlvBfuNIrRxn5OjQwqYW1AIo99KWxTUzH3tfxF5C9lxjoSa9mHYiGCtk52ZJ3pqGgCia
l49OdrhtfMX3o/fc13B8gNFBx9SlbVQdGhfEkAK9bm+N82tyNyKUlXlEjgdALgPNgLhC1d8/bR9m
aPWozb2IgaAmBjo65keDPqZbDUsrm+LCzMIjZlbfM1uHGfHN3FlR/3Z7llZ/Hj3w6GRAKg716ctR
iHYy+7mfRUwBwtHofgI1OQS+/gcjCD2RzUeFGbyGl0Zazc0pQ9dtPFsi5BkkglCCH/4W0qZAMGiv
+X9WFpuN96mnTz2siJ0VbLil1cX+77eXVR0tlx00DrAKRSUPLiWhZv7hxk8v+1821Sc7y5gp1XJO
B9iZu7OXgLgpFYFfHFm55WdXehHUbKHLD/IF8PXL1D2p+2IoGgNHk6L7AeQ5pkT9oApyghakwAdT
M3h16yOiz+xdSu94e0esz+d/1hfbjuZ1OXAIpMbQ4QlNEylGByTIEswAIKK+bUot++JKA8QC9zog
Q0gZLR8/9WjlSdPSFpvP0Q4mJ/RIDAlWbrSb0EFn4II0NKVbXz06aGjb37a+dr5McDGhAwXXKUS5
Lrc++r0avQEoKJ7EC7A2ByqLYJ6aDSsrSQAFs0RL14esEjoCL80QvW57w2FtzHMd8EcuD41pHKDb
dW8b/cFPyQOrTqBIOvtOvytm82Db5HR7pB8v+6uJBtcnFB4BlEb97PIbDBd0Vron2hj84d+Z92ij
r18j2n7yaQB5yR4JF1aTnT0YgeG2dcB1/kBm85SJ9CDtNz3bSsaszj0eOAhZQRSGxpvLD8oSx2tG
cGrHgIrNdh5IAKizeSPhoUZ1NepPRhYznzYTsKC6bGNC5uPk8MCbnkzx00tfdA08LRsLvTUkFcN+
unS8rDAIRc9eTDoGeGZfBpMTV0azdWjWzqd6G/7fqVuGYVQjBWLxNu6SwKrffG8OOuNbvemG1O11
PXuAtkIaCyyxy3hfaszKekCvY7ySoG5k7NPsDMqnoNWt/WRvTN76oP4zttigedXYlZ3CWO388f3v
qfeOqrWJ5PHtg7DmcFSxGvwc6JV1lttu5A2ChnHqYo73kVb/kvY3iVbBYTxq5ZuR3pfNt9sGr0+/
arDEOxO9Nkg0e8vnfG7K2bAhGouonYf5UO9amwccwAs02PvaqXwoen60yzyw0Wnzt2BoMAerhhSF
9kP3mLGEKHtTmuZlg9wW9d8R0BWiC1pp/O2cIq8K4nrA7BBOguhysXRpN9na7DhIWPQv4zk9987B
TY46uTep3GVbnatXp2xhbRFJ0JL05aTZDH16sZ704WDlATe2Gqqvy2/KDF4gCjOB1fMX/smt/aRI
fI/FnCAP4w4OD6nL78ZUIwHeYFY0mAVAFHhoniqvbo4GMcjeo715EFN3j9uSB0jxDLtMVdtvb6nV
GUA3mXr1ox9vGbH5IAQtM5mwOAut8reY35wt5rmrk68G/8nCYo4nWkDlrYCFNsd7ktUHE/6S2gF0
Zh/NdGM415m2S2vL+K3ndir6FtYoAwQV9N1W0YUQIwvLxnvUGhkIZBe7IgvgHbirn27P5tVTZGF9
sdCkG2bazS6LbZKADtOZkzB32Va7gDoDF74UVtC6heIPXI8NYq3F3YAgx5MJxuhVx5mdCvskCZCT
5wqlP3fjPK5OKK55CEA5CDuuQOAmm4reH0se26DRAPD8tyte+aDvWQn9z51w9X07DZ2que1BXhHf
ns/rnJsaKmSGcGuA+RZtGJdDrScQi1UCE5pZ0DRp/gDzsGus7i2zm3gsyKN0rTvw7rw48xa959Ud
8mFZ4ZyAGUZicRHPzU1T6XaZ8rjj2rEDbRb5KVr/CEK68+0xrp1ANNXoUNiClBsoXy+HWGQCbEQC
iRCNQtE85Z4ZZp5AmwSqiRun43p74mwBDAOmOyVWsqxOyH6SltfoPKYzncPR5Q6iim5LC3nLyiJ0
aWpiyy53eDwau4QEnO9uT9jKlkR68oOCEE9A1CkX+59Q6uB+c3mcvbV9ETSjFwz0COr3KTNDJzmM
/OBVT5R8uW33Sm0QNSfIXyLmVqxg4OpYeLKxs9xCb3O8ZYSBXpkMYa89ImDKNUaOIHsxUI12CsD+
y2E3gL4EWFuoIQEYgehA0nc07oKSMRXsxbSycS9q7W0GPfVpgkpqOGhDdagIP/BEQ1RkaS+NlWaP
5eSaIFmiA5hiLHnIhQeqTpeIjY2hvvzSo6iR4YCj4ApOtSWOaZ659EyaIYViin0hsj3ALYcGVOQR
8n89lK0Do5f729N57cU+23SWIEtIRkGDa05FTL5W7+UP/0sfVHgzbPivtc2IgrzvgNAVhdPlW8UG
yKH0Koa0B/QSQ6mBjaCbNb7xNrhiV1VbAyzuQBih3wTvIvUZn8J1UosGxEaNiA37Ps3o13FqQ3Rj
K2p8JI+OHSt2DvFBpzbsNOhBp+n8lM0ASUKayst/mU6FvQIQXBMyZHtL+swGMBGgkM34t9uzfu3W
1IcC3grFCcTiy/uxNCuG0n4l4qp8ncf7/0Pal+1GjivbfpEAzcMrNeVoW7Zlu/wiuCbN86yvv0u+
5+zOZApJ9D5dD22gUA6RDJLBiBVrhX6AvjyB0Wx/e+XDCCKSlWkWZJp0AzrgCtNi6MjIicFT3S2n
JB7MPpIPyDhbRsRgVrg9P2FsZQEEdY6gQrjjeuqLwADvS9ogPacB2JTWOz4JEFqx9CU2zaBMiPbr
tfhDF0eiDhtUbPnG60BzZC2lHqPgI/E7cCuwqJ03pw/vWNTWgbVEwu56RI0EoqhJFhqvFQ+xwYOW
axehkywL38OOMXlbGx8VH7CGoHkdhRjqKI3jug4TsHF5fcz9zlcdB7ycR8I3gHYIyJTz1Ttfs8Ck
m0ZR/EETEpDT6Bi7Hl+5lCFaHJAT0no3CMBZO8QE5G6lKSGGyTU37X/fd/rbjmVsT9ys/2NRpd9N
/MKXIleocEhX2Gec9S6ZsjM7qTWQwCrNyYRYgN240otuBoxjbmsxL01T7hmMalflC4fF5ALuRTHq
r0jorKqpc6LlYwGCDUlnFLg2TULGAlkiHEUIFa/nt9HqsEjW/Eyd7mU7wxHeCejJcMOc2ep4k/fH
xIJjFJTOoL5ZnfXaFPRWBJQNkRSZp88YwbaZyI6Yqpag7CNdcWr+2WhYujk3zPjrYQvdhZXbFOcL
Qppro1XYIuMZR62nCFb5WfulP/vJY7DnTM0Gg+6HyFkaix1z6x4BeBKvXwTe0GShbOqR2ElCWbce
UBcA23SW8G/JWr9HhSMTDDVInaNB6npUeROWhSxMLULd56T4nNpdht4II7LRCW5HYWHKESvJtHUF
g8IRKCZYRWSzOtLFraVzaSLPjYS8WagctI+k7F3hOQOnM4ho3vBkZEQZLHPr31+Ya8Os14JAbj2+
nUkA5ZihBtVSWnw10lkQjxXyGPf3/aZBlFZR/kOTxg1iKgtLjesroUVVSlmcUE+h8A3hdDctinxn
jFNnlx3qYgGUARnn6tZtgQhxTdSgtorH9fVQ9UZKwGyoYmbbfg1Io9YJtSS3yrDLrPuD3PLMtelq
pR1BKZdmwx2iepqbIO68bC5ruxvFgmghbo37Vrbihksr61dcrJ0kLELKG0nnqVlA4kSx5eg5DH25
bhhrtmkIl+yK7QINLV1tU7tBMbqg77yGr02Riyxp8GPhvTNYhjbmDRK2xtowBiw8GMauRxRXRpN2
WjR4Yp4sNp/2xYMWhCkDvLHhCAiy8FqHUOiKRqYOyCELxigcIAuBc94HBshbIqhvKpF7f3k2zCAp
tzbBgfwH/fTUmyvPCqORKq3zhrggKKsTzJoksIikNi4WYIDR2goRNjgD3UI68HIwG3Hee5EKwXiu
LxKzGtu/A+CVTo4mxFM1qi3j0NgcGRJniN7W9BTdu58muSjUXASb8c8uepTyBy5mPOw2XA6XCGq7
oJUEm4lOHYOgrm0nHYA3r+VRCMtGRbS4CvjRHsKGVgtIGsPFNzxPAsgDz31UY0FxS/kE4EPGLEZK
7xWtUTtzpy5gSQIN632X2Fos7CHQH6Neiro15RJKsGiBmo49skQg+QqaU7kopvQs1JWjZ8XzfWNb
b3I0ieFIw0ZCapi+Stpq4KMwVkbPyIXpIepyxTK4RvTQjansOLxnzag2wAxac6KT8bF4GER1cJoU
TFz3v2Rr2KhJocMZwc/K/XS9rWs5QZ1bS0ZP6NTClTng4hthstSueBXV9HGGezM8dCMrD4gdcnFo
9UZPGUh1r00abdW2hswNnrrEuDuBULUaIY4do0o71Dqr8qHvCt5CbME94L6pjnloIGXBo2mE1ziW
mvpGdH31NdTVwyGZNA2jOnhTx1eWVAadPagGZ4I8qrCmVIoPfSWhj69v+4MwhCxk0cadC1QRgglg
lVfCT8q8UXdxmef56BW4aLVG/9Tac5er5tL9XeplFwU8S6Z+c8AXFqmDHI2YBkS2YTGLIIU1/Kj9
NGh2aycViP200xy93/ewjeMCaVd0XyMriEovfeGW6DgoArWcvAV0voU3GhMJZuR+WILuGyefjBwd
2prRtH/bcydpg6JAl2LyEtCj91DAQ1XuUAgf90ezYQWlXBm9SwrajsD1ee28OnB3TSaOs9co2kni
0GscypnNdS2LK2fj1MNtC3ldYCjREEwnVPmxCxewwy1eMqjcATobrVVXYs0IvG6trEAHA96HWxf/
p/ZirY5zDbLZwePiEgDNhsgsONnthMEC8LR4vKI1BbmM6wmro5ALwwDu1s61bdTojNC0xIR+MOtY
WV+G10m51RBiIMAKENvxlKEUYekgTN3o8fOZk6JTXYKYcUme10KfSKrlRxH9CcZf/cii6b51cFSp
1neIDt0xXIjUW0eOM1EOsnbypl+xYQ9APfWWIDEuwa1pXLuJVKS+sWAKtWulcIgEtNVOXjPXUOju
0MRcmp3+9753b7gDgPgokkDSCfzNtHRVO3DQI4c0useHj1WVkH75ed/A7XEHV0CnCn47JGrwzLj2
BmEYkkYtQt5rtHK0q4SXkUNRpyeg+6wiX8UPIQRmT6OSM27cLcM6spp4vQF1h4vn2rDWKkKWLjEP
qL9OmtlRJ4ihcebEm/EAbELG4t7eWC/Uf7FS6IdFppPuAIv1IB3lIVq8euoJP+7UdCDT7N6fzXV3
Ui6PbibkDHFQrL1m1O5NkaLCmZAvXjnv8vZnJMlmCl1uvKCUkmFqw8lX/SmEfeBeByE5lZeZq2Ia
JaNZ0KmhO1M2PC+jao0QC9S4ZX9/VBtOKEMIE+lnTCC4sKmQBPngRo/5gfeGPDNMrecjq2lqlgDz
xgKhPoc2aexZPOrpHH6gZRBmMSbeC/PRLDJvCWtTY7F2re5MLRAQ8GD8hc+DhIxWrk7jhusCTuK9
Orfn5ZFLdRNSUFAudyUJLK55YIv81/3Z21goEA2Cvx6kZOArohcKWPAgTRWO9/pJgRxTm4NPOBkX
kqr1vksNnrFYGy6Ikir43MBNBj0UmrAiEGpZrtVa8PKHBgpotaY5gXDUgWeaChbTx5YtkPGICo5A
5ApoUEzZi0bVBqrgIRMfx5PVTrEZp9FjJR7Hl/uzeMsbA8IPkB1AjEA2UMyl+fCkWeiTJmtFr+Jk
N5jOEReC768hKog6K/7n3BJw6IMgRnDkojxnQ2DzUWEvY7XvI+GhCgeHD4z3+x+1cYZdfhNN6dkr
aJ4tp0r00iq2l9iaAodTD53s5rrfyx3rQr1NVq7pNWTXkDTE6tI9mlOkLyjrprzHqbsszEkgvcZN
ZoGLTcsfUs5HkRedms79MW5sflwPEBVblVtvdbHjspHHTisEr8vniIzaMKFlNpAYp9mGJ11ZWTfR
RXpGy+VBW9pE8NZxlQo6t4QOojOLGYozkRIGq9yWNSTUMY8iXj7oFb22liPlFaX1IHitADL6yhSD
M9qCp87KW4aHbGz+9V0lrc+qldRlPfQuxiUqacUHoSx4caPZSjKk0CtIBrCsA8JaZKx09oY/InUi
4rQxVrA3XUqqlbEYlTkQPGNsrUANH8DXkSivwvApcNC4G737rrHxcET8iJ4i0BKi5oqI63p0Y6Ol
WZEBNSEioVYPr0v5Vyo6sxDmvaLYU8k5egCy6vRkpMZpCFgM+xtlkTV+RSIXly0iZvrKSLQuU/Ww
xv7Lf89J+D6D6hHiKXuuUw+VJpEZMKS0kVxETk4i8F/tNJuhOuzr0gO9oR870al6Rsf5/Wm55cXF
sYs5Wdm0oCWE9b+elj6DPFStIXlQdo0lZbApPzW6J4xOpv9IkshG6l9HoSr90xskROtEA5h25g9g
tG75PyBYPyXoMQsM1odtoFHWDwPIF9BCAwRN1HplQDaEgIxhvvB4maHulISzlcQV0bTeDnudzDII
XrLZbZnKahvHiIZQBXleFOkBSqHCFaEeM7nTR9HrewjgDtxQA5nOsaocW9sNDVkghQLZy9pEej3z
46gIBeBLoifXb9OYWEq7IJUhOUHBYkvbOELW3w9gOLBht2dxm8RSpEu56BWLZKV5aAHtAqqfkMQg
36l0+75LbVtDlKyLCJnx2L0eVx5OEvhOsHB5omtOreBZE6IV1plAQEompCz+cmNU/PtIAmqyIPJC
oeobeX9tNFbVNNK0WQSo4k0pNAvwaLvnzmPXu2rByvpsYAxxu+BJivB5fe/QVCRyE/UdFOxFT+AW
u4SMZA8OGTWU7IWfLRApmIFa7dT4IYy/jCo59OPvStiNEihI5pGxgbe8CIkRUBPg/Y3mU2q2J3UU
6kVcRE+f90b7Pg6vifYys9QnNq3ISFloaMLHjUOdEsIwG9rUgSSbT7InYZjOUpOXrqJ3PwNDZYFV
bjHvOJPWziZQ7qEucdOyNatJXqY4sby8Rea7cY3UASLcUdr0MPHtSxg/F8OvyrC7XiaLwdti1llZ
ruFnzdJqVqfmxtixQ8FGjcZlpAZoebulGKciKTLZK3PXmEaQBOVEmV7BY3V/39w2jwAndmmImuQw
UKQim1IYko/cCIRKmFpzD2l3YzpJRfoy68/gNWmEfSFCzGrJ3vKWYyizbbxr0KKNQAP3Ml439MMz
0YalAp2C7C1FENpxVw67IGl4s5TRTnB/uBuH7KUpGhwDWfGYr5NJ9vKSP3FT9pqCRfG+ia2VW3tT
gPcDfBPvTupQAIF+lcey7PFFpzy3Ikq8+Vhy+wma7Y7MrgJs2cMSIpOEVyH6Syl7BfTWlBG7xxvm
wm6UzlI1v1JkK+wYha6tubs0tH7IRaQm9Hya4DzA3NVgiCliMure/anbcgRsdWAlccKhiWD9ggsL
et9kwyS2iodiUA0xcg2waQZwaWubowDwjw1quiARVWl83igwMNlzZUbt3uDSoxC0zszvKxFY4qV6
MDKrn54MZTj0zWPV+yPvNGh6uT/crZW7/BRqQvmVvjwHegI3ZGaXYmuukxpDksVg3fqbE4tLCoE8
1BWAk7ue2FlpZ7wZMbFZBi6wAkRQvpgw8rJbsS4S2YjqUKleuSkoI4Za1yAA0BQvyLssI6nQIs6s
FKQ2tWawykAKT6IwPA9yrmVAu8d7KUBLStlr1UmXI1abwebk4mJGZywYim8IehWjkMpiCBRv6t2i
Pw7tSfGZDssyQt2DYK4L5hp0h14pQiZrOQbRUxYk5n+3fheDoVKBcQ+MHT8YitekFcmTTxmMiQPH
iGY2neTCCJXEQiYtj1NIcIDCwhUnSII8Q+HnvsdvHSEowf5nUagNXvZhEUYNxoG5auVfo/6vO6Jx
m2HFoWZmgGhEoK+SwADEhjca1YuMX42wAA76Y5F6vFr/3h/IxsKjkPJ9vIM484bSJABZ1hDLBexE
oK5qoWZkQ/+xscs0rs9oHWONayu5s2ZLUYtCqyeQfJQHaFXbNQkfq97I/xBbiOtoD9p4LNriIYtC
UwUZbjqrT7HqJirJFW2nd/vBl1PwJdkFi+R5c/DIL63RCdR36RRhL5dLUoDzzQvwesvLZ64JLK15
MGZWr8eGu0C99x9D1Pbqm16vAPCAu6ghQeUVdN7/PvSAoyBpAwwRMu10CT1FAZ9fgnUdxYlUCdLq
wJwFz/+Fs1wYobxeWfGkUVirXiOeZu2k5UdQp4z/urscZMLA1CBji6o4ECmUFTAkd3pQ9eq6fVGm
J9i/4C5nXFkbKABYWV8hPCougHSv77CLK3qoukiZkevw6iyZT6MS+Bz4y6yhBthLywoeHPoGaAbx
Wqr2wqDrbrqkIBsHJit17s/qxnGFd6UIuAqumhVoev0lEtC6czlkmicYvqZAuFt1amahbNPIKn8H
2hkA9ujgao7Haay1TkPKfQ++J0k8Bu3T/XFs7SY0HPzHBD2OPqxSoYQJQ0KGLRK++uqjz9D7IjAg
7CxD1NJFQjShmabWPKn5kUa6tQx+2HtDzyoDs+zQcQAXqLze97DT7pdRecnD+aGK4z8DzwhIWYtD
PV2UQs+GJig1eDxaWyfSRjrEbf7eXx6GEfrFEI9jFghlpXkJj1Iz2o+H+JAH1n0j65RcF12Q+0QB
GA8glHDgzte+rPVdoGazgbQk9FVtnHuiqaazZDflYpgxujaiOIx2kd6x8qHfld5Ly4gFUTHAAxP1
OCQJ6cpVBv3bcuqCxVcel54Ega1DsIdkL9lp2C0fXO22b/oeaN9jrpvquT0nsjtNlqaACQ6EAocO
FGuV/RY5OWiQvX7376bl++OAJFghzhoyhZQnheXEa1k88H5Qq405DqiolUKqkqqKOCJOQUXSpedJ
PHG1fd/yDc/aahp4XVTb0AmE/Cl13xpQlwcb/Mj7UUJEb9GfJ5AofM0/tUOTuobgxCAR+jshkWVK
EAl9iF+jmBEr0Y73/QVA2CAhCEYSdO1c+4QMRfQ0jTXez5RsxGbNZyLWgmZWwRAxIr8bvPVqCwcp
Eo9AMeJIpe4OXqn7aGpL3rdK8lmTz4/e/mw/KnKo3PvzetNhRVuiPL3t0Rgs8Tnv52SwFJKSkqw/
9TZQKTvVNQg6qcyaSJYTD+RQkCfF7WPSv84WY19vrvDlmKn5jTMNHN0KvuSj/P6Is0D27hNZzNY6
HRKzYKrRrMcRvdUuDVLnb9WFdVdI/99gZ2nEGgZi1eY6vsEOTdNETxnrut5yokub1A5K2lCUQqiN
+cez8/On8eAeQsvkycuOcRTfpJHodaXO4njU+n5tl/ePg2Mtx8qR92ZuDWeLkSLYdFWUFAFBXHub
FJr8X0nySh9Qa/VLAir5z6ixm/flOS2JGhBzJlFv/U7+3Hda+nRex7byleIYQI0a6cjrnZglAchV
2on3HYUzhWduMQ+eyGJxYRmhVkoVB+zCDEayvUGmE+jZBjAOEINx09w8JOjBUAuVQZZrwjOc92vZ
Kd+zH/JefwNoOXoEzYBmZ8eyJFpsgti60+1II/J/4ygqlO9ACrb2r9BX3VgCxpzPo+BbOcHzP5VJ
LZM5c/SPB99MWUHxenDRew5cgRrKmADjojBwvXRISeg6+ipnnysFkLsdhZx37jvHDUP4OqGXJqgT
rdag1blw0uwvL0FK3tKvT0cgzr45DmR5BuiJGGew8BTkwd7tAFIivxn215vo3hCpc6xMOXTQosvD
BwdGY+fE+nyN7dLVrdhNx4MKyzhcdhzOlsBWfrPY31kTTO0NXpjGPNOV2a+y6UFXy13PtSw1h3UE
90ZIbQ0Qm6kiKqmzL4ZO1HY2z+/1qnbaoH69P5ebhr77GQGCAjaE2htKEynyIiWLL0Q+NKON7m+5
ODKre/qbwZYeDyoNYL9YGxqhgH7tlFALn/JSD2b/TSK4B4SP2fxoPqyPR4G8TiQ3hZA8jz9i07Yr
YkZkPr747ZPJOrK3robLr6BWDvR0edIk3OyvvffKmVOPI4t6Yms+L01QC5fFQl7nBRYO4g4kBXmm
NM6k6U+LyJI8u3mXrrtwZeWF4oesrnyH13PaxZJYTkW8+Mle+ch3whHcJcnPfJ9XJIMk1M/7jrIZ
Nl+YoxnplHrUozTF5A096c3jeYqsyXIKa1+armae7NGy/R/B4/svBGy2/fXigYeL4aw3tWpqyDQ7
/JjHYS4v0eKL87nWBgixe7wOOvKFjL1AlPYLuR8ujVkYm41FBV0Drl8cp8baLXc906D4DdNU0Bc/
f1DfgEATnP6gNcfSSZY9JGkfEsJBXe+UQhA2ZIQzN9ThGDIUzqDIA3IsEAHSuFUtAzFAUve8P4Rf
k/hSZu8gFsU+JfLylcedu4xPEep1USq/dPGwT7jArZFj1D56hbR5h07sXR1YefdVR6WlhH+VZSH8
533f+H4aUNsbYQIKVsg/rn2ElCsui5qJKfqjffl8/hAQUB9xL0y/JgfvlQyxStlYxUNoisR8CS3v
7b71La+4tP799xcJmjkEF0tbzIs/tYf+edRIrr3znDNJaFSzsPs4xprcpP3XNcHlikIXv74i6TxM
UerDMAjq4gcT2KWhFRMadhAHoB98APnNIEcQSlAP/Gsu2qLEImi6KYp/WxdQgUdECEUompQtUfm4
jzpu8ftDa39MjlXObsbZoHg2X6xhJCx6ts3VlS4MUsfmMqMXXQf1lD/VCqkAZ+hGsxxKEENY088e
rFp6ZjYF+NGGX2EIXM0DJzxyK529FaruKLtNbBs9shUGCEgZW3M1TTseEt+QUgBlO3rYqUhEBS9H
x+UdPk0gnzqY2r7alJEv3TQB7O665hoyr5SJpgsSoxmwAXMCsoNlZ/jTW+bfd+GtN6KKy/c/Rqj7
MQWOo1NFGIEmuSWapYmMi4uDVTUtZ3GqU7FXTs6oAvlmwaE6F0dA/RId+GNxjh1WDmLbv9EOh/Q7
QIXoWLw+7yShGsRQq3g/1ORfSR/bYrtvxtTmsr9y8KqOTsL96SFzL4ykUKz7U7H1rEKqFSzyiEoA
pKH78bSymBJpqXl/nDgy9R8x4XvehNZlmh36Ceqe2UiiQnBKyMxw1VuWMJKTW88FNEGspIcA6AKf
RLl7ny3gq4qwFkHy0qsfVeWpbv+mh2YUOfKr/CJN4L5veVCcuy1IyqD+1z+ix4RxyKxHJu3Z6HVf
FcpwrN5QM+AQqNQ4U3kfsjYS/1S/NYYV79vIkhurmRl50o3ACDBk5JvAN46+XrqzV9PbRR6zUPAF
HfUT7CNJJn3LeAdt3aKXRqhLYq5rcUoGGDFad1LfkoaAGTsfPhj+QwNi1+Pxwgx9YaZD3Yoyx8F/
Zs3UjB/d8JYnxyjydOWcTfYwlkTY37e5OX0AI4CWHiG0RBMFl5MG+dklEnxJtI2HIWT8+htpt+8h
/fP76SF1gKVOPV+KvhSGYBpteTn2gAiuRCfk1ayAwvIChRiAZ5YvYWxysG0j/0nCAbTnVoKn4kRk
Y8DNJIdxbDjjXGV2ogRTRkYD72+76IHEnKSyxQ0GLiDQR3Q9XjSQqIHWIK/X0Hmtgg4qE/nIpb8h
jNZ/Rqh4AqHTLLgRkFIC4zPUOwfJLJbOEE1oC6cQrG9HoXAFZRg7E+gM5FgXDi9hs6hy5ZEfEJzY
uZTJb6VQ6LI1A7neoo4HLIxbzQtA8eqiZJCXrrmPZmymybm/ZptRw4og+Z9Fk6hDrh3K3MgBA/et
DngIou1yN0daajGBaC7c+8a2XszIMv5jTLw+UflRmmtuSAS/OQmW05qDle0XJ97pfxzR7B6XZ5F0
D/NJd3grOvavCckYUIUb/CntQ1SpuwcPuKrUq4/yTzpnc+Dnbh8V6VRndrU8hbw9VTsdUplZ4/D1
B5oErUEtLDnw5shJu8Eu9CcjYxF1rq+hm0PuYlrWp/ZF5BZBbrAuVRwJWWvj5OEXMwveRVLv7k//
1hV+OfvUFT63kN2ZK5gJZ5JIJy2yB8OVkGrKW8ZW3QzX0WgGsnDEw+AkoqbZgKAU9Guw0ApRBjNG
WvcYvw373s1xoiakPvEneQfWt112SLzxZ2Vm9ZpyZmZBV++9ndl/voOa2bSKipIPcsHPB6t76iCg
ddRPxUJsU2/e78/uZkC6Ig/Wxm8BpOWULT7Kpn4uC8HnZ1t1w2wnQEhSsAwv/DgEv9rHajHzF8aS
bsYol0apNQ2WOp9ntRT8aI+wDIxU6jrFgC+3lv44+E3lQHL8/kA3LzBAytFnsXbSGFSQJoYRRIq7
SkDaSzyU4CJtbfHfsnt8b9MLG1TwEYZVm1cCbHCSyXtqYfOFX1olUNgzI67dvLQA1sN1hQcbuoOu
9x7WrFBa9PP7euYG2U9FPfIlI6xYb/QbJwRvGI+mNPRE0hPWlZDknfBe9MvSRqsv6kpJeKpUwj9B
ESdWGHuPZY2aujkK+0wqYa0J3Ekj4mOw5kHSznxhdaVtnicX41qPtYtji1+6NBQHWNIzq0MMHD3V
iT0MPwGmuO9xW+cjOtJW5hwwraLD+NqQ2Mxh1CFu8uO/aUgctYuJkPwoechgq//NfXhpixpUidTY
WPSN6C+PPKIJIyac8EuCdLoBncfH5lCx0ipbDnhpcF3Pi1lU+1jRZgMGU3mANtJOUj6yP/fnb8sl
LkzQOSt9EYYSxGOi35tybi+nz+FYvOmCFTESIJun0aUhKpioxmmYQdIq+kq97LlQhwbmWyACRPy1
YM3q8GGSX/qXOurJFKsMv9+MZC6NU8GFPpUgYykL0Y+MwxJA2gToLDgIKbzCjCvGnmYOlbrhAmNq
wZCMobbgg+/MMtuH1RPXHqpTXD4v/GRmnRP3u5bVXLF5zaCMAlnqtW8KbafX/iK3cp2LaPbzc4hv
rOkdS9fQ179rqsfpFTrOxX7qQluvLLCcqM7CagDYKsOhHRpAIwlUzpBkpTaI2JZcgD2KTFxnNt1L
UZmzBbFgWyoPQuLy6qmV95NsGU9GzHg5baXPr0xTW4UT56br8GL1lV9OulOcZY/t2Zw4sliZ43Bm
gJ5O0BCbwV7z5F0ZkewgHkWeiPjDuZwrnxZwFSJvcH97bV2I/8wI4ELXK5IobT4iO837KBwQ5F89
jZEM2Nq/K1INQutoVQAu4NpAyNXVFIyN4KOnc3YriM1WwAuZ4SuyrowAeTPvAN0kNEQgDYMOMmp5
51LpslCeEItaws/AeujMA0pIXmCypMW2BoXLA+U5cKtAUI/aQCC2ytJwFAQf0JMxBfDfKC1AwO1x
SNcWahJ3T1nF5HNZp4q+iwEvBxMQoJSQCaeClyrQ+GGudLy+dzkUMwBdtNsn5S0g+ZOdvhzLIyu2
36pPQLQMfI+ImAyUfCiLA5qnlzk1BD8lx+Z0Ht1MI7Vjhpb8fN8NN08G1CMVyOVgcGg9vHYTaLOk
UVQHgh/PnyP3h9P2Y/hbbfeFXblNYoqgpOHtpjHjH8l4rAXGJb25nhfWqXFycjsbQblaV4996cpf
dfie6vsmfFSQFmbJ7m29MLS1gxChG17xIFi+HuwUt/irORb9GUBDUwSe3yD18iEVNsjeSZsiUWQ3
5yLd5b/a2n4B70mJjFlZ7ZS9gH7v8G8RAumx/Li/BhvuBczOikRGNQREUNQF2C5QXyt1YfYhbE6W
GjxBkDG9b2Jrh17ZoO65fs4HVUQfqQ/qJWfkckfm5JPa+mO/m5pzEp4nzoqgPViVo1PWj0Lzf/4C
ausWzSz2S4rCdznbcTu4Dehus1a2J0RnoPPvgvA41BIBPRFpx8mRjXxftwyQ1OZMCyJS0UAU4C1C
uRu6stupn/jZn6XhcwJdM5ckjMW8Yf7FK0RHCvY/Nqi4U9eA/qsXzPTszm5yivbRvrU/H0OCP25H
pmdkl/byo0p+HF6gCW7dX+itggPMQ0gM6IXvfX3t4kmvCFM2ocL+cf78GZLS5Mzc7Xap6aKy7+Pe
JSNpd5HrsRS217mjDslLw3Shb+4A1IDY0Oz3i9uqD1r/NRYfmcp4ebGsUHtFB1fsODTwIqjFQaOu
7p/aXN8tCXJufM85/9VkGkhpg0YPBzG1a6rofyezNzvrfH4snNYFMQF5JpjNHzrp97Xz4v1m9RVv
uSkefoAlGbi+b8TKk4lXZggAAligHtLwWVRZ/QHfBx29WBcW6OBekCZ0zMmwkJNxNvWz6qLlhjy+
wjkzkrwZZ+M8mR35lZsT/DYmhSXa0z4yX1FX+fNOuEPnKqZgIr1uchIZWQn876zvve+jlpnLOiUs
Ynwf0HbILyLrlzmJU7rlOXgK9rnp2g9+YqdO4+YOpMtIYY6EcwoTQcd9F9i6ifF6/M9a0PQfuT4a
wD0siw/AoWwCc/0JwdLz8jAn/42zXVqiDkhVa4S2NlAIzjHkdp10DFnfR+AkBirnR4gi5QuiRLRx
uJl5f5TfweC9+V498uI9meI0yQ312/bnKwjsSQ2cZbQHJTF+wqJP5OlX71T2QLrdn9M7pLPIC1K9
JmTvrPbIhAltXleo4ADejMo9mnOo75HlVpKCaJkxF81rme5KT7fG5kGWXnJBsGKnQG99Opva/v48
bD0HQXv2j10qGipUpde7DHZFF8ryH+2fwCBm7uwYpzTTznrMXcz3EI/SGEKSGfFd5/AHCw0Jpj+S
34zhbJ2WYHEAFx4KkXh3UcMZAikWwYDGw4zy6/HxtXb30JdMrOWtLHAP7IIHxmtrc7tcWqQGtoSo
GQgjLNbVU6F0QOuZY4Z04l6xhlN0NpQHNLwxRrlRtQJXBZLUqHquXa3UjcvxsgrZamAhz4OF1N9n
nLoh5M5In5os3oDNhbu0Rb10YuSFdTGd8Wzryflj1EEWri1ny1ZYDebfNRR6S67MV+C8QEiIaOXa
RfRoDox6FACy5nWzd2vtBF7BJ+GQ713yjP4m4rSO+bc46yHJXO8ovb7JD2+GVbY4Clmrum63229B
HhIaAWAloe/2pF2WQpAx6nPyEXqaKRzMzgV5DfmLzc9w2m9Or3vGqLN/1ECRGzbrch4X5+en89m7
o6sfHLju87NhDiQ7Pr3+sd/tr9p8b9zJz8xdZhtW+MJ+b94woqzRHBKwPLpg0Sut0CCJcdLTzOBQ
C+gGuTjOaW41RgbJJsB27BbQ+gNU9iLLWKbykedCXFbBrB3TQi3fYrXg9wpKc27CL9rDUMYZ/lk1
utIia48t/kO3XWgwTrDN+G9V28TbGNLN+Oxrt+GWOKoWCNUir2AFrsYTeTQD3kp2Fu5GY++VP/9y
1u6o7Huimyy4y7rT6KUDJToI1Nb49wZtXReVHo0lMvDtYi/CT0l4nTknIujqZex5lqHVYS/OTz0B
u3CAZL8/aP6n3FfguPMqTGglMAxthvOXQ6LmM1GlEkNCGkUriPVxRDzSo/ZrNz/QPaTYyKkoaEt4
0o+Q++bI790b42zb2nlr6+haM4EMN72ceTMYYZbDfNWE0Ag7K9IfOUlJH8emzP0NIPzCc6Y81Kg4
krY6CKGdysvr/Y/Y9CnkB9A9h7I10LPUod4VVZDpaSf4Reimx4UYX++t43YheXJtO/zxcDh42g+c
OpDUvG9Z2LjAjHXvoYANnmn4FLXOOSdpSwP0YH9IyRlpl9FeZsx3gwSTJz31hBHubS23gaQL0i7r
pN/Qc0+pnslQQxH8oxRBSIi8N38LNHlU5IGgFFKYhlUfC1Pav+1294e6joTaOiuFNh4awLeBDoI6
7usJ54/UiLxfjI5RfNbhr248QQm6B8BeSqxBZNVHVse9Z5DaQopYKPqERJuf/BLKsyY0/4+z71qO
HTm2/RXFvEMHQMHeOFLELZj2zSabTfeCoIUt2IL9+rtAac50gx3EPQrNg/ZwNhPlsrIyV65la8Yc
2u/KMcVDG12xkJJTNDiky+VjsihoWQEbrNn1jTNY4WCnfI6jYc7KZHsqWlblQQgrQ2X565vwNl6K
DqHSu2yCwM7WlrgTl6x9EHNnZrtcy2uPmQSk6EBehF7ayV0VagEULxp4WwNcDL5xNKVtxhwWO0CW
FF1tl1Dq6z51yGoJVlKdsrffN80VvBWcg/TNmTRGrVPu2TBXJNYMXAZ4VL7V30coRuwsJH0vPoGA
bQkUQuV4znD43ewVQMSl2cm6DkogpEYGs5D00XrfllOg6nama7TLsqEG2h5z3TVtfAILXtU7EXkO
1Va2zYMZ20U5E5389BH4GHnkkACXIVIek5PT+G0V4y0rI/xbhTTYzBVtxr9/eVAuf//koCCFTtqk
HjBY0Nxo+koJAwupRUsdNml5VKBRL1Y7M7KLfpUNO97M7bGfB/XS/mSykYQAm884PjD3ZY/doVLv
vdj22F3svQ6vsXajt5b+kdGeAsD6+0JfCXcvbU+OVq73DSlUjD1JLNSsmiqnQnboHotqWQIo7SjV
XClhDKB/zDb4cMDsjw5TSKtcuoxa5n2sFsi1k5gngGuKDUiT9DpBB6Xeasox9mTxWFdhY0PJCwT2
bRqohCZlrGkUqvPAFjZMJT0kNoxwM7A4z2kftN1bPLT9ayay4SPTfZCV/j5RP10Q5unsqyfPgqEH
RbKpASFUQpZQrLQlAXA7DjZqV0Fsck6m5cqOQNfCCNwdwZ4/9G4kiedGhm6pU6g+KsXKiO5Z7f4+
oJ/XEbryR/EygDnBRTDFpdSJ0ZK0b0YMDAOcMbH6oloJQWzr+QNJ7DZhVpbNpUB+BjtIdwG9CiIO
9Vu3+XLtdbM26xrU5KchLqNFwJLXrgnmxDKvxBSwAm27kaQZeiJTTuG0VZjvhYF80irg+5N1VdJQ
2dWglIkTz20akHNV5WAbtRuyJ5Ch1uyWpQVVo/c5bNWV4gs+hYAQBFcIhEemZNF+FdegTWbyydvl
94VV2KqzCtf5prIdgw5OqlAyE8tdKUHDJHYO7mNI96LscDnHQmD0taiiVNffZrRCbphZii3tO2sf
2+p/EL8hC42ObFQg0bGOhb20hkeTrodtAhBBgpsIMMb8Q3yVLWaFliFRL6D1k4Z/edc+zhETX3m5
oRqJmQXiSEbj4HRuw16DvhaCj1OQUdSxehouvRXf6HuO5O2GO+vPYgXc/QlPx5k32BUXdm75+/Y8
e5ygL5MlvpyTk9SAmjhfiC0ovQDddIbE9oIZzzM3TnkSggjyALowAeMUv3K72BN75a+ZhXZQ76Z0
FPSHeUgg8kUc0GKunnb1KJ3N8ffD4Wyk3BgU5sWwnR86TsGcZPsbgqY7SwwcCxK09Qbza7HH/yDl
c7G402iZI4KHGAsM67kdvypWcqN2W9US7xFgJNFMgHHtFkReCdSFSA2iW2yqDJRyJNcMswNCpdt0
jdWY9MNX3dy0AY5ug9ehmoPEXHPwZwanlDnyIJlD0DS4doHg72knUxlx7BY97uq63b56j+sEb5C5
1/uc1clOQqK740UHqx3biqlV1Yta+49GBt4IcHrAyf9guBVaueZxRIC3kR+4oKygI2VzKaKqfCoI
NYQVE40XKf2qPDeRXTlaCt6ynZMQunK5qSAPBtQUtyhIBMefn23bJIizXAxTcmqtbpW81SvfxXzO
xU4yfsskkjm3Ml3EPOsSNCDCirJjVHnpbIipvRRP2Qpl/LkE/pV3K+57PFzHPnfQbE6f6D3HNZNo
30Oy2VLhCMmt7s64f2/fjfeTTE2Jaht5N9yg4zdwSU6Vu3TutXfF7118wyR066pBjTMV3xCj/wZE
JOGBrKF63b4Fc7rFV95dl8Od3CthIkZ6PQ73ZqDax8Jf0EdK1l+ZYy6ruWLUlWOBFhKApsapHdOx
l7tFKHsv6kZbO9X5mN0l13873nBQRQVQ8RuycLYXa1nzM5Nk5FS6ECSyXLa8CxeVLbpO9oxtYv8e
1klXHjMYzF/mxs85M1fGOqTvjHGNaOlWX+0CwGpch+JNvT3Wy2aOs/BauAGnOeK5gZ8Bx9p4SM7s
qYZU5HFak5PHItquG+LIxi56C2/B4UKVQ1PeicO2SrO5cV7diyay1XA0gFYok71YR0imtXErn+wn
eT3gqRJZ+4B2p/aIxNHtHF7nCshszFHhFgArD5iflDGyPRsmN+K6D3gOYAlzctGOTcurQzsREzQx
xo6fGHbqJZiDbZ6DCDOHFDy5lXQEYEHrNP1JSjbBsE4y2aqyJQcIJN/Gsq0Hx1aylNLSXkiA56Ut
Nh8J6ijJYmZTXJuskUoIFNZIYoAT//Lrgxyo6Vat5dODPci0Wa5iq1mKcI544RVoP72TN3alI18M
Rp3fTV9p3sPEnZmeHOSoLVSQPePO6W9BpYsGPm57t41tUjWk5FEsHecZuTdLCenz82Lf7JbpbGf7
1T2KhwDYlEZxdzwNLoff+ejqMmVc74RGyOJklidRbqEh9HaW4P3aaT83NZlpzQuBEx5g6sG2n5R1
4dNYoNJORIC2XCozaJdv1t/pDQRqAuiwgXsQbScTa8i+6X4Z42pVn6pX8UHfdHZzT/axc69bi60E
DhlQrd2Wp+ORnE4lpc5jutxS5HOPt747cyKvZGnAfP3Xt0wWWu96khLBABwbnabgZHJVBcutzGUs
rm1lSLGjtR/YOfGH1G2jFnrcGwM5cfUuMilLF77TITRMnTA+/b53r0Xe6rmtycXQC53s9ZkI122j
OcY8KtbwFp4Ep3e36atB1+tlbn1ZM1av5d4urE48aoNqRxW1MjmNJYCeSltvra2be6rZB2e7Lans
vg6DFSxVq/r4fcDXNi8IbZAV0MDFAjTv5TkJPZ4OdazhpWFYTePT9hi1z7+buLZLyHfvqgzoi/r9
YD7zo+UQSqFcYXBJD1AuJD5JvY3YOpiJ6K/0lI3PFrBpjEIcyDJNdqPMfUNnAobSop2sf/Af0Tt8
qMDI0CwpZdt3bFA8id8b+ik4b6SiQb+QZmZTuzad598wiUIrVQl8KTTIKVMzAW1NcZWoi5QM5qNZ
BMWJx1l/70N041MDf3ltZ7WHdnFFCPRd5w/oBTSLhjPou/aphA6RoidUjRFiUC2PxTeZKQDmZA2K
SrQohApKj74Q4LhHXorGWylKkKfy1fQ90RSWuJrHdKcU6rcBLSf7PqjzhrblUD8Dj1+vBqmrocll
CupJlyvtPsvT5CBnJTQHCi7nhZX2IHOySKoR36mAaPLx/4P+Ocr0ErlSKc+XgsIQmHHdBOA8iIxd
rJJkmSc6BABzzf+QVdR8rVpRMytJeSrRgTV8baSysEryVA9pIuV6Y+VyUkNQIU3E1klL9GFScAkA
Op0G5asI8RqRam1bexY6deM3hqmq6Ki6OSd7evXG+GvpfsiHt2GDzk5w/Z+i+wIK4ZZ6NHvwrWVU
WAUbzzF91w9mEnJXQ95zm1NvY2hVn6Lkegq2mhUcbyLbv5UWEoghEidZqDMH8UrNDycEFWR0UOO0
/+gYQEtqakaph93pBFu7cXe7eFkAmJTRJ/UGFGivWW4pha0lliVkC3vmtrg+Wg25TdRURv6OyeFQ
ldDrtY4pJ6WxG+F2yG7jBwWNQiUVV9hTOgFjUbWru30/h40bf/P00oQy3J+Wpw3DfiazfFBD5WQ+
ybkVU1Iu5GybNYuqOdz+7u2uegDEFiAvh0+FmselQ0VPKES+u1TBg/vJ7Hd1A9DATPXiuqc7s6Fc
2mB5L4eqCBulu9uAXQSkQYF99+m5/raxqLNeHr+W+urBmH3/Xh0cIJOKBEw13k7jz89cuUAGoZf8
QTltQpj5feLGwOXHGp397knEVmvoMSTj7+5PzvoUAAD4+++/fsDPDEwiJ13tIs3MYcCIlt4iALDw
KWtQ0lNQztNzOpDbrNaomW1bPhO0fUebv41tcjUVOsMGLGA6c3a7lxsXaC3aFsD7gG5wuy1W+/1a
pvZRj6hvz12L16KnEeb655pNTl3nR3nkB6Iyth3s+q8XvEeo4qBBaHWXbBb51+Mzu9+vT0CQ3C6R
Q/iPDv1f5qeoVEHKRdJGGHrzJG1vxgeAZ9/pVn9z5EA/LqKZXXTVyeDBhrgfz1OA7CdT3Q1ZJUkh
XGoMtOOut6BRzJ3+fg2inQ9vjtDx2tyeG5vMLVQ5In/oVaQRFCde61Zyt5SeZ7bteAdM9w7WDh5l
ZKcG3eHlmUub2IdUeqIgVeHmG9G1lrcfy3ruzXYth4AnPfIV0I4Dz/s0AsW5MFQdHjIsLe/LfSto
CmJ++mZublbPjRPcGaW9t0hMT80pto+/j/FahDhq20OTCBqh+ILLISZ6zUjRyMop0t6K/rXP7pnw
2s9pZV8BxOINcWZmMkaBQOZEqwi819PoNQOrOURATBX07d6nAc6DQulWuAUx99biYN8Fe2Xo9lSw
TRvkXTUqDr8P++ruATYE6FRplNCZ7J48kAtR7nXlJL4IN0m70OoVlLLRQaHN1PavGxoFhk08G7G8
l/Ory4VkZkagnrhtaC55E71lmjpNvMzNr9+HRK7uI9S9wMk+CjlOUYVQzRVyxmAqcypHp8JxcAdi
JauXnQvFkCOadj/9MTkF+Yfb5MtJaXwPLk12QFdyaIPb7/T791yrZqDeDCKkUWgMSJzxe89uLI8J
puQH2Fr2rrV20EenKOtb5WOyYVt1HWhWbc2dWPnaTXZuc3I9G6oXCBzyunBBBNkP8G+NjLrd0cU2
o4t3unV4YTnLkYP11n6YGfC1BUDTEeArQDsBPjtxFxVXRqYD+FvhmCemS5InI7gj4AnqUgfEZ1GX
W0axQPglYHfPJeGv3rHn1id3rBI2Q6YY/Tj0nV0ezEcdmvAgxIqsL9DfLWfG+hMkDHeBdOCIE0Z+
fJqhGwyvk4RQU04M7TB8VSz80koD3Y6jBn3hht1FNg/efzd69S4/NzqJgeqwT6sc4S1i9ocnbwco
F93dVHT12R4Oh8dsuyXW3lourYc5d3FlW4EzAPgAxO8gWtMmpzguIi/SKqae5C+QlLRI89ogq+mE
xe8DvBLjXZiZnJhM8ZOYdzmchTrkiyEyMKdCGFm9hwrE76auZVsA7UYkCx5BsOtOn+y+Fufq0BTq
CblIOlKm3i0OC6ukAT0CzzpzNMZjd3GR4nKDNZyLkWUdGcpLVxAPIvT1VL89gTTet4MaA6vboHZm
xvTD2Y5moNIBDbrxOp32o7XIxKulbzSn7ibeSzZZsh3S4p/g61qElrp75I5iV7bZ3M4M75uG/sf4
zgxPzp4aqlEKRpv25Gt7r9wIR74ibBUGLlCtDX/V5Q/WW4GlbdF0k7lx4L6Zr4niMDzPTQiKVBTS
nneFHe6KU1+v4vAR/BSJbCXbYFF6tGrQnVHZFcJmx7/PbrLEarbmSYoeDWYFNvNpmdx0+UItrCoE
H9gyP2rFoYRCKbRDe4FGy/S1AAdKZbq+jHeusszR5rsOAQKNtkyyW9lmVowaJU2B8FMNpyWAo8ic
xvtu7N7fFSqjaAxCsZ0Lj2AzQV5AcYKd8hZVs63t41H6bSrHNT67NUwvRDHa0JuTiob+h6qwCAcf
8lYCmx8+Rr9VBacKHOPu961zfeegJiWhEA6tzum9EQd9o48LKLnBjY5clefTOS67ORsT79VkKO6X
OWxslAW63/KNPHemfzjl7/3/1ygmF1DX5b1R+DhmYKu30xsOqMJDjC1Ci433+vuE/cTaTGxNtnzb
F6naSKMtimZBNVuSxFFv9x7NqWQVbruRrKPJZtoVr04hIDB4AyN4A2n+5eZgvVZUXIxhlFe1W3sQ
uuqluHOydlUyII463j2kgTjHWPUTFzoOFsWMUYt+lF+ZTCzLIqanDZYuil7EAf1qMrph9mkojXji
SqQElJPdQvsI5W3+Kd6Uhg1dAarUM8HkGJX+OBtnnzGZc+Am+1RMo3as9qeugDJ4iSF7Toh6TnHD
dOL+vsjf1dLfDE4OY6Rmg9JxzLdSuDygqgnJgDBalYrN3zMVmltQEMjA+WZpByN02CrWl9m79Nm0
doAntiN+SEARZo+/f9XsakyC9yoI60wPk3HrZckyru9UyQre/PzetFhGlVX91IbbGFOS0kqzY2ET
9jPu4medbbxewM6AUA/KHSiuXm7EVGZVzXK1PVXaJtSQIz6kB5NYPIPLfVa9lHZLNaXJqlAhroCW
kYiad1L42BG3N+DZnQ7NLypyuS3Eoxek3WnKSp3F2VxzpeM9ODJYIgifZv97VMcUOdXwkZAhX0cd
FlC7TZWVxhd+t0jCday+VOZBJceZBbp23YMCYWTKILqIl8/l7BC8KitB4x3kO7ZSeFcNnTVA2pgU
4SEiL50mgtJnXcqu5EWOAGEpzXwp6xnk6/QpgCZHCBQY6NWT8PjC83ayd2PB0yu1RpPVk7J4wg4x
Imo842G5yBaQaKotINX6JVRG0XTp3QFZZWu7FFAS9ft/v0/I6B7OjtGPT5nMhwBIGdD8g3gSAWsn
cUtjcQ8wt8dmxjx9A0wNSRP/SEDB0MQCDJVgOAylj847GEUOwXLZUUvV5cxiG1JzkOW89HU64y0m
3umH8UmQ54dDo2SVKJ54dp+9euw4iOuwWYaSLXFXE2aSa5Or4Ie1cfOfxQmSKBhc6LG8MYo52j2U
gqCbA6258obFc70ds/M6Oe5eYopdpqINM12Jjl+5hbhMa6sD4U6Etm6SLqEmPkuv8b1a020DvAWI
FSQNXCnfD/7zIYZlr0PnF9y3wKIbC+izuBH4tCEXAfSl9DbHcHN1lCOlEVwFlHcA87yc0joSwYoK
KP4pUhw1sVS+jFYmWRb9AUFkkHxV5qLEjSt5778fj6kYzPda4noVkTYEGw3wu5eGh7jQI69H+xmp
A+9Bq/t20cmoqGWpL1PCgv6lDxv2IBgkWkmi3i+Z0KMNL8me2VB+xRJrF5WuZLcJsHA3QyYDtySq
r3kfZcvfv/TaQUYhHJ1MRNYUqC9ffmjHxCBLPHxoWLmjTnggLTKbGLO6UBMH+j0hY6QBBIk2YqUm
4WjTeFWLcgYIQUsbdSIrOoCl88BuNSf6aBccPPeCozpb3Q1X6qK12Up0C5TKQG56G9vmCqoFiNdD
V5gLMMcjPN2R59813SGZJHuE4Lt0+VNjybJxeRU6HdI6vv+it3jGkNRS/2X1v967/+N/Zod//f7q
n/+NP79neV9CTItP/vjP/1tDYfE1CV/Tv9G6/Hyt/5Z9/e3IX3lY8fC9+u/xl/3PX/7n5R/xu/5t
y37lrxd/cFIe8v62/iz7u8+qTvj3V+Crxv/y//eHf/v8/i33ff75jz/eszrl42/zwyz9498/Wn38
448xs/pf57/+3z/bvzL8NXCTZewtRBD+r1/259/4fK34P/4QNO3vKGmhfi8iu2cgG40N0X5+/8iQ
/q6PgBoAs2WoQX7/KM1KHvzjD0n9OxKc2ENAi38jkeAjq6wefyQof4cwPDFN8IeBcXEUKfrjz4+7
WJG/Vuhvac0OWZjyCoO52BdgOcJlP/b4wVHpIOueEgFBGDHXhSDDnkvMRU/ckvg2F+c4by5P37cV
IM8AdtXB7wWGpYmbCI2uTYy6Yi5SNW5qxNu20xfQ1dsnjTQT4P0wNQb8Iz2VDJwy4J+Tje6BLwGC
yyqIxcEFO+qdQVveF6NlVs61wI9H+a8jhUFNLI1fcubkwSYQKkMJSw25a5Vj0p3O9tG/l+p8aSbR
8mgAcCWsAAAgxDCxQpcGjDoKOSvL2FWyKCge+wrMRS5PszZ7NGKBFXvTkDIV4kqDV3xB3qnTjlql
mvkKAIqqe8iTttDQMjRkfbXJmcCbZdbVug6wDFfAZw2lX+IoUAKce+z82FMaQJxoKQEcAJEcUlWX
340Ld5QvZhGkyAADPGiRQdN85j35c/KxYXHbwcuiPkGm/bBJR0IG9ufIrZvxOl+rWUVnpv/yTf49
/TixUEaBfiXSh9NKQ63zSO4GL3Q9lX/kUuoQwLNj7q1brznhIgDvhoRCqGcL6cwevozH/rSMO2S0
TH5AYcVS0/1GhGVt59/1YHrh6/AA0by559jPs4KjgilEF5BqoMN1cizVqkqjTDZDl4y59nxLqGiN
OKDMMp1h4d8jakCn78y0wnVNjg2MgmANrgBkHNgql7sjNXWvSs0kcpVFssr26pIvPXdYR3ttKazm
SNW/mz4uDyme/0g3IDhB9gGvmktrghADh62T0G0tbaGshZtsX66gQUg/udO6jTP24naOB/oeJFCd
OTT6pLLzr5Uc87SAjgA5gqN8aV73Yt2TQzl0g5W2LjDYbuOttJVh82WzFJx4p9+pdyoyVpkF2StL
MKzoM/oUPsjB2IM6amWufBTSxI2+miO6/Z7nnzPzP5829fxt7ovtUGFmOt8JAsfH/q6WXFpAhyOH
WmdJ8SLHc1iEcPZYY6/mMvPfKZ8fHwA/DeAZ6DTId1B75j/1NINGg9eGLqP+kqBLVnCNtWy1S8OJ
98KT8BRu+A20X/CPcvBuFFfeCCvRbrd4pBzKtbLsUV78fXP+9CrQEB3dFloi0Hk5Xa46B2WZGdUB
gqMsDXZ4pZZ3kaRH3cwT6Kcd3IEoGaPlAq4FFGWX2yITkJGVtRgeMqu7xO4TuY7RUUvCzvl9QD9d
MRwR2DpGikgZrTmT/ddWcsHatoAhX3nXWA28Is6KVQ+DPnOuf/gSCH8huEbNHYUWlN0nATZKTuiE
znvkuQthYTLNkc11GsbAv83d8BPgJw7VaMoc9T1Hjmskci5nL5BY5SGLiECaxnf9nt8Ib/yobsqb
eG06xk18QNHuBkI+HU1fxLc5ercJWOLb/EjGBC40yPEhgzQZaY4wSpBbiOVwN1+VK28dIJWPBNZK
dvM9s3Pr4/c1nG4WYIZk/AOF9jGVaU4JUiUtHIZ+PCdpCNHG0BrUudfBdO1gYey9ROlZBt8C+oEm
E4qWz7QOetTtIRpjHJLl3OvrxxAU/FJEI8jRoycAm/HSgA+2x0LvBTQAdODvDNQBeqW8nSP3nVrB
yxcxJlhJESrBpUz734VYK5O6R1mkFwbfJUURbGIj5DMvyZ9WzBEVREATClJy3NGXY4kE0mJzxmho
KIR8F+mSd+ezJFv87xYdFyMqbjAgQ9EHzF+TJTGTtmp4DwqFNKokNEqUrVUY0Iv/31sZoRRItuH5
gYTf5ViArmq6kqcMORBdyOyywvm2ZA5ZkBnvMPVD43BG2s0RSYKISh8n9czX89Y0fU8uMZwmg3Kf
XIA8VEEvaMhEZcbUj/WBKbRSIDiUROzoaS2/SRKelQJmLpDV4iTUYr5PUn+YsYKcyuWTGtE5enZw
HBF+SmgfRj/U5Zj0uAmrxAzBQOD5yZ74qS4HN1qV8t4I7YLlJaNI1ujMqnIFu16N/aGyO1VgAhV4
1N4nA4jPbHDaiKIbq6BGookfVI1VmsTvrRxN/l+8z8kNAmFppaYJFxd+U4FMKMggPiH2vngAKQ8K
goHuM8PujSB3kakZIOCnqEClKwWo32mSKZlv8Vo2AkjbI4UICHej3mtlIAGcUxrS0mdDm2wK6Kpw
2+S12jnI40QMoW5deVSLQnHY6AzACTsNgNyy5UQsuoeoIJ5msZiY3ZFoPho1kVOBAJUVkYAgYZvw
QLdUxjqIdhVxc1sFgiTbQ1REhwSJv24hDYoJ7eywvTfiHh+aG6YIqr1OwSd2TZm8FrUPHHNlJNj7
sedVd1rtq7vCE3nlJDpTdKvJdamxtTqppAUmM2A01BLvpq4ZeiuweilovEkj5TYXmh7UG2LefBA/
Jzo1xVbfa3ndANHTKlFE9TTUbpscmDtriAaRuWogNVAbGJpsn+KjQJCL1+ajV5AShZTAJ5x6mViE
NCx53rphVzKA4wdkhiyJq+hIGNDuDRR91MbbDPQMByM32tQKej6gvoIT31GuyEJCFQayqHWf5LDW
Dr7PKcOWJZaWa0B/a2abvxSkZ6G8lHpdLKkvJvqXrAZVDhKtCPqQNVTQwfUQVRmnvhkNrcUkReit
OCoFH3eG4B3igXscqrSlF4arRAeTUrQo27x4jeSeMZpKjIeOLphoNehlkoOGe+i7nVllRmW3hckr
WhtN5Ns1yko6cO2RCXhX2XTPQTygeRI0nUlpRyZBoGhEWUx9UmedE+Sx0VH03iiJnact760oTHuP
yoyVJz9vwhzNvDUZtk2vRBXEF708XOpa5xmO2jZd4gQpdiBA+zF6ZKRMXvQsbQ1qVMCRQJQhBdlV
a6Z+gdM0kEddStMHCRD+D9lg6queieiIzjhAchZXM7zcdHi4ZUtC6YgzPajLUiOR5ET4r1+ZBt0C
S0D7/nsdmuhG8yu9+cLeGgp7SD0FKPzM7MHhEvO2oZVciRU1OzXQVzxVjMT1CRFUoIQSqA/X2E69
3euVhPlqxeLZVLMO29vMwZ5mBUZlnAoZasy04Crz0UgWi+lSLvKQW20NH4o2Zy8z7EBuzE2eeL1P
G60Ra6tP83LYkSbNbyJgAg0qtjzpFr7QlcGq8/Egh4waEd+rCPqWjlgkwlEkXA3QWReKgi1ngPJS
bYg8COsOgUGsQiuSxuJmlCSLkEQj8XvWx6B6B9lF6ESRIT7HcibLmJdOP8mA+j/napT7ti8ooiMI
LG4s5pNkkQpJvTf0XoRWJKZ+qzI1qi0wofNTTeTmzuBpI2EeNej3FUzsqkWhRHxTCXkyUHAKiZ8y
uipaq9UrfR/lSCnYRDCr2gJze9cdg64WfM2WPF8NVkUgG6EV9WGE5LGkiw4UI1vPxn7D3VjIZtPb
UiOx0lFrtZftrPOZRMvQq0B+UmZKZJtiXeTgjGHrjsvdUU0l4Vaumhaa2yEXZKfJBPXTF1LFXOWx
EpRLw+Qaob5fhdxuENykTsLlpLO1NKwU6pWgdqK4R6W9XIU56oKpmTaAjVVtQGNSoMUkAC4IOB1R
h8pdnZTY6YJneKXrZ2UxOEaWM38B9UmI8vGo9NCsJDRBSsvAQ4CrBHlUr/TA8xaVn8eSzeUwQTku
MMMXtAiZsWMqwsD2vh6zY4ITFdOgLfrBMtqyRu2yKTicacaATzWaXIJXGqoOCGI/q159MIyg+MGU
hGzQs5nJS6WQwIsf5IHx2SK1jaMWVWVtR1GhRZbRl3VjqaQofbcJteHRrHJTsoQePTqWDnaZbVLm
smTVzEhg2UiSEtofjdfu2sYLY6fopDzY174BXR+F1Y1g1wbJPQpydwhsItWiPPlpLaM9p63DryIS
AvAKSpoHbmEu+fFKSRvDtwGsgmtvh1oAEYtvVIT2jVh95n0BsF4hDJlA1b4jhySIhJxCwRonEp0V
KPRGiKE/aoOFmoUXU1NagQLUka0FviFTuTPgWlPQEOLaU1J1wGHWa/inXkRDUlYluWIh6kBrT8XM
7FnTI07QuSp1De09H72SQq3KOW0SWd/AoTTYGDnjqO0LRiwV4PUOS7N59mvSZU7EjB4XgRrx2s69
AojZKivDp4zHcDxo/sk+vHrwU1xroPVbB51mgKC9iER9CdiUDAKPNlEAum/q+8FseEcHPDM/IjOt
N6bB45gKEXYURXZUAL0ICiw3jZFD7CKXW/Ix5DHgaS2ewKhMeL3Z2FJYgnykY3V4XzQiGF+EkhDF
NkjVAojZ+sorU1P9s9dNr4PpoNYRzvgdtBqaEgGEHnT9IoMkiQ7vpWZvpj4YaBkTx7CkknpRogR9
WfBeWt5jazHAzJ0kw9FddumANbaI1gjPoJUYAD+ppBicGWaevgiZXhdUDhkaT7DjoieulPC8olYg
5lC6Mnppugz+pygGRFZjBeqz0fIck9GKfFjyRMk6q2jQPOCgF1v80hq5KqjeKiWA/Ei1+pYiDvy5
ZITVtiBUDC3Yilw/JPIQdhYzwExpq5FUHiNctJKjiVFz9LraFB1PgUKtpQ3wczrSXq9ozxkPh16F
Cg5DEvYfkdhBrbwSRLRzUdNI0nxfhk1nAA8WZig+IRv0WnZMGiyCI7WqSzCVW3Cs6mMSK6huJ5wH
u4Kz3rT00hzuet1PQZjZStpHyoP2PVRbubTUmJepxdH5dZclnYf97bX6faipaI72iRG6oRSr3FWq
MJWXg1c2/kCBvojCbWEG9UtTYEJu01rUvwbkHQKnIhqTIXrCWY3+nkaSwD/fkgpQRj8jQOkQZWsW
BeJBuRRVZoGLKwRKBMmLk8mNfFhAu1J9imuOR7eYVRC5zErNU2mtJT2QEv5gjHKXendIGgVFt5gp
xbvfVwO3c6HLE1vtCACaAZSKoAf4/5g7j+W4kShdv8rE3WMCJuE2dwGgqlgkS3Ry1AYhURK8SQCZ
ME8/X2nmTjRLCjF6d7s33TJEVSLz5DG/6cJ2582pC8WpLPWtstwyjPq1ocsLFpEQJ51wuql58A2b
XReJhbnxgOteHzp71ISnkCGoU/5Mg37w9rlq011XTP26rwXJkKlTkpjVWpuPzG6VdV+spVFlV+k6
D/LnJAvcqemVO2sZkxiZ161ZGi9bY03AZjZnAiGzkfbPB8P2NnUlu2X0nqmjeu9dnsp+PunWDPp3
DtJK1YOelDddjflkz4fKm7UTjTKdP+cFLf/dGBiMJyhW2vUgh8CZkrLi7MVlLU0yhblcqrgqKr94
CAw8EqO1bk3wF7W1hlGJ2kyT2E6Wv9AqDn4sy8adlC0dc01DNpX4OPlt2scNwlnPgo+bHVur3cyT
I3FZuGY8UIgxXpHUNOIKninvXk2pXG6LtFpCN264rrEb5+w0UV02Otz5ujCEl5SWW1mYbgZpEO4q
r1i/aXsJnd02qe3LNGTio0O7vj9UlDjgiYtKGqeyJNJehdOcDjGh28WnvbO455fEDyabJk5hqOJg
lrU1fZpcna+xXYgUQKSfD9bnKlAAQLx6q7OD3W9NdodvsjNDpNyI1uT4frMblOtte3cpNK49YUcs
t9bAm6/FKIf24PcpnsG5SMOaqJqG76dAbcXnNmvXz4ZD4+KQzq2/XS+tYb6Ea4nhXlOa83zlpVpk
MWzUQY+Rm+ezeyi3zCyOktFQvlfNZoHYn5bVeqCrpv13dlvJcKdtgyhiToMwIj/QWZ342PmJx7Ix
ETzQIxRTlM0bMf6ws6pdDvi1LMt1m9opfn7WZhVJ23I534lqaeyDLF3bfcKtozQ/6W0YMQcaDRco
Sl9VlXsMSA6958LktSTbjINKhCdnOJ1GDG9h7ytnHL4inzzZO5oNYRVVXis9JGVakd0P9Zov1Eyb
mnd1aVZBFKp6qXbm3KaYfm62QSbZVBZeH4Y3cnScEQQrHsrDyEIuVUqZ17dpPJQropbEkaB4VmD7
mridulU9yqxx61s85ruAoYks0clvjA4BH6f1n1pz2B51qIL7RY0O0B7PHF7cxt/Utavprzx0pTN/
kpkKjQPRAMDVFA4dsEE8P60TTqba3El/AchmuFM2P9vzKrKrStsdlNhGoSiQidSyHqeqaL80nV1Y
BztIw59WsfX1tdioj96NJq8q8Xmd5rVf2Y23n4chs+60P1TbUTcDnnkc57HyoyI0aqtOFqxMyRKN
EEm+hvejkyA3uRpLvxLfGbAb8lr2aS5o6W9zP990m1EYyVSInkzQ1Fyz2UrL5Z3nDBMOucbIZpu6
PMt21gzZBIRwYWU3Y5lvS1QXtHRjgcStFdCK784pjpmicxkVW6PSa8euA5xPhcnVWPep/iZSjySk
cIKPqbEWTlJIT39w3EGqJ7fvwZPirpr/6FMq5v0WyvHFNgKwiDm259d1UBjVwcnU9tT1upexKPPs
x2SKeUiE0dTO92bsdPpxmMvm8yrzvEi2rehPYbHZWex2FTOCapipVATtg+/BOi0lGkZt8dMeN2lA
Mejd7rONSoBK3CDz25uuGYxng1wqPEKabhEQ3vpGU4sUyrtpFdxuyj5VfRDtFAYxEibzcE9/Kf9Q
u3WGXVblo6beNlNpRI2pg0+y3eQnjcms3lOiyjSaXBPyBtq2RRVp17ANimexzJGnZxJPz+tldnWO
UM3dhE1pHdtDj8wISsNUEetiL7d1Q/iAKV67sHG4XfhuY6Uxs2vPlpENESE2+OFPlZlx1+eVO04n
YSGR87SMU1vcm+HQ2td4JkzjrTYoRqDxezLEvtAQ3TcXRT66KVOvvV3TUjIkGYTbLppsf2v3ne3l
Dw31whS1fsdkXhRb6ca02Jsy1u5gGDsp50DS8tEw3sdOCvtUQTa3boqMYvWF/KwKr1YZQEIfdK+n
29Vy23tV5wH88azyqOQ2Twk0lNehfRmHzLtHKrBJD+W0BJLkw7Z+0ndZZSQDMB4HEZTw5ktPOGay
KZR7dw7X7EQkgCIW9ZPjgtGTzpKfOql0v8udVBpXEyknVmIe+UqUrbMuMVxLzSLyqDzvV7jz222t
cnNwI200Xv7s58BB19wxyiudGRRXK0fVxbnSNcdrH1bfjIRsn4EZs1dvisnWNUKrfVYvMSoUvUz8
Mpu76DwI/zJOgUbexyCviJZKOR/nvNyevdq2P8+6ltkx8EtL0BdaOWBGVhrzFazPrIj7qdrq+xVG
MifAGVWi3U10NB1yD+WBqsxQX1+dFRU7w7O3qKZfYR4zqigHVK8MXhAy4vyirpmd7EJBABxTLId2
StpTebXqyr1PB8P/km55+uiVaZreICRbLUnKqOaw5QZq2kJVnLzKqYIgopYZW0youB8gqC/T9VhN
+X2hZY6dgW636zwLe2yLvJYXRJFBudyz1mje1SPtvEVtw/tCI6NAK6410TvwxvFL1o7uk9D+9pQ2
1cYHt5ZgjO1wtBYKv1l/7UW/fHOqxh2SnB6ljnRTjEdL1qKON4tDhFdUJz+AHzGfnZR3txttdwR0
oRfJH/YNflCx6skDVMIC3QZDPWL33MtyiOxgte4dv5VBYpSSW3FcZf80yy54GLK8uVtaJgXRAGIc
PriDVeXYLfhQD2MO5cLMU/++d8p2iRbHzx4H6ftl0uXG+v3MVayjds68U6VMsn3f3Wjp+a3nvSvq
dHIP2mtyYz+WyhijERCaG4feMNzPQOK73SJNJp3bYvwssoZaKsgRi9h1wWrbiecLgG1WZQY0WAPm
Jcd0MAN35+ZTS32f0yAgYcnozMB06peYOiqcrzk+6HTzw4ksYyv8IqbZJG5dNfpZUpl130TmsPZD
FHiFb0dDG+bUETIrg4NN1kDi44U5cI98/mI1jpXHsu3wX9k6L4/HwRZPXer5X5T2fIghpeDlkvfI
n35mEPTw8m7hp9gpTQd7mrIfpRbjSzjIod/hWl38RNN9pUttzc2HqQ+XZ5mbzd3ZzrvfG7M73S02
2Pnz/TT+aAfHeNZqllVSdeVa06z23IeOycIHt59A0RtW46towNuq56Y2FOHBm11k9+s5X288BGI+
T3RczaSwauClVSqLWNcpuZqdpsGLnIWmm1oU240nJdidsOjD69oZXSOCxULGhOjKKnZc2GQfm6PC
z3Tq6NwG4Vh/8UZRnGvX1lrIT4YgjEWlKiuus6F7GdeqXWNyL4tIsaQSDKZLqysCLyct3uWq+8hf
dPutnrvwGAqhy9gLCNexUy81qtFr2z6shdmcMfsdqfJApV0k6C2TQ5sK6GM8W8TV67DTzZPt079Q
pceFL83cf19mYn6vlA2zY8hKd6fILa1k2RyqRGdCS4RGcq2/53kAkkT6M8lfl33NC0S2IzK98slq
UntXO1Jce0OW7SWKIioqNHMoJJrCFM3f1Js/+aR0KSVuWd41QYBjPR2In306j1e2bThqR2d5mmLw
1kZ8ri0xHd5nnqe82An7+a6jInuP0mJ9R58tvZ1cFDYimdf6iy3oGe19bsnrLVv8765Z1P4O6JPT
3YiyJ8hsXbm9H4LJvMnawDoZs9lPeADU23c0VjlEtGjHz9m2qOdOzQHNMaNcv4bVgkW6PSA+g+is
W95SzteAtugwQ2Ry6hkkRLiNXxEaExxa31l+IpVr8tNKtXxYdOWAv2GApmJzM8NvYtIcPM4dvKmF
ELklWz92X4RR1FtszamjI7oUuUUAnP0nR1HEcqv16oQ2CqJooiaZiEztezUJdQA5Q02dPNbL2JJP
66H5HpjS/4juYAjoQK/N+8Ic2w/2RD8jscTSjIm/Lj5g36K0dbykY5MnrZhMxiFVkb6b1mF0I9GT
CQPHbcMvYZ63EH2DlH6Gs1ny0fHz/ltG/tRH9DvObQqjbH9szrB8OPvbfnbnpeVkivwHfUpCXMro
q0t0KIZbXDXal4YpcQuZp0mXSLSWcywtXcpdKNviQ5mPyozNzvYfBcIG677YUvgOzgRSLsnMoLb2
rm9oGBDe7PtRi+Jxv+ul5ZL8FuQIseqF+L5m9rTFfh823zfaHZzVGYwzhqFlxm0e5C0M4SFHDAHQ
y/iCCtdi8/k0ivo1inGRTRvfSLZqy1S02VbR7WVagAIyKhZnV4qwJcOpuMsNr7Q5c56t72dpkRXh
t2Bx+ocmfPC7sPmwmb0UEYco/bYoppcRkF98AnN6VFRptjDvUNhyn4V9Tsq4zhSGEKU1u9HMNHe0
l2jOQcd1CzD0OKBIk+cZWZ5FUp3PrCPo5e0sS6XbbrahDyWLmgsz6ugj8J3Twm0QVu3XKSpaVa5x
WKHSBNQ51V6yeOu4sl8Q4d8x2UzV1bSl9hgHgnLkRPT37DcAKxeqJkAhwB+gREWr28XUFtG210PI
jOmWazVQW3s/2C3VoSzd4ybvhFVej+KDh6esvU570AM7KMYJpkSx4Y47Zd3QkHtn2W0ixTuHth/T
7sTN1N7VR01vcxDLsQlOm1G9MTf9fTrrmEy2EZmwYZkE4gKQIoNJW6GaaiSQZfr5TFR+J3zjLb+6
S0CDT62JoinL4rk2LY4LfE0Jpty2NrfcYce6vTfnQZ9oE/jHgNRvF1Tu/C/xPL+e54FrA45oAoO/
HAVPNFDIgMpd7wxU72tJUgny7Y2X/cdvBbCSvwn2BQTw63etGLkC9UH8p51MsGO20V8Jl4RSGKNz
1QN8fQMdcN47/wRoMbBHkRD7VebcCFx4F0P7td9q16+cIIGzV0eLEO/MGZFqj5Se/rJx1+b1v5MY
BQV95hyxL+BO8DyMkF9/xbKAPKAYrSVdV6RXndHQYp5GN3HMtn3j211CEkDT8P3OJtAgayAGXmAf
jHFbPW9RbmLYYYuCU8/kPWN4uej6rRd3uemRVAyxMMYwxkZShj3y+lsRVrx14usmRprTFcNe1EsG
aVG+/Ds4x/k5GFPBczxvSBxqXj+nXp0ug4Yrkmp2nCvX58LvFt9+AwDz+7Zw0IQQIWgvcEmArF8/
pV9HRtMAihJ6/84jAdcnrTLsBnZ0Xn1RdcvAwsFc9I3d//siQu5lyAJkHvlE5OpeP7asAyudV7pH
eEr1e7onFhy9/i11sT89BTl4QMtoBgCNvVjCouQSgBwpkjwY9DXqVyAg5+HfxotfyLVzCESRkgmn
c4Ehcpcqt+uwFIkGnEOlbWqY0sPyBoboMl7wFGCGnu1DQIAsYDuvV6yYKGrU1DuJN8Dj87bU2hch
MmG0jd2kMQt5/2+3H88j2vrECh+fvYuo684SopVbOYlVW2o/GKF+9Ltl+fH3p/y+/RAPOsP+QiA4
3H0X+wCpooYUkKdQ1Nl3BTfkQblyfJ+2vnG/VQyB8iAgbfv7U3+PFmeIKqHCBytNgL9Yy1BtYabr
3CEWWvg+ZfRNkXbAmlL3/6O59a9YM6fiZejG7uf0mhDzmmrzf+/0j2GCVPMfp6/9+B971X6HVtO1
l3/nFcXm/w9ODaH3H+t/5uy8ItUcVNH+eEWp+fUX/odT4/8ngxma1R4IWg9Y4fll/A+nBuLMefsR
IMhOAwuM6P/5j//HqbH/0/P582weMLEmecH/cmr8/wTIxa/yD0JK/I7zbyg1v4DL/7g3YRfzg6D/
AWkOIRD8ln1MC5PeJj8Zwzx8XWqNV/YwQZSLPNr9c2IWjbh3yUS7JO2mVu3smaL56GVL+cMNVLMe
q2kEO/SPBfwDm+Scglx+KAvQKpj7M+z+0ki9wbkDkmB92ta1f2pqw33u57UOE0+k1RfQefOHcK7D
z66rrLes4y7i0K/1sKAqsRgkfq5/ERfq2TZS7Zenti+NfRa27u3cQKI17MK8n1Yr//b3b/qnxyEH
4SP2YhMhLoOr0yzAhuvyFIi6BGyaD81LKZkBpEGHOxxp4Pe/P+8iNPz6ev983sWV4ZSGNyieZ9kb
8haV2R/ROjAPQcn//v1JF5fTfz/JZgED4Ibub3Y3eTH03bpVJwNp0BNDy+ZYAuZ7w0XsTxvFpqvE
GByhBlgar28NYyxDhSHMqQvwoV91af0cZDHcrjhLH+10kt8URqrJUHtvSY2d84bLHWojTGRS1ZxP
78U6jmjNtG2WnzIbA7i4b4Wzh3GdPQabGzy2i9I3DLbAHFWe8ZiWnfTfCPF/XN3QOm9R4XJOLnLP
0B8wXDJ5ftWZu34o5kM2y+GNFO0Pm/N8i8Av+HUre+fV/wcQtnKDqaSfdiqCwn1R5mocLHMrH5aq
yk92P0xvXMm/0MgXi3q2TAU5zpdCsv/ieQBbkL12s1PJWP1mWHrkGwEg3DOGSR8C21iew7UZDytY
uMhUlUmnh2Pjx0wA1/3fN+8fjgnH8fwvxxKqwMXr1a0mbKbZaVK1FU99LZJUjW2kaJq9scZ/eNKZ
8ABe1AGdS8x5vcZqMKq2Sf1bjbrxZ2c5y16EG6M9WZZXf/9Of1pe6HkYCXDVIBt/iQFuJJHML53b
wiys9xNL+cUH9fhNWKvRHpvGq282/hu5KxL/PlZ5U311GQT1Z1DV9vj3D/OHg0vBxHemrCZ1vYSM
L2gZtb1n3XKGQBJtYJa+9ORDu8bcthMKpM3Hba2bY1OL8Y3y9w+bmqzv7It5FnACPvV6wZstL33t
OLddVgVX9hpO+6pGUawE17tPrTY7/v2LXtDr3XMcBIIP6Q8rUBKDy2RMhSLn6rVvheXJIGpQdm9i
5YcdLUHpoyGineV2yAP1qTDANxtp63xijvYWWegP8erVp7jYZkT6FIyYfevWPXd7uuby57gWkmyU
Xp9Z3/oMDA5rF/aHyQnzN3beH4KVALjmIkmMTyY2t6+X3GurvJg363Zamu26AkVxZenMLt4IiX84
SWdNojPRxedCFRd1yjQPqdn31i02utMudbV9mPLGjEernd6SIP3To8BaUK6QoiGQf1FV+tmmDcYk
tyG4MC8GBOIPjFNyIEzgB0J0srzstJrjfCxsgJ0tg9hbtzQkvqAylR/XfFhPrpDOu6WeSxrL7gDi
6I1tdwH4/7XtMKo5aywg6UBz+fWaBy0YdoG9El3m9XYGibGzIDLe28XsgeDMl8e8bML9SHf12GPg
BgRqkUfARv1b+/8cKl8H9bOTKNo15LrcldbFBwlz8OzS8G7qwpxv06Cli1sItVNDj8KEvwogHR2z
SWupH3Bxza98Oa4H3xsYEPRmML+RMPzhOELugNsDJQtRHYwzXq+LQ4OUOZB7o4Fn7NO1UidDif6b
jxBCnDKePQy+r66sElgu9hrNrlCu/viv3w2eIzRXfFJbB9/liyWBH72FXevfGE4xnjpr82/tLE3f
ueNgJIPrt49hsRRXbeWH1/hRZw/raFfJ6gXrG+fyklbJJvm1EtDzWQzM+y4OJqUpjAMlbtJmLL+n
ntsnmbscLZywE6WB+cdrs6DiMw3yypFm8TO0Bv056GWbWLmzHXMTBE+rxfAuAM/y1iE7r8LFxoFJ
9qtswk8dXurrN4WlQMMCOjeuXWRGHKocSPK6iqOtFnWSzdfU3Ood+VabiEWnzAhTGyioqW4oVNCF
6hy9UrX9r1jC/X8/+xXJ/Q97mSYSjVruT/wVL6WOMzEtRrWaN/QpgLAvi6jvt2Ickn4iDcn6vn5c
wxHRQTV+ze2liwIMH4+p7taHnEnxW7pZf9rLfByXKpHXSCp67j78Iz/r57Esct+5ydYqY9+mHvDx
BYyAArRDz3rq3wuxdo+LNoDF9O07w+HW+fuS/H6PwyeiFQol6xwMzyXsPz+Cmlzhj7N9Y+oJmZCi
nqLAQtIgmaRTPavVG46zNT5XaDi9tXf/uD14Jtb2tIso114/uWiFgl1i3ZTtKOkqT8VBZ52/993a
fKiH0PoCRGD4ETYwSRi+FelxCeujj8MQAOqBQXMTvmVp/PtaYJrEOtDrOTf0L0NL3RpLOmzlTdF1
21dzsNiq25rRg64yZq/O5DFE9Mn2gOqBVP/7e/j9ij07GZ2jCUtBI/xiKxj5LGA3lTeB1ZePE0Ps
Q1vb1be/P+RX2/L1keQpsBZhq6FaEV7mTi7AVFtu+c3mr9271Rv1cWiYuuhBF3w/X+xrtsOhrNMi
AZoJpMOFHLT6ubMkNeSZ524SomRmJ7Pd3z/ZH5aeW4Z2PDk09/+lCDBiOTV9w/yG1bGvls5q3jUC
qYB0Ae4VtP4SrV3axoVK3wjlF/09Aij9V5JYm4dDd71U6qkmh1liY1wHHhbkydIFA+I4s0Z7OVdd
j5fUnGZsuJlh9BsH71eF9/pdUPb+YvWiukGb6GL/TwEmIduS3wy+29060jCxq4SXAxL843iGm0+e
JXfNtjxkWno384wwl2us496gsoh6Y6juB9kUce2m05Mv5F0I5PZhs9zh1EgNWl1nL4Op3qu5dK5X
hGl3bS9DpqajsQMFVL6RJvyelSMe4+Buek4UyN0u8lMfpoQqlH8N2ZLzUQ9oG4I3cg6DK8Nu59hb
9vD3HfP7gTk/8NdkCma2d8nyZbs09ia868UPs12mwKZVFUTPvz/kD9+KU2mimAOblDLn4lSaRdlv
RuleN4aV3msfZU7UAjOUdi2rXmGG5MbT3x/4e2IKyRsN7DOD9RyPz7//jxuhBYZF1jFcT6ssgN4u
elfnlrc33NZ+46tRLPGz/rkBaVeR/dI65L3xBS+Z7bKt1VLWcOeZQEx7mbk2jJPMbD+ZrQdpJCi0
20dY1Gyf7J7IhT2aMdg7f4YWdgSg653s2SL7dc8DQXOuNvtqXG1cQrYFisZOgSG+s+axaJKyDbxD
7YdLemzGtfuuuq35YSzmKJ9WYVcbqNMe+Pgoa0BzQ13damcKX0byyDzxrbz/ai3Cn4AqetO8EwBX
592cBvXL0CuQOgBg1RwJps/vel6XovCdkLC1AcFUMdwHdxeKzchiiDX1y5TZG1q2ch6TNnCGLYIl
YaZcuIzUormvq3vf3MADeb2jXjj8A0LO23JTdT5ggaKbK8AatULjrG+XKcmd1fvR+WX5SK1q/hzb
xX5wMN4FntkP+INnyL18aycLMWOj2jbQClQWX8sOuAEARDP9IhprXdAvq2sHOJ5Z3rSVqB5UXY8B
FEJhvKcfYOcHBEz7Hpe0dlxutlJ0czwwci4gBy4NuJwUrttipCWLB6I3mnrVHUvFnNEupfFjoA5C
a0/kKXxXL2QH96uld+C90N9AaKsEoJ0Pn2ylWhzgrGmWe8C4Uu5Qm0EY3HbKEOLRVIIms72hyKGM
pu5PBxTltalr7/PQQlRMHC7KIJqalr/SjVsoYrMARhlZUwbeDEk20MmA6AtoinU4xpNZ6w2EMMhv
3wCoRQ3V5vMZHBxCImy5CpPRwdd+hC0DHAM0jZF0ToESsivd9A7YrJODA/EKiXBnYd8LZOQRQS6B
5ENs0xuQ/FWiN2oX5HlVP/B5pDnW2S71MtyOwrCw0hsdVnW3U2PeHgBEBi9uCRUgbjGeRawWeQwN
/6HVHzkGRhctprsiz+kO47RzBrEendFpnkmooGIRedJvChIvr6TNDBU1xVodle0PHwmKyxIDw3be
N62Vf85HuQy7alyc76CAaUy7uRSPQ+3YfgJOpkCaEDoslvMjCvE0rVooKGpZ3afZFMYzEEEer6pc
lnHv1fNNHUjsqzS8KhMAo5bVVaYHVDOLPOwKQMIlzQJjRIEjSiff8CMTn7aX3isgKMmmbu3Iyjrr
UMxVbUSMIuFy1UNWhEnWbb0ZW0YOMmtk8yjgV0VXHLLSJzUP7U62h7lbQBitAzyZGGoiiVIzhyV0
HT/An6huGqUSuU7IulR9FwKUzCr9zSu1D+1U+PkXf3OdiRfl1OYegm92K2ZzO2gsYuvIgCb9kY0M
nCZrs/quJxnM46JrLH4hyMWtA81EJnPrZvKILpVzBe0VuABIpSIAQ2fANDaXdrjpQATLuOMl610R
mOk34YFK2jkgK6skG8bOhXSMXNWV3fXTcxoE5XTng/B/dBfbrmNgQxrlRhYy2xtOkH5s+6pAHaEC
AR1NAKiCpBYFgSadFWDFAZ46ScMWLEFU9IHZJFOhVUWWZXYOZAwP+ghXZfjSw1YTu3pLA38XghYJ
bqu1xzpsld28RpBTSPa3kpgj0j74lgHFIgWiP/6ywRy4bkwZvHdKUUGeZkeCF6qQ6DpY6WYj2iE9
PcZVhQ5GbKl+fPIAew5JPdAbiCYrKB0aZqD6drVUMEb9/pxgF4WtPhSqAlVtzR3oqqYqyUiU1a7v
tsbYPjjBSNjJtN1cZWW3BdRzs/ETOxJ3jWfhIXHsuYvxUEJcA+2+kmJDnCXwRhB+9Emtho2PT991
Dx4cEcg2Szh/Mi09P7v2YJ9YKdeOvDwosf6Z9GOW+uYT7FPDiYOm1XjEZK3Z7boGVu0u8MpQRqmz
jGG0hFbe7u2s8J9Cqln/zJ0GZjg6pX3roaX6HMI6C4GI1qmKHB2C7apcazOjYOjNLOmKWXq4mQVb
k6yCOyWege99d4O5OAH5BQK/8g37K1TP8icbqtEnGi72N212y8viN8rbebnRfPApXe9FOYQfDU/M
7zInDWDxNvBYdu1oekgfiGwr6JIuRZEAJUur/VTM5oOZu6gfTXXImwn9xfXiAaYSbyMbmfuSkBv3
XQCWNpqmer4qQqf8ZAtt/aAfm97XTNTWyDMX77FL3bSMJTo7jNjIsW/rkjeXCFi7/oG0vkdeHi4U
ZAScL7JkM035czbJDlEfzoHizbalgBMFNRqpAP6qJtJsyi7p1VB116Przp/DefTcnS60Xx/Nuig/
yzKsdMK5UtNxdYHB3qAJYbxfDd/dGVI5+aGeGwQG6i2EUGe3bf2hsnQIJBFa5Z1pyLqGvttnzZnR
P53JOn6gYEM2YFaEWq1bkhZ69yWMPYhcq0HUdt0c5P5kpKgiQK3ofuAhehaS7Lhx43UTgwLd4Ib6
2C9Ve72VJBIwoau7Yma+8sP1NH0h7hoFy8ZsFZxsx67iHJgk/BOrC+4G0cH3NZ2MkO5UvQOiE5HY
hGRo64BCOyto5NLTz9XgFcfZHuFeSxxr2njRlvHYQuDIIsDb1Xd4mAgQLPlCX46eGGDRQVhDGrcw
QB+ptrcy4eGw4XrlNi+jp5d5L/xBj6d5dVfnmNWhd9VKlCagcJCXEtBq9yXf0uzdtHn9y1wMiNfq
VlUPovGNb50DXoBWSiuaBKb7MEDFCun+WKIWU0yvWBJwwhLpjGl51xDlGWyRr3MpqGnIoyHNRiPa
JEhpk2pku05TfzY+NR3QkYOZ5qE6pnPfYjjUDinaCW5qiJNF/CEnXCko7oWwtBk7BmTbLDLDNJ+T
hR2l47Fsa2dX9ZNp49PH1oyWuuysKFd00Hd5uKmPXpeSU2hZ9DTRmEztas8dPo/SKtMk8/2s3A++
l38qzMH77gEtbOMWEmBD86awvwvlzw8uE8MgAuMC1U+4A8oaqW8RAZus6qNhxdoc6V1WME4D8miI
PzPXebCtvQlvILNIiALH/ZwbRX67Zl7wtG3Z+rTSfH0PBF64R6PtQ25RNjw+MSa6EbtgWrQbZ7nu
byazBITn47L6SazV+sMd5gkJEO2475cxX96HQeYUEW1M4t9mp6CXfLNP73JGOPM+bOBBPkrMKNB6
dt3pnGG5qYxnZ4OQmI0BMLEWypK1PyfWJ4NcAcRx2Z7vHnwgH/x5zb80hpySKdzECTmccddbiKEc
yOWJKfM8wmaEQmO/M8JZb/tUhpUJjcUxv9gdHWNQVWaw7ErC78lVWr/f4GDKY2mKsb+S89o81Ihw
HAgyRXso115suyz1aAGkdg5YSXQi/ZHmZvOIp2S+60UrVYTJZwXuYN64Jx3C54zbBGQbKF6wE2CX
AOrdb81k5HvA+jC0bbOqNlJcBVtulH3wC9BcJU2neX1reObfhRX42n0f/hd157EkN7Jm6SfyNmix
7EDo1IpMcgNjFkk4pANwCIc/fX9xR8+sZtGLrsW1srpVTDICcP/FOd8JiijrkglnqDPbrt5tNg/f
umZpPnqJDPpYc+UH2SL09GPBkz/eXMBDe5fkBZSCcSo3iAHLFv6uNlUhbjFtidGC72SP2FV/Ueim
TpbqteiO0zYx8ll6n++k2RI1A6sJ4k8lQJshGrbtuzO0IWUaBCB9CBcG0Qcnyovvfbm6D+yQ7U+T
GMITp86/JniOxgxP/PaatiOGKLXo+RSZGhSu29uB8mdbtlPEwDQ/+4t+X1SVYnIeWzcra4qtkz96
4tBRevkPRrd0CHFVVue+DJN77ttA0ps4McW11CB1/HO1tFDc2XCo196Oyzv2S4fcvMiBCZSs9fTV
Bmr5gcV3e215qJp9l05VtxNmVt0eFfcUnTlecVTrzXVqGDXNcMcuJodvyqD5tn7qR7wMJjC/x2bi
cZCBNg+24A9z6LVefvgFdqpdBWfit9mKmifa+P2xH7acD9if8jexhZg7C73Vj6ylm783usy6x9Af
fCoPVy68d7fyssJVXXgtK2PWveg3s57HuE5cGqtBg0oYxhTWRA/xZycaMzBGTM0U7f3ejEGGsjrC
biid7T5wMDjt2yUP62Pe5bbgKs7bfThUxR+GWTEieoLip30zCfMZ4ZEPTvHq5H8bd/EuoU8SPdia
Kv9xW0c8ymnbygvfwnrgfO/gGXqe+ZaOvNqQUNunpGhmNDg2kOu9n4jmDWBTnLIWSYzc++kSPdga
klRG7afhXw5bkMl6Lr7kqB1QAT1evH0qUXXsdFCEmiDXZgaxgRVhh2FOPM+YJKbdUNDP7Glv1r+2
JkL2OG4umApUIathRpHGPzr+ycO2DvpVL4373OR8NLvOw3uxG8i2/dQzh8Sx1/AQdgAOWlx1kWxF
hmZefKJawoonB7bex9V32r913In3oUoqPruZVAXKJWzlmGWa8laEukmdpWFRmcz3MU9ncUWtdoAG
OC8EUITdNRzZ0h7HcKZiblW5aXokTH/UfAFltu5kuDyMIF/WQ4T1NIUhJdOfgTd2+sDUBQ0wHDz1
VIxFqrJxSMoVTf7YPwJi6sXOzKRaoT4V249p9Af8k5gK1XFVVfIOAnkcj670io9/jWr+M5Rz/Z/u
bRr//JmQzv0X0MuFNyX0/9yr/D96uX/vpl/jP/C02b78bxjq23/03zRzrIr/l0bu9vf/XRQnIuff
cIog5r3ZB1L3X4rr/0GaThDThe4t+w41Z4i28/+LNH3bIPyfs1106zHCYWbKbHmDCBfS/7Uco8Wq
vb5KUky189bgX2uvde2mZeK218Ifc+/mQQx2LAlbYo//9vhMJuc5D0IoPRHXfR0PO2zDLUSwfOC1
8Q6UN74WDz6uUXIqmiRFJX+NNzhe+aNTchxOu7DIJSwJxlwTw0+GHIF50yiAKnGwlMVmuXZ+1LXy
sUiAqjG34jW9lYczYJtxFVPwpCbMkQ99fjOL2tSR7rli3zz+dvS0tIeNufj2D0jlxMIJQgRyqPDp
9xi9itE79aaxrbp240STm025FnkNHSZJnPNG8jseSbqctL4ND6r1VktIf3L2WIzc+ojJFncsw+b6
sZ9mXV512fTkCAiGLNjajN9O360y+StfXrqn5p5jCaFh9eRDrhXtXK3D7eAmRbHn6KPfXwpwPYDA
RN+/pAxRPvgJ3a80HQj5xqw17sbKly0zmjxS5zCPtytdj1+QLhXdZl6MM343qT9Md1sro2fNXa9a
DPkqr+4Z6JWnmh3e8klrN2Cjc9yD1VHwqwYLka3lFhHzs/nwdwStd3oyhXCymW3qN3gO43YoURZv
cTYi+drOfFh4e6nI+6wjz1pm9TJilFuXQF85PdT3lWyB/UQTC37PtvEd574JM2FjzGqrbvN9X6vu
mCudOwe3CPPtXOHOticjfLwhb+CVhvqbtoyS/+o5YXmPY034uBzoW59EI02xHxwRD9g4uWIuEcLw
im/aL9K7McHL9OXMQXtKJph26DnbM91Acbd4wZAVTPTeFhZpUDokdQoTtDLew/kRT/MalnsNICjT
G0arZBNA89K1frYbGvOdA8HuZzIs8miUV0EcKqSzw3dc9JkjUKbhYfZivfcNQ9ImF/mxjulMTDMz
KtQ46DMbbSNcOmyHHy032XOKrItxVm/LdzsaQNk0IpP527l9Px1CX63LS4fDI7MwE/TTsPl8nQfh
MfHID363khrWSb0xQy48iMW+ASDg+pN777KiOkjbjuXD0jYRD0wVRQ6TUn6Ju3KMx3814aDJdrnU
acO4TzTJhBKJ+B9Sy8tF0WMwRPjVuo1/dKRjz0j7Q3mdhYSL03lr7v3hDW6hEpv82vLViXuZKwLS
go2sEp4JDRjKeNX4DWdoJJ+NxD09jLl/0LGvj7qZbH8Y+mD5s4bK/57asj174SQ+l3mu88zLrbpF
pqvmYfJs85ZSRoM/mzt3z+QWeI11NA/n7I3FPsaG+IReP+Cblx21s0d51+2KuQe+hGEzrPbryg7z
wPiFcPg4v8EmLROZBfec9g/zbJOzXaGdLqaMePfxgycPQe8WTBscvGVwCpq4+CfyfRI2/arp7xCq
JuZciEXXR7p3uKmYdX25l1ba8+pBH6AiF15+b4KyecBDUL66q1HfWTCpj2nz1u/0Pem+bpcQllpL
ZjDVak2hXsCHYVWCFQwSpwrRYyBiugIBDU6Wlerz0sSeeypmHQEJSwpoG6JfRTZXIrlXvakeGK7i
WlmqdHzQmPu+J6viL8b0Uz3tY7nU9F2tDyCp2uLHOCjyhVY2Mkd4VfED5u1k2Adt0qnT4vk0JvMW
59mCPX3YJfOYZF3eFI+JU7cNJuMA2H0vOu/nGFgANOEGb/XgKs6ObKGlBgNjp4A6JbYH0RpLVmBB
Ib1jr0K1Vi5V/LAOS/gN2S9flNfZRe/hlLBUMMCPHjrhMkQ3JjfhD29U1bPti3Rmxxq5G/MLg3vL
b6YlR/tk2jeFs+8ePJt5U3FaHxstjL93MDa+ykEGT50omEPm7SD+0kcxxjSdiiZGh20RsbeMN0tJ
ujX5PszrHCwX8cfQP+CymbnYg0S1+Tem6iVDjy11hucBwRfT4IpZ6HFdvWl9iUO3is5et5K+Xpbh
TwsCtM/4GSvGTqzq6RGE4XCGVNnvEdzx9cFdlvskXEQAbikQSKhKbxkZY/PGl69MHcSd9fuu/pFz
Pl1FDuskSxErmax3cmaCIaAJGgPiKxdnc25G7yjJmjkMXlICIzyQC1vxIw679WPImZTjhGAt80dr
l76dc2m4bUIcvmbogs7tZSrqNGmPmtezPlQJGL8d1rUNeNekq6ceDR1sLVOhvp2D+WYCXdYbSCem
c19D2/lnXOnKOWsVT+suKUfIB/yXk/oaMPzzI6aW29djJnz26rF3z3qhQUawMnvwDvn/encnulAm
u8FzK653HQa6oWEqTNmm7+kwB1j4aZF244hsT2GXj2Dfa2YEGb+1MW9P1NzKXuM4XJ+SUiXdPm8Y
QxxNFGp+RzNnfNT1E9bsrXNYAeXSlxJNz4SK2XHsEVkHpmskjUfQpUPLXMxh7HIMmMBdE62Nx2cl
ogKKBEk1LNam1vlaFb3esO9aLmhCc2S+Hbnj3WfSbCCHbrqI1ydqpo3jr2pOq534tIqmpOap8LD8
Wto+SE5SzRtB7S5Oc1YmXeWe/W5kZsOqhc+m5iJki98ZAcmraVNzYO09sw1aGV8GlcdkIOQrexRr
24CHALQHipH9/JiBM6u7iyurAnNvzIdw4spdL2LwVcuaIgBwNSi+prQpipxdR5goUFNSj9dbrzNd
+tC6Ht2KCf7pXDsW5yJO0bczo2baPNft2jxg1wDmnXLs7Xyv680Z2xkULoWN88WTfQ83DS0oBu8u
YAzLew5jIeCm/cjrzXl3elhNuxlr8QeoIZ7euGm6V8A1yU/oH+JH5Zdp/5AvwFSeAPbkGZO5FaxS
C/tyN1lblwfPw4U8rLblMsZTFwN6g8f1vQYS8tWWeRBl+TR3Y7bVaBLuZ+HN3V1ihTvtlnEMuaeG
26g5LYT/m18p3VkQVd1rosLBnExcUJXcoic+1Tre+Bq1Mw3Vvkd7TSCj51izTyZ/u0zCCbtDiV+R
0Wjo+xEsorW3O5HaCucxt9xPtq605qMujDiujjDtK/vaotlFLckrb6wg1t+2LLfPzWUziLzMTPMR
MCFdd9yQ1bBDOMiMTgwArrQEXvGxVfADDhpQN49vb6v0mPtF1ByrdUzv+YoR067wts8jL9WLFb33
y0R9T57h4rlMs8BxTlmQ1AO/PzHX8N3WLhG7cQ6APsQONu6sBLMQHRJJLgV1bhX31zEybXeo2yRF
qe4MvhhOvrU2Yr+brrk6NYxr8NlX0fq+ga35rWOtRRabRuw1Ew6RsULBepgEXk8Jvk7JGwJw4V47
E9QlrA2nU8elq3r2KTdf4yOjKkqTRksovqlOxgfVFEwMupQMp4fJDdQvZu0RNQh/fIm+wCu+lnos
pmcm9DK/TmHvnLaGaeHI0xOeFJCK/hfgvtIWe0j73UFEHOavJprt8NLYCCLwzppauNniJUMKWKD2
w4/BrrrI0KvKOx1CD8kWkHntCayycW540ZKeP07Wr7wToXtlKc54HbUgNNpZLenHJNNUHBe3Q4cs
RcH4tyq6DtCrUBVIqUXqG2AlYtwzrUXCGgg43LEowqA+bMYpgdE0qbk25byecj/s4wCpelt32WAW
+zoZbZizCJtchs6FwkJRzzY7jJyS2CpGi5DNqiW8z5vKDXksvLU+DlBI/5ZNzWZz3aLwXd1u1F2a
9sVjNc9++SMS1vUh/3aeOSQYOL3nurfonIpkHeQ17rzkq50aRfZ3mOfXuGkxUw/j1BcHbuWozAJR
yZ+M+Fdxx7Xrs+otxliTYun4f0ZaxG5H8Yya0dAnXOJhiuc7B7HBL6N6VFYLw+i2EgKaPvt3jKu3
vRJt55D1/OoToZgaYQzaJhqBSwNiNbj31qRz7yBi46SctRK/e0/OjBDnwqm/gmbslt9OkeNUrvrR
J76PDRYV5xq1X1u1bic5LA3SWL+8Ro2UFGpF8RXX4QD3S7fhd98wPWXcK+Q3Edto4VdRxIUtZcyy
tYCOEvWcB6wuU7glfauXAWR0zYBoQJP5sTiTlz804ZTGB04l8JEFM0r/wU1FuB3j0jTDt9XHzvMO
/miR+wiLSP1qnK0dWVlGJQslVdDzZR0SiwaO8Oo4D6vheTj0RoNqaPOB+i7iMvv0K6WLE7bt7T0A
JYhHxhXrtIO2Ui2PnonynzMCTcrcRYI5QpOAUu9kSy80e3ielfmzOlMffpiI/eMJFZW7r6D9nUpU
Aa+zjZ1vLqaRj3aJZrhhQNq+BYOw+zHyph8+91PyUo2dnXdLEjJ5rKLEgUddg3/L3YTde8Kmfjyp
1S2SS0HcgEATB7WVAHRoQhjvzvHYJacyFAsMTxmfxqnOH1yTl5mT1+434bRAQD2dh0hCukFz6MxA
/yDotiRLxi16joj27TmyEUlAY2nZkxP85dvTUJa1BYUIBHs31AwM0XLF6QO17vyDMhSwBBBMdXaG
bbufJqogdjZtmMJMQ41AqLQqSd1NRsDhrH7kkHEJ8kZ3YKOb75JnoXvoISaSUgNTZDun7IooN6Kw
em+RGMO07APIwfMaLZmPEvCUo0i5tHBn/1HU/Dc2fftmnC53HisT6UNcptGTWd0BUNnU0UCYNqYh
3xx/F8VOm/9K3IbOxesK/aQioEVyTkpmhSowj6tLftQPha7kGlbJcPUadIh3SaKXOxDs9rclPjQ+
TBtSwaYIlpNJi77C2AybHMUgc589q3L72iG3ZI0OBHPLIqbDb7WpYI57VV95bNCs8rJJSv3bslv8
yP14ia56VDLIQGWDiR7LOP2Icq94myVp135N97ID8gROJxfjXJzmoNtw2Wzum1gD91u5oTQqRiss
5Fk5nVjfAhoyq1wpbQePosyr7KM2Hd+oTVgSogyHc1ph2Kdeawqq4DFakcMMplpOAk3M04bP6gQA
F1VGXE7iyA/UyWWSxj+kltnB/ezNYZ6VI5BynhKvlhlNBJsDdDCEr7hlA41Ia+D2Mhf1Jz4Gvjio
oSj0atQx3os7UMVC94+S/E8Hef2zWEN6TsNTeiXOSb2CSJlXWvKh7/bUgVP3pNwCytmNQe4dbgkO
VwuyfzxRC/T/AExnU4JpIALgOQNDuBdF099aVQ9M1jqbV2608OfgV84FGhLbMUwX7WeXQr66ji6Z
I14ZpvjFApizcz3Wb4n1huhQb2RrntlUrnHGbmm+C7dc8mETmhpccgJ+Pm0QhyRLQeB+LuyMYrNs
NB0Pc2ouN8mNf7bpknyYlJfroNdga+5qGU/LpdvQxuwrTyy/QhP6D34k8pOrMHgE5br8Y4Ogb06K
mdKhmNLiFJdL8b3oc3ClM0sdL/PdwtwXi0u81Ih2OGtugp0Wcu6+jAsDvn0ue/1ISRwfue9TZFdk
GEB0JErhWOYtIeJDCGj4xWF7BAQeT1n51lQdT447gcYCQkfmOHfzEIXzRRL68IQ6tXmYo9qXb6Wb
sunlEfN/kZg43pVLCWQ6vHHbr8g3kjffofbhbYHOEt7Y1kWcv4QiSZ7BLRRsatXckobFFm4/YZW5
poTUk4M0sxwwm6o/kD60Z8Q84GpIDODSnVeWA9zL8fCzRTLhfpuiGAV5rxkDc1iwRIfJv06XmaOq
zWAiMY7I+ipN+FFjmp+4K9M32Hjs58CwKlafc2Nf8klWP0WO1mB/Gzc8jHlD858GqpmOAnwf/3Ik
iLGqG1YQsAjFD0qqrr1gLu1+I12K9g2QfgD23ki3LsR4ZbPARgDZTHrj9KUqv8Kjiz08EdJ9kFW+
hIchVP1KLILbdONHPDX9/FRbYexfpVbznHArbY+V3ZiGRR3jubX1u0ebC7l8ryqnJzcD2Tb4fdQM
h5FNSF3tbRut40Hi0dWPePWmZj8wR33op7DtPnxZBsMuwsMC3YdDKtooifWWZH0pIma+6Ov+9F3r
/JTpmMhjPzqtObJbczXMzbr20herCUOG6U6+yrPqgwkd/JZPR6xwdMmBleG3rYziR99zQ7g64QLh
KSoFEoVk0919RG6fROAz55nPlPJ3xZSlBpFI/3tcZwuOjsVjek+R358jr8CViWRqe+JV3j7aPF9f
J9i2PYfiKgN6chanpSO35uj2KjhtHbos9DB12XI2LsWh6vzg08RRTcj2fDsFIz0DTNt4QA5rKnHv
9f06A0tkDmUuXsmrti/l2nwOBdLN3QIy6Zmo4ulDNitbyNQmQX1J/K1PM6SJ5Xsrl1HvzDYv6X60
CCn349hGy31JlANcQMf52ei6DA5Tx+7sDCxpWT9gL84/lz5pP1cFL6tFT4dooEEiEI3+dhWOCZkn
Dev8IbeJM3N2Bmc7+EOSnMsoqLu9ynW6nThOO/WS1yQHwJmUMToMVI3+QRQph7dJh+RXRZQA6OFi
KgtOgaZ/8up+hTsLcNyiIb4XUbvtKynmQ4obJasjiUaR0MUVnZizhedSujDhNmbhQCX7uP49D613
ZJiGsAZZ5ynxJ3HfwcA+owMJL9Hohk+LSp2fcFGXe/5c/ZP0PXFepA3vKtV58amTrmDvjJaGradq
CB5fpu2MyaM/bX5e/Cl1EnzUgyWMrDPKsM9ct/x7hU7wpehAZObThKkrT0d9dbWf16xhBfRLAi4C
Itb1io6sQ0UB7KvxJo2VRSb/sA0MvoZa6IvPeBaWcUyxXRKpgN16q76VQ2CRNiNOmKqjG1n102MY
z2sUK/eFgAJZXhlpquAKZzaE+drNsTmkXeneOEGVPsPcdId9mmzIGjz0JP5x8nqvOTXBojRzAE/7
+0bIgMtfqY3a3g1kepdvfvS9i5CxwG+zK6M/rxL3c+UP8R8Gja3mBk3SMoMImi/Htp4ZPY+cZjup
1vS0GmpeH13SY4H4MkBzAtDgOAAIZZ4gfMvqIIgGVi1i4JWbo+JlqebJKzhDwFgiA45K2ojJY9ye
eM0z7OL5M9+84r0cZFRybEkWEehI4PaE7ubNz4GcAZkuFH0EpPdBy3StkWX5DOcxfgkl98Vj0Ldt
uBtRTDt/OffyTxvOkbrCu00eQLN5z0zY+Qr8VpzhDgXDHo9xxAY9Dzy4M+imQaE2ya85jIk5b0CW
h2haP1M4vjqzaUKFasWSnF2/Xav9SOHZHpf1NrbEJLmSa7044n6rddvtXMCXG5pRWT9FNmleGiO3
7iqGhL1zGfXJL5/XGy5/6P8rbc8x+7JHD3ez44AQVqDHey1ucTtl5+qdnYbIoK+tE+6WLlBJprYV
7KfmXzdvU1zUp9ZLwuuGWOqXtcg8eEv9eVd4kUhYowvIRClsmH0SifIOdr0CsdbM+qeckr0a1sOy
bURMaG9096jgq0uS2o2t9Dpuxz7xxZ/Z3xingFlnqlWODGVos0kLgARMYiH1/vaVUORgydaCWa/o
zRNJPsE/hTersx3E/Mq5YvZr0LT5MV9Efh96omoOMcsbedLVEDQ72zEoOIT9XGV1s2H/sSz74wPY
ce0dh9FhTIBysMpM4jQf45zrfav99K9TTc5roUL1vSmsPAKvT/vv5eQuzKxahGsHB+37C9x3D9Ze
7zp/xyDaHhid++rqA65eeB7hJnMaEmBwHtICZDONjiV8aGPy9sJoxIzUEbJ4RiNa67sGb5y5k3qR
8kItMz35RNMl7x3xdcNz6PZTzr2fighucgLlvEn85LSVMdZzaPbr3RSEyN6LJI+LU1IsXVYFJSUA
UCyySkbWLqgcJqRopynhZeEQzll3Rciijs4yJ/4PmZohPjRei8q6st5C4I4rbmDGxq1cgPIh+PGM
UUV0N0LPtBkTPg1DlUEm5Jxg68PgAXNF909uk6F8bMZlVZegj+EL0w8nCsIPDyJHXi2/p8GgWcCI
ZX7z+2pxd10j0BxNPV1XGQjQtlwmQRYtdfUmoaW6+0HULjVvlaAl8kfU9ewtgZmGzOTsPkFJx0xa
+MDVd8RL50G5h96HLDJEllUu2dYw3c0iOaynlbf/zTqJQ3QWPx/l/dKNYxZPouBJrr2vlFChajfK
IUaTWc6vsvb7i0mYvbJbmn9Zb/K+O6ne3gEos6YK8sGbCIcppjnzeqImqJCM6a5VRJrFt2ZNV3Gf
xJ0cXsKgYOvplbMXsaiL1Luo++glGtXSXesqaDsQ3Dq+35YhoPGPc9W/dOQwxuce6qA45W2/5Lu1
7OP5R65zDx5mofF5WG3sxkEU0/4Hbll1R9iMANfh1SZrZmUKgb6UWAh+j12K3s3mc5AcVgPUNLvp
kdhmhqw6si1P83+YUzEuo2BZf/UTdp2z4uPcuUG8PqDtmeTjtkYC+RxrBjpopKlZ6+vOPSTuFjY/
Ij1Ev7yJwL5Datz6rFCSfsGknZJdUKGURh6tagvAgTF5caEP969z5c1lFmLVAUvvjeg26yl+aKKO
7Jp2m5HnDMmCLqVOHffk90xF3rlo4pEpTxSTbTrhEGYFpNT8gfIgt1dnUe0p3BYTPRZQcFlTVl6I
Ktm3U788eAh60ovLhFEfE0wCzNaZe3yUtcdTaotl/mt6z3pXvXRKXvlSgzuWDZBmB/Dm8x5SM6aB
tAlb991EizLXVQ2EVXRiU2jb0Qsw0LoN3G+/U4sIwJuno0Gks751oGYPaDa2z76taYy20tfy2nBa
LADTEbVdEMdJYDNii9jWMafwk3atvxiui8Oc9p7Zp6r3glM0qxoBHPYJmqN+3dfzFN++BXr5kaHt
nWhS93WLEL/CGeatBl2ynL1mCA6z45hLSdUJoNnQIsDXjvV7GOdbcgD0VoqHUbhrc3EjYbIQze1h
bVznjo1s/30j0Ia31yxbSihTPbgP7jq6rzW2IBKGaR+og7GjRHshjd47Y7DWGWLB5mMyjnAssvE8
RP6lKzIL6rD4JPBluKMUZ3FmgrGCQJzgt/iAJI0zdJYkCCPUjL9x7xFok7KhaMt7AxzfumeKG2d1
dhFoz/qzaFpJ5ixA3ejJ0l3R2cdabcdKjXP5RqcKhrmPKf3OecFMp91FabvYn1pbn3AV1kV9eV/M
JObgpyqqlJQislzD4r6dvWStDsHYo3Y8Wrcbo/SEsShFpBYv8JxCUesp+ALEIqBtA3MeHiamnQua
c+4Juy8ISC8uplYYkJlWTr29BqOL7DNLiyCc7+TSTAmK+8INvO4ieTPXT4LOC+9ZqSUuP6MyRz+Y
WU0L2gKzr6IuU5b8tUfPo7Pe62hYJoAUYbGh9Kpq52RdB1I3Zl+V/vA0JJYpQ+hAy0sMnNOvBzGn
GgVLqdHrjwBOm+MazD0SHGgy+m1gAYPMj1dTVu+uX+O3p4HWzOyvSvbgzDMVhsG07Zd+VQURdbYp
hdx7I/XecEoZSkvmrKG7nsNNUOE9dpUfq6+Op4YqfzNWHUpKhImiOPaYJfG4BOF6j2oO9Z0rWJbR
IjDDHp5bstjM81LDXxjIBGoQ1EuUskG8N+gMF2wG+IwQSaJbj+KzoHdVmFycZq5PRdm4FMmG4byL
sWGb5rNkZG2yOVjq8o4EtEE+cXJM1NOsdlkHtlNduT1aZtwXOCpg5oS7QriDQk+9ro3uj2k3raq+
5mC0lcjKclriPwoxefzhJqVf3NPIDu1h7cieQr2OqSwrGWHbuyHHZgadPU9czC9IFp1vSlTtdCDn
qukOLPs53LoQ6ciF6AK3frxZuM0xncZ1vZDpNuUn1eRp+mdEtAOSGAVTqNQZkKjy9wEydoJdpCF8
AZdFIWnrDyyv1vgaGSDvLuoawUyQNXGBjduXJqFTN1tTVf5ZxqXUdwjIJu82kMYleYM0q/L3WLEb
uxXrndYwZ5K89cJTY3BRrK+67gvXvqUO+PcTUhp28VRKU+CcJNMYAhA3JCaEAqRgTbtdbFG7ZCru
0KhPSTDNd0YMsjpIeNSSoL21mNQZY6nZTlMEvuiAenGpM+LIasZRakISfHLGMhrJL9joTvV5JIh+
Qnw/sA5u6k2sf1jB4KU6kvpDMiJ/vnC8QH929Mu6lsb5WyXEZrwHvBX911AIFit/w3KY2AAHXUeI
YUixjA6y8L0SLjA2HafgJnJCblCRGeYbOPvMoBWCXr+rTw36kvFI+ICDgrJiFMxSjrneDjQ/gXl+
E/I7lojIzXVJtkg8VkhvVWYssQ3PqZ92XKNEKIoQG2a/VuoNgpxK/wpN6M5Zjr2j7puypULFbUzY
wOSV0vtVRa3DsitimuXeFbUWHqvUcIz/6jaGeM45SNirx3BZY5ywnkciH4Ev88Oigu7dIe8FO7Jy
0+br5gBRx40s07DWO+buDbOkHTIb9L8Xa1AivM/+1BIrWUsRVo81w3rvuAwsCg5z3JbOSSjVpwe0
YXPxqRqKoAsZB0b8vO0Ioovmwo5/cDzCCk/Wpq+JLIk3ElkG8gSIViE+cclIlynsXdoacHiMpPGD
EZ/FWcdtMVcGa6QUiXdMbFH26pB7ibTHFLtssG/GZhNclVaaX0mkC+/HxDA0vGcQRfFM+idXwFsT
RIL0QpoHQRqp22sbAsnUlW04sWIWyWwFAeNhP0HvA2CaQIE+YpjfksqBmMAh1/AYW7doBnjKCCyu
zHLUdCGtIrSfPWF6wXUQpPg5aKnGId33y9abCzodb3hY5iBM/vK/G42WE6xqIkGRLVR7YTRCc4bf
Ht1t6208kbQ+eVJd1gr3EuhuiAhHxIl18+oo1Mnt3NElcCYKvHa0VGahq7jx02licj6aRzIzu/R7
1KmBRLE5WjZ9XePCb68a6UJ+8nDzimcT/QdH57XdNpYF0S/CWsgXeCWYRYrKlvSC5ZZt5HAD4tfP
5jxOj7stkQj3nKraxf84CtsGL4yNV0N72/iyizhjgSrvhidDElgmq68yIgqK7AM19nTVNXsCA3Xz
2rd9673w/MBUcUBnX5uXsmqwsS/gynmca7KHyyWzaCvi7D0WzZJQF9AOHz4G7+7v2OR29jfs5VC9
8ETuUKJ6X6dbxbPGvSjLSB+aTlyZD0awKDtiiB7j3/SZclTZVy67qRsX+STf17mP6eOk+0LNLwP4
IP9SO5MxO46Y6GdLuNKLtgkdsVBiU3SoqAtlBtl6Xges+3vfuJXzzxdzP8J9NdFzcG/A7dFYbiIb
KbJBpQj4IW/l0qSkETizyhnQlxiHeR8aY6t2xzpQjr9pWzRYzDjD0Ie0HQeHkCLVhEtePrAGyUeJ
gwuW1m1ZyQilmxWnSZH/UFe9juNtHLq5/iGawlDIGqroTEgwl3O/d8HVHcycXthaJYWUg0rcyi4J
LQwihAk90t8DGdqpHItGp8Y3L35Oc417mO7y/KtbdVF/zAmC+3hx5rp2801LSU35FY5r2vc7XNy4
NUkI5uM6E95A56H2j8iVd80o4/EfmaKaWuKVwbjx1OHrc7B9YN2qjthPSM41vMOzz9R1l6na9TQN
ZEj6ow45rI6jiGaqeQb+0hhD3XM5Dnm4EYVL3RmqxpSQF2jeqVtegK6s2vuTT7n6omXZfyZKHNIj
l1vmMsg+pJ3Pp2k5aZVdxjBYcg/DbgNlY8AVYdbmkNJ5ve5U1HiM2g0bQLOjXsruJPLFmL+krqec
fZyaqvlrRtZ+N7xcLh1Sw0SHaGJk5gs6/ARzHm2paUiQs+8hcyYr1YUFI63tLxeHSMPjjHN+r1JJ
y11pLEydRYVhjkDhyFxJ9RObYcdXT61O42MaSTR0RXT6uLarepzxhd3bd8E0sz7stmaqMtK+5bS+
+LRG3HKNbIUUI8svRcrtUIxeeA68sPDZZyrv5ASW9RWG5MnK1GLDA+E3+4A8JbZFmNu/OW76B10F
zoPDt5HYY08wdOZNtB86RL+wDfyzsoN6S6x1RdfRhffUjs14I9ltuaQEBzveWNW9oYDDw2M2q3br
eqt3jameRjhmB33qIhov7Hl2k3BuxYvr0mg3QmKqE1a1rmToXjD48YT4aJmMd6Jch0+BjTjpCuJL
grDhtic6kEwUVZwt4KwGO5vqXxmaiDkzXOSIsnGb3gEBVkxgpxcJC8f6s6T9ZWuJdv5niyxcbkg7
5BZXVfvHvErzP1pPNeQOrvH70zJ3f2p/VdD6Iyc7SGjcas+fx9wJK4+7Iigeo8Erv5tswNlCvVnw
jmEWX4a/hJwOxsE7qbCNkibN04tLipXEUYYxhVbchm+YKGHC87XHbNkNWGhSk0Eswr63pb+12Q1B
7R7L/3tzWavHLP7n2iUAp+xHb2bs3EwVhTY5HDGRdOAm3mwT4NvlB86vXjVP7iYuuBAzVTfXqmIv
c3JwkySRB9gOUVRAMXA7y52SSKl1G1vL8hga8DFob83Bzex8B68NKw4vFZdLQ850l6YEijH6RP6x
nWR4qJZ7uaorsHOTtmKmbgSr7pJAokhyryqY1EFIJEFOfeNmZmlyUMREvlhlVXtPl/PBi9Zoj0rG
snAAy5fMU1mcZjwZt0W07RmGAKf1cgxX9pO4WM3FXblNGe7orbUQ7dkYRGuwFaRXHsxSMO3KlgRh
zshIZyBqIZd0g8crrAa6hdcKcTZX64yRILJaUnQue6MkyFy9QykM2kc2kt7D5PqoFNVybxly+4gW
ZALMNBF73qnwKn0c7Qo4hmQ5e0p59pyIXvZH6N/mlEu2kjU1cg8F//AT82z7WgwMp9Hqe9vRsBVm
ZojyY9F4001OVQGHLY+v9ppO2L7iuHokSc0O2g5D8ZI3MZYyL7D8Yzd21jkVs/+fzYYHdkUcit4/
UYRV2nsPg8N7l1r1m12Z7t0FvXCGrET7i3YQRp1lzY6cWlE10jEP8osZog9RTxwyVzKFGWTqS8/q
5AJgRnfIN45zmYq8vxbYWT4jKYW7UzS2U48H8j+5Bxyio0+rHpWa9GqeiQ9wFzpD09zIkGEoinjJ
5D6X+6aZnfyisLMUe8Dr1NiP0TCc6X9RCQe/gg4ONZvHCkXvs/Uw888QdI4Mxi0hKJoetmvsSjcZ
TfvF9Vw9UMhMxX3JaWOnrLi6UnQtaHEzZfhIYyYH1RKdk7cEmtQR0Bq3W9ia9I1V9HoZmNA/je3X
Z1RttSNQxInO69gOEq9Pkzytx6e4j1ZaOjzalFnT7gOvpGaCI+olrqkc9dd6LZPC4eD8pCcjFREC
Wb52IpqeqBRiCkkDwo0Oz5y/C17WHh4Ls5XEKveb81e8HFsX5l5XZkSMCXYcATsx3G6aUJfJKufi
V8l79oum5iLnfWP1nJts1DYgSxNDdR3OlAdNZkTKD4OfXqXpa94rn10JBxc2LVpCXCIZP9Jx3Otx
hjvGCXQr0LaeGJxIb/ZB867xCj94vRe/DQTSg5Nml3UYxDp1txWbC+yU2J/fs7S1HynSpjGo7uNn
hx3SyZ7VdOoQEghzEkclypra/iFj3/wXA2YQPM2zBmCE9x9ccyGHeDtwdp24RzPWlyvtFtk21fUI
W6Fp/5LdH095GFhn3v+lelNlAypkLGwJ8kRj1N31oo/eBD5Md0NXrcMYUVDFs1/GwHXvcl74WLs+
Vc6d6+j/RgB773dHRHRvfstPXZpDDASc3RxsqmuXQ+ZCqftsDNBNdpIz//6RDx5aC/szf/iTzbmL
rEYGDpF/THH72DOt0lYp6O00C17pneXHNJGhd3Q+h8E8JhJ9MymgEhaUcVk9pzbaw33Cd+jW2gTD
whiZ2lnsPfC6o/AoLkSD0SBdhonDkYVfRWPuruEI+L2LDblZi2xwky7G/s6JcTbszLwlKC4RPxxW
BHTCCcGYP/0LI3nDaaUa5PDACQwUTD+E3lMwp0P3TMmkb+8tEano1LHi8hkgeRaeeQtSdhcMOECI
VWf2VmZRzOnJmmb8y0PGZps2XlV/5DCSqHmKsM/vDQ8d0A9mGEA9MP/hRYxj/eUX8N6yqPOCvVUW
vfkzMhQmddxKc+bZZf22OWrI7RIM/PZWx+FHY/zk5gIqheNejtWAiTNbxN4vIYgc03lazyz7i+es
uQdGCJEa/6s3UspfUV7gaCDrHVNvqyyX5agVIcjynrpXV7GkLR4G/JmkWUvSq+xr3FRK6gwnLd5y
n4+BEDW9lf+acawsrAN8/pxVJY992mW1FN/saqc9ywxMr4AO45xXCQChD73UGG7hm5dya7I22Gd4
fOUPmZre8LZeQuelVywJL4gvQ8uWYdbC2TZzJ7rTYnJCTTt7MJCckgC2SnBiC6nIkpOzIvQB1wCS
YJXjTbcd/ZTP1FU6IJAm8CKh5P3/YcpGeNt+IanwEziKdWUlGr6QFQV9YYMGA5FUvFvER84gFuHJ
UfOEIq/dFWyKhZv6/cYS7CNb8hUpebd+V83elN5QR619YFT1o7ysxq5u283vbKVxFmWMHQq0mYDO
3WpuX8TYzgnIoDpMpqrV8REyTrcf4ArOF4vla4p+UdXFjrCZnn5ghcyE88u0eehnvxTPKfabvxiQ
p/IUmkbOKHa8oO/xOMIXXZb9NJpmOR4FFWu82Q6PkPvLv6WlpzPiWhgeTXwP/crir61FxIOqFIXX
fq2zIkPH+itopj0lzrxvMn8V/MwC1YsHn7Ry+xGLVXfvpV/a7EdSd64PgyU0PaKQXn0Cb3fu8tFb
8hTGjezgKzcJI11sHwefUTaBl6XsfdP4qYUNxh1n5mAiVFizqiiui6d2Qm8+NPFqmk/L9AsqHCnm
tdqPsyiW78IGjbOpOLZTp9y4I2ktV4KVoK7d/F1FTCrYbVqfyD61osBbgnHFsJMvJLNHb2AXMwda
M+0pSjZ7aoPnB3zRgnxHnJnAeifrEbsNh5lpjP/0iI/rta8Mdh81FXhYFixg1TVv86Ld2mNWlaws
V6O7g+2zhdlR20T3t5XpOkaHxnk/HwvVxDGICR20/8nVsMw7TzOezHQ7hW6jz4HVxOkKB8LuhI0x
ANRYE7zW2QIJ9CEUlmKLwrFrWN2tTNl8Y06Z6nZ+zDVprS5BIPRBry+k8X0CPOzB2yEJHNzAbDpt
CpaLdfkVag3lxhuyutyFkC65jDm9hEWP7jGq+lRVxv9Z+aRq/irbzuZdICm5JiCN7QAcBBI9Vamo
mHTmiWjBuASTs1d7DfPC7HKaQiduicZf2pvT+RN/7eBC6buaoYd4Y3c5LaXvLKvKcGdHKo8P4HE1
BXzMSgp3NEl3JZMoJ1B2yXApm3RbkyBt/pkqd9wfJ87RMXetxPBrjwG6Cn72Z1k3mXdm8HWCxBUs
dp5d3eNH7VzPnh7mgo/nVbEMn3c+ztdhA1LGPwVwfYaN3d33U3Ka7b2jWJDijgeXwVOp704WmSuK
8wKgiiPa1BmfPi7CPht/KlTFbYUXySNUjsQcF1N5FjlQsr2KW3/vSeFcOmzt42/VG55BOxg7qdoH
wNeceD/7vuYlSioNKMISLvl06qlttxKXnw+CFbUFf9ayI46zBqr8FpYxB5A0S3FwvUYErIpYZHCR
LmjrtcrDe1LVohsiWyLYBuU07Pva0Fkjar6AXeAP5qpqYo88FLr2GQtsenap/H1dsMamTJNqfgzJ
jn4afW867Vy4qeOQkeRFqKWBELYCLtlFhQ72Jxywwwm/xfpQeR6hEry4dU5QjNckK2I2BMDamrgr
D9JWIGaQCM1J1Xl5q2LNEGZmt3hiux9SUdilI1e+PRXPQRDnlAwLe7m6Ek8KQzSyqYckSh+uXrV9
aweE1Lv0iWOdMiPrpXfGiLBrrbxkxZPnbrI6gsoQE8yzT17euRGBevYh+zZEn0+gvPfbXrjFL88p
ARdRbg1YJa9Q0sAwj9ZjuNb6UA+42HZ+kXb2lqornhmSjWtSROxaNjrSWb9vfScfrqumEjMh6qZX
7AoVUhRBoplfl7Nb/DXnVv8m8ibKkoF0Ds9Bmer11HhQtA+8TKbfS0fWgAwOLp2+HvN3N17sLrGN
RVsnhpNGgVtbI4Kga7wF2FCM276e/RPLXi/fpxrgoGflyG0lMvhHSAleRLh4WP7mAYndByni8aXJ
p0CfANSMb84UCpYs1lAeAgCA3Z4qJ9HtG2H8o6YWcWZ8dhr/ptmkPLVVQVG2T2PQoxRGneGbct/n
nKpNo+YTGOL4NBkdnoIQzA540on9RM563Per/onpmK8rKdIBpHRIsuNHDFl5BLsijtwq+Y5pZeIA
plm6nYuF2e5Ej6RLULNSa3ztFSbBo4RJku9tb+H8RiUsOqmFsxW7TDohrDdxHhyEzNXOBrro8tIc
5V+TzYy2zPAhm791WrcOjJyHkr08d3NvrK84R7Z5dUDsj9t01Cw8aNG+kt/IkY15T7sMDa059EYU
03YaNVIvMD5OTWPlljsXmIxgWwDcpxucoNpCl7JeVVyy1fEkxcfclxCCmr6RnNxdO751k045XhO0
3FD7HT4vTkmMb56Xdle3mQ0MZbCGp9Qqy/1aWc15GVO1m/wR39FglmfKIjkZqwyXYTtSSr7UFbkW
bjvJxFlTRUqHpILJwcEDvVjI/RK4zU1yzSUeC84tWPqiOqvaTal80pmFz9/CuxmyNAcZOBvvfeDB
RGGvEf4hjyzsTUUxhnf5PRvYAHuAmBIWPZ19oj+0tLahBQ91SYe0P6zIX2cLaw5n74EA8B43DAbn
VZTcvkXVdYCpopDoUuliCsxtg57sDmGwHAsM4uStpyHilOH68dZBQTgae3L21CmzJ8ud1PpDUDw/
xHWYfwcKT+5mTW0PDrbGENNq0YkNLSTYXzwPJCS5og+/agYrUbimziTMun0eDHJn+21cfhnb8V4D
NyhWHAKoFB+S6uOTlr7j7VvUIibDwo3NhqsDLEBQ5PUfaxjCJ5muVn1siADbcKgszMB9Nf00kBW3
PqHH53bpQaTgZm4TGivxNfRW0ycShfYkEXOf7v0KT8Z4dfpCt/F86wf0F+wMIbNUheGIRX4Lk9Ed
dRbsWsa/blM42Ge13TEATm3j/YRTu6S/aZxNL6gJ3GVtC1udISQLCWOz4jqaEtcavEdsp7eh6UxJ
6B0rhLXMSIY8Dcq3XNpteRxSO9w5aEIcfgZ3i5g8sy7DHF3aIn31A4cB2BDNwgjWzMU/8PnG3lg5
u/5N7WU8VAmvWNtoIGQIU2ex9/RILK9Leie9sFCzD0qrKOOx2UFEVAQtfiILdo6wxyiRjtQ3u3SK
cJd1PDYSWVotWxCOHFcSxr3assFMH2fOLh+TpFxsE5oAsAq3urkT5nBltpw36JQLkimsxheG3jy6
CiqTT02nvEvkqrk8x2Qp4r3s0O43IUXz6dn2G1f+QiYpOaCi0qnT7Km53RMcarDxIq9G5RbbKmYF
EgH2NeX6uHPfw+E3PoL6QYvlXrLajgPZbjDMWxey+bgPZSHYE5T+I16PO7rUl2zTsrnTxwkq0O/O
A3WzYW2+nPi/vUeva/HM8i1a7lmwgHau8ETdxwkS39nydHO0jOg/mV1bSuBlPC+nqR8DNtw9b1HS
JMKfSGsJmbElh+9wNvdhtekkWS+gl2N50vNk2Dzb1b8CmiZYmjlQ/1YcqvRc0j5K6JV+Ld5PVj26
59ThWPE2CWNzUPDjrKPevk8LcgEVylYzSrwQWCfLYx2p6smCWJUdmuaetpwoomb9SrJOvut8WQva
300T4i5rFifo/xCakg8QPvSSEMPEMqlB+cFCwLJa7/Bwcxqx3dHIAwm2XmxADlQcBptBH9HvYjI1
wEK2vLWnG4dXpT7JjJA8x6DmdaeIs1N0XP0xO8OqnL9Dzbp46e0Gl1CcftYLiZ/n+xJ5+pQiXEij
ofJ2CZjB6qtc2F9sGF/XdwdHDVc0Gi/uxZR57NHNG8feVsQZMMmFXnFUjXCjvd+Z8YFfEfoCE4L6
F0VR+u6ujmafLHH8lXXh+gg9DkwCTJh3JG/lGgEFKceHD1qgz8hpYJ3JiCHiLxqBcYfsS9cvHo4F
Gg5TuZchTZCeRXBH8TxmM4npQxykE9QjOgauU7Ta0CZ07Xva38qBIMRhdQv1nxsO/bPBk7Bultpn
6cilgPJfYzJ9BvYUQtbTaUJQcNiadnF2Vj/2O54v5XZxI7y6BifZ/BaM2DGCtTQHvHSxfKGoIssf
clo9+oPHC6Bk61ot6wl63UrMciHzu0Veci+6QaWyyMacOqC2BN5Et7D0nVBvYta/YF6zPXSJ4ZZi
tTtnLMZ/LBAynyoHRMBLa0wJKke4bBqyRnt7tO+PTeoCtgwcfofiU1j7UAc6PM6lP+5IS/HUmSxX
gZxcKPo7gIAhH6PtYsD3O/DZdcQlFv673PcBv3SHvLAdsiEC0ZRGM3DamRdNBD2QHJ854NdYfotU
w8aSI1ABjrPwbagV10mH6eEvN2Kbk97PzCNjJfXBA6VLLzG+yD+TMwdcTyxa6YKvx8PajeaKowVx
V09UEpMI6G8rO5hTsLjjQc4rNQnohSz4MhfxcsfnYr0aE5CZzlfcqlTVw/QoC9PtRhPyudZMAjub
dMKnnXFv/lvsXtvf1oJl0jUrRm9nKTiVk0tutqMY5Y3QUXTSjs0SqRoNBdhhZgcIXRnQ4OqOYh7K
dkoMXu5XxUxz1DIfmWYohD6ASqPO2wegCNRHKcs6Ui/AuUIG5PXvFKrYbFfJTpx4dcg3G+go4PhU
rVxl/GPSLXri46vj5lGNrb6mfOEXfEMEzOrUgWrZ002W5EtDOE1mRE1EZJoz46a/IxIS/QGoRSJV
ad9LcOGodDfpe3MuwI2YFCBYuWNA0uAtaAKv/yj7nIZWEYGAq9is1MdA9ARxq1zXPBcigvKIxS0s
so3wCth3jg9AgLFmokkeAaB+c5QJIgRVvj2keFSG4+gJHe0c0TqQNY2Xx0cI6XwTNXgWrC8CVZ0s
7BjG0sHOPeXkg1xIKojNQZ0deuptnCdypsN4HciT3Jq8Yu6NJpb8T7bQOPgxSfq4GtDVDo6VFSz7
+OatTUR8FQxzY+akLMv1ls2T5j9Bb9tMoPrXjFj2xjkTM6Pv52HzgK25mC72sFQY9KbBLQ9Nb6Jo
30WgxC+F08fORa126KNWQgfHxd/JY8Dy5hdm1fJ7jquxx1sYYY7lXdS/K4s5yubdXeDjw5enD1ML
XVA0TnAgI8vyMUAhJfvaw6gL3PKhGtLqC0y3+ONFfvhcZ3HgXlcH/P4D8wBGRt7uc7PN2SWweGX3
/NjCmvmJvLq4ab7OZyzshpC3qMt7d5w7L2MSDr6TnkC/uN6zwIvs7TzXKPgM7MRpMm8JMSThhOcF
8aJGFqLQogPhydHbpQTdpCMOw4yj6axSi8N6PO9T/oN/6wZ+Daq5BeReZMXALKAcooxlbuJovxSc
+Ei9YDH5EDN29UOUYnjZQc6PT8tQRgfPz/tbN8iCHvQSuMiWn8YQKcKcd9LttNzRquvwC3p7/y+M
5Nxt6yUkytyGnNAouxiWW9ZhKkhmewWXAHEvu9CrEoyPc7ZOfDpeh+NUdApFOcoFi+wUOGB5XaHg
PVsCLOTVWj2cLAEXrThYU67P7motu25xwnMNUfnHnjE78BQOtXgIOixrV5hXzbpdoNSKLfbdujvn
tbFvddGqLZJl+tx1s36rsBRTwZ5i+XroOF9EEJNWH4muwuoXroq8VBI31gB3s2rYm2XstKfvYeAD
qu9BzhSLeyDt5ogKP92yMoUQjE2/2wEshPg7tOW1m137CHVpcT8R6yN81RUnh7zEl8yhzkjzYjHR
+wlTfxSdljJYj6haCyk4Ofqw7Yc0vmGOYKLrO2K+15j8xcqq36LZdSSPoOcYLdyleMw7T5bt70vL
xVSVWGnkhl+1M3vlm2p1O6OLwpYviWNBgyRrw++LWu74HkEumTtvpHl4MGBxcN0HZ4ijxyod560u
9NCwow9RQYjlha9Y/OPhGXc+VPDeyXkMRGzxUCrgn8nn2A9W+UBetBp9ZhzCAXwrqvpnc7Tz372m
t0ATIyJN8JRHO6KSIoPv0+Udjgoi+UbzpI1SRsQCAMMfxx/v/X61HVwBlOJSIQulAzICQ7MiY23Y
EdlRsIEkBRmV7mK72EgxLFduFLkLAg2jqJ7jbe3G2N8LexgOq8VGcdNIH4pQ68VVusetEZzLhfM4
tSHhpSHYQahi8bJncrs9/gKHQ0LI3HmtUzf8PUWlhA9qYnIqT65FqOQIMIrEAOgDgsDdZsDWf8fm
Nl09XisRt9QdkINS25E9O8gHZ5mKy8AEkR8az7DyLsd790BXecV48DqLPHBppLhUqrOnb2Iygfcu
yV/9lgE/aK6attz3Aw9BQtAawpqcnPsLR4Q73O6D2LPHtdeTz75oszimNmcntEk7TjDpLoOXYa8E
tOOjc7TzEnwP8xQ6x8zQP7DH64TCkeuQ94ZdtsPyZ4mq/lUhcNHBjKaBmTBp64rF/dJWlfhXm7Yr
fyFA2NkRZwPY9rvwjVdEhrOPUT8o1T7qPabdKugpE9f10ETI60KefE4UKNJur5t1rzB0cev7JFsi
e2riB4bgdeR3jdbfIaPspRsK9Qv4vC6exBSIR5ZDK6D0UUUKHg/qV5+Qx7D+NpNSDv4coc6ImDzJ
0AatSy3WeYfFsyYwKnA4O6U5Kl2FW2BCHewPDOwlLtLOd9+tocH7NQJE/g2g4D64TWWZlV86dmZE
yQVv2wBH9BM8+rzN0g4dB74MjxDwnXX8gacW5xeYLh7Ne7hPuEQl61vw7KBsh+MMLPMw1iyWf3kV
FQEHFosVC6JgSrE4NSv89nQG6yVxUW355TtyuGnMXmYoEb+V4uYjcvFSxWVx0GPW9ADYJtYSvQON
+DRqfs9NILMxhoNDJPU2tItrni1HpJgkw7DANar5I4DW78YXo5+5lednWEzOGdpr/RRMk6B5wU6D
Hzb80RWvODzTGcwxKRROlqDbsHffUV46/HTlcN+IFHcdNF+JrJ3ZCxdfXh8L+NqL4z32AXo5q5O5
qYL/EPgxSaVoa5uy86ub13QgUxlD5m8oJDEdpvgndytxE+iuq70cZp9Tw2FurNQH0tLLYFcvpf2h
8dOzUPR9iH0ZPmBz5EYTwOH6vIDX32KaaM5rMOmLLOvxTUXYh0mUZFN9gIEzVdugbBq1gdzUvqzM
y0kw5fWjQvieN7ETBUmKMQRcBN40gWkQ8nkW7ixG/b/c/qSiLO1y+nJIgwKsGiKK8+Zhjo5DJVHZ
CX6t7/06TvMhbHzLf6lUiXaXYV6tE0qEYBbg5gpZx0dgFL6Il6/csDoL42ddssVKGMz7XxE/+Azs
wuYJ13CkOIdhnpKNhRKvHvxZO2MyRnr9wlRvfjMkwDWVZoEOl8KzRs5hhZhhV9uvDICvTl6BUr0L
C/beEDArqQOK4zvZCDt5uvccG3NcSS2gjbCS4xnnxRnsqTz1+uc+EwXOMzss923Uyis87tx/JsI0
uleIsv7Zb/wGDL5AKzthdVfeg+WE8Jbo3HG/SygVkUNeu+2JJFhB0+9zALb5Y41PuvyMvS48yQDj
JwSrQQsIDOCsX0bjNO9Rx5mvjrNhh65T9Q9V24E7FyEcmwW4lG//mvJu/i9tOus4686lL2Zalhc6
ooVBbKamPLjbbpOJDiH3iWCBV+85lFp4AmFMA37Pi3yBQm31Fyjr5go5Ac0g9nwt2RNikTxFFJTs
RMrCqt4zg3LkMtHU9AdlGCYx5K8+21orpmXMWe/pXAooenxU0+wfHaKe5waX/RZ+WV8wfMzraUxp
PdqnOBKxSTVc63h0YypWsnaOj14XF09BgPcILJfTvnVYsn9iCgBAecv5UvRa/Z2pqXfw2o4wNjLb
vvIiHZEvZfzLJmpJhbzEjsTV5U/XEeP6uWNjmYAc0QQ4OzbOT2g1JASdCU3uHOfsJ98Wvy1wN7lw
T5rvZbXse1VWNHNET23+ahuk0i53e+QN5iEMnRzau/4yZzbc0mIi3yPZcbi7KIzXX3U1NH+qZbLO
dmsjcEjpBzjMFEfS2MoWSimsKX4tECcuPXUa7zRaYCDmw4dyFnBDjGFqq20Di0m8ldpCBO2n0COv
CH/5cM9fYBwwRpxa1Gj5LHHL45MVqv4DG4G4RO7PLENpyLo/KKkL2UKr6/9bY9U9r8Wy/pePwn+3
YssSF1iNrXVlbUK94l0N9Fh7tN60C2w8Nu9T4Ue8nNit3LFo4/yAcC8gB1e8FE/QhsdTxgYw3C+0
4VrbmkTGgRdrnvGEL4cbr2KJkp3FDcj+xlk2Ve+UBzHUQ7kvZWlfgrHi/WBxDgLpyBVlgViM2/9Y
EUMcjQleYITQ9x1YbvRxXWNWifYIPYK8ZX3ixjT4xjx5Urg9/U0dL6m7S1sMSaCrFK9C+GZEZbLa
dOFWQ9rI0WW88se2p3yH5V48ePgAOEf7Md5e5Wb44RSs666RhOO4GARiWUpfDWT7NDj3EKDB2QA7
agncEqrh4IaWhkzkkJTakxaZk9aP2F5OczG+gpTPSbH1pHOe69xwNE+XpdzbAyn3cLAH9waGYXUP
jmp0flodwhlwtML8rWcbDRrHUTK/ctbIrmNOqAUcKYcIHvcUbfh9HLdPSMarusFXxHkFEU/DLVcC
fa9dGumdO1R1rl3Qi1i4rEwuO9+MnXygPr4p8ONYLdk2LyYwn6J1LUkWeiSpjQR8S54KZ+EW77Dx
EpAZOCRjO3Pbf3KN2seQ19e3V+roZbb88ehbE8+lKsfI7NjufO8CgOi+8TH2P5ZdLfs9ZpnoZgKn
/ViDEsJ3P8rplX2iyF9isix0IDVtYY9f2eoAohZ2dK8rCh3JZsMMRNbp0rSsf1GRNf63z6jxb6oX
YqmqnMWX6NwiyTCQ0BljKYG8RKfes9cGNLsp7DTrG+dk7/7GYmNTb7NQr+JYM2D17+GYdupPPUZZ
8R8TRkG8QYO+PkerInSOMMSbV6D3rRhl64gavyijrkGKJvrXT0H8EWQ5AA2Ubl77uC24LlBZ9fjG
MpA7c2dIQTwG1uikNyyHGBHpOVgQjZciCn6FUe0/z5ZTdcdR1svJ81sMEO7SvfrFiLHK9mPii3qC
HiXjtDcbu1DLueyD6LuXAKh+WpIY/7WKxyhiZtiqnylo4v4xxWfhnWAZBi3OMipdAdTwZiJsi8e8
/2ask8sfIlRdtSWW7P6Vjhs0T+JO+bDRAijuO7apaQ8KtxAR8YiBcuOJNDqXPHmvwbToEA6IcH+P
7hgevdjDZCL6Ntp5achVroe+TWwhJgfnhqd2AAYYwLo5JjQDBGM9lbii5k85+KH8grfhlpxzlmz8
1q6cJt7KRfgLr8GkX7hSHPUBRFDCjphjY6gwYAtIgLurnnhGAIBRU471438knddy6zgWRb+IVQSY
XyUqWo7ydXph2b59SYIRDGD4+lmqeZ3q6ZYlEjhh77V7Rvba79JdH0TRnaYOHwCgCYBY2N1G91gV
c5WdMiXTf0jagzrmpJZPFK7jOWrW4Db3joafQlftR6tmTBcqTfURh8fw0gMKOLRh134boE8PGt1E
fw3tNEe9Ysno3h/krDd8CptlM3pIYFVUPeqHWfwkkj1ZHZivNsIJa/41+eLt2I56CdhWJH/8ak7l
TX+TNQfuvmmQCRKHoMBrf3Jy859cKZgSZj+J+6AzOqeFykmeO5elCuKn1WbrMtkit2MP3vRbAeOj
YPimQFdgNgmCLV+j+KTYCyCxZKVWsMSwFPNEz9ZIAhxI4WmvUnQqH5gYFCJAy7jm2a46nv6NxFnT
XkZMgG1c9wtMGm/I+kNESDgDswbNUIz9MM+hdfUYsdzQ1OLJy01JQT4wEWw6j7ZhzcvQwmPbdx7g
1r6Vzcl21tpD+9rOf4eacvyispABsOlUepnxQXznEbt2sgdZ3aFRsyU7VAec6Qx8IgGc1pdr9kyf
jhKq7wq2Yf08PycO8GxylAR4UQaobFBqrADf5E6m65VI1AruK7qOg6NZPbHD4+CB5JbY8ST1oo8Z
ly7CZZ7oaviqifm9V1hRapaGTe79Z7SqbC7UpKBtQ1TKM3ODQurkGRNWU/6pciiOu44qTREoUqS7
UsIn3qcJIXC7ulNRDYKiSKpfG/OeeHf8VSBhcCEU/hnxLRTvIRoE1qJoZpPsDLNSXln6EQGIGRSV
mB1ELVl28CRdUqt4mtqsOdQOh21LT19dgmnGYp2jdH2uRB/0W0JmvCem30m+KwQM299BZiMPCCRR
fzhQ2uA3gbhI00sMQ0JhQxR33aDYC+eOPDgnGrEpoDbCeOnlZJvh8jzUZd2eqCqt9bjK0LJe6wGM
9yEcszS/7exFelkdC8SeU82uvusn5vv3A0+PPhR9H1EHuoxn4zTNhwvP7/oGaKsvuYNaxMh6QHHS
+LZgJSJy/ZPN3VhstFOrAhtHpngtQtcxB9sDXrVbRjHBQFML5gqHTh1yUb2cmtkmJaFUstxFCL8Z
nmHqOAnHg5hOAhK7lEpiodyUIml2ndOkF5Yi6lp5LYoQ5bjVW1QCMaHDabJvtlnpD1RPGwrJZJBm
o+Hkt4VFskUV6QCZsry0qtCwrV7ZfxXt4pujmun2C5/Z5y4At7NP2VnggS0D6AaRB97v7YY5U9TO
vM27jlon2jgOu1CeqYaAMWShhmBULvETPgu4SwyYbst4iJFAvpqa8D3jh/Ujg3gM/nlZM44OUX6h
C/Js4lSExJ1VMyvwMH7C1iRraSXRxuoNE5XEX+x+t0rmljxXRFgkcajWKfxsOZDAtrbMMq4QBa38
xc8ZXlxZJFIRRAI8+5GqY8n+rJyD6U4Sz/MNulmdKvaJ0GcSc/Cyhl164S5npPiA36CMHhc8v+1G
u4qlBnkfAcaZ25ts29DqD1yGuWdvUvQHmsF7B5MF4cg8/YR8h8uFIewKsk0IHG2o7eueLevA03Bd
eWyL04AeARfcgFsWvawf/gnLfPqGj0KOGImIdHDkXhBywlDnXPtBcCEtqfhHZ5mgUuz6kn088TFv
KpGJc2S6rS4ZrTL9aeF06RPiFIlSYplYTqdTes+8iH2ZSlnsevjANoyvXQZ8xnWfh9oCFemJGbeR
y1x8x4nlfaCYsV6agvjPrduTqSPAjtzPI+STDJwrO/Kpbb4bEF13fd31e9ou3EquXcmjQd/wmmWg
8e9D/M0x6AjC4rTvEp+IxqV8zHQnVzzY+Ie3hZhY/bP7cnZseRcCF+fAXBea21eE8L598LE88jVN
RctYfC5A/3tBce49HVj7pk2CR98MAUvNJUWDiLxADm9ZVDW/k2ACjce4a5DnEb5zl5NGX25YP8g/
Dov0+jRX69TdKD59foR4kNynPZcfbrjb/GwzRLiIbm9bLz5IS3LlN1WoGz0OSEa765yORXAXwqtc
X8Ooy/vPDmTovm4joLSRaAo3lit11ePKxDcORbd8SIm387b8+gfjEGGSrQHT1j4Sq2Ts2i+3Wqgz
2nrsvW3ekk4GJdkfn53ZYWJC6g2pa4iE0VTaXnfEWJvKU9dRaoyhx95cN/yDm9Jauq/WWucPy8J4
DtJK40YazAGoiOfzNOj6ZMjaY5zn8RHZwi2hfghCg96GgC91L0IoNC+QMCS5V8KXR+4MAsEQvKJh
2TFw8D8JFzTP+DULYCdNxChp7SX9IhLruKJegJtj5eMBXAF9Pbjn4r8ssmZWyqZIH6ahruZvcmIQ
2c2+vwSQbsb+4IqxNHtTggTejojynS31bvWpfQljlVRAJ55KL3Q2zOrcR26I4FrSvSI8cQhOcuuw
+AFQq+8Bes897u3eeYJirOIq55zeUUmsVzeIinjpAqs+OLj5d7WbYCpNxFLgMYHEwsFkH2yK7T/Z
hF19k/rG/RwW/N80wvxMM319LCz6PXpHK3+zSSa44mxon3DDfKNJnX6g2WfHGdoMw/uiPJdIZY4O
MEFG8G6rGB5P3ikIAkA/+c3CvAntwe628NanO9ET3rcbrCJg1FOl9rPrhv53rzmsUf5k3bGsCLk+
wV55lwwTGBKNWnI8DIl/9KXHYtu9YXyQKfApGRVn/9bcLV5xqS4/YCYt6BZe4rDjw7wibeTUaCbz
6HGe7Pra87E/Ydd2T1SolGIuuCBcaXb+XJrJ+1ZKthgEAhPdR7bxl7vUyfzggNEW28pszf5hyun9
UCjByQpw5Ty4oqb5olLYuRla+q2twe/CXEU5apaVVGCCJqYM4jOrdCRmJspI/6IpW2PXdowfoynK
35tMZ28lXT+HfB89ZG3ZX9s2B5tFPVO8j8HwkXdkW29MgaCh7536ntxE97MB5PInc2YckMGg8qM/
s9Nf3eVvm4XTQaWr91y2nSqOIS/ezuHWGzadJ4NHXXfIbnxMd5fRphHfTYM/4tzy9WnRDt9q0A4f
1B/LrsMZs5dNGs0/XlfZpC/DXNk3MAPUJtU561Fk36hkLURyPb8WQSaRSY7WXEcytgb7GkaEQNq3
JgvdCM9vNoGhRGAc3clKJS82k4QNl1QZu2y92G2QYHLuWyc/MaXfLW4x7Qm9p87CYt4pVn1teDZG
jyBN3GczZwDg3KU5W2Oevi3Gv2K1svZEhyX3NqrnY12L8CnATH5Yy2YxpKMCCeAsIgRSIZWuY+E4
8pzz+0AwYnsgNq4zuWxiRkGZ4Zb128IxfAZ3x2/Lpiljx9Pl4XvDHnM9usg0nl0uq6PKEvsd+QPR
FYieWaoGYD8IcSdpa3Lc0KV7HL6RZvavkWqQApW+ekeIKU+1B4O4HKVxUOGDhkTinf2yKcp2eT0Q
fgkmc+P3fK56hmWlRoFumqYqbhwHChahaT4A3olxsPTs4hFjwxibLIxeMpZNtPQmT5GFWT4be+WW
GTk90LsQVFT2EU3W9NfM7fztKFFRzg5f6A3nnSynGa1qlURvVpigVkut5/X2lyKCbAihpiWjng3R
TvZV4LNYAMENqJcOdkQPMHTmWBCxswVXJ++QU9CIhsE83naeyt6Uc5OfA4w2fNQVWi7Ji8zSJaUO
2NNtb5hou4CpN4IEjScWVMCimfuomYKpk4XDcZh2JCL07Qn0QU/Oyzj0T1G6Hvmuo12rV+SAgcX6
D0vtt0QaEHfCWOc5n85YqplWtv6g/oUi6zfWILn8er7VFbpycV2XKAzj0Z/IPYF40GNl0lvaz5IL
DSDXR0q/eyvYxq67rYQoD1FJPZGjEX5avXefedrcgQtI5TlKBYeqAGH9YI/I+AeoT1vc8RBMUdXc
UyyV9958M5/7SC1+klbwfXslDqSoCP09SSGdgL7BE20J6z+lwYNJ8qMPPT6DPXMXw8oRKVipnYC4
TYi9TLWD6lo0QQHnsijlKWTa/BkGurmbgxELOuXwD5V7/VtVzWN5c1jy6iYB/2fCjja2sMTX1JaP
Ta/TjxCO+WZgI/qYhH61h4wuss2UgnXdKvJEbQw2DZd67v7UliifubDms0elRcIiWJ7N2JHtc9QO
9TPFLSQ5JwAXQuzO7QotubHenJR0OyZ7BBSs0XBkSmEzgORjrprZhV7y5YyyB7V1pnAvIArRcVYG
TA+obTeU9NG7nlOsBGMTHJEBAeBQJRZbcvleyZyj2SQQiMxz27shU9cp3zW+l3PI/P+NqEz5l+VU
VO/cJRUP2qypxNDAzGhIB2jz2oHNRbLmD8SVwdnw+N0Er3rI/hRJIh/IcVEvLmvzuOznEPI49f9M
BPLUBjunXzMVl9WY0bKmLetZmA0bNvzdrbLIfudEDld6/c82cZJDr8Ae46inQmBFSgRBpb9YxE85
hV+r70yvQsLw2GLDBmBA97VA2cm2vtfW5s7uafn12P1lOpzEPYHiwKzmsX3JfTuEOhXlN+F5hQIo
UDe06AjyHXe4fPWciZAdr2vLL61EdlhR329V5zLYhm3WHBZIZk9pZ9oXuhTOEt+05i+JHmbTjitS
AlNXjFpawme3nAsBcTsAfnb96mfD/iZX2NJVkuNnAQtqFp3EVmWh75hTrIiyoPdBy1qzzfDts0yY
7XaYtWLExP2uMbnG0FBhVbWV6bb+PJIIoZpQD7t8bSllG9RVJHK18QiwkuNkeQM2h/7Rmaxh208R
1tbpvc1Sjz3+DdSB2gn2TfphJnylUPQiTL4olbN5NvDM2bP7HGd4KoT1KhfWNo5jiosdOPKDGU32
aYgmPUVD5JuDKIsDhMib/Kjg98EeLrOnpGYYtg8k/MVO49zZkjaGNCbpyOGZMGCrXJ/AulmnnMVj
c7AGxoOuCfxriSv7GjheFkf438jlimCgBb18L3Vvf1jg2qxDmdvqZzQukhtureq38PrpPkeNFQF3
J6ZrK5n33/ziFPskcFScHGP+QFRleedOYbfVJmTUD/cBQwfwnWTwaZcb7EI52nj3pmOHVJqP7TFX
RAOSdODHVZC6KP3m/9IZYRRuybOyMZY3VMcoqtQHgxf+Y2P0XA1sTqOiOmMSiDZtOPXvCho9HpV5
YbS+Fmn/xxTLa0q0JEQT3rTDhJYbIbDrxQtMoZ0/hOUJ41n6pFk5fKrEuaVuVAFj7duuQc4Zxyce
J0ouoOsHlgxMNW754QLy5EMXQv5US6FfJ/gUZHsbpyPu0IibTjF7vWn93rA8LNWZBPCQairNGgKB
QLxeVjDqO4JQ+h8M2JFhmUW6qZdGOUowL3AWejdpObt2mOffRit2lyN/xa835TxZeZVsrVYA+hd4
db5aU0x3FdMZ50AJFILnZhOOF40HHMFtXllMdNGVwOX+hT4xvzM/sQ9hGXmaoKveeR7DpstOhWCd
ve9X18XIgxHObAQ2rX9SuFxFM2LSeMzs4S+Pr6gPFRv7P1LlU/1lG1M/rt3aPgUwH54mZCf0djoS
OPvDichZ6FVyOaFmc0mVimxgvQoW5xT30Nix8viy86sXGkeXwHRI0Zig3ELJI9m9N4peUk13Zp7m
6GukzwsQSvW4N1AtWdcV2e3yV+e8AmsQQJpl2oRMZFwzwIarUfVdvoTcvPyASlXPwTQaIBxrW5xz
GWQw85r8Z5GZ4FZFW+3tAdJ45RMeADntJnBi76TRUWsZDHD7zK/rI90hGmk11sGjmEDvhYOraGzJ
lb9maeEBlDOI/a42o9+cYwOeDdXE6Jhxh+yh3iWDsKILChjpb4ey8na58uzdpOm70QvCLyxyIv/2
NK6slganeJG8fIjMVqK9+0rf0JmC3nEJXSKTAjzb5q615z57Fg1E3aNF7MAeTkn/myPQfGRuQ3pP
FbkuCuHEQY0Jw4GVY4iVyMSmM8x8bOgEDHIw9m9HlzH63guD9ROVjUcesrv6f0xfLnWc2rWvH6cB
uyixdB36W/LDBw9AoNfl6saCk/R2WYy5VZNPyAcc7h1QePUrqytrQY9z8/t+2bStzUfmoidAVNCy
PsFJQafPP95KjKYE1VcUWWQ29VvZM4fSaHfTfjnRHfAxsUOpK/wSJlBbthuCT8cGFF9X5hY+5Cjg
qlscPnXy7KRFlqoYOVU2a4pZRs75kcPASgUzUSd1XiJUFJiEUURmfyAnquQtqUYTfU7Y4oezmRDw
41hpLIM028CfaybuH5IJ5QE9wDAdM95OVbHVyYwFjqNJ7PxeJoljg6OG5AS/LST1oTgVaR7MZFit
qz2QqqQ7so2RFeYlRRv/k0Jn7gsM7BQYaYLxi8bD5P/YP9r+f1MJ+WQCrZArt0XBUfqTfsnKRCco
KuiICw8AHrSXbs8wGfA3V836ghAkujlWyL58iZRt9UedAAsiNoULZEPbJTDZtXYUV74mBylF2bDB
GsskLJtTRsbIovvPgsBvNlGlNPf0tAkQdVgX1Fx4Ski47jxdHMdqWoe9idzqk/gMuzpZBdkEAgfQ
GEtlF+pI/0xaor9Mq3qAbKeCw6IDJzzNkNUSRJw1VSYIGXk2zkhXApeHVZNHv3oFxgPrcWO57TDc
VUPCzAY1flND1Qrz+QUnE1rh2vg0zZK7fHwohjnwjlVXR9M+tPJVY6lrzKeUI0TeDSXS7F7oV6Zj
jx8SAX7ZBd21u/E5GnELZ0TlKmiVb9pfohaTHFs8OoZ+i7MjHfYCetdXk4/IQVyA1twulSefgsxb
bpSsAUFT75OVckIOFi6nrnX8bC/kVFYX/pO+JkRUI8HlAPAJMbWGt85agmckT2Z6JZWof/QD4/JH
ETwDmsRx9KHuKweMXcQMRkiyuaWHoIwStrQnTvOs+UN5UI+/I5SfXyLp8D9J1uEhBjIs+/eIErr3
tsxaYLaM159raxz+RS6OkCMuV0SsJSLSByaHjnp0taTUcYga57HLvvFTBP3JYp668dtUPSqOg/Jg
pjIr9jVhdz++TzJOnOM6JNiCYWV6LCC5ZRg/cz4nxOHqDkSYTziVJXM3XotWLv+YwI8vXaqb8RAt
XfgDI87GRU1mIoNFZ6Bq9sFp2HGW+s2pcVXztwcnwiTJtkij69fJvrPZq33hIJ1flrm13nhtyXtC
H0SmWTiqMTj1XiIeJvoUd18LU9xlA7Rf6rGWw51fXrl7VxfshDtGBJg0MPqzsiA5/r6EvWbFKUYM
mkNOIHE3lWvzhifHZ8xPa4SOWsgcD8tMeP3Gkr5DW0QmW/dA9oEKCG1qkYqUvtTfCbEbF8/zk/Po
YR7nip4KSDeiwUDo92wq46C2/Nc1xcjBvwPfB+GgKdHechTBhQQF3FG+BSvw5snJDEO70q9i9Gxe
8VZBQp+O1ThWP0RqI0cbmcbyzOazwDAEkujHVbhScc6LJHiFWl5c+UVrtgBd2Z8J+gg+hEfXdmTs
J1Ed9Qa5cV6HBFTXrWftQ7re5rA6jNVjvCj0m47tuvO+Q/RmcLbaWPp6XN6f+Tol7V3pwQM+I3vN
0r9dl1VqZw3TkO6sSevylIBjzGHDEruGuWIWV9Dm0LZ9tnu3BE9KsxHb33PQjZoRiEhEsS1LisDN
xJcJHLQFLH4u6CSeFYqtOxvGZn4QHv0JoYl0yWxs/RfqEBCmprx94mG0mVDUVk0AjqdKfPDTGLGv
CG1qBadUM2riSnBum7WVwQFnC6xmTkr8xD0n7zPegepDNB4ptzy9WAhSAxUpJhsM9hpXIoEQmoPo
ZNI8T1+7hWHzbgSYNW4ZGDhPOaiwJtb8Da+pgccVz46bboHFintryG3cKOlaXJqhptjqGbNWn51n
dd0fBqj1xRrWKcWxNbX5mUbP3Wm8GcOBWRrPHguwegb6CRnSRYB/YQZnn0XKqSGyxHyLKiyxzpQr
006Ba479zwLx8vbMpfVJsyFEL0OgmUA0iZ9XxfUkuz8gwvzlr0wqIkA2lWBo960cgzCBYtPxj5SA
xt/0nS1QSUNfzl6GoubbKBYxkXfk+nMEfydidjTPTdTvlgkP/0bAOZ22pVWZ5WBPVqIOJg9D5zBY
DMCk5tnZtJMefkLBRnvvl+10Echw2u+WCXKBhCHthhPzcCu9tESI+gfHKN+nZirBxkyME17K2QnR
M3UU2ZhJFRw+H58QUSbs2aCbMIUVfNW+SSf7yCJgyL/Y6Y763vVxmB+ldBvvRTFetjd2N7brsWx6
UsWcZqq942J3KjxxW0yMwPMbxnRI6YChz0g2pI4NRH1rt23wWmOEJGEKDFT6PZixbs8pt/8/olnY
zPBjd1erQ68Z93BB1gc3re1/aJHnxzGdwEi3OSwXrA7Cflo0/IJ4nuDEnLtGBv9QLrCX8107D7YB
QsfwTL7IGnxpeKHxGCJ6GuAWUj1UZf4QdK6xd4ab2KITwv4mEPJulzILzmsYkX5MacXMTXUZGD8o
73FFoCSHAaHIYq9sNpxXB8TaqQSCQ/kw1b9zgAx6Y7oB1YjxIDjvRFozDBjcESRiXerhsYMUQkVZ
GYrgXOfeK39Tcp09GxAcd3ZkA5ZLiG9SYdiMzzniwJNa2evfsGn2A4b37NJo8WFrlrvxALHxcZ1m
SCuk3+mNB7Zlpxt7xYBvOecQrGDKQe2jba/DRLzjQB3U8zLaHkgqJt9bybnL4sOSjwE8IRuvc+Uz
+mqsJ4Hq/KKYoBbbitHevrUUEYS3pIeuRqa1KxmMnxBIZLBF5io6IBRjk+9EqvpYK4OjtXIIiTpM
ZraKS7c4SJOMgBE26IjvwiTJKnbw0XTLZitZywIt7IoBqVHyv0LjgsqqmRupaepbNRV+3ugwD3wG
/QCUje2pw261RdxUFnKTTw30srpavnyn6kDtrnhTbOwoZ1c6rynD7V1ShTdOlRFntFJwGpoq+oAY
8xe6kQt41UxPKAx5/9W48hIwqfUeZ9qmF0DBMwceM9Q9Msf0bbAG91CEPIbFtGQkW1S5gJqf0QZ4
rVPewy1A3bREw3+tNxTnurV9Fq0F4sxdlBfVJZJJcexL5b81YckdyOoap1EHG3gzaTzi6APDTG24
E4Jd7iFEBjWURBs9RBJMGpahQzaSQY32G6fcsHYEfxdTE9znAlczEA3kagZ7DLsTuCSOu+68xOUm
BV/wkBeZ/5ghdbuEgnAh5tHwigKGpKgrW/0zUm2MMXXb8mpWB/ARlXjkfjcMVB1KXv6w7exIhlEN
lwWjsfZQ8gjYe7TqScO3p7k7ll7D3KnbYu52gxzz+cQC105iU1YDqFkqC5wvvBtXXmsCFhkmF+3e
BNlox4Gr2+K7WAybA8+aOXIVqC0QAhWhhK85WigUNq2BRoYa2s/AdRDxBnQAvdgJLK/HWHq2QTHs
heD1i2k+quWjt9us3oq1D7vH2UqH6cJ0BSuHj0fP5dmP0DJs0gQT6iG1bmRLTgI4VS2jE2dbygkN
AGOeCOGk7UYHtzXljVpLrg/XS+o9wKO4Lc6G7L8oxUMGLaBdbpE/nCDkHiKTB/QhE/JH9izMibZF
IVGBJotIPqPLHjmSndo25OMxJiO/rq9QxZjFD/jjBd3nbXKMQGmbZ5VeuI0qMTKwgnGGphyJdFzL
NLjCz2J3xn9eveu64Thbwqj9chIWe1tIRxE3CK7d9qXHWcvPOxPGuZtR6+LwwoCMERWHLLCQMOjH
PQJL9wp/LGIZh1YjRdmn2vyQFZQ8O85slpJqyKIQRm6Clj7gPuI1J4EZjmdmJuiLGbCg2K2luxxx
A01m29Xz4Bxwpcro4AA1OjURSBekHJkxDEu0Vhf8EFofhoKtyk70LfkTkd+3gFFCq390x1siRkje
/FtltWj3BowiL9otoMkCEUQIrEyYL5wkrW0fCI5hdsiTRMpsTgaxc9eRpigxb9Vd9gucA/ByHS7J
lw24DIHJoHMdq6gs2Tc5SfdqE0P4uy49yGySnLjvkeg2NPiBK26fzYTB25oOuH2oOks8dB3c27Ne
+pzcQCL3nH2zrCQE0Yq4dEySyo3XlQS6PWjJYY3RwNIiIkimDCTP16wxpG4Jkc9R03xsQVn8k/yw
XzWD3vC+XpQ133FoYogmB87FYkeD9czrjYM1mLuQLVVEwAsVQZRbRNP4NyIAWoXnCHUzvLmETQ7P
k12cJg0Aa2v6Jfq0EmnJbaBuLiG0q7UHzXTpJMuFvv1EUAqajQrB3o+0FETfSPQHhFl30bB3UTUh
8XTCpUFzMfYhEyb6md3QuBCaZAkcajOGJdQMo2VW3PUMRzxG3Y2XH9mxWfbJkz6aPZO0FRhDY8Jw
N7cDjxAEEn/cstRqHDY1Vf/iKUTxN7/oZIPH4/DjTHGQEdeqpr0V1PhhzAKLE6cUgticFGejD3Ga
BNwd30NTwKJJWveEXMVJr26ImO6R5XpPpIbXePOnJ5xG78F7yvFQlKGMtshFfI9NLAIs4rbC/jvj
IiGLppiC25CVaL1thtL4OuclUZC49gbvkPrW5O0owjvnTw6Q334VtFwWTOggj7Ar8HzGSE/K4jIi
/AOARCF8Lnyr+52d4QYvr+b6QCGYXscAi8iubQROclg0c3ixfZGHFRRqU0Jm8Ey97Py5gTAboABk
HT/cdKlUpP4/KMOs76gcvPC8VDL5N3ujIoWqdPLfJRPtpSKumlEKXBd+99UtExJDEVAiAopQ/3Ts
UVmrQBb7RHjX9AxuJZQjzK0I1LLUsmBjBPk3MwNjmM22KJMS7Z+rFDEWFop2ufK/Bc8RUtt2tzpo
5/YZo2e5xUbf/7B6na2YUkV78Whl/fjIoLbI2J0PNdhVMXl0kz06pHuZhpX3YSXYdk5LoRjwuJ0h
0h3+41hs50SNFzPh6Y8XhCb1jhFTq7cp3r4XVBB0v6qDyWdlnvtWLt5y16HK7wHHtsETbGbCaEjb
0MNpoTbloO1YrwDPQkgIZ3LMjuQT9P/ssVE/Vp9TC089wsmTxFIsjh639esCrPIfYKJEP9USa+ym
ldX6MFLEPHa98h7qtGUBkXCYgq+ZGus5XdrGulS9Lr8zsuD/c4eUyC/dIodlMNASxEDipxtD7PcR
4ZmeCMmos+CoGdv5uckFeV2tXD34rBD/QjISv6jS66cwXZCjKex9B/RNcGrt1CEzjBUV7LeOdBHc
fvkNpRUF/sjizCmo11whKGbxfTrvRLUMakvp7D6XGqT5rqh9NGqt5bLM7FqgXldombKNO+SFP61N
X070hN2+CWLGgi1xGHm/78Ke9Y3qmALdVGbRC85r8rk8oVLM4ThU4Y7kqOmwBxs7iIMly1ik4j8Y
2ir6TnTeMUOBpLQ6CyWd5hNqljP7vPX9B9/q3T9QMV+KZnkFvfhU5mp+suaFuIZuFhfUZNB9uix9
xCG7PHQ8Ujkw67k4lUhvT740iCzQJ2en3vT+nlumOCK/1lcyfZYX9vfrjg6PYMo5sL6QLNp3xPJy
PsO72bU9KV0K1NRehP3ynvrD61S7E0oFpbZO5gR3M2ahe7/uUToXoXWuw9mO7d77XHlQdok3XDWI
mrgGtYcagSw7tDs161gmj2xgNbaZKMjMB9aEd1b04W+JuenZGmATUN/nxwztJEnPZfTV+sCRUmFY
lbUMbzdJU5acqmO/XyLX//LAKL1bWX3jVY2yeqpFYN87U5ZsEXB9JSFxNAAigxaRagvzgVGIvmBw
el258TcDfgB4WlYXY89Q5BjO+W9jw5NbltE6F1EKIlzBZLDLbnlCLkgeRmeRIRSG3R3K6+quKEb1
07YpuA9VqWNHCuCjZcb13eeljGljAzxB3vpFy76cuD8xM2SARt/nHK8ik3zvv6C1hzsoSje8ZZf8
Kir5OA3X7i7Sob5I/EdY5Pv6iGxrfBsRhbHK7fVjpAO66w4+pGUHw2tHOBzgDDwmwHQW/q76R2VB
tB26Sv6xkUluQ8+XJ6jbztE1g/OWqNT/b8TVdugkeUCIDsSTFH3xx/OU/nC8kP5eNviNJWvrtrPK
K8lg+rBqGwsDvuidBQTFb7U6iKr9j7iVegc4giFeyUjizhhI4EmDFtozjsu0F9HWIYGUgOHF7Qnk
IdDosJTIYSlVUIM5CM9iUxTivtQmf4MCVCKPpnBERTLuR+EPR8+vp3sgrlB8R58BAOlDDBIjpov4
+dCrMTY5wTtYkLqoKWSpM4cbyuXoiZvFryBZL8HD5IbXES/JfZHhfuVU7qeTtK3yGwXuC46R9tMZ
cd5E2YgwtplPJDIlb00R7S2GaJ8e7dDd0lfy0CCBwFLKtBbHXH/kAXrCH/yR91zOorTGfxj/cKnS
M5bu3D9xxn0G9Zq/F547xeBoGUVJqE81oYpwmXum68y43uYcVn1W4/eh+vcO0tWcCzAF8ac6feBs
E/KSXkrAUQZ0RrUTTVQegQXrJ9LG8H5WU3BacQPtSzGcsNfZ6ETaSMXkfNO0Db33Z0EF8slPMZGx
YF1bzHifVkHLgFyivhAFRy6Ni4oGbN+Ifagm3PnYysw9esDXCPSGTchauWZsk07rbyWyBbH/YPar
0BinpvFdWDY6cfJjffavKSyEZBqZU9IIcL1N+XL1CQMn9NZK3/1OJ9uFkL7XwmREgK6eDn7gnkyP
hcPecVN3K6YEXHBM5FGGyp+0773Yh+AkNl47KPj+qdN+rW31nLUeIIHev2jwoohrKjIx+HcUuMS0
vSWSdXhXWW2u/Cb+hvs6OAh87gyYPfPXdu3oI5iQPmYzfHutvcrdrSny/RRuGKRfZDJxvabi1Vk0
tg1PYuuUNUGnRF+/CNWgu1ZQ41akm4H6Qw/SHkJZzXG5ltDwkJa3Jz8FUV626BPchgmsj25B/4+j
M1tuFdmC6BcRQTEU8CoJNFmWLc9+IWwfm3mGYvj6XvRL34640afdsih25c5cCQ7zmts6C9CuWj70
ieaPKcSCz3rQOLOQ7X1rpIdQGFgsHPjqxyb03kcbjH/P7emWRG7yh+iJY6JOuP/rWZUGTiKdHZkC
0h3MhCGaa91/Gw6iNRMvjTYo83T2NA5wv8rEXNQxqBIHEERDaRTC9lAvEHub5uTGOG0y6XH3Q/ne
tqHXHKKx+P9CSgqDO9FbMujqnWAfszsLq+rEaRx/5pE0zm2rfnWFHwEi2mdiCfPcGJRhj1QBBCGY
ua3oDQXTo4zuWWER/jTZku/wZ5Hkz/U50Pu+vCedAnAia1mkdDEJ0SqVZUM4mtUcQL3mq09T65K6
KrwKe0oxBWrxVh/sV+Cv0SsCDEtnPG5XTcuTjxFp4XESLdnBAip8A33yQtHAlZ4C8yFXjti385Q8
mJpQb0aO/bbPRL+CSFe4q1a758ZN273ngellEDRJeAGRuCdKQtZXDmqLxlM9V5aO/zUbG7/yQmML
yUkF6G3yIeGZYFqOKT7EpE1ebnG6vywE+4WxZzRvbGdCouNKHBqEwZ2R9+FtyV3gDBF9eDgTw4ty
KBTmOk0fEtYu84vUF0GaaeoYE62B04o85hmuCpwbfBnTK/C0KtpJjxvnxtZZtfWRad3Nc1JfyCuy
vReRsVsQ3e+1qBZ3cCW78zS5zYn0RPPmtFwgpXAaHyV4/myj+BEsJN7ZyH0AiPupW3aN8xSxblMY
hHJkXBq3ENBF0NtzdzaNmrcPr8FAysE8ijm/rXFgn+oqmPSZobE76cf97PGBjE4+NNt6jLiZuXbn
bRSer2tCgPKkcDQ8OXYvXvq+lXDidaCGfki+s9+UkgvwWaa2PLhdqR8Z3cVhmtuGZgyu90fuTDpj
R2V8yMUMjxnZ/lOzcPXxWDPs2lAqf8DCITAmt+3jXBX9oUym6Y2Mfnlw+xKMGx+sA1OQhejT1NTL
xWtZouuTFp9brzKfU8Plp3W71ENW4he8IjSGq9Zm2jbT4ucpgW5IUQAoUAkhydqOOpUQSkGVnYho
YXR1I9b4FlIkMFYr/mq6sNqJMQzfld7fAwyzH41kJZcVThiezU7G17waihdyahhfc/Cl3kDjLCvb
ofosU0Qato36T2ZQp1L21bBrnSaHAV3RbKEN4Y0SDzaKcI6/Kdq2vmC47EcuruR2IGzcCVHM+xIy
CRdFTNEl2uNg7rqZ4rZT2rGnWiH7uyRMzHjH/oiyRsyZWBa1asZ4HRpWwha6WHw976N9OCGE8s1J
t2UqzBmnJW+VsGEuMBdZ/cSx6vf21Duv/aSSHwzBOCqAeO1souN/cymwAXBmtJueguB94phv/Uic
dePN9jjuyJfnN2SSDEK4rWtPBtmTj6FUCk+ErYWBrOzwPhlljLOba4JPnfFr3Dc9JRnSesDRBGuM
Ezxj4ptKegEs0hcppRoEcdjQvIdUJzxzJcX9ZvbRDj+iG7SFre2jQog/Lx0Be6yIddj/MbN5aD9b
FLoT+zGaJwzLLTzBcAZhQQd3Ukw9/b+08rA2zAcm17G9EY9ZHsGnadzuZwdlL8/VMYE1xEQ3O7Q3
1O6OLsEQz2Y0fNlmoQeVWZe3KpFewhtEj3eRECx+I5eCgyqsGA/aJIbD7MkjxdbefZP27VfPq+hu
zB3nhdDVsJujnqUAF2+bTieTL0LTLpm3QUyutiHq9VdW0xfPKmq6E4jJh4REyS2NaUXcmaZefqSs
VX/IUcYBlZes2TK9f+hqwAtGFic/tWHie9KGtS4rtM4Y9NL7xZuoqZw167XE7bqr+mIIIk84q+Gv
dt8wdLQvrCbDo2kW4evcDPdVtfSnPgXbX1Jz8x1xcfbJdnBszJ2xicFkrGgUAVzHpfdZZFp/wgzZ
/TqdGgL+ufBZc3Wuw41N0dwATf8EVdkODO765Lmc+U6GYjqWEe/tsWBtgwRp9PcJc1FNXezK31LF
v3Euh/sSZt/FtsmLYe+Eo65PhArzIv1h48/pnsTaSs5VzdcwURuLoHeawGNtgDxHvyhZ2ZVrQP0x
T4oumkaJ8mVRxivxOdSLjrbBbd0zbHu1M1w9+MbZmgUvEYcs+01pOOuI4Tsj5Qq2PLUL2qYKec+W
QxHdjFo192nTK5D0U1NsaFwbH4EmqoBHVKdqQXNPKOtev3dQmjAz/J9ga4ylu01upE49kJHuRC/i
cKBRpri0kD83cuSatQGF28Mdy0uNczeJPjJ7oAKZ6Jnc5NGUB8kYccNEEn61u7YkMpuyp4XLesuA
de4pGXNhQek0jhIDmbCbQjpSBCxIiWwMYHP/t02Q3TAVzbeYWUmQMTlwKcc/VMRheMBX6E03Gk4G
eYeFKNvRIxE+wdUQTPowkirA+2sTWbvNwUgHrTRbiiDctYLFTWmAFkb3D+xmcqUZy04+1ezydZu4
J/D8v3RGwo/Umv0765Bsl/Nh5VtrcaWf2rwWI2TmNxeUKZWgU1RtRk0y6vYYuZGVRqtGUxDmYZJl
vZ880X3HvNT/3524n7gCLSrTwUVyhAz+QqylOC5a0yaotR5LK/YzFD4y39SZ37JvfAzJFv2ELfTT
rAklFLzC+ovsoUWQQRK/49TxtI3Nk0NGpWuODql6GbST8wmoFLZ8NZvUCwGROZgU6vGNihnb2DUQ
h6tnXVuAqcKWlOCPf8Gl1OKS1sQltiB/2vNCO87T2AOCIGEWn71kan7jtu1uoVdmhHCb9iPhVDqR
n1W7iGrWJwo/0qNHjPeOFWq/1yTzUFLYWC9nSyt91+iTQ663beF7Vt3ehCaXV62I5HnONNvFiodX
EHNDgR8PKUXyK+n0ADJ8vOsnOzmZRmH62jT1N3yg+tFDiX7PmtTwic9lKNtlZ9/nqdZj5WQykw+1
qTXvCYtKDi0klDq0ZgIkS50cJsyWH10Uzd/SyJeHxu2z61wvNmcCTRZuo4ur6CTN0Koo3ywKVHd9
aP2DaNXRRAHEtCs67UsbqbuZTJUcHOhhq02//OgmA/1+baUIi1giXdnxd4bxg01AaZwlFY6bUZkJ
6XsyZhA6IgeIGcCKhzDGMbUBFCmPkZImAJ8yfVyRWxsVUyQlR77ZqagBahCs6pg1jdx9IDHdPxNQ
bi8ldzwaPLOgHjHuDuYBEIy5X/A6IBpZ84XOSfW1dKkGLWJB7U89RcgCh2lZdoxSiIwR0fLJLY86
LzMS/l4Ym5ehxhKlI/5j3Mzlq+LW5G0AqL0RgyA/rZEv+QjDWt2TUB4flzjqjyWvtpL8KzUhliRH
bkLPwNMLyIGly+j6NDIswVDIfJ944fgCNqU/U3Nd3MTaOAJ8w8LkynKXTSLoKDS1Tng3zcbdAakZ
XldKLuBmF+STKZXh5k3AWqV9QMmp/ckgNU5BOfS0A+JAFmeJw1sEhsa6HaIBo3TLIm8/1HCReWdb
70i1KZHnRI1AQN2ZmgnLcO/mcXJAZ0yJjfreJcMPyAxhYA2TMZ87Xjy/rRJcPN4kqbxYUyOBhUvq
rVz59o8IzkL6AOGME34zdkDI0IVN0Z9t656fMCI9s2tEeeoLh+1fklLP9k1McXxEAY9EEFdjU29H
3CfT2Yw7XLyU1EXpA84bg84k7jc/phS6uS1yFikXXP5dBWo4Tj9QIvE8UT8aLxsCPliYRTbZxbao
+TAQ3GT+oJKWkMWcFiYxtWyEgIgwjume5xgnMqVCOJM9Lof9MmkXla9AGXyxGMxa3mw0LznZU+ZZ
ayO2SAp2M5lKY1p4YnwMhddGjyNupBvUJAwScaYRfobI4sMKZOh3TLM81Fg7mFDy0u3w54mW9Z4H
GOlYaGIlZjre8ktUgaSQu/TjqVWLWE7QK+tn0Msg4FqW1eASqnUSSx0Rug9gXdn8kpvibWnF0IXA
kmUav217JDHpcbtC+ypJL54Noq08DElfUFrkRn1+UGDAAN5PYMDIfNaA3mCy6/tRdkRS0jJ7HzGp
MhYSk5MbXMi0wKmq9s5L0vJbSXRjAcsH6XcLe89AOmN7j2eWK7BTeOw8lRXD9mg0aBb+NLv6b9Zp
lJ+QjtLPCRAA7ppVDY6S/0iyNV0yC4h4hW2fxnFwnHuyOTXPfS2oTtY1RzvPQhWhb0hRFrsWGEp9
LoTnHChh05vjmOVw75wpEV8rz5TpV7XVn2mPTlBIyi82KfuFZ1av3UL5DJyEoKE0bTwnQrf+dDVw
dcljt76AfbCutLI4bxGHOVdYdNDnLuSS5AvMxhT5gifb20UFvsbj7QqrU/sAb6ofIdIqhFajqNwA
06VwfadgobpD9sKRQbPRfmzy8clAb/3R+uyFYmCALZGHlkp6nQyDBStFzV/AhE+YbnFhh5kxY6tt
pifYKu6ZKw2DR8TV/A27PJUNFKKiqgGWDzPle+A3N7lhvnFzRGBQhbZn0vZek3b6m800CWhL4bIn
B7R1q/AODcZ6RgmCDajfffyI74KyVRwI8a854OvgYQBVLb9njus3ME4nm+DoZqJcuzLHBzoctqVN
Jhwc3AOxyJu7BhQ9hkiStm+ys/EuTmNLizkkXL/AZ7UTgySoB+WQgsXICHBQEWuVdXowui7HEuIO
e4MaRECUsrknxeI81D0S/DakhwtYwTwGJEveMTiOF3Rr/ZxGtXPUbVe8W30fniDj0Wnlal71sdSN
d8nU6pUKred8wMo+6F7yb+Ziv9dJVZOkBS5SYbDJPRbSltoYmXvnTsZ0ETAGt3mlS1ihZNbwNMTP
DQsze2P1+EOhHt6Ql8UrgqB7Qa+rfqJQqAe3WoeU8AJoCGQlDg737OSivjIBuO06Si2HfvXmZ0yl
kyHcxxjeK2AoSAmFcLCutHVBkH6x4FPk4K3AQr8VbvvnsVcPQNmEnzPgpN+Q9m1uxsp6sMEYBllY
TxvT1Q5sw5C9C5cXtk4c526QgpCZ7HjxJGX1Emn248CIeRTQVIKWZsh7MA4Z61SOKPZchygjR9J5
oRaURlxvUgTrdjeBkb+Uyi7OXGbR4NwbO8IEb0Ujz3CBQ+KvsR4zF45PYslna+O2EIvzkerSkhPH
R1Fm54BTb4/BhOsiuyv0jgFH4mx/tOQgNv1gvrrslnzWOsWGwPrVqb3wXpuMS0pMbjOQsg5AI/FR
dXm/mxdHBfPk1TuU4NJfNMihg93V30D7+gA7ax90lvUWzwQgqWHfMseDkgRYzATLYsHTHfcOb6k8
2Qr7cSsozWpD/HaqJedsKO85j6DEURwMA0Z+LwQewTiq0jw7GKmPZRzLN1biZ3vBKC7aJKET2UZT
HcTHPKt/RpNdOqgHXaMMEwlVb85mWKR705FH3KrWTrp2haYTxgesybkftTEqYmXPQdW3xgOSv3u2
k/kMRg+tORyfQehYzEKLr2JrPuOz/IzF4BC0acFh41YO8Dx9gX1kwRbRIImNE0AEtV6rvTAiCroY
0fgw6GgpOSXvnBL6if4NXD1T7ezayRKk6szZajZOXDYfAs9xMDYVPOBmxDV8ppjTkVvl8G7gyQDD
KsRmcrHwsuCx91CQjMdm9TYwvjLOzrnldwrUxLiS8TiecFG3lbxv8H7iRxfxTqcBF1mNZnKm1Z0g
94wb3ugPxMOwpo1CbWKV/xYmX5/eXbRbyxR4cvW2O4BvGbetm1R3odm/eOwen6LWRGpKsTgqmka7
0NzXjjl9C93mOmG5dw4KGHcwIEFALdoAyhoYLeJ5BzhH2X0HJ2Zf99q3Ale8oUirxyRM1sKVsqMb
g6Po4CSt802hIC6RLB8ryucJuuqK/VPuCXWPgexCRJlmcVtni+POZeWb1hwec0fjtsvknJzickDe
AAmwHx1dsMIgxFCA/YcVmTY01tJNYJGspSw7FRQcavKDHHffY0zLbQgajhi4jGPH3EDz6omMiuS+
gTEUgJJqdo1XJy+x0L7Bsw/jyU00YJnkof+wG+sAZCBV7/H8V/imE2q9tXKyg6WlrhbhdJyOzNW8
BytzOMOv0Q6pM9QPtK+kH1zo8UcB8eezRG9L6rl6oPzBuTNMFXjzj1UlFhpRSyJ2RYqBnlhIG1YE
E6U05FF56BapPmQPbm7aG881tBuvG4wr41eD8SbdTwiEH5bZy39qcPHOiGietyqNOuPI+pdrffIx
dFZ4lbyVzuiKAWYC90LK4c42HdpV09KKhh07g7dSYcTnDQuQqueakNDyU0w5NuxqIDTKd58l2b+k
c3CUe02242+8kx4v9XwWSxm9JRpN1W5oOFsEOpcmIPk1m/NvMyr12MQUl1vgR5AM8m/dDfF9xMud
S2fBtanxeulRcdcUTctW1MgwL2e6X1DQs11wfuQb23brYB4H94W1MGmOfOBKOdBZsk+NlrdS43h3
7rpkHxLUR/qUwHBEkS7O9dTyAqzt4pn9Ci2zPNaTpVeQOuLshesVBxIbN8JrHP9WhRyQ2uyYAI3K
wrmyw79G69gIEC6/ZMvQnMyyNwJM+dUTZdwh1dYUMe0Mnbp2GRGpLBjXPvFT0U8+9C+thimuKF1J
m18FIal2mKV0tsyNt/JF2D7fJqFO+jC9uU0UeD0Wq5JwzTKZE6T1smYLbRT/InOua9o8NBgrDiMh
KvalT1LnNVuoapnm9KrbkldW09qncgyDvM2+Oy0HagPX3wMeKGd+meTKCDZF/zptGc4keiAtjZzX
kFzUveV5JjJ90u7nuF9/hi66SiNeX37StO80N+r2kUi6Z16ls6+PFegPq+jzd0dK+aNPIv3BXwZD
JU4qn1a66i90wockIQzjD0P/3pnLVckUcWFii7XtqQKIF9ndpFHvhx5SidN+R3iRt6yqUgJTk34Y
7VLdsRxbK6NXhEvGumaMlW9jZdzyCvlmgjsBIZ2O1cJBYxHEPhrtTGZk6qNk07XUrg2qLnwk2HJv
D7rra92w7jvqF7ZAT7LNQhIhUXfO9DJ76Rb2MIOjqOxEJVVsDqvspTI5Vx0tItwK6/cwuN4eAPsv
WvcCvLrzcyhj5yTDX5mA8z7ymFiXSov300z6azTLMN11iOC7tjRgWCfDqLEGZq9h1y8tXpwNe3NA
KoKhd9ILsJw2TT2Ztban54t9T6Zu1Lk2w4EOuw+vVgfAGwXblaICLuM9ZClxLCfEgUGYhyYuZ06O
dOWlZ8avaD9hmrhT5TtWHmzYw7NGOZmEJ1KTOsKigIq+QDPZR07lMniXnaKbDaaoBmNvP4zYDcsx
O+hdI4LGsYpHRULQr5JVK0wLOp+6nGG4kNfISg9CkfYhR9J94d9v9qalzQH9fgzfhgOdbxjqi1ri
mwuPhpEEhnMBwbleZXBD2NU3qeTkp8u6Jx4gQU9nPj2XFoZ3tqz2D9d0OhlMgtS3rM7bi0H6kF5R
pGPDHT5b2ybsslEiucWjgYtaetGqbjJEZSA24Wkj1MikvvN6dcVD+FgLTM8zPYUbKCXfniqrM+CZ
yu/nmGlRrT3jGYvjc6vVzbGXibebIgqJnZK5LYm+56Ll5WhNVoBR4zkW5bWuW16lSKMT2I3IOYyM
Q7eBbSY5oQkXMnuofEzcfacc7SkmmoN4y57awKC7Pvvi1VyBdKnHmINFMz9odvy4sN7BiZNVuwjv
9KMW9g95BleXoUL30Wp0v3ab9J+Oj4Bjhge3t71sPyFg+ZwgLYwmLEo+xZY2nfPa8JgMg6LYh9TG
BtNvGuEkWmv6Epm81zaZFUq71hrv5hzNrDIJ/geKn7OuLScgUMJNLwK8ywUY3PauTazy0KYxzKYQ
qox0/8IuvrPwUsM6ZT+TuV9cB+RxgTeyN0bTvjgc7XstJfM78b0oQ16OMEuEj2eXKy1iaT8GdeiO
z64dVbvEdtNn2g5ODduci+k05i+5GlZ1Qxq+m4RzV7ge1Ld6cH12aq+Rqw/karkUuWRv5gm3TrWg
qHvjPLL+wg2809ehY6eFTK1E8SnPjrzoBHT43tOsEZUd+ktmUo5wWkhCX3KI+SdnAZbIN7d2Pr3C
6W6tZt7X8AtYcSHNH3H840+MvT45xy4MfoOBY4OnPb0uGXuTYaBHIOXpeAnbItlOtejeF1Z0yB9U
bsOhSU7JEEXyWNi4VCv0EGZ5NDGA0aD5oPVw3TTy2NyTrMp3PGvVHrRBS6IFkp9FuRxAZgezMnMn
HUlgR/lQpkm7Qq3jk7Fz7Z0pFPw90bEtNsn7lRPJJtYoTjWeSNIlM6/Gs+FMxZM1Rf2Lauzmvsoi
PejiZXwW8P/R75CLTp1Ep7CL+ZwrKnQqo2A2pBH4D2y1xzg5rpkqhyqnHbZAkFdFlAx5QLNSfd/U
nRkMnfjKvPJku/34o7jDnQkACs5ewi8T2y6z+4v5oPN9VlgSX2HTQAJI0iXs9/Q5jGxXw/AB+/Zw
jlQk01uOWGMFo40adJSi49ivuTIT8ESF2MR11wlWM5Xz2pCe8C0Koh+cBEFaW3qc3hgeS4t3QNY9
Oo77I4YkRqtqzX0OQcuf5IwnOTM8GxKznHyLq1ewMEjsK5fnphgcmEkTIaKIth/86826r9Mn8Dek
bjGsW9nyT/VJ8zUXzr+57OQ+V23ms/+OM3yEBc8yatthARbzmNqF9unWVUhp1JpYxz5MxNQ1aOCF
b9xwMc2HDTjZf9B6yVcavG1Wnto2o3Nzz8Wp3zY99TH88PAv4vVez12+OnVVVJOmJ0puRbSyYaHu
je3ipUe7TDDLNa3CEjs3dxyZ0Adwi2PF1of5rRuMCqQQKSoOS4ot8+fBZFV5csYxxbbRlnxN4Vlh
VuxjdoIIDDTCJHwiAYYd6exhBXTHvMQitJUYyPY411rWmknRvtIDQ7QXioxlnwpYB9V472DPYuer
DSpe5zGME4rIa5VgxNOHuwX7MqgV6dj+UoQfTNvLzSJHrW+IpRsHJCp1HAAqPBNadsCJYAp8bRwF
mR8rYnHT1Tjus9jDctnzj+t6F/1BnBx8j/LLEyH4T5Ib5WHBwL6a6eiALdYmdm2GHxrATGlK33Qq
68b03p+zCdYY5isEPE+J6BrKVvqJx/cSqzsGjXpEqzXSd5phulOsWOBzwW0BlTqsw4jVDycdwijL
dHRIFv+sF9iUx9gQKeCjH4MV9jcZMrKyZuwaG+BSFGTR1uiSYkFcQzHZoDlkexYPZurnAuMGZv5Y
vBiZek3nEhlynqHaEPQ3Me3ZzV8XF4A9wZKiuhv+6MzXjGbdzRBjM+L52U3l4N7jtZGXFqcu2GKw
jI3F4ne2aVHiffAvMQcRhMUcswEbXyPDBN4KWQ52DHe4Y7MsAxaQOgtR5ZQznmijXzbJovKV7yPE
edBj59IxCB+Ihpi08cAiBVBPeU4D8gvz2niaREJOi2WQn1PFvpjVgopw0Bu2AKUXx4febUhbJzC9
rbzzdi06DDZTTt5PpivM7GFvvYSx8canuirgeHM3kZbeLaGzvJUWxMKqG7G0tQYFmktSPohMV76r
ZvzUaXOjeZSlfQjIee24EH8R+gf0v3Wdg74nCMbDnuBfsi4YEM15U4HxhMLicPry7Znbndti4an1
ikkppaGMjjePPr6mPNM7MlBDGboslrrMT9dJNIRPSBnG5KK0YLPfkYzdVGbKFOmN9ETBBr/WqfM3
L+5vT5CfQA0skl6j5QqHUo7bsrcwgS4Usvu97RjcnWy8nxAJoW8maRUYbrk6Z5aSP3CxX8igUdwu
HZl88CJ5JORJo4IgxA6enIGfGq+FPQZ90+FthgJCYmHup3vev83jRDJzPhI5N4lS8T8zHoOZUwMN
sKckxnpIDXHqcb4eEFWLQ5r2lIIY1PKxwfN27Acq1pwCq64RpecJe8bN9aZdDEl47+gm6+9c/14i
ba+alt7KHK5iM+boW7HhPc4jTQrORM1IPtdHt6Z9ChOY9h6llQnksdVDnia5wApsxGfZDXEd0CcK
KGSEDVpKu98zhLanYsHqRRlmfXXb2Ti0ybhSHKiH8wxFjMD02PGk6ZntlPeQetptNI1qZ8G9xR+r
oeHmozFR+dNgc2/HDmBMT4emuwJW58+apjUg+1TWn/sCvsoaiXA/K1PZsz+l81KcdSjnTw5SbXXC
LIBeodruqIpqBF/auuG96nlsryx0q9yfqgzSQzwXwxjYciEWu2PvV3bEbgrjPLXr4d2o5mnKpltq
6PbOaNQ3oaKp3s4KtyX6EJNfvdD8COacUGwbQdnBIxVhZLNBD+wmboaHIvH4BU66/W/qvfoUotNh
a0T6a938RdNIHkYzOrqOHSwGlr5pCbxHRHInNtrTFKFN5ph7Mj3DbqHn0IhC4sCoNa3Iz+5Co6s9
5+NdZuVw3oQTNdu8dgvetumoG1vMCtRvz6PxyrFe/TIFLG81l8vJbxdnekJrVU/WAm88JYZ9ECiS
p1zTX1cmtk+hROdHuuE9Y3/uifrEI+Zws+9YUer1SeqNe2SYAHmRTY6P3RzBzqCW5QGiwpyTSW5S
8tBReGfzVsqumqnEeGYHPJ9gqUisW27dH7BZjB6rDgxMKffUg6PG8CLEAke6d7L3ucjlV0190M1a
cvOVLle2Ak2h3I0BDJqnSFEWtGVZFZERCWm+LpAEPAAH4CVrq31J+YPfmryqg0FZPmoF/YgLQd2A
H9FgLFM2IWhO8XA5SSdMbgn4tcvogi1DE4OdBRQynYJkngisFKOdbWdHdf/ciq185zTIT5xUgSu5
ZFd8d7UimWMf3ASo94Y82gFoXcN3kCseTbU4mimSTZMduCis0Ik773RiIoek8Jz7ask+4IlH/kKc
mGic05xi2d4X3fJcAacyFCsjMEwU0mhL+9tHqIeeU+HFliN8b2k57BeLXNtIWTQgIWJ7WP9dz2GZ
5D8FVhDfa4YGH1biLYRYtSwY2tA66BCd8Wzm1dsi072VFA8yTv4yySFAAJ80dp8STmANwfurHpu1
CMN2KAVPtHQbxVCS0gHQbgQB1C87BDQCfl3xqnqZsSsDuI0OywHb4mUKNK79R12Z2WVRpO071GeU
GxZFdegdOixkh4xbgkPCbX4a6Hd/oCi54kszowIPjQoSr7fPyDdcnZ1i2Fekme8ikEK/CUwB8MFg
npCTPa4fuVFdnXn2DmylDRxYhNCXqXGCznF/HSq+z9T+MHLAVN9z5MBktVM+BB7jwJmYEXC0LqTA
ZPVes0lwKR5dKJzplb2120EcKtd4Ed6UV2Ra8uZjwp5Dfhd2VBzkiWM84ix/pLbBPHUrLiE03Hu3
1ux7PIJsM1ks00wrMjD1cfgYs6XcUWVpODuc9D3dH4Pp+dAf55dm6MV3JDEBGy75qCGtxLUeBPNN
A8dZP5ReK3d2WxXXwkunnUmy6QbC0PaCmf+73HSmqSBjY3I6s+SsX03badpAqXh8ylRu3C9pyNfV
TNIDycj8xCzIhkQaBMTBVa57dYZbVkc0Oo8angTZ5L26jY5df/VtZH0wx/SnLJq1fa1Eevbivpfo
HZq1B6slfhDx4199FhjeEcnzuSsvzpRfRktdKxZJROk9IuNjnuS3pRyygAaPtV2F0NPWG6UJfVej
rpp6qmPBjZe/WCWgabqj2SpQxVE1v0kCDshoOdYRYnnhEZdnS1gi52yWsgQLO4pb20z8ITyz9LXn
7yLtmmDktpJudZ12e9tywmCcSorD6OyAzeHRZcjm8xg30D9Rr6plhmXEQvpQTiIKiXT0pnbUOM3J
gFXNeOuMRpvQYER41zSlMRzSnt/F0wK4CBBnJrkZWyCmqeihJlPB2tjRNopDJXTYuFvQZPY2uMi9
6EJsu4vNudCMEMtsashQxRXJUHqCpfiJ2VpeASRQ713zUfzFzpIfh3x0NHY7HHelTiOIP5KEu7q4
yM7wqbyAb2D+MBf2P0Xqzw8F9OPYBlxIqqDdjDxt6Uh4epaKDnXwE/mvZxMmIzPCGr5HQ/pL6whB
vBf5uO9s7WDYRU58r3w0uVvghCfSgKBDRUNUx3hegIOxEhAsQYTUjL1ZN3woJKeegKuT2aUlCHW0
noBPsdgMsOwB0phKHN5SyemykNdFC2rsEAEXyQ9TIoqp6XqwsUpZHaKK9QG+adNbnu2+i6Xftk73
qWq9yGlnKOZkF06YYLck4njoMEcM6hWYEmYbqxr0O4fe7JOXZpr3RP+a9B3RAGAtwaf4NEQbf4Iw
8KO0olBtJqxLO4Wx4D3uoOxtstgyL00493StYfoOUi9Zwj0O97JFAyrU2jLIlj6bevSTyej65IkL
4GT6gDCRs8vGLXadNqXvdmxkgcktQn5yHx+Ho6bqMQ0svaN8FJ4WDjXJqX025qR5rFrwVCC4QucT
4r1TPMQImNZTZ1vslYA8VPGj4mVQ+V7o1eUVvLbNtY/m6KE+KcKfU6DsVLNXES2+6xLKG+sxSc0n
9ppEW0w9crsNJBRaB7fcQ6IgCQksI9NQHY0wZlAJXS/5HTlRk/rqUnOZ8Sd7ViNiBpW+bKoQMI6F
5WQoHrgisfdWCopWQguzW1uKSHbOHWzj1MvUnmdpiPxpAt2i7fvEGfVwI1RToYfg0qIZa/lqC/ro
zhbwoi8iqkaQl3a0XPFdpq3fhl00vzCqEeBHZ0/KH9fq7EeGvsLZ55YbEm0cEJC6wu7utVzPBN3u
2SjfyTVX9dWshb3sWQfgbtksAm1wO8ewVuoNYtMA6zAD9hlqIWGwxLB441X0ftVbbbLyicevR6rm
uqX/x9l57UiOZVn2Vwr1PMTwCqpG1zyYNnNtLiNeiJDUWvPre7H6Jdwi4IEaIJFZqBQ0kpdXnLP3
2uy9EOx65JkX6ohV0fqidUyQOTI2a8MSQdKrH4vuNqKRmF4HAGpR0iAMO85xnelbUQDgvSEdIT9z
+EusAweggWk3GfEN+wKw6CoM+e2rxIVbBTmmg/Y4sFxMlBNYLT0vS/latSRYoHOKUmyYdaI3toeK
EEWzzJ6nOumqV5B2TswbRB4PlqDf135M470ibtY/kRpmimMWtsF4TaN9skj45bi1BqcfvhZZXTib
we+wsPQ8+OsssvRwQnOWN7DjlHtAAtbIF+y9pJhqwkL3NnvjbzGZHC80QyrrWzTq6HqwWnaoFj3U
LfCW5ATDpr1LB5EfzMVMUpjkT62MkhI7BQ17kfYDyXmhopYQPZk7gf+5YMc6PNioj5nDyJNWmaEJ
bymafDnuZh0eJrvxo+HniOG52ORW6FQ7BDhj+zU1ei/4GpNrPpxMOcjkOm2d7tjbVEzJDqrTxYs+
1GiSjcA/lSiOzDPS7PGMIRH8X930JGLb2QzGnuibkNPPLeIlifwtYroYVYT8a7Z0F13neODiWzOT
JDYGk4xPCsl4CZ0m1HTJOCv3KQVEUhsOuRkj9BVVkKCSUcE56D2yCKy0xm/fZSm5kG08XRuIuFsa
zlb0asw5lXadk4d8VynfQACrgGjZ5Hs7N/E4u69dh3Z4ZYzExPuU4F+qsrQ2+eibZ7co86MV2e2X
QHq2A99EWgJxJb6wK2+GKxtFEG2h3k193pHhSsWDenFcRHuKYgTyDX1ghnupMDgwsWM3YMYhy6Wt
fTTb6JmLz8oOOsVOIe4x/Y306o9lYA7fiITq3uaEimaI5S3txi2scOqhdQD3ZpFdCL88+k0lkXSl
zYwi3KzM4hSD5QCpmgQdxTaiXbKRtgsUaZBBWOXVLOevorPa4YW8iaDZxWMRLzKPMCK1oxojN97X
g6lvao7i81kJZHAJhCMnX+G7sfD9k8RDmFFfVvfhRPoCOjJi+laiM8j6yXOKQNueXi01WGr77VVj
tJ2moBk47q0Jh98HLBHJTwWHGdiK8OzEPiRL61RR0x7RmErjGagaLALiOToXwutCUA7XtaBdzTGu
kWBjT26CSL+ihBQToZ3GAbIC0y+WOGuRw8FTUIKRKbB0j21dPSUVfAVrEfi+lF2tvJ895uDuDr9p
AUHe6jG7GDQ3kcLciqkxKWcWppNaJ5f01l3ho5pc1x30quto6GRPioLKw2PpskM4dPT5tygW22dV
R4DRyqDg8LoIbY6OhtiAYhfAD9FVzje2/82WtDdERQE4zXtP0rq8KgXSvXNrLwrDdiokJNKa1iba
PrJ/bjuRuniuIxzg5GMRLkVqwJhJVeC+6z3Uy2leHXuxCAPNRUmzi0sv/EkmhnBvKVfa2S1yS40K
1BNuhRlYUHmnFBlbDmaueGDpcUKzFTtFz9O5U14Q0lmhXbFRM3TVDZvUZLoeWxbYe7OoqXohNKqu
nGwoXvB3jGyVcqN5TU1ZbZMoK8Ub+7bsGLE7ofNsBTbQF8TazXOJtTyk8aLsjVnTkdzLwIfCZYfu
Mc5q/7sDnJ8aeldeAcb2T8Q0D9dOJDJIOfwCTYZxo2rknS22j5j+HmxQCzlBw0GMZhd/AYqnwhRe
gNMjj+foGO4Q0zfjRocWYEA0VBr5mNI0YHErhttAYBS+yjMvXDIu2m52r2wtYXANHd6VlrGA+a2w
unTfQB+gSZQ75rObL6hmIFiUFuUcZduELmW29qoJQD6OS85xKbPKOu4rJyWfrlbrkL3zS9Q53h23
SV8P5W63yEyn8M6huSVXslNtuGfj3SAiJmbDuqvR6R4Nl8YsRvMRzSGQU7RuQWWZtCzU9KKEtl9k
2IuHpEtomw9LBsGNW6u6vTFJN8lvWkow/reMDh8zh3SYT+HREWV14IhJxZFaE7lMgROlRrTxsFEG
KcsE4/dgDJFiyUGU8hSMmXPtOO1gxCviaoz0ZjI580CnCkHBj8z75arJDOeNnakwHkyTNumbCVF0
j9Qpfekw1A3fEOVCPmM9V+Gb07I92aNjL4dzHk8hgS+jg5bHnsppU5fEf5Bz62g8Ok7xoEDTTjir
ObtubDJzeG0F9oqrOYt79F8LpfW1M+p4y6G4PDMm/P4ap558Im2EzHGTQ8Mxorvq0NO2gjdsU+20
QSHn8Wnxyv0rH44kTs6y2oIB6YhCGgxnrZox13SZpBXat1bPAekEhjGz5hU4lQk9VBVEC0BC4f1/
prARINdW1OMn38MAa4bZd1u4/GclIsgt/axBofliC33wJ+kdgd23tPj5TLbm1FXBlRo5T68TdPbZ
XVzZsB8oZbH3TYfKBnfYStp40kzgfBSO3RgovCzLwVPnSjy4ToMmF/qlZ29JbrDHzx540ltD8Pbk
hsrx8NLlraHyDVlXzRt0bFLCq5KNiMJT0VwFbeWcKBCE8RolxFIssDUDTse6xpEoYE66K+FqGR0t
bQvvmMeRk6ylwYqxogaLHDF07GGLvWu+pgQ8vwWNMOt9N1U2pZd6Iv6nmwmvwps2rBHv6escYB6c
PyvM401CUuiMgddvjBfUnv7RdWqHyRBslToXMq/Ghwi/ZxGvU+hE+MSSKnCtnWhFWT9k4TTQuoCE
ionAQoLKIKh6MCSqP1KP7a8RZElCkifYIoZlXTvwX7wNUmULQkVcNOJzBUze3nQ1u+Z1DJtkQq4i
Ii8FQeXkw0l4S4+qCKVVVpsCuojHMdoZrKnbxANjku4XSdMpudt8Dpy/dpgCg00wdtbXGNf9jcso
PRDF7bRE+c3FeNaGST24GnzQ5y0OFBDCaayx19cU5G3ljfXGmuDKpXWFphZV9fCVJlEYfnNLEoZv
cEmnGE8leYA7SSHTR4UZN0n7EOqOZrpq3Tzdw/4R1pkaObz6wVH5Pqx8g5pA5WdY4witK3vM8gfb
xF26jYu4uEJAkG77ynQOwYjsdJMV1J+60YI55eShszAnAx7zXN8QPcxeOrCGptkirFM7SukDmis6
gRVcnLjLntrRTZLrxHSHAoH7bH73wkp8p1AD0bcwlCf414EPfq74YKzNXAOyCcYWQPgqsjNay22q
n3Fy6g2WiQ6cWG5cmRie2dRRGyyMTZm6IocJl6aQQHyQC+h4ZO5/mcdm2PZQOjoNjiyYIXe2uSFP
VaDNxadIf7vDjvZsp0ZpfzGbsL5BED4DXSqLPfIE8k5oI8UK3c/U7aCMjTT7i466DbRAHfI8Ytlt
QQzWnGrKpt1ZFRJ1qpbucGYHFxfPsNtQHbDK9g7ewZZdTWlNrAJV79ruOtdoN6diRFcO4z9YF+Rl
omEujSl5ICp6dvd9x1bt2LTatw5uEYjyKV2cRZTeQch8GftphAmYQ5qKF+V0WZ5mEGXYwR1TdpwJ
5iB6QBVe6wcAWgN+MN27HMa90IBVQ4R1OQwnuIphTR5fzrbnCXYc56iNtBcQZuEZ1tayo45e68zq
2HCsKePw3m2JHVx1PVrCBIl1UuCbM2lBEQ5CCGWzLZ2h/aHTpQ8eU5451Y4L54YjKUFXsq2eiyjw
9pElVLULpAhdhFyWfsrGxntsu6R9ErUX/hiBKpifLeAMC9zdFd+RHQ6ozBOrv2fTHoIkCUcECYlV
DSzkIXifmv9K4xUUTo02CJ+MbjI+USSazl4Qa59oCRe+Ldg+yF/XPjy5B5/D+o/K9CgWMRfYT+Cw
yT9Kk6Gb7lJQ6Del13LzQBMUGau6z4KtListST+toHZ3dljU20xgDF1rkU5XRkx7kdxR0T+NYR1+
8VBgiR0a9zC7d0sTQ4nv4craUjtmVjNH9hEB6uMn8JSGdZq0243se1LA3HCtrCIH9Z0QiULng16d
2XneDV6XsiTKtSImKLMplV1lSHBTwlQJ1sR1Emqx7UjquJIlDWgAbqRq08tj3dsiB/THe0xB3htO
kPSZlvTQb2u610cns6H6AwQ6z5LWy4kjqZ2dAjqfX0Oz7l9cs3dvcDQYEyUMdyL9WgIJ9QIxtJ/J
sayG8mquqAkViKhYq26jns4f+cBG2X8i1gaBCiKemZYZmEEfy6VnIh4DcztTIGNah3DuIojRhVFd
jeTlFmsa87SCwq4Z6AsSTUWAr+XaNbRh9HnjbS+8/q6vWudWRkX2aMMy9O+MMSGRVvr9SE5y6bSe
2OSibNj3+aVXbCXUyxC4fhUdoq60XkJNOt2RJr3TPDXsXjCdpzIUG4/UGIejdAk9d4UPcgAxYwDn
F4QJHvxaR1+tUFTPlq4B3MS9+S2NU++EDKb62UZmex1Hrr4q0yBI99LriUTyMEdQrhuy6Hs2NQu2
Vc1BT8SOYd86Ps2t2yb0Q4+zIVviq8kya3mN5rmpDqrnjlFsQTbywhyTVjG6UQUNWdrqs+5b44jJ
vhle8KR5JmV3DqRA3Gtcxz8Kl8X/LtMZtV66EnPhfbd0o+ObdOhiKkwSvBfRASwpCO18NbK+CNb+
TU5gsFh5gMcOfT9H/Q3HDtTU+OM5IoxxDMKQ6NJyJip4Zqd5tO0YTewwlR7J5lMfnGuMZt22m0QC
SnwOlbpD7GJ0SFLZ8p9GQjK4xhRjlvGVO9z2LA8P0pmnOwKD7fKehKH0U54HlFQHL7AhPkRlhAFt
eXcAalEq5TiZNw32F+OsJcCL/CACokJAu0+1Vz4Y2gODbMQW4LxVz5wjiyUIOAY/b4UeSA/HtwpU
qc7AKWFF43QwoHeU1gjbi9978iGdEthglV3Wvxp0BEO1ttoSexjlqGgMDtSawUVLNS+dX02s6bVZ
MfsgYaQgRxlpCl8CoHIl7vJirjf01fGAU0oZnWdNCBpEcKQj8bX2GqeN4AUCnSlXLFlefW3Rcnq1
ffD/n1sYESmVkiLgkJ9NBKPGMB3ARoy6wOMMAJ6TpWUl5IO02DHFa5bVLdiWqQ8D84ZjZIt0L8Wt
SRNdFTrBI4FxBKmcq2eDajzOWPpW1IaO7HdHHl5T2IdM5Dg1gno0iMBzraOynaQBH8KuBBos4BP7
cbEdlz9A5Wb7YLDKvao4cv9wrGWQdERyHB1P0pnsyyj7NsZKxhzuxbzpCTd3NiR3MxqHrqLQGnYE
rn2dBxysh7Tg+HEbGU5Z3ElpdNWuRhoWrEWf6/RoNKNpY7/WuXWTBAmCSfL3MJ6Q0nMYGf9gMdVg
mz80kvx0j5ONaTPmaH9lDwEU3ShJqzuw1SzlflKONwUdA9Nb1W1Q2U8phkv9iHshS4MV4idji7QN
GWEJyQrBnze80gmExRB5JjJ5KkYBWo7SkDcpW+9nwR4ke5jjPHq0qdhydqNu/I1oDrZ2rg7qB9HU
cbEhW8G9yvmuP2F3nGEm49/dciCjWEQvU4zJyuLoMUJSLzL7KioC/gaUe9iCpC64gDoboy5vaa9F
sE/DWVX2iy2c6QCaQOOWzYklpJinVp0TQ/jNk+rYqDIx7hrOQEg4hLLGu4L5lI4oLYVs3oyNE9io
Xjz1FIECRBEVeXl6iuidrz2EyV25GbJY1jeoaaPsUx6inv2sbbvviC1E9L62/aYd1klkGv59aGAQ
orOu2SHghy2k/VaA9HCMVQB/TL5iAqJJhqjLS46Ij8obOWqgNvQarC8emXA+liSyjon1YTay98ZM
8SLjlEPx/sYQfuL/8ArqVrDKmJTB6n4ueaP2gc+qbkkuyExR3aiG7OOX3qIAvos7WQpMmKbjbGlH
4ZwL2mHe4kIgbdihDwXupdWzc+1OkA/AU8zOTU6qikMbaKL04W1T6jn0bwBbPlHvCtGv0QdlE+Ji
yccJpThEFZggnKQ7xS6SoSMT2myfCfCuAuAoht+wZy7pI6YE9am7dFb5uvQFkkY2jGHuPjdUqTip
l5kzfqd8joyVk+eEaoFyY5lQhiQEa+x/KI87XAsdUaPwxq55StIw1+uMatDbxFxMO9Sww4wd2DQ+
NWyu79O5N/iywuoVjo4+VKXo5uvK6jmWRuBedzbYheBZC3OkmDGLxP7OGUNjXqO9JR/TsHJfZyIi
gmAn5QzEY2T2B/vhiAQulvbjp7woAv+uw6O/IzIDYHqTzI+dgL63pDL3Qfesx1SEW6+fYKcSUlbl
7QPLTozgOcvy4lVWAZ8nLpjwE1OM+9ZMg0PBJZ0JnyV5XN8Lw/JMzAhV31NRS2cEE5nWDxPnA/PY
Eo3xuXA7N3pFYATBbLTqhMxo11fnvvAlPqEq4UgUDvpNEk1/woeMp5b9qhU8tfC63AfiSDlt8eV4
X6Z+7PeeEpiUxzK7qsUiuadImr6ygZ0OlH9xUbrKbrfEM4NKBOzfQgJDNjDdZNZUv2KUiMbHxE2H
qV4VveSfXCqkFB3Z2n5r6WUvyn2bnCsYNZCTuhJjXZ7VznbmxIzhJeAsuJ5bT0U/fICT1+NENuNJ
xF5Bry5p7XIvu5kNKFS+ch9GXUxTpq7gu0g2rdho6XqR3Dvaep0PjXtLIDRbbhwgdHaTInM/0XIu
HzotewgbVtY3/ZbHb5jXuecM9ScB38d4HjCJG+sZx9e6ZJLWR+GIGv5X4Rg9eQyqD7877E/TY93D
i5DkYTjXFLP7+qAwKPcbIHMZ2iivSco713MH3HCctAzrJ/UnC2O3AWmhPKdopoutcBz8iGAxIWRj
Lx5or1pGGtwrA7qbGY1kPWyNuanccxDXWErZw/hrWpyAP0B3ga2K8MwZW36fU96Ug1mgP3aZmclT
gE5Y+BzrN/5sud9mWkqEM/MVPAdgN9BZJHCX8VMYRGWyK5TpupmzwdtwJpLqq5dj4F3DTqZLDPfH
nNgMo82n1wTBALgQTkDKBbTIHlVrEFNR0QWF+2jTphxktrXAdHX0lBzOAcC40JzIcGHUOmaLFYXK
brAbFCbtHoCpWiu6cU9o5M1kF7M7WTrk5uR+yQHOgrUKZZXvaEr7GFgJfz2NQ5E/Z21d0/CIuylA
WblgOzndoujbhWxQcfh2QFVA6gXp544ZbLxzE08mVyLuorbZmVPpGK8l2C3nU9l5cBnbgHXnBHUL
dV4l+N8U8SifPkE4SNkYs3m+k2NnJvNKK2RcP0zTjnluTCweQGK4bDPJl1XrAmLhFb+VALDnV9wC
dgBJJ87C7rEgJ/CR3u0YEKHgBj8BbHfJQ1W5Grw3SoV9avAM2RU76J2I77S8zyQ8CTIIVDR9mVoS
jcM0oMuKLVSt3ClAg+2YAUcIGhQLNykI4puyC4ofqe96FACExZ+xG9g72+2pNS3t7+mEvNuqX+to
9H/QwnOLLwMLBTGR6LrZHhl+XT/loBkgx1MDPPtWRWkgARDE+iHd+UtihCWmODZ2GPtIISezpmTS
sTpkqTf2aA6HdDbLqzoc/PYJsc+ozgskoN63sgVZsCm7aiJNpPOZR3SIY/6RuKIsfKTFJLmmmeA5
VQZpNXvCKuwfJBNxEI3dNqS1FHe7ynOdu0r3yVE6SbWtRGx+dbD14aVHmY8cjVyb6tqeJclUlMUQ
aM18kjt8CqaJiCqa96LIOQR1fBvuqAzKO9qnpELBCaCGac0PtYHMaqMza3jLg2z09glRlRPsJt8j
M0HFVCPWINlzwgeZPMAzQPH35Ti/5TTBEIqKfI4nbBCs7Wt6UvYCv2SHseql5ZZPNOjc+RhgAE04
9EwuyDXmxeoQWn1N62gqb2hH5jWWHCtX37rQLp9doxMacM80WDPCG4N/sc2n/t7O6+4aEY9zIDHH
wLuTSAQX+QCKYPIcbyn55yBevbyfX1VbRkCszHF4NfFDW1SYsIeafcYQjniu+sBmKSCGMPceaTDx
jDPDjQ0mMs/C3pkTfo4nN4tF8Rh4ZUbEHlMcUsmuYH/tw0Y5oUCluhhAyE63bLdmdBieLtU6QYWb
74uOLmiABlnDR0dfeMjs0Ur47vva+oS6sohbqg1xRV1gnhFOqoPGbsAV4skM3QcUsNHN3GRpAdjA
7Y37fnYHIswqzzbvxkq05om5DBMhp7D6c032zX1iGqX/4pSdYS3ICVkfQ1/KXYUR40So7nSr9URP
1ojsm4mjVfPW2/Rg11Ti5HeqLEX0TBrD/FwZDrs2zoLOunB5rA/kIUbPDV2cNTrY0vpO72EuT6Rl
eldZR67OGuapRx8qJogIKzHJBlcg95N71gWsSRwJlLGNnMqjex1n+Bp3TebMWFiGiE90PFUg84AA
ayq/ZN2Rgkp2tLAJdwCF6g3xWqTsHiRClx4H5SFpTduJNwHfJ1vdzOqcx3jgZLlpunngdK8m4750
JwOfcbYUtK9n5OTBfohx6hCj5Fn9ZwF2MXmamjEJQNCZDWUJa/CwyWC0opocwJoad0ZPuqa5VsQZ
ZMaq0yV9mMolCwSYfSn9qT9jBgjm6qdj1l2PbbEvJ2yU2KLakbplgW4tnzZ9Feat+QgvNybx2zdo
7TdPkQKV99K6RT/eINQxyuC7x2Y79nf0z/jA0HyPyOX3bofemIS1DEvvLWe9mRgO7ZhekAKyAARx
IE8E64M1cfq8pabvzpuukMXnqBZFv4+1UdFAEpXS3T5mIeuw640YhPK1kyHhVAfaRWH4Kew1M9Zh
Ii10KnciRx9ntT//+Y//+//++9v4X8GP4r5IJ6KM/gH+6h4RSNv8659C/PMfTOvL/338/q9/cgyB
Umk5EF3YtXkWFS7+/rcv54iMN/7p/6OSIGtxX5VffLutqg0nn2Gfmql4tSXnCdx++LQxzhPD3Zje
xOmlduncjwl9rQh50se/xnn/Y6RDkZusCA9Pp+0tHdT3P4bu3WQPrPufEoHcYyN06b0JPC3tVvbZ
lO0JUsEOXCUhW4r/8MqY8i1Lmo6yFdR+pd9fWWp6QEZoDK/sFZN9nU3EstiI4xzHDq4xR34TPoCr
j68pvPe3qwDOKVdoauYw4Bzi3N9fFNkUpSQHvTcBIENz46rOBhzZaitb0Y+l9bQa+GyYmsvGEveW
xHcKCN/yUlZn5VAWKummbsh5LcyDTZk2pohVd2wKiNRc9IkGAdfJGJf94yA63z0FGQeb649v4uKV
KdNTIIVdy9NSo7Ty3Pf3IHlAsxX05nlyRI88qRw/Q8/rt400QXUpNjVvk5TB8eOrLv/VX0atEtIU
BKxQxWSgWEIvo/qXUVvMTRJavl08gnokxKLM3ey6T3AWYiOe2zXlYIf+Mhmzx9AlneMvw9T6w9WV
djSjVfIXU76/eodWtm4as3j0i6E9J5myHoNmkenCR/zLpZYRf3mjyrWkQphne1ovQ+iXG22kMmgI
6OKxaTlZ5gg/1piJ6l2XeOOudkz3+eMHe/k6hdQMSPSGrsW4lObF67QA9lQj9oczqZP4FkJvabNQ
xwAsF+UHCv70jWy2xx9f9fcHylUtCvhaSDbhlvn+LqlxcKM0385FwhZ9NRv217Chgk3XzJi//cfX
YphSGXMtAff0co5hbFYmJTb/TOtcPbNRhFuCHS1aqlG46T6+2B8ep1ZaOK4UmkarczFSNCZwm9L1
Egy02Pmh132ZFjcOKCCJf43DOrGSaSSm7cfXFb+PG82FXZu3yDzqqeWH/TJuLAPxqPRS/4z66lQa
qk53tYLFG1BrIVS7AVEfDXP9JbPFq14yetZJ05Iz4EOsqJltbYwPA+c5D/7LPciSJ8/r9V8+4j/8
RpsDJ1Vom6KjaV78xiosg6EBXnGeNMkkqzCzKcvhl9ZXeUPuY5QW1evHj+VywmV0O5J5inHGI2EK
ef9UQk7Lsxsa+iz5thEG4h9oKQqgj7YhOCsoUgdtG3TvsZ+0u4hI3PXHP+APA535UvA7qG4JW10M
9KQX2ES6wDnb3SiPqW6oJJWpjxi37/5yqcuVnTlSL5Ig5lkEbeAy1PubDeLR79ystM8A7bxNia92
h/yeMyHt/H0el1clO78V/le1EcKHslEUiAPqOTt8fM+/z9WWJzyLH2Ny56Z1scq1hLmg4x+tszF4
Et7t6IpjmaZvuOnZ6RegWPvUnDZ4ZKO/XPn3182y5HJR12VJ5zG8fwLePNSeVWp9RvJBB9SwRmcz
Un/auXNiXdOUukvRGu38zl7EIW559fGN//6yLZYnlkYh2FKgtnh/eVYoF89AI84yZicr4qEYgT6F
80ZFTf/142v9/i3ZjmMSVKclnz2ttvfXImKa3I3G9c8mcsad2XjLgS609kik23VujvH+4+uJ5eN8
tzA5aCuVwySDI9kEJfX+ghmKi941M7p8gSHKK8INY3Xo6XhSGo58q97Z7WAeM2JugEhNATF3zmyr
40So3XzfgJz8WiC2VyuErc6nVkmj5NOPfYjqZRjfeqHl3X38iy+ekG2jZ+dbcGyTPyvhXQzDvpk6
gLEiv5JzPh/ghdWHwsjEhmZceg5C82/f3+/XU6a0eSVgez0qthfXM5EcEYCeVHQnPRJq8wHjOhBR
H84/DQvo4u7u4xv89+z1yyvhDtErma4Dzcvl6/cu5tMevUSBgKm6oo/cPnvayPZay3xth+Z4jNSs
3oxBJ+TAjchByqxN9jOd643J+WVrSTn+ZVG/nID+9/c47BgYkHANvYvPT6TwVDoJTgm9TJ6FZHrW
6vsQl3740y9pwR3rcFwYP2Ya73MEM0CGIaM+agKK3JMi7fT5Lw/o4qzz7x+EBMlViumQrsrFB0mr
TiCXbHklQZb2a4DQiBQ0OU0MTis274iPRERMYRaYEUmNk9pZnWH+TEsZhZs+03QaP/5FfxgjwvE8
z3JN6S7D5f1H5JnGwKZ/bBED2OnOi8X0CFtq2lN3UD9MQcHo4+tdTMXLA2A9EJ5to3SWprwYk0lH
/E1HmeOqghgNNhiK03AjE5vmdqXQ5B/cqrbH25rK9hPpmn39lyEql1nhYoiyj2XV5/kL9mAX+/am
S0mMacLmKhzT6dgSUQcY1BxfvKi+ZbOvwWiFd0tu7fds6dVw/FWsSxXlcpvg1ANRScDF6euMKwcN
FFBg4f4MegBLgT3EKz+0o8dJOc4hUilKkIwKI5LZLx8/xMuX5nJk5oUBg9QsL5RW37+0RsMy5NSe
Hkt+Omk3tgW8xonuWP6ctSCu4Pzx9S6WEdt1be1ZWKNNSTPc+/dM/MtWLpR16MACN46u6/UmJk+K
zyN9xirA67ZKs4nF+y/j8mJy55KcRlmyFfcpTGFffLk23gRq/W570q1ZHhwq3kR+TPCKWt2sbasa
t7AWi78MjovVmou6jsU5QNjSWkiOF4OTtLwpQ+5JHoHruHQOM9xp1p2d0i45VGZZTzuAX4ZxHBtR
tjTs0TWs447Oz19uXv3+QzwT5IhkLbVcdg0XLzg3kfbUeL5OJPuYwzV9trA9Z8jJM1Zuu2vedCds
bL0dBb+NCoD0ZHDW2nF6cvrIaq5bGq7mC5VdiwIJFGEz+jSoJS0HMS/EzdsYkV9yriBy+BuTvpr3
rdGAN7cCyT4TT9jV5rkE2hpygq2QygG0AGKPLLoN2aGVU0RQdDSUwjw2oIEI9sn0SM90igtjOYNG
ZnQauqzryW+MUNev8UkZwZMaADM/x2jr03u21uAIx2EcO7kiPwIs98dj9rdvhLO5ZykFqobjnLSX
R/zLmJXI9YhDQKJkNznN0cQf7BXdRWg4ci6/U1Nx//LSlsHx68TC2KehZkrBHy5vbpl4frlg0mDd
JoosO5nD2D7Ayi0fyUQN/nKV35a0/70Mx2rJR8FKe3FfJfSWGL15dkKrQYwzRcNjrRVBLbpXpD2X
8mhkMBbJ/w6xPRFXkpZZs3bCKfnL3vJyJueHcKS0kMcIqi+evljrx0TBuyQd4BR4enjWVRrtcmKp
TzlBfD2A+QUBGRXlidNu9ZeH8IfPQ1KVsqkUOJwrLh+1AMxXlJEgMgRn4drO8+guA2O0HZZROOLp
OCL3cciJJH84pRpz//HQ+sOb5jyjGFfs6LX69xLzy5sOs0bOU4aQMsgFilfkoNl3I8qi/3wESzRt
JsskEl7Tvtgr9EPROQSR86ZnnImQTUf7Rrn+ZO2CeAheUfID///4zv7w0fBGHTCJ7JngxlwMrrgJ
xzLMwvDUaBJxdN9cYR5EUd8hLLMkcRgfX+5Pgxn8sjARgPMHw/n9N1ObydTSDQtPg52yjI5Jzfzm
M3mMY7KD8kBKSlqC2Jji8jrw6Q5MbivuzLr69vEP+W1XwGCmOk7JybGXCvDltqTXI+KBOshOEFQl
0eqjM7onfDpj8qbJKp1XFZFV6vPYINpbc3iS0cYuKBavZtcygu+JM5rlnd9JaKuQWurZNlZ0Niy1
qYUXSLUq2EvGpziah/J2RpHU31XCwenvmTCOmnXmd546FLmuEeCgqIXN+fEN/raCs5gqquxsPdkK
K31x6gcSSX60pBDjIlb/scBi923fQ3dFN0T238cXuyz9sI7yNPnDQkJMUeXy4IGoIXcjFgmgeanK
dyFYoW9YPKFkJ+5kH5jUHE6j5G/OO4lsoFqCufqnkjSe9Jp/NX+UaGH8teM20Q2B2aLckeErv8Xs
YcVfhuAfRjxnMkruDl+YTQXwYgROhYmnt4lOoDBnhU6bqFodOM2zNUu3uGlpavz8+On8Yd60eSo8
Fo6ASl6O+dGOJaV2IzkNk9dviBWyUMQ60SlmGtuVSjbXjQqIOSyD+PnjK/82CMgDV2BUmbZZoGi6
vL/XJhWEMlUR49AmZRYXjwwyhJ9ddJWh8r75+GJ/mCTZ4FscvnD4KSqr7y+mLMwAoqxI0VPueGzx
V67FlPx/LELMU3SOHC1tDlYXu/mBgIc+wvB8auaEaiYCZ7SjpjDI8ISpBEihI3BoQgfnp9n24xv8
03tka2baJvPlUqx+f4Mzuhyv1UV8IkwopXwni30LcngTulw+azCtYo/S60DOw/7jK/++N6blsMzT
DFjWB3HxMaNhV0PnJcmpdXXh3IUG5Z8toSjhowwkTd2RpEaiLYrR/8+H7rKXWtZ7Tvn4dt7fcl1q
NdWGH59K4l22yVAaqwk1+/U4xvaPkQg6kjCCAk8LtdbyL2v+b4N3KZRTnDdpFFJQU8vr+GXRRToe
RG43y5ONiW5d8E89zNIHBRib2V+OV789X044dCMFbUBukk/0/aUsNB3/w9mZNLdtdGv4F6EKcwNb
zgQlxXZkO/YG5dgO5nnGr79P625MkEWUvmSRhSrVBNB9+gzvkNMf0j3snHUYeHg6CSDnm8Buxv2E
9B4jXzV7byDipcpVuYXA95O3Xi9ap8D1J9UQXop2x4UyCxUrPIE2+dxGx5bZx8r7vL17uRIodGyH
/plqczVcL6iLDO+cJLO48qAOwIzEPDyO/6tsbAhwL5k2eZTx9GWOeHsI0wOmo34oRjRr3rmb5dWk
CXoPDAnYVotNZdpxYvqBb3pNW7nHpgXZiSxFvjNrYWxA6qqvOfy0lae/ObxyUe4peX5Y0l287chH
EnNUfcNLm9gOAe92M2CZgXx945K6ewgcokYtrEycaqCr783sWJ1RJZmGTvpDLL5+9aaq1UT32EJx
iUH811pgHoD6R1G8gMlK0MgIGrgG73/NzH9sYiRDPPpz12vOChaOWdCTzOEaBiGlive+Urh/OZid
HAMp9QYgNotXdvWdU+vKTJJJl6lrfN3FqhoDjiFoTW9SM0NFjappEHYKfJqxWgiO9vEzyq1yVYLJ
94ocJEeIy5zr53q1LBVdrCi56ZklkaENRb5laK8donD6YSBm6D1e7t7DUQeQLpJ4cKEvdm4Hky1C
/MlAMGLKtq0e4ZOngmfJUSdYKTnu7VfZWzV00mUy5UViXmnVMJsMWLy0wyVCNTr3pKDWfchFbpxb
IO+f20jTdrQvC3Vl42h3H9MhOlFzUXAuZxg10gfox4auZyC8njmgm+ey2KKMM9abClqJv3cjYGh7
rDZUvHXx7jVxiQjcyaX/1Ro2Gv0+jP0N/2+MRiYye5N6mHM0Jz6DrvD1FTjAvU0g0FEgutFjJYxf
bwK/9f2gjiADzw4gxB7wJ0oZIjvlMSXNFCbKyvu5SXTYdBI5wYajbHLFooaZAeGX1RQgLp617S/8
HOsjhNTs5f17zbFVzbGBKbITFlvbbJ2xUtXa9Nqiav/GYCm7tC3qTlEzmyux8fZ7073QDJqUpPAk
OIsHwpnAUlClECSovbr1w1bfd5WJ1nPUGyuBUG7b6wMrGyUqrGNHs28xL0lgNTVsQAF03wFuFSCD
LPSo/QJAvD/4ZOB7kPT+bjJK+DEqoiyPX+rtRc/ygtk4sCNQyW87/4+cwkBsCc2J3PWm0Jmf0tJ8
TkqEbmmx+TjRAzvUQxQEHq95e5JZE2SRYI+SGTuLtBExRvwAJ6lXQavukzqPyJiJwcCfUeQvVoHN
cjP0ELAL5efjhW/3qcyd2DlyGClxRtfnonGGsqpAA3l2nNnmc2k2CKQjl1wlXx4vdG//yGpeFlW0
EZZQil6x+moyiBch+hAe1t3lU2SHn2uVV/t4pXvbh9doyq4tH3BZZyZhq0aTHjheGdYKCDa7xY0y
quOLNgxIxiV51X9MUpF9Gzo1/m1xN358/APuvVOZRNCgsXWKgMUNQO1aKko22R7KUfNfPvKAGBlR
778/xlCvkR46nBSmNUuwUR8LUxFoJnhWGMc9yqZt5RwT2ovvjjKsw/0JHI+mM0OS6z1C+3Z25lJg
bAnM9Lsw5/wClaimhlN/PX5zd44Bya5j6wD/5D9yE/1x9IQZmuCnXcsby0nZ+6qWHehxj9u+rzDX
BntGjo3rssWodOWb3VuZ1I+QYwuDjyf//sfKzHkkPJyYA2U8+4ZkUrxz8xaWB/cpkrWxyI7I+nU7
MGVrw6c7J4PeJOMvBpKAL5Yno4h6+KRhJ7zQzaFhKUy3pjZNdt3gRMfH7/f2FiTdciF5EmxUGiqL
+yKMlf6Nd+nBHWaM5U/RcMpMmir0idFaUXAKfLzgnVjKYzkMiLh3+Xf5WpVyEGUZE160AC3l3jp3
lou2SWTgoDgU9U4g+/F4yXvPKAgyGluVXWQZ11+SumGo0GUzPLdHYzsAQHsxdbgLqihMNGYSdyXc
3Pt8QBxoU9rUoMBnrtdDEXtWJ6MyPMPUQRfwixAhmzEkGZz3x2qmshS7Bh2p27ZG1E5jVaq94c2F
5X7V+rDfOdZYrJz2eycBqQ+LphAhRSxnbHqjIQKI+opXVqgnV26mfMELIN8FfQG43Wr0ZosS4/dI
+O+EbBJY6EMYwnHA+Zkg/RY5GvL1CQZ9JOoauN98Aw3W/tIU7lddA2NtjvAialmWvXu76KSDyGXK
IsGwZTD/8+AXrQjLPqEHSsPq2AZJsDPdwn/tECXZVXAzo5XM8M7+1FFDpHPv8iHBHV0viDoBBO6B
IrNvGxN/66g/67nunzEmYtRuNZ8fP98N+kK+VYReKSgRAgbttzgPalxPVuR2hoeoT7u1ghiJG6CG
u2gYoCWM5AabPjIQ3OhNQanQ18+FJPkMzH6RdgibYeWF37medRoMDIm4vDiei688YrQ4FfZgeFja
NkzNHbzdN2BSoKja+EKe6sEtDw08hlMFEuuTY8fp4fEruXNiqTklEgXdHAB18gv98clNf3b8qKt1
rHAG/xgxTffGqm72YVUEKw97J/4ZGsBVRo4OwBd9cXUiH2ggUNrpXpw56gWSCYqoXWd/KeI5+j2J
eHpujV5difJ33jCgcQAAVAQy6i6CbutaohejZXq5ipAviuJuN+MLgYbLJq1wlN30SAq+BC2yN1u0
2cVFmEPYrTy5PDeLJJ77FByPxTyMs7z4zEhPxoj2UQBNuC1+i5rB/zj3oT6//zSBm7Fot8oxPSIz
19+ySAcU+ArN8DRfMHfp0DMtykaHmQ8jz8iZ9L5/77hEX5AqfE1C1fV6OBQPmMcy/aoVLfs1Kqbt
4R+vvBRQD1buzjvbVA76dVndk0ouQaGo9wVKbaamp9K53SL2OmJc2aKfHOgh2uWPn+tOVCL5AIIj
SxDA8/Jz/nEm3CSee6Pk1swAqr+6PVXdBv4fLksGHg7YvLqOv7Lknedjc1JjcQi505bbFEZMzHXm
6B7cLfWpLqySZl+Dep+NvOnjp7tzImhlWnSn/3/0sNglTYSpmx/72DxpEqNjobwxbAJcwXcw56B4
G/34TTEG+zCgaUCJOVmfHv+AO3EAjpzDsI3TAPpyEYSnKBV55JdQK8NhVqDHGxL6hugNshv6qKFP
BHIn2ULMcqqVE3KnpUu0heIE6JqiiIr2+tPCYa6aqghT0iBLTNAEfYTmVBv3pRnvbMy7FAd9vihM
XgZdi7e9g5W3M4fOb7MV9v7xe7gTFRilUuKCcmZjvzFP/thmyaioVNVqcpmVRPvNzsi2ZRpb70/m
/1xl2UntUSLqUMdPLpYa+zvdHU1sP1CFbp2s+CIs99MclbXXRfkajvveZ+ZiEZwkJlzQQK5ftZkD
5HQhrV8GKGHmZaqRcXh1A0v7m6Fl+r0dVWQAhZaKcSVpu3OW5PCHdgmFPFpbi3smbhXdRpgyviAB
UZ+cvNGPcazhWRFEa/f32yBpEdkd5y3TdQT0oGUC0w78zcDp4iLq1MRMBVQrrj1RluFv0ZVdW55x
7+v8Q4BNJL6+Yw7M+1RVEI5nrKNhFK1c57ehC9wk0x/Zs9cJk4vrnKQnmf0pyy4xeX+FRWg9RVuV
nO/jVFrDX12br7F8bt+2RG0TLCFqSCj7IpzAigosVYmxpA3H7JinarSvrKzZCd1cy1Vud5RhubRn
JA8LCLW7+LBYtLa4DEFri+2q+RFqUY6SJ0cURZ+8hXMe6tlOnVxUEx8f1DuPKIGE3ODgeWDOLIJG
b5ddjI+s740I0tXcpHX23EVhXmzLJGFk/3i125qDTg3jYPauBrF2uZoBZxXbEdC1CNs6LylSaHu/
7PCKweQb9dyp69qtXkqcOu1u/+fjxW/3D+M8SUbgeQXdhUVsLmB2iAH/Sc+KMjp8aTdtaqvs4djb
7iYNomolhbiNgbK6YdJPi5Hb4IbZaGTI12HK47V+RRPVSvXjAIpl//ipbj8gV6tNY1jmgZCXFqdi
EDoSvniYexNJ9YeiceYXBQ65l7a5u1bS3FuLa02lbUOrm8z+OuyJSKQleKfJQ2NIAjsyZKhR/4an
nKw1Z+8sReEkIfMcJrBei/wrxsm+HdAT96ZORD/w2ko/5LGS7pR5jlc25f2lUNNjEgjudBnncOQo
VcSueigYxfgBRZH8pBdmvkdWfA3/fGcLQpGQkBOSWDn0vH6BTtPj1edmg9ej9nV0atSzs2gA81Eg
EDgPbbfyaG8siOsYbjE2l4AcwdAe1cfrBWESq+Fg+72Hn2CG2aZjRecpHP2/C7OyvmE/oR7rwkGr
r85ondgB99iuzPThpKeYzRDKS6xoMd19vGdvg51FwKFyAYxED27ZCctqvOH0GMcrtA5Q1dCnYC86
P/FCtGQQ4hiPaIO+k+xF0wHuIOhlGsUynC8T+i4zhzxFmNMzEPD9RwHR/GWsQpQzUYM4aA1mdY+f
8c6ukqkBAAJoXjZhZ/Hm3RFpnSzqvAadaC9HD/lMj38+CdFox/9hKbgwABeotZnSXS8Vad3Yh6nW
euh0pZTbgX82lMA8hBRmK+O1e09FmDFlG0X2Fhf7CQfuDuGruPXGPmo+OIrmHkl4tVcaHc7KC7yz
SQSNaBon1ETCWg49I0Q2SrUSradWI4rzSu2eBoGjqgjj4bmuJrSq5uL9JTUNN74WOTQoFyrO61cZ
uE3tiEytvWKYgZvskDvxgaKl2DZm2FOHiC1jgDaGR0b3aGEVrpH6vxBmKZuVke+dSEHuxb2sAUqk
M7HIB7ouxea4LsCAI/A7fWyxOwjPeV0hRkeRo6CB2pl+un33RnIMApMENbHu8noWzUSjYTYbTxjZ
eJyw3TpEiMCcTAXhpMdL3Xs++YopQ12yS3dxbeHKNSb4RpGdS8EdX3V/5XPk78HdTUgYKP3h8XK3
iYfF1IvbkaEUE/QlmlbvesrG0Ko9l5OPGj8M9wm/jFOZFx/xF4pOjbTqQt6nWTmbd5+TNIACmCbC
DfACscJ8UjDn9cbGil5R9kj/GWwr2KG+IGUVy3r/+EHvVIF0qOWpIfMFErC8YmLSjLJqy96zYGEB
QIsTjMpT3MS209AiM9PUOJQEU+QgLZnNIwVTFvyb1EryfdSS5vz419yGC84S1CLZbwWptgwX4YSg
OXI0M323agh2mLDNL26fVNNRbbRibU/dfmR5chFwkMxaubeuD28f1vFkppXqaVWBlVmcoAO/w6nO
+DyhIf7q2khu4zoVJ7u6S8oVxONtuGIs8DbNJi5y3y4OLFAjbUJaSfWYkVRb0cTld22oo99FrqAq
40qrYKuNnR/vfsFA0Umoaa3Ap1riLGO0Wk1rwJU30BCVM+PW+SvP9GbnBE22spPvfEsanACXaFWR
AS4hRE5jVaFp0ZwaisT4notxOiOagvigivje46eS7+o6a4GqLjlaJv1zlY95/SED7kipqT95AYjp
A2NVC+nm3DqloP9OeN4CDGgUMDBxOaIyUeYrZ+jOkwrg73xO7gKqhcUl4CDHm0lSqUfKVBwbSpHN
gC/JBlW5tQTtzlKgh5iGAJCChrccKjWqYpB7JpVXAobfa+6U/p1hj4QDah2thMA7G5SmEHNBmlOU
DMt5WU37B2fokadCGRV4/6g0Hpj3DPd6VKK/ZiUH+VJzXIp3X2XMW1FV0Kgv4bU78h380QsCHxtN
YYj5o4E9CPClQEyC5FrM865FK+9n6dZD+k6yLVhn8DK2YZLSSyLVYs0WT0IVR+zcy9yhzI5zpbrZ
oQoTVB0zu8MEpaDruxLs7r1g8Fly6CqlHZYYTvqCZQ+fO/PmBLtUv7J+RMhFb5wOPqBul79yBYe7
xwfl9nbhMRGSAP4gb9LlJE0bpfuQ62deXRnNsz035aEd9QwSVpUdB6VZkw9YrgfcWHb1JKuKpp6z
zEq0Djlde3TM86SlRYA6vYGLJf62YdC9xK2advlGjqjUlR20jAdyWUYLcmwutYKWNa5aFHkIX9o4
43PV9KdyQqh2mxm1jRh2h2xsHmgQ4TLL2YUM8PeDMw77xy/65lpl86PzSAMKrAkhYYkKritceOcs
0M94B7U0c6sxH15rC/zSwZ2jSv0w4thpH3zF9f1DiWwI1llpmQTPQ0mPfR8iTh+t5OI3DTp+Ew0b
Q8Jn4UJBl7w+WGFgB4BYy+mclpW1KYKgvoxMVrcWtBmgFCFGNzBctw6WUvTwkuBYYrH23pJW/giu
WpnCwVQCo3L9IzRueCWCTXIegOnshcOCmImPnhDtTxUz45UUdXnHy+VorFN6SD49aer1cqE54W+U
6f05tIex/pBkbgo7KZxwAj80bJNYbBCvTTBuxvUtmhh54oqwsh3lI/15PfEbgI3RmuCQqyD/FtcT
ivURJhpmf8YiT//Pnqf0S1qH6UvdhP3K48pPuFiKBiQ7D5QDDc4lJ3XG6U9tBqtDJC8XmE1Uzd6m
AFu5Gm6PNa0W5ocyjyCALXNGN7NyJvFDf+77cnquU2i9SFXgSpOO6sZB3W7z+DTd+YhSdoVLVpbi
9D2vP6Ibw8/Mtbk7G3y94bVPCvLxLjOmMcPtMLNTD4qb7uOQiHHxJkhbU12ZHCxjNSN5siVSGYjN
gOHUxTayy0SgOh40ZzZZjEdBbOZTeoBeB5kkqQTKV7kSdVhQZgYe3muiSjeEM7k8j84VRXuGREe+
oD+uxC53e4Ep+3zGiCvQ3VNfU9gnGwf/p/SAnHbtXBxmf+rn3EQqj3a605busK1ntXe+dTitaC/D
7DjGMbX1SPmmILBXHowe+fO9oiJfcGwgmAX1NhhpF/wM/TpOP2hdLPDmKCQR6rvj4sT8qcG6HB3N
KESF871fGFQJ14TGfIZjskyhzMiNwPsGzL6i6jUPO6ygW0xtGiWFTdH3+aUTenswtEhZyVJvD4wB
HlfC8YgQsoq/frOJgWn1aE/+WVVBksbUXtvQnrIv7348VmEybFLUsXsW36/GNbjQzc4/41mnx5ug
6aRWlNkPdA07q3SOjg04fC/GRDfBkmbB3+9dH0AJ/A3SDHCz2J9cP2UoinyEYuWeZ+HDDSVS1Zuu
Z+Y0h4n/A3vAYJcEaeei1WW3a/z022iBog3lDK07qISkk9eLo8hXomwzu+ex1/AHUq3sKa6c7EOv
IfhYOaz6+GHvrEcjBj0+yfuBvSD//sdhcRG57cN4FOcmqfA0Lgyjx+y0hlzWlAoFQBNUK9njnZsV
vRwSDsoQiWlYXmq27ZOAV7k4B3MrqSC4nc8F5Yc6MSMXlW+gXlmFBYMMwDRRRPI8RbBVBy3MnpPG
TfOV43TvFYAtp0HN6ZSyStevoE7RA2BIzyvAgsJTgvEVtfBq7/dq8pyVSrSS7dxZjgmJDXEMYKuk
HFwvN+SxaHF/ss7BGGebsIUYUgSTvdcCbdxMKtOFx1/4Nr8D6EbTgvJdl93FxX0wmrxLXGkCryuw
MtjMpY4dKQoi2g+78POnqrdsPL4ms/+MAjyuRC52Jfnp8W+4vRG4DVgfwiIqFzeBI7MZJPtGAz5r
1IpT1+DWnkRhikkDTZI8QOEwJdy9c5xLD5VxLsKP/FeWmzKa/bG1M4ZcNAmGwENNz91lzEyPbiHy
A8T+NXWL26SFpWR5IusTZmCLb2qo9J3xjAk8zMQV/YAIZVDsLRWe5r5PG/e9YFeejL6lLOBRHJFz
nOsn08qkxMtIx5tZKM0Zr0tlk2d28g1b47XGxL3TCiiI9hL9LnastTgdpW/gH6p1WLZZ1nwwEgw8
cxurslJDPrweBnMbjyijIieHnzlMJBx43fDwePvceb3cOJTVFAgSBrt4Xj9VArXsXffcdl1xGAbr
ozPN8ZMPAuX9sYCMgeSFwM/bXbZ8otS1ZgsZm3PP+zg6Wa6Wm9rAG2Gb92m9TYMseqfeJFEH3R4u
Vbq/FPFUm9cfM5pNtPkHBdm0UdOfQTxYMPO16gSjrF3RlbjzMWUDjzYTM3B5GBf7VA+GTAvwUTjP
ZUOfoKoa9bdfVto/dp9gjVLBm/bMqR3xeJ469Xk2lfgrToDmSki6DYFvFDI2MdAsyhsZsv44mWUx
twa05eo8lopDo7ZFN6tOkmenqOuzRoV/fLx/3gRerzN9KGukLBRSjIqpsq8XLFpMDrEwKc8uzjVI
lthpphQemuTCfp2xo+CBDT9DoFxq0xxb16yUTyOGKNWTNahJ9Z9fKZPl2dGk2J8GzFHxrqmbzPgh
4s4OcOYZjDDamn4XZedRn8ru4GpDjkBzVONjtIl1HR9PjAcx9t2MjHPVaDMFgWt8DV2Bec9Rq6sm
PFhm0oPXh0uhf1NxjPuJxhYWiw4y4WKfDnGQfHDyIus2kV/nyv7xK7qN0CgYsyu4KiBckF5ev6Hc
KHReBL8/akr/6I7zJyam44nBSHZoJvC86uiPK7nH7bEmVZfyffQ85RRqsaaimBhd2wkyrhg57qIa
+2Y1t2zsrWhCvvfxgEuRVkG8oNJj+L14vHjK8lDJ0vNYTfoXE/eKYNcmTjNufaF347HsRzDKc008
XVn5thxjpg9hh0klZxv86vXKmRtkNVPg7myjADTCWQ9U0CdKgIELzZDk4JgRvpFVj3frTIxbiZy3
n5UKEKoCjR0aZ3RBr1eH9VXVXFvj2eozA2VuuIR0EsZ9T2fnOU+d+WMuidiPX/ad7+oykmCyRvMV
xujiyuiASjNzx4da6GNYnfoc2uBJ1YsQcezm/XchEmvCQHhTTr2Zd10/YRTg/jBpTX9WK9Xa2w1+
4SQ47maOjbU+1c3LfAOF6WgDCMoChl3XSwlEm6exCNtzCdYSJ8202uPzN7yMgap5eZwmuKkma5jS
m5cpsSf0fphugRJjrL9YlLrSHIqoObd+gOw97TDrRVSTW6KfVgafH385uR2u4iQKS2TkoJUAlPL5
Fk8YTTGWmxiznLtmcPcj862XbCjdTYBE2X6CubibErJHp8ulSXdlrty+t/eTLLwkkkK27DEOWNxP
SQQsCruj6lwYENZRxHePZj6kCE7PdfgXgsbpdmLuZPILMBTf4UVc6diKvBvcTnIO/o9uPvMDdvJS
syZxCxyUHa0+Z7OBCkXbWTgfYAS+SVGzfX38zm8uQ7mWVA8xmAzTc1tEwc7SkddEhPdsTQZI1hzT
zHiTt4iYHogo1sEMK19bOaH31gRTTqbDUA3d6WVYMFHYqG2/OleNVYanMtPC8bNdKxhaF7SFPglo
8+8d/Mh3ajKqJBLJUfFSMNUX6agknVXR2OuK3zYcqq09B/bnqUPj4/ErvW0osxbJBRuZ3IrMe/FO
yzjybSvr6rPCF447prNlngbbtG4bWraKP2knEgI32ztl6X4mUS+tfZhEevNJwcDUjzeNURXtSiy+
89JJLIFcgXqXXdbFj0JVpG1xtc7OMb5uX4Ek9t+p70NlA2yvP9KXCpr3f2aa2BSaUpdInuvr2FHm
syWUwsjOXZpVDdPpUYt2IeZs83ffTMwvRotr5EqOqcszeh1DYLvQfoQ0YbCll8WJmgxGZNEmO88A
OzKxmTk4Ubm1MCycEDGRbTI9TMsp9AwDq6KPtp3Hw6HCoM16mSodMZvWmobip4bJjrEtLa0N3owW
Y8x9OpsuiBsFqtvth9B10ZzDAmywNmGJY9mrKsaxPlWzXbbHxzvqzreTWrjkEI4N6Gg5oQgLoxH5
WKWgcovolCuWfkqUetzrpfW5dMJ4ZfogS9PFO6RdTMkqZb4pKBdxsMyyQiujuDmrzPe8ZGybSy6m
tT7imyTqYhnofYAnuNK4qZe99jp0Udiaq+GM60ovzlS4OVIsKu4ih8oRDLl9BSy/vRsVTBJeK/RS
NS8gV0NJ2kjz5Fsy4zTyAZPowf9Ce8YN/4pN7N+mneXmhr7HSzDA6i8hU5aWrWOJJxu+mfbZGkZi
OnxQB1H4qUqNvRUlfnsEZR8pJyijdNzyOq9gAgI50E9RafYaPtClsDbJnE7iI7K2Kgo5furO39sC
k1pMMHH1+jdXNDXcZ75uli+hq0XRPkWwY9hGDaZAu9Sp5vFLappIvkS63v+H/UQ2vcy51naXdAoV
A5laI5w18vMwzxWvdivkhjaajqxGsgHXYbkvSB76Dv3ICReix5vs9qpn8EGuKGWXIUwvAR1gWfgN
FAHnFjHd8dSU+ohJdxBG6RbKTPP78Wo3iSkgYSAH5MKow7ENFokFDPJgchlan0c7FVW4Q07crD5g
VS/EMZ/GKPndVkHcaTsHzzKxj0a8VT49/gl3HhhYNoRPmMp0FpbxSRnqFDjyVNFbGPOvBpSKrzWe
M7ie4qzyPywlTxITH5gcyxvPzTMx2VFen1tkobWvM4SJ4ZuSkKH+N6LTZX58vNxtqsirhZtIS/FN
X3DRwx66Ki4BAthn3OCa56zGDA6G6znV6u4Zz9V0A3rQWom8d9aUjWPKeuIuZK5F0DBjMKqYUuEK
W095t9O7Vq+3tmJmn/ugUbaI03R/hy6uN48f9eYjSuoY2AdJycE1ZlnMk9bYDI6FDZAtN58Fftde
xLQaP8t27V6/icJvS6EjCLFWcvMWW7aOQ79BQMM+NaFS/TAbd6732GwmH3TEUM6ZMfcrJ/LuggR9
qfFOM34JkzSKsKFPr9gn25z/9VG7fh5w69ppzvwr09Xo8+M3eZv+IiFIwIcRwjcECiCvhT/6IhjT
zNhLCvNUqEryUess9ZvZkUzs4yS3Q+ST8wKf5Hho/bOuiFbbqD6iUTusZ/X9459yUwgYjHdotQEP
hYTDVX79S1THbwKnEfpp6DHa/a1M4dSIfeY4Q9w+laMVB1KPLFVf5hiQy9auAP0d4sTIhq+Pf8jt
7nIpmlHVkLMuAe/n+oe4XcMAM8JudZibYBMYoXrUrSY/9mBpzu9eivJRmvawnVXQsddLYX2LjX2J
EyiGt05B2yZMDftvvQ7s8StpmuO+Pl7vJgCjoiSlf0BoMn9hj12vFzMznkZV6Y52bA/7JrPDf6cW
MylaP/UxNEvo2k4bXEyzjHaPV74dkXKEsBIAaoGSiHYz8kjz2amRuGmPoWjwbUNU5FOE2+9FMfxy
zysqd3BcUfjRRAvQWRNIJhbzU9Oo0dnuCozkTPRDASZkO/TpEPPKyuKcouxMYeZWuJ32nfXRKofg
rA6YHKZ+rb+YWixWAt7N6ZRPgbMVBHDY7oxCr19gBFwlMPE7PPKe7EtYVdU5LdR4G+MAccDRbE01
9gbwTwIEJgRRVWpxoAnLUEcyYOdDGQPqMs2wPKDmHjJCN/wuRW5ynis9+HtEabTzauEnwV8dSPuU
TAE4z5ODQ4f66o6hoxzx1aTVtlEQUzLXKru3TPQqp+M3Ej6QUqDMAmq8iJEKGsFWO3b1scGewdOa
Sd/UdVhvmioqtuGgRP/amW7s1XkwnsfCp8hE52HXVjHWtmUcH7VOdXaaGWBGFYbxRxy4zUNjWdWu
mYvkjJp/8oT9IC6gaCV/dttSP7h1ZG1TguO5DBt7Y+GregAyopzwC55Wdu5NXJJPx/XtgFlCcG0p
Q4bQHwJChVIfs0DkO+hV6dObYXhR1vrOT7r2eUQzaqe2XfvEMCx8b4iQy9NuQnxHDuCXF1BSa8gS
j2FzzIoJyGkVOcewruZtbxtrddRtdABcylTAIGWhFFgSTjU4fmNpG/G5ylS37ndaEgv/MFj1GB+M
ufCLF0e3Y+O7H4T5/GOuaf+pKy/7JqGAhcTpMpj9kMiA0VqcLysZ1LTO+QlJOl7CoGi2GIc2z9aQ
VV5jc9CVdp5Pj2PT3UV5YEhdMuAvxcUHBFxrxw6Ss1vrbR9t6xalcZTF7UKcVOxF5p+Jrmdxss0T
s27WlMZvrhuEgNhdcjwC6pdc8fqRp6Eu9UJT/ZMyoAXWWQJ8dy+SPX2mZOXt3i5FJ5EZHk0cm4Cy
lAgJKWbsKJvcU9HY6YkWov4RBQ2xnXHiXbnNbwIllwyNbwo92d+nF339VMGEAbIqfPc0JlFwUDNE
4pxety/wAb7UiZ68d7zDcvSamaGRHMl56PVyyVjgs4QF7ymFKL9XUVPfpoipnZQQlyylRKD48ZYx
Fq+SGTqIAjLet/EF9cki26aPqfqmMShPJjCRDHRoUQ1PWVRHySHseqeifZgJBHlppwX1phZqmf+D
3e+gHhMMIu2LM5gq6rL4kyA0C2NRPZBHd/O3kqL0P0pKXFrj2QKzPFO+xnvTTuzpaAENmJsdnlPJ
0zgkqn3QxjIJNy7K/9XWb8dxwvBq9kflxYW9/AFVErM7xRN8xS1C3Ew8TB9kw0nEpTXu5rLyg2PU
+iKjBM+02VhDeiwCCgxb8B3S8kAid2S5f/1VegvXeTo/wZOaGv6xrusvfWvZr4Y/iq0wO3sX9wI8
z9Sv9b0WJ5qFKTDJ36ClkmmY5mJhjSr2ra+MVFmAkIaq/YBjo+yrpNXPWmgOJynmcXi8Je6siSAn
MdqQGx/xluuHxSs5Kq3ZqZ7GwLFPQYReQd6VzqWOzQmR8SDZAb9boxm/ZcV/3L1IgCO0ypISsIl4
5bKAD3qud6u25gsNHFPd970z69jytGnBDE2bwl9F7Q//VIli4KdcNKm5ddAj/xTgboyAQwzPfltV
dtNsJvRCX8yqyuuDn4VCPAdl4Hyx5loPvhZxpqQtkRgwH/LeaWjgUJ6FU4WTG6+i3LgBzsov6GS1
8a6fWuG8qpXm5LtKLdryo+GUs/alHoo+exI4hiW0VPwpKbZ5CoY6QxTX7diJUjA+QB6wxrUCY4cB
1OknOnvodWzVyi6B6IjSHaudFjR5vevwG7o0Ddy1A/dI8rUvkanbMDcfzsjQz+o+4tr8a4RK9yvB
1+63C0HR2TS4Yb8v0vEFmM28ybgxciPULa6swg0Hd0bS+pK5Wo3OmPZjmvzoxYSdc5qi2FjJQG+2
GcuRFJIMoERESbpYrgYH549AGhGMtOJL4/cmw1kswX3aVoe5s37lbvBOrqV8ROAYHCUw74AGlsp8
LvOgZoRreym7evpklXPxT6t39cU2mNe6Uqzv8VG6Ca5oAEqjBHDi+LdQjV0fJQvh0SggNXypQms6
IqwWP81zWBwBPc/Hdy7FfU+gwNcQUxzJhrleak78Kocc7D9V1Nt/q/U4bbAvar+l47hG2HjTJ/rz
rAJn4auhJvIm8APY7nqtJHMqjdKyuRArC2oww2wzz9IH5buhxCZ+ZYlT/27quvsBvGrotgpaPO6x
zsTw2Un1IIG8hw3KqXVoZEOAQvOjmjrtazu12hose3F9y7AiRZaI3RIOSW5y/VPnoKCvXfXGpSrM
6VsOM+cneYXxadLzH0pclyutMvnkf74Z2kcwSchzLThutIYXsTNPGjsbcnO+gMbpLwMOxc9Da1fv
jdAgbJgyAgShtQIRSB6tP3odRVfiUJmUw0WLi+pLnAxY/5ZpdtJKq/0QdFF0MIdRrCx6+yZZlNyE
OTH9I66k60XjqQcgMuv9xRzmCRGRUnO3fGjriGZucMjrwl6T+L2NELxNeHPUYkQJ0C7XK45TPhdK
TvoswkpVt6WB2HnkG1G2HbN2+ksN8B3qJzdZedCbQ4vJscyhiUtyUr0MTIqGWj0sNe3SWHO/UxLb
3lBV/dfO7pow9J2VmIjI08oUHp7c4hy1MC+TPO3ai+WjfrSZeng4lkmZuNHssF4JEG9oicXelAGQ
iSUfkan44nWqcKzsNg3aix8r/q7TueK3Sg1A7Z/OEG290XG4bDfOMIXf+tbsi03rdqaLLqvuGxuZ
LGivAbOw/lR1bV/tzM5K8O3Qla9chW6xz1qr82a3xbnM1qIATbW61swngXE6UytmAvFeZH33r5nb
arJFhaf4iAaqnhxUc5pKxJC7mqGJaMa1M3n7liHyU5bgygimH5LP9TaCxjdaGoICFwv7tmOGluim
F37/wvhiWMmmb88IAY0mORI+yDagCXO9VN30mjUxALgUov8vr6j3/YFLTPLr441VqsXPdwZ96nlA
IsgYSekZwtv1ej7IvsEOB2QlU938b8R+aN+3ejUeJhFMa2qvi/6B3DvcYdI0FAwmgW4RdcRk+FFd
uObFQux5V+YmwgEc+4tVBAIZ/n6KDzh71sCN9XQ+GmW4plvyf5Sd13LcSJq2b2WizzELbzZ25gBA
GRaNKEpqmROEWgbee1z9Pkn1v6NCMQo/J2J6RsEWE8hMZH7mNZezS9WCpvOz8Ab3nFjo3469nMZ0
OWPZe6uH9nRq+l6vPCdVl++22Rhv9KKJg431vNw63B30VsCLIl4IJeJ8RCfNkwxzd/M2qPtlF+GH
cxP2o70Lp3jZOHUuDzssq1C4VQm9LRnx3vOhQmOw9VAhodKCVNnJyIYee33iZqxQvpDxw/liSxjS
Xt8/a7NS4j30XwRbgHhPJoIQU/7blCZNGYS2E1S3BM1ZAojRGnNvQOp52TWatFR3iL5ZnyCJBTIA
4KBeDpUcqrqH2nde+vGsV6nbLKWtPSTRaO0rGUK+S0XPUvdJXcTyIQvUZthdf+r1PhAPDbsMx1Lg
EAIBev7Qao4IgTlDKosJEZO3RZ/ait/CIPuriqKqehzD0Xhl+0QYulIThOJHXi4g6KtDZLEnYxjM
ub6N0yH7i7DHzn2p6ap7J0n6du8Ew/zltW/JHSQwGJTTIXSs8UQWNNhsnoL2thnq8l5tF/lIHbz5
mIRyj4ajtqWgsc5xeUOQH5xZqOUC5l+LRrOeg1rmWG6GQN1DknAl7vzQ1vLgpmwww3JNREI/mEsl
eaPaLx9f/bZgDBEiQKiRqsdaD8Y2CgpUo1LfZuNk6rtBrwzbc/rKie6nsZR3SWbwIK8eU5CcQL7R
raGcsjrQhOV1HlgGbmJzVv4ZT2qNLHdny66htPnb2Jbap+sDro8T7kjRhhFVWGLii8y61U2uRVWa
bwUr9pjRgN83DmjKPmu30oHLb4RcAEQUJwllgwtoXxU4aotcyHQ7Voq2q3W99MrZkQ9hEX5bKExu
JHMvvRkhDKOBsxPM3/NPUkA8Rg16+m2B7mXkNbDie3+M9O6LUcWv1dzEE12EGwKLLZpsmHGejzY4
c6zbYK8P2bSMO0vNP46Qy/wBVb27dOj1jU7m86f2e+TEeNCaCHBonQrmzSpysgkXRlCn9aFUxggm
caI5+UPX207nAsDKYFKpcXWYKkwl3bAoNPpfEoo+xxwu0DscNZ0IxceqSN26ym2IKq06vrWV1P5Y
S02rugHqp+/k1pEKr8ilicYz9EbbwzI624UJOp8ApqV+FxYQx6k0NUXkzSHiel5kVfmH61t0fck/
v6oomQsUBTTA1TlHYId561A3h7GXmoewTSJwzHK9pxNW0BzCf2cyKfEqhZ4dLCeYNy7c8+GRlREC
kUhnU2OjE8Pxfr6yhZJ1qk0jaj9PZnoM1Fw9zdKY7DSKLp0/SphhS3NcALIwqs9hKm/Jha/Qb78e
APQIrA0OfHiQq41sGbUTpgD/9lqLr2qhwlpOlEV+ioD++vghL/eTahtvOjUfbhqlDXc1cE8/MaVq
42o+P45/PQguPBTEBJeOpzmfibyOeslZbBm78AAwAJUrNCRDFHT7uu1PAYzpx7q3wj30Dv1wfQ+I
X/2f7c6BIaqcBCGCcCvE1FZzsGDDDeIiUg+pZYbv02AJ7lqi+I2lPj8ynkehI8gVRwGfKtC6zJjF
5SL3+qIdbJ30HMdK5UmZ1cZ3kmCrYHF+GP49FJ14QnMaxiRc53MZgKgqrUjXDrHVq29iqeMKa5Tp
cxBO9n5Zgq2w6uLVKN2TbiB7RZcNsa3VBNrS0DkNlahDXAwwYWR4LxiRSvuR4oF3fa2exSXPFgu5
T65MggRWC6r96osxQu5ynALVQ2N03ePS94GvSLbtQjVVDnKXfE/zqLohS54+YIC4uKER2feyHafv
zQLHJWK89sA+BCGhlbY/E3SdZhPfc9VK4oc4yqWnxUyBMI3IOTfQDA9DaOfQoIXJJHoGu8Ls67fX
32nVK2a9xDsJiQwOIpEar95JMdqZYnOvHmoEU99xRydoBVjLUUu1hjI0KGpZL4ajOjSSF2WLdcwK
s6EZKzU7W5sRNbBRV73+TBdbiEcSKEZaWyITWE+zXEWKNtBnOthaarxBgfltN7fzsSmQdi3L5ef1
0dYfv5gAogSuNkqjTMLq4y/NZaKFqmkHaDnO+9RByIw9QMVabuVDteiKW8Me+5xUHI2vHpkGFGEg
inQUg9fJchoRpUEs0Q4Vn+YpUgDNJFoUuJZVze9kLZZuo3ZRbwKp3epEXb4zpAfKIXAdOe9oe5x/
pJoRNBRL5/CYUS/2la4f9lqClV+pZ6SXdlPusizHt7fXtsSZL9eWCJvXFXLaBqnFaraHyigaEG7p
cXHgN1WlVe5KQ4vuU5soDXGuLb7QajxaasI/QUQvJBOcfqvxsklHdSasYAhpFfz5/ZhKRGY56Z3t
IHw8LcidUmIdjteX9nJYylow2LjX2VSwAc8nuLFi1JXNRjnmgSbhAoljF+bp3/V6nPbxEm7hv1ZX
OW8pSt42i2pAXKVmeD4cZIc+1JGWPmJH1vitY/W7tBy0j1oRR18MyemO6WSbPjMtuzmrvRHcr7bT
8/Boxtm/DMv5P+fDm5hE9TNiDceM+/zUg1Z0u1gaD3WVvInzTt5lcfoZGqO2vz7L53k8NR9KBYBc
iE+5ATjJVuOGhRw7bagrx6wO4o829pCeno7hI9pn6mHRiO5o/+YbEeqLg1IgBXwl7H7Wp5Mao4hn
O7l6nBpD20u5aSPJwIGptxEsfNI5v+6ULafRFxYY6Rk+F7JU2BAXYlhgfs0l19VjBLzsgD1h4CaK
Uh+0BF0Kk+TKc4K+PQZlafgwdNSf1yf6cjtTYlc0EmS4YUhVrS6JEc1XNV4s44gI9LTLeiP3VGtM
DnZkJO4iR6/zDBQLy0PCHyT8p4Z4AWOfY1VLxzo1j4k92Z5Z2vZDBJgDumeN8OTGtf7Sy6FixK2O
aaBIx893L/oXhbQMvXlM2cNHfJ2bB3UU6MlRH//M+XA2Qr4V8+DX20Hxg2TByUvZe/W11uUyoYkS
W8cFdoFbJ9pyV41j/k4tA1EZVrRDE5nFQc10HN4ATR5m7kA3IXM9DHm33CWBOjy1Ce7q5Ajlo1YV
+WNnwRWpFCXywATlwFFkQqIxCMf8daGkWBryMxIz/heQxhroSIl10MogwcJZGfNHo88NT1MQ5q2b
fkv35vJY4dgWLiYyogdE6er5wixDoBStNZjHurSTo6PCjFGAozyOrQkEAWqsV2axvY9rVBuv7/dV
UPn8kpDZuKJIGIVV7fnIZssNGdkgeXBQMT4tDg/g1lqN+E6hKO+vj/XC9tN/H2v1bVWotmI73llH
K1SwDLegq89Wb55MuAReow/W8fp4K48Ytp+gqIMJAyLG90XB4vzl4qXqzYAW/JGrqX+SquGxUPrU
V9uoez82TvS9dpJbta+MmwH1EBeJtmlPoCKIqFLtX3+Yi4kGeA4YnLid2xJpgtW3Zw04Q8uQq4+T
JZkeCs/GCb7mfeS02rvXjkSQKyRkwWNjTLeW4gWCplsS0S3hOToHUrJIu7Gy1Js4Vc1XHii0zxgC
jgWTSwNo/VK93S1lXTjKjWrW+W3RRV8lu/oeZ1P+pOTyvHvdi4lmHSGsYCNSM70QWcDop7bCTNMh
H5m617ROcucUuDZmQ77lKLa++hiKJIErT6DB6BWu7tuhmZvBmtgYsdzObjV3ptgTi5d3gbKLZu2v
JtetjQRl/Xk8j0kmJFwEYYbJqx1izAl9Sb01biKE+PdqWyo+5qKFF5tNvOsWam3Xp3N96IjxBKWJ
mghIIA7L86+jzdD6L8hKbsCV136vVJonT4AI/Zli6bdBQpZennJngaQ38KleH1z88t8STEQPxOCM
DeiZK2DdbJaDwuqHyTAAU9byZ62qZL8PGuyxrg/z0jpSdSDpgOXHf1ZHTplXRu/Yo3GDY5u0N+f5
gyZB4Uks9KkRVwnv69CqN269l9aR7gfFHuSgLjk0JhK4VZfG5k2i2eEtKvLD28R0Uo7wufTUfJT/
uv6O65NFTOVv463rEHpRqWZKJemmnMoPcjMOd8gVzj+G2LK3cA8vDUWawcuJE4xtc75lqCnBuGtG
CC01laqsK/MHi4vKF6yMjVPspVmEsw5gDNiikHI5HyqRxyKwAQLc2MGQJm5ghrZXx1lK3IDKlTuY
RbER7r70ctz1sO4oVAmVtPMR87DVtUyOzBtcIZoDB41036uBcZMCUH31UAg7ie6LzSGtkBWfDzXP
Wm8kTWTdKHH+Pcu0+UFO8NCqgmramMbLl6IzIOIK2nGkS88El99acf0w2m1p9dYNPYToDXx5Dc+S
USg01q8DVpDjwqClwwO4UFQ6ybjPXyrtk3IOQs260dT+ZGbCNtkeO5BqNqg1C36+FpnLh+t7/3KX
0N2BKwkfRqA51sY7c7/gTmgvwU0XNqprwms9yY0iVABa/QCK83V6a8/vKNRoKMDBcsD5bHUv5MEw
TS0Rwom71PTnogkfLT3VNspCz/I556ejIzpIhM70UCnZrIbRlDAzZn0KsQx08oOVZa3XLtnwFEvz
7I5JPjxUNY0DKwmip1qPE48QdYw8ZMzjXcI/3LYd1COMnJ4OpjpYG6fqM2jv4vmIHelaCtDQGk+s
DxMSXZki3STmELotMIHv+EANd00//pmVKCBJmantYVdrvtZVlmfkhXMwjKL15yBST8M4dcdiSvWj
mrSa0Jd5rKcFaGidhajs25pHh7L5ZGBb6OGmx8GdoaYnSWa4M43E/J4mo3mPala6q3R9vJf00bop
pnw6DlXr+EYDmnpMrHDjvnzhU6JlDyJZVJT4bFcfbWnmLYF6L90AGZ1OWYRq4pwUxqkjS9yY4JeH
EnB3mgI0wFZXc5k2rW6Us3RjcEE/QERHdxpEzykcimZjqIsb0hTYB1qVdARAiDurrZah+JYihhKf
rKGN/DiR1BsnamXXilrpRrPh8+k6QlLXP9uL92NQoEm03BhQeA6dHxUQBDlGtCk5IUHWHuLeaA+a
HQ+HQk+2buOXhqLkKUSDae1R0j4fypIgvkRmkJykrsSRZjKn+1GdOm9q82KDI35xGPFWvw+1uh37
bDBmY7IT5M3s3m0ipdjNkRb5zP9fYUgb8/okrgCTHEZiPFvgrrhGiBdXG9KZ4c1aNcKAQ18aXiGV
pR+mUbVTpwWvH6sI70YDrIdRWNZ+lrQe9L+0ACBGR0FNlOKNg+jO+zkcKgRhSEzKKgtfG9LyhBYe
eIBP2F0swvnkB1ZRKYmGDAvHf/4m6Y2Pk6qEnzPG3Dt6Vr5OyPDXjNCtAChJa5UNpp2Ph9NLOKKJ
n+K0MhT7pFiah6ToESspLMlFyKCW3FGNam8hdCvcSW+TWxNLuI0AcMUafX4MWDpAteCsgPpbY/1U
u5aLopXTk6MtKDhKMkK5UzUt+sOipjHuS1njfDXbIe6o+OTLt1YNaLA4kPDr155ZAmz4rAhO9Ruu
yWpLgqtH8LWy01MvgzpcQnSuYPHne4Ove2OodeGO3YjvAWEE3A6yzzXWounKISnx4ztVaaY+hHlm
uQb4812kWOP9FNSmZ2OL8BiZkXwbhBh+Xf8aXvj4nllZBmC8Z6/r86WfUBYsO7TEToUyTHu7laNT
mcjtrprL+Z1BU3NjvBcXmQIRVwKQcyFnvxpwXIKlyofsNJiTxgZPRxAsS1e7o2NGGf+MDG+BDBB6
S9arXjmhn8NHueWD+NK0A4gWPQ5CIGMdkgdV4wyIEmYna7KmdxNQsH2IfdpJz/o/+cn4UZOczDPn
NvbMDoeejevjheNVRJUgGEiYyXfEsvwWX3ZLHc5BtWQnvc8Cikat/dCaVXwCQrHl0He5wmxhMn8q
pWBpqaOcD1UNMPiHyclPUh3NbjlaI+VhR/qKaOd7tY/TLdnmi/KRAKIDtwadSDAGeXN1esE6Azur
OO1pKi3bkxPUFlvUhOEuRaUrFQVKKjl0QLl3st2gaf2h1Wr7Le1H46M16Fs92YsNR+hBPZItx0fG
Tbae6rrozGyWpumYWlnnuDVAkWNGU91jq1WIhCz5Q8w83MzVoH+mzV8f4lj69rqvjFKoqFMiDsF0
QFxSz9cA6yyjHEuYY73mTA8KDgCuYZXRLZoc0+1k1Vvl8XV0Qmmcy4MKAZcHadk6UMDRmGCrMJST
oxeGr4OD9zW16V0MilREOdTMS8PC3Di/RcjzW3QLREVoPwIFJfriIlnrIul10JWzkUp39lxqp2Ky
okepkwe0/nvast1gHKcSt468KLYK9C+OLAQxBGEYyb/VcT1NIeWhGdqckhryqQwd+4BVYHszlGhI
N+glup2sRCQ2WPhdX9hVPYZ3RpmJAh5VPHGCrovdCcIi0UA3574FHeWngxLsk7F5ZY9SjMJHBRqQ
dJQ0ca3vbrRW2znFkt9Pk9IfI7nT3LCbovumlRcvVRbp5vpbrU6n5/GoV2ikhwIGuw5uc/A+Y2jM
+X1mW4lvGk14bKYOP/BF3Wr3vjAUsmTURCD1AcdbY4wgosdDntn5PVku61SVgWW5+YhwqVMn9laC
KKLW8y3qnI22+g6BSS9Sm2NeSSNEs7y4gQzbj2ZGG798RyCvPXJD1+8rvXHuURbTXCydlY34c3Ue
i8kVdQUuFw4mcE2r43HEuSXNIiu/Lxs9D/0c5SoPwqb2rtH0W13K0cW8vprrA/nXiALIQW1WlDNW
ucrc8crWzBwb4TLfpsZ8j+GU87PopfrUY6QH/I0ot0qcj51jBbIXGlQ6UMQteLhqi0S5QjlzMon3
J0UnH0T4hCvi/Czso7Zt8T4u7tPFkOj8NpnpDXWrQ8ROAbR1CauRq+FBHa3ck4KsC10Fruk9wOJ2
Z0Q6KtMaVcKwss0/+xK1SQuVAM0P8lnZbUzcS9tFoc7EV8fHwKKdP2o3KrTNJbm4HwacLFMYtVgA
hKZnBbp8F0tEKh34uC+13eof2jLRdqE92MPG8q3O8uf5Eikm8uyi5CWvAqZMRMt2Yhb3smwsICJG
Y6B5blYHox5SN0g6ybXU9JX95F+jQue2hKYWqdJqlwZSbg12ziqFqWY9AF/9VExqCchlXnYDeFKv
1KMfZS3bH5ZmWDa+05cOBa7K/xt8FR2NQT0hM9EW9xWNvIcOJT8fjp55itXq8/UlfuljJPxS+Tig
iqFdcr7CdiUFUVnNxf1cB8UXYMnpzkr7kRoQF7Wbkwntrw94eVWhBgDSjp4WWh8X3YrGTKqewk9x
38R19aaJ8DsLYrM/jHP3iGB5jKqpPb0fWOmNM/2lbQTWhZ6eTHJFh+b8TWVtnFs5cYp7CY+ZQyzX
sW+MsGWV3IpuZQvJ/CUEFXL9bV8cFBiyhUIjvew1ixUpZHogc1jeR3G/vEtMq7rTQgwJrSY39oEe
Nm/jytwSSV7DRp/3LvmF0EsEHMa9ef6qZSYHYTpVbJ8o07/OCPIfubnmXVsn7VOrGD+xVzUf7Fb6
WMNlv8fBo6GIbGpbNOqX3h6BD2gKBEaiB3f+HMGkJOi51MV9njnKXp/N/rscOXSmxyz+MjlGcDf3
/bixzs8LubrjREkKKCdFIiSJVwsNKMFO55kyv9qg446xuvSu7g0I/nYyfdBmWe68sJaXr7meGXuA
R9HBip2ZJSnLmyAoqz3N3uiOhduq87wwHYhWU/7loicTWQfilUljtTfz6J5eDkpLvT37ltFoO6tB
HnFW7OAwz9l4eOUOFJcM4SifG0iRi+ZnIFVhnmLFc98OUYjjFZBqV+5L3BoIBvKHYezRkTEac2MV
Lt6VYQm7+QfII2L+1SJUoS4ZMMOj+6xTlJ8ZVtI3wFXSU1aMn2JxqGnTvBWLrsYEhgALmOoJm43W
CpoV59utmtpUG7O6eFPh8RIfmsAe7cwFVVsapUc7z+oe5aDrs72jdrP5upIVg4vaLlIj4J7g7K5t
15MlyilYWf2bsl7KW/K4P6lwwWGaWsVF5GTauBRX5zZQSJJLmkDgPgQjTFuVJ/tqMI1SN7on/nto
eliSo5Gi+47TzRHsovZ4fRc5TN1v3xTDAcUHiCnYOAT6zuo2bEpLLxxt1J9kfNO8SSWDyRPUAEyk
2ggU52k3yg3W61FW3KXlKL27Pvzq0vh7eLYUmby4pla7CQwBpG4t1p9abUl2zjANN1LeyMAhZ8dP
JvW9MdqmN1F19q8PLH7x5Xv/Z+DVe2ttqHVRWOlPdpKWfosG1ttEVe3310dZb9xfswszhg8FFcd1
+THE7UGvq1Z/SpxU+tQMEBolMs39bFvhsawz5zZvtGHj1S53EEuKABIVClSQQNmefy2N06ahHC76
09KV4x7fONM3OxDNeKEZbu4EW5iP9a30vIjPAt8IavClrps/WWzFhbmY+lM9VL1XKGbtYYOGHr1W
zj6koXBvJk2yz1D3eF8ibeupkdy8rRFw2SjBraIr8SDPFg0aEaXwTxCL/lvtKW3tWUnjxHiKzLDY
GX0dn9QWNvdSlltSLS9MMg5a8FfgPgEdX6tcmWFWgwYbjadp6B9ra1BOWmgYX7IhBSllTfUW5feF
nUTjhzIqWSuI1zVuoVBbJ1ia3nia4VYfi7x3fnIBSP6IQscu0GcHP0B9izvxwtepoUUDCVKYvXH2
nc8n7nVakqq9+YSPHoBSJ+lunKlHALvs9PslgE+RluWTLk/zlrHj+q4XS0m1njBSFJUE2u586GDE
A6wvFOOpmiHCZmZNC1dHXD0AMbmfAxkHyzSMd4aF7xCt8n5fggFyIzRq3wRdYu6iopKPbdhsAdfP
1wHcCBc9oZeArJPhkZicP5eSpFFErcb8LogSzi3Fzky9DWK5qR0/0DQAv0PRJcOfeV+GxutU+58H
Z1i40eCeoJms4WvRqFFdxcbs+1RZ8T7FjuHEJEZ+alpbJOjze+HXUPQpoKBirmiBmTt/Tz0hYrG1
yf4+A1M7ZJbS7Ec1m4+O2SPAIFnw+51Ulj/YWIG5CQamr7p1KYkyOHA1UWwDWwJD6nx8I1OmnvJ2
8qOcIIwcHWQW5ce2jgbzY1pHyhi4EtoBy8bRuSooiGEpLiJRR9WWWx816fNh1bgu5k6v1R9Lm0sw
5JzITHcoUpn1jZU11dD6AIjk/p0G6dB+BAYqJw9zm0etq6sBkHdkJIJdF5BBb4Rd5+cNTyQMjpHr
ptxNhw+hqPMHI+ICsmfG8g9QktBr9DRV9klQdINvtHn9yS6qYYuIf36aUseGAQ+FlGq+wF1fgCVt
CRm/wTKin5Q7Wiyzp/EDtoSTq+R59P019+TfQ4lARHjfEMyuDu6o6/ngsLT/CVkv1u4SpwfrBr3J
zt4ramI9zkOEFyHfmmVsrPh6XtnpgOghSVCgQ4pjrTZAbRvTKWdKQjcdrP42tgvtMCPvr7mxZUpH
hAeKLcn3i3kF1osoEHUPPCA5WVdLOQTYQuVOhH+sZNFml8LO8KqQU72Xy/BwfWLPT3AmFlkacXRT
66Drx0d1vm0kzjBL6uomdBPDDI5lkdPXz8rRnSslfjMulv4G7bTUjawlP14f+mJmgdiKshybVuhh
rIduloE6IQKRWI7r9vxQkjR6uHxVFJqQQlJrOoHXB7yYV4HRd2BzQaECjrPufrex1INsKQLetQ+S
L4gfVqYLZKy/y5fWaTfi9MvRTMHThx1FzY9/rg7IVEmonC/pGNE1BmsI1CjN3TbJHMcduak2RrtY
R1IgGjx4UHE+oTe5Gk1e9HAJ1cyMXDnU5ZHR0A51GyMKdJogmZEKRC/UBMeYy3tt1u1P1+d21Wti
IzGzv0QcKBnS2F19oSPl20wbtCByaYWoMtLCWjL71Zjb2amcHFy+mjJMsPCWG/t7ZCP576adI3/q
urZ7nQMYzyJcf4XSP31G4Yu8epaIkHmxnNGK3N7S4kOvZt1tV1YDS24V+BMtW6oMF7NPi5GSFjZu
sLc4JFZfkTr04UR1EsZCMXbtE+3Ufo/WlOTqWRbcRGnZvw1NbfQNIpGNr2gdb6B2LGx6+IR5bYqk
4p7+LaTF5MRq7Hxg6ElL8s9zXj1hxax9KAuZFrKlzjcp4vMbp8azItB/siPaTQRehHyIilIjBby3
ugaHIOYmKjU5cnUC+fadXI/t5DdTPhcef9bfa2Y0lccpm9TPZpfHb7Vc7YuvZqYMdy3qjKNrlOn8
wZCLWHEnK5+ruzgp9E8g94x7BfGdx6aP4K/HoTFKhxbW5fSFI3G862R4x15HBNc8Wkh49b8yhP/6
Nv13+KN8/PUO7b//hz9/o7rZxGHUrf747/v4W1O25c/uf8Rf+79/7fwv/fvN8KPp+ubHP+6/Vu0/
9n3x/WsXl8X675z9Ckb6+0n8r93Xsz/sii7u5rf9DwTffrR91j0PxzOLf/P/94f/+PH8W97P1Y9/
/fGt7ItO/LaQx/rj7x/dfP/XHwKn+l+///q/f/bwNeev7dquLOKv67/w42vb/esP1f4nbTHBkBCS
a3Dz2Y7jj+efKP8UirqcruyN52Tgj38UZdNF//rDcP4pajPU5FBmhfIncqG27J9/ZP1TWNjwI7F1
bbpCf/y/Bztbq/+s3T+KPn8s46Jr//XHKikg9OW4RUaa8ghHEDH46hRc1ArkW5woftHL6q21tJ+q
0GwPkrIYd92CMV6s5MWt8FA72EpmHbRmxhPCsjJKYxFHhm+UQX8qijD58NsU/v2kvz/Z+V33/GAi
UuXBaP8Qx6wezELqKhkzXaYqVNXQHvo8dNV25EHTJvAMiWrV9QHFEfefD1QMSASBfoFMQkhypK9O
JK6AJm6nTPWtKug9ztzmhJBO9+f1Uc7PPXBaEHQZCzSZ0EAnITs/fDD4zUM4zrYfa718NwULn2xW
C288SVM/YP4dfgj7Wn0kR4s2UvkVOVuMbaKIS+ZH6CnedPWGga3VA6J64U6DGP4lzMvshB9i6aLg
abZuk2nFIe/Mce+YWLRCEy5wqY3gcqPqaT5kVmu+6bTC/nx9QlY43F9PRbUf8yvgHxzLq4PRqvTQ
0QJUN4NJk/YwbqxjrZQtKbFUQAtxlugpmcY3MXINtxVm2jizK9HRNAf5Y1qkbEDFeSv1eRD5mHjk
W9DNVfry9+MBsUO0iFLpBVeSc9RewqYI/AmkwL5LHY3kWG++TmU/Ha05VT7quCpirhiX8kFRks5z
iCEOwWSWt1VLTnd9utafBWsIpYMzg28Vq4K1FBw1oWmO2ibaGQkdN9T6835XNZG9s1Bw+hQZzryF
9xPz//t3IUYEcCbktETdYP1dqFadJXFUxzt4a9l+mXr4uGnZyO+aZh69CE6wFxbj+LNmCdwoabuH
uSJ4KlWUg2mYSR/kcdqqopxf4c+LwlamjsKNCg97XR6b2taoCd3iXQBO7W3TBdOukdXB18NgOhbx
0IqmkbMx9esDgqYuSEt4lkLvD7Gc1acLh03Dvj1OdqWFVCwM8+GAa+oWvvKFUVANgMMPvp8ymCE2
wG/RSWFKkOnTIN1NacuEmtzbHgik/On6PrqYQTIFYBSEfOjGktCIn/8+TMwxkSaJSaFjzu5LNdJv
CjPIeoxsu+Cw9LF5SGAjP14f9TlhONtMDCukjbi3RJa4Nt7uqIwbNaoaPpBMCb1xKPo/dWWKij2O
SNE+HxFm8WYtM2QkYyCI7QK8P1so0aM6erYtNaWPjLCDOZHTdO9gEEbRAfEiywNGlBhea6hkD40+
V0/AAK3atfRlekoSI7xjK2lvkjFR3taG1hq7qkPLza3noL0LF02ZPJCzMw41uRzcR3ZQToee4+BA
G1QtH5hGw3CHIZp2XaFV+1pSh8ltaHIjG+S0fe6akdL9GVWT+SBL6Ijuh0jFajUIyYInAusW38tI
qz28/sgUVfzA3rV2nMmurdSh6hcjTYqbTIVx83YaivBYmTiBHzQFU0kvXYbsS4cPcbBztDn7c3LU
GOvYVJLQx08izM0CQD65p0mj9ZekJk3jSxRRXOQ9btrKCd6NcVDj/5SAYcmhm/vX1/SlncRxJGQv
iFY4nM53UtYmC15+AJpQc5L8Ms6CA9Roc2fWPUAyGBUPUWa/zlaPA0DsI+HdRdpPG2vdKx6RG+61
sDL8XGvM3aLmzq7GxcRXpcLciAteeD9iAgYjByZXeUaI//altG0IDwU0tJ/zVdwqcyPvgyhKETWt
9BP7fN6byD1t3NUvDUoTkgaoYIHZ8npSw3AIpiU1faV0uvt0nt4EkZX5uhI0Ppr2CHV2jby7vpDi
+l99m0KxhECQSBBg3Co8KHUtksIZI+Y8jvU9wDnTqyje7DX4exsp2MUtBoD5WSxK+LCIXP58z7SJ
jtUbgHq/Nafc59Zq8HzDtiyRneWeYti0Md7zJly9mzDPEN1OQTldo8UpctVlD4HPz82OACe3nZ/2
MmZ/xdESv+/TXP2k20U/HuSyURYf9a/lSYra9KPhRJy/ckpZ11squzyYYzqUPh+Z/FiHShX5etHO
Ny3Y/m7ju3phOeBvmGAFITxwAYuL4rd9F7QOdMqutPwC9u9dj8syipIArsyKvPHVK0+DlcIVkHyO
Zm115wzD0Dp1EVq+EuWFO9pSfIMMmu1lHM0bK/HCxrYF/49UCHQJhZ7zt5ojtbWTIbEwVgHS0C9B
i+KDJleu3cami2h8cgvWcEtA5YW5xI+YgiS9NKiqF1wfx4mnSFosv7fSYoe5C5IGKqRjihDq4fpc
Xm5t4RxCp5BGq8CUrKoL0bRY2dwOpg+rSMfVKOh29YIxjY4eKXYmXbZBcxTb4Hxn058DGkhZGdgy
lZTzCQ0iLc0dM0eOxayNfSvN3R0+O8XGDnnprWjBgAQSRzweo+ej1HEnVQ68aT8GmOFJStwfNDyI
HmCVlp6Z1vbGePzKy/cChA08R6wXoLXVnsSN3iEZK2S/MwdJ85N4KjoaoTpm0Uo3OQUdM9SN/HaO
qlM71Uvo9uh1L27QKvPg2naVPFmB7WCVRi8k8ye0tt6X8ZAUPjSdIPXGzKi9Ek35wR3qTjs6S7e8
J3RHFiSYq+xbHJTzIYq18SdlwfJN2HeZuq+tnus706KR7tjIBeu2thGGwMDq+GFa8ubLlCCX4Euo
ZjzizuOEbmG02ec6mSbT1eWwp5IqN/2PqCzjxh2oUcfuqKnjX2itqBGyK6XVkVcn9S2ZmvxNb6pp
8lj6/EPb9/WHlNX+mUZt8BCokxMTkSxB6uJqJdduXGPr6KW1lUd8TBgVuYY8lX+BfOiCE/r5hpjE
YH40MFYvPN2kzrZv05hK9ZxHOCdg7JmhfthbitthN0kG2MXWrdanZeo6Uzj9ULvaIukPzfwrVqN1
vpv6Sn1PxjB8zAARhV6K7V9412faBHhmnqe/gqExM7etbL10a3NJdXcYi+5jREm52neLRjI3lWqe
0Xer2wU5jnlJD/FkGcRPkwZwmYfiQJqaLP+2zK30VIHOAdJZBzwIGA6msP9f9r5jyXIcy/JfZo80
arEciqdcy/CIDc1DESRAggAIQX79nNdZ09aZZVNlvZjFmM2mFllu4RHvkcC9R6otSw4d7/FfMBem
PybVgV6JrMO/C70v5qAG1z/zjXdLHUkHGR0S/94xv60ruqiGdEdv1z6jlmGSSLuUE0HhGmKd4r4a
RDSiujxBHkk17hrSSbv6+BqQMwf5Ld89MoVNVqxvXKDFrKYmm20Vy22+rBFYXnR2FuVzGc/XTmdo
pG+CkM9zNYUJ3eqlhKQApSlaDxVgvO4G3yDAfIygTlTow2NztfUkd9fvFj+Yg1rY67GLzb1BSZup
S6Ly1zGYEV44CFYUd66YxJmkM/0Ziahkx1HE3XlfXba1DHm+5yGeZ1nbOOifbLZDBLKh5QgGPSXe
nZ/3ZzzXg6g6uthfUqjSHJnw+NtGEy65Ki06+YCEhJy3//qwvB6Gfzu8AO4giQGyP5hb/n5YDoj3
5sjIixpJg/Qo50w0uIejO5MR12L2mKo4gMcFIZ4osOH/rlPinwGRq7riCncDngMf+HdfzxyFUkaT
iBCJTZAOig5o2Sge7Q1EDwtyKNLlgKTqHlMKQe2WViXsfCJ/iPCFN0Vq3O0SIlbzX38k/3xVXTNm
sdtiVME49nfeDkWdhUNZZ9bIAisGtJnskRQSVhRa/jtC+J/Av/9gda5MNK4qcIR/HzFKJmKT5DAQ
A4N0Zy/s1iAgY77NYXe/2TKvP2mKwjE7ouEjVANpsYWIGkqbDq9zh3Agg1hlWyTz4V9/Bv/8WMCX
jWQZ7MBw5gKj/+ttM/DMoVpizpsAPsrbwLjSVXG2kIMoFhyPbMYuNqAeHFk9YU1W++8q7/8Z9AmR
7gI9AAK5Egh//n7d7eMSDCl1WQMzen+PdNjoAFRwOc9mBdLTZeawI62wylCl+pgPa37mu9GoYAoG
/Y0s+/Txrz8PsFF/f1GAH0N2BHsSBCtXh9ZfP5FQeU/AFSG0dLfmkiA6MT2wDFsigoS6ZUCoCFKu
YH0z5r6Hy4TV0YIHqeowW116PM0/7QYItS73OT97FgZ4ujkFuxbv6KlopcKkWXcpU8sZGzROvbns
/AWq+RKZ8CGMQGBT4/SdIVD2hCAMF+EmlrasJh0q+Muh+kK9g+CiMmOIC7WLcFzWbkuzLzSFdwid
AVuom5RFcYfXygz3PIpA8NsoBGU7FQwST6Bo2Y9l9jhu1kk6f44zrrIKok/3JhIZR5Um6J6qlwQF
iyG+h48YtRJrHTs0tDUKGeIbfnjQ0w/ZI3iwnTYTFBfkcHPccANKLrWvc49SwuQQD3n0kMaLRia2
29cDaqfkg8EJHCM7G+zqAVKNYG8Gn6lXnQNZaE3kp/Dkigje3jUN7iahsvnR4nRZK+9Bq9WCBvxd
mj6uqYfw8rj6GfgXXbRGBRGBxb8SA5qFa79t14wrI9dHL9b05yhQNHzEDcmnX+CkgvUVyWhB/LbD
2hid5CboBJIeyZltPC+5ueAK1+cdovd7r5fM3sp8LJOaxd3Omo2jg+w8OpDTx40iHuWQp1aFTxEr
zIHQJEYCjSqQwemHQg11aha5IDFF04fByjKrlnV0r0HvU2SQUvAP+Db7a1SNUWTFX38JZRMFUAsd
VBzoH7Tr3BOu7P5HjodoqHY2pN8x/mZxVZYzChhFQpYPeOxwZc400F+xXhpgWaPqxpoK9IWdi80N
a5VpZwHdTQzAQbkOYzUwTZLWSSRIaZ1dLwG/8eO6CXg6HCqNX1F0li+NVtwflmEQI1i72Jgq0B1j
7Uq8CQ77jMe0GjRb4ooi9uphRI91VLN0nODb7lbqqjla9TvmBw3xzVj2RSUUmumaHW9feFCQ4b6t
sSBT2zmXYtAjdvnl0B1NT0uyGFdPqK8yCA5inFfcKK6OktP0dtxVyatg6IsIyUnX35NvRCOJIaEG
FN4WbTjUdXZcunUA87s7dIriIfTLrddd8AZDOx5A0CLke4Z8hbyay0nnjdp1yk4iYfSjTz3Kw6ay
6NuhK33Q5CGPP/Z5y76a1aA7YjUdopsipP/GzaYVBsTVD0Nw3V+JrLct2CQeqdl/c8iiB0QDyvFj
J3sk677Ek1ahgUkcpfLXGacvPoggCLswmpVzAwWGNBhbdfBm9NrresBDBR8qREVprslTrwMLzJ4P
9vu1ByWoXc6Dr0yW5NV6aBqv8yV5mtbYQQwC1OYFr3qHdOjM8q9sLLIPG5XmNYUk7Lezmb1T/TJG
oCKWDf6KRO9vEZqcv/M1h9XcBMZM9cjWxNepolFf4T0zU7vNTvCWy7DAVbF4uSGCNEVJSpF5L+qu
2/K0crnnZXXlndoo6RniyjoeDngtefjAMV5zxOBIMR1nLADf7EShQORMbpfCugWvBXLcojMh0s6t
WWcGYqoYih/ap71rHVsZem94ntjDjh3zsYNy8QOloFlSRdlcvDHTpxctZRg3Ebd+xM2+93eh7SCQ
CVkebrXk0GJDCKCRORyyCUI0PW9xesLFgoR2J1w0n3sEjQ/nxeSStAzZXPfTrKSr1YpdsI4LXoSt
ytAH0EA72j0tixDvIaVBVg1IJEBGcGT1z5gQnGdFP5IHi1OyB8IPI38NwtiYWqpxBCnlWfDuVlIW
VYy3Uh3LHXgnauQT+h50Ucxxpai5hPN62Y5iCKDGdQEDm9UXgrGHPFnnrIGJ1m9HlPD0v+PtmsPo
hCFf8E0rCZognhZ8BA4Dd9rzzNbUhgOrLAorPwy2hWqBbZK1I4rilopPY0bbkpnsDZof3Fm9Efzn
gJjvGfBnzr6sQS+fZADeoQnNPN9CALXH9dLtSVppk/iuXlFiOzRBsiJy2MXzZCtVCP+9RzGErSJM
0B9dKPfvipLOnijUPUW12pihGDbS5tYnUoByylNAt6sgW94iPbFxuYqHqlivc5oRJvyY0C+hTnSO
M0h2ETjeNYjGdklN0F8HQBjM/vInYPh/g4Vffs0vq/r1awUN//8A9w7A4/9Mvf9P3v9Sf6Xe8fN/
Mu9h+MdVQg3TLS5ckB1XlPFP5p0Uf8BLD+4dDEsEPg3hAv9Jvcf5H5BIQrGIqKNrQc8VUPkH9R4W
fwCLRTQuBjCQlRA0/neod7ic/zrUgf6F4QNKQDDCiO0Hm/fXoQ5Ci05NbLjAAyB79qoCnSR3NvAp
rMEVBMDOD02xdKGaqiDuUEp07MudYSW9/nNJCW4UY1t8H5Vb8BWNSJDfm2rKYBlrkDMT99OH6IGU
5C3e+A0AQTDiv6nPkUIF+pTnfRDSajLb4KJvqS9xmH2lipcUOzmqYxwk3hQGyrd84C5vcDoa/xLr
OZ0aN5nUNggfSC0yj8vcV0sxy5uVRh0idEJu6WETwf6yMXhMmrik/X3GVgypYQKgtRKY+NEdLCz9
2eOgQjXDOAb0nIyULLch9JhweCaRENWux5Q0od9RqIOYtQ4nZRna9W6bUdFA6gRudTl+TXB1elCQ
VO1IEYWyenxPRCQhr+Q2d+ELwd1RHDWaARBEZyb3ysul1KeEgMp9lIMrg5auCDaq8K2jAtWtWONP
U7EE4Grsyg7R7PF34TRMTRXNC3AmFOjwqTECXUsVdvnl5Jdy9lXBp32GJ1nJ8BhCLtY3C0Yfe0xi
BBrUxK8kmw5F4TPEYyMPSKuw0hKqFtNOkA31+0WSwaJ7a1yXJLjwdPDnIiOow1FRqL5DnIpAYDnl
emrR+ENNUFYrUnQpCh54BhknYK0wVPrSR0AaVZ30yexftiXI+8dJ4f87dD1JfJUjTn6OqnQPZzxc
Fjkl90E5YArHgRW5w0RKVFgmhrEFY1doAoLMaQtsZbaTRbFFRJDp4pBSv5ymMJYI7s0CybCK+Hxv
SzFaVg9aXnvBNy3dBW4NfS9TuOeOgfEJO1r8Of4EoC4tnkLkHm6IBofCqel6K2WtLVi62skpha4x
2ua3LIP3qE/FiFLaci1qCkYYQzuMNbj48+VxJ7yQ1dRjSySo/7xDFBAC9HNUzeVVqZNtxF29ZAZn
N7Q2VcjZ/L4WFlxnQJf+d06zcT5uYe4LjIQQAd52Y8RQ9wy0TsCfo3l2ygqothvaTWXZaJGRh4wI
iQFidANWTwWP5CVdOP3wSHSP2hUEW9DC4lcYhK0KKLXS2ekO5cNe/4CFuQ/rHaGPDI/rRB5DlP7N
dR9Bf17xOSj1wY8kjOo1XLJvYTkZjTW7L4O6zBywmJ7EaO+DDlDaKkVGRF/lqHgFhTgh76UWY487
ztGcKKhDw+xT43d+WD+R36wY16yKx7DHxZdH3FV0cuho79f1iqvogvQH2c/jcylQ0NSwYhDxrfCe
fuVKAg4sJYAkrJjDAOnIYspP4vNcNmwGo3kgCidmhWZuBdpv7kSbW8PfoVXLw5rNeh5qvK37zZxp
+TkWKIvn1Xz1f6BkDp8vBqaAol/4woZdBi2bk7CXAMASNC9mkR8NqOjSozWgXNbikxZ2Ki8EvcaA
5EQgrshcgncNU5fiOns1FnE0Dx0mJ/5UbGm62orl3Tw1ZWnXSbSq4Kb7dNZZDAJ9txKD1TDuKf2J
MdEXeLF21JpTvcxp35QZWjzShwIGCJ80KVdBfAJ+i55XZDwX86kkkUwqwlatXjzZVNrSDio/aKiM
YN8oxtkYo7AHUvoC2BbknbIjvx65iZVIxsT7idMb50Wxb0ULTheYEvxv2+YuE34JF02u9GAAsmic
3+DBE5JfljLrlvdutFlyLNaQlvdDOKNT2UZrCj/8QBexfUwujeenokOZVxWuJXMoneqKZDkjF2rN
vyBMfo1O16N36loDrgcU9Wjzov+JDXwPVIWSSDICFLYkqwiNfHygal5m4HHJ1YmzjIo1sZuSrAqc
FMt5neficx2H6Kt1ESEvFoZkj+PUJE8JoBL3uGF5/qQ7Asma3S1saI31NmxjFkb0I5zCQB821yG/
ByQ/3ytKAkMbalLH7+G53tzRZMCpXhH4pYo2EVnmKwcU4CWLTPjKgxDLwVhsaEX3xlNQ+GxA7URe
SK8qIA79VtE17255591QcagaevCoy4TrZImcrYI5XbD6wNlNGpVI9rQkEZ2OMTQHb1akVB1KTH3D
mY2clhX2NbxgppBD10aGet0kEWTurFYqz6cmTDsZnzuOsj08SAotf9WKxpevneJzcRotScmxl3h7
0A3OsabrrQ84cgxYd10i526vwF7ue+WWqRMH05EyqujMC3wqVPBnymHFarBtq0OQON8fHcfVUaMx
uYeDiSYSngomQmxQYHKaUJI4uwt1YgDf2aWIj3HM999TYWRWwfgYfsNzPOgr9Rb1zTz1tH8wNnSA
xPMJaW6lk8udQ87pGwGywA4cnyO73yy8jxDeFCUCa4OBhrpFKQI+a9QC8/KCHaU49FIKRI4Po9pw
AnK61B74UZG8zCxKsS+NcKs9zNmagM6cMI9XPLAWlu9xBWwkk/C3KUYwEAPhDnKrJNNbiyJrn8AW
0+ePfLTFCKVGmbKD9L193SZ4D8HEDvOLHVX2jcpQAaJMoait13Hz0IwB+ELzqV/Cru1R8xVdpxus
Egwz4PMyo14STVDThPOtUP47BA1zcYhIFz+FfjHxxSxzIdoQU1XW2ggJKzeYq7x6KKcdF3kTQZif
XGQp/fDJS6k1UIjiz1j9Ea2ybx4xL+ORhaL7gV5UQKjACfvXNSy38KbP92G+X+0izQ/hc/c76UJ8
pdCPZLzmnBHacJMhxsEkcoUdGYNMWY+pTE+DAkB9RFwHgpOXEYGqNUWFOn+CdY2RE0uHIUfhvcDk
BzAkEw9hH0/2oFHTBmm9nuUhXYnUSBSYogbvsGLA0mYfVGbYBsSqCL7wik3OgCYrsv4znGwgrupL
pU69EiQ/r2XCvi7Rvq0PIV/y5TmatlW9EEq0OoaxUL9L1KPJNkH9XFcNzmzBhTnIXg7I7Jjzmg7K
ZS20uBlCTUrNx8tQjFv5OcxIoKrWeAvF4z7GLGoHQlT6MWMF5Y8QhI3mJR0xPaPzw03Kso20ZFow
CtAjLdQiPJqNBf4ZGu8uMvmGEG8hagWGlNV272N92yk6/u5JGmxVPwY5PUZbOHLczQocEJFivV9U
sMeIQOoBahLgMF0VFn5T1VoK/IjjuBLRu6MiYOfLOPCT0ggaxw1L9xqTD4eXas/ol50z9oTpqltx
V8cmrKBzLIJzjCcrq6RGe2ptoXH5ihDeQtU+FVFXsyBDNaMvMT3XGv7OzwUcL9pdYRBEAEMvyIjh
aiIonU1Td5dbqx7MrJO+6rrQfmJq2VAKQilHMhqcst9ySLpfc7mzoO6M7NGTh2hGkMXdvFfgFWH1
V6PYv+JElGtlSxpMSG5W3aGzBDfxhO2cAzCl+QeCCFBf6JAGOmK2ciStTByMv2Of2OW42An4t4Aw
8t37mCH6cRAeckA+sehQ9Gr4TUFZFQcjY9xKED0gMB5ZCOBWdpRwfw/TzEECYLpN1qqftxcxCVBg
fDTxT5RF5FiAegfQOs8WAJdc9FJXAYB3W/UKZEwNA+F+Qh5hD3/ZnFh+ZAE4atwhTH1sIprnOogE
NK5EzTOvDZUJlOk++DV2HbeANnOj0FM4YkxNiAWSyEVms6rEokH/pHf+/57+PyB2+Feb+u2n0P9V
If8fP/6PRT3I/4AWBD4Q7MMIu03BB/25qEMZf93GIVOExuGahwYVwD8k8lEEHTwEmdB0wLuHiRHb
9f/e0+M/oGSBhwjJcgEAZtjB/jsSebxwf1nUCZwiYLygRv+b6oFRCFuVIfwsdzxCWUx70RQilN/m
hO7HYYe4sMoST84DoNS7OCIJbxCIKS2YV0Tl1ggqJV3l+m38nepkiKoJyqI7u5VImE34PtF66qb0
ye972pARawn1AZB0PMbrx7Lx8C0Duo02eJSggVlmEthxP3k+4x0R/N5HKv8SLMpdAgYhZ1xCaidH
mZ1Et4dAAlIz8QrLrlFVJzJURoflHr4viA4+8HS/8upoqf2B8vn+EBhIHk596KLfQcgW1oCBmU/w
skHgexWgcZBJz7uHQaxGnYO7Q7K3z2EIdvMTmUikK3AJyUvJ2DzdYDZPSTVGa453FBvALTSK6oyj
B+YBCBER1TomwSmbfHkbwA37ZSucLyuKXRf6n7Ejj9kYmhce6+FdItLyW+KYu7neqjd2k/nNmOzm
iy8gEa8sJCiiLqSBqgK5xetZUmFxohKRtfgwIgmkbad3gzDie8yyqGtdptZj4gKkNY6Tzg6p3JJW
MLs9AG+cIBjZyyOERMuB7zqikGqMmTwxDaHL4FX0DFbMUpzkC2SfwzRC5hCwPn5m8FAAD4HCw+XD
zQKRSZ1hNq/mWAY3ZCZGHSCxWl4Khh4rYLwx+4ZS4unO9JwccYtl32axjAfMU+OrXjXYkXEGvsH5
Nz4D0w26csER3M+3w2TCueGl6jvozacct0QX1Ug+XZrUsuHZwM2JDXENM1al1A/Y6oswPJjA+qN2
Blo+jNGQed9FkG031wR9qIy38nEa9q3pwTg1IOtMlSHPHMFemVxfY7FvdcFdeYsi4eKUdT55H+SG
BOlM+89xj/VdCSXfY+QQ1VX1cXBZmRxvC63O61IUN2iq2+8km/p3DTz5h7SQ9FQCU1gTazndimuN
Vb57tNkhZHqrkNQKjXkc++yxD0h52daZNqMciu+cjkJD7TEPDwtFFUW/5rjF0CZi63Fcuhre5gQf
fz/dQZUDO/uOmROcGr6uqCTlWE3KdIddpvSMg5/8HmHL+ZlqL84G0qq9sqlGtqWDE//LmgJn+kL1
LRwBIQAdM+5PY2lDPM0RcfwoMidqhiDZCu/XiJi7wX0Dytx/BGbpbinQ74egKMlLOZG4XtN4eETQ
uGxjs7AvHTCT153lucbwY4rgNPeYILwo52dFk/Vpz+fihQC1+SzwJAPeDgLdYAnH7L1gtu6KTN5O
GFOPbgqnehJB9oDjLzU3npj1NJXeXXZgBfWuC/om3AJ597Zk92saIUjbpk7LGucHkj0xelIQXuHs
mmF1+V0Eg+7dFkRxPa8gQ+1Cs6cNcWUFxrZywewHcW9diEQ8gJUo8YhpBv+y9tMZvz25X3kSfYZW
ZO9m3LojoJf9GWXYpL2WcoI0LFAkH4h9brE09KfQMlIXfageIeSxbbks/ovKp/RrUFqHz7dQENyE
+3QpAcEdXGL7xuaTvhn6oHhBkoA8uGkt22yQxbtedNISn24NGUDnQ7Rk2c0eje7X5sdueoEzGGH5
SF55BTdUvAVF/4b1q0Xuws0+3UqMg3fYecEmUudJvc/4LatfG2E6TMJI3ivKCrS8f1zXbbuuPrDe
ZuQnRTwOMuToixyRi1XpSNBfTlO6I1QmAgHTRePeMsCPz/mq+S/IgVK8VcnNYvvoPjJr0uRg4Q62
H/XDGBL9hDAKe9FLnh8F4nh+USftY8qz5W7qUYTmw2j7GOGBr4bMRguQ4hibaDJRKGZBTSBbBrtu
eNiifdV1EUNfhKyXXSD+TYbfSk8nVq9ypmeOtrHzoHDfItBILr/Cff+6A8t5NfOyAlEIZnseka3U
7rwLkFpDZPC6l16dbR6uB90TAYwjQL051pJbFfDtMSH7DgZ3h3Zpy3p9a2bnXwMOGGQee/Op+YKI
KNxY90iW6NtIarzkzvb7LZqPgudYWsDSG4LebQI2bBD3Q8yHlyWfw2oeR/WAloPy2A85Yv1y4fbf
qOGwt9j1cfKuXby0MoKKK0qIvJOgaIcYqgdUT6fzaQ/G8JProTwDshXHaEFcK914+Ra5DBgpoBHX
hnguXylj7pFKqs+6gFlHcoMZkPPgoFYW3C8ZQz+aMEDD5RRAkIbM/P4Gmuz0aFE4fUKt0XZKZA/h
WO+xbKhi+IKS7LK1UskXvgXpj8RQrB9hOUSvU8JQjyixGdQCgXW38W6Tu0BO+y+b6LzE1l2K+wnb
R2OynDSB6+xXZDWQo3FR9A2BtHsNjg+VpOiwTT7wI5PAjIrtozLIaXwQgU9OjNERKwxY/dMmEijj
JuQGr0laiz1coKfhph33np2cX+hjuBL+axXICag6lVvs1BnNqxWHlKzdVZpcjeXEnoNClDcO1QK3
8Wj2s9t29RjSMLgUTkVYZhR/cYuP77JEJJcYOmx0EWwSerx4FEfgthsUhTENjwugPiQkU5k+B8IU
37WFFzN2OZ7UbTRCVdKS8KlPKLwWUJ7T93GW0eW6SH4GttuP+RLne+2TCcf9sKE2Op+jXqDnScVj
g9K+6ILVU96PMk9vDLremn5CRl7oUWeES/xqfx03YKc5LIsPKaj5y6jV+h0BkfsZ6dG62rKJ/5qT
ANlM60i+9BqMnbdJdy+xRzR7Wg7PdIjY76w0I7Lnfce2OlLEXEx0Zgogxv6T+7Hpb3ag6VAlyC1P
2sGWUKnuiAgKaULe+2nMfwCfwG2jgnL6VKgkaxGgH7a6E9NZzSZ82PKAXNaVZU9+QO9CzSAHPCew
Dd5KAGonyolaKrPBtdJiMw9uQiPLM8f0hkbcdbknGbXHvC/i1rK4OBMV0e9g0MlQhcGEZLdiCm6W
aRu/UtxvfZVNU/xOKYoAR87Rn4kizzvO8+6U8wSnqtfxnUdA83mlVgNu7YGtlYlzkBhlXODByRa8
vymYGrQpza6a6Li9GrBVFyS4FbexCv3zwjFpIMebNlCEbjdXtv4hxp76hKttPm+4cZ5oUuBs7YIi
3xqKrbQamQkvOt3ZhsYC5Y7wTOYvYerG96nkYBxWgYfaLURfXAQQs4WKATf3nMI23y3JKptwA0hE
Fe4SwAbfKO9ss+6sv3iDeQ1UjsU1okVxToaQwB5s8m80CfPXXazri5YxP8XZvP5I/IAxMeH+vGwj
wSvO4889lfwAlYhDPrRrd+znFYMMoSEyRsrn6NX0kqzanYIu9Bea93lWrXnsD2tJXJ2LIDojfc3d
eUDUso52qN1Bzes2GTxr2ZQgu8LTYPzJt9A+oZCrg0V9KhsBmvMugEw1gbKUdbcCt+EDIWvYJKxL
HtFgBc/PMA5WVMAylULQZ9G9sIjizNnnBS0feByOMHhAUSTRvjhXFtjvWEXIbT8mOdNXkkcNh6EP
g3ZAkZzApWHgxR+pu6eoP3hcrC2ua0UANbUM78p+zNHXmHhv8b/dhv0hi+5t3kMnHWAcA1URx1UU
MuTuC2fw2MDReernPL3F3tcNNfrWSwjLIDzQ2zB8ECQ/HGKzZY8dMlwbD3XEad/MYOsM6GOL/oM5
RCRTvL3blOU3pMQRAUUNd5fZINosG3nfzgAzbuKx5y10nDjtud0gtoVl+X1fInmgLBXoPV5xn6yY
UUlLWRg+TaUDzm9UUsNsFp3GleVPgUrQ/7kMC3kOi35GiYalN5wX6bfVB6JOdvgA4asb7zi+mwPk
1sPZTNGIAJlCoKW05GfECeBPGPZBnBD5gjddGvAUgyD43SHxP1OWdS2ecg2FkEVSW2RMeVtwHRwL
svaXTO0QdokkuwO942qyp/57qpbuiEVmfYUR5CSos492TfN7cmXzqqJL9rZnaXZQhuGwH8jELoHT
2fd4wuaM50EQpMBN+yvCANxPX0B75bo0f4IcHlDjmJS/EJ6ij6sx2bsXgMliBGM2a6HmH0Xg2XOX
TPsDQm7xfQcJv81U6dss3flc5bjyD1MX9m8c2Su/bC965ATn5TF2u76Do01/T1KSXPBWpL+RcMCw
Ruf7EzQ68geELPm7S8cQcs8cFsSr/ih/LyE2cXXvGDx8CIWvo5UD84lHfMTcpfM9hO9QjPRkT24I
NHYPBUMZhQEqVY9E9DOqfJCRZjCd6ap0oFrRw4m+tXSYv6Zxr1p8+GlrNcr6tqkgd1u42vuxJ8N7
rrmsiOujsApBNVQmiwKsYAYvYLCrtLYA2M7QA2ePshD4w2eYAG9AeObNmhNylEtaTNUCRO2N4AJl
7TAzd0rEQn8WKR7wCl/aUMXzWH7J8USKKiZoCuFind5Ip90ZBtPyrRMR/DGwEm91KEYHor/YshrS
KrQ5Z2tqfmNt9SvAydg8JGyYf+JnoW/iqAgAKqa7my6/ciLACoPbaE+vG2P6OG6oRLzKILOKDwMm
wMJP63s8YbfqDRnVDfg+zet08zdUXKX6DJhytShw/kBEe/fMJ1MgHyUgS1vOOaCFHgqkBpF/0T0M
n+FdxLBbi4Dkv7fEZIgCnv0FydbFzSoJuywUWiRsQ+6R8yT/lH0hmzhhh34pkFyTjUkbyE3i3Mxy
wPQ4ZRukkIqLWBL7AFZVnkyUyc8oNflhwkCWVtjAqpnNZbvvIv2G3x0bMCVbXs9D1L2VgAjvsj3J
7wwRmON8EB408IyH6H8xd17bcSNZun4inAVvbgGkZzJFI4niDZZMCd57PP35wOo5wwRzMhfn6nSv
7lKJJjLcjoi9f6MJ1BjiylJPo9LCNa0Ew51yUfo6mVm1GQAYrQazrZ/0SBDvLC8YvpN3jUpHCAcL
V5sq25OOBAIIWCjh6p8IUbKG60yucqfxsLW1amAf6XX8OsbKlIJimPx1JXfKs2fV9U5EYfTJ7FPV
LTVLQG5GAiYm5vE3Bdzw38Ia2H++EdwD5ygcNMjYoqaWvvaqhv9AqRE8QMOlBzK3kWt6XKfSMUnu
YjOLTmk/ry1rsrSD2KVovfuW8XMQJ7Nz2mK0RsKOHx9AfikbdRDbtRVayjee/pUthb6wHcThuR+F
6Qkwh7pF+7NGkCUrj1msQEPWYLxUVZSSieW1tOvm0r3v4zbPNaRzfEkO79vKa3u+PPq/zKj6AeVO
01dqJbc/AlGiplQK4ouc1BW2Do0GbtYcWpeMTvbS1t5T3s73oFIaj7BtKPSH2JrMVZt8y2brBUfI
DPLhejMCqPQlYfplGPFX7F/ylaAMUrBudICFGI8Kxzyvi+9Ac+t/Iqwe/1CI5UOXXY1GYi5Sis/6
cTUWAilhEfntogAAPCJUjX6ztR+kOthMOZosdvTWbzXtikOqj9kWl8ZkO466cAQS36u2TzKIg1gG
D09q+bWaJO80xAPWJAGEjbSr0g3AyWrtD0J+35TIxkdR2x5r0mP3nVW2AzVUEY8Lj3cxiYlSrUkp
QQVyTLEsvtQg8MFqpuZsY65L+05TQKHoSQBkUon9HwjkNPuhnLXKWiN7BOpi/UF7RI8QgiyCO10O
8AyriiD8ZYSxMjhVl5j8fClzLQDPcVJgPWxiwEJHjlJ0AAvpuy+iiOOpWfLLlPutLEgegwBByl8P
I965eC2Jyl0xEg+2Ysa9P4r9qXfQvNetNTdUc9fAau5X1IvLP22Q4gDQ+j2GwbIKudklyRBtp6H2
XWAqfrjOjQqHQV6T1jblQfgSicLwOLOAyLqFClPtCbGIuyOZtioGkO7pORUSNeLuuDJanIkpiHSc
tJVfvRiMi0Q6q01c0UMEhwygkuq2WYTo1yrZoKf7iRL03yKMk++96BmAJRBPXYV+TAW+AlH9j44s
BhygpCiP/ZCYX5S2DiU3FsL2YBWxIr+QGhzx1TG9dTVGck8vYt2wS9K3fMAhUO4jqaw7N0TK49DI
k7EbwyrEYZr4yv2l9LovY62zEKpOegZ/zms66/SvvofShmQIxkED6LkvuECuez+Yq5ucKRjQBdnG
CqlJABQOtW6dTWYi22qe999l0s2TrVjSmOCXYYSbrPQ0Dq1eiZ6TgUqyq5Nx61Ytpb4ND0/5Tval
RHBD0/dWlC37h7iTB6fV+/pPhsUKzA9zkrFAK6S/JhLyiC5K+nMPOQ8oaNCeOs3ioO8wMt6iaSPd
6WSgoFg1Xfvcg3DayF0V3Ke9lfzsLJ36YRlb8NnGdHooIO09DEHZMdM42eKi3uIb1QFucMpuaB4a
UEKJLU3hRKkXQB+0qGrYRFYkurnQ1tNeg6prhw25y5riKbk8v/O5+ZmcwG6a5f5a8VgbvmRMTwDu
m3U1UP8CUSMIf+E3WSexacW/osc3Ui1v/uCpIM5uxYBpxpadzschMyMW5n02tcquDxoq70YNPWr0
tenVHILiC7ooHmSoVvjTk99d1SAUQh61xUDQ76nLT6Cvp1Ao/4lzL/ih5GmwzZU4/BPBUTxC44cC
SOoSPIg1SJS1vcZypH40D35RkD2ExvKlBfkisbRTZT8lQfstgpcDXGrGRgVpQcV46Km7KTw5I7LY
3MObjIQowNr5KCw0jB+xbOGQGH/x6CMdExRJ+gVefvwbXReqg5U+Tq9Q7njcer0f21MHyVttu3o1
9vHwVVdJoPih1J98DZqXr5KViZXwbzGk60lvnts7U3BasK/SqG8UtFl9gQdOGr3KTRj+sbyI+y+1
zWOkez55AZG3SNyWqWK3nlG5EQ9cx0+M6Hs9zuydhEfXZPvtCDcDpWvtW1npGjmepsi+1kgr7K3Q
wDN9EMp0QwlSVW3TqMvd6JcMBWQY/QfCvzPP0UvEE0clIHEw77CkUbz6bVL4Bd1v1gpmXBG8Jquq
7lrJDHa84OR4QwazpeDsl9lqivgNcCFbFIUMpYLZKqZQNchIJ8WKYrZ5EPyEW54n+s0aXEjyEgVa
+FoZ/vRk+Jn/1GI2YYueKd2NpS7sZDTT1hBPQAxEAAeBLQ0NF30Zgk454icDYASAyqQb7TMiMsZK
nZL0AESfBFFbSYltxNO4l82q+VZNZsxrtmlWXoG/BTQ2eaUXqf8l9grhSwmrZotMiPUHvGVxr4T9
tOI6l+8wVFfWaSUpcAMgCpE4yO/zLtG/SWZsSU6kNtZWq3UqqVmXfCtCOfsaeJp4GoqJEzFrCmut
t/lApr0VpJ+mQVUIvIG37oZMfBk1nikNdpIr6jq+zw6TZtZcoMunoIuedE4FoNFq/ZQWUXvPk6B3
e78dSFep+r3WpxoPIaDcAfL6x4zXyU9kPgADTaSzMKqP1DUFnXTf6WX+wI1Y3PZB7N/pJk5bbm3k
kj150PIL0ZfIngMQTbcl2kHuCP6OVYQCxT0Ykz5wJ0HsekDnNeppDTAmu+nBiwJh7UzQQtmkbU29
IH9aCYItSFEubQH/6CJlDi0sHaWx6m+jYfR31BcpVgi1OoNNtXpUX2p0bkK36tWcCjOP8GgTSATc
XUF85aZXKJjopgN6NY7u1aA8paBCVylSpJ/hKLTfBlID0C0M5RC0Wf576vJ2LScelIumTfFuE+Cz
FY6mdlwvDMWsyakGkYHokCkkgU3Gq+GVW6e9M8mQ0zg8fQGl3mGIn6wGXIyjSo1HP/NsJJdYC95P
bdBFhqYBMLnSS7VH/3vUK24xFbHXECL/Pld4KzoYRfIdWaz2za6r6lxxBK2In3O1gmSnCpb1u/HG
DsT7gAnyoerqXNvGWjcWvGQIYIBNZSRQLAv7TmfQ58qZh8bt9y5SimmV1GUG5JP6yyaH1e0fxq7y
tBerCQjKBRzZJyUSm3Fbz0kAkEHChJpSG5VW3fF6jhHMI/9TZSu0UHBZzyIz/SeugiB6pOaRn5oq
Tfrfqj4k2lYX/YwiEPDNf8QhrxK3tZq6WOFnDMwxCs08pC5b8amDXDJ+D6LQp+tgINXuNqGZKk6Z
y/0qFvIscaegNx4FoRU3qcmtdtUYUl5uCtVAhrICzyBtcooMVNagrztFaqpbhpfSpUghLbPqwt+h
N+BF61Jv5bupDIPffTPWKkIvnYzQTom2WDmmMLMqcuh6yh2Ba3r+PTPMaDpQ3UC/pkiiP1PV5psE
StEX/HcZYn/ackeoBhueTgORyFOaXa835ZqcxIwNpZoX2gCeIeYXavKiilPUbGsTtJ7bNgJ1n8RD
ahDSOqgOyL5c/tcwiQrQenLJCzLWO5LoaLbYFDPJqdV1Hd31il5D6Wu5CmUBIFHe9aULfkvfARny
jLXqyYaN0oPyk0SF4rbJMK6Uko/gV752QNe//T41Y8XrQScRXg5Ct1dB8+IohApE4w/hsSmATNmY
rkQbwGPGd5/0BBEhNpO/rZimP5pAMiBlRy1/m6iDsmpjqy4JK6V8FHOT93OSRwl8DAWPGwWAC1bW
aiofuj5XHikVG09z/etLT7oTlkgCkVvKx+G7mYbq/aCbExvPzx5Iv0X7Pi/kDfa57T5MAtwBTAjW
CSnMryPp2LvRGKu9HBtUbY1MXMOh99aDH3PrUkxMswXkRE8W8BXXqidlsLncGIBKtdF6GvUupoaL
jyg1FhC1Bbd7pYogsUmKoxq+cLKEWNmGcdZ/47kLdQlKXrTTm1p2hFJrvpq6UvD2i8tmR45IWltk
C3B7DBQRDJxs9ftYgDgAji5p11S6+tUwKSNZUkX/6k0omLqx2KT3EIu8ry1mHg5MG974jTBE3d18
iqp2KHngwNTC28l+rx5luM1gAmOFJWFS7grgvuPBMbTab0s061Pq9VwXUa4091IZ+GywtIUUg3ZL
Vpxac1C1lQyXDe66n3T/8Tj7FIrmOUewIV0SWM7kJzf/5LNCY738prmd/ydS+f+HwqQC+eN/prnY
1c8pTN7DZ+bv/xc9I6Awaaro+qFuI6Isynvrv+AzggESxlQQ1deoVevwTfjSf0lM/h90bzXyL6ah
zELNMwXmP/gZQVH+DyKIVOBIuFki9apPaUyeM9o15K5B6dA+Oj9o/MGeAV3zTshGEYCWyz5IUNZx
ojhT0DTVpuXSncMP0KJbnmEfm1NVikw0JSNjhNDQeXOFgDzSTAoEaFGP2p8hwfMOzDkC4uqTr1rV
9PvdTHz5V63gvVDlOTho7p6qkZFE9Rm+OOJCi/ZEMnzVmJRUCDH/eiTRrz+XoR5tbrTyplHz31oJ
8JeYXmTGVKSvoB5JS60E/koSqLo9HHan9Wnrrte2vT4c12vXXR8d/v3o8v+u69hb/uQeD+udveN7
jkf+de+6fG3r7vnaas8f+e71bndyt3z1yA/v+FbH2fHb1hubX8mvn79lnfPzu+f1abfjt9n8Ons1
f3m9WzuvfAsfwXbmv+HP/MvKtp2ts6Vdvpff+GVz4tcfXJdf9crf7Fb2asVvfHGP9m73bO9WDj+z
Wq2cleM487et+Hl+3/zLnDv+cKQnfKLHufnN1tl/W+3nb13td/bKuXdc/kyvt5uczjt8uvVqe+c4
691xPX9QPtuGn3x0fvJbt3zr/v5pu32ah4mBmn/aPR5Te272yeGvr0/ZAjb2YcaW2qppVNUqdeiH
4/r0uls/06mV89PZ7p2nGy29aZBdWRvLLQYFIZE5JR/W7sPLr5Nvn+zVj3tHtG+0o8zqTNfaWTDW
6rIuAmNuhyl62T0+Ms8O482UbA9H9+A4NyQXFz4oH4cQMt772OFJTYlbEEPovj6zWpin63NEnLvR
pXl7v4tOtVyQEAtp4eGwPswLen18+y//PL2u2Rsn1urx9bh+PZ5Km41zfH1lLu27DQtr97jZbTab
1WZzZ9+zwvbOYcty/nF397Yc72znfst8s/PYFq7zcHBs9udq/+AcDqy+/XZ7ozu3ejMHx3e9UYHR
e0gCPrgv7jP7hhG7tarfzPyurYH5I7xrAjHUMdNo4rB+PfkrtiXb/TRveIbtkf/s7A1/mne1b9PD
/d9t4fT2X3e73f7t7YenW0vkTfvi2gdaBOC0MZHxnhflafd8Wjt/t7vQXm/W86Af18Q49+k4h0km
holY2cRAZ/5X97R+dp93j0f3JSe2beyXw681v4CunDb25vlLx/C5RJHH3YZ1t9qzzgt7df8zsvdP
TLXryrb7wIJ4teyvq3siydq1t+7qgTi0P84B5vrcavNav9bPJRqVdLIisVIJ2Ef7hZjb2XzuH5u1
/fhvZKZ7BNGD4x7WfIgVcff6J0C+4sZHmL/+fu6NsUeXmKF+IbwfGYXjHNeOT+7JdQ67HdF6+8pu
IVgT8TklNqtVSXhdrxlzjp7tfAq4L0zO+tXdnU4EbNbN6dG37e+sojVzwimx2rMLX4jae/stlu02
u9Pu8Z+db//zOP/SX8+n19B+nuxfvr0j2BGHTo/86z//sBqJ+Vvn/okYyz8ftk+rp+1fh5C/fbKf
OUUG2/btDVv1+939/ff7/Xb1dbff/nl64KRwHjgOnNXqybV/3nEQbR8O7hNb1F7t93fE7P2WoXcZ
1bdhpud/GW4OV1rkbNkeOZePB2e7umerv33jtyf+eg4KT+7h4eWFhej8uTEj1/c7IjHnE0IuFyIG
Rwyn5IH/sXY3R5cjj61vO+7+30POubEOpDeJ/P95KeLocd4shCcDqh0xgH7S1xP7n602tzqf3qXN
LrJ/zWc94ZJ9sbP5RqLD+nE+lZloJp4/PfIDO/ueC8GaP80/u9tt7vnn9olBc/fOw9vFhmFdz6cm
O+qenbt7uy5s93s25LzU1/MaPK3ncBrYW5YQw0+0XrvE48M8je725chNx92eXH7m+gTMp8N/DwSK
p9xnTRkbCVwkAKkb89ffbYhuoswsQr+wTRk11rEpOsdQ1GZ1vZXzWf5PK3g0GlQlLFleyhHlXl0g
3p2Sh6RwvPJauBcVqLpXf0CwiiygcH+9vY+9wp4PP0IEudEx5IFw3qtEAh5iDeasrmap6xCA9jpI
eLZ+vpU3bxpT4umiLTVOJcrJyGh6vBzVQP4uhmUKZni45T/0cew00JAa6VvT4nq+vDZXZSIGjWFV
9hCrAZwjC+FuO66Ardq5NZJCl8o+eL7es/MnyDxfGp5iGkwkk3eULC6uSRbAb9BOsIUod8h7kQe8
29VxdBRbU3c/3RQvP945SKjPT4TFoSCjVwxpl+RDnnQF/J1sQhIHdYk6SpMbRrsXRpIcOoJYBsNo
8DI8XxUQqTNTyFBY78I62rVhBDua59udmivWqcf28MZl5sIqfN/e7MHwfm+NTT5Bw6G9KpOmmW9O
5nsF9TW80c6F2ZoNfVBikOkeqMbzdrwUBm6YU/6wEsywgJNP2LA0eNC+KrDSbzR2aRC12W9K5F2O
5sP89XcBw6LQYdbAEFHgme3EIZzdB7pO+QFDH1cfzM/5970tRbj0OPnK2BZqKPuet9dhOGA2IVQI
KQEgr1kRZLqGhJ0PYv3Gfr40jmBzIN3oMtytpZ+eJKAoLgwi9G2gwW4jJ/r9rA1tW6lf3dhg85Xu
POzSlXdNLTYYXjVFVUv0SpvyUwDEboONbfnNwMz4rlfj8htOdy/XN9ql1fi+yQ8DGQpDH0sMZCCm
Dplx/HCRQLqxnS+2gvgcCh5I5GrLtYjmLzoWQlCBf7XaLzG0EDA7mXJD0/9iKyx2NjN1PUhS54vC
0zwVOUFQv/lseaQMub4GNqjfSFlcWupIc6PsKFKespbP38oyKIGXOnCqylLIVQLb3Cd66v1Nizp4
hqBTNDc218UVaMLU4saiIN236FckBEkV6gqpYfJlm6RrfyDm/4s0sbH6/GLAVfZNl1Y2ZWP+IO92
sa6JgQ8guqQGIxhOn9amqyZSc2NDLV6/8+YlqWPhkotQzHyQLCJuIJggGDTIYuT8FbvOlN7RpiBa
FUXhb5C5Ap+laxsP1bONolHlAuaStegpq7esQz4uGOQQVdTIZcR/50vPeX+tMOVh2XHKoDaQ6A/Q
TUHBBUqb1jdmcCHJ+W+XFfjXUE1MDe7eYpsBEDEDieINvpMByXIk8ddlWSjPeVcdfV0Y9lVdIOQA
yZ2aA/pfwxgHDnPQoHSwQ/2svHEV+hhp8IaETEgedDZ9UBafhxq9agodsJ5CNBEt630LZInc9PDN
e9GX0T2sOv2xbpv0lmvxxzGnZeTfAT5TaPxwPRplZYDuxUkxuzU6VR7FzqS0mXN9JV/s37tWFkts
7DBY8UuCNs+6DsROggpD6QmbFMjAaP0Afli611u82C8mmIHTDXibi9htGj3K2D0jqoygNgTEFdD7
aW65u30MPowe9vUihRGIo9rinM1gUse10ZQ2KDj9MTdHGFhxHSFDk0S/mrCa1td7dWkcWbI6t2Zc
Sj9EBC/OSeBrnEh61KuF25WmcJCBDTjA7eujDOcTiqDPLfBGjLjV7qKfOmhctBbUEmm0rDpEPb7s
RdBOx6gVqkMLWQrx+ki6Ef4uDe5820SYnQu8qizC31CYaZlUGYMbStoLMipDu5KtLtr0mYVKW4Ay
2/frwzv/xvMD35oLErOvJDdrnGLPAxBeDz1C2hDSOw9BTb0sKaSnUQeUcPj8tZOrNDcYfTZL1bGf
Om8qRn4j7nW1sMe+TUA6YIQLs+Dzl2lLg04gUXtBY4yizXkr2VjnuSpTixaMot8osYq5XwTsvIwp
4mExcX34Luy5s9bmVfTuvALOrNeDTrRCooOSPgC0WIekVgHivN6QyS9azNNs4SjOq2P2/5y//q4h
9jF102BCqa8T631gCqAgs1Tc56lmrgpD756HXhDAR5JG+pyf83x0cMeYq1Xcr3mQK4tOGjGe5hQ8
kbsQGuspKTX5hPBz6xSyVu4QbJ1A1QF2udHjCytzNvfjhMBbi3WzOCB4k+iNIvVcRSWvtQtY2HYB
49kOxU74fKy23t7KyCHMvhDzR3k3uGZRAyHwCy5U8JwP8FzbXao02j5ULXnbeEYD6K2s2xsR5sKU
kuIg78BFxNTktyrHu1arAF30hhK9rYCFB/QDeNyFxlDvcTNs7wfA0WCt0IQswy680fSHZTsfurqK
6YoqS5yBixnVvD4rypKI4kdmYctipqzJxXQ3HBQ+zCCtcLxa85uM69YytlT4jlX9xJqdwgZWeQ3h
1+WJCwEIIuLd9f1xqUdEF66fs7MfTkjnUxiroRpqBTouqKkOALpbYXrtBDkxbiyVi31CSoEpIzOg
L4NYiII1ILwW6XYpHt26GNUDyIB0By6jvhFbLjU1yzMAdZkPWmMRL5sei6Y8RcRTK/0a4PMouMU0
/ghycbxxObw0eNyF2AISFojYuZwPHhLPQTjIBcphKrixSuCuG/RBufr0FM3HDEcjgycaS1H4GvS9
VYYhIWyWsRL1OrCRgjVvTNCFvnChnvN5tGEidX7eF3YRtKLEg3MOAd+hVC/86loLOt71zlyYnNkq
Ei9mjhjOmUV0grVdYuoTw8WEyoV7HfxgEB2gxCXrRh3mYofetTR//V2YyPDvAiIdFbald99MI1NW
qP4UN9bafCqeHS8WFw5ek8Q+Yi7l/fNGMP4oMQ4ScqR74bbgqlE+pUqf7yxfUyc774dhc338Fkrw
HCpzi5IsIwaqYgu5fIJNmN8lfUmLuBQygKUUuPgiAE+3OjmxA80LkHbu/NUYatYmE0v5rzAK8BYx
uAiUPn68/nEuDTITiZMo+qMScIrz/gcihTdzYNXERvBqtIKwKgO9u5Hnu9QIvnOyinAKmVN1sWb0
sp/CutByZMIrkKtjH+mNW6PAp9/YA5dmc/biJcCDGAeNct4bT40zEUlDeIdRhv9aoMyKcsJa0rpt
1gjjjdYudcsEJYGnqqojC7s4TNqhxmuqywtQxpp3QPOjBLepKO7nZwgFDYw9Z4dhfZnUNhKkgEef
aBghzHWXQ4RYDWhAfH6KGDYeUERDJmo5cqB6hdhC7Y87Klwh5DkQisaw4LNpIrA/ItkHwgbvGvOt
dP5uS5tTJ6AQxtqPQyU9puOAUQbCaDfi7ccsx9wM2CDNmO24EaY7XwapDoFLTPEhxWM8vBNGU1lj
OYAqrmbBBezuzV57LATRY60b3oFc915HMuLG2TLP/iKysL/B6ZEPQ9x3eQmYShGwqJ9wCUBhQVo1
kOGyL+qgid0dRh+94gxQG8Jd1aE2fGNhXtgGvATAYaF/pHHFWmwDIQ+0mV8ICT5FzcFBpHt0YRnc
KWi4OnCj+P9Pr1EOHpn8M+LIDPrixG5lA10c+BCo1wYoqNVKtTZSxOKvt/Lx6JGYUrJjrCCEgZZP
AfLNSCIYTKsehL6TmEa+GzOIMapnBTeW0McRpClT4YrI20NGD/B8Bc1azWKlMYI5qneCO+ZJadoi
uJGvVq1of4I+7b0bvZvH6Hy9ACWR1TnLSPiClnLeZBCX2uCXChobGa6HqlXCYWj76VcJCcqVpEz+
RQpkOBSBkm/TSq5frw/ux+Uq4QknYjwI8Ewiqp03n2al6Hd9m9tiUvluoht/ksp41TKSU6WFY0Kr
3rpRzrtw2WHWyjynyNeqymKX1j3UclkqczsTZB6siC5t2Sq3fB0/PDZwkkR4mxOO9cnZs7jiyVED
Ai5vEEeAbD85yFOGLyVyd6oL9Vn9UsbdFNqxiWKzbSRJfeuMuLBmNazheb6q1O540Z0PazUV+MNR
2raFxEMf0Y9H7Hw9KXjOazQmbmzDC4GPMgnPZIh55FB4D5y3BoFrRtyLbHy9/kJcjJ8lz4rdTq0S
SP11oD3FKFz1iI70sJrQUPQM6Ah1+TWo1Ky4cVO8MPIal12yclytZ8Do+YeBmNlUU4n7VAya1yF3
3vzqde7ymYg6VzJ68bE2v2FWGnz6KGMQKKGTNQOribrpebsitEqtLFjJ2qgmSA74njJtkFsK6xvD
fWlueXSBP0VpDgHU+evvTrM0yyIP1Cl213Xrfe3GSDFWo2RhvRWqKCBc35+XGrNIWZF9tET+txjN
RsXfBoVxRMzJqu8LKW/v+8wQ3E7P++frTV0IfvrchEgxETffZYVP8lRtNDL6ZUSG9ydqpPGr2Rjd
Js6SZEsxM/h+vb0LXSM/D+JYIxtgAhM4H8dEFZAhG3Piem6YrhBQvKwqn2o6P/P5KTMpN3Mk0jUy
xYu1Eepp4ddNhMrNqFa+rQ5t61Hyy5SdJCMt7V7v2IWYOmv8qXOUE+dk43nHoiHTE78VZh+wNHK8
PKgjmO8U/RzPrOU/cBg6cVNy1tx4OV1ql1QjTSpvQJLFWmkbJHYxS6XdPiN7M7TQEuSRIiOMweBr
j+jWHZrlwo3L3YVpBJzAFcDg8sUfFtuhMzo1bQSfUNeQIfCQXEU4ucwdtMluOeheWKEmcU4DlE3G
GED6+cBOSg+5u0esyKunCTPrSd7AhzC3EMYjt8984UaS5VLXeFLPpRNyxTwWz9srkYErBxOLyLxW
9R00WdlNEZF/nJCevbFC5xW4OBVnFRPqDLOUAUfyeVMqjOrGH2FKo/WR3KsVqaMIqv76+sq82Arn
riZrb5YRi1bEtICqrRFNyigpVyUqOYdACPpP58Hw4cPqmCuoIeJJIZ/3pQ4ou+ljQSuJNhgOKPQE
cSt0I7CAwqitvBEiL60KslPzO4ZLhWouOyVOetWGxC0EGZ66ZnpIsXWyde5TtoGM5Y2JutQa+b0Z
PkWKmHfdeeeKrI5g0LC5q7H091lYKes69o0d9LnigAtYe6N3F6aMiEwW2hLxjia/eN5ebMgFgnIi
ZgldUVCTDUR8Yvxcwvvq+tq4sNhpYk6KkZ9V32RQ3x9rQ6FKQROyj4cOkTy8m7FsQwPcRCsu9Kqn
641dGEUGkbIkAAVkV2fN1feNeYOEC6tv4oGJWGTm8nHK31mlap7tzSqqZP3V4PPRkRObTCl3Eq7c
y2N7ys10CAaImBGWf04sIN4uI4RXt5qwUj2ocMMg9e71bl4aUy7Vs/GsOueZ5mF4d1VAh1MoUgGq
H2owe5lK4ipJFd+OVflWcv1WS/PZ8K4lvQASBiJolplswm5HqG6SVTbGyJiGMdKtNzp24aiBQM9b
fr6bcKYsOpY2OCAENaqWzTA1m2nUhC+T7llokdRIcA7WuDcQtv9+fTQvNqrPYYXtwGtp0WiFvJIU
mrjA1bPJUwgM5Gs66l8D+MJrUS8VZLgC9UabF55nBH5u1WBTgSyo82d6N661OeV1pFTYrWalZPtB
toflmHwfvSD6ncMof9VSsXI1Qax2cj+kN/bkx7v0XBEihHKjhnO13PwiJqEDQoaZ3eI4+NDKGcTL
oPJ/Cl7ZHic0gRF7K+ujUNQ3Tr6PUWderuwU7tEkFJbHUdaoFvKVeIV4SE6eKGf4CERG8sP1Cf0Y
BXh1GuQhgZSRR1uer7j3tmEoo13ChTp49acAYbcmR/0NLuiQvzb4o/283uLHAZ3fuaTUDJB6lGQX
cSdoUgHGKTeIFHIksmthpn2xWtTcEAdRwzV+F5ptZL4IT7XwoluIhUutv93iJU015nv2+WJCT1gM
8VPmsV0UQeIaWGEjhK4h5eRYfYLJS4jcRu8iMlQgrFgK0j/Xe/8xSCicIXD0KEkoMpnS8/Z1qhFc
kwkS8hAr2HcqP2NcMDdyYJrrT7dEipTMEGWctwT7eUu8HWRrSjglMw+1NRe5EfQ6rZh6/lrvtDG4
EY4+7lKFdQRYdoa6ERgWA1tHAtIuDQJTupyUfzhA3LiPYleKPTJw6FtsfHQkfxS9UWyiUVG/Xe/s
x81C66TSTS7fhkRCbNHZVtdRX6N1UGPRAc8dEVudTP70lpxbMSnyz25jvPbOW2GHmCC0e26IPYLG
0ajedyaK4f+LrpjyvOtBelpLTE0Nzk8AkcZA9lPxBUC6N1KARjDsRmC7sPNJbsukKg18kz+Uk6id
ammftXgRiarmWiU0R0vCzAas37A3zUb49JWUqj6Wt9TIYJF+QIPVvjzmcMNRYRAiBUMvM7nXyHut
Un9Qv1wfwktrEdSl+G/C0lheR9MoFGeFFs58o0emKypVh2RC6spjn+zwfhb3JbX2Bw3SNsKZQXFj
K1yIMVzjGFKyToDhl7hgLYk7YB9cvr3BF2S7JKP4RTUTgzzmYFTPMs6EuD6pYfmshvjB3uj8xyOa
Gxb0VYo9ZMD1JVoqF9CiQ+SSuhpSaD+YjFC3M5nNiFeCn9TAHOP40Udm+X8RcGgYbAGTTNhZ5v7R
jqlLv+MRMCKfhOqEqe06c8IVyGjjG3fXxXZn51mgeSR8AEViODe7xUbsgiy11BELrL7WXAkWPcq+
XXQjgi6Tev9pxiSeYU5A0F48azIOKBENhdCNqFE0VtK6yB0Lq1yMBKfUa/GeemKGtI6AMag3rEuq
nQ8eitA3ZnSxnD98jEVwUwuxR3ZFDt2wwj5w0Ixqw8UQdW0jVdzYmla5jqkIu5nEG0DG1fXNtDix
3loH3AdaRSKTSgbnfKyrPMzDCDFJzEX9dq+VuNCLPr53edjdKjNcmtb3Tc0D8e6mpyNpNGppFyL2
YYWrRklMVx7q/Ma0LgLfW4esOTFscpvj4TN//V0rQhfEWhBGCNiGlYHhAghYz6nHIq52yhhZ4pNR
NN4nb3Nzo6DoZ/NKEdQb0eG8UQX7lkrLEVDvvcA/NoPQoC2i3sp5X+iaQT5PhgKBB7yxvCq3EEU8
gQSTaw2jmR5a3ITjbaOg+L6Fql/D/zEKIv71BbIIOG9do3Q5o7Rom8fIeddyz/CCcFRDF7mcyKMA
XLTh5BhT3UuYdg0oQDqNGaAG77cl1fbrjX9YMtTzWfvgIgDaE2sXR3LVNYYqYKjmaGXjb8XKGx0d
0OuNVhYRXdXJoosy1ygmUKEWvGilTULIKyhDOn44+p0zKkl+isrBWgn6IKzqkdM6xVZtrciTf2Pz
f9h+NG1SfAYLJ1NOURehzooQOkT2UHEkMQ+kL7JWdOW3sGkwKLHBt9TNjWrUpfbYF5z53OWAqi/2
IAZ+iewJheyMMbqYST+ZLpIPiIm2U+Ven7sLTZG7t2azGOAfbMnzhVPA5qpi4DSOx6tjhXnJ5A6c
y4S0sroxgR9CqMSFCuQNV27L0DiczpuKYr2UBqTXMXQS80PgZcVG8CYsLwXDf2w6avzerGocpYOC
SI7W35jED/tybp7SCJc6kDus1PPmZWSXuAMHssMiNTcCKlm2iqSf44kCxlRqLj5cH9mPu0LhhsWw
sni4L75xf9+FuMIfYi/yCGtyEqOXnmQdfohBc2NQP/bqrBV5sStiS7GEErt6h4q+MTvZ5k4ygLrD
L+Wh6xTtRpy51BzZ2RmYDYmC/p0PopaROw1xL3MJYmIWrQu1GsPACbRESVrbzNRRzlZjk6CF9/nR
BDhEGoCrP4nv5ZYg1Qh+Xxbw4s515DopY+b1J+FATBJKJxwNZHSoALHjz3uX5GOCJKWoOiPd+WGJ
eeZSxShuZOA+LgzID6JOBo6XDHfxxRhGSAr4PXKMrjy78mq4g64E4Gu7zw4Yrcw5IkqiJKaWqSlE
x/oAg/rILVSZmxl013Uo1rfWw8fwgac7ACqgcFBCJX3++rtFTqoeZbLSjFyhG9FJD0SOt16KtoNH
sf7/cnYeS3LjWrt9IkTQgG5KMjPLqozKasIolUr0niABPv2/8oxuqztOx7mzHnSJSRIEtvn2t/77
Df3tiDsrmoipXJIXBoX+POKm/jxhW5Z1OjIm9rnXqn3yvHw8ggzR6Rz24upM3PmX9f5P94cSwqV/
iyyAsde/3h+ugZ6fjzzFqoQM7GTI2GdQeyCd7e1fvuR/uhRfFOcL+Qp1kT+WhdcUa8nYFx2c3V2A
8oBh66EovUsEhv/zx3Se3EODREX9XNb7Y51bGKjh7hrW6bAB84AU+HvCnP/wv74v1gPtCDT/52Pz
z/12dm1cg5hqZQEG5ln1+46ToCzwvezmW3jBzW23i+nfemN//7j+etU/9onMB5UtYUClrr3uF+tQ
4qE9r87Ff7+3v8ciNDWpoHFsMn5Of/Ovy8LTpqyBgZapCFV539Zqj02gu6SVg3NtF4By4Pxk7oUs
luzjv1/6n26QQ4zM1jlT2v6cv9b7PAihIZlXvq9T7PDqm3qx/q2S9I9XoahNd59qL8Nqf9xgpVA8
ZV6ZBs66Ht0BWqk9gkj67/fy9yVPTsNG6J5ds+jF/ZFU9YHVdvZSVKmlsOM7AVianeMODxcryhYU
zb9siedl/f80F7kNLscwCuZZZFFkk3+9qRU3w3HcZZVm+yhPeT3uD51XgpibzrWqSK3RvyyTv29Z
qKdIb/5TNyc8/mMxFovEajjYcBYPiDaWxaZnFYg+vCBRWY4rmvKbNZghkP/Pj5X9GNEN1XqfM/OP
l7eIc/A1rpBTOHyOXlftl1mpKOn2JPP/NjD/Dw+V4N+nJceHBzvwj4cadZYJonys0hkKRM/oGaEf
RuuogZLSj+bioobb3f7P2zKFRjy7zgccFmHhH7GcDLZtnpVq045maEJtKXvyt8W92AH7ff73h/kP
XwKNKz5zCsW0c/9UUC0qoAtQrGcUMQHWaq9e0uzRr/+fi1CJps7BGNif6bBlDzl6PsDTCKA3OICW
hbNltP/LCfq3z43yCccYfT9qNmeh61/XP9aMDs3Fqk+ZKx8fGsruqTWDgimM7b/+9xv62wZJhO2d
G2JEiYzy/Klu6yYIyl3TjmnVezj1o8zKLoHiMeCa9tlkRSkn9xYWidyGsf5RbSpy/2WJ0EL926sj
f0IqSYB8VoIwSP/X+yWdqxn4rMeD8ayaGXCxu43T3K/ACHO871s5tzBbS4hOUczs5IznpQXMx6+h
30UYER+i0gKn/X1vXVN84PtOPfpya2Bov+BXSYXiNTN11VUXgVhnget3BdMP80srg/ddAtCoq4O1
5Vbmwg+Dj2Oly0q7tzotUTW5T6seItHDbyq28/9f7KP7PgY4vf+2F2vYXndn991vUxtM7a+xlotK
8Fku7QNAjnKsILotVQtJuSqvrADUM82xajVvusB1WMWdyqcqODqy7FRi7HoFe0GHLZxuwYzhlICR
dhO+UN5x5LXPHKX1K5qZe3quSQjdKu4ZicLdkyfTBukKlEF1/PheZ1cD0IIloXPbbd9tGBiMSvYL
3Ne0pUleJ5VZoulZS8w476beE+5FE+Gt6aXcS++9j41R7p66I9Bk72Ia93x3D8taUYtJ8NqMZHAx
FbPYTkuL1AqD/nCF3cFkCvDlpI1GOMZAfjOczIvMNY+9gtTyqxk63ylPCy6Br+NMOrviMQp+/Bt6
2T77tpTRjthZ2XNJorLO/FQfZcmbrXKLgVYXFun+ffAHNK1Rjm3EQc/WuCQq8JrqYT570LSpcIWK
Xr3MBPOPQU0YiicUmTr1fe4riq7x2lXNVJDKZpF9UbjOoh/9Egw5WUS+q5F+JYb8gH4bZ1L7q6+D
Jn8uvXAdxRH3gG1tIGatqngICjWsILUKoraHbQug8cRLk2+mSs5dWWLs0kDveZ0CpvXJu7ohWl52
426ZxuEUQ98HbLrz5lNyYjs5xDkR5jOU+KlyQjr+lqe+935heV/Ovktcy+HkjYWVFDlO0kWCt/6E
GbRRYz8tACz7LefyfMjRU5UBTbpt1YC/6wkf9657D73aquoYvUSBaXrfqGD7wV65OhgbK1nv96MK
kUGexByZGXBR1U1eDkVjcdWEBypQ8K956hwM/6vMnxlbEMbY1lsozT4zry71PkHCqMRo3ocC1Cpg
qkHuz7KbVP4dE+2le2KyVTepF2WAoBiL2KGwWEvWpWtfGuu2xc6JYX+K8ftLI1CPnDmEPheftjG4
Maby5ctShWo/hlnPDgQGVs2FlUIOswF4jKah8xpD7zDmvZMtH+qxtQwWDfiKWzsSkQ4ixmRdu5PT
DlGyZ/hxbqeuEDi+QxENKQPGu1PTC7hWgilOPOrXVu2/vELQxcKHfkYFdPbOtXp5RCIEEz2eYXEY
G1Lq3m3vKCwxlQZBwn3cOE4uUKni8YMsOTZ9mNcf3jjpoUyC3NqtR78YME5gasdkADp3/KCRV7DB
euqzrUyFhb9w8mhSyVkPMc9Xgd2McvlW95bXTJfTAlZenSbNWPCcrCQFARh018+8m86t/FbhW1QW
QA8xE1YVGmk7Ws5+1S0QH4iBAiBWqbZwcC53t2X7es4azyj1CPYDdMFh7qJgs5+nrCf3IboLPRfv
86UTwa1edq2vYRLAiD0M+S63eIuMguA2GyyBUihf1XTfVvBsLka8PMoKReHS4w0eec4W/Qpbh57H
ETC9/3sZyi24tq16tn4EJQS1pzZgGh/VH2IlhIcMkfa/HJc9OXZWooVk0+W6Xls+roVPhgRZvVgL
Vtenpsl953oO8aJK2L6sn8HSYm5UAva9nLK9OW1eZmMQsY25Hfv5lt/6mVPcRUwe4EEe1Xf01Qb6
PW0Qzd5TWHptfaDcBN0IRErRF3f+sG4M7g7uKMWb41L7/uSeSvdt8auZsgDDSNGJn0XLwS5qDPbR
ITTuCbm11VzPpsu81MfCWSZ1FTnjm6ugtlmxaNtxuBFeHTWPTl02I7Tg3svuR9yYzQ373fC2S9sU
L+BWxuwz2DHqfqhqEQYPy2jt0RtaoLE/zr0og7Swh9WciFUNJHPdIRo9jKLNvvpohjWKbLVssWuG
4/OTJduz5jIbucvD5AMIB2EggV5MYuI5HPp9ndyvUq5Up4EpTg6rmjVi6QfPBSn8Jjqz+N87s4/7
VSEqyVi/1FlTv2R5uFjdhdxmfw6Oljfl2r7QJAqZTvYNLM7vNTSb9YX58ggsr1hsqUQyL0I6P51J
a+UyPQ+xZE+Z0IC3l+CClOf4c0dF6TGr0QOKAzhSuKOeE7A0Ywezq7WsJu7DcWZStsidJfoYZWUN
L0EpcfhGp8tCL2KUYbvvJHVvXNhvylYQJNhIQz2dwnBtmD+n7zHelsLb3BihDHZBYa/Zz5EezOq9
RRc6xcxQlYqt0a7tpEYHgsbS7oGoeLovkRVZdSnDF53TOH3JNtH+yruhCqlWNiv8OTXYL7agYpa4
rEU3CcZ8aj9ntYePCLw4saPWKvSDD0P0Iuf7ym7qwi26hN1nfAttGr/xjMX3+4yo57ExffXLL70F
GBOQzIdh2/wHhk7z5T/HwnsewolgznH2r7ptLNR3IoWQknThRe1p3DG2OGFmki0HK8ikTtw+mryL
ff4Pkiec2xcs4nlZZheX02QsO6U2WlhxMeB2kCDEw4oACmAD8M33shuyGwP2q232j1Jwfl8OmJPL
w1BAAayqZWkPE8jHox8aG+iG1eUnkg8cQwZTDxaitjMWewBlYiUrovF0onuhThvH27uLFrNJxowz
JvHqlZdSmgZXoBVV6wK9alP15VyuAWbwa4h2DKe4KMc9SG/AaIyY9VWO5YWJq6oLLup2WjR2NVto
p5bgGIrt86Xgejg1mg9bZTKZ7N4XqasdbSOyy4tHtjvndXb7DuKVieZnWQX5s5fr7HdBZ+fBnrA+
4YkIYR2LsqePZAUT1AHmwqMtjsKZYBXTmMG/GbJW1w89GOD55Mi5Gi51z4zOUbmLo59rpszHVI4B
nMrKmzfaQD1L05+jVh4yEwLdq/ibu/N7oBJu6n5NlixznIQYpQ9SuROLoEs0LYdIFYB98DvlfID2
a69zMNY6Rdlccg+WBqxSih1AqQPF70fPqymTcmsEBu1zA1UME4Mj5cOhQ/bX1g6IwrA9VrLhPynD
EoPn8LYKYHR2/gKcqMouZJ5tThwQqSDBqMKoTyK4HHd144fFMXAq/GyiWfnL0e1ni5Z+tNdR3AM4
g9S7ouyNhQcdlE+/tbzDrtrhcQvm1vve1nllJ5svqgWwRDDMcV2MWoOgygfGrHM3ypMux9g+Bbzm
Dd/G3XIu+rxqvcvebXTGHwlJdAkxCVYQk0HAMIKFzWzeS9kcu3YVdw7Sqv6n3dcmFiF7JigNrfK0
yEf+WbcOgNit0UrE5well6MU74LrqKkCeMENe7iKm6irv2oM77cvH9OVt7YZOE+qoizdtJujaDou
e25xL/YM/Ecy5hF3G3KPq0xP3ovjGSzku4w5gKRw1/xxB6xixQPK+2u9ZgSX67YR5K37EDmp38tc
gziWEZaLEM7vzQgad5ZRcVM2fYujveXmC5thVMGXzFY2xm235fPkWOaH6OssisUKfObRUQt2BR4S
h/atnsaV2lg9L6r7xmcJDAw9PCefn5WWuC+Ia592JbB1sXqnvO5tT0VJj+v3HkMNr/M0B9nkXvCq
QDTtqthmlmoXPa6Mm1SHTJdLFuf0qIuLchOjf6yR6tTxyhhTcMyWjHLwLjJoNkWv7TcwEmdBFNOc
4CVYIofIhR2fZLrITruzWngQeXnengTx9PBaVO4WD2FQl8mcKyR5dDaCuo03RiTbi4l513tqb06T
0j9a7csxgA2PUTk5C9+XX4r1hLm5ri46GU7DNbEKWVvNa6kuKDLw70Bv8OZ01pJReAZYilfa+u2X
Y+/5r2Lot19YvxQf4ISam85Dm3d0ydLv90rVT10mGp1aLKg35XbWfLJqt3uawBSwZ7b27h4D7TcE
BeDtReoRULgn39Z2fek27fxEn93L94R8n+xtXzr3cWLGzhyYQILVnVU+Z4Hg1EqQ8eKNlTUyLAkG
OxLUtXH9e7ryGFPsDDNFRzT61nQUwRTo56qLwvpykTXh8LJaAajrlXMonsvOXQ4DXnVl7AtRvFc5
k/MxojWrfaqU2eZ0bcfMPbEV97eIKDJGfN3dZ+xGRX4s9wqfAIQU0W9rcvRvaxHR71l6ZLZrlY0m
UZbyaFqGM+cZArumJA9pnUPmkZ6jezmbRWq7HT+2bWPSJS9c4FpztLufNEvIgZYIksK+iOk5zIL+
Z9sZ4V65TKefbAtCTkI5exrx4aAKfGRypR6SysvQnhSghl/WPlv5XPo9/+F3w/YNLmL2AZZZPCjX
UQ+RiLb6NBDxIJ9czpzBoKXpdAAOCyJXtnN5iGwdZnGhSnO7jQA7j43c9M8AO9I69oRZPisXjwRc
XjrXTzPtBKfGmlaLwk2+f8yWXBmVH0IwMGs9uz+3TaqAmR7Tf0C173aoV2F161SO9RuOzPZtFdTB
j+44+x9r3lRPhYdDBiONzXyl/JwQyaOZssYGjc960SDCNSlY7Pa3Hi3xs5t15bC/GfO97BcsWeYe
ntZdVY6Stmm7dl82DEKTbCaq64MRwL5RbjbqWrR6mEgQzPg792X2wwDceFAc4ffg5Zb3YvEge648
tU+ojOAy29Em1u945zH+KxC3gKITBzZNcR7blTOyBUuaBg5BUahv0UQaHle6PpO/THFOE0KvvLcd
eBnHwSo9KvI2bkbHdTariqux9IITnUv73V9AuuJNMos7OXl87g5jlwGFKnL4VDPWPsUy0JB4K5QE
Id0mYaLD5mpGOGqt+6udnq88bg6JPQD2hbbnIpflFFT/YfYskM2SXjkqj9UcsMiyVcq7bIS+jfKi
edocRR2IxE9BXx2i0YozHBj8uPVD/Vg3ufe19lFzu83lDFq5EK48RCFBDBA2KCZJrc4dFUDI+aU9
QjA/ah1FT5zpfZmeaazXFRPey+XUN/6PfnXFra4g3R6BdRWvOQGrugryKXosogygKY+XGYPZ1V4G
GWkcD6Gtg/pitGVXJbkc5K9wdDUioC5rruU+7S9yU8OSTBCvOuyOjNhiw5s5tbQit+O6Fvtblmuj
b9gtvPYYObVzaGW4bMmIZIJwdshJ7jJunqcDQfONpNt98mo3/15PDPoCpRs9J84FMUDq1Mb63ZRV
e82433kLp3oFinctB8hMlJnug8WsGPfi7cAD2KG37Ixl3eHpBp+xGHYful4o/PGQE7Z7iWikdemt
G7cZMQSBD2S7BUHM9yw/6fBlz9Yg51eJnP4HbQJznTcKTOJSNNFruK39LyqBzf2khvYn+Fz3suc2
p4QuOemvpkuEWwaaf3RwW5Rdut3chFxXGVYUcLrtkFnuCt1FZiNPlj2DOojjzY8N5h4k+w6qCHbP
YLxfyVJhfmZTZV+DGPd+rGb2bgO/mj6aspavbkALLQahtfysZ1ynYt1Q/0zm9oyKEsC6nXhSc/hB
h5kgWRVRfgNdW0+x4SHeAvKwSkartLoZVE6QYtkK0GMWND1jXaPwY0Pe8S6QZr2HpS/53c7ASAjC
jf4khyoDULhOmhSIsVKSf1jM4ylrxXYLsQ0oiE8rFo5u4QR5Mhd9qA5ETaZL5LxXb8j0s3tH+dsa
w2dq9qTNz1HbKNf+ovPxI4zXwQ/6JHcZ2L8KJzN9YPMmn3y4zezdYu8e+m4JX73ctc1lVOf107BU
/eeCxPoW+4jeHEu/jHQMKNp9szSF1NjhBGb4vxxtkJ7Ad2A0YZvJFusHDxDYglflDqRyqIjlS7Gu
HB1bb5j68adaN1eLVbnXzUySTOzr9ip1O1u8wb3Clo6cAVYTsz0YOc1ELTft3i1zDCVqXGM+cf+n
EBsA7WLcMD4CXscxldf1XeeST1AHoqd8asasupl2jBJOmYjsy3Cug6+8ld0V+nWimGYlxLCXUD9R
WQYShQw5gxAairBIQw8oMr9CskVJ5uZvS5pNn1uzRP5xWXrn6PkrEX23VDBtnWma361xi+59xH1o
7TssSeLaa5spifB+vKaV2XsxjbfyOzzdZUiGpXMaDFlXYq8Q0yg3Xty8/a4iEWxJuw3unizS1jcy
zIGjhf1SPoa48AZxOyxlcHRDZR95x8NO5Maoc+vM4h1xEePuDL07c+o13nzTMB23XdR0iZ4CsU3F
Fa6RHI4FYTUoQluLi6iw9Hqy8iEI0skLmVL3cjYZSbHsKrOb/W4GYw2yWBf1tenM5JGAeQbipTDz
Xbn5nGpdkNPGbNTUXZQBjaLDjvLwzcuG/WOMtDWmvMP6RunFsdNom1ncTZ21r4uoh59R28gc9pzp
P2kymNsq2JYiJWfuvgGKFM29hRXDkj9GA0XgFMT3ApUHstf0brumJewolVTfAHrlfhp24QhLEpge
kOt64SsQIRDS2CJUJzOcXWDyZwEAI87lFH36XgmjbZzmfXvfMmV/D2kcXhhw2Xw4+6reetign63q
m+IY2l33gnG6fFU95Olkc0X7bpWcurFFxv28iyrCdMmP+qM9gcCKI19tzUHMKgoPWmVDeTFR655j
p5P2fpM3ETHLTlr83Zcz5UVbOzgDuBSwm7Qc6lDHWJX2+gDWtK8pc7jt91pjnIB1+t6JWE+Ffl9k
RRjqBHYXHNqGH5P268ilz/iwGfS30bcEzyO5rGnMmAA/XcoD0/lntjA9oQ9hVj/MP5v9XFIw1jg+
hJUIw4MTojhJtm00YPtKr6MyFajFSoTRe8+hMkxD0tPT/u2YwML2l/dQwh2LtuHHmClcTrNAjSDC
zE5aYwJXUekRfj9czdIRDRadLqAxHAbYjiZ4v23S7bt3r6qtvlkB3HWpXjZSIRCrgLULPWEiX0zL
sB0dhxgDBUyODLgd2qmmQaO7x2pSjsX/vvbfbLcibjPVboEApeorE78r/Ye2QTUQa6MGKm51G3zD
ks4N4mXw1S8G4jUUUstYQ+rzmoe0nURBwWqI8vvVYIwTUyiprdOKandLPY07Z+K1UTixdBx522TZ
/EhTpSW3N31nn7fv5qPUUrFNY9XEn5dE07HI7PXJ2WV0N7R60Sfk+tX93IGhTj08Ih6WCPNG/LwX
HN87fwMlXdqFIhKwZscWRxVRMnppiypH41Hlq530fVfut7WsSdU8jsE2Dhfl6QNYTIw7RbNvzXU5
hfbFNAwL1Gj6/08FqwqMtWjCglqF7HM245IPqkQrk8cauReJKFjTk8rdcE8xJh5oZWbVksMtBSuY
+CrTHwCXF+tUkKVeUlN17/pg838XbiQV+1YOAn5mAQWx1zS7daz3vN7TKXNWyLyiBWRnAzvFG0M2
AU2YMmiBEQ4Ivg3eWDpEdOHuG2Ve9LD1tw3/NC+hT7tBMly38JYm0fScIZGzaPhTCsHLdtup+tkL
jYByG3eRmGxGP2qXnE2NLZufoih3ipIyqp8yOvRAUgMRmUSQH9xHuiJyYrpoKmLLmnfqzKapLzPX
Ya530bRlYg9nhi4NiFynRNHja3mTe08CoKU3JV41yO/RZJNX2wxdPtLysSlhjLYiEFKqjpc6pCdl
wMTeq5KQN8WPu75s64IYY83FOqbrVqw/ncwA782cbbip6raxLx24mE/TLt0HtL8w2b0li6iwgrGe
Di3dvtu99yiAFTmgvf80GeJojYYvR036TnTZ8iKyfmwO0TRWX55bc5wOq95/Qkuf7lzTFV9jj4UH
yYGb3Q2m89mCst55WRuJX+9K9ekicHrnM1Nsedwqa4y+6K5SpbvpR9AJCvP7vuK4pcKiYSQZKxf8
2irvwDkn7+igzY+kqvuQuLln3hBJix8dnQkOsqiA1dooW1S3uJXST8qXcf0+mLAw6P13sAeDE0xf
k4VnC9G6/yUwcbQSktHwm+NsFZXeSc/PAjw25adFWbfQJtlpdFFkDx3H55Jsi71e0xxh+hYhcyDi
rJxt/1Z7u/RpzbTNg7YN8S6X7O4cLXxsDVfOuzBY2aymwLceR/D04/WcBY6mwdSuXpoHDWVKLLRD
50KNEqssD4cVL13szvzmCZ03K0LNOhkop77YW0GxtMYfb4s9Sdkjx5rEu+AQhAPethmNcGdv+4f6
7DRwjDrH3LDtuR3pB+F97Iei/50JMMJJB4eaVHh1+8dKR/OW0C8v52MkO0xfHF3aDxMhiAVovmBD
Ifyf2A7CguYT4yOKyXhtTQTZucb9PWuHNa7Z6xhPWsvAXEomAr9Cr6pk3NpKtgmLxLytqhJPuV1N
Ja3gafrogGaaeAUkV8dKr8O9jzXp58TJc0el2b7Hr7d37ke08Bklu7YGvXHuEOuqs6fXjMqfdapc
o+5by57b68xf9j0e+bz8I8OI9P8qcTY8PnsNH9p5JpZ3wzICVr3MokyQ2BY/u5raLEOUEwmtmOqa
NtFQF/cO07DqMC3rdMizmRa/RsrH8zUOQcXUWP5Dbdf1yKPOiRV61KA/rZrG9KGb2YoTU2lWbNhb
we/FtcyjNGqdr4fQ58gxzNzYSbB6+oM6eCCTGRHyycf2trgsJfL48zGHH+Yw9C7hX59Tt8OGxskS
yrr7W6VX+93UTWjHq1OLa4be+y8/2Cg8Y/KM2WpFC/hVNcEaQMBs6eF7eTBetrPgX26ndSSklUHj
JWMder/pe3h0O1ARnJvFLTNXnZxJszCNtz6pnVAW79jU1qSmfejcmKm1nhshR+cg4BWWyVbS5aeO
nNGMDwrqvylecv1jvbnmp0bJ9c4NQWgh2Wi6Q8B0iJ/IcZ2X04Z3+hUFH2uLe5bQd6IlULO5mwkr
6cNduCdjL+675XXlCyrV4oeiNvuOladdnOhTty9jVXpf094XOibosaj505v7OfSjvNVROG7TwVsj
+xPh+LDHTlZhAgCJQtaXFlDU1w50l3flFF02pQtqEBYyg52/+R71SPVwpE9cro0hxEN5Mx78WhTD
YZ5KeT3jNkG7SXfyK3NbKgF2H2ZpMW3+dgzKHTVhqTxLkDH0Ys5vc69quWc6AyLRrFdz7JVym6Tl
3V11dm/RS2Yg86setuVh6HaCWpHNmZcYytXuwes8XSWD1bjW9Z41UxZjTOS9C0fTEery0FmOFQns
Y1ALe0giTwhzWU6F84QcFmcAyy6IDYIeD5d+sanO5Oc4IM6zbLhrOndo2Ny37ruYaI9xSkP7iHd7
CB6s2V/z4yaW9kcwEB0lZUexOm5E7nGeOc3wtIza+8XMBfWZrlZ9EE8L8zjyTeJkaN+6xjj7TT3J
UgChzag2rbkX3KHVHeo05Bze02IJRzYl4SnG61bcIY458JbmlDVjUF07bB9UnotxsQ9wKsunqs4N
5R5vA8Xbo0uSlPMcysrD4u+JYxTqYRsK9QtzXX4bt/hZ5Pz5tKd+5+xLzBFJj0Nx0nzNGOjKlI6P
feVvbVbjYRn5V34dCk1Bf9PfCx7ly7DvDBnrKir7RNTsfclaOAV2w10/DkdKQvn9XJz9OZrNt1+E
VahX5j34/DqVIUAx7aDntJDhLJNcDEgxZBY6l3PF9/eBToANUgYdjS7HZbOtCbP4ODtnGmK7pMSA
uQniSHwTZ5LY0h8XuECt7Z6aBd83ToMgO0hNEhFLHFOP3bqI6sYzW+bHobZ0GecrzkRJ01FQvQiN
730N3li8wqfuCx5CoC57m5AoDdFAyce9btSNkVZf3hCd+TfbYAXdyVu7tUw8r0VUQ+RAtca2V3tK
29URFGD2nMVTeF7/vhrFjYxumT+0JF2vmpyAER/RY3Cwh0P2XIf5YJim3ANkQBwd1YFW73Q9DIQp
x5aaep00g5kU47Pu9M1WW/8Jo9wrr7XjexdMX6tPf228g+UUavxG6Z6e18JQpGFTGv3f0dqWvwy9
1a+G6uuLHHykE9mAo0/i1jnR2zISmqflOsi7BbkHCjF6sPgorUbTclhlnRgHC3JMN7fpI6h6NkFV
UC3nJFmCKanqcuZVbAFLfwkHqNpdMcuXCOnRR9HY+sUag1DFLYz7jw6DaDutilU8EE/sKFRGfnwQ
ts9Squml1r0VxezVdsUMFLoTlGMSLHpj8qHE8sjvdnK3fYZ4jAEMpQbc4ylzDcEUxrbS8sOzF/ns
WoF6kIIENZ7Ddf50QH0Tj5AEDWlGW/Oy5QYJ6TLlXpeEpH7SlGDK0azgWY3Zp4sx7TogsuDTb4cT
Z2HxM5Cbt2AtbXYXn6ex9FOJEqZMwaqHdoIsN+BbzVgHSem4JbJlPMPonw8ItuLznszQCi9YxhNI
qZsupNxJR64eXjCYan7Vep16VPh7c9c1RJ4Hs+YDbS3au20aVavUR13R1h61346JCWrJnWVMiR72
jAOG3niofwy1VX+QEDDHXbZif3JsYzG1IsbtSeamenTMalM0sje6cBwf/ZCg16Az3YRLf7cu2fit
lY77PHVk+g+UnVyZjCivfhgm697z3rTfZ78mxEYBXqEJKzP3pYAVzQS+Kd1vgjZ3cdF3+fhRrP1Z
gUgOUscbNm7LSVldLeJVRZwXwqiKdhLNxCffR9RSFdhcxtvYLV8rAxc/fFLQnHjD5ft0CRKIJuhx
RYfe38olGec9f7YXGzHRQEfnTNQoaFd4/cZzLlusp2OlHPtBu5t+aAGTDZQuZfWBoo4kxCzrL42y
uI2L+byK51mW/cU+1N1bT0OYBR01ukwEhQErpndQRADiKcPh81kXt8UydEEySQdYfL7xR8exkKoA
7VEotjlLmOZCthnCoTnXy0M+Z0gsqrPQPpZyg6feOUq8kZs3d//H2Zntxq1k6fpVCnXPczgPje66
IJmDZM2WZck3hCxrc55nPv35qF1oKJmJ5FGhGg0UXHZkBCNWrFjrHxSNUjcrHwm3RdX4d9BpEM/1
pEy9kKWGGnA1Q5Q4cJqGQGSct6ZrUFR7oqhYvIh+L2sbQ0yoy3ZVKN2Amcx0B14JhSveazpd6Ugy
Roc4C3iD1Cu7H1vsYVyhVPjgQUMr2eUIwPLwQew9C4FSDK4SjOK+F2i/E8P94dUsNO9RI4thnXSh
/S0pE11+FDxDLGYkbeShLvTBk+SFmneJJGt/m5Uoxmw5CgQ2oHnclbmGDzId2K70ydyVinpTWuhc
FWNeXQkqscU2Gr+J3SZRy8kW9NG7hW/RPXSy2fzu1Eat9hKaId+yhFY8mVvu0ZZUtVfqeD3hz6j8
fa7AsKcWG+Y7sS9B9gyqUHxjqjXQBkMOAmeEcvUesn8YAf32bS2m+l+FGiT6Rqi67HUOD7zS6Hmg
400mcWF4Q4qsIf3Sl9LsJfgOgeJn3FCCSXmGGsVNUkEuAB6jezeTkeDmN1GIA4sQTHnnWl7uF6RE
ang5aRkV7MIDp04BA/THthTG+Ca2ci7PtEx7me1TKZexRs8JzRsxT3hD6fGD2AzRW59Pxq8APDiA
zEARf9ZTyaNIS1DdUYcAtI0vi3AM/Vb0SMv1TvnJLoyugOK/DV6d4BqfFWR7Rkh+bkymjCJkloj7
SC7AMw0TTU4CdlQGm8gkZbc7gZeoHdGuA2xk9fIFoJzA3KB0hy+TngnKawYYjmilcA1HWSfug7rk
SFD4t+5quVDuCirQmev1Sv9SytyabD61/y1nWA3ZURzp37oa7JedWXn41I+0y6hJ9do1HOyeHQ64
Mti0APsqtKEKlde8EdPF0CtJvOTDVWA14kF4jK3BB8g2AxBzDbehXVd2IQHXy14qSKTPvVLnN5kY
Dso+SgpxmwlDo+4IrmXsGE3eBCqoCUqCWAFRT0i6yzij/ynNnUQwdaZtwCjt9oOlpfQb0lCviUAy
xV5MUiA6oJNPe7tTYs4TH8GrwDE1mk7jozOv4z7EzaxWKI9fQyqjepANsW7gK1OBz6UsQbWCeyNo
Nl1hJMoWlyBK2lGrVM95JPfvfcYdhCIXHWc3asbyu2FJQnIF0Df8FhEtUsfo51cVPWZ+BHCZ0LcN
cq9ndEiFb7AWaWMbUx+9qoHav9PjY9QqrmPLpW6VmLeVmlIQxt1w4j2A/i1d18zUqp/w4ArtW6Dl
4Q9AB01DwtUVLZCZUAAzMkBliZ2qAIG19ymp1VfQaevrDqB565iUu6Y97ohFGNzSax3kRxAW028S
rw48/GCoXv3U+DFUkE2FBJdxIdDKf0Xlu38efGVod/Tkzdy1eBWDsWgF1CF5X1Pc9o1JeLGQREO2
y9Stm6CNrQA0WGCSXOf595o2PsAqMRR/C8AjMncKY83bAA6xgEbxNE1dtQYjRKd7PgBqOyJWKGdm
Vzomd4pOhm2ANKPTZz02eWneT63SizQrJ6YJQ7ncgbTtr6eunii/TUQGl8ZI++ADmm7pD0lxSU3T
jJ9C5BEUt83zCtUfUIAkmXE6UiuuNUJOJcU8+k2AIRKQsaZpwKUIQUyLQWDb0L9FxjEuJsPbl9SW
Q0SKSHCdXJRpGdKCy/QtsmMF2kxIqZlbKvcxd5Mi05pTgZGjGVdNPJezqpNpWimC/53kse82AQqq
l4jJSFRYxEwQeBzXbN9+EFFVKKN09Ox4JLzTR6Tgc4EqOI9pACcG2K4pkl61WI7hD2fIaKK22sWD
myqd+ieYMmKgEOJEYwtKSo3WisAA2y3B+qFKyuQHwESl2PCqH546P0iDC4HEm95GWCj3hi+jsDVI
BTuy0bNGomsoSdc9yc1rGXXmd+SCLcBHOBV5m8SaoHROitzcVGYo/wpy2dDcKBrEi0nz8+K2svLq
vh8zTQS7YYJgz+fUPvWUuHJUsQUVRkYuwLzO9PpnFiS8cyNkQQnygDg9l8q4ek84oIcExwxIrpIl
ggD4TWjvCFNT5yhRDMaxiFA06suPe0BtrM7Oxby5JjTSJwZH5D3DxEj2I8qqgwvggfYgMJ/yZYQf
V7slgLfyEs8U8S9/yExlJwrU+BzKBBJXiajjHklwEcyN1Cs8P1E/b/6kvlz3JNSx/4TGbnc/BlXH
DVPo/mvZjONfvgHMbhtXVvzb4pKuNjoHi05EGZklEjSRAS50JOV02PE0u9VA4NzAYiDx4+kdv1Gj
z17zwgh7W0Ia/okuLjWavm7G6zzvrVe0X0Dz0DHWSroAUwRkWRHMP0mUTr9D3lbMSkrAtLWp0alO
FEZaM7fztM4RQyP5FaLtimmPNEG3V6nU0fUMZ05H3VmARbN8SgGfiCIf36dtd1n3o9zYoiH3GudA
FQJQRpFfbczCAnbN3YKdkumrk+/QkC1vcB0TR9cQdfFK8zPMBkKpT/Id+WP8s8yJyiRxQI9auSD0
A3hM34CbRnfwWhtwhqGcChsQ4d5dQ3wKHNJ8iWdamLffZbDiPwp6N4+aTh9B5Xa8SvNEeYgSRc3u
y6hvkdqxwm7cy2Y3fK+DukYGdaoUZICKpPF2Y65ED22h1FSe+hHSyihOVBvJXRBNnWQzNje8kgR9
E6o5z8WhLvXKlRtOzcZvwoH4aPVVdpGpg9xCx+1V06K2qhEfNKXhjwPoPG9FOBWCg9ZajqJBJI3R
bzMHOLFDIqPzrjveOAC6cKl/GMDNvas8DfjU0izmkvnU2j01AE42goAB3tCIye++GrxHj0z/D6JQ
c5l1HHqVQEAOuIGKo7zABwHpkUIPeinDgYu8aiRrVyZ9TJcVhlC6H8B3PvBWKTA1juQa+LwGOaiX
plJy6gQmoh3LcpKAMKFI4noeNBnySMO4ozZNtqnBCvgWVcDv3BB7SZPmQcv1BLhGeZLHMvw9mCB7
nSQxyHJh/1WlU4qmd5dFKjgjMn+SXNquQbzNlVT/LqQyQJ4W0ZC7WpCaySlNr+1t6G+gmQpDzB9j
Ixx/ma0ufddpaIkbyZtEwQ0si+YEvlB+6MRVSmqaCEp2L5mN+YBzY/4iCrUGYCnPfdkhHlI+xBku
u4KSJmTwmivlFT15AJ/AcdOLCuJVt5HQfW8cfo/46MF5vpymPgcjQgH1Tx2H/otMNQ1EbTmkIZ1Y
tpgtK6kwghTsZtwlADfAAUDgf3rZGKguiKSJNrxhFjsQ9vxNBWxdzr1H943kGEi+3SropG38qjFu
mkgTBkJ1ImnU/qLouSri8NHyYuuOtiEVl97zJmEucA25beoC1JYhVEn3RyLbK0kDTw0ZlKXd5JAd
bIhV3m89oFSxra0yUt0RLIQFzqsZL9VJT9G6EOcbJhLLJNyoXUBZNgHRoWyk1DRu53enRlBpp4s6
r/3K8dqO2h76TfJV3U3qDz8mitkIXIa4D/Es2ZpVQTqDeHP1Vw/h7yos00Z2u0qkXx6asApYaTak
ozWln9jdNArPEBD5xsOIJLoZTtKjMhhItZTgLmVKY6RoOOjkMsSbOLPum9ibNJvHekDS4EkSB0KU
hR99qEw/vLBrJQDhc50ZMbj2VY1qpXSmnjqMM+FA4c26giMNN2pGd+lY+ALwWZ7V9qgY0jV0serG
tHwAx4aUktn7qtFgFGUV/UCkpz0v1yOt3mmIe28LUFT194lUW/dCFqCiYVl07L8pXU83g3Z47XqE
/RqKBXf9hRyplmDXDT7KTVYJvEUb2u4bHqtZBA0xyvN7eZSABYAZqyHReCL9Ljhy7aYcgrFwK3GQ
VMecoEA7g9i2r53SC/2mbysp2lqBFXOmAksn0wKAOgGf8/3IlSgJhn8Gn8LMpp0EqXPSHAI8idkY
A7mwSjm8RH/MSq/7LjTvtDBOSlfppgSaVg7G7hbKD03tFp4Ci1Eq6R8pzqR6OwaTN7jjQMlq6wck
xq7EKlbuRBAnt4joUrGwSSFIVIVk7yEsDXKJEusLAaBnRxIyclbfk2zATD2E9/GQNyMKL7MNwDWG
CM0zmFmVJmRe69elRt/ZUaaxAFpsFhFajKongbwlctkCjZQbyZOAvAxUUkHi9cCy3QT+0J/cK8Yf
eSJFtyqodHEGDFI7phpr8BDNi79Mr+PxR12XWiHVQzKuSKNh0xiJ+IuMr28cnigZKWhXmbdSoZTS
zlPN6Zcv9OI1FNNO/AaZTPnTa5IyF2cS4Jl4CfkXFIaDif6omN1CLlAkMPxKG9Bmx+DAAQTEiTKG
SLwPMD2InVwV+WCdKGqPbV3RVi5bnfZuLNbWxSj4Tb/r+d7fJ27wYa9SzbiIqJ7cN0pHDQmNs/YK
QAS3ZA765IbsgOsiEeu8s6eaIsbODMuKApYMm+A7NcmEFCTvZPBSWWze62kOGJbrxr8tE5DEdscq
/wSh3t3ODz2gOGICH0wQ8voOnqT3FhdUkJ1OGXhhqIOZABPBUuXFCkYOs18EowE+K6FckUYI625Q
w1PfEoptKMPKRfAYqFnDy1e0yhd0hvSEIluWvPlSWYGC8GJKSrC5kwJMelY8SjkIAIIs+AtVQ/PY
DmsMyV1O8fjLGvWpI49XwIL0lGo1UDikjeCk1eRBDeEyOHSh9N+aWRn33EG1ss09nz43W7faiI1f
keJXhVI4c3Qet3JEcWcTDQ1lbM2cAEYGZno7Y1BHNxjK4ZrMJav1vU9He9wEqmSWSMuVwnXdcWvu
4zxXLkxqIrJtIjDPEz4fCum2hgz4p/LE6VYPzaSxe4AV7b6ZqL/dwT3z0DYVjJy1CVQt3+Di1RhX
U6MnxRPvAuFJsCiM0gYqRPD5ekSW2/SF9JJkkyqSA/I8erP8qBNsnl9gFD0J0tSuKEGN/zRwDLVo
uViZRpBQKI2Bs/UpwgMACscfoEs7/DYsqEtbpYDLY+ftiA/tecb1rCXwWdwA8wCkP5FrEBE5owq5
IHcn0qhZJcAfGsKq/Etoc89u47LdGXE/3AlCgtir4Pl8uqZ1k7iVdueHXxK+5+HxaYWObyJjSxfs
kGsNh7VqgK2kNtQrnkMJUOZ2L4ISVGB3Frf0KCx70lT/WzUkwILPD750FcNcjtFlUaTrqOizfsrh
6PiE6Rqtu8yOPa7cTSV5HKQUS8BNzKsiBNZEFc2HmU3/PORFBUd0E2egTUhiKHiXevO88ouW3PPl
L1pIrAB49soq5XP4uUocpoXpRr4lO6RKTyWpMIGHXngFG22TNL2Gvpc57rKMCoDc+0DDR0oO4Ems
lZVaSgB8/CwMDGfVW0k5UhYrByJ0q/IkzlKfcivcOR9gR0I1Mq5zPXfPr8JSG2IebVb4MGZ1UzAx
C5mUolczLN5BggAHNn+roaEAj4MuRVo4aMNvTH7lFUWRU9sQyT1J1+Y9KGkL6QsAknUe1/ThoQPK
dzowE9JcCSxuIw4XoOesXZHB3c4V/Wv2D7O9oQ7SWJ93IONLix1o5jAQwb/Q7kMID8oV5d+w+JGq
3AUXVIJobZ9f2uOJHo632F+jLkBMKQqIh5nYz6Kq4/XIuN/AYyhgxcvGLc2yfLC0xN+eH/l4ZzMy
4jMaosYGflTzL/sk+VSPWi6FKjsbhyTx0gfbysVb5F/UavlYT0wC2TYwMijiHI7C0KFilZxopZea
S22GvpmpdElTvv9ugLde2TfH5wL1bcIH3WMagnzNw+FM1fKsVGCnVg23WUNp2KHi+BNyjbQ/v3zH
Z0JFZ8PAiZx2D/q+8/J+Wj6oXFU1hNwNXimXF2QwcLGgD4cOAE9YyRXl3BXL9ZMjKggxwYCHmrBU
L5R4YZdpy5kvAqF/80YKXVYTzZXEKojvUGs0V3RGTu0QrBNMiBAm8k9LdfEeRwiVzi3RuGp5r1hT
URduYdRd9h9sRSyI0ISXVJWvtljLEDA5GQVrOZVGCda5scAcDeXKKKfWD7lyCfAULihg4g+/WG+A
040DRmlACOhQC61pHwVytRmosdLBpxZ2fouc2oyWaIEeIC0jmi1OmJ5Xmj+a8xaROuu+zxAGcQbf
N4RNm5DUrESSpUjRfNIsxRBZRRXViKVNSW61CTkwzONK8tPXkIYe+NAY6MpUXJl1NtsRC033dH6K
J8IXFwMiZBKxEuM3+XBNJ8+cFA2QqI2mAIxOyfB29Ui9VUmjbZl4JlUIRd2pCoDHleme+JqIwNJt
xsuA4KIuEpVODvPALDnptdeaLzLE64i7WOr2mJW1Wx9+9Ob8VE+chjkhw5pFkbiSlqGl7q0GjF1C
Lwt4qKuhbLltBWXNkfzEVzRkFN10CZUipJ8X00Kuxo+y+cx5ciwNoN7jOtopdS2JW6mZ3xJSDSUq
kNrIWpnfyZG5CKCwYRaIXvrhp/TA/Q8NbmA0SzrxGbZVTH0n9sLbEWeM34R2sK49TE5vJZCeOCUM
J5JcoHUNvG3+XZ8CaQXj3YBgyrrGxXBZZ2K3QQhWuLcooKwEtBNTRP1Pwb+EkzI7hR8OVSaiPPVa
yhSh/rlCBbJs0Cp4tyH9o/sClPJzLFlrcsUnJmjN0vDYB2kUUMTFJ4UvjQRzxxkJ+XauWIFGgtni
7XwRksKX96gF5MPCZAPXGzQwDycYwTmnnMQEPfSAXKsBxtSX2prc2/FJmA0XRDxWNQTf9KUioNiZ
mHiU2MAI6Afcxn0MnC+IupVM7MQoszQe/yF4oqC/iJ4tdJU00yx60QYQ0ULKNMA6gb6y60+Mgp0h
0vJIKMoi4meHKzaIQTeQvYOxADOS3lZo6+RuXglNsLLNTw1EQomYvcgdx044HIiGkupnlE/tqUeY
NEzlygGvuCI4fBwUPxxFkcvCHZ7sZzEbmXylHzJqnEw3viR2huMmrIF/FAOk/w0E62J8+eqWQ4sX
r0YQ6trsrLIIGyGobsoHJMyKUvBiC8xiW4zD4J4f5cTEDJOwqIrcbTrPvMPV65Fv9au45CVulXQM
k8C4wkum3ppGGzjF4K9585wejxcAPqakd0tR/E4WW8OgrAMCQahp/+EmSnPV8yHaRGKU37dDpbyd
n+KJDcIUMYTlkkHy/+jljTw+pBUWcgyyEOJuTnMhb6av73ckeaiLacocda2FzrBV61Dc4RzYbSJ6
d+YA36mO4nHFvPI4LaASpXGTGFyVMOIXZ9fTA9SmZvVMBWc7gNqIskCa6b+D2Ld2Vm9CwY39gQ5e
3aS788t44suRbSEXqGFVKFFKOdwpXSiGZYlfiZ3rqv8MA0h7hpmn1tskR7XD1mMQRdvzQx5fK/hS
sJRzI4fLc3lnB72cWT0m2ranZNNOA5T1KxFoSF4JMq/zOw8Cr2TnZUA59/zAJ7aMiaqnyQE0OX9L
qVlsL8lfkRu0u6ARbiJNTe26KPovp7FMz0L2UoZvheL34v7KiwEqvwnuy0rMbAet0UPjTcgMjkKS
pNrKBj21dbiaKQbOKwpm7vD7tQqOWMBUeZaaQ7hD2gtoXRIKiNJ7RnSNHOF4rVGz2ynk1o9fX06D
ZcRsxGT7aPPW+pSJGCGla1/XAP+DZbqTkHza5EgqrjxRT21QQ+ZJTAqp8VJdpMxIPhUKgvMAk/XY
sGvwCr+UAVFP4LflHppIvT8/q+P0g7jMSxqdW149hOrDWU2oqeQwBGH3pIEGNFL1aUnqdGeBeiGU
tbIlT86Ol/6cgfD/zcV7H3UqoKGoNKDi4sEjwB2YpkmdW0Oyj1NNrB8m2D9r1bATg85GKbx9WFHu
8cXtMMlAlYsJrs2Iaxt9KmhcI1j4HG0bP03dL68n0ATkSnmrcjUoiwCT9jFMW6R1oEU1EIyccBrK
5Bn+l1EOsMTHXl572X14oxzWhGfbFF5XJutKCrH4hENqBb5Oe8K2OHvpJuwa8bofUBGzwibbeybt
Iyks610AOhIfQIEWle2PBk3BFJ28lf17IuhYiJ8Q1xWdAL/MMYMedCYOUTn4msrfYKYLjM9HLf78
Kp+e86dh5m396TBGepN0oocDjjdNg25X7SywhV2kqjmpYjW37GbhQuzpsZkJqrVFQjsa8XITZ55I
XPGqOrW/+OJ/mysQHhZHNkdQzjNUpuyDH3dUEKvvSlXGwMJE/7Kreaedn/ypJaYAzoXC9Tkbux3O
XdUn/CmQZrQNTSnRXoNFZIxpvzKrE4GBtI12CAL5Ct9ynvWnFQYdrCZDy2MBGb3yxYt8eoml7L9i
vr2WD5ycEA+vWaUcfK+4WEAUkgEJSGQdFUbirleBCqRZE6xkHSdHgVhC4KH+QRA/nBDcJq+QsU7F
KtgPzS1SRWrr8tyCBX3++5xaOSx8uF8pvlOAWOTyFRm+CbGVgYRG3Aqg010j74z7Atbw9/9kKMSf
rTm7xgf8cE5pPdSNJfCRiqEpbk2vCehymkB5QRT10Y//YDAcryjDkWdLy6c4kjYBCtFkvR1NmG3b
NphfghJ3uyZJt+eHOvWtyNO4BZFk5ppfzAsck6rXKeUbRdHSe+QszBvd7MyVWDX/K8vAiVCyMZeI
uCGWesxZ0uljOLHvshrspN2CF70gOPZPAVWqbdHC+Dk/rVM7g4IfMEUQS/SxFtef0kAcT3XaZ2hq
ZU40QZGrIozCSO6DlY91PDdKJiqbgouPcsZybr0qWUkNrnpmVFe7wCvvc7O6BC6n78Uq7FYmdmI0
E+1lLBTwfZkhZ4f7sG8VAcdxWuxaL+iXfmoJj9g7Qd+R2ukOmT5vJek83h9U1yXMc8gjZNiui7Mc
ijqgfSGH2E6f/aWQppG6m9w/nP9cJ0fB6ZBjTD2DvufhrASh04cJhSZQbaiwqp1f3QDjXPNVOrF2
cy5Es4UXAoXn+c8/BVpK9jCkTLD1WTd2d5LkzbAJmL+XatrrP+XSS/768rTYglSaZBTr6fIspqXo
SRX6Ae8CVMbI2FP5T5gZX/SpprrAo0AlLBHQuTyWeaUsIDiRTR1vvFxBSbdGP4YKs5o5wDEgqYl8
s5XTfPy1iOsaFpw8LEkxl03Bsitg4XQWmL6kbK+MKfKuxbZX+i9Hd2gVooF7uUF0l81FdDdTMD+A
QGLUMZp8k8bp+zTDzSo9WrPCOpqQrkg8ww2Rd7KMg/niUKH2WwmtCBlRKsfwJc2FYhM3wZdr9IzC
+5R0YjZMYEKH2w8wKIhvA8nhKu6V0o4zEzmcfuxj5bprC6B7UW0BpIMrz+FH7bJc7ZWdmuccNniW
E0HoOh7+goTnzkz6BcFUJeBlwkoJrtRQS796/3OdzD5bXMzczITGw2FEJOJbda7lQQ0zXUvp3zOA
xvvzZ2vOtQ+uFMqes2XI3A+35v87HKQKs7pqav1XC0+4yIV7PdynorHNJdnG9YYEB+IXng0re/Ko
xDCPCuGI2q46iwYtviF4QhR7B/3X0F5agXmVdhs595xEj9xpej4/weVQFJBFOhAY5VB2hQW9CB4h
2hIT8FCYwfrg36B44jltn3bfBDTXN2bqASjjNnXPD7rcIR+D0uenrymTYizrexHKQ1qfD4GNhkd8
D0cg2UzmaK6Msryd/x7FJOdVlNlcb3HeaET7SAIztQCqUw+wRJjrsSgpOXDL10ATJwabDUPgotH1
xiZjEfWrPMeqTJsRiYHHWH1hPnChcWMOjffFjc+8DoZabHxN9zxjKhkKfmIPkSH1dgisfDVlm0eh
/IM/BsU1IskiLratFIC+R6GRIKPtejrHNNwmY/vVnUCHFiYEcYqSE0WSw/MF62CKNB2CohcWBa/Y
OkBlMflq5KX9czDK4hTzIEEXYODxiCioZ6Od9SLG0sv5mRxvAMoRyLOaSLtQVDIWX2VIhEb2J+TU
MC7S/0gDmg4JJN1ZW8JYs0v62LqfwxIJBoNRIqBlQpNp6VLXo5Ogjh2tLDrpKMmQMwoQto36qhLS
8gYAbr5t9LbdIwArO0MYyRco5SYrsfHoFPNGxvdEAsFlzjzOxYzTEpX1NDCerRAWQInUojPo8Vo2
dXIQUB6sKW0bXVwOgvQLUsL+SzyWqbVRSkW7zPCrs3Zf+nozKkblIUQfhYHwQFnEijZJBivQh97G
EC8AvVyYP9BOgUaqRsHKG28xo7+HIsvFrpU+NpaGh1te8YwwzkhubT2FAF4zQbdNBOlrQeJjFPo/
H5PBBnOJRpjyHCmpLIBtE2DFUcGKvlLEaa1rt4Tw/T0MLYbZgI/nqrZYN7RzOppoAlD6Tqv20VCO
VyjJtTda62u7gAcz7K5Bg4wJh6uPMVKBLN36FxraLQ6fdO2gLw7hx8/R6QfMR5CE+KgeaWYyMnrI
ReTjkNi1GiffBiQNtiH8thVT7g9s2Kcz+DEWUDmZjUMDn9z48Duqaor888h3DKLqsYXgg3yWspu8
eI9s8V7Lq19t2P9qJSx0VO97prXPA23okayvbOILtOnX6hRzrFz8IC5ykwvdkoHSLRFD0Cxg5prI
5ItSZSnvKRqw8WVW0+q8Qz8zi7dxOKXyA7pw4dsUoki9glg6sfizla0IXAnQBAJ8hwviVZPcIgHa
2cDD0PHV89wFQ1y4ZRAl7vnjeuIMHQw1/5RPb6xSGuVgnLdd0OjCRcyGuCIZbb9+UhnF4oyCZpvv
wsNRKqitXpZwhtrJD7ayNQjbQkZv6j+YC88qiT4gnQh9sY8snBYS5NfYR3kU/YIZXd8InaA/nB/l
1OYA7sGRoD5CA3cRdUBd+EWXwqyOQynaYdsaGLBCJH/jq35zJRYoO8htUVwqXdT9+PrQ3FEgywB8
HB8U6NWZ1KfQCxWKc9eDpPWveCMIF9C9tbsUZTnk03T9jti/hg883iaA53lvAVkimSYkHH5Aoae/
I1QRGh6mWl5HcZbvA6tea7kcL61JG5BPJ5oiD7xlvT4Qy04Xi3S0oeY9iLr22qnmozfplx0qLui2
NntDrb6GbSH4UJGUUQygzCoD011ci3CQep7d2Qj7FMGCZ6tAHHxfSEqoO8jMFgG6jbVPEwaZzujp
/Oecd8phmDEl7i1ADbRfwNUshgZBA6EsZmhTB5StDF60yYug3OB3BOGhqdYqDyeWl/FUWiHgkgGw
LnbuKE2e6sto4iCEHDtDlut7K20FdyjiYg/h8xHBv2KPJvGaD+BxPJv7gmCVgJeye5YV8wDPQQjS
6CwibCQ4sZgLbqzW1rZAZ2slnp0cinc7ZFA0Dbm1DzcqckK9kQpo5WQJ/XknQOMgvg2LDp20Zhb8
OP8Fj44F1nuAKnSVXTv37BeXtjBAoTY1iBjagISHUCFzVcT4p50f5WifzIB1hiCAAlbkcXk4J8sD
dzYhRYVeXmrWm7EPosxN9ED7A0XMRBKtiNbsho+WcTHkYhmVBB6gibGBA+OzcCU1fo8MqXHTMulW
Jne0hB9ofKAOJFj0r/XF1RBMYyCijISk6Fi2F0iWpA4UoWxlWxyPQmmDbjy9Tm5VJNwPlxBx0S4y
SsjKVlxrmzLoJoSb9Gkl953/lc8HmvSFg8XRYpPLJoKkh6NA0JKwfgLx0nqe+DBYHd5JfnsxKkZn
40M0PHT5WofoaEhWjLfLjN6ewdvLZ18iGcqg1PApwrqS3AEZc82x8ka4kxBYurXMZpatG5vN+R05
f/6DifI2I1Ob4YcMCubycKLJ0LedGOMH1WxDu3X6Tb5TrmU3WBlm2cwkZhyOs7h2SBhbvUwYp3B/
PWUuFhz2n8u71/OT+XiSnJuNcjibQa8DCICMIu8AFthYemykG9ReXGxQHG1D983+VtmXqOjb48/z
Yy/fn0cznDfup/yLF3SiVrOzlrBXnd4BC2+/GdfG5Vev1uVKzgf+0zhDkiELkTGOeu/tStj1T+Ca
L72VD7a8YZajLG4YWPlRIsyzmbZYhDjoBzqZU6yc5aOn0nKU+Ux8mosSVpIazd/rutz8jp3Hd233
+vR9zUDzw+P33LZYhF3wzMkohQxTboCfOsgQ2E9obt5OjvEDGc+LlZ0w7+Vzwy1CroVxJeGD4Xrn
N9qv9ltmX/7lfH9aGeZEwPh8dJfv87TOagNF0HlWCGE51IscrIMc09Xd191L7f5AMmjtg62EiyUP
qjGVwgrmMTuXtx0HLNz8nOy3HzeBfVe7rzwLbDQ3Vy6Wte+3xNgraHXIyfz9Ruf3tBV3GGNt6m1w
E154drJr7ZWFne/6M99PXkSRWIVKCctwnmTgpPxHtRH+dNBoW1nO+aieG2gRMlQBR6KA5qUtZSh8
dx6MiLxqL7vYWJvT2l5ZBA3TiGozmw+aqT233j5EMrmQ8TzLYhRJ1nrOH6W2c/NaBI/IFGQN3bG/
FzC5xa7BNbZYwTk/Qjd0/4J7TyAW7b/WZvmRfp4beBFPej/FUqBkYOW7fFk/5TflpfLbu6PiiPp2
8To+ZpfhrXKnPa7smLXlXQQYvxlCPZ93jMKeQYCB/dntyfIczzacYpNtfNd0TGcNun1Ub1nET3kR
aUY5i5N6Phj0ILfhXnIfU2ey3z27YHnzrWyv3uOnAgA9QcD8M2kOns1hxK5jM83EecviRbyROB+K
a5E5qI71LXVw8ruv7xC23lU79cq6WFnlU3H189iLVUZWZkzokZCruP1Gf0q2wbbfjm68rS/k/VrZ
7NQnpaVA3wJcHX3xxYMgQq86GquititE4EUJEi4qVer43maVG03356e2DASk/ZQ+qXcoCmB/cAuH
q6o3oewFiTo5gtIoW2SSEFeWqhCrtXFaiTlzTPl8RBgKhCe9fqhIpoE81uFQiSnrg9xhoOVBVv+W
W1kGLlhJVmLocvXmUVSaWLwGZtLssrSiYlaNLSSqRw3k3Fu0J43LqktqRxzl9DYq0vQHjCbp7sur
SBGHZxVJO31Qfd4/n7KJHL2Eqi6wbMR3stggz0pMVZv0HtX6ZG0vLl9yTJA3HLUbAPkaLKzFOcCU
p5osQxgdI+syy0ECo/6BBhxSSpWWK/FjInUNuq+pgXwtxe1asJFITO+SaPSetCZrcnQEuq67KFNd
vgdQUmI1VIWFaRci9knn1+Uo+abtSntMl6g2AQ2jfXW4MCpeGlljGHhZSl2H9YiQ+CPREOnawB1q
7F5Rg9a6IdpidNq9VjQf3/za8k1XokE4baNC0deI7sv8cv5JCvuDDheKr9gZHf4kAa2mELP4wcFp
IUZvWJFtPCnSF2r/aBL0RWdejoXMtRt2w0pqe3zYFD4aCDVKwhTplcXthKCr0I+wRJyqMX+V4Dd+
NGgQ3SK8uQYUPTHSzKjR6cRTVQDOczhJv56d7yx5QlUv0kFTwHly8zFCNJRW1fv5j3x8rqliUvZC
PQDOhrjsyvuGOKQ5ilaOgSLOpqkGfJ5Kf6WDcvTI4bNBrlRAZdJD5gqYZ/zpiPn0J5RoajvHEwLP
HjAWtaPUV2w2VHoZtlO+MRIv2chipF7T0E/etXSUViLY8dHjNwC9mVlLIM2WxbZx6no/LzldJpLO
+sbPPeG7GovAAq0GSZwLVIxRdPny6s5xDKIPaB+JYv3hvFMtSJU88eDb1zlCOKMab9PUUPZfHwV8
89wvAHYAYfZwFL/vaE+NUYfaC7aeCCIhNoyn9pfXTxUVJiJRWKNd+fGNP33DeFRiowEb4oR9kV0n
ai25oYAITY+IqJu2g7f96qxm2AagSpog7Bx1sWfkUawTLGmRiZ9C/zLKhenCw5pl5ZFwHFBMWYO6
yaTouh3hDiH/0tUbzdrBJjZzRREZnASt9r1oagKgDa1HIHaouwtPqP+Nyvq/b8N/+e/53d+3Z/2v
/+a/v+VoPs3IscV//dd1+Fbx7f9q/nv+a//7Pzv8S/+67d6rpq3e/3H9WtT/2LbZn9cmzLPl3zn4
Jxjp37/EfW1eD/7LJmvCZrxv36vx4b1uk+ZjOH7z/L/8//3Df7x//CuPY/H+P/98y9usmf81n5/1
z3//0cWf//kna/rpq8///r//8OY15e/dhP57FVKu+fsf+9+/8f5aN/xl9f9weCjhflAmSR25Lfv3
+U/+H3tn0lw3kqXZv1KWe0RjHha1wfBGPj7OlLSBSRSFwTE5AMf06/s8ZWRnRZZZVfeiF23WGy1C
QZHEAxzu9373HJO/oDsXUM5jPSaQwoPVtP2Y80XWH/4tH4tbmtFY63cAkofr9lf2HyTGTJ+9BWHC
20SA+bd//OZ/+bT++en9W6Pqh7ZAXPbvfyNcw3P1zz3R7U1E3Y3sAN+PPP9/6hx41WDapeIsOZVF
t+xXvKdVaJngyY+QQNfbDHfWFCx34MMuavTAelpj1Q9HGrn+DZbqAquDz96/eKophrgTczZfg9bJ
YSM7xe9hBExq/qnDYoJgg+SiWbV8hdCt2Bi6DadVrWvFTgA5Lg/eapdO1DFl517sZpj1aEWfQPa+
SGdwo+6wLiRCcr+PFs0gg036zV7CoWoFaP+BUJvt5Nq3TSuAQ0s1g2YjB7FeqNNn30RZWGVk1QDC
8R/VnQHZyiadY0P4q8hVZ/QNbGY/4Y6IuUZ6lppIoqy5DPp4deEE0Nr15jEcixuew5rc1k1cvejw
Akjhrge7sStmzoR5D5W2NRIwT9m13zCP59TXv7TZ6P/sUjPoI/AbYLHzfpiIMxKtcb8QfJrrd7BO
IwY3NKL1ZUVAX5/mSVToz1oz9WJsErZ/tKtmbZ+tjRkJUJnbzGCntwU8++DytkQnb0QVwlH+G4M/
lvHstLnaLg4Gq7vATX3w1+wICXkXGMZPuOvkcB0AeFfg1hRvtM41xZku04KlaZiXL02W+monA7Cu
HGmXJn1rGfbFnBloeX0YECtYRMXglCWyGOSPfm2wc20kDj9g66V5pDNy9DbXzojKbNScxKgEmHRf
dhA3u8b/gO7ecqiYi3nY90jdZs4bdQtZ33dqHZZh1p9Lx0FRabhqdXZ9ifsuAjg9VDizXNCE3PyW
Fy0GP9beGdxlCnuphsPYatpP6PugP5e5KM5GOuRPWHOGXwz2vI5F1rEnGTiWRBUof0ipaEGeEQ4w
fGmNQu4qeP4WcoO+10J3M6135omEEYKHobGHfs95UkgeTDy2SgfYmWPJC6fKBViHYWlAS7DUy5el
4XUXLQRjPsxRK/rIt0aCwJvrbI+ych1+NlRV9c60bpTsqploaFmB3n/mZp1+wNhprgAUjB/FDa+5
G7KWQIqirTDF7pQ6gj9JFFB8NmWog5Pu96meQn0t8J9hLliaDbin010nQF0w0uTN+SimFiK/3qcO
nqRcttAEzKJsT+bYW6C1dbOlh+EMxGr1dF710IQuuH2pRJZ+1DNZ+31Xt2ZzdnyVEejEyT08N5lp
57GXBqDhptEUD0bpmE/p2ok7gJfjTYki9J9SglDbZcVtUnKYSv8LxHv3cXTHACS9B1hh6gyvOMIh
HdtjPlc1eLUWY3pdmSkC68IrsZqMfvZJtwh+rNNLH4RxNW9mNEgfz7xjtTcM0rJUr3OeAcCwzHxT
r+gzsq8Kvl7HBGNZ2MBA6YDF7jqz6C1FZRpQcpcWNqrlI7KzjUxeAr+sX3WT75Ywdri+bets5dep
HnqX+9BV4qlf7D6Nkem5DLT4W3awUYLMexJLzgiU0l2qxClnhLpK4uaOLchdPFBgUHV29TYpugAS
Ld5yRWI31AJldbHdGEyr0eHJ9V3RZLkCOiVuv11QaG2sQVLlHF5NxWXQyFGG6GbJQhs3r0bs91bq
7lZPm75qutd+rdHyACuctRvuj6GeOaZIY+FEVD40+0pRswlh47nXamjmH4M/4uBYMrJqWeDg4hNr
t3TxwF74iRt2MZI1rfHVZzZI1aRYpQu/9Ja3iTseuNsMx4bhLLURWker65dz4sE0yq9prufHXihI
EpvpZSAN6wmHVrqpXWNK1mRp8xH4K7X2sM7kUF9okjfteSRIgz9wLTOV2Lx9oEZvuHN26OHGIHHT
uvlW+JKbQhWQhiP0g97TkII4D53OhSpejbzpuK2X4mvBPLCKEAoB4AS6VrzY9s2cuKVWe0pr0xgS
kaGmumly0zFkNdX1kHcGXPZVMpcABq3GS7cYlSZjND7FEEIvr98KWi3E7EaaxKHkjzXSF717A0oS
0C5QgpuPSeQGlGtTOziScwFkH7R5TIp8yxNpdAwlIaW2fy5BAeOMt3z51XdSgHlHex6ceX5L3ZoH
OnTz3viJBLa5VxvU7xDHuHeESVhP+7Qwxa9yMat7B97+q6kV29dKmf0Hc4A5VpG2JXY4KA2tWqvr
b7CBA1izUIp/2bh79svmtecKVce3wjDVJUgNtJ552hIC72SJpUNCNxVRIVvjaR03490FVkxpxmvR
vc589ZdUWnMbctLcnkShbb8EgJkTmJ8CFHthI3ZCmqaifPKCq23WBakLnXmPcOpNiTpI5vAWibsb
R0d53DNqFoz9wmAG9wDGdgKgXEzuC94WXYCpTWk+Vqk9Ss7pWacg0vczk8+O0C95JfOPYQGNHqL2
weaBFXD1HzPA5VU0IBi07mFTdlmkZf68AoUH5RsYvOOnwvouAn3M+cKNc/B5NrN6edi22oGGarqz
8u+ywJjEnYtGr+TNsmxp8+JWsCPj2S9t7gHhLelBCa3X5zDIgF0DoHQq/bFfJboUgh5VHetM8DSx
cK3u4hPGr87NSJYWfn1pfHh+Ns8/DSSQ8o5DVoVtsy0IpS5VoIqYmH5q3b5y3SKSy9aPrNLKGYnn
WuNBI76YQghTRZrG2zLq6XFQ+I/e3Q18XzJgEylfsCuTba5SuAWHtCAAQ7mDVd6Iagyr1n0wmisf
+zZM6Tdl24OV6DP2pkOrWh+J6RRUhFdYuKpANrvecSb9UwqWMbQXlqnvYT9rGJymwLFHJHQ+mug7
plLT9dcYLLq4H1gg+t1o1X5/KZDL95cUkVtwBL5qbE5Ss7dY5njTG52C5twp75yJ0iI2Au03uzNJ
tGY/wHH0AQj7RedjKqkqROTn+EFxAKXzYUmVjeuzhrBv/0R9p6oTwMlVPDDJrm9Rz0Za2zeDHPUT
bFOI+DqKUe9QSQjwO6ljPIq4TVsLWirxlbdB38xinyGeQohVFM7y6k9l44eN4+AfxvEspQeq3zC+
LKm2mPvaV+kvXVFo2TdoH1ZWCbGaoNl1vUQJx80cg+dX486XkzcemqoX65Frjk9g1aeCc2FfyvGK
TVSvznlpqk+NDfTFX1IPBeLKaIEBeLbYGf0wmHvLn4I1mZuiMdFkk9SPWsdlcBOhUuFz0dCTdv6A
LGxVhg4oA81mdqfxi2HOAapKRIdN9nIbw5Q/WBMKtXOmwedWN/QCO5U1T/519G6gBCCpVpvYbDsk
uzVkULzfTakScDD6L2npgr17UDCj6opNWomrTGmibM5FGruGR9ayWBkb3LNBgI8oyZUAKw0cVr2O
9+arHRT4anhU5Utrs5veKeyVTtTPsz1EdWosbgK0vXzq+jX/1ZguERhm+W4MgsVez2OXAlYfbpGV
uG08G+tePyjkLdLFg9UHSNhPRn5TNvQeXE8cXl4XKTcTeoT1qUQG6yiQ3pOkbvJgqZ5sQ4MQAtcF
+tb2bM9MFIPhIDQdbTPVw0Mww5CPkGds9i2uKpoLLm43D9vKl+YZxclacfFQuiaT8lBlla0xa7Gm
8ymgwnOFk9jt5ueR4B+rYp3acxohfMEwWOLFVIDjhtWLcQPMa8jZff4APAsmdkO+/YkOqgoSmTay
/NEhil77WGYah4t1KDo8ra4xtJC/W2/yFSLMEec1fKNRLRJQp9cZ045jB/zA2HMy06GmuFhamqyr
NZpRLSHVv7q8RNMd3uuyv/f6einfPWdeVBrVHhbsNkIjbw2vbD1LKuVZ39WQxn8fl/9v1BC6z+Z5
7D8/R4oI/w9UDn6n0/7HP87n/6ly8P69qorh3743P6mHQLn6Sw3h99f+vYagMeP5h8E+3mXsiLO/
fivv/72IwF/5f9xmuG+EAMoUfxYQNCoIt0IlE5QWVTvO+DRy/6wgaJQkgLXxJiahzRc6BFn/8SP+
b5QQ/qURR1mQyKFHKYMhsxt56F+hMtnsqaIw9PG1ZNaRSTmrru6XpvD0yFmwngR4f8IS8p1IttWc
fkjVQ3b2dTSjo+WKV+RN8r5arPrJWPVtP3hWn/yHcsyfP/Ffihx/KXH8/gFv2CB+uBsBg/GUv5YW
Z6Qqeu+746ssx4eO3c6JBQX3sKil/d/0Rv5aif7zW/0ulBKsoJ10q7b8h/oioG4Qxc42vq4aywdm
DgK1el7+N6Xo3yTcfxZtbt8m0KEEmaR3mYKgL/jXbzNv0sXRU+dvUzurveFK3Kr5/LDIVo+qYZA7
fVY0X8YRGZjBZuh+g7ss+urc56kTusziHw325cm25c5z7XPFNSMQcbmuYuelT8KTHXq4sjuw18Lq
xHZ3nyvp4K4J9P1//eEYf22X/f134bYhaUY3yWfq8q+/ywr6u2c7k795npb/pIhkPcx5N0RkXZud
W9zUeMo4LXZNAcReuz1CelJ2Qo9rSiVN3217BqH7qFEvDifyZBJZ8fcP9f+vT3/7rwub0fb5kf+1
sHn7gj/rmv4fhB2ZWDHoq93uRh6Fvy9JhvkH8B4WAvqDrDGWy9Lz57LkGH/QN7mxDNwbIYqi4/9a
lWz/DxYi8qeUy5nYICj6f7Io3doh3Df/fEZuErgbSMjhH+L7MM7zL122NcPjSZofdU3f+s9tU16H
ZQsODNO/lo02HOUaSJDG7NP6Im05tnnfpaBuoq39ew+LmqOPJY6VFpRx7//QbfFYyCLJFlr9nT3c
TUh5Q220b5bs5p5e39mrS9SIvCcBxXv3oMn00Bna4zYskT1ZTLMNy5nC6aHLOQVtQVI6t01me+mz
9qKxcJZ5ewmc+hsnv492TgHX978GLbh4g3XSO+8pN6edspO8esuDz3Y5T8HbuOkHpHTZfGrK4s7w
X4XksFPqa4jYMtIJZafrPqDax5zUR9D94KfDvA2ZHfRCamxJXdQP7NRj3RSJj+ywkG/V1BxXsSRU
/aw0O7OD5xSzAjN43qqLiRIPmwRbfe2jFPrr5m4IlTYMEB1nr/qAYGquwWyZzrXsv25A+zp0a93K
ZuTmucpP2dJCOI5wX+w99wdlo1W9IRvecy1n3gpBcVmse3M8sTOPRh/+y+B8apmGB0sfmJVJY0Mb
XvrsOwnj0EijrHpOW47Z9DoMuexWTPeNm7J+bImTm9RFOB3a3WHTMxZI5rwuLTzNTSwfZb/s6wmg
wbQ4WBnmO0+fr/nKmMqaH3Ac/BD9bsEy2QkLrUAdrRV6G62ITXNP6fBxbYxDMGmRpV3tkcJUNtfj
kUZQ+ZjxbeGARMJidOKhN9/wxobKWaNufqjGU1l2cACm3YopMqzyID/mqr2bhIFCEz8AjqOnrCpw
aTykjZPknhVXff+QudNz74NSks66HyxwUd0NrKSt9delzdrQc9fHrPURaVDv5ihA9ZSo2LgF0aLb
u27WnwaHq7sJ8cVaVjwtDtu6zfhl6J+2MXocOafLWr7pQ73PJs7MXh310zudb+M4oiYqKTXqpZip
yZivQ7qE9CgB87OBXBka2Y7BOIX09c+FLcsIv+jVXS+Wq36V3nI/BFXc9E6Me3OfUvN2xNe66+NJ
zTGA73OhyHI25zV/7uUcS3OkyP19Vci1suCQlbQlVB07+vQwlBRpW/9uGDGxWUbiInxr8p+5se1s
o3ofTfWcFs3RpFg+bX6s4Y8dyzphzvxxYPtvdNWxsrUDvIAL5ZCPoKIusxrcB1/gAA8a+PhxCwOU
qXb7Nrb9eWpiwLanDHAuve3zZC5IYwLqH7r9QN354Iv0MZ3qX3nm8LGMaxHZnAq5vxUCJIdqzTR+
9yjGBH17yn9/GuOuydkJFYzALzcAmJvLE+W4r7mWvgc+j4fmWL+GQP9kwHIKya0HSYWyKUiLJN/w
IGtVwlkF/nz9EFBE0hf/cVGa3NXO1kWbQJtMX//ZK7OvgSO2OJPCu2rrLVuw+ce8JWCzZusar76W
7XAqXhcvaGNj6l9XHiSggBeOoAedik7TfN26pHCcL0I8IPo7SHjsrCDPxfhhpIj9xvomU97CBc02
Vof7HHO7OU/UetSGKqny2qjAVRDpqb1dK+UsTyyic2x4653R8EyDiaSV01Zb6Jlns/Lkc5trdwVU
miNrur2X66tqBLh9c3qQGYUmg/Pe1NrPwjOpmhRId8ZhgvxE4xYh5POaV2HtruYjsdBrubjZ0a9m
tXOzbjvgC6uT1tDc3Yb64uSpGWGTKL4Jczi3fpBgWLj6U6uFmriD6rO+0HZ476v1AYP5ufSce6Mh
/m6f8UVsFGeLzzHXnraZ6mMRuJ/Mq5fRIko/HtYyPwSraSczttMT/kE8cs7yMClH+2ohU8Nxl9Mv
Wx0qs8OKtIBBSblzJRbElcfI1tK7FLfSPfxCyhkTxeHORojopPKAFGcmHLM24/0o7eJCfcgMRaAS
v7DcULe06Wj6gA/0znoFZVIfy1R3cWsELj5vR8Vez2i9o+mXFO/sF84hw851l+IN18O8c9a8e+TG
KBO0JMWdVxfLOQP8EWeD3R7cCh1y43e3cR6N+jMrayxXN+U9yB5aGtvF64Od3Ho+NI3HTuX7zGI4
BjGnwx6UeQHCh6rQxXPmp8CsVA/FP4czb2xYo832Zzdmz4amHSyptbvVfCLRZ91R58tis+9U0rNU
PWB74HGZAre57y173Fn5OP3A9UbFtrJXKm43D+tt389Cazb33szeft4meR2sTSWr+6JRzzsuGGrD
ZlV0DrNf1u2Fl5nfbPxsce6bMca2+iS6cdlXfsxF7kKK6JROFyGOo9fYlDi2Os5X8XVkXGaXlz5h
9yB/r5C4rLp1ly2dOtqr98zwc3OxvVJ8jNgIkffO5SkVG0W02vEjWVJZXw16SDY9Na5MZexn2bo7
rjsbAdf8gepQhnZmcMMyNABeanhwbG3C/84YvN0xQetwBN/V8vavWUoPU15j16Yxv1tGteydzsSn
leeHWvovs2VegaxRMGwdead0tgbeG5CaYL9lK26+ciF1164/zBIH5potxdl35jTSB389CHezD8pA
zKLJy7rsdewvxfYLf5sRB5Q7wU/075ivf05u9igcqSfoX1gCzOqCq+3VKobjkK2XvDYe8a/uyDEf
Rke9mH0dGzavknT7WDzxrUX9XmjdvueyF0W1Z0Rp7yLRLjBy23fL4sYGvRnayadicPZg96OcMnhp
zHFbp9E85KetRoVHdHgPcJw3lLy0wG+Dpb5mgYqq+SoH1OGNdt923T61MOFOFH9StmqDbSSa4NGw
je6ea8/W4Vmzy+DUVY33tU2H6bxNW5ZFQc79n+uTcUWbqKKhnsuNQrg+RKLuUXBuup0y82P4e5GZ
y65vpiUe81azkM/YTZGMEhFhvM1BRUVt6CRV+Mk5ZB4mba1oizJyeiM4Ubr2zuyP3R9CY8uY62l7
nnrGsCAN6nviTfkjpTVeiUA/aQZONSWmLdX3blYFO7OmC06+zUmsgeLusPFCagK5nafc1p6MPCj3
at6cg8qFcYeDu/wGGUs+0SK+SXQ2tkdDsaXPmD7Qthlu6nFALymlN2ASrhz/GVDuHIS61SLfe5s+
oj1zdg8pYd4E7w2zhnq3vpTbalz6wFGnwR6dX/VNzdiO8/gY6Np3Z75R6Kmtjff+6N3kUy0bmVrq
sEuhLu1APhcvEH30o8WvDjdD9x6JRHhxOWXOkRGhDlWtlEmrTZjJ0ptK0cqt2J0XJ4LnUZ/6gkgw
inBr3bF+WNbB6qzDUrlA+oLiizkMiw1FXXfejQoH9TYZeTx4qnwI3EUgpKwHS7FGe3TPOz99dScV
HG0NpKvIKC5mfcr+ZG3myKgH7dwIanVbGVjvVlmnX2qGl06WNc9NVNcbe8Ru9b6TrstpvxkQv21v
UHtG+tRlaTT8dLBUjwy+LhnvzTq4mRO76edGee+wTMBOtXz85rjA5VbT0mJPU/bFbP2nAvAGjkf8
RtmtleTvGOmPla6dZDY1kVMs9Z4rqTFXq11gJ977/fKGSDiG9nNvLi3iLHDXy5kNO2LLqSHgsKLR
UiL9ZtnzriIJHGKRuiObeIed6kGsfnXUVfviz/WrhQXrFt4jYsry1L7wXj1Zg5/ozTTGCzqgxMnK
r5oyjNDVjN3CDGYi9XZL5nJ4MBV6NLrgETOktD5ZL5GPppfKbC8Y44/B8J17sI0qMXdJ4GZvrVjC
rk6vg9RMdn76cGzbPD+VPq0nYZJoH7US31pmv4PTNhM1mVx8r4+E6f8IFnfiPYBzBPhbcSpXu3uh
QY79adnsl62iH3gjjofuzKHPLg1zR9Ssj7uyf92qLXgSgiRJk21+NFbuCQpsjOgs2yFzbK+yV0Tp
GY0M/Qx7nA5xMFk67ZR59s7sgqfV+NYWTmR1Y+RMt248Y0Pjkng11YycwShbSzqmq+E0hC521xAZ
MSKqZQ82NWL29FezFokMpt2o+SdBPlXvy4s03jtDyp/0oX6qwSmZYhibOK/0flfh34lIvGozT1kB
O9rlAnAYmMVZJ6cYL/jpaT4JFSv2o7w3tJrWU3Yi2nufaYM6Nbp66PIZPRw8xX0VWLcBvHzf3QwH
g53ChnbzDavssCTVVIMhRBbTIP7qvIug9bYHvVocnMKy3vWeJWLIXfxkhhgw+SJEu6/Gxk1qknXX
3CpwRBpVEddp5p8HZfJQGKlJ9CGryl2rV/YBqkR+QuLYvML/DxLbN/IHRl/KaMwt7x0Ox7qnjNfv
x7QrUA5vS/Auca8/uJM7vdJ6qZ494MsHRGzjTvXpiIulCpx3pjGqSz7J8sLwWPCM+TanXF7ZZjhQ
VeVcM8sj7Y/6/WY8fMno2H5fvAonO/uN07gp7aS7OQI/JY3xNZg8daUBUJ603K++0VNYKhSZ07S3
8RIzfR3UwT006PHL6Jjps+jL7MmgP+eH05Cy3zXTon5R1mp921w7FzH5YAOOJBC42Aq65aBKkUYm
CtcX8g3mzm/Eci+cTj9vRsFZzONGBS9oPNOL0WKEBdqlsbP1WPeevE8F6eHIdkFQRZhcRz0eKRPe
8RLYzptNook7p2/eR5A33DQYHSe9t5/JpeVflsDr+9jK1+FdBQwC7+xtMd8oISzHPivtxEf+l2hO
eaSxWByXrOhH8qa9+bQQ8BAcaJUTm80quDQTL2p/CCITJchbVdp2It0mewjMKf9FYoY+0JDZyD7T
dlPcWh6Vxc2RE+pQ09htilJy6GndSlcl4x0RCP80LBPt0LZJGknXr5ybu5y7tgiWo7GQ5hqwKOvG
EIvlluQa3Zda6x947zKBNrFbSOl5lMp+1uuccwztqSrlRGMsGMbZcubIVzfjZ1BPbmgR6KAAhL18
KevPVRXj/VQhmkzBbTWc1BNFtx9dtp+IQHxp8W3tTY8pjMBOSos13BPFY+kMiEL9mW2Y+Nq0kE60
1fzS1/V954CvV5qevfj0hEPdIaU1Nb1iH2HO0Q2ld65mjpf5r41qie3RJ1f6u8rTI2aXZGaENDSH
iRa0uZ18nYbvWFmnpZEoXmYidARh7lqz2jE+dVP1FKHV1TGn0ts58tH3hMt/nKeDm6ogXqdHd3st
EYmsFWUHKkpojONW5S9EtKgSWIA62LEeSZIcnL5nvm42Mk59Rncxu8/RvG7Ax2aHLBI5DU7Z9Mbw
BjoYlHWScDMlDcrHoUviIjgXcmeZsuIZKsYQXu5naTS7svY+O6I3r02NDXCZ+8STA9usOrUPhklj
e71FfkTZXTlZHbmUPzVq7aGlUi3JhnEHPP67a7oPLHKs+SPyeav7SZ870bsvqUYMnEhlDHhkjhoE
RuEob4c0pNssCMLZg9flxzdQ5biahrB9SOBocjANurPqN3XWhWvsZJ7vh9QNkh6ASsxow0S3gHqh
k/LZ9dmOPrdV7bKy/Cpd45qJ7kPLgznGZYSzXBMriPTUj+umtfe8hfywrxqR9Ig0d3lONUWunZXU
bS0Pkkcoqs12eMy2m8Nm8FlacFIbw4tolzvsNuwyRfvWZzIOOv87SdIpGpum2Bs6CGJxCJT3rFB9
hKbYLgb5ohxBbV4GlyzVrUjVozjIUmZRlzIyPlgddZdg/ZFW+p0KUveeNXtOsmY426iCQqNvg6QJ
TGy0dhBVTn6nUxBKXLBH35nh4CZ0Zfu+tcsvYx6d3XY7iOp9VSaZb96L0T4FWRBT1Phekby5szP3
Tg1A1gQwh6tq3OCyzNZyFUPv7empxkBbzm2XJqpQJm8l55fu0lKuvABXqDlAGnsOUOO+WfPmJXZF
KReN8sxlAFuyTCVjdDlDI2O1OHcapadny+LaZHLOo3FApS62vVtkj3XDFt+azLeVs3cit+DeMjOu
V1NvOqWZQXAQaHb1JLhbslfBPNA+aJR7ds2UDXyTH4etJXvEXYq1/sGAef9SU2csfEvbZTVqTxsf
xR6+krczGXDYl41Xhezr/UctFx9yzh7MzT7xk7zxTrxoQ8Yj738PqoYCF6phDjO8G1OaFg49eCLk
RbR0jZ44Wvsg04A6o4Os2hfF3kwrFeGSZ/rM9s8BOyDZLOs3XlYGe/0imSgJ3SnB/BTZrDKe9bV/
mAqju7I1uBjjcHZvz8U021bsz+WjCDQGtNPs05jymyxz+3Cdwrw1h/znpdp47EX7SB2NRbJfcCpV
ffvoCinYe7QKrBmYzN1AQO3UOZ1zt1ZBdm01szgMBAN2xQzDTScMGknbinhxPVRu2kVF575ZSuzn
lRCiSUrsgRfPvpF6cCDJ5lxHp8jDhjXYc8qr4dbPviNZr6yfU7f9fivxieCGjLlFiQSwtcG4KF8d
bxGHzGZFXccdiHBMqmY8Kvlmud8Km1p0tujWNVfHLG1jz3yc8iqp9O8oiPVnvyWFabi+PBn9xjx0
b9jPK/mMPbqw6aVJwa5v/qKuaJmYp2/FscehfXFyhVql9L+SZGWjWPRvkroYhXYWXmRGYMPmKgur
oIs6ueb8pkt3V+qLiIOUv1RmLs45ub1Gv06ms5xKDcMhzrjQ90A7ThoVU5nobmvjbOGBKF1CWaO2
VmxUqM4qeRRBetQN7YJxLpzoWXT+EpnFK5tgjN29eZC9ViYOUUTiZqeN+us7iMLhkg85A5q15xCZ
JJsgBoYVWXNFaXRATXwZmZz+rfrQQ7dcOpeOxRcBVSZ0ZOucGbtXcVoo+9DYQU4FgW1XOw7Dhdel
E/rTynuw7H7lROWWVsik8HUiD91W7lxTDZz8cs056YLeBCQQfYf748PMvDNalztKdtaRoOCXfs30
84TI7CTEfKzrjA6kXt9IFBtJ6bqrYroWWzirwfj09YqMmanuSDMXoVbzlFiDPKH4HRPyVMlkkhGa
+h+BkZY3a+qSEvyY72afm7xIvRONmn5X+/YUW72ZnWpj+FBYb1/K1P3MGyeeMvukKCXPeaPtJpXz
RsoCzM4lMf2wGXU4FaIefkjf+S46GUQimKyXzp9fuA0eVO0WcWdln+x+zLsuGE/W7DrnxdHO2UQE
Rc8oBQfY6ZMGmSxbjjTRK3qaRmkjGtfmI33XJiJA1ERtbV1EuTxwari6WfaOW4QShF3vnS0r97I0
T3UG9byX7AWqOr8zyxm0sDtHmok+yWdrG1L5ZHCntFiqCF3V5UkMJGWs8pKrk1cfPPHSiMvY9VeO
rbFvert09Vze/W618+TIukhmxtO8UPatyZRMG1JD3Pldf8Gbe51s41Fp1DeJ+SZjv2lsboIrNsgl
3OZl2QXVp+ajn+DGb2HmRO1SY3AuhoOljw/LWD47Yw0BTs1Xo5enfm7XyDbXeyVoHEn9Z+oWrPRF
4exlMWZRyf9wJaIEuMrFi3yT0YaVRe7K+6b3SGJT/+DhTqZXpHba+j+5O5MlyY1ky/5K/wBKMAO2
bAd89pgjY8gNJCIzwzAPhsEAfP07zqL0I9nVRSnpVTcXJaSwmB7uATdTvXrv0fCJBe4X2qq7IRl/
1m7msAyPBRRZU7VbW3r6jnXRZ7XQ0bXB+jpID89523Bx31ZG+SAkwe2ZY2sVJ8NZDvXgglwV/d6f
xUmLXsR8/Flksdql75aHKTTvWu48bX7rWMw4YQDNK72vij6M2eC5he/3xK91Q6FURclEkdQn4n65
Dh1bwcls8Y2rVHGHW+g8LnYc8NuUEoGsXrk1giT9aafyxqrpgoneIQiXzVF64hVgN2sNmUIGyoxD
ycJUDiPLeB29zN+aS343NTmkGIcv/5g3613GcpONdqDP4T/2jmgsb6JrHhq26kXzLI71yFRK7rvV
aPlZjX3liXcciJuRZ1pDRjaG8SfbUDdBZ8bK25X+rRDVTvrpTgT2DZGCyO/SXUnX2I587613TNZz
VPmfOk2+S+42v9Xbtd6Sgn1e1I1fGzfuPJ4YDUehaRzGKbjLsuTcJGyMZtd7TgmYRRXm0a1Ce3vy
G774bmOHcdp1yHH+yiNgrk+CGe9z18/eUxssOXFiyQqMBlsVQ0QJhg4BqznTLJ/cOixo1RLWao/0
d4vr6Rib/QN21QDF2u1juxsMvNXGkeyJPHRW+EvUHI0W49tNba9sS29SLu4JsmDeqcgvKiuy3QUP
ex5G9bUJase6JOCaY5lgSVqmqKjMBXdaCQ4+ARxcjOpEFPVB5Sn6unuXGmVxUmm1NwpzwFQ7nNkH
kp6Ea+jdHMrXAkP1ooqjJVXJuos52CLnBRuJsBTlPTyjypzPFZoihvfuyzSRWJeAvjNfeQFDi6eA
EzDOmgHRqy7dveG47dmwh0PulsDB1sfKZhE3ncrD1Lv5A55lJmnC4D21GcWULYxLm/a7qhjuVqx+
JPWocdb9sPwYku7O9B7rBh9sNUVeVdLHKWbCJSF8TIvuUj+GCpMhez1F8bMf0h1l/WEIC04Wjq5j
lue7epz28Bt3GfJbJzvm3P5O5A5VhtrUrRlr75JbU4RleWCHbOo++0V/53Ccy7S7zWzoXwMdmKOx
Va+G+y6cut+OfeFGw1jYL8bgy8jxJb2M1tByo3Xk3YFN3GX+Mzlz/MUvbrnsyFTcpq7cSXXMp7ic
L16Q7l35Q9CGkz6JOqoBYyEHo2BllV92e71tZ96V2HpF9uYP884ZfqTuznTatzJXH8li3Jv6ajNw
YjkBEk1RhIpqq4ZLWdiRmX3UaRm1tJs5x3A37HK/3w45Vx2iTOm/VxXBiHQiDJ+LiBrwFODka8FL
xZ2XJc9tRyAzsVDyCsKBkT+W5nENabU3Seubj3kZyCcl++6+rhAI27Wbjr0yxB5Xhx3ZZK4/TZG4
+3rkiTZGzqFI9draMqtvChj1rmQOmZnhuQgT9+om4K0u6XLTtmN/YtuV3kP5bLdNVbsvdWbTvM09
R31uoy8K5RbbOW3vWFNtveNEzCKvXQaE3FJ+9W4gj2bBEZ27ZvM6WgM747WZzluVh+3jXCZ+tJb5
XSmtEEBhXvFdc8PlNAcEA3K7vy8oB55nivpI4qh0rJ7BnvfWieQQVM1TroxvwcCqeKTVd3Io27Yx
mYKVHKKNPT70JpbmVL0wOW/2zeKyZEbXyaaiTagzI/JDX27QqpMT9MQuLpLyh5379wzvXjAkH+00
/dJeQYvRpptBlciEdPKj/ziE4Ukk6Lzt7N2JAG3XTJw79pGhNAkht5hZN23yximfxeSt0YiduKJ/
mTzGgkFCbLcz+bbo9IDf6uTajd5ARHhYNPtvwqa6V3o4rMK5laV713nBdzgjj442TrkzXNZS7XNP
KzQCDdVkXI0DRur7svED6kL5NJv5qXKGN5fbFQz7yg3upt6hLY0deinOdTd96mbnvjLTODRQqYH6
R+wYumDHOgxWcZMkjYlKOH56xZeyRiMyKe4julS8JEi+TjFDnBqDryFFz0o0V5t0MB1b7HsW/M0y
U5yWk7dJjfTWdcaHcBgYwqzJ3pmL76Mo8k0r219jkn46ZkN57WcnwAn13qmNA4Y6do+m86E2rD2e
4V2wypPwGQMlHlGhRp7zRLxQGN46UOypELL72RTUm8st6403S+LNm6yqLjncedk4Id8+JdEIrmey
VcV+ksZEnWDt9SgkDRY69s8Xb+0a7MOUQIPLyvHAAStSi9hs2nLferQsyfB9acE5JOyd6sP0yUx9
I+q6kDll8jg6a2SW9nfAxEd3GO+GOt9JtIokbb9s1zB30hbPWYOJAqveYARbBYMjdsduH9ahQway
XnZDNTvbNbdFlLLuZqNL93amUhwqB6RLf/RzPG80kx9WWoUb0ze+W+OCPbm3vnJrERGb6E9MweWm
C8f7dLbuEjHf2qa8MzQW7X54s43+rp7UzgiWx0B8ihEornnL+LCN2BmwJZya0cCIuNQePk1jW5jT
gfzUL4/xqNVsOovvpDnJyAYKZ1g3JQNrt0diqexjjrhGZuZxGZ/C4Lhk9iGsq4e5erILIx4G/+oH
8CRjM09hx1e0bUlxlGI+d0tQbFmo523m1GMOU2fnYO3LbWcldzmhXeZ+qFYrMOOoobNFUaa4NYd+
3rVdsM8DkpUEMc++KAke5iW+nMr/aazVdd3AE4nLrbESv2tGwiUmat3QOwxo8mWXzujmE3daZMnh
rWyXU0k2R6rhhKP0kVFbHOThDRrHiXZ12TgLc076S5YMqiaSUxXsnW6Jg7rZL623H0UfMhsCZJcP
o72vLRuB3ZhaHjkmkpRh5aZrpssYmj9J3m5C1/nWtdVnElTnRUy/xrL7aRjJ3hwTSUyN69se1Y8h
zB8Mz0WLGtVj6FFtT/4xw+Pp2/Ii8p6xVBnNY86E78skiLN1g18Aa76pmRSGtVwVr8q+VWV3GYbh
LtWrGVVqwtEgKkh7nKPwC85NigTZzKCY2rx8o8g9mp36gID9pvvE2dM5nmdtvRCj+KoZ7G5sBDzk
b+PZ5KttIUDt1+XX6vUkthpOSQldaQz9D+RjMk6ZO24Jzt5zF5/scLkPccRTYOyvLo2gtHYM+XXs
VunCWyQyFvIb9Rb7QljnDskuiNIiBbql24tRYWFKC6OJUmv5ArzAV55KddDhGJcmk9qSReXSkBfV
t0Fco5htentYGG1kVRSMKHjNYhwJZJiQP3ilzppPmayaiKiL3mNQsXatL+6IdJuXpEjTiM+o+tb7
ZQTT/3MdBpxR6fNoBHsrm/gTSextnSJMz1nKcoGmZUomSXTyPFrnmsFDpDrJNnqcqpuE7yrXg7Fv
8fjslT+5EQCSLy8XTwthuLjMbXS7ag8E+Pvgj3HoXuqWEcyi+KDTPIuDSX2v1Xxx6RPSHXGAZOO2
WDR87wUARMzQ1EPl6KctNGQob3X6Ae/2mwd9/lzPwo4Lu/Q+HcP88mvFmWp9aE2fVbXtOynQS3al
ZM+2vE6lPofefm+wQXpMUnPSGQbfBVxFHSfc28r2o1iXFFGOXV2SucPYkB1BR9zz6zobAk8aI6X7
vHTj1uRpsplJlHggyoTQaHo39jcivZ2HF1Kdbjz4/jG325Nc1YGU6GNYlu3RbPlqeVby7A0+ZokR
U8xCgKUT+kQ4+c3LO//WBK0TM9F9WtuF6GJ1tubplqToc2fzETr2LkjVzkUR2+jKN/bknmNDOu9J
86AMTG+tWHeGk5hMJplnVeljhzaNJLcBaPtg4Wwc5Pwq/RJOSursB50/9UbxY8J5mAS/HMqGnqGv
9giqUe/bw97Q+7Y4Ll6Le4EpbFHeXL8WebMrUxzL+bfRHndifMzQA/S2cOMFRs81/SfafLOiiDgL
nsMFzWioMvtESMU8hbq4pCTfjNDcfktFZN1514k7uWBZPLAOOX3OCJM8KpM3iinVPNnLkP0Kino9
VOxs+lUEZbEt06l+WvFBfjlpyA1jDzur4CaqdAZGDjrEEtusO2T0ugyvBU6tWwy11b4OzQWHwZif
F2MIjws5n12Y1v0F1nZ6qbwi/UzqVHGl07c6iSIay0xzR/RJHQws8hvNjPRN+/KDZPCN8vKPoGOW
ZA9ArBxIEWg2gb3FF9hepnRVN2WeFreBU5lHq59e+pqP0UxQQbeOUb8EbeExLLdH52SVoWSgWfxU
UkEgwr8gjd1qufE8+nFaW3dNn74u4YSZzX/pMzymVlZ31ybqPqhtOzZqzjeHYftzl/vGwygQPp2P
hsIiarOASK55k7fFfVd4GwkuzkCAOKAjsXOUdMy2c1fnwArG+y4LHjGyZY/ab2OMyfin7Ho+KTzT
8Vz26SYox9vGt96ybDg39g9y4lE20YEwmRmYPg/M5/NiXyzkS5lRJWb2Fpo3OhGbSV8sX+4CZi7S
vyfZA8iZrojCLrB+GZrZYmoccojHi9N9d/JP9rWgIb/wvYW1Q4/pyvW7kbEDczRQ+yT4pdTusdSE
y/rhBMl5MPGeesALooSBO9VicCoCuUUpuZV5e/RshriLxDhoZ69KkIule+k4VWS85v3WnSmbIPfa
yrhvQjoGDj47i1372FTVfRe40y7Mxq3DguG3Ap/jzrkudoHgMOsS4tLavKb1fmqzc5MtD/lVTCKP
mWy1EfbHpRd0uGzlBjz2VI7ikrCKibWLpCfXMJuPNlz0bRmod1UFH2QbMP6q4jMxjfAFbTDdOaug
8m9Z4UXoZDfV10kATraiLXCFslknhpy9tYpr1aIgY3chl2s5+8GmLHWkvPRGFutumq3XlUR0P2DT
rb19tkgMy7n4KWwOSQQW4z2wZitaUk/e5H6HOG+sZ6PRJBOWfWH4bKLMyKJm+UxOv2chQL3OsPBE
8jO1mQEOWF4NMd10Y3oJhl8Zu+kilCn74HqkPMe5/ODS5cuj8cM1ABjgCjU1bteQS51hebHRooE1
0FGaVeRH8x+q7XGi2+JGB3QAI//gYR4lDz8+lK0agGn0aK5lmXOU6HCbsan7Fm/dhtNZMIsI0EbH
ZiuFfF4G2WyhHwW/KtUCkkFxi6XVsjRgvlGZ+cKMO41Gt9SYr4EbbQF/VfwUDGr/80DY3f9jUa8A
PcaC5sJuDcF0Cvg7gYT/c/Trf34uv7I/ImP+5X//z6jFNdrwz2iFHfyDXC3kF/Q9OzDx7v2vaIVl
khDjr2vmARi8ecVT/R74Ev9g0fAVFeOzZgx+dPAfIWOsPzOogiv93AKMwRIgDxY1PP0/B3Zm6SWQ
Beh/amYEWxfqBRJYr6QJYWAuYOFEbuPX7THtk2SjuNVOTmfBPMAt16rwseckLxOugImn8zsGNNUk
G50VirUkZWAuMmaXkRv8+P//kWIV/L97hL7V2fDr5/84A4P42VR/fJZ++w9/j+n8g3A5QR1hoY+y
Zu6a3vvns2SE/yCjY8MfCn6PFZK8+j2n45v/uBK5uaWZmTokdQht/f4wuYJ/dd3tfM33XPcO/Ucx
HaJAfwjpXBNAtnuFDpFPZEMdm4P+/CwxQG7ckOY82uVP1U27uY0O54dz/CXiw98t9rN+w8D9dyLo
+mKkAPFD8ZPzUfDm/vJibNdbrdGi7bCDBQaB36gg3OmlxExet4Yw9ktRirMyZN/EhUqtF4zn2S40
WvfIdRZkt6uW4VdSNNbX3NcNbiW85ku5BLu5CrJnovz4wfqmVE8ra4v3Qd2191xOdKQYw99q3al9
I1oX8ZkMc0J4ezG/Z/OQffetPMgi3Rr+qzOUNUQPt7aBr8xzN8VdWdB0djg5nL2vDfdJF/ko7gqB
nzIuUlxrJ+lM7XSEP4B1oUJdfbPH0CDBMFC4bMdyAbkBN0P8apvE1wfGHJzzSWK4DjWfac17AC15
EC09YMpIWb3GbMN4otvJrpq9o8GlHj7aIu3RbDJrno9uwr1BOcMOV2R7g6B3MWJQ0JUz7+tKh+Jb
4nrAoPyykwd86PiHFZbc97RZyzu9XpfjQG4NvF0dAsZcaQeTuIWcm9GKLNMNTukkj/QqS674CrF7
Xzlusk1sRTdWaxlcELlJGVgYYul6k8m3SbK7jPIFhvCfpKKoqMrWX7x9OzWBuk91Yg1Hwl7YB9wa
nYCGHMNYo4V/Z9t4UbbskShubBJG88ZLy9na2Z0wpo2fufU7/JysPSnRIoUs62rt+n5xPq2BoPlD
KTRl+5Dm/MBe3w84fDm6d3kJR4GoFAJosLpkE/FMNGNUMRvstiKoRE+yZjA/TVSbvZmkTDDZ20Fu
qFYgps4qV+E7SnRA+CaRGvN1v8iD45jOtxU2asdcqRkeJt06Kh4bP3sWQ0BpGdhG/UO3nmY843dv
LD4ysaKXJDjYjkyEoWBJ5yingLC5mELmgiZdjihb47kQffUo5qkbcYtmQexUaXd2R5nLTVYG9hNM
aLVLOntZt8PS4ELsqe5fUOe7e4Vjwifdr/tDiMnGxOCVk4HD0ZR8eKQJfjSdgTAkwn7dj01jcvRT
SE9xPgu/244sNMCQV5FBCY2l/qjWnIVJueG8dBZetLgMk4aYBXbEqM0DrJ1pg28DVEDwIVMPvKRj
0c9lysNCHno2OPA0CO46Udtk6Qu4SZBYBHoVlCZq3BqflIxGJ8k/QoMg8B5D57zn6R7Qmf2x1jvt
pRS4ipbhJuw9oTfl0hPWIEHWeke/8cobYy4Wc1fzZf30FwvnMOYgq43+cJLf//NQ+mNk+c85Ynhw
IWcrlFWflK8f+N713PxDjriyisHEzMYQQMWQGg6+kv8Rb/H3V3BIbGOAcF22jPz5Ffq+wM2K1Ymh
7kZBxDBl/n/5Cn85bkU7kqloeYWKLCXvIRj+bh3Av/yUXLZV8JViLO1do8V/+JSsVfY8KtjyxiBG
HMPopP7mPfyGOv7vO4M1RR4a8XVbJCl3drH/9u//8BKyNWG95QnPwdC4MwPzFrmhr8LXTLqGdTZV
19a8M0morghr7JhZsrXbgBCEJ/GuhA4e2l3HovXXmSIoiHppLuubsiazwvtVK2ufeJk5X0zDzElG
lAUzpX//KP25XOMd8PSwuRHeCeH36+bSP39IHWbqzu8CCwegdTGHn6EoTm5jbhvt/s0rXX+hf/qs
eCUWbQNYdgPKA/Mvv3DDtfrUZHXdxl7a5yRU+XkK1geUwr/jOP/rFyJlCLzAvi5C+fNbWkvofVmd
otTQ8ldw1QARvWRCv/2nn1xgeyx0CQBA0vX+9Us4+2UTIjphcYN4RbYSh3odvgN1Oxi6+JvX+nMK
/vpbAvPIXpfr/1wXlP7lC58FuOfMrHY2YzgfGRd0eFbmdo2IqaV/t2TzL0zk316MN2VesaSU4/QF
f/78Cr/u3XDG0TJXDjmeF0iM3A+CJr0LP4LpUeERry4Oo41//4FarIj+354Rqj3hgaq2/evSqL88
jdptlWxroIHwtcbnwJpyH3VTlEHUgJm5q7UAuwdQJfhplwYsn6FemXJNzRaVv3NjV6VZc+CSz+5y
dshjX/VbbBZpk6TUc95ovLW6KveMJbFY2FyHZ0yL7bdF2Dwt3pgPz8mSWe/J2ovvSegTee7DimmV
7XXguSy/RNU3qlHWtMk+wpgrW2VE7Dp3Ljk7tY5w+vh/A5qZPstW1+S2pK2/+fivAmRey9+WXh8+
emOl+0c5BOzDlihG86kycWOeZavNz6Fts/uySDAuoz5iYNC+sV4D3r27cTKRPTqj/MX9IJfNbNYj
+seM8ZNdqAO8lxAaxJPu/cw+j2Fr+wSdZPfUARpqjjODqd3SGv1PJIvh3qvT5ljZaX2oAknyaKgA
uaf5kjZx30622jO0dG5IfvQT969ozSgNQoZf1zTkVZQNkCTnxmo/88wAWIddu82xFBfVfMckGdAn
JvTqplLL9AHGqTkztneujgzzQRAMubeU3cRN4PqXcIUDya71K2KoGvM8djBi3NmimaodkSVzfJJz
iV8m77oe/2HRNzOMu17qs/T7iVQ07MbZx+UwFOO+B/uEwY82c4mdvNFPbR3IFMxXWLwLbDo55x3L
FgH5wgh1HigKxZOuOcP3lkx2+KOCyBwNsI30OC+GbyUXQwk8TlUyygtb72p94pdp7/oumOM5TKbT
2MB3xuUqmei6bV4/a7412yvxc97VdMkuRlqoioiTaeBdBqnL/Rr6xktrrxPMwXHsMVdiQeep9lVK
qoZZRtfnXbjzcx/pF0iuAqw6rdveMJB3YBRlR7tN0uZxHBaz3c3JIsZzxUd5x/bn7ohGyOVR14te
ngueHWev+eMYWqdWVVCrlEQDxfPgZgSGWUF7VsQwQJ23ejnAI+BZ3mSkiVC6G6LpVIcaL54ZlKdO
T1eGZjfpEpZThgRxpwvZ5z8mkyT4FgPdYBwWT5RYcEzk3L4xRHNm4VtwLOuVbRqzaEof7rvwsGfU
KrsM2DCY2bDwy4uBhuUo6djFByadvUjiiVt979KJzdGQY2evNpYKjGOtTCYfDbXlK04n5e4yhtqx
kzgEqFn0+pS6VUFq1Z36DasLhg+7dNOda4z6YCxaXUe/PqUzardtafdqH8TlkRvhIVdq/Ag7U5NU
ylDEAEWGU4wwAd01y2DFwhlJpgO7yAxC7jl2mFqz23sDhjD92YwifEySCX8AqPb1VRH2wnDCpsYP
dsLYjCoI++wCzSSgt1sMSTOn7o7Qx/Dmo7p/LAvDhU0wj87e8IeBWDDIOw8+LpkQ1YEP95VlfAR9
6ljQyjJjO0oDIEvtJjOGD3uWxhZ8SqqjlENu2hdr2V/cdXltGA99VKqqMbDn6488A/G611Ulmi0N
cIeVrkpNvZ8NG6lTtUn2bckUzHIybGrvVQlJHyQtN8N9aFZfeuhC1FJHi0eoccrHktOW3tkc69m+
S4OsZ+TqtBlrJzw1rBfPhSS36Qy5MEz0COcdYJyuTNWSen6gu9TdjbLycnypRmKlNbpO6XYA0bLW
jc06Y/A7ckTvEoiXc5TN9vzMz10jJYf6w0Q9bd8HOqUIhhhHR+3r1N8NE5m1s5OTyD2kBsXYRlX5
hIPY0vijtdXtgyBvfmKdZUFgkNvqVOGFxbVJ0g08u4D/OZm98ZiaQSV3pqizb2tSed/qcfa2S163
J4HYLklDSHSocFheQjAI68XqM/PGWNZ5fO6UiXUnA352Twwt3Y+4bj/1aJFCHUWb2juQaLj7zSYN
nW9lSA6pnmUL+UOq4NAM5JqOXWJhJy+aZQWkkK1Lq5/o+3J4vGaWNbtgWG33PhjcvnrDXaVhHmb2
mD0AYKq2ZsVcaKT/s74zmLXqOMy8zr3X1I+XziqnB7ovkrtWp+3kYGuZYjyy5a3l1v4jMxXbjVYi
QnYUWsmU5BugvFx23YIF9wN2mAcDzB0XZOpymcNdPq6WPMwa8MPLUFwTtIq85TlQkzw0fSvkzTJZ
8PpowdVxsY3mqWKiDOJCD1l5Bo3gTXFoNuKeZZC22M72UrWnZa6IA5LXxkNmDXKsojFRfYcvDkzA
dYMetlMsbRhkkYzW4mx4a4nZAO3icRJ8Ww5TQfrjwN2gDh5yS3WrRNPvM1N6r5W0SU+QBpv1LmEN
xWFl7v0qgRS+MZFXwU66Wb3DpbTkMactOyhKH3yn63tMbAo7tfbSVOP9sGZTcGEpKjq/Oy3S2hX9
DG2ggaz76A5rzSc7M+7DA/RBIprUBdH67MkpepOWIAGIl9vJdh1Dgt4LVcUeNgxhHAZklCMb5UFh
9FLYe9AMrGafgvacN+UaOEdFyti6FIL5EJuRmqR+dBuXKGUxTuZTlXpGvYeoAcujN5UIbj1nkY8G
TUq90+3qflvT9JFj2spj4soj6ZIESwAYB4zLV0NrHgV93d12rUF+JZO9iUSkSjUyn6KL2gHaQyAY
aoefejXVwmWKbRxJJjeiZMnnE9vyGIITZoZ5MJTVd2NmcLK3p5CBwILzqMTNnJHrt4rZ3ToEPodP
gwDstsJu4MfSaU2GHOVYXKpE597hGqEoYkuR5qbylIIhviE6Ugup5fV6kyQfdPEdBlJX5y96sDKu
MVWK8Na32CdyVnNIJCQMr7uk56SWV+wBf4SaVu86oEaDCCXUkQktGz+LoQrrIPs6Y0COwaA+9UWR
x2GnB6b3VV/IR3iKhCbR9YoOOlil4sqo5Y7FjwxTA9LNIUvHpieE98jKsvwUyk7FNbpMrKVz6Ewv
xTu4FvtEi3Qnh7KLkusYT/Lth2Y7mi6/4Xk+QGRxtmXoqTVupB9eCqs0+6/OmIKNPfVoaB1W5740
jJq7tmAVQpD01fQwVbortslkF+IwesFwm4rafK+6uS04SMYWa8u0nKu+nd1NOAjoP2i487LTPvtf
3zTaCSPEpiJV0zeLdbGH/mrJzNzpYi5DY9+IwmVSNY+i/My5XK8pPCGPNVnXfNMU2j/Pk/bv82St
7uclaMIPzRhNvggTO6bdryLnSvOD90Qmapc67botG00MrjPMd2N2w5BAoOgfZoeI9qaqev9sV1aI
6BDmzVYIjb2hy+EwELQxnAgfxTof24lycdc07Vyf3NVIPisbji42lhqiRmjh+wDTsBhPQZ2GcMDX
rGqYjaXLx5AnxfLTDuqk+yTRZGW7kW2qY2yWmaqeGFxzhAwd2PZRiZRaC/E2booQLxg6n9ji3Vhg
dExzCqW+d57HpaJPqFpzOS0IhEeDdXoVth2igLhT2imC4yPzTeB22GJc7BSYuLBR5HgBiuI8gq2s
l9pxyVX5KRCjVbGheukArTWpPOQiT+7mzCyf2343UMr3KEOwRSa+AObsDNXd6g3o01YhcGBTR65r
7KwSDyv5puBB23kHOmntw9uwy+stXQbwGRO4Q+NW4xcblctvfOXCPQN0creitXcMWo0vS/LNwm3d
LEeNB1SfyCN2xEzn1qFqXGr5w3fbEQv42hrfRqcAsZo3YWJHhKVr61qjmjtrxS8CzCL3ppeWLbZ0
YSJHR8OKu1WeQeSDNkvFaiiKS1/aZrhlElBb0dA19j5RgKCP2bouEsZWSurJ6itzX+maMKguJ50f
DV8H9lERXqsvYemDiPJ4aN8yMshlNJYzLgryuU19KcZV412yneXIsZgeaaoSsK69Y2ZbK9fLD26D
K5prrfC0Qe+wT9hY6LuyvuJVgfHu/HIKYN2BsW7M1gfRBepYP4azS5pS+XZ+vwBC/eyCfrq5bhfZ
J0Eh4oS9G8TuuiJpLiOg+TeTtUdgfetZj3CoRn/g2JTDb1btMgfvi4IenIgv59XzAKGJ0p/fZ7Dt
nBYuE00xyBvCpo/zVDoPxpz030MA9fM2nf31LFNzOE9e6X7MlY3xQZKwrm9WrUGk29mg0kc/MW2f
a9LNGkJIxnI2JrloDAsmGeKAddC9Oyl97U1I18uO/QhZO6kfhGfGO8NQdX9EdSw+Xel2wGkImHpE
IncQHZLixuvS9d2zqM9je1BOTqOKvWhd+vw1Hyx7imCt4z+b0Ocxt02gdjYD98+wSXpbxIZPuhi/
QccVAIzp4uRaY/kR1PFD71EzEHGNl7LgHwXp96wgwb2whuKxtWa5Nc0u2I5OSHBCw/HeiymV34HH
e8/t0sICqFlqEHVDmT2AgTVflEXLWq9mAfmkNLaM93sykVmTvAOUCRDorO4c2pm6TVdibDGeyq7d
AjafXoXfZl9lA1KewYuY95hil1t/WujLwaoiE1vciXFNkvVuaVx7X0DXBIzK2P5EsCqLVyuEcM9X
Dm9jCWg8qrT/AwMA5EV09RzGuVk/UJI27+NkkU/OePObau0pgFxQayPHhMTINA1XLgSjIPvIChvy
qtPcXwqWbF14oq1YN26+40fvHhy7sZ61CwKtpkzwUDc2uZOZgmejJBA9mx1MbvqOUy60cHeJn+rj
Qv1OHhNuy2uvxjbd86e5t0XqFG1Mihwi/dQ4P0KSdVutuuZI8tIiRttiC9/kUB7iJHDFe9hVxuG/
SDvPJbmRpMu+0MIMWuxPAKmztCT/wIrFIrTWePrvgLO7Uyks02jbwyG7rdkMiIiAh7vfc/OhmHVV
Q91ihFcLfDISxZugHagBqC6JNh+3ZD94FYQYPgknyXc9aNR8I9cCPRMxwqhtKBeohBOvounF1+MH
ITSHH0Llp4862AxHE3yIeRRq9n3lwQ5RJEO6zU09XXf4+Dyi8TcWIvorxEnAGZo6hO6HCiucewfx
BOG8R3dvo/c/21ZDDW3Itb6OBt6XyyTQZimuGBuLQqQjXuGDItj9wAXA/cu8l1IfzNUkoSzQK0+i
5jcSfyMk3gVhPa19igSbarBaz86hJrhZ39XbdFSHZ4syzkMgSVRXkEh7+iIMqXrbqSaAySYP/9Qm
vb6auhpyPaSKNHPKcIzX+HuQscjpQSq9ttbpUZX6JRRhPjzGCDkeXk7bxW4aIAFVK3E0nH60sJ+A
Z8f9Yrk6POBlGXBMLqu92sLkQJ5F10cwhiutZ1/TJCTHNulb/qOafsbXZIxk2o/YP0aaORJ/qRSj
5fY8CNMxdLnbZ5JV1U7XVNqXX6P/50uf/WzBATahGT16taR0N8WE8n8Onl+gVBtPdPOkMJ9yo40/
J9Mq3sZKoB8IAJmY3PM4WD5D0UG7koacNrfWpEUX+bZwJ026TsFvzg3OiCRTXNH/bozrMGrEcZ/5
kvaRh6rEZkxe1K0UDhbLMBQqJGVVIi9EcKCWa0lgu52g8mLk2xgXBk3ZfXae3i7wm7pXpcgvnbrg
JEXDck//LXRxVDE4gHSsqfs608wvfSQzNaZyj2YV94h3K/PUd68e+0eSYJwlrUjLdiarSyJdWbem
jQCfI3TQIqZwJwo2iz6cwifPQvVYKaGBVU3mhcuCanQE0p1JsKioJykIPQMsroVQMvZaRwGVtuDK
f9CrMVERc+rYb3jMPBo4ETo/eQhTi1dhTxEvSleiVIibOqe0v4zBOLb1XkyKcGGlwu9mRChpV5zH
v7wWDMtC8BAmZVIfLCELTru+Mmiinv0vgnWfVfWHoabqCp2/6pYt/VhrvDEYuq8VoPCC2FUPslBI
d0PCi7NisYV8QI+umIY98ZDUeLdqHiKKL0tVFtGH1JN2g1roOS/aD8Osuhu0KOOjCn1nP43qxC6L
wr3aaqvgIWb6rUevSRqnol+tXRmV1r5PYWYYW5HWd3ZbOvFvyMmPhIc5hyba24INIGQVqaNW6q+c
Dfttb2b9AuecoVv7WET9LggqkeyB03Phc8JZkHqUHybZKXfyJJW2YT3u4Pul8i+0EbyHSufouIgb
mrLBgOUgxQyRM9lNZubos6sqCjH1LYa2swk7y5ugN9l9CdkQNUfTmL1YMI6wEKNMcjcEnQXbrlXY
OEq1yX07ssrOuFUUhFBm1xj1bKBGJ3RGgfaX3OJKA7nWaFGUJLW18oj1P+I20ldB0cUf6LPMwjV6
Wdp609xXyeFh7Fdhad2xLB+wmNBxLKGBC+yPBiSialVtadXgUxC2c0ig91VWboq4AQfme4XlRoVf
vRchHcdVXVMAx1zIe0PM3MLqaE3UJzmv7FUnCWtQKYpq5VHJKRR7XaRu9JTrhykspJ6LQoewCelN
Pbph4PU4kiYqiUH0rdD9/dH8TULzK5fTBy+ASGLXgynfjVpIV/VEGT5Z+IaXPCmNigKmovdZSbAb
IU7wCDxNIcX5x0BkkdrjaKX7MYojjaUQ0AsJxyujTqHn44dfmCk+yHkL38ijy8L2zDjaSUqG8qlt
E0mhU7AQ2xU6GOz6zL6mcRNJLMa/rdoibkiQWUbLSADntqhwXSmdRhQ675m+zapxjdCfuiXFZW+0
KQh6N6aPqROArCKuV3GWKHshbGQFYpQ/WusgJb9/G+DGQg9ypUFHgp4WfkokxzuYnmm4xycCdLIH
qMVYK+MYCSu6U/QP2hukHgi+jGWJ5SfohvJsih+wgDKfCz0VO6dlZu9BonAdYP3EeGP1sYDBiEaS
BXFTUOjRPc1i9DKTs29J/fPIbA6pZf+RBnUvw4cryw8alsPpN/qBPLnviHs3GXsgYhqaBUByFLL8
IPn5bGMTZ9KzMEe7aOkVqV5buQKnHtbEQhWE9K7y9PqplWKNvHkpSl9TqATLIQOlYuMak5KDHxQw
cqIeRPuE574clEonAy2JS2KT8EbtGg9Ws+BXD7Uvt+ueNgKOUZU1Ic4Vw3vCuv42A40WoBvCf2Os
RYPfpQ/eb6h9ImoXOKSKQ63Wx5g2izSYdHnaqztFywQ30GvvNVNw9km9rDL3NMsgdTIbsvCPrczC
dkIm8Ws6ZYSM/hQIhAaSn77SABDTyFi2SbCYOuglNEiQP6UB3o9ew2oWSzpk86FSJJhs6IB//cZj
YzZi7FKyxKQClA8fDBaj4MZ/+UmYhOolSQuNyhpfrC8VoN99koKIzNgrmlWnm+Yi0fWGc7BZB+kO
k5/iqRkntccjBi/Qfai11h+gDhVER6+VJjfw6rpfKSJQNxS2sDgw7ChMeLqNlayHLKbvJR+MYJOl
sSrwaLocZllc/ki1UbvxWoFueqvpn0RFjPi6Jki1vS+rKISHVKirJZ2ttD2PloZghUInmYOBADSB
NIFam3IMkNha6q0SkXpkIpHLvEjZxUEavEXomapF2OKhS32E+UxN2XohK3gHYeHZk7Q4dxU98LBX
9OuCtwgOrGmGloNGEe1QejTrGoUaLSoAMXdjRiJkDzPUAq9ijWW1LUDHFRug8hklA171LfYvGTCe
toO/Z3lxJ9vgcBBwoxymQphmU7NXPTCwS944Xj1U0+PkTqSRHfEWhSGXfpbA4yID6FPDSNWKbpKq
WIvUDB/L+aOLQxszT7cKyEEmq/snhT4pcuqMfmGbmaouwkoaCDCzSX6u4T3fdUZGJBiTd+RRcXpb
DuRGY7QfCd+FrDQ5nvVhNUZbSeqMdymWw53Qp/V4V+UNCAZtUEoZkC3kWBrvwWP1OXrBmHrEr1gq
s3BZVVPSvxUFNYtZ/BCEq6rAU0ysQiNfdILXU6oja/NQ9N20A/M3xA8Z5TnuzMR+7l5qNPMhDOUm
22K/mwso2w3hZaoL8U70/am0xZS0kRZjwbfIxEnkUCfrMoEOULybFA3cmyLOqXAfCa28wIte3zOX
vCVxlLhEL9Bm26GR1F9EnDwhTZOKitZ09QVWxEQ9BwyVYddpbUwrOTVhfkS+H8k03vslgmlFknIS
i1PLeGDQHApHvk6VQDdH8EEIUpHAdsJrjr5kHRl8Uu00TMZfvDjpJjTqKP4Zc9s23kKy8ERRNKG4
0tEQR+LOUJ76Bv43J04PNpQEfcvBA6+P5tpTt2mgRcTryS+KaoVT7fQcaWGHqhtewUszKqAbaIBH
6DCmD1TRo59AV6o1AjT4wEYKEnkdVBkdYANAGToGyVGmEBMqGDV19JRJWP/YfRHnk0tiwnpKRcKB
m6QR+uSxyT0Dcp2ZTJyNO1MCVdjqRbJEWG6RSMz8RCQaMfQ/Ak0vyabpi4ZiDZoKfAitpJ5p0XX+
C8RXNb4IeiYFOF+lMSowa9ZbjqNKSl8zq/6lgzIRut4QZi91j/JnIdbQjzBQUQQBmStp8+XU4eH3
0HhQYJH5xvUPxYcdW4hTsFaDHCiBimsaXleKSrfjED8FWkFeCcNET+Dd6XTuk+dAvxKV4TDzQvpC
3De9L4Ugy4RAfAyC2QAlYm4ZO41P9ibFDxciH1VmzqQBT98eTbn9oG+zuZXivqSZq7b0hxACSu/0
ZZPeY8lYPykc+1VgTYgGtl6jQ6v1paHd93DSlkmc+z90AqHZnNAj1xiJocIBpx6BuZuQqVq/RjDj
V3xcHJnv9rCDdgkDUFL9oXbzoQ3vFT9Rpk0CaTd/KzGguk1CXeQ07sfJWybSgWCLUt08N5pePY/6
X9asXggk+8N8a05lFYCEEGTMaSDbaPCwOUNgrRLLJJOKNt2T0EseuHZBcmmsbtTPGAYtfGmtupd0
AhNZLafXGRMDuBSmgULJ3ZWmpNvqpE2g02tUDnTANMLo47c0Y8RGJTGh/ZUJgO3HKGqofBpiJT9E
WSv/VsXCCtwgVLol7fmm/CMkBiT3OdIXYVN6NNY162WDHqfdU3MzfkpFCzmcrnLS6pUIZSqDk7bq
K8AhHARDZYk/qPjQ5XK3kkOQtCzCUX3xapxN0D2zIRkNUoY1rkEDVcu0ltZyq3LICjMLVBEds4jj
KU784ZMluc1EC7jrQb7/qNsK0U9KSRxnRToKmVawoXXyf7kLJNNAN0GbbPtYyiUQyLAFKpR2wy3W
A/K7VDXSXh8kbVGiVPwoqd5Dd4EQmy4wLMvcRO6L5VjnI7NEzaC896LeLZROiFDFUsl4I1OULYmc
odqmY9HsKgWyhqEVxqvY6hFlBrm9LfrWWod+TL0zoQbNeUXySeBTGINbin+i+pu15C26orbuo6ol
U5V4XJCvK3ChJPFOCVvaJwv8Jd2U7eStFQnuRabmgn5Gc4BkhM3jH88n9tuHPX2OWxSmNWLkhP14
TZBO92vQR+Im6b30KZLq/qeShT4W5nqPlN33rUq5D0KvqIH1Stk2alQdRCpxLnCCIWdGi0L6ONLf
QDkzKqMvUfamHzL2cpEtUmmr1qQrxxfgtA2YfCqAPAs1LbxNr7R02/ZWqHwpLEM4lqoHHhCDIMiY
Qpw8+r5J1oFGFumxJ4dJJEXWza5Bc2bLAGcwjkUNaDk/VMyXdPJybaHjjFQu6ggtvwtJsnXTSJmy
jWf5QgBRxiiEJRFFUSHHkeGsJJgRPkOoHexOSPu9TFxn2WPMLrfM+aTt6PtrpVUypdm9ZhLkjJ6k
QL7MJDByvFqPuGV+cUuvJqi+I89p+j87uBUslEqbi1tUEVw/xQqhDQGUuQps7e5VzwmzLH+sB9sr
BW3YtJC7ZjUNiTSWeMkhEgGxa7BNCk5d62AwKOlOCcIcHWMS9ov43hvgAG5jv4kfA0hQe1Irw07T
jOmFartf3wJX9SLyh4oPLTzynwuUWiu5b9FeSTpJahr1fDpKiNOjpZEJHGE51LMuJh5Y6whEz2io
hFkNOQTVZ9XFferoedP91CKNTcsrg/S+zmdPB0CmUeKQ+EbSQ1Uie2wZ9REaR7rz2MZuOcLod20z
VA9SOIa4lYkZFQu05UvLEzivmE3cAcoo0CzPYeEyymvVWASylq5bk33YQXEioubwSfyW/FkwcjU4
yCMfm26LprO968uO/sakrBR/WWmogO2BzEIKfQlQKZ0XbX6vRKo8M3EDZUdvXT5sFD0kxYVxQ34v
NFlMcadjqVDpDzlrlNWdX6kaa6PPVhHxDbauwfThVXH/VDU0UtrtBBOkstqpXhSp71mOZhBgLQuL
Jk8bE4BuQ+ZaftWJvN9oNx/J0GsKZQe1lD5AwWOBybLz8vuhGOKFqsUd5CIcz7c9CBfrLRnEap9p
04B3LK9FWVZqWuKV0AgFAuc2ouoFxeku6nhAS8IEySS3lNU6NVNTzx6oQgTjE50ESfVO2ANLRkjL
YK1VQfynFkWM6lJL6YJ7jvJmt2qJZ1y4wjq0qE61DLtSczNdzGVcrI11E4fejjacR7aBmM4lsAno
CYoUF91GfjGkdqBa2OcLnrj4g9a+YnZL5Psnu5xkCPj5cvccYieNdAQ104RtOe1wPF4KNTVdK6dc
owyNgEquIQCISfTtIxgfe5QCSJpTGuNeIFepr6oiGm5syMFvU+ZS1pU6FAg88Q+MOC1KZKa44iHY
jWY9vFlTHOpLyPmVuGDHxS2342Po439Qmb/9cZLjDQRq0kh0J1bZbBY8xI5W5NLNaFWENhIGju9N
pka/wiFTPkqzQ92Yxpn5M6CzqQHpWYBFUHXf/B1QvrDY4qm/kELtDTjm9FSzdQkVZaIggt3QYC29
kOjLAIBhjMjQUU5YD6QwaQORffyAu7QSi9vYE3u8lMZII2BR+6K7S9Vg2gZSN3yKfFe/lLwMwKnG
MvtObsnzPI/M4V0uZpZcKUgAdiqARus5PDOoFpJaWpLPRtfcy5kU7elFy+RZGy6JbihbzXvFaXIX
DUFcbXKcGTE+YqPGP7OjmIzIQp53ar8je4A7qYUNq1r6MfwhRcNia/LIfeOaWQPaG9RfAeiX0VGS
ALVkwKe12YZek+sbaufDQwOCJV/9r2aYshZtH1t4CATGFTq1+2O2NTjggAz0Y9xm5gr/5Wg/Dn7/
IUdNSQ5WFH9c7g497eo1TNOg7wMdm0EP8VFraN5LXQ1XTwFi8gg04iZl4VrGtLk8yplGW2qRokkh
1NRMVT1SHIlF5AljA2YtkYFECEC14SXmt9RyC/X+8lBnel0tVTYseuw1DbOuoxuiP6tAIElGdwo4
sYkeRE/v4fIQZ56ZBd6LLI8y+7wdS5o0pRCGNmYIpXgojOdsWpDEvzzEaf+4KaqiqMz2XKi+5KPO
ZKgL9MIEOIzRYO2WQO3DeCXSJoso/kp7sHnSG2yKmirxNUeHK2mzVO17O39WGgpuJzm9JAXQXtJ6
fShyRFjrw2dqbkNodpfvTJrf9WHDOo9MBuODphULO+voBcHUjyv6bIHf4ynWkTwUpW1WrULrJgpv
fH/RUe7Vl5cHPX1jc9szPWwyKk1dPO5dB64gDWAvqFx0j3LerrsMQ4t2cXmQv+3ih3dmiWTAdV4X
OjhqcoePcjDQI6NQJ7/o9k690FfQwF1MTmxQJAvAGa7nWg55R6d0wckuBgd7FoeHbpMqcQSX8sPC
cDW3vaIQOF0RXJZEGoDub0NXj6drYSZtWOlclmTdDe1rY+6v3DcCyaM3ygA8WdBxJlrH4zcKUY0s
tYlsp1zM9925nQvpyiEXZE/2f+8b7ZpDhdShP8b9z13Ta+n4rueQS3WKKytImp/2wduYm+3R9Bi6
qMy+Z8c6lb7AmyKVBiT4m5CihO9S8YTZoj/VS+kWxkC60+2WN/AS2E+/rz10+WQFHw0/r7tvGpZO
jLrcixgelCv6NhkgtJNtft4BJQHT5GA9H268ZbH+pJXFzmxUmKP9B7KdE115/dK8Vxw+CDTSCGkU
iQZ2nZ3+8Erw6ePIWuk6qKDWKSXR6fK3SNOdagxCGxd5RyiwL+g+5Pq1Jp9CSho6nHFzeZKcbDOI
U1Dy8I2RdVNCR314EVKeogawJnKeinaXBwUWCs3jCHnN6QXpXi4jlwrU7eUxj0TTSC7mQU0RRaKo
mSz8owWpJxYtu4FEbSWybqvyregJImu1f6iFfD9mmBj0+i11XFLbWkV7rAob01ScWon3WYlDle/f
FP7weOWqzrwPrkpByi3yMJCdHD6Kqh4pdqL+sr3mV16oO5HQXYvU2W3pxtRxph1MW8jaF0tO7gRt
Li0pv2RVuqJ9OftCLJE8j8VnWTaPXoghU+QF0QtfNKVTVxMAhyd2X/ouCbI1/DWHprHPy3d+EgXM
r+PbkEdLQq5G+j4yhqyY+BqJMpgTPTXaturXeXBlyz/Z9Y4GO3r3g+bTGN8zWEdTFXEe9W+DU+jl
Ozr5rjAIK8vQZIxOZV7m4aukj3aM8M40bHHEb9gfYdHQm80R4vIwp3sJmm8D2Tf7t2UipD4cxjeE
phEacGi+Zt6PGSAhUyOlltYvE4byr5cHO3lwporuDsA1GvHZ9nbe7b9tXLJWdThegDvN8h+Kuov0
Kzdz7s8ncmL689jYEY6mf2HRWorDm0nSLv/VkNKYeuPKLZw8L27h+xDzJXy7BSHCrcan+oNVDh4P
5Paj3nCM1m1olLj8sE4ngKWKBLZET7qqE3IejlSk+Bk0muHZQiiuJA4kvtK9suSvBLWni5VhLKTG
sqLoKOPmG/52Q3njyx3OggBNpNcmWmL5pALeL1EAtO9GoTmXb+p0nRKsSwjVZlkcCrmjm+qFLmgs
DK+hrnZgUcN203ndIh5S8OXTYvawuTzeyesyGA98gsw+za/HWxGoftLpkgxVK//V6RK+xM1jNiZ4
FPq7fxyJbwILiJuyeIiWfrQDgRNGbhDBnglq44Hfma/9rqLKHSlwbTHvuDzaSQRCRCQrxhzEQ3RA
Bnr41sRqqFq6XdnvAOaqT6D2e7RWmUiF3Vik3XvW9YvLI55Mx3lE1WCKWEQ82vF+1JZpGvsiI+aR
ijcRGALtyxvjf5308CM4lzDf2ffQgx7dF6ncEcq1TiPHAB7xh4aHRxxfiRdO5sTfMUzelcpJQVSP
dgmKxYWJFJ+Dj7A3SZSp1dZI3jAuvfzApHk3OwiOOBKoRIhUKy3ckLWjk2nXKKOJNRVnuVqQ9mj9
G7c0ymGDNzYMrlb74yl9Q588+dyiy9bxiKSxokK6kCNvuDI7T9adyXFVpx4x77oE60fbVl+XiTUY
EvgyWe1pzqGnxUxV5VkB94ILjEyyT22zK9E76+v0EaBgnKXcdKczT48edUk3ZKeA5bJd19257o27
u+HvlvOP5dJebja2zS83y+WSv7M39qqxN6uV/bjip//7l4785Jf9aK/41xt+feT38XsX87/nJ2f+
4fCXO//kOLbrPDy4a37s1ozlzj/xf4cf82+Zf+v8D+7v3evD6+73DtgX/7Tb8eP3bv5PuM7dldV6
OuMUVQSxogH6ISdyLDxWW1LHlFXp8GkwvKo+ZXFaevHe058vT7nTt6yois7aQX1M2/KxYNsfNZwb
G7qGc2ZdV3RoEbUdWDiYz05h/bk82LmbYpGqoq4aKuMevdtU6foQawgIa0lxj1B8g76aJuN+38nC
+vJQp9NIUdlSZZEb04kg5vv+9o2KfSXCuC8zsMXB2MZ7rcvSJUGIz0q9yJpPOhAuj3e612FZzdvS
oaLS2nmspw6kWCmUKDDsqVOrneiliUuLQr7FZai7sq2ebuQMhSmTaBGvaISwh7cW1nixaDVWEaA2
YKVRbMBRdkzdYdRziKliqONGNnY72nBeMY7rruy3fx/d4SZFL98cZrCpK/MX7HD8DmM1EUAoaXE7
t3/+51St3NE0ZWOIYYerbokO1U2dr36JvkBZeE+o2lb9DtcL+7VwRfvPb9MBbueOW+HKqpn3pONL
Uzhok/KY14w8v6Vvb32iQzMy6hxXTaWmTgEVQLkWY50OoWgslBkJYcjqyYIZujGmIaw1OKPiICcg
Cy63l6fSaU6K49j3IeZl9O0uCslssfnqmLuhlK3zThhdbczbTUWDrVOO9LkoUvY7FrrS6bPkTmnF
8l9joPkKLIgaM5CJ8/HRFaSJ5wVqxxWAFg4c4Cb7XMcqLxvfseq98s7ObAqIkTXgT+RjOYofHSdQ
ZIyUTTgaJYDpJbzWrJs0Jdqq/z/Hmb+9355qJXRowiXGocPA7aUbjw6iECpNmVwJFs7NEEuSNcXi
dDnnmQ8HKr0Eu0iJrpcylx7Kwv+MjGvz/Mxug7CZcEcihTJP9cMh+iCmpxg/TLui8deuFZj7Mvjt
QPs/GL7P4X/7X/n9f5bOdwiNND/9wxXFi/k20tFMGEAImEHOU2tVFI7h/cTEC74a4S/+zxEqcsLt
R02fvy5c2WekM1s4QwPLNCgE8DdHNxm18A5oYWRbkZ5D/45WC1Vcl/V9L69EGhnUcJ93W3FYFWiC
q8eg2tNY1VpLLban/OPKkjz/wP97LUePQY2aEOwVj4FrGfOV39zm4k8PJoyi7RF86zAih6fE23lR
R0PKQo+X43glNDozrYgMdZmOXtKbynFEIHW6Amyax1FUIgjRtuB7Tb/a5Rs9sxh1SeWDCfqNFN1x
YqylIR/2BPUytIZ/5FxbopX4QqS8KPXg34eaAXIK2wxMQnIxh3O49PtSLWLcqynIv3WQQIta29Fb
++nFxbVN+/T1cUIANEexh6+CcVxXEnq5BOo+z2JFWIFo/1RiGaqD9eNfnx7DcCCWRWo+kvQ3vP+2
xYxAbItRYxij6fbBkNLtg/ojHxfkHq5kE899heeTvk69hHTZfygr38bCFaQuiy4gOUc6wXwoqLBu
YE4L/VvSFGW0VCLq1QsqkeabqjRDRHPFxNcKLmk/4j00hhtE8fprAgTDuPGqov+Cb2dNe2ReaI8M
GiFSF79qDjvNRPF2SedC8mf0kJG6+hRqrzKi9HuM36wtU2ZoOI/03XMRVEgGB0XPyO8WWbJSlWig
CTAIqxcDk5bnOmyiHxSOm02UDe2XZ0TNBn3YEP3zZj+XPf4bCBytV4y7+h4hoYn+F+RzGg/YBuVi
v57ARyzqXByeL7/5v4Wpw32SKrcsEZiRpzKokh3O5jyjcRv7YvxN6MrXlWJbYOtGyg/qCR1NYKLo
q3oGsvGoRoNjBmiT8myXI803UL1IcvRw+XpOw3qdgiMgAQOhFpTOo4+qVU1REuL3YkuZ+qiqPirl
Ch5BvcYN7N2cpCvR7+nexH0j8qGoxbmNKXl495gf6oLcigJNCaG3j2rjTz8105Upf7KIqevMBxXs
Igi99ON7KocmayMFHh5HIldqt1PDPDXHf505R6McbUsjiKypixilG9EaUY9oYZOMVM0M8coGeHw/
MjvBfD/8l8wZ6y+r8tsKRmjcmrRfpljPNC+Dx4fckyMXM7D+yi2dBJTzSAax6ozaZJc7LjhGmhQk
COIQhMvWVjFpSYv9cuHVwU/6Q35PlvwaQIGS8+xeIvF/eSYen1bghs/HIeYHDUC6eRzewUybBeEh
hbeaBpl+qRq3UY8f3FsIiLkW3g39H2PXvwPK8xEJ2BmJ3fmCvj3WFngFSIh4RkNCXgge6CZzIQ4C
c7h8Y8fhyeE4RK+H41R5IRaAwXMnkhSsZ99Ua3IgQArae2q9mYC0Lg93vMQYjluinEnhiPtSjla0
gXIm8CvspEuE88hl6NS9MsLpfJQ0k/2C0zJz8uTIPJRJbgStjqcLhwJ7hJ5AH3Jq2aVRZIt/v5m/
IT+5T8izx+c0thDIXqjznYQOYE27B596eQB5fvrf9+P5cUGnZQeEb2jqJ7lHCC1x5QGHGDQYZoWn
7YxUa5YCVmiBKNyltaptPRnMuiBsTbPaCHL+UpbTTYEtNXx40OF1cJ8psbpKtG6b45IFzUa2fZGm
2suXepL0+3upMzKaGgdZUvFowvZVR5cKPRZOJejoBNO1iCHUqNPU01kwcUBjRp4jDp/+pLkRmlir
q64smTNvXpeoGFF6g6BIef5wKteFRwA+ChgNIkLg1OdXj7Ikry7f5/lBqMiD64OHc7wu04Q+OXrq
2QjYhLxaXGFbwjFvfXkU5cyLJ4Kl/m/SETMz9Y7uJVFnxxyW5bDUlsLtr8FNP6ioUtMHL7MaP6u3
R/Rgd9luH98hgXt9Ep6DbfGTbMSV+z2z61LqJZtL8pTqOxH74ZXQb5tJSswN09yMYuXFwHWJyHBY
0zDuokx2R696RC1BIgW61eXHcPZhq4haGZ1U//EHWaejXAlB/GJvb32MQ0NvvrTDhOLKHnhmU+IW
/zvMUZilZRXhTsswuMrRQaPfNkH44/KdnPl+kA4mmcf8BPV4DPg0Szp0Urx0Hb16VL3bLnvHfrAZ
Hs36XVXXrXcl631y4GU1Hox3FMg1Y2PCB4xyZyrp2btFGh0ih0J0P21V4aeF+2z/InRXZq107kGS
yaMxgtPD3K5zOFfirrDKokpyx1oLzcp8gM3pyD8azdZd1U034L4+f19+rudmyPcRj+5TmSCYFD6f
ySIV70aFTKWv3YXC+7+PQhwOPFVk4ZNLOrwvvbRCS0gw1tESet6bcVNWtStl4ZV5eG4PZYJwZiU4
nDsHj9ZagyxyMAdMoaa7YD8sMblzYkf6me/VTxqargSiV0c7mvbkRj0JY2OaZ5aNK6z1FVbcu2o3
3SZY+5DlvPwMz80NQKck5/lWShR4D59hj+SuNKWSRYYWXKm/4msDnBxe5jn/fQT5cASDom0rpoyg
QBveYAzmTDbBPB4lkhvvu+3kfCROeK0V6NwMpBY5g99JptIUdDiqHOH33Onk5FXxWdK2irzok2vz
Yp7FR2GAjlIVhSmQ+zkKPhzD0yoZzEyf0+wU3Zk3z/pveWPdwtp8il3HtGvXmTI0+O7lN3b2ztiy
2H5pymTrOhqVulzu0f/s6CCksgpPV9IcV2Ock4ai+bVRRvl/w8wT51ukC6IHdyPo5o51h9C1c4kI
c8d8RngTr4ybfF+96utyZ22mK1vHbD5x5qn+d+Cj1aYVQp8VkB4cefUTfYY73WX7nl1rqTzldvxV
7KGMYp5sN2v5DkP7N2G7aFsn+Rhd5NSb8trmee1yjpajLkS6DzCS5VgvtLXxBLJip7sURZ/w8a2X
w8JyAUPvw7v4zYmbK6vz7OBYCkBMYJZx1Dl8CfC7civOmWGhvmuTVVonrtQjzncz76vq3TS/Uh04
M6MNhP+0UM5NEXwwDsdLuqpSrbgpHDgvdJHQy9c/NPl9CHsQbz5QjFc+iGfmsoFrFylBWj7Ioc33
/22SCWOngTsccifOusluzM/OJ1RV5GuZxzO7HLEnUdtcCeAwfPQcM0WCd4qEwWnMSthOvQyQtdOG
K5HuSR8ma4YWTGp0Cg+QiPtoaVKh8/W0H1maL+ZPYz9XrWrHuweDugQt57TutJUlW7gBjnq11/jc
o/w+9tF6BU0+lm3J2HSj/kF3vk/ulV1a2iaTFM8vtI+lXbyIb5c3o3MP9vuoRxPGBPKuWgmj1ikE
t1eM/i7/+WcWAO4hOtRhNjsyn0cvTm6NODcD/nyhAqRjz8bKkfks1fsgxl97NdZXxjsXKx0MePS1
IrFmoTubB9zpq2Yv7Y3dtLMWwhdkNTeUbHF3DTJ/9hb5UCnkFHTC0KOvCOI7ADoicxOh/7aFCwVq
EL3tH8X4xTkT+11jJRry3eXneva9USr/2/Y2t0wfLry+y/D74lhKCN+sDcAIKUzmy0Oc+/CTemIx
6Ei657z/4RhqqwS5xv+gMvu2oL4mWDGLNw1ZjNapuhcMFMzpnpKDH2IBueoIrq5Fvufu8vsVHL3M
WBu6AZth1oQ3CVvFaOU7tdQ+L9/n6Z4pi2wtnIUszhBsn4e3mQqah9S3Lpw2fsL4TI+2iIAb9U4Q
t6r6dXmseS4cRhyHYx29triPhByL7MIZIeBgrExv+bCXwhvrWop7/oMOB5IO3t3RTlYpscTs4N1F
sbgQ+LXumo0RXvu+zR/P42FMg5zhrPwwCaMOn91oiWM4WPO+zCmyKUxHGgB2hndlni8vP7lzN/Rt
pL/n6W9fGnCYYYilKIh9Bdym6i1jK0I8rD9eHubcDVFzosEPBwwa0I+eWwJUIWpHjzlfpXeG5f8a
qvBGJPVC6ejKt/NchEa3GN1vFFFwKjh+ePSep4niM5YcFWAg/ftp1GmlSm3SF6CbmrWo3NPAAa9b
Rpd/C9gdxfceHIFdKr+qOL5y6+cOt9+v5/gRNxDuwTJwPZPmveWdtFAraasVCIfj4L5OoZJIo2uQ
riDTH9hD9s/rkChCQ5Gi0TqBAOBoH+07eYz7BsBXVmM7J21A60bEhXLopAKH+h+XX/SZ+YTCgJT2
3w5EtCCHM3fC7B3WcMhoE0prbTUmH1N3ZZO+NsbR9qV5OfAHGChOFWY2Xtbw+9wSqPHlOzkzZQ/u
5GjKgieEJQ58yFHjlfk/pJ3ZbtzI0q2fiADn4ZasWZJlybZk+4awZTfneebTn4/aQLuKxVOE+0fv
Ru9GA47KZGRkZMSKtepvQvBh4qoKt/83K7Mo6TPmCyUTa9EHJ/XuY+VI/VE2P9+2srxjvNEBojKk
Mx9LMuHtNXDD3IlRtJTUg4WwwGCthJLlDfvXyBxH6fdNJ47l9OkF6B4fE5g9B6dvVoAe19cK7kwB
W0QhhK78PPUvUsMNId1hWqpSyFjrY64U940K+3HL6HsnuXu5W+s6LG3f1AGQgIeKFmJul04N30NU
WkmaQ3ocOtFg3YtJurdq6cvtr7RwLdM7pF9DyMeQPDNTRAUS4nmBL+jywzAa+8z9edvC9T05lbnI
qCaozDXM2u+qRi4V3hUG4m8bdAfgpPS7ZAsb6/eOOQbiIiSQt21ef7DLu3lym7Mbphz9pFEz7uba
2yTmh9D9YqGKHT5DINvLK++0hfIvfLY051HCmTTy3oGuZ8YsaIwQveZL+YF5zPxX0E9OmAyObvgb
GVHRgdFhD+ZOay2ru95ZdBmwKzF/O2GJZ9ECMkUN9mfy40kN2voG17TbnDr1O+qzt7dz0RBldipu
CFFeNS4CGBeaKiNDzZuvvf7NLY9e81LKpzFdOc7X3siK/hiaX1tQ5hla3JEZSOVXI+Ji6ve3V3Kd
4MsU1xgBpcDGTOK8H1Wp7ZjVNRC3sL8b6496uhf8V/S2iu4ul6GaWCkgLm3cubmZH2ZeGjZlgzl0
5p1BPI5DuXcDuNQPdRiv3B2LtoDZyIolAk2Zd83b0dRozppc+SLDluFB1canTCm3QtnAPLcGGr8O
TzJNeoRPGUGR+ef0a86cXhPq0EOIJ3eAX9iGsevML26+vf2xroP7ZAPoqUVfD0DPLCPNgL0OWReR
zWe/teG5QNR22IRrgXbJ53QwDWRu9Obg8b1ciSQVCaNUkxXpSYd9te6ebi9jMRhxdfCye49/s60C
tJmnAHVyB7IaPf8iu2+e+qiEx4QJiWit1rrkBZzRf41NP+bsu1Db9WFF5EI0RxB70VEznjS4DAxo
RNfe50suADyDxwljW5RcZ5+n7swu1Xw2rihCtOv2VlShdLCWEi1aYQRJ5eYF7CvNds8vM4QQAD86
lvCEYLotW88wIK2cnSVPI1H518hs18wCSQ1Zw8jI4cyOVfA2SidRWptgWfw4tPTJiqnlWvPx+jTP
K0DcmDEjsPeiIByoKlQ29FTfjUZ/kD03WTlCixZBqqEHO8Fu571YHwi3JrrcTW7ya0okKnDFwlFA
Chy1hNtuvriH/5oCfnLpea2a1lUIgz/A5UMVHYsOQSSN5HXFzKI/nJmZHVfd1Yqm6TADvajefmv8
5zx4ub2SxU2jT2LQ0EIz7b0qfnaGrNBXywBaRwe+zDbc1RpQZcifQ0cPVkLD4mIIPhBZQYLA6NTl
nvmqm6ObyGK6CuZgGNfCOPnaq8PK/b34ac7MTP/9bEExKq3IfWAmQqAAZRA0UAdJt+tspQuzFEp5
g/27nGljz+wEuhHLEtIxDvrqR6UxX9LR+y+f/8zE7KRSPPZSGi6503rPWvAYWI8orv2Xz/9nFbO4
VqlWU2iTI1dStPO9uybaF17i+GoGDnetcDC562XVhUz1z3rmDxjU8Ji/UjHWpBDpa11FTXXcC9p3
vTGhMU+27QhhM3wswBrbQzRa/7f9nGcNuhG6beFhn/DayJ9bde9WaxX/FS/X5Eu3kOM2gJ8PGzHj
bIb/KDLpZKj/JYSfbeQsGS50OGVEGSMwLlj1tjV3mnwy1kpXi6FhEsRmHgTw0hx0ooiD778Tmnf5
mwst37Bt46fY9RwjWsvnFmq2uMaZrZmr+1IX9EbLiuS9tGtOwYfsQ/aFLtfBGG3kHEkePjYH4/Nt
51/8VhNlCZvFBTW/ohBjr3jk5IRX8bNSbOPkt7EWwafffeXyZyamKHIWJUIvrhUY8Hhypi9m+rOX
fkSW05qfzA71TXXFvxcqYdMu/lnQLMS6fh1LccGC8syWIJ74lt6h2/Eg7IMNUgC/bu/esnv8MTYL
tEYrIIWj8pou4c6BE3Dj971D/t1pPzNt5ZZ6f5rf2sfpx5ztY1T3FUpWGBOHA1phTvCC6OLW+NCe
ygP80V/gat622/ok7JV9+QzP6VpqtvYhZw4KT0UrFgiFwcOvHQAVtP2rBm+5pHyT84dWXgmVa545
C8vA/6LSU7Emp+rP2EBiC/DTbijXIM5rHvMOPDvbV0g/cwCF7Gvtwd74WUs3BkikMTz0SBXqhyzg
DvUPLuj/284zLeDG95wDP0eph3VVxy4cdy+tFR6t/rPmTjYbtLIAj9OuKcqVDGTlGyqz2AwNXuXD
H83905W7RH7Kiw5u3r1cfeuQWEq6t9trXPmIcyiIOEZFJE7hJUXXbDAmPr38ORaMlVWtbeUsxMB2
ro1tghkxe9NCJ69PMKtTfTygqjhYdrX2flhb1izIeHHuC72CPXd4QK8ryz7LxafbOzf95FveMQst
bRHnhTWZGLtP/fBTGVaynsUy1lmgnA/Son/q6WGLAdgGX8ZBeJas0EYg8ckD0QUZ7V2QPuaxtwkT
/Xh7aaumZ4GkNOVCDANM62r2oiTNfRh7d6i+nmI1OJWW6IwI2WQo7mq9uHI/LPs/WT4ElsivvweD
s8Oeuk3SKDWXUSioTiy+iag8MkCD4JWLSE74MGb6Sk1o0VdIICAZ4NGszNvoyhipPRJRnDit2+pF
t00l1e7Qiri9qYtX0ZmZ2cFWG9j2w4E9rYN2Bx+3U3bBYxvIm0T57VvVyjYuNMAuK65Tnnu2jzov
v0CFLttxv8M8FXxPnvQjkqAQXdjykRvoFPa29C08rnXsF7/fWcd3tky9rJVW9LEr1UiVJZFjNfsa
2RjIfuXsNVqbiV7e1T8N5lmWqWrhiMgTDWY3exHA85qvVbYZK4awVj7fdJznx32qyMMNoBvTOOLl
fmp6pUEozsM9CJieF6w7Dv9TWOoPre+vucpStDy3NTt+kpCmmZhyBnpUghBE7bKnZjxQ1dlC2un5
5JqVubK8pX08Nzn9pDN3URMvL+KA5TFrlph3QvNPX3+JfNfxhTUWoyUPmR7XzDiCTGWK9tJUCV19
HzdT4ESGz0Ue7Lts3rtDtpPljelpm9vHbjGWnZubOWSSGUreVJhjENEx1GMMc4dgPpmgjEbr3szg
qv3d6GvsRovucrbIuV/6cW3kyvQJQTT1+zbjdQBgRZcPt5e3FLzOVze7WJGJCaOaOpaTdd8jiC4n
jeuVPG/popvq8zK0AwxyzkeeaRI1nl4QHzMz+9Dm7jP5wsqFs2ZidpemmZCbWV2SHuTuPZ2dbQFF
/n/YKCYFRYg0NaZ5Zg5OUakIUpNAAVErY5HfKhFVxTXGpMWD+6+Rq8kkCmEBTLsEP2MYvo/1Z/hN
jwEF3/5nJXwKA+nJjFLn9roWtw5AKE1dxg2t+bhNCqTCdBlIpSX5vbQ+qmv8iYuOfPbnzz5NL6ZD
K0wJYqDrB9MKHv0IxICXCVuU0VcurUVnpp070TsoOlxJl5FB91vErSTWQuc3tqE7g666qU8FDK63
N23F0JyHtjH6WI40DIk5T4r8FYo4J1yL4ss79+9q5nmFSN5kBLx0QeC3jGjYZmgzixL4K8dzAVhJ
uxMuMYogAGuMOUqdjrdstsCRneFJg2PyadO/ZScdAdBdckxfvX1/Sveohh9dG5n5lfCzGMvPbM+C
aypU9WAqrHGYpmm82Hf8JGCwrA+c0ertPIoREVpDzS/cVZLE0BZkjox604e4dJM41RAttwwQ1/E2
aDdq+wT2sIQ62Xq57SZLL08Q7DCOAL9lRGQO+Y2GNNUTVMocVWu26pDshXgiA/LoroyHWv0NKOCD
RgEtHPT7UFtDOSytE7gUWGMdeDP/vFynPopd2oVghtSmaDZKLEPK3UHI10RZDQG8nG5Ev+hXEoGF
eMJAGtMBIBCYRpyDH2XIqCH0pzkWu02MGNnPboCkeWVfF40oU5HdoDdKUny5MkSiKz1p6FTpg/ox
aYFlYa2+MyUzPQkDAsBCL3ykLmXcSeQfjjyGP0I5BsClt5EdeBoq497Kc2tps5kYgCkWblygprOf
hCq7mMD1RR1be9OKT2g4baLcY9cRctStv48/TF38MTYLqg1tYKRuMdZ7PdAlQRscWS81OGKHn7e3
euFGwhKdVF427PP8rKQFxQqrIq8rhzaC/pz0P0a8cSMNwrEYAm0HjwDU4331u+6zz7dtL0TZacJU
YX5smomfo3RSHxkDIOsEwEkfy2vu3ZQCHNI1/zcz8qUzob4Bg6TBEkHrljIENo1nd2uDmvNAx/mb
uLEZFmdQbBrovjSi5fGgFAHaQknxM6D2E5q/iqByxuJDGB4NeQXfNHfGd2uMGoBdZj4dOsRLayBq
FWR3aigmzPGgKO4T8g+21LQPKgQ9yuiuuOP8pprMGROHAt8ICkZzOq5nyb+oa2UtVZYJHaJk+81W
U7qdMTqSu5aszD1CYgp9YmEWIfKb+HindZ8Zgm7bzTyUj2y1/RFkIsMaxk5Q1vzuevewoiM0CQsi
Bt+JkM+sRHmqBH3ge05eSW91nu5dBOR7wUDotuxSVKfN/d954LQshYoFLIXQczEhcrmskZDZChL6
6Eb2Oc2Rhw8MZuDXNu/qST+xatMFA0ALlBQA1yxExXJfJpnAHXv3NbHJwWx49t5ena3ztJZSzOMz
lniYAccxJmgOti4X5ENQ4yLh4NPpKDcw/u3399UmtiHju71x7ztz/qqeG5p5XqfIPeK+ru8gyPdO
l15CmU5fd6vwbwqLnP5O+Ovu69fNg7V9eNzZx35a+P7jm2rfq3ax0bb5Vtu+2R+RiqYPE9uv++0n
5/D069fdGl7g+qBc7svsCyDyG3mlx74IRhs6QZMG+1TKM6YtomdD66SV9u21I0/mGAGCvwFOdWUK
SmeO3PN8lgAz+mB1+xOqUzuxME5mVzz0fb2DZWXls1+fTt5FzHJOQ4GQ6ckzc3kjp+iR+wGA8+ZU
FeD1o2GCYQkfb3/1+Z30v4/+Z1mzKBC7glGbBcvyTddW3K+o1W2jCoqYpj8o5De6Fku27q9VAq6W
NyWM0PMCjSGUa/MKzuiplWL2ReR42ejosPNpkW6byl/ikiWsWHw2UgjeYxAoX34z2fUteEFRTumq
e60EHjNGjDmunJur8wlVCiBumoJ0BUkMZwEHkGguKmkXMYbWHDRE5QiFh9sfaWG3WIKOLxCtdVSP
L9fRjF6jxCXrGN32BbHuXQUjr0hG9pdm+CJcCeBpNWrdADwuzaiuVhXSRPYSMr2kIeTciPdR/PW2
kclxZ1HmwsgsQ0ADfBhieLTAWbBnkoeuZRU7asf9DStV7P7j9+Wn2yavng44OXoqkPIQRlXpijSs
DfIOrTneQZocPPmdDP0KOI9SfJMk76mPWsQgxVc0GOGULTaBGq14yFXosHByOsZ4CYW2KzdsGiuO
W18NnE5sCyB0xpuVGtqPQmkkR4JNfhMX6fDl9poXXIaDhV4JVLrwbpszl+k7talDPQucMpSLra5l
0QHio2DrTY+W26auWEY4ZlMahjV6/qSY0285C41+aGpSW0mBM3i7UYL2MkVDc3xx4xas00sT96hd
3iPufefH01Y7CZJm/V5Pwl0eiUeh+VC6vw3jqHXHlR+2cDTRV1DBR4JO50fONmEsB1oHqs77N5VM
GSrSkCzKSiskHREZSx6iIQt0wN0lKqeBoDf1Ictk7aMfy8JWDMrGPSSB6fmnkpthsMn9lA2KdPJT
h/xduynbIRd3Es+jO1MMUtWRIrQtKf51UIcVSaF8peaAUBsyAmGzub20a5cmtE3Eh+8j3dOButzz
UnPRq0+jyAnRGVWkjeQ7o36EGKcdd9NrtGhAmJVbP10xvOBX2FWZGZraM+q8YDwWfuoKOYJ8SLA7
SqRtskrYeIa0vb2+q/79FLq5GwA1kgvz7p/5lF71lpaUKQRUMR8r96Fse7LML2q5jZCOp2xYB9vC
PSke5dwXZON781MpOn77I8/v1Enobds3j3DP3f5ZCw5FXo6EyXSoJoqFy11HM73QAhRNkdzeo89r
S4St2xauSuTvCz8zMf2Es8PU9AWjAhUm8jf4wtUUUhG7PQ1fu5/9tzWOzoXABGBdJOoz+KhwL13a
ssZiojvClgn0bUBJtHqsZdXOqk21xh2+5DfgoUWWx5sDVqJLUx5TFl5gceGjdnpA/3rjRdrRzNaK
iVdJIX88OROMirgnd/JVOiO3vSCWdLVhVL2H43Dc5J1LbXFsxYMUePrKzbxoj5rUhB6F0md++Ufl
2EqVjg6c5ccnuf7mBTIj0ztRXXmELmzfNCk2dbuQ67hipAxiNJ69oGJdQ/GBG+utdou9J6yNJS0t
Z+I75/VE1YUi9uVXIg6OPqlz6MThd0n71bY7XfmV+yspwLIVJvfh5NGnSsilFZp2kt8Ecuh44rEe
f404n9d/DNpft4/S0p4Rqgwm9nnjktRcmgnjmuTWtQInJJPeC4GWnJJCDQLbgthmpW+9FK/e5TPI
1nm6X92BIQzimRGAWJf9TnzpE8Nq7dQPpad+oHtoD4hmAuASZPFnlXbGLkU18UsceON9grCp8bHs
4zwhdvNS3iPGIEISJ1burwrajs+j78VvhlFB6mCm6HoOrWl8U8NM+vH3+wWwVyRVgaYGfoDL/Soa
7qlOdAOnUYeN60NLZWUHy7VWYujS1z83M8syU9mNwIBjBv2/3dAfvFp0tCjajO7L7fUsGlJpX4DC
J17PwfGWWsj5qJLvN4mBqk3aq+qrBBHAM0Ub5W3UfRKD2xYXPI4pEmopxB90C+bvjVxMpMHMYUoy
9OgoID0KC9fOrYP9bTNXKfREzjgVokWCgUrEu/xQCmwual1Dj+aqJRrPDeKesnwarMaymXna5EW9
aZp//otNtAim4X/IY2dfrXZLd4BoJXasAH7zFrc95tJTmfFoTD5Ga5ChhYsJwrrpLQIOZCL6vVwh
7OWanikRVI2mfieSJCatsdGbf4IaRSZjjXtu6bNRWSE7NyFovCLdKFwTKUkN9VZvNE+iBl2oqW3l
aiVELLgjZXyJCg5zGryuZmsC0BIJlpDGwK70/VRECJPc7hK/stNu5bZY2D78nWfvNGYM79nMQSor
VAgofcjMb9QiZ98KDwSRn31a1ciQi+m2g3Z4pT6ysLz/iRNB0MhE/nvCepa3CK4pFAw4oojaKffh
BJQTBTQLk4PbJSs1izVTs7TFHKHTLRiLJwt7yU3fRgQX6d+v/toI4YJfXCxpto2BKNaakmIHPdmN
V1Vbow4Ozaj+fdTgkcJfFLQh75rnLGIglmqJGDI7Z24aqfwwwX/ToNzdPsELuasKowwkkCYzCCzs
8kwpbZmFYVNFTha+dnrJA//TbQML2zWpMZjTZAi8mXNsQu7mka9nTeTofsdJTXYZwB+EdP/euSd1
GOA/3LIMVs0ikahVpi/oHvWWOLuHgxn6evHUpL8Qg7CDYG06ZGFRF6d28sUztw5UISR/5tQqpfU5
LnMFcjNtHDalPpTfb+/fwgfCFOEBWkgePnP2tqDNAuIHpjSmkMzBeBykNWHRNROz1Qya33q5i4ky
763n0StDyoqe93x7IQvn82IhM0/zBxgfRgsrZifYI7FHpYPxrAhrb6WFMIedST4KwRF4W2bZalca
4pgiLesEhfpp0mloLfcwyv62GKIHRTDX6jhL9+6ZPWOWINFc92NoLLgDc5TRqxIGqKz14IWRi2+u
C1dS4O39LFo5t4tWoYedCs88bOZvzi72tMoLitgZs/hEXyiPf8tIWCLSmyiS05gr5pYeoCQvf+xN
PnTm8XKXGpVQYM9rZWcoB1uAiIO+vOMNnzrtMaFOrA1bSEluO80VnSAvwwu700k8s6syvCTSQ49p
dY17xd+pxdOgfO7Ufc1qURvIqoEJxHTXVEd9rdyw6Elna56dC90VwFUl2KarhOfomi3S9B5i70HS
OqTBk78vTF+sdXZC1N7i4s+mtcr3npTYReXv9O5vYZLzHZ0862xHxzz0mnLynMGytr1Wf4dtALVd
D+RyMG5WPt/ioZ94c+HImW6Y2ZLiOvbaSqWUW2tCTuOytPPCeEunWl/gfg4PWWOrw31aBrYiHkVt
74c/XF1nUu1rm63EnwVXInlEhACEnAKZ8LzYIJpZE8Zup9F6tpTndJTEqXui3fXaWKLnZNV2k42x
E7kyt0ia+PDyuY0dNmG3rZTA/C8f27TUqVcNC/j8XmxlVFCavKZGFVS/EzM4cQuDWjG9lYtx8Quc
2Zk5sQK3OaVmvoAgT0StsiPUMhng9+A/tTw4CRQjqLHAXTFLjLyCTC/vG46LwMCAklmFnQDMue1R
SzfvVM2BIRtO/auiPVWePhH9LoZ6np6Kl99rsXvf1ObLbTNLu8aTxqLtQbfdnM90GXkr+HTz8YZQ
Tz/r4hAfSxd8hA/jw4uWRK+3zS0Vbqfh5gktxdvmyjeB1dECCYbYiYVoA1cVZZCs/abzmBtOjRDD
M/4Qd5vK3d22O92FF20Xoit1kOlVNXGNzql1sy7V28YTuSuF4N6sc3UfVYNoi5lWfTTrkx+/9E3G
7NeqZsx1aAXKDPct4BP46iA6vQxChTUOdaA0mu1VDKhbY23cC37/FbIYeRtRabeTxnwVkCl7rbt8
2NThoDpVFDx7ivK9k7wXxSyjD4I+jPsI/WbbA4m40va6Tor4fewMWFFud3Hei4wFsRLgCKZ9rXyu
89cu/Xp7668v8Ms/fxaG06Ty1cRnjiGT9pHwYsife8Yik71mbnJvTeP6+tRcGpvlRGqYqmNOOcx2
443o+TbEWzsgVisAraUICxyN//FCpyQ5B4/IVd1OI5KqDfG2rRovWvRdUb4IaW8X2n0kf4EypGp3
ovsgr4Jsr5gP0VqbarzgKydhcwp7lx6VMvYZFwqs0LL0TYo2scuhabeG+o+hOQBmyqpzNKZHrO6L
G1U713pY7Su/0zNdnqbpJwAzoTtPc23uMoKe6Wbf4tTGkG+lfBO5hV0Ep1pFbg3FQOGxYV65DTnG
utMXkpNmu17ejs1WGDed+lEG2u8fCjLwwbUjuXPqcN8an9P+U1duFNF3RCFyCs2HOER1Bncar/+k
lochDezeLO20+oEM6yYSHur8e6L+rspPlvmoWvtwEPceyBcKjHHyqTFOabr2yFtIDy+XPvPmIDDc
MY1ZegEqz9dju+cJ5g22ryJkv1GafDOEz1qzBotaOEQXOz776GHfC0LcYbYddk1H85Z9/EQNDmfz
7imx2bfP7HW4vFjlfMxx7LrIrDzMZbBN18Ngi/Ep6iFQax0Zxi59+CWaa+juhaN7vsR5+z3I61YX
0lYDsas7Xs6MzoS5HtcELuSpPHLtvAYPJp7Qkyrk5flxh8HVowY7w9g7sZUg/f0pjX9b2klqngxD
sCNrM0abfHjtymijSztZ+UXZgjld3ZaTDoZMy86Vh67fV0xRCMIas837lXvrB85eIG7iqVomsfka
cyG1eQpHfF5NMMeZN4Cm/I4HQMaxvDXgEgy+ZzmKWYldi+km7S1ngIROtJ4QP0SV8NGEgbk0PsiV
vlIuvxpBf49DZ1nm7GajDikOQ8U+eqO8EQzHigCUHwuAWuCRQsvbqMazSQuWSrpVvNKPbfpfamZu
b3vqotec/YrZeZQLtzcil18horWnur8KYINpk6wkY9d4tynoMgEI29AEeJuTFraixZih1GuQND4l
8s4vj4oaMy8Ev5G1aayvRvZNZMN5GfP3D63PtqL1rSvBj3y+vd732HrlHWe/ZLZgJBgBh1f8kgom
5rA4NMAx06i4M+WT5ZL0lhtJmXLgR7F6FsWdN37ohy+q4G688NDQgAzDwZabU0n/ujK3yKE4YaDY
vVojkooODzx8Wb6//ZsXkr5p96BRIpOdkNzTkTx7iQlR3BlWN2iAOr+68t4wvgmKb5eVuu/BDbjt
6NTgCRBmk9aISxfdg0+GngmNvSuglQe3fNYGo2Y3cZfZTc1EXiK0v9SanvntRV4n0tMa/1iafRfP
dF1VKbFEx4+HQeIIPuww/VFv9JXgvGZpdhfICR/NjbDkKeLG5aoc4ZdV4o9qs5I0v6Psrn3t3zXN
rwE1LUxj8Ak7QeFuTNUeZf5vfMqbcZMET40QbmVikyc5o/BBEveycvKCO9UiDXmJra9K/mKYI/8C
ld8DZXc0xx9TK2G6ZZvJL6Sag/V0+xssx6Spgog2K6Xe92N85mi6Ert0CvnBuuB+6H2IvUvjyZMQ
vap7ZRfBCdCLI5UcY5NY1vfIfStLAWyuG+xHq91k9ZpK77Lnn/2gWZAcfbXogdBqdqqPu2xgFFWs
bd+6r3wZVpWJU+quEj92tW4bwUpJYsH1gZAwvTRVASTk1y8PXSInQhckBIq09qlXCQ9uG2/rOF9p
fCwt8Z3hC3guEMAriLNQRUjCGUTgXhPgjPb8zg4HP98kQw1m1q2EHaNi7t5FDRm2Xa60JBpoDrdm
/F8WPAGeqMEQpucdJrdA0zWlE20jL3iMURkLxnSb1WsgmKUEnInRP3ZmCUSsuEPoJ9gJy+pH7ymb
zJJelFrfyBBZWpn2yfW6oylG95bYOonqP+md9Bio6k5ro5Wm2vLmn/2WWa7QRFbMjCEfuZmKHdq+
LY+i/pCNhm15j0rnlGJyMrT7Jlk5adOfO4sMENZNu0DIAws08+uYVocUTHaj8KRPclT1SjdgeWVn
FmbxVGrVIWDgT6O08sEzXnvlWCWHqHtV+ifkFECvqfJ9l6240FJ6f7Gu2aGhN89Ms8m6NOOLNL66
gruPxZOQfiyDf+IaFAXYlr9vmzPNqkywAx2Vd1qwlwdVq3m16gMrVXXOhaseEqG2s9RaebROG3b1
yc7MzDa0FEt/YBaUcwphVd7tYeZ3063SP2cKuiTNSlXhHVx4y9xsJ8my5VrIuaWi7KOU7ITwAdB4
4P2OfcTklG2ScjPCevhLUiWoRFYyjsXY9+9ajTnfXBwmsVTHhF2l8redJT62SvbQxubKKVgzI11+
uTGOqHHFrDHXnqv6MdS/ju7z7Stt8aCdrWSWOmWB6ItNz1eLRsEWu8JphRULa4uYhTMG+EQNdAMh
xPf3Ss/jsvdOVlZtby9k8uK5P4BKA2vH0PSERb7cK6/ohQRmefLWUtkGsEK65oNU1AAb7wR9DQe3
lCWTA0xIA4okzEpNiz5LBDzVzLUq5MsU0qkd/tF8+ZDW8BD1jh6GXMCP4tg4RU9OYsRoD6PcUO3N
/pPVHBrtl6V+EJVfmfELvgFV/mjV6abKso3a3QnGD1Mv0Y+RV3K6pXB38YOnpO/sB2chnc98cqUw
kqtHORyogGT1m2Ihg8x/iABnJ8GL54XpnT+MgSN04qPpMxZ5+ystHVtiEHnD9DoGgzr7TEaTSa7q
S5pd93my9U2r2MhKKd5LbubbreZZdpx2naNa4Sc/ThJH70YmZgJN5qoHyCYZawdgKSQzZGaJPL0m
cMr7zp3tjMBHK41a0ewx/mbFoq2lXz0I1Yzii24ei75yDOOToAp/764X32O2D5TYeN9mfA+/oAQi
67XIY6tpjxHELzaQktz26nBNnX6KibMzcmF0FqK9RDaDWsBoMm4nyr8uHWw45bfgw5wmVG1R+WIa
q4o0U5S6skqu/F7Nk6U56lHNeiXVe06m1pV2dQpjkyADonNjfoiNx3Qo/1H15LnUheOKr02x64Zh
c9ZQ9loljtnl6VH9uem+SfI/noXgpfk5K491yKzK+JQbdwXyRo22chkuBL0LN5/ttC83FQVMTOta
gsTQt47RmDZdiawLqEjzwsrsDgSZX7TugJWQK7aNqn0wvKCjzm27UcwfTKlLEJ5TIzUQTkxhMkIw
akxDim6f8rDeRMEuQ4bNolIa2+P4dWX3lz/71NCfBMSteb2tSlHvygdOetZ86Yc7mP6VeNcy9tKP
B28Ae3mXqOg9rXz0pfIbe/LH7OQUZ8c5GplzsVIekp1FMTHaRsSVIA62NaNDyAIyd+1k7o823Et+
iXY23SDDAT1qD94+Fp4TeSMb0Luit+tTG7ur1n7f9OGvfHJiw5YpGUz8Opc/L0NbuvAFdkVXu00I
kVxUt7bVfHSNYxV9G8YVF5HW7M0cUci8OAsqtiMM+gM1HCnobF/a5fkxFk5B/gXuQ017qLsDcgaU
Hh8GhEJC73fYI3L0pOdrRBFLnQ2i7Z/1z1xWH/VEasPp82hf02Y8lrAMSIS8JvgiC3DEvgyqTDHl
M0S+fr8Sc/8/of5f43OECWotWg8jAMPnZMC5dh+7+U53H1waXwnPp/yX5b+FayrB81AgTw9GRhrB
7U1DJfNRiwyamdZX/Ar+vOkwFo6mvNbR2uDI/DvPrczu97hMVTHqsSKGb5W0rZpN4b9p0XaICjtc
UwW6yibm1mZerAmM58ImXSE8X0Gl52j1R9HYBG2zaaqNn20aLd8Z9UvgrRWv1zZz5s5yU4iCBqjT
qZu9HN718e/eX0NxrW3lzEVrZcikpMCGJdvd+LVLjsm4N3nLlIa8G/WV+sb0p50HhNlWvk9/ncUr
bSiDpp0+HMI4QrOFt1NMfwlueBzlFmTJXS/sbwfmq1tjbnH2qsjNXAiCko8XH12U/U4JmLv7GnGz
2A4eql1oV4rzPOy+xPv21Nk04VYewfMnx9z+LEJr1gh3f8SKhajeeobh1GtSDpP7Xe+pRocUggtw
XbMnR9sIgB7ksHLM7KXxj4Z1Vxcvfrw11vi91gxNSz3/eD3ZY+JiKB92hf9rFE8pPZ9u06wSwcyL
sv/btD9Lmg7GmSW9BdHUq1iCVTLrbN1wyCDtbE34cfnbQKgCzBQB9jmKdQgZMYr1qHJC+hwJED9T
Xbmgl0/XHwuzEzyIvjya+sQnIYX2EBR2F2SOa6j3bSbYgPE2VWes1Hq06Xtf+8Mfm7MTbWq+bxUi
NoO0eI1kA3LROC1oocTJwahyVbELVVBGQEOq/BY0akKBvSjvkiRGzjsNBOWn3IzVW9Nnwn1J+eZe
7Pr8u8qMwHMrhOoDXVuqDKbVBodkrOpNmOslI4K1+U/MxMdLM4jDT1VWfCcvenUzRGQozlBD0xvp
nseEhgF/EVjozDZzK3owWq99oJLiIZOn9y9hXT9U9fQCGjK138DFF7whTpEfzcjSDqNRqb99kREp
uYuSwtEFbRsq/ScxN5J9VGifFAj8Dipzl9tSCD5mVrCWZi+eAeZaOGeaBc3d7OYRUtkoGaevHE/6
phaM4gS2odhqdN8bf3t/vx+CM1PTTzk/BGVnmYKQEJlD+Ygiq+2bh9z6JqgQ1Bp3kZ/D4byNded2
wFyK0KAwprFtFWmBOVdA0aC2l6qciaGnmVvFOwZDnS5rjqWWQlkYHoaEib5afL1tdmlfTdJEhdo6
vEHzKYMUxG0zmDHCoQgnxMZTq4URDlL9DMFcrOtDLN2s5+Zmocz1DU0Qe8xF4lMXV9vK/BLWfwsz
mD7guZFZFDNK0xqzFiNe9puxrQCIVvxUlAhCZ3eyu0ZMeJVsvpvjCjCYUWLUVZuZC+KxA4idV46O
nk/s/uiA90IDr4AK6T43nD8GNizewNZQo6/58/b3W9xQE+ojrMMsMEfxxYKahzD9UT+Qf4HqdwIg
WMVKZFsKprCW/Gtj9tGKBBqBqC/5aDA9BuP/I+1Lm6TWka5/kSNsef8qb1XdVb3QTS98cUAD3vfd
v/496pmBKpWfUtz7AsMlhgjSklIpKfPkOcEUEddMcYN4J8NPrRPkXLdHhO5FoAUBB+cf8paaVZE+
YaeXqkrl2PS0H7P+j3UcmIsgFfNfI/yjPZs0WZOyCtflqnuBgohftrb3b1bmrwnuAmTUq1QOEsbR
1QlSUBKo9HvHEPVH/h+X5D+nDj+SJVzN1uhw6pSRJ9WBNq+0gBKhrr41MrWlw1p9NYH0HkWbbGuZ
2AH+3zP8gotqiRUyVLgqlOFKFaA7Q4TETMQYLrLC3eIkMy/XKkNUhA6Brg+osvtx+Ov6Qm1PIQSh
GX4Qe4TH9kaNrWXlAiND+hStgTx9XfUgw9M8jIIi8aXuRxt/xYv2utmtXYUGsj9WuRNNg+JpBzoQ
Fnm/J81LoqQg3ruVxr2aPWV6IbC2OZEn1rhDLTcTYBpUWJOk90T90EAgsQpPTj4Z85+T8++Q+FvX
XKVRaMNIWj+Gwz2x72YZeIXqZondLkJ2qHImQN5qSXB2bh1ikGj6czlggz85sesY3BxrjxPbbMNg
hSBBkcR3wxTdteby3ewK//rKbZlDKhctKxCSBaiZM2ervZ0kKJs6o/LSZyCaA3PRmrpI1lNzFNWD
t9zk1BjnJmqvrqTKYMwen0LjQQFiDVoLVl65urmP+38Ic2criHlEnwquAoj5XNAKh7I2Q2XoHJXU
QWS2UPzVvTITHFrsm/mb8qkVblencgql5g6HVmXfhZCxN8wgIw9pLjCzdaU6NcM90IZpXhdthZlo
LXd5rwXdONBWtcBYguwPUtDlfC8rvXvdO7Z22qlV7rS0szCyJ2B0nIi828Nv0t8Q+/m6CdH8cQ6Y
QKWxQ0MCAhaIn0H6v8S0tsg7YEi3nfLluq3N4UA1DqqPTLeQbwkpzbzoR23snAmeAK42yC/q7y0a
8K+b2RySDTIOduSjsZaLT3VfpQsQ/J2j4+kGIhD7Yai132pUBYVQInFj/6JKAComHPLgxOUhFm2a
aE2Zta2jW7t7Ap7XabxTE1ERiq0z5+RnVriNWy5ahQpU10ITaFevPW1F17IN94YBpHdBkQfdcf7q
vhhLsmQhDOhZ5xapSVdF86vheW2BIwylj7graGeFggaVjXiERgACVkMwf6EfgVsoKAQbatT2rdOY
uDXJIZ0N7dEEt0taHvpDraeP/9gxzuzxZ0qkK1YowZ40+upA067a5cV+FXKbXABiEPrODHHP9zI2
jLyLYUhp9rW214nTG+iv8DL7BSgcguR9nu3mNNDXgfaDhUfgKtgDG1vt9Av4xDEeRvpUE3zBshxz
wJWJtcvK3fXpvMhOc8PkOQCKaMDriK1fJi1eOBeOlto0mbtDB1BbZqbegGgSK9NThSePYID/h3FI
/oJkhYCDh9sT2Wquy0SG1lFxaQSdFeg4/Tx5LbWnTqooqhOohdNUEpjd3Cj2X6ucy4LpiEyyObaO
OfjQzioJ+Ig6Xwb3SkXrIvOFEpXbC/nXIOezU6iWhbRimG13bKx7e0aRXpDQ3ZxK8BAojLYSneA8
lnfRzLCOatCyKnLS3812PLtys4QelGwLd7bLmqoGGagdk5Tq2orKnVapgnvX1jiBbAE8D9yg6Lxk
f39y7yqMfpGyCe14EZ63YUTAK3wXi5qPtqL1qRHOZ6QcnUnruLRO2UTOnL3lJJBD1zadqQ0Ee0Nk
inOUXrbbNswxHmP2IjR91I+J/hrXT3Mf2FAjm2ovz45x/kOVg3XYoattVdGtjlre+/UP2TgMwavz
d145/+kTdGOBEBsxrwCuU30p5cXF3ZqmYAC/bmlzBXXGpsdUltENd76CGVMniBuCEUPSGYoRC8pj
tUgpQNkcz4kV7koU23WcazmspHrhKp0LdR9Lvhnl27gJQv12NAs/JIckOyompM3f9ex3uP5AN+31
sbJZ4w9ktDv9GSvnreB5k6ce1AyOmngmlGmnyoEMIu1jkxot8pb9v9kdQCSAWFID3YrFHSiGZYbQ
fYK9dbVrN+901HdM8l3vddErWd26awC2DcoimFGxjufLCLEdqNTGmGDgS9zGm10AlOgCDtjsDoXW
/Uobb/KSmwEqtr/RguQnh/T1V+0V9+QucZUAh9lr7sQHefdP22HYaXPyYTz22mgnAB8mfFhjPWVh
DKrlfSYiCN3atQT09IiDIC5EN+b54Fd1WvK8VFunaF8aGTEi3fXLjb56ChEVlrfm+dQUF4uSxVbm
VcVw+s6TUbfIiKgsKLLAhaCi6fMpW2GhKhbaKQ3NRNWkzZPjdBBcdEEXVpFoI0wk6V5vb2PNm4rv
sbxLNW+QbsLuoMz/EKfCvIAQGQVqUJdA8Ycb1NCWxZIqzAs0X7a8JjnYIhOfFUx+dxOw0EKwG+3r
YMw89wLAvfByAGWOA4zZTed3gW273UcSvC7u4Ne0cEMnpKhEFibtdpUnCc7jrRB3ap7zDKkqdPQz
sUmtW0dGnMbN2NRukvXf2MFd35JtNH3B38+HaRmTnHYJhrnM94nhaukPo7rXydP1ULl1LLAXxf+s
cAFbJtLEmPIQsFMZXQg7I0Kzo6gx4wKlx9wCwtoqACpgh8Kfz8cykXxgbaBIbVjFnSQHLXrzrJcw
ehlWqurVbWY/FLCvWb6de7Zop22ZJ2hlZnTceEIRPteRL0YUK9XSOWS+74CTmc1HM37V5w9SPksN
jVe3M27AQTmo90REsb+xzVn6CIhA4ERANsftiM7E+xPM8R2g7dJPq27ATKSLlLy2bEB3AuhHRjuM
B9v59A7ZCC0R20DutAbQT1l0Xzczwets40wFDBZZdFwdUH3gUd/ypBhZO8a9o8cWXRNvhSZ7a/0e
Eq+bW5qIeE02dtmZOS50GfFSyMkKc9IETjbJAs3HTNsRd3p93l3fAp9HExdQCOjZQKQIGh8DqY/z
6YstbYRIZt47001F0cXrhG4F9XeaucNNFaA7cKWV98NyG6p/GZ2Ymg4a292Pws0OqiNT813E/bQ1
1ycfxJ+lkp1r06rhgwD6JcmvxYxdhOy4zekYHet2ETz0tx7EmACNAOgMeke0R5xPwBjplWaWsKco
1KYSmkBAvut8dG/xzs4o1DNpZYKSwxHMO/tnL+f9r1ku9pB2RHqyg9mXwptlGjV0CNCRQsO99pAc
1p3tj7doWIb0q/0NKfqCfrf337tdGFGVRn73465a3d5fnNC7/mFbt1jMh4kOITxd1Qv1jahPZNQq
8WHhV8mvD5HbfwwNtdzwEHkKmFIoYK5OsRcRwGxt41Oz5HwZwiiXlFWF2ahTqaKO1Hq9PrCLVl0s
79nAuIVW5UkfGxMW5o/RVXeax4SY07fua+KETzpywDR60t4giEUBR3BvYi+jv/8/P4Fb9KLO9CiP
it5ZnI4OXv9DOWhu9fWhOH6810c9mF5DBystuVAkdJdbS+B0W2ilsyngbg82iSLUVjEF0u443xe/
Ad/c6ZDn2n+8VQGAe1DClr6hV/3JDszHhf68PvxPFstLn//rWtztYW6BI9ISDF+/v7ccIxh/KO5M
wZn8+KE4ELj0VKedqaDQetFn+LnukPOA/gVECpDTO/csO6uTuliz3hlCr6uhJp4gOw6GGwN80I7c
H6XoBqVDOXWs3pG/JbE3iwoBm2cwY/cxWN8QyCa4eV9qszbMCfO+9nhcqz00/TSKoOxoTaCq+8q+
tzoaDUAJlXerdVeL3r9bBwpoXDSMX1dNmT8jpZmslTbAPoiFrBTdxfvSjpAPfrm+wCIz3B6e0KRA
OhnrG4K4ZW2qA1GMD6mNvyh9KLhrXzSNfK4qkMngZ0ODisarl8Vl3Cs68yX7PnR6Nw7CR8vL9/Oz
9awE6m68nb9Ix/L3k/4Ttw4fR4nfuQudne5VtKu2I+bJp3DDbtPOnCIJs5st2LYj3sB4mqZ+4aBx
Zgb9g0PoGMj+emPur8/31huH3XnAMKKAsR/Ji3PXnhdFBllLiknoQThmzgHIYZy+xdLOxYqO9+Ue
Cdbvfa+CInQSBJOtgI3UOAR5sLVA9cbd7XKpVRuQ1/UOiQD6/TWKeknYt/PBwoCcCOO7kfGY4v59
edHtKWIHJImXZQavemVG/qxEOXrhi6jxrk8l+9c4a9BdwP0OqWkFKV9uJsEVFpemjJpuAcW9XrKf
mtZyEh3qe8m3sRYxjLOQc80aFwjbUGlBMc6wV2XklPmxaJ0wNCEQ/iWbOpp1R00VuMq2RSRegJRn
lWtufMDsaGXWIeBBWtDrWrwTtdcUolBDoT5Nw+88jJwxExXVtu5WTE0Jd0sUW4H34o7cVEvH3tAB
DlF6p9NBbBFRQkoKZnx52pMcFDOQ05BQNP+uQ96rzfaNKrjfbqwrOfUi7iqdRk23NDO8KO/7fdka
ft+p3mKNaIPS6BK/X/eizT0BlwXaE7SigHye78fOVKJpmJjKXp8AmtgdZjkXvIy35pSgYZqJxCDL
h8z4uY0orRZZVuveqaqFgoiTgiEa8gmWl4XV7ViWN+EUofkg2ZktSAA69G0qOZLIUMPTRY05ZCvg
A9tqop4JnuWL2hwZi0gdh7Z3Ssny6rlHqxk6UZY8mMN5p+TEL8vcN6cnpTLAsasG+bDsS6LQxqpp
q6cHdANCKLjaD6DJGcJvafk9Q7FSH8Apm+XHJbHA4NLnKJybguC1GTnRb4h3j6qDmJrPo2QaiaVI
xpcrzZs5HRSbghG/toIhftBrOpe3Bnr/rzvHFoKOEUH9scnteiPUW1nuYDNi9K9AHZSq5ESTV6iS
L1f3s31UckgnDkAn+sO/SAufGefcJs5DMqcLjA+T9LXv0AluPXdK76V5QWdQQmkiBcHN297pcPmt
V1o6NG3ZcGtgLZHji8v3DAlpQ3ONyKBT46rtTgbDo6oh7dLTXA4SCdHw17TcmvYvweSzUMOF3LPx
swB5UsRBXSyP5BlfY6IT0J4Pn4hhHTQA3hpmnhk+NOWbDBKjMntt8l+S9SSwz/rjLuwjeQtOcg3S
o3xGS8+UtkEnG+afPLe45WrxC7IvhOx1A32tvp0BayiqzW89pc0Tm9xzQ0sUpZ61EbE3f4pHH3SO
i2RQW/XHuaZVJIhMG8HvLNhz1uJlUqXIxqGmmtVb2aEryu5JK7j3bcTzMyPcOaYlkxSBIBDo8zHa
R1HiGPpjC3J8VJL8XvsX4DVYQ9mPCfIw9+GcJu3NYl5xatqJ7JlkdazkVUmS576y/CXFBUERKVqz
7+fc5NSizrVZ4tqmpOPAEJvA89Yk34VQUcjyf5Hhhxngd5hqMtp0uWgggYp9qlKAeSU8yWgtrd9k
+ft1j99wvjMT3PYPiVpPhGFP5bTcITFKjdlnsAOwwc3QiiPS23V7m54BGj9oaBioFPN5HHVOACCr
GgyppKOk+l143yaBBTbscnGvm9o6g8H2/9cW5+pjaS+g7oMtc63kh6Wvj3ZiPA6rHdQj0NEqkZ6I
lnRUQUaZzl2+PITI93igybsZ8iK9762i+Cr4po0Ad/ZN3M6wx3oa7QTfFBbpi1p13wq5vsvz7COc
XgoUALMwdCdQZOhZSlcNnath9EGMSBRzNq4Eto10LF674FoEDfT5lqkjFTDxBtA6MEhOzfehd+3s
tQD5mmC4WxfaUztc2hd5jCaUO2ga9S7ooSIv2YXugGI21agefJeOi9vdr17hRk/SwfCuG9/apKe2
uQffaI/pYlbMNskCPU+hYmXvC9CtXzezNZWnXsbdF6pKH1KLIe678m5klHcdqDLnF3PY/Rs7EB0D
6yoo3fkOr7UrK5T8YCeJHEsOzCjbV2hhEwJKt24EnyIZ/zPEbRtNH+dEHeCio/Uhx0NgLD2yy6H5
NYrLnZq/G7a1U6yZqkvvFt1rR8aHQbdfazirUmZ36SK7iV3sr49+M05BueN/H8XtmwpYiBlc3ohT
jLHvoOFqBqHXwgRUGU0/8yJY1C3fQTnkjzluUSVJGqSWYLKHBWWE3oU4WwVo0vUxbXsOVhNIRrSI
8JXISZ7Ldk6BnITCemzWfliVVAeOLVMEx/H25P01xP7+5FZVpUY4LmmHnonyp6avDyaYxiwfMoHD
8qGGIpE80bC447id4i4BahcbQlWRBKCy3QUSRChARHB9/raCC0ij/zd//ClcQYRHh6Rb58TJe4cC
RC67RV84vf7axK5pZbeziARnK0uJWwaB4jYezBpkgM5nMgsBAv3so1iLeTdDnl0BMqRMappr1V2m
zo5k1L6l/4Rajl7+IuhExuOLyqXtGkMRXB/+lo+efgu3qqtOGpBU4ujuphSsK4BiuFOjxq6WxNnu
uqmtJT01xS1prVe5lWowlU3RPh8VGiXDPl0LZ52J4M0nGBXfHLwM9UxmdCM4uiIdqwbFE5XsDFNQ
Kty8G5yM6DMHf7Il4DV5ZYYwE0p5MCTaq1QBPK/3nhSpNAfzV6YAFDgZwWyivD2mngmC+07TaDKJ
+Da3dicCDQHzl24g68ydkZY8DVKjw427aHJyUGYbvel0tn6Y+h+JAgbfchWdWVu3MNC/AKRiISmp
8tXmCRe+NrYQTdVF/Wq3Q0K7Ks1htGzcRiXQpokUwWa9GKUCbCCBdhbogwC/4F9WozxB2liyoG0h
7/V0cSboFOgHVXlpxy/Cnt7L5UUFAWJWQHhArxRFMu64YApe4ypVsfPm//D3vx4+vLunyBVRY19Q
TbBCBTq3QPbOJGqgxXoeDiKpVod4LRLnRacQ0qb0AOlq6ng7QXXEvtiArCLCZhDJTyQ+be5MJiHJ
KxLVieMeodj9dvzPD98/+kcKs/iFH95//4c/BHRP8Qty2v/9O+p51Cvp4eC4u8fH3e/HnXv7+PL4
8vNFECo+SRDP3kYozjLxd5QJQYKCe/75nAA0pGthNUCb1ukc3/cT5/PHLhacnpcgG2YIkHmA2pB7
hl+dG5KnqsiKBZPv3rqu7/oYtEcF0WhrhcFxD+kH6DAbeFpyAb9V7aJokiZBvfH29uXWPX7zg9cP
jb56giW+bPxiwzmxxDbQSUSSy0gJ7RiWbo9HLBuE36/H8M2FYTUIglSgiljDDSWpbHTIJSC6uj26
7tvR/0UDuIOzE2z0zyQ87wCndriBKGNRxVkFO8dv3348Pz9HdKXPUHXHJRIwBfbzGaa9g+fsnn7X
ztPvp4myn78XFK1j9h9BsP+sHV5+EdB4toVuDlCenE8twC16GTM5YZdtl/39HtPL5O6d3c5xBMP/
/MeuGWNb+WQdJ7MEdL5hxlx4P/W/BNiZsOTuXIEpg4WXC1Mo7SCzihiHLPO5KXnuoqW3O2bqyHaA
v2fbngUCDA/jc9mv6160PZcnNsm5zcjO5qFretgsgHHAbyjE4/cXjDZzEudX8Bo8HB4OB0+wiJdX
L+wP1Eb/DJa9rE/mdWhGEssZDCMCVtT3n4N3504UVDb3+6kV7dyKGSkEYhpseO4RjJ+Ing8BPPWr
yE0u08zccDifNJK8ZWB5GHpz/X1A70QWVDYhF95haBq4qKAMAu3V86GoaVVKGaQy2ErdmvRt9AfP
9YOHj9r7+AyVzo7tAcFbY3v7n5jltn+mhgXSYzDL/COjb4Pz9tJ5E46DBVmAzhtd18SuoDgpNdrj
Z44/vgJEA2QBmESoQdELh93pCg4m+yK3y2b85MO488IqY0jYaP9ZWnaMusfP37Bx2OZhJyqOUbZZ
2W/4HT8O+O/nZsJ2wg+XbePr+8lg++XKKvGPGKkJm0E++6rPb/Pd/5ze7CvYt+AXTgT2Q/QFl3ht
zAsguECjQ4QT9xhuXqoKhLdaC5UJZhg3is8fCJFf6CtGf+fcsDDpPvqiS83FnQb8rOCYQDsfK8Rd
CNyqbRerowW747C0dDDQY2SjRyTTPTUXCch9dhKdTTNnjIvKfVpKaWypOPwqeh/RiIKjzhnpL/xp
BX6L/T+4uXkYL8Wwg8OD82X/Jdh7Hob/+/fjT0zL3mcb6eXxdvfoPr683D7uBvo7cif6U5Q2u7ie
437MJgUXAvQlQZ33fOfq2VSUoMjAgwQ9bQARL8iYequiIqHezOFgBmhdSvZRW+aCILuxJKCN0IHa
AMgO9UIuKKG3rVlWbcqcWQE3OdCiYLeq1jd90dObrARphcD5ed8HzgZ3Z+xJ6HspGv8Ia4fKbMd1
Bk8g8EwNFNltj9hMLNW7bucS+8EMofIJWnDdRCsUN65oSmQ0ecGQgnZExUB1ZwYxTkxXKH2ofiy9
ReHXrvTn8pWYAbQyFvKUS55lBILvYKcH54Vn38F7YTbb8hDiO4w0pBYJ/dz2zeIBeF+tRnMWkF0H
E4FT8ZoS0Dog0yUBuzULvtc+gPOsbkX/2ULwAZoSA39iRVSXoe6gQxK+lDOviEKvBW/O9WFvuPPZ
qLkTIVTrQU8nGO3n2EvrmxakMnnsS+NOmt//hSmgjSAShP4TwrdfdKE9EMjdZ2CCr0CcHtTEy1s0
RY1uKMI2MZ+5mEqkEAwogZsKnu/4+5P7iJVVpha10Hub7fu1h57w6ypi7N42AYFkvGIBsOHRU6ms
jWVDwKMZLw0w9u6i/M6jt+szdnkRYXsD2s//M8Jd6OI2Dldoj2aO3EEhHIIfcudJajS8FSOQ7gby
PrsoW+WnckYKPa/r6dDXYHL15kFK9lme6KKH0OYmOfkg7qKH+utaJ6D2c2Iwu8hOGyOfbrl6eGuC
dCB+tJN9Y/vJgJSaeUx0p1VEH3BxcfqcERO1RKABLTwwz1eW9Jm2miiGsCK00ytOIXmqtjfko456
iZ7QSnJt9G9OEGL60PS9YD0urimcdW49pEVb9KWBC1dyEPd3qxlSkvywFneaXmV0qLZ+1wpGvO1n
fwfMzbg9Zc1YthiwGn7Lsy9LfSy039eHtRkDwJX1vznl7tVVI69KzUxAXUduP1DkLqz7cYVIlUjp
WzQY9vcn+1IrKlSZK8yfmi531fBNsmWfxP+YfJJbJS6S2xn4S9qRWQGsLwYqVgsmyzFBfWu2nmkL
wja7gl3Gmr+zx4Xtyi4zHbAUxJr1YZqoZt8ZxmEugwRCYf0N1EKuL9ZlCYgbHRexG+iVpoMEeyWY
Wd7C3x1Vd+uP/Ee0r/bpF6CCguwZDvlDF9yGt9ZORfsLZOCQ2Af7x/naGWqTt2FlZ06Nbtfpe5RC
ZUPECy6w8Yk5OvGPgWRKgRosyMCzEBJHGSXonoWsxfUp3LpJnYzkM9tzYoVAp2YyGlgpcvWZTKqH
Eqs8ThlA84LNu3Wk4/4OyTigu6Bsz21eKGpprR1DswaiVVHrFxDGWN6GZKCDfjuFwfVhbU7eiTFu
Gyu5bsyjAmNTOHlG9JhqEK4ef1w3sjl3J0bYR5zMXYgIiFshjJg49sh4LAw/R+ZdDkWhdnM0EE9i
XbhoWudfPlZfRuvS4QivAe+pPuZxooteuLritQ3xrPgphxyQUuGJUDpD6y7qfTx/bwfBZ2wO9+9X
fOY5T4YLuMGYSDW+okwPxfR91m/U/CmUBFtrywprz4ccpQFu3s9swYkV28YZbmSQmu7XOy1zbetO
ml1LpBKwNaO4XjOaZ+hSAZFzvnRGPcbdBHAuahkzHe33DvqjUyrgBbpMsSE8WaglQOUGJHcXL8dl
UiChzqwoMvRxhrzJNag1VWCoIA00qRD/weMDPd7WizJrOFrWWqNzYFqq42yYHXqurdxqfk0ScqXQ
VKwimzhrGg+uFeXkl9zlegoFuwj6ipVeyo3fLRDw8jSr6PvDOKqzHOSFPuNm0mq15mpqGYkqm1uL
hQZqQHFVpPYucM450JfSkEDgt1GIW4ZeoUBOzKLD8k/BYGwideBUAXVTcNPnzpW6VtRGMjGRTRuh
MTU1f+e1LiLaYDGBP7wskARAaIBJCPGQn3DQYglCuXj0VN1tAgXRqIwFMXBzvmyoajE5WKaHxrnd
GA/NuibQogXWw53nby16oIxZB1NBI4IVbQ0H9Xr0ajJ8ABo1zm2FqDs0C6gm0EdQUKt6HPOH6+Fv
0wAydgrQUQToL24w4FTVpTzHYNCcj8Npn/Yf/8YAtIbAroVYwLOu2FE6R7YWgzFiMn/auexY0LER
PO0/Dzh+1dEVjA5rrL0OueXzaapaUjRtiqLi3IWBkng2wYu2cCXDVfWXKJ3cRjqUFmMFFFjenr6/
htnfnwS6sY7Az5FnuWM25XcwijpaRATbZsvdTsfGHVBKl1sQksbYwKqFzmRXnT3J0v1FF5y2LFpe
zCFDGWiGqeChyXkC2shNC1X23GlNJXTi5mNmTSPTazumD/YMUhCtzA9yJrqFbQ4PYm/oNNXgI3xV
s0D5sQ9HmF1GIwb0WnWz1PyRV+D+kH5ed8VtN8E5wcjiUcfji1IyksWlwXTrx1p1jPBgVveLcRcn
e6L+qpqdrj9K5Nkcd9fNsj16MbEGDg6Uo2UN7/dzH9GSasGlACM02viBoKGz/NlAfNTKAm3yr5va
PBHBbvPJBqCBMujcVBNrBG3dCOVSY99NCXGUST30UeZdN7O1Zkj0/zHD3djzThuqHp2qEPdVR6pO
oB0E53MCybJ0yAWzJ7LFHfJaBh5tsOBjzcp3K78ts2Ne3w0iketL8D87nFB1BUIRIuoXIipRkSyd
itPYwWPk19ClTiMP1MxjpIo1WsTtQ1bmbtX8SNpS8P7ZDCHGp3gBspJQYztfs0obY7MhcI+mx/Ou
U1o09Aph3yIj3Ds/lc0SngEjyZS9TKH8bIKV/rpTbLo5ziq0VLL7JU+LKi2mPa8STpJFGn41UbKv
pwVYYntnTd+adhR4+tZDBOCoP9a4AakyHvmAK+fOoKy4SMuDh5QrjabvViy9hqN9p+iv18d3CfOA
i6DPH8rD6PuHTDm3uXRTlYpEgskqrh8n4JGUOvlqggIfJEV0gmC5XipuX9Y1DdU31V5cMmjuYNWe
2YpIFLbn+u+ncBswBNg0zxscO7Y+OY2ErXfXN94ARFEu6hPdmGgTqpBImuNkwEuZc8+uJWtTfGo/
zhB874LUdGMdGCnAaK1vkqiDUGSNW9ZksPpxLUpsQ7yXjfVrE73NEUGdBk8m+8YQccJtBBdQpgBq
AQgJ8HsGF1y6utVXMg04vnUzQN5vkH7q/RdrbdzrvrNxtpq4xeEBwZCXF01R2gxu+LYYcyeDKkv7
bEw7XbopNfRDdbQFV9lQCwqjW/MIFi0CtkKMDOfqeVCxigGKxyFOunx9mBsnLudb4u2H1Bv7TsCW
sOGLaBdABhxdXzbBEM9NyZLRRnKNM6cbrNsZ9wo6D5BW1wFFDDPzwdD+qd4iAF0wiGY3VUUTIdDD
5wbXqJrDTEKoTicSDJJFe5Q0Juyz62u25RsnZj4rvCdXu7Yjtd4zMyGeRWl3BD43rIk/E0Ek27qV
gNYfEDKotqET6PPvTww1tj709co41eoWqrJoG85oX5Lmdsm1R2nukkcrWdSPsDGATyyrzI9TY4jR
LWSUjeAs2joGUZa1UQ7EWjJc1fncSrFFit5Cd+CaHmo0oOsTGtRDdnenqupLMgIa6il28/36XG+6
64lZdnydTAF08Ip5jAnu77P02FTYiLHxUsVWINnrQ2OmUFITSoWyoXDXsrOhcvdqPZxDtSvV3KnJ
r7n25jEg2j6yD6a9N7V7u/86FH6Dbl893U+h4Am5FQ9Op5kLqmgqU0zQQeI4nr8l8reJ+PnK9JVv
dNmJ7I4moiSraIK5uLp2YZNUBgxWiwT5p9dm/VqAN4RUqTMV35R4d309N2OCZRgALKpQXufRIMPU
r1XEmkx7GY2n3a430WBmOfIY0akTpKsvmRRYPEBOAQ3haNdGK+W582TRHI5SgrGpRi0jN54AADIt
UCQrNDQzK+GHFqW1l8UTuQET4JMEnkh3MnvDQQLYxiEei9oHtkYPkAGUcVDUxtOaC1D2VDepXmrw
rNDyTL2+1dIg7XxLyoIGUkfXp5qwpeP9+MQan9GD4lnU12hLRxvV/aCAraNpQRzTPyJ4OXGluVOR
umVLjk3s14pLHHNvJM91ekCQloovMlhHH2ZXcpVU8GEbV04TK4M6ONJnTCH3fFkktZOQUsMszKiL
Zk19j6Nhf33sWyEarEjoukJ+wUJX47kJEE7HIC9k0SpLzMxd0GjVQi4LfeTt2iR+Mtv90z+3CPAt
QI0gW0NKhvO1sUHFzCqhX7cmbXo/RB3yZPKaHZtRSdww6jt63R4bAb+4eI0AugKMBGibuUnE40OX
gGTGo7yT3HDYr/DY+Nd1G5sH0KkRLvpCOKGTpxhGRsm26VynzhxJXq6rbp9OtBrnYEUmpUztx9m0
E5Bd/RR8wEYVEkxdf9eRrfNJ+NeGPiO4z+Myb6dO1Xwfh6/G6k0KwBKvMzkWMR4S79dtbnonAhM8
EJtU4+lXClmKsrSF6+QTCJaK7jCFolb4Te8E9BWJVaSlAOg9H5USKtkKYA067buDnN+aYB8hgT09
Xh/IZrBBBzHQ/AoYP0xuD1iV2jZGxYJNVD5kqnTTxM3TYiVeNAx3cdS6181tzpuJWyVI69ALw2Pd
5T6a+gKiyQ5r2rrtjMo+GKv1ct3IltfDHf4Y4fwBui4QcxphRNdn9Ao2VEoztyHfr1vZvOx8MrsD
72CSC3LGHJfZMs0M+L1WPLaT4qR2vU+meCeFNUKKthtq+3bSf5n2v7pnId1qIkLC+VSL29cgwIjt
MLHx8Biwy5J3BU3YcUv8MQ7BA1sEhf5tquYAKG1BVL7EnILQ7NMm6zfDvZPtxZO9pswD2BX1lV09
7F1VglxgNt0oeVEXspMk46arn9sovkVpxbU1MEcSDVpa6DJMcUHpza9aGu+0QQOk5+P6aqgXV5TP
D0OqW2E5XFQIzj+sjdKxApw5h6ic1LnSEGU3sV7JxMntJH0hoby+W3Zu79EuOIGxc8ncduhRnwZv
eOZE/RrSBgKsr2Vbyw9lSNLQBemtzrqls0Gj1TT3EI9DSzDkWQ3VNUlc/xzSMZpcIhXzz7xMofMV
tonfaTO4ZabEID/AEKDvy2nJbpfIGmYnjNr1y2C3ynPdy9l72DUMGBd3PrSdu+IA1Rv7mMljJcjR
b82MguyhidfBFqAMkM2x6OCnJsS/AslYiYdq776u23avqlXhLpYVMvWyUfCKvNjsjN6akVRpJjpP
AGg7X5LZis10XSE339fPYYk0gyoCH17sdM4Cd55OoN1Z0iIukLCsces9GMNNKNLruYiQzIaGejWS
bGhi53luigV4dntKMQrlIM/uML6Ppq9m+2UShK1PFz07rT8toYgGfhkZxFpcxB/U1IyWELeDAYRy
vcug6qaP8EXJU7JfnfoRXFOCl8RlVoqzyZznZD9bJelHA29GZ/a139nt5FnuGlSH/K7Zg2bD1/ei
Jbt4u3AGudttrvetYY4wKAfRl+Jrcsj2s1c78pfr8WDD6bFqf+aSv9bqdfL/SPuy5cZxYNkvYgRB
gtsrN0m27Pbetl8YvXInwQ1cvv4kO86dkSBeIXpOxPQ8ugSwUChUZWUm5tiuSUlohaBv7kIDy+GS
NEBmRfC/rEpQm1/zq+nH4seP0RF8p4r/10xL51v2J4U//UaxFoHcGFayYwRGx+Rr5/MgDS1Jp+jy
QhPsCLfKQGiPdhvs0EcS8n1/2waIC+/FTpZ0bB7bk4+zBo6TBS2aVSI/gCFT3S+RH7eHSHu9/v0v
s1IkvOgaEjwhEfVwhM9toMPA1X5JUWYtPhjYmZHK1DyYzafICm0Hsjm/LTWsLUk16yJp+2N1fUyu
59cRp3eMZIhMyJqXXrTKW6e9m0b7BpdALTu3q2cJsQLLA/3uyv2HOpbgeaQYik7DTJnXmUNQ6w1g
h19r9R23vgsdosDm4AzvlGEHhIMfL1L6wY0viKTHBtUHBFTAkyuYZzTKHFojxYJi2hiwsNrXRz3z
2G20X+utOzAeVTvyHH+9/lU3tvfMrFCHKLKe0IStj9XuZuGeov8ETgIy0ZJn0yWmDMkEJgwwaLAu
Dnwm586Doi/v0Q1DgZy3UGZPkoTfIT0Yf6cDyhEqHQBGNnM2fbcrOtxX08iguMdzlAmgS3YzWlP7
VGBuNQbv21K+tinNH5pCGb4zR1kkt/tl/QK/FXVMggclmNguGidpyYwVfVJ42uPw5rhloGtu4quH
5aYOa+6qL93++kfYuNbPDAofAQpUa9kYBp3uUQchoSUjw9j6yqcrEuJQT+PeVpCseUQPQGNdK2iJ
pKqXUf/6QracGEVgoEos1J0vhkmUhjdDSpCf2Ca6H0N+X+mopfNWAgHa2C88j5GmryyAoFUUrvWq
5E02YkzCG+zRTxUknpN3fSFbKQome8Gzoa+zn+IjbgRj48hbLESbATEOtCrgg+Z2wOW3RCZdsvFx
UCtZUVME3SzU7c+PBlcpKzgG0VEccnn12U5f+jrIcplXby7pxIxwRfBxbEAuhlxo3jnPoJTRvPrJ
ui2+RA+p1/+uYjdPXQ1i2IrfSELrZUUM16ANMXhAc/C2ByXe+QqpnvdRnmOF5Nl4pjc0UILsO338
btyj/giav4NduQNUZV0vPejevM+g6ykJQBsuc/YThCOWG06q2fO6ydWHad9lMsGkrdvxzIDwFTM1
5UbqwIDxQ0/dPnJTl7vUTzUIhwbDd1NWZN1KlE73VPicSVokPEvgoclhuKsxNgfy52VHB3e5qVzy
qOzmr5Co8t70l16Som1muKem1yhwkmwoSqEXVMNS23eQ1B5S2+dfqdvULlkdyeuf8vDvA+TZ5q5H
6MRiAkQoL9I1rkyVqypBPP11019wUSGkQAfQ7Mt1TZWWH0ye7WsmWcP2Mf/3EKwf9GQNDYRnmmXG
GpoqDh0ddHrTVxMTkCS8Hro27YAAf53oW5WtBEc0OArooB3BhBt5XAy04O1vvX7vZIkkRG7EeogG
/GtHcEAT4prQIMFLMVYeZn7XjV+VQeZpa2AQcrIzG4Kn5WakdehDgWkkfsoidOHKoELzKR73/XKn
tY9pdVCdb/N/uC7PzAruhvK5o6T2GiyoN2DsY2hUSBHd6rJPJdtC0emSGgPcA5YX2c8G+9ICNavn
/nV3kNkQ3G6ul6jUetho46fF3tcg8aTSuenN6IphThA+4Ol+UYQcMMcZU6B9vQaU1YPhO2D6AgV9
UXmW+gr5OJq+tcVzB+ryiECFtXhRZJnH5lMLUwPAC4F+AvzdgtvXXVN2vIbbD02oQzy8DCsCLuIG
VGsOSIhGV52OhVROamt30SgG+h4nYX0+nB/q3kjMdl7Lhq0/+dGBfV8wEt+4DiaZ4y+Gx+7UJ+gR
y6SMtjLUtT/9j1nho2aKnmEXwJtn7iy8K6cwdt32dvKG9+a5uZU9Y7ciyqk14eFnmfkyt8RChbLc
M3qHmVS7A+4/uO6o628Wz/qJFZGUrnVKG3ThsGK07xXz6XJnQysEbM/dFEbl+3VjmynJqTUhJSFK
My2NBmvgdN9NfoxPln2x7pECZW65w/tHe49RL0qenvUb6GZmPuTtuExPYav2e/od/4yHn9wJ9TSw
PoJksLd8+Uzd/G7Zg87q2Ql+aYcujDBow9A5vL2VzUluey1wUyZA0+AFF7x2YSSvbRWpYNH6bdui
jOxZytP1Hf7/+Oi/RgQfHReAvtsZa+tD7hv74R41xW/lcfQjMK2P+0GW4W1mYIhB/6xKcNMBRB9a
R2BQ25EijHbTS/xYv0+LR0xXdWVFzM09BEafIHUHMYxYLsA4AXWaNd9LKyTPxz7bj7JnzraJf6q9
ovx8PbbZmE4IabTMXAC2pzx2Oy65xjdC91nZQ0iMeZ6rip2i7FGnk1vZ90SW/W9ED5Rf1+a7Bugw
pADOQ2RhQftntFHA6RCEc+X3hLZbcpfILoCNzTozI6yjT/Q+bR2Y0eNjnB15sjei8LpLb27VyUqE
K2bRFLuJ87L0INXgj53qsvjlugXZItZfcBIPlDZuUY/AItB3Ab7ud8J712Cf141snUwTJHYYvgcq
dJV8OreyAOmMiSNYyWLqQnjDjZICPNduVd2jNAN7k+EvXcDq12l4jWQTmusxFOL8mXUhucoVnWcY
LkR+yrNd51jPKgeyChLYsW4GIGbzMwCaKrvbXV/1GtOumRViXlpkMV7fWPSiP3XRsTDuJvKht5/6
IjlQl98QhQMLxGOgkEYPU4QwluCcNTvVghB7rUKiaWjuS1MBcXYiKYxe7iNwHMCEUQh2oGhwkef3
Q9NXs4kZwwpz28MdA1dcA2Y1/aD2GKx9qEZJ82lrYZh4X4cCKE6BCPObWGliANzKvQJwdvKaJ09K
93H9I0lMiBA/YzArJ6phghnDrqXv+mD6nWyEZ+P9apvgvwMVFBQqgXMQ/D8iTo8nEkaSFoi5/LaZ
V/52XHYLTaO+da1P5c58zv16f31pl8Hj3Kjg9rPCrHGcYLSxMDsJfvNRFsk3chqYsFfIItQNMGst
RNqm7+MkbSKYCKoXHhZeGWa76uAci0MHuK4H/tbqzdox73F0nWO2c46y8fXLWH/+C4QgXFLFrNQU
v8DiIKw+GFrAdY476+36Xm6YAVPNWmCEgMMaTM4DGI4X2AmGFAscXg3nVp9CS30ZZBC9P7Cw85AB
qjR4iANBWsyH/sneTqKx2mlOUxYlMlK3fMrfCHfjICMeyjpuepPuIr9w9djL7ngQh+WzI80ON07D
mX0hoWmKReugBIXu5c0SEr8I6Qe5n0PNLV7tu5/W7tvP69u6cTGcLVhs8QE41ZaZDYPRp0HcUfXy
N34LxbXAuBumkPwG7NOVmLwMy2h4OACMAdK+1j6FOzVTZ6U1AB/GA0p5zh6ae/4MQLt5NBnKZ8vO
+SQekCaRB01gWUNzy4vsleIBrfy10iuEAUOZTZJD0wxD2lHhLk30VKjD/bgo3YFAtF5y/rcWempt
/TUnzpRbRrYoOgYHq7TJXcq+TVXxosUf9qLt5/739W3d8BwoumAWAxeEgYlIcVczlkRNgw/p1BCh
Vb9N8+Ca7Pm6kY2IZq9HkICAEZpVYo18IlNfW86AvHRFQ7loDlqPSAFtiVdumTF1ZCtgJAK+/OIz
pXaZWcqIJzYK/RCEYfbfp/I2ChegYQY5IkYVRZRA6qRKqeUAuixV52vWG4aL3UQ2Vrf1SUARChTq
agujYOffn1pFykYbjTbFfuRdWAw+4HzXP8hGRmBTUACA1RXTSxcN2jlxStLwHrCUKMyX96Qd3QxT
P2jTkhCzY2gulLLj+0cdSIiRuHHQJcGwFlYl9vWSRSmdJMZ8iA50+uKqNJq9MlKjh0m34OdWgkoa
NpNRz7L54DtjMroNsYFdQekL4hrYeaXz6Kig4p8u3XgYR4W+lVGH10iqcrbPmJ4vPteRUKlQeU92
w1iA65gjuTp27Tgc0W5s7xsyx8Mts1L6YC4mbp5lXkKtn5NbUyvVT22uMQqR2t1hwEFMPUIwwenS
hZIGgy250rpN7Ji/S7WewoXa8/dUmY3HuovK50Tp8q8Mg+S3FOSHoQEbj8yOzVtWVVril5PDb2hh
mu8cOL+dls/JOm8x9rNPYqW6r1Ob+4taQCFiblX+DXk3kMdaTCCoY8Lf3HYEBdRYtf1yC2zaGD04
iqp/ySYH+kejozs9hG6S+mAZyfzGhjYJrZQ7sVuTHkMQY27uklRfUjSrawbi3mEGQHSBbs6XAuxh
73mzRI9136XAjVlGA5oiJfMtNo/tDafgE0M5OqluK5bXN/iMehzoTj7/0hqtLt1lzMuXdNAYymeG
qoZV16W/u76BYpBitRWKQJY15Ci3gSxIo2P/US8xT1ye2Nl3Erd6gKFyCuXAqtCPNOlQVe/NSDbu
uxYRRPeDcYLKIwb1MEF6fqpS5KqJ0tR485eLR6GYoin9bsmgUtMzD1OsvzJFVmfQtgIShmvQqkOC
j4Ah2ORl0yRxj7inPKNAVR3fa0hMuOUdBdnpPb+F3MmzcZ8HjT88lN+TwEYapq2KoNcP++avwBA6
yGlBdIwB2vOVG1Fs0arEYdfz0ARr9TBJ84+NC9IGE8s/JoQrSx+jqbZ7mHCi0Bhc7W72vqOObLna
g1P5+mNzSI+t6xxkF7NsaUJ6x6rCqvsRdmMd4J8Cs3zV4f+2eUJtqp/JAJaRNVLifHXp/aQ9Xjew
lUohpUBeAQDwH2D6+efp8f6oq35G7lhryqfFLeujSmIUERu7QtfHWboiLCMHfAi0NPni9kmUaj5g
1+XPNtYz+G/a3bJ05LLJt63NPb1OhdSgiKNpjCmu03F4VZDSmomkOb/lNacG1h9wkujYbZ/XGuTc
vGbU3nKt2jUO6NxndlNp/8HS6ZUqvDacskJEyQDD7KbP3DD9bGB+W40AscioCmWXt7Bpaj3UbFRw
eXfznrQ3HZ7aMub7jfwQAxMU+SjGJoyLsfuUzxpHNEM2mldhadRhuTOfwS4e0IjsrjunzJSwb1Ot
lvmsoPYdsXQPSv+qACyx93v1LvnruSOK1OpkVcLGTcSKeR6hUYERQb83IbhH/aJ+o2rjV4rpXV/X
1mUAwT0IRUOW1YSK6rnnNXHNh87BFo7MS7vUZYmn073T6q4xHcZM5hRbjn5qTnD0juR0riCF7c0l
uv3cn9XfEXd58XZ9VRtNglVuAo0tyANQ0xDHFqAq0yYj43gGBkNg7Z3nX+gh/8CV06LXlLr6Tt2P
t86evY+OL8OWbjk+knyUbVdl3gtAjzlMg1EYsJ0ovQtstw2cCFnq4PoSJVbEd+cMCh0znXGjZknl
2glGVJ/MIbxuY+trnaxELI6UCyaQ8hkrMZhh7kbwt6FBSO7Aq0rQVo6y5/+bOeGMpTNtiq6AOV3/
UVg/oLGI4bPJTbKv1+38KdaKGdDpugSnz5rSJsr6Cku/OS8qao3uckTRDJfn0QrQ0ALvyr0dpt8l
Zlek+YVZpB1Ig4COAq/q+VlrEULaaMAsDccNWhqYe38atGcyo4yb+kkd9rMc2bB1vleApLFWCjBJ
LSzVSUgyxutkjV5XzGOLflsPw/MwshKi5/ccTWbFkaCmtkIltBdMLFF1LEC0zpeJTHjUrXUuVBnp
AGLMByMfwN2aVuqB2c07FBBkvfRNiyu2H610CL+JQk/m0NOuyXHV1HNhAQ9A0mWfjyn51PJISbyG
NlGxKzGSIukKbOQFmD/BhCTYf/GsENG9+MRVboI0wasS41APd1bU7K77zMYph3IvwMOQOUCfThyd
UwC4tukA/LCa52VgLGrim203AYlo/bpu6WIPwZ4EBC3qHyuVAP47/2oYkJvJ6AyVR/ve1aByOvxs
6aOR/jBl5LYXUWW1tCp24/2L6SHxaw3Z0Fuk5pXHQaGaqb2vp3sTFbNIcglcuL5gR1hR1jkDKqJY
kW5BrHXIf9iYrAURWpgXzocR0RuWywCDMpPr5zzJ46xqRMVqgUk8MkCI5ifJUzdDgbgGZ8KPBJq2
17/Z9k4CJwgiIO2SzGPG5GahWWOFphS6JfyejZnL00cj/+tEa91KA56xlnrQ8hEKMQvEsDS1hKGu
+GqUd0oRtqgtVE7QjKlkTZtbeGJKuAQqNjnWpMPUrICoSXO1cgiK4iYG51CeH42/xrAJKxPio57q
ieq06xaCti5Pott4HPfXv9JlMiLYEByxhLZbSod19+bPynyaCchXJteeb/rspl3CfASNk1uwPfrh
ijF7Zvo6Ok9m/4BGFdDzL5Jfs27g2S0k/BrBRzNtqGuV4te0HBSNtxCvc1GRdDlw4sy8daLW1dQQ
Y5FJFUjFei/xBqtx1CQx+4gpdzRTzw+IYjZ5bHdzBfSW9pEjjQD94L0CIgib5LvZgehzBVRQ+1k5
BXLRqJR9ivXvXywehI6o72pQORKvQ7wW5jFVVnJKYmLsDNBk0C1Ww6tqokNR6nsFOC9eRt+o2b5T
VXIxXjbRsHqoyqPygqtKw6jr+eprfeBmYWP1fPw6VqYfaaDItEvPiJu3yNEOVm0FbIKo8DwFsZG/
j2MVRGZ/bEvo3F13g63QcfpThGNmRIYO9XBsBPhqWZwEqvNLT+7UJv4vO35qSDhgUARV8SSHocZi
XpG/6fZOUxnUs15M1DYVPHV552bsQU+kutQX+daf7V6vTvB1qygpnG+3A6pa3jjY7rUmorPAMH/q
6iO44rPJCPLsSzLfl1rwX/b1X5treDu5ARaKkzU0sAmqiqUJNJCeFL6ZleOuLdLpgztsfLpucevi
xkL/d5UXlHd8aYeCIokE3Tk00aMGN7d1V6XPpVN5KOn6161dkp//2VQMIEKAAlmPqCFVgHClHlQV
fzux3WTxVPXRoIXLrBfb/J6tcmxQb6fvdfRl+Guio3PT4tRvNylGbs8w3TdTCLqRchj8UkcNPJfF
yE3PWeXlTOjdI0kQPMdqJ2VpNVgq67ckCtvZ0+I7VJrBRXwDXJu1eIuMYG8zNKIB9Y9NwXOsZSkq
UsOmCaXd3AoLlXpKdLSzUDFuzWa3RIGp+Cn5Jvmg6wEUQ+KpXaFjmnJbGQoCuxgR8Vrn0Pb3holA
6PXjsRyAHO/9qAjxPMEwR2TKZgA24xDeYuhRgbgVBCjn54V02Zw7Ja1WGb/XYcxAYg3hm+StUGRC
8etfuljniaX1l5yczH7ihTqNsFSD5Ywlia/zNGTKX9NYw0nXlB2EwasoyAUAjfAJPC4EC1JQYrey
LHbtGDGnovQzJ4NkpGFr+1Dj0KEMjX9UdFS7aUuiqErlKVrlgQvIdfoE7PvNY0Rl0n1b+3dqSvBP
HV2YWEd7BmWNsvVzHVSrkLg0fWbKSDwv3+frHp6sSnBJC8QCnJcwVVe3nfapOQ8m6BKbY8J+oK+l
Q9SbvJFor/Gvdf5EJgD1d9cPxVZMPfkBYnGlmgBHwvQX0oT6Z1neqPaR0MyztYcylXXz120T3fLU
lJAT8CainRPHtdct1u88ecsrDPeb3GdowtgsCTktJIvbsogN/udaFHY3WVJW8vXCMOjPTLnNmatE
tZtMnq7eZYXsgG+5zb/WEE/Pj11EmjnTGO5/q6pv0rrbsy5Cwvnr+gfbsgJdW5w4DKMawJ2cW1Ey
U8k7HsE5K+PgdMPrwBK/4VFw3czmcTsxI2RNup0UKaEwgyzytq9puMBEOhn7ttQkULWNr4Txe0xV
ArxomhhLEVaUFv/rgpYzdkERUccf1bLFSIL1kPWK6hvtlLgAiraSfGJ9jQgOaUBECRzXGuybIqlM
xQYzKcukRhcmVZ70obRAjGpziROuTiZagYoz3pMI+zbGBc+XtzR6VJc6HsZl8wbNJDU9zovbRZ+2
M7uYXHaJDBh82YIEyzrq3ID4gzd3Jdk6t9jUHCR/jVp7qc1cHUN0xcDdYbG8eUApbjT2jrYEqUbd
3FAO+kBcy4oDo093/QJy83i8TyvgsM0xWEzrRa2Ja9vFrnDyMHNyn1WOl4NI+7q7bfiAiW+gw6uR
hCA3OP/JS456QqEQ6PJYSJMLt7EDMwqa4SPWG+gJSKxdjoOssBRAW9ELQOEaPH7n5lobBQVtNWeV
mKv5PmKeG+0o03i0lj0Zg3HYKYZ3fYUbgRZxyAIJKJp7mHMUXgdGbdu0WGjtgZHBT2M0+aygju9b
+9jQVLK+jcMLB3BwTYLNaEXfnC9vnsaimRiWh668zyLkq5lbZD/L/vH6mja+moFheHQdMLaNmed1
zSeJhsUrJc051jT1O0NDrS45xOOLluOF2e8tRPr/m7n155yYq0m7qNa6hVP8WjuJS5z7jH9Jotdq
5G75Xx5VWB2G0tfWBtQBhV0sWZNOnWrWHkhnChsi2r2b5cTvtLfUdjvjsNR3deReX+LWl7Pw2XAG
cBRAW3u+xFgbjCkpxtrjrd+D7LAqflXzy6i2kq3c8EaQGfxrRwjvcelAgYQgKBn2noOp1XQNhaJ3
4xVMigJaPVsMgLinwKulAQSEztv5muZ4aluawpZFHib6oEyehnIEtP2GnruGE1rEr1nYAriV6Tub
/7q+o1tnHc4J02ADxn+iYF5pWplZztMfJ+3VH3nzaRmhxvfM8VQDQJZhV0ySc7FGq4sVn5gUHDXp
o6nqTHxFE4ISy+I8l7psgGbzA56YECJYYurzaHCYUJrk2BhtqMRNyNv0zsiLrzyZJejurTfb6S6K
2GvNLDpm99hFqxl/tskXq1Ch0xZ/QUXxBkLXz0pshw7Kvj1972xZZrX1FD+zLhwLp3b6mTlYbdId
8iZoMjA+sSdl+BnFb3ZyrNkzdAFb/YVRyavjEqmBu/TEexzhoKSKplWzDcttk/lKi/5ZnxwNM/vS
mvVrx4pwHp9mPdkpMQcT/vOsAwhcSMK5dPOFuyPXzbkeGTY/b34W0ePQjH7veGX2hTdewQ/Vgtf6
104GfNyMRWtXGaEIICoxcZnnWJ0qCqsJ8av+2eoeojHMKkkStnWHgIHp/1mhQtacZ9FQKwasGBQZ
0oBcJVzIXjM+tRX99nI9GGzkYigbQTllJXHB+IVwalJrrigB45fn2K9Kle9M9jY7ynOrgoezNo+Z
AfS0IRMgkRgVizlgsCHK2MMor0GJ8wqxugwlhwT6HerRilPXlOmPrQFVCD8YcUUjFGx54CETnwgY
snJirUX+hxlv1muu1h5mYO+ub+WGd5wZEQ6GUZpl1IPX3Vumhx51HDBdQvoE2ye5qWSLEXw/VWxS
W2y1Y38HZhWdBXRYZbydG9EU6ScmV1DFwICy6OpVg0nEHK06D51VWrw5dWAvAYRNUa6VfZzNfTvJ
dIX1OBoGIGoVplj0ZeG/mvHZip+NXvKm2vI5EOng4wNisyLYz+9cu0tqLbKRKtVl4tb5wSGvSf1u
T5Nr9D8WoC8RM/7eH5C6A9CDKx6QQ+FozY1ZQLkFFoG4dZU+gpZAfCRgm9KKv4bWIHs/MSXWLNBz
yI0mX02B0B4MQHtF+wqORHep7Yfri7oUh/1jCk+oVXAOPUEhw+1ABcam2Ki9uW+Ln1UU199tRpT3
UevYc2dpkRHMdRGDdjIpjsWyWEdzBiX3jhAnOeSDVdeuPaW0fwC6mgxBuiQN91W95JKMYyOKopGt
Qawe+G60m4TdZ8Y0dcNs1cipIKqlhWb3YICMqMBMqF4n7th+XN+YrQMD1AOgABqyVDTsz/0rNgfG
WQd7Sd+4eQ1k8MeEBNJUH+w0kVx/m2tD2xdNe1TiL5obCm3rQV/XtjQtAcFsMgeaxe7amGHOcmH3
eVGneyxeAnnYekZDVREtvFXq8/LFlhR6k6KoyTBybkZvNmQjnqyYkuclnTTi6bzoP0ZTz/caLY3f
jTE435wp4UHHQSzoTuj5HACiNt7xYIlnF/wh9pOd5Ua+U2o6jr7Z8CQJWm7mX40EcmulqXd+prTk
d7zoqHcQEhNpKr5R7QfDM2baoLcF9SgREB0x8KiMOcDPrP7Q6J3mQAXDfGTao6ZNfjLddDRAS/K6
q2x8vjOba0A8ebVRa2k5tTvmKQWansXil/O3ta5qFIXbA77bo51/3eJW9/HMpHBqp3mMJ4uuJttA
BSsX3YHHe+3BEmvPCEji2MGJ71Bn6puwYo/Mebv+A7aXDDIzqCQhZohpBi5bcDYVA1gW1TtW+13/
ZPfoy4EjGb0HOMN1a1s5Kpb7jzkxwcgxMsQigq+aqcA0avvauZ/5YWg8BdNpqwBAZL4xMP+hyWP+
nFqZhtvWC+vMvnDZQFMV7Awxlhsvhwzy0elXcFLHqjenr4m+n4x3FmeSNW9kBWcmhfgDzW40JdYd
1rTHhP9SoVs4/L6+rRtX6JkJ4aJmnBfLpGJXE4gM18BnqCQ00F51yn25+O36ZYPrFjeCKtivQBWi
gyENdHjCPiojccZFX0Bm7NzMNiRBbddpv6fRzpJ+sy1TeP9D4ISCahU9iPND6bQlRnFiIGEn5bOu
fANiPHYOJrvSnRYZpGYj48HkD2abkFcR56KmQXuw6YCoBzq4JbqY1RG5aZBlP3izv759W36IqRK8
JRDbVmSxcOwJV82IF4R5dDCAX64sOhQuLWjij11fL+7cqVriQma9OpqK3Y9+mWFcyG/iqZRgz7fc
k4C8FgIFkLq8GEHlcRLZ1ZzBdxoM+cTgd8UAfWRbktx44ytCE4NAtwHjrgQuf/4VVaraPVlyhkaq
W4BRWdWe0Th18u+6jEF06zCAIENXMTmGEr3In8MrTBlRUB96Npgvqzc2Z67a3YBYr1SmXVknB1x8
kq+5ervwilkp78Dq6UC4EaWb88XZStuyhtS4ftXfar5DSuuSIXUxo8+nPMydj7p+i/W3rJLRsm7u
6r+GLeFFOrEhV3sdhqnCvWYA2YHiZ86DEX3TCu42Y5hGN06zM5Z96ngdfWit9zT+WOr7Tsrks1FI
Ot0DMSJM/VzywcRPUZTWM+C8IwGQCCq06rfM6jy93WvlMV78anZjBdhlL6qm/xBp8VKmGFfBZXYx
eWDpkR5TvcGftp0gM74kCfhS6g/Jx95KTIDrW2lcLeQgInuAZvVaGZmwwtGNGMNC+xaVO3t15DbM
5ps2455pDZKlXdZVVsEL8q9cw3qMT1KTGtLJSlGCpSVWypBWO2v5iKN7Ou/6Lg6G9lFTX2z9NzTC
r6/24qsKZteAeWK2a3vdLnWAaY2sDhXUPM3pb1Pm1QJwV5BKAKsqwNDnFtqYxHrXYb5ohRfqJCD8
NVN2VNkPeeYVqWza7CLCwxxaDZjexWEF/ki4uIwFtPN2Arg3IUfcYV7WU6/LPmsllQSFrZ07NSRc
+x0zqrizMItLWfU8LNWLLn3HXoTudS0gtbfQiwST25+R1pOPk9Ko0G0OTHfSv9sQWG1AlSEJ2xfp
oWBiXeWJCUPti6b8Iyc0vkI1w0pByUgNb4gB93loZLCXzY9zsiDByZ3cUZs0wseZ8xsCJKRiMXe0
8UKRQQlkhgS3nhQALnmOncuiG2K/8uKu7Z6s5HD98Gx9H+imYnZujRRUxNxP2WIv5jozFBc2GFGV
D8YajClVj9fNbHnaCjUBh6yGf2INLUpUY6EWQoOdZ/RWjcjgxj3JXq9buXypwBUARHfQ+qYgvBdB
QWqfWRXwspjPGJTPodF3mqK7Csh3ZyN3xyk5jh1ioO03cxs6QxzEOFI2i71isP9LMMSAuI4WCZKW
C4o8nZkjpozwYmiXnrpVyic3x9RoS2tIMNTeqDgggQJ5HUvdLlu8ejElv2ANSmcX/p+9+PcHCMfC
dJqitNZRGBPyIdUQ5tZtBZ4SyK/HpRoAywsxKslJ3HLZ0zULZ8OIRrzvY6CXnHYK0/57l+7qUfeX
/rvkO6+B6drahLNhVM6cWgRrmw1IWlTgKWUjiCys9iYGB7yLJ6Rv9d/1Jd+tSNhMQ56jy4Cwm9fd
6WqF/JjmXLPHdYM7jKQV2o6OpUvtX4vxozG/z8ldD1hlTnfdIGkebcU71IhQmALLL1AQwi7b+pzk
UEJHSCXZPrYc16nB3J8997afAUnJ/eubfZG//fGjf80Je93UUGdRoH7sxcnytZqbgFPzhg1oJ6wi
h8T5fd3cpg8ZyFtWumnM8wpJOEZxMwflDYhFDrY/N+hl3i/qLptlyeDmsjAuCUKSFdUtJvtJutQD
TWGnKZ/XQ8Gb3URi327ubJlG26YpB1ROQOWogA8I9zlry8RsswahQCWeGu91xS/rcI6+pbqkwLrl
Gut4umFo6LQjZzm/CtPZnvoBktwe6YPe8E3yyPMvqjmiV3zseslp37o6To2tP+bk3iVpDvy3BWMV
76odz4jqYuaoP2iD3kt8UGZKSMDyfGloSWBKH++t+UehPEB2TGJjy/FA4IIMD3gZTAYLX4l0AJzX
GRyCDajBDug2g8WDaQqQkRJLm6s5sbRGt5ONy6A9tDg1LMWYmFJ0YJaie84/rp+jrfB/uhzhHGUN
pyom95AV09RtQMPWpC4xUEl/KefG7aYvTRNct7i5gQ4FQBAUNHisC86HyyYeqhlz/lNyT+uQqYcU
pDuZxOtkVgSvwwvOGaYGVkAJ4rig/fhEEfQmJdqXIpHBRy4b5VACxYnFYw3rQUBav+TJl0qAGySZ
jfn9EslCW4GSyWGu2RTuQH9bhXIA2bqG68e4iQcOERAC/EcrucY3jvQ6dqKu8BI0W8UjPTG0Adn6
Eyz6W7MCAFmYceB166rWDxDZS1xzI1St42AA10G1EC0a4aChrlQDTqpiwQZHwVEJUYB6oea0d5T6
towxbXfdZyg2ULjI142luM8gZ30xpriQdhp0HV9zUc1gNO0AspzXLWwcNlvTKDRN1jogyEPPPyEg
W8XcorsA9PEni+8BXXGzQsK5L7Mh+CQtUtUqgbODUmwLNsXP3FKOxJ7C6yvZ8PyzlQjfZkxzQ48Z
PKHNUP3uvAKUIPoz6S3Jjl23g3GN8x0DsQzqY6CA91TK3Vr9kqSQTkY1Wkb59ucqFz8+agKADeJ/
jiWSKmqQcG70Fs/qpQXtqzu0M8vdhBLHj8iEvpdj10kdlEPjBBGong7JOI2HbLSc42SvI/rFmOT+
YjfjbkmSLISN4Vel5mrqtigUPti9E5VB3maQH0ynJbbccs6jMehx1qz9APFbFWprnR7kBdMA2Fqm
r9G4qB9Z3MVHJ2Xz5xQXVvSYD5r+QdER8+tEgcTmqFrxzi6I+TNK8+XBKrRS8xWbVzvGWDW65hSP
Gfr47RDt2qi3+NFpcwVE2V1Okh2J/4e0L2tumweW/UWs4gJur+CmxbLkNXZeWIkdc993/vrb9K1z
IkEsofKdvKbKowEHwGCmpzsIf9TAGv0Q6kpRrLwowvdyMqSICoGf5ZbRAk0FreXcHeI6NjkbfO04
AXZ2IW4AcAEDB8zHLXH5ZRLGuv0cJBSqVyNpLclmrO5K4qCndjtk1zbGuTX50loQdxFA3LAGmBMF
shqdbEzsoaRx28xaxJ6bYe66JgG3lDnBjKR8StlD4j/23UfF1Uxe1oaNV/SfwPOGzNRElnXpTe2r
oamEGhL+6qNUbDnzFHJMwhh0XHsh9vTiaFYnTXu47dzaOwPEsX/NLt6fXUJDGwYpXgGY/lc++16l
RfaYNgnVekfFCKZIjo3gtJEldFuO4ZWvZy7VcByaIBQG/PnSsFHNrWCSFizvevRBip9zD0ou9SHo
XzrIBGnB5Bh4BgSJuh3b+zkB3FcDjDMsdpOie7d/y8q9dPFTmDVoayOF1C1+ChkkDT141RZU0JYr
LRjwgccAhRZnn6ykT3Ac95IE3LeIAaNL333NzyOSDRnGi7SnIgWCxSgTS838+04ovqAuummm5qkk
PAK+bz5UJsjODbOqg2omJQOoglCWL+atL6ZIcQwg6VuBtAcMm44DEp8k3scz4AK7JBT8vQi2u8gC
fiD88idFFKw20SRIa2b9SZSneBODtKKgREhSmU6d376HiTq+9gEkuGlMwmoXDr26m0QxPYkxruE8
4Ek4roUwclH0VkAkCu5CFrMaB3PThv0INTOh71H67g6i0ag4Fcg7EP6JU9fJM+owJzX1QByiUOh0
ft0OoOtZasxV4bEMrhoRnxPkC5cfVA9UvRnNLrO06UUtRTeUsldzyGkfp08mmiGBIWLyqrekpqZS
OJ4iAP1bNXpq5SfSxQdfeh4xhyooPBbXlbWBShe4FnXsM3AVsmsDPWWF1GIFaY8cVHOV0spWpM9H
VJSoX4ROOYs0nn6P0FhImw+/Up9uL8zaJgffDfQ1QQoq4pl/uS4k1MGUGYmQthGyHwqgl2ajv2pS
+u9JBag9lloYii94IbD3zhCPmlohrKdhphqkXhelj9DLMMF925+VD73UGUEvCS4KjAawTZ5GQt9X
MibQ9sjvI97b5A1AwVqys3nXiy+kc/2OgnpJqUaaQgME/H9ptA2DjahYYNLi/Jrr1V3q9yhmQNIV
l67GZIZiCh5SbCwU4VSQvofA1WC+j6eftXJm4MvhcEVzy0AhV1uy7LMbQkhNpLUhVG1t93B8Xv49
epRaO+tpopuQbjacfPf6voWCmorJC3ABYl+znM5d2OvKWOFGCiCLC+nvEfBS+XVsOVCX68fBpRnm
0EfSqFTNotIHBhY6kPvJ5DEuXV8riwW8dhYCKxE97suFU9MpkjIVFjBh70ziSz7bSY7hnNnx/5kF
7/v8wWMSfT/grtgekqbNPkIB509ixu2pzSOIbrfZv0OSYOb8NGHWDHweaq+1NeReK9PtKzRYJ2EC
sU14P/tfdRO5E4CEdMYrYuRV7tYWE10rXJe4NHHIM1dmUfiSApJNnLB4KEf9AY3VJTnyx/2c/DM8
cnHzry0WsxgNwJiFUB22lLkFJYMByrO9Eu0N3htl1SdVQT0NSDkis9XIJNRQ0QbYDLwsLZXEgoIR
ppvu0/ZnLnicg+s6vYRPZ7aYXTz2pAFhKmzhyYqc/I8oISffaH5hEf33jLJ2RNxCcfvx+bbhFR/x
ADPBrAHVCLjIpHmyaUSNTorcGrKvAFyxco6bmVAx3ulm7PwHWyguLLRSAM19X4bnJ9VQZzmYA3PL
BB5dIp4se2KpYg6ho+2/t1ElTHSgI42cA4B4Nn0t26mSg6mCrcbTQD6WmCh7SZhQ4azfStfp0hCz
50plqrV0hKEu2yfhYS69UfmUDQe0jDm67H2+R6dFlF+LYms0TpdwHgjXqSrME3TwcOthPI2tEOWq
mQZIRkGNog62kDVWG2nWsHRB9accqD1Z+Ux4k9YrN8CFTeZeU3CayRmBzZmkrhm7UuZvdGWntrw+
Gs855lApq1aNy7FG2x0oUPDhw6mJgpJJUkFxSHorEt3IeL8dpNdv5IsFZWcocJdDUlyGc7mOStuu
beyZ/Jwbgke+Ncb19t+tIS0VQQOGJxZ4rS7voGkU+xrFczz8i8hRpspK6jsB9b0EXBVVN1AAaDhJ
ydqGP7fIfDxV7TCRqoO4QZBKrxkBH02swdDcKMzAAMvLTlatyXjBoskigU6FyfwAT4nDpIZ/GHey
p1ynKhQ6oqmw5eA1F3iP9KtvB1AcVC8xnrYkmUi6LlfTH+Sh7zpJQJPVAte1BI7DUJMB5TwY8QNe
bLe/3VWGsliDqAuEIJDeXV0PYaTmTerDmmD+arLAGggnBfq+yC6eg4wF5lLwQ9JWRYwuhObNH9Em
3brz5o/iCbvyNbJ+9zSxgB+ysbjuP0uewLKm40gB0hDJ0bcAxtlR3ReNHlWpLtBcxEsI1Yf2vile
Y0DVEsw9ZJjHH/5ZrYYxyXy8NANheS8jPILpZ4reJuaIipjmqVtKv3oDw9Y+Z+9dpeeMQWZ15W5u
+xzVWjqO94bsKtA/lyLvdoxcHZWMDeZ69edgzvQQNkIcyT7UKIeOAqBeEY4va7GIxxUqNSh0IhqZ
cwRg/yaUI9ipy+dUAXU0T8pofbH+GmCODS1ppzkrFgPjEyoSkvQQjpz0gOeDebl7W3VS4qSFCSME
Sy7IH2fCizGOCXbyspBAqZQty9QAeUeCV9HkfIf1ZQJPAFgQIPdGmGzAH2Wtx+gsfIibBXxX14+y
9ng7pr6PMfZY0DDSjOqIAepKNrcZtFATtB5eaC+y94ZZydcUZP6e5CXb3Gs2XCzwahCf2WOcqnK1
E+US9npXepLe+jfZekwsHwoOp7vhTr7TbdHTbY6TMr72LSeZiCbtnISAlWElg8QOKtWqa3s2930H
LW2davoxXLQEAGJNGlvkEWiuxgnQ1YDgqagDskTAUpBoiV7DY90/VNnRaP71Db0cC2d/n9lNQd/3
MSgycHVMmkWU3pkMKs6HlCeFwfOD2VKVpgTqtBxxRZ3STNr4Ig8HcD3VdekKi/CtSSfEQwATqHPo
gf0zepjv+s0HaHHDr3yfUs3N3PKFJ3XHNcskFpFvRvM4wKwpW9PjQ/YlWhHNkBHuh/cfk51tX0w7
Uzm50/cr9ioo8ekkaEkizWBfMJ3YCSJ6SQKdTVrt1A/ZmzzjUH219vMpTul0DLEXArum8Yu452nl
XmPyl6U+s75smbNLGezuQEL42BKTSufQKV6haVzT0XcET/4Rcm6ubxKoa19B6oJSD3ArLNKoyCKp
mJcUIL6rvqpX2UI5fK9tJW98hNbjrqZAz+wTkfJidtXNBUcMBXX8g/DxpZtGPI/zMMLNMSmoptol
2gzxfa1YyrQtVTv27yte13PVWbDL4pADsQjqsYzNJvH7rhTgbJaB+lt08o5WXr5XHzEBeDe5mMd/
GDajFzv/jGjANz03zJytWlO1VS/CcGLetyKdpGcCtGKlbm4fp2sHwbkZ5jTFt0SfQIYZUX7H1Br6
R39uG1jNVc8tMEeaoPu+7APlibE0q6LyrnTJqaU0uGsCW6MGfWk2ufegbNUTb1+sXE8K2pkiASMM
ChnsqIo8lqE615NAq+ZFQq+mAvX9duTNoa3c7LCCy2ABSGASjTlwlDgz1bSecc4RJ0fzJKwTNK15
Ut8r3wlFCwyDi6hKAnvCHNiiX+tKl0PIODZfTP1BDDnjfN/Dyhe7GhVIMP9iYh8KSYue0OXm6qVK
xTxzFlr70TasYGMeFWp4se27FW3daJ847T57IFbgjFZrza+nwVPvNbw0cpqdmiPOmr3vkPv72QPP
2lamgf2SWrdD6WqlmZ+4rNHZMRcaUSsAxhtiZuQ+GfaJ5ij+v24HmMA3xIMbBEIYVWeWuQ8wUwz6
3tAq4zsxfSQK5+8v24ldZQ09HQ1wPE0H+OTSBaEXgygbitBqlS+pfhra3RC6IIIKI46hq9hfHDkz
xKxVYPrYFwHkF2TMZA3+LtJ/ktThUtzIy+5lHfrOhRQFWe3VHktnlCWVooNDtvY6UhDO3mHE7f5n
aQNYYQVeexfteivbhjS+Vx/SR3Ob2cgAPOG5cHhNs6s9AqC6iA4YqvaYyUcX4nJxlSwHo1k+hJYk
f7WR3WHM5XYArizqhYFlMc4CMGtjSZsiGFD14+y7YbYtgUPl4RZWYgRdN8SeirYAhNyZGEz8TPLV
drFSHVK/obm8WYgtjBQdFfu2Qys76twUK/gtjWahSCNMjfOJFF7X7HqDk9GueYNqyLdOJAa82Us7
LUIydK2Cj0I+SAn1ir3fQHMMLdWEE/Jrn//cEnNj5rI2A1UESwWU8OIcXWzuEO7V2wMRdm6CiTAz
N0SxKAnWy9VlGjVUdny7dJrAm8DHgHNz/rz9ga6fdIxFJuQCc2ykdITFWnAXcQVKrMrK98FdhVSL
fKiGxYNAXxeuGZNM/LXCjCuCwGS3y4VDiZap9ce0Rkt8g3CAOlEpswV78m47uhKJqFQj3oFlBLiE
bR62w9AnpFHBNooKXfJCNCeuOTDo72Yac1bBBuaNwDZAVJxal9tXEbS5z0cttHq7ug+oTo2dfswe
oXJngXPnS7Oh6Wa1NLnL778UZ6D3ALtBuiOjvwYa/L7t7/WLAXOj5z+GiVajzhoV4o2hNVkx1E3N
0CYY07fnO2KFv1vHd3M6VlZh+5ZMtYL6nPt+5Si7MM9EMqayfKP1sRap8scgNChVWsWPBVjbb/t5
3YVm/GQCOF6UqJoZhiZHoRlt7mtXdtJn8OY8thtpM3svvUVcyLg6xG7vTc/cdRs0ZzjzpqvuKmBj
wCsJmbzO3LuGMZgguDFDzHjasQKBA1szjjOP4WblBEK3GChn0AGBC40d4O0iRY60uYsstQWm5TnK
Xm4v5vVrBIt5bmD5AWcXUB2gnhe1MNB+NDjkTJpuo33gGNvw93wvHlUvsLLQccyttOVYXtuf55av
9k5UyVUPy41TpLR/I1+dNx8h0gl080H4Wd01Ee51XgbPW1Bmk/Ryl4egdImsMnGb7NSWX7fdug6L
ZaQbrenvYvZVuheFkHds6gBY01huN6bf3htkbrZtAfhsNYY8+Nj1WwgNgaUngJ4xTiDgjS6/X5rO
ZdL1KIiEijU4wPhj9q21h18zNew2c2o6uTF9TZ5RMgisTxFdHs52XM7uyyMQPwCjOzi/MblKCPMZ
iTEKUN/ED+gjHDbLaUeOwWmg3CLB9Ze7NMR4WpE4TeUIhtSn9E7HAlPg48t9tM2sH/KH7Bom5VGp
fWOibjnHnGlJls9qo8EmwKvP4k60yHuH9fxjHCMLAF2a/ebJfawt57egLCSYsPVYqpdelyGMu0yc
qZVKSezkoT2aJ0AgxdiGfiL1eUDd1QjCNWmCdgyItSs6XXHqtViYQ8x/3il2vM2cwTEd3BzojkCG
LP4KnvVDb1gT1e3xowNTESeAVi7RBa739wcwHzYyNUxV6/gBGVVcYQPdU+nO+Grv3j4Nd9qNdrAf
95hJcIDcLmi+T54J8ISWuLtvZ6vyKXAZnF+0uofPfhDz1fEGGmczjlBcmBytAXdi7UZIlTGqf/us
WP4OG12A46FXaSCLldlOSpPOnd91kMmOxqMUNoD7ukN56uTGLYdft02thRWYZUHHhKco+JqZ2yqp
VCAwCUwZRWc+JLk4Pgxps5+npN4UfRNZ8jT8Vppp3CfR+HHb9urGFTVTB+81FE3Y4ZYhUEahNrCc
Ks4mX8+dhjcrvdz47EKCAHB5zGOABfDLy0MwiMFilmsx4FUqxPQE5D56C9rw6EerT1YP5I4OzvL/
4NTZucsce7HSRWHZ4mSIqlMMvub2n5HIQNids6IwWU6TtkTsFRGih+H40MwfRfTWQtNhSsBqP/My
9KuIX4yZCgboMQwpYjDtcgHRlw3quAMFC17fyAx1gWCmL38rTP1NSAFHvb12K9YWjV1w5Sz5E/Ak
l9bESAc7WRFX1mhkP4yy7TdyZNROiKvsofcnHvDhKtEAcSJYyJZCF0CSV9ssDPrIqMykskQModOu
SqBZI8kJHVu8SP7dM1CSLxPhC/CI5Z2L0qA3Q7GuMCBQemGdO3nfb8dI37Rdw8k/r3YVvFqGjXDx
IuIR+ZeL2A0DqNUbmDLidpPpoxfqjX3bm7WFwyQTjgu05pce/aUJPxREtHXyCsQQIAPsg+ZTD4XO
lmf9z21D13V4OIMsGmuGTYyLaDm+zrLQCtlvWdZDBdUS6LuJ3R5SGI7Z+9tS1D2xre8TudpJSelK
Pg8If3UyYi4MMxa4fgh4CfCGY0ybyhTMBWiOxE65F1LDkYp3c3zU5Vd57jKqdmByqv59phsOY/qH
IE0UES/sNQ8K5y4GIrqyZH9yWn92ijbdSlnvalV9QNcVRGcNzQTFzjLVy6cw5nzaq6tnsY/2AyDD
gBwqbFWy7vJWqRSxsspBAz55nHSMvPb34HwOHRILGab+Osm5/ZXXwunMJst31gk9dgKqwmDmsqF8
91ME/VGeQkX7tpm100WHR0udCyBDwhycmd6n6BDIlRVFpicO40clqRtU7TeoKLm3TV1j6rGMQFSh
MY5DEy9BJlOIajMlM9DDVgHp4GVOlPTEDiCcJUWtnUCN3ugqO+tfE9Cq9X3g/R/NM64aI8SFggrm
m27UnSwDrzmJBiQRBFIkULu3cIMckbdMeIkHv3U1vvON+jfnR6xwAAENDlQZ9g7aCWyjMkKnAgoQ
KmpIYXzSVEjVD2BlMP3qlzTJu9hXvA66eF2IoQOcWRzc0trHhkajCoSCBK14kdm9uVFPRm3qlQUm
pMPQjI9lMD8KgfhWzeb7bUfXwvfM1PcZdnZGLdOxkD4xYKotO7uY8uwY96hCaDXhCR2sne3oF2Dy
CzVwFY+ryzNJnlpDgXQibiyoDShV+T4Q9eO2N9+Vg4ucCaFrAgi4TKCjQ8Me7hlmTpD9ySU4lbcV
Aa4ByeBnl2zSVKF58xa22l4LXqZy649PlfQZm6VVpQehdLN5o+cemaDd5ZSBp5buoGxv/7jrr4pZ
XQD2MMiDvBjjHJf+N6MakKKPSkuqbFmaaQfI2yR/xObjf7Dz3ZsB7SA4LpgLbjR7pQdBeGkVqU9V
MBTHwEylyo7kPBXrVY/g0pIEA0LLNn1Doaz9IUpLa8IkQzs/6uRt8o9jxknzrwMHAqkopYLbFfyu
wJJfLpw5qmQwfDDLtUOqWZXQapbvI+v/92XDTkALGxMuYKxmwrPpBLWpQ1As9uWY7sHLJxyKWtZs
GbJYmPZqOKTI1xtvIcjFVPrS3QJxLfOVJCBJxtkHyVit+0jaOk/tdEsreAn32toBCIB0FE3Xaxg3
snklSRcc86hvMv9TTt9ur9pyGF9uOLgBeir4gsl3pNSX30ZPwn7Ssr7EyLutlNTHTAYJ95Ksoq2w
Jd2f29bWvflrbfn/s9NKkvxISRNYiwbVmcXgTkt5uKllF1459L+Z05VwkpIalYauUgmOoU3TuaHq
TaIljJkXaRCJAFwK8PvbTq1Egqyg4rpMsUmojjDngjGGsdmPCnhw0fAxZ1eYRRvMN7eNXBd9sHFM
UEctvDALKTYTb/44FBMYJsDRr2a2VoyWbgiYQIrxRo5/TLH23BeveMraif8AQoWPSSz3kMSsTcWu
ZN442zUzBPNj5Mvv2AygpPSXHNw0H4QZJ27rBBDjTnAb0db4kXfFvoe0gjkLTjocxnHinCgrS44H
IcBpuIegh8y2l+URdYO4QN8gC4xnvNsCC2xhjZU0KS+ZWk4NJpwINH0gJLRAK5BSXHpalFIUYWao
hkY2wZip0CKAZvFU6cGHqnXHpAKx1O0v/Q0tZk0iB1fB5YVhQVRsL02iMZ8bg97WVn4n/1wqppHz
8R7bYBp2Eit0awekG063eRmoSh/+fYDQwCSmhIkRwNWRvrDJIzGEUJWHrraaiTY1De7z0wyztuoE
h95SXpWU4lV3nz1vEirwMtclbhjXwRGEYb6lw456ELPaAdJ+QSmgcyIfyjvgMnbGNrF+FG/FNnF5
omRrQQxSIlAwYD/gicd2MUbFBwVSi3UWnhpr3kADwwMF6XZ2AOzYxJzrgmuNOfrCVA9mzYRrlaPt
gh0A0cfUjiDYcHwn+5z3klp5u2JjnDnHBJFuppUk9XBuegBnCgbhKEALqa17Mb8evdwRV1/tzNaS
Zpyd6poUY6t2sDXsOuc3inVe9wbBegpGJHc88tKwtZPwwjXmopdIh1nQxbX2DWOLv/R9T/sdBrgI
LWnw1Hr1y0PG25PXz4nL5WTeNDnExgapgE3jIduENui/7MkK70zqorlR2a1D3NF7hx6wm3uvt8+D
69Y4RitQgFgKYHjLAPR8ubxDagrNVMO29GF+Jr9c/yCjn9G5qA7Mu2LLbS+sHHkX9phIVaNOTMrl
c5IDntxHaNOic9u+VUC5zAGVj9CLsdKDYeWcK27l5r6wy4RsO0wmJDhht7NKF5ySvx9VTxT54bru
H4QNAG9eIKxM/KSSXIaS2eOE28le9yc7KHZoA/homVbt9L+i7a9w1+0n7nDqSvID//7aZWLIzDHE
ReIBWoRvyS9UGQLq39W/a0eyRidP6csDT3p01SDq6pCnM9EG+w6ss32ptoqay0vgDMJ8h3HxfZvz
WK+U1RP7zAYTLP2Mgew8wnUxWQTd7MY5StvJOj6++UDUoUtC9Xt5e4he/mh0egf+iwauF+4jm9yb
zy/Gv2diKkY5iQFCEBTN2ILdEKmREcsydkrxXE6Pae5NvN2x8mRC2Q/Zngl87qJNcrkZZ9VIKj9R
ayslow3mRUkGK4d/CHreVbhq6HsgFa9gPDOY3SAUsVQkOanR6LamXbSZqfxOqPqgQYJloI1d3Yno
fc2nTuQs4urVgRQTL13FAHaC7Z2GpOqqZgKEbnR7Y1OeAqQdjnYUPEwb3j7aVn08s7T8/1mAgncB
A+gjLC20ihagXxR6kP/BBOR4UFM0gFpl90DUpX0wpPheVf8Sgk/EVzZVtDV4mcuqJwuvBtqjSCbY
XKLOUbDuJ0ReINxp+aNcoWFoTTwl7+uuKK4CVJSwmyUQvGJrXS5YYmDq1Nc1XH0fow1eQ5p4uhNQ
bWvchSmdnXYX0vuBFhv/oG950qpLxLHXPN4dMrpZqM6Az+LSuDmF5VjpiEjd6E6TZmy61nSjgXC+
2LqTf+0oDANXNkuQ7hphZ9phiL5XLPBTCZbk4Yx8HDzTmVUaCoAtFU64tFxNKLjYPU8T4ru5dO0t
aKhRS5CRkyqX3nZ5FEpJgcDRDs0v4zHAo+sOdLn29KG79Sb8pcxU+Vk7wbO4ARvfRwTBOs5CrMYU
XhyL1iAQyyyWJwlIBnka/IJs3g7jg+5XGAZwDMgq/IctcmaHOcKnrDKmIoQdP1PcEJxGiLCXLs4w
fjhx2kNrV/zC0vE/LjGH2sLhFhsdTE1CfdAk3x1U0y6qwpKl/rXWPtK6xLQjJ3lbTaDOrTK7Rmhz
Ze5rWJ0XLpQEEzN/JolWmDVGW1EnW/DMoK3QgnrGkLdy49xe3pVbGGNwJpg2Fggqxv4vA6lGzp/H
uY9A0mMLMmeQ6/33D6ijwwwkMEoDaFkxoQoYLUjfF1L/XArpBFVB/R20PtFs33ZkbR1RiQLvyHIx
LHSul56UcgDIRBc1VgZeJrc8kq3vqgfxs3V6B+oUUADiWVxJuy8sMl9Ol6fObEAWAjRWChSPfBpO
ZkMB9mg2NY8wYe07nXvHpIW9nHRlsdiKKmAjdWtAXe/2Aq4coBfeMAmg3DdzmwWwUJpbFSwXQgMp
RN6SLeHEnFsXRphTOitHratN4DZET3sI7c6B0mTqDPbT5Omft/1ZyxQwCwKCCahaLXHBBN6cNalY
FzEGzT/wVTD5klFcRCOtPe0wv3OMrWSayOoM4CgwlS0Ttjk5RlB0CNS0sWTPPIrOvPdd0yoxafYL
ynoeF/G/Gg5n5pjQq5RSGdQsB9Fkr9gNJCMkg/epVmqvFx4xEZf4JJ+hktOACcweHogXFjR2a51K
nmF3Jm0d5WF5kpS0uIu+1GfOevIcZKIRNI2VNuew3lnFUlq6/927ouWfoBX0VHzWVvjntsGVZ9eF
t0xgCmMnjlWJBR3MU5Q6Qk5lBRrIPs0VDuZ3zRKYQACvAPoQupyL52dppTKOOO3ForGmbF+DCtpH
CfSziOyWN0VzDW7GtNW5JeZElAW5mgUZlrRDLNBhp3mqczwdxZKWm5EGXkp3kHrqqO90vIbySpf3
0jYToHNd63Jrwnbx0FOJmpZ/TLze+eoA6dzc/nRrgXruJhOoVRLIYBstG4v8zO/CY7sRDsJDwzHC
+2pMPLZdFkZ1AX9M3GKDtAwiKhXkziDLx+MlW0vu8N2WOTMwyQPGzDjUQiEmkpJqcWh2QRkToFYF
BXtn3Nab99At3syD/Bw+TvsYRYLkdzJxUru1GtbFD2CcBUFrU5sDfoDhA3Nfv1XF/TLWWnyok52D
vmr4IORjbu7RxFXUmkImnKvRcD3S9B28fxeB2ZB1NneQr1oW4RBvpwfNk/aGN2LCVfzMtj0F9Mnt
6QiEvoRZ18jVMfAWeuPRpK/69p8B0Je/hR3QqbK6E6cJv2WGMHqvPZCCI6L1XdVh70VtkZzSUAoB
QQrzyZM6quZIrBurR1kCKYyX0e4+RA4ThKiKkg3mqDbzSfR4e2et8Aue/b+GmU+dCxgtbkYYxlzo
vBXx1hWBEobA7XLGRyUXkrzs+1uOMp9VAO95Umew10oyHdC5qH0qS2BmNp3bp8Lyh24YYgffDWEC
Y5eBbyZOli5Zjb8n0W7pVaNPrRJXCT9u27se2FmC5O9Ksi1XQL3iGNzfjfUz2DUV/YMbBLt2tpD0
2iLtII7KSdh4Hi4pydlFUhSgIg00eNjFm7y0a4K+j5upmHmgZfal88yt5Yfn/jHplKFCilZtl0gB
H5hoj/XvoD1x1nAtoz63wdyN6lhlnSrBBuY+re6P/5zuhZ8x1e6V/9AWvfhazN3YtEpDWgmL13YW
GFcz6T7tORF4TYLARARzB6YaaYP/v2IuVOMseZfbmQdIT4uISLaNCzT8Rv5BHm8v4nc15zryQa+G
yQJQIbBQUbVKk1bT4Zr5pO30vfLDRPW4oacetRhQx7ml9QMnp5WitCtuRFt6/w/lJqzt3x/AfMWh
ipMoj/AVJSi4VXeg5w8Vb+TR1a1liOg2A8KsAG6pfK/+WfhD5lAXZtQCQfslQqo+oyZ30HAJ6auV
JDpKqZgXAdUCE/KhOaZiZ8ARzUNfzIo/Qwjz3UcnwU6d1Bu2gX37061nTWcGmZXrYiP2QxMGVSQY
dBroj3eZNk/TptgMnNNjPUzObLE7oEIpr/Zhq3BE39HAq5BQ0Rop2bbo2FONQk775J8+ysfAadG8
Su4UCKRwfsXKR4TOC9gB0AeA5OJ3te3sIyZJ7aeVDGI1Dc1rirar3asjT/poucOYz4h5LQMoImBV
cNUxn5HoydzGJkGLqKptQfPq5A2Q3LnHgEp3DHmq52suGYuWI2yKS6f48liuUqLNdQggmpaK85PW
Vi8TPimvYbvykAZ6EK0ENC/BisEyEYB4vJrxoMH9Gdj+aKdNZgcabcRXuX1rU8cY76D2O/NoRFfu
gHOr7KWazdBVajoFjcbis0zVH3ItO0aTv93eBitWAJX6u4JMTtKB96soUgAUhwh8z0TetRrBW0zb
3DazEhZgyUXFemGdRguTSUWq2JfivA+xhKhkulWvQwIzgYZInhfHqjaNR59U1XOUctk+Vi5uAOeQ
5AG1AegGy1Xf9qHfGdCFBh3ONjCczjzVSG/jQ5X8hBBQkjzc9nPl6XJhjrmGSAD3dQJz9YRdLjqJ
UDpxVaO+aEsI09vGVqIfw50gPdAQmUAcMadKQMyyy5b25Vxte3AXppC+vm1hJYO8sMC4o6epWobt
CHdKqFznCeQXH0l2KJrRvm1obd3OXWE2cjjgTkhiGNLEh2bAGFVQOnO1l4oMlHv/ocx94RUT86VW
T2Mhov3azUJ1zMJkdDqhCh7K2XwQ81bm+LayxbDBFqQ3qHyWG/TykJqyjpSTCnO9+ZBn2zr65DYI
1pYPlWUcgQSnLlC3lyb6KhmzSZ7RyC5OkUqHbjMkEER/6nNOwrOWZ4G2/K8lZu1GH3qccwlLk+d7
2dfstvvfM5oyuqM+kqfgVHokQNXvdnSsnR7nRpkVBJsOtDUTGDXiTYbjSTzpvU06ewofw57zPFzb
VH9tocB4uZRGByKFsICtdnyKhp3B65OvPfhxri8pDkCwIjSWLw0EuT77UoJzfT4WhiU62WHwxoVj
H68lXPwDHjCmjQcMjydsLQzP7cqXdqcgHFEQht0oWESTfsR+aosCp8OybuR/r0r2YTYUqVlmA65K
PDe9pEQSnhY7xeDJM60FBFhiF3g4wOFXelS+Cam1gMAXXfwq0s2QPc5FQvsahN64l3/fjr7VmD+3
xpyCMqR42iSCNQx1aD+nLlH3CVSvWiBl/RnMKIrijIjOUysFqgUm1OJOh8TyFrNCjQMl4Mga077Z
hnGm2UPdGk6blJ+3f+JapxRgeeiTY9IDlB+srEBUKPmUaROCKpGdvv3R4fHdhbIdx6Y7VB+yDpI2
8AVCRcuSxP7QKhOhQ4WKV/c+G6c0rLeCRHboGh1VEfweJk+9a3UNz38gE31jXYC038QP1A6jG4NK
KdikeKGR1vI35Cnb5rsQG9vDRNPtlVnbzud2mXx0CHW58mP0BIrkR0sOGa+osxaJ539/sX+WVBck
JgkhOC5k7CoFmMG2t/VwF8cnv6dmxumarm2vc2vL/59Zy8seariYFcLk78+pXurmryqP3Wvtzj+3
wUS71hnzUJVYMSF14+RZQf0mseXp8fZ3WesYYdgAzF4YLwOPEvtyhoBXNmYpXJnlV5AmWnW1raWW
Fqgoqp7W7AjgBBWv6LHm27lR5ms1plIZvoooHPqXNHlWU7yWDxrvVbJ6xONoh04dlMeXqb3Lz0SA
ZYkmaLpZtY2NN9vHxot0B1/LKQ++Y6DmN1DyyGtbrgUHprV1NMQwNnc1JBvpXZ/JBlZ0KBMnqtCB
a/rXOdc4PZW1iD83w+xkIzN8MakQH2HrzYWNPU37GZPu4CMXxYQShXMhr0fKmV/MFhZqrRnE74Cc
WmsEez3BoBgeE3eZEttDIepgdAmP0CaiZtVzMg/emjIBI4eQqVdErKkvPkTde9J59ciRsV3L3c7X
kwkWQdaLWUwQLNGYPvYGtIkMUNfq9XMd9g6QRJzPt1Y7Nc/tMfsbAIHW8FPYU55ssktd/U2B0NxT
487WtEV/0W0m+/ZeXxaJqQmYugJ2MswhYpaUBbChMaZGjQ+LWir8meLhd54Sjom17wSY/DLhh2f6
FUutEqWkHUzAoUh2GpL7VH8WRd6Jtfahzm0sG+Ps8FWQZDd9Dhu6bI17zPs+ClbkaNshpvND9/9I
+64luXUt2S9iBC1IvtKWr/at7hdGqyWBoPfu6yepmDu7CsVbjH2OHqVQJeEWFpbJ3HY7KBP5w4f0
a425aHFwBupGwLiPYis+YdEZCTXiFP6HNtVe0MXMyuvCSoNgJdBxy1yEwDJacvDW0tDhgAbV6xGO
mt6MZOjBR/BM/NyVvoVzgBNt01PIECFzJAeF6r64NVprGi31B8qAd8a3+B2+GR5bWdGF5of5YyC/
icICMHnzkaSG6ZRARK1B+YLm5XhtgEgFupu6J53QUBpZFPRJ9UH5LW1pYmV+5JPXNVN3O/HXnzBv
7IsVR1fXWIHaHgwe0c6UXRnVdWtPm9sbCRBoJEQvHFg7QTpwDZHWqlSK+TzK4ldb/THVzmKIZHV/
7h/B2717DcPt3Rj59lAsAZNA/KP7KfbbID/m8mCN4hpfykJ+bcbCCwfBMkTl+Sa/eIqHKQyARYfI
T9pfk0r2jfyF+LxN+sKSIMOM4nYwzMe/G8IcfeyOpgZtiQpV5pHhCcnDQOOX++NfuESuP4qzeiq0
yYNOLBsbbxdIj9SugCrvcTsyRyE/pnJjiCdlTRBl3h7Xdg+YxkzrAPaj2449sTLHXJERZkoN8TFO
yXMS6Svu7e1lfA3BDUsJY2EYy6qx5Uxxq8juJV+MHaGg21HYhaDuvT+NiwfiYkTcbq1bsxHCGnBQ
SrN6dO+FSQ1u+nIFZnG3XsBwu7UnBYTvAkwciaUNrb08QupEmZv30MCy/Q+GBCYMWBkZzU585RLt
uzDqIK9iS0gkaiW48BsXzer3QRa3nwnBKzBlg+BS5LVpSFYlzZBiRJX0J0QVESJ1cKxZYEOmykoj
OySWLG/ugy5tPxPVjuhIRcQfqiPXpkWfBlIaGharSNFwWymnpK9WnIkl63UJIV9DCCWIUkqGYQks
sgX0MUGlAqFxpXi9P5SlDXGJw7mArIwxqwVwMj2GW3vGw3pCyT1UcRthZT+sQXE2v5RzKa5VQMVy
5oSGVVQySrntqjkk7Pv+qOS1FZqP28X9UmUxGVOxwfRtWlAhypZxbLaqa9ryGT2bNnhjwTYsuZO/
M87h02tkv1JHc+5/xJIFuZxazoKg3KJvxWbemW3mppnbT7nXox5Bk/YCdQTh1324JQtyCcdZkBIc
G2NuAA5NTi+CPCGkh27KskC84j7Q4tacyztQlYhDwJNXSYhuKELbNrZaepMCBbGjQb+mtd2yOHsX
KJylMk2WpGg4bWyW+r3RbQSQO7FgP9SpWxgPtPXuD2qhzAxtLRd4XCQ0K8tCBz97gyZUy/ijUyv9
oTjio/KupRbtrILawhtKIDbyqfQa9IfR5/sfsLh8ioKwGxopUDHF7dhO0YQhHDFeIYLmDmU2U22y
JgmxeCwuQLgtSUcSCn8nNUCpnii/s3btglkoxZnbg+a+1pkzWuILpacYrCBDgHnMhHOZP2T0o6K+
Pnwz9VfVnUm0I8WRCn4svvwH83eBOw/94sQHYIuIw/nE1xN1JMitajo8ovTpPsq8C3jH43J03CoJ
VZd2UwCUMjup+W91PMgIrCGxR4sMIiGJm5N/zXNyPZ/ckg15UZqITmFf1Dsz+oDqIa0/tLW7euFM
zxW/oMJAeTY8Zu4a6BAFmBoZKEUg2JGueAlSRbFx7iS2cgsshHAAcQHFLRSFSHCvZ3gKQSnPfJY6
a9qw4+QLR/Whqqx0C8KPvfkhrRTlLJgTZMEQCEVADEkWvkepqIVWgWh6YzfF0QgGi0DoBcqwqpQj
oO62+UroYeE0X8Fxg2yUPoECAuAK+ZAKT1K0kYSVrXgrQwu+j8shcXtxIEVvlCIwKu0J8n9CBb6h
Y5s4XQahPuZK3Z9G9SpjLxqPVbfXsoeanaGT0MKwhSuzu/SkxLcYmFoVPQs6nwyWahHq9n2M8Tr0
pJxbrGz+pdpP7NAdmk341HqpYAWbmQ6ZWLvwtV6TuFhwLq4+gDsmWSAgkx/jA4bACwavCJ3Q/OjM
UxHq9n0TsDpW7qKtSpElTAOUQp0y2ogaukzVX6H3Oz58R170nksO21IQoWaH1mIvhQ/K5/ufsDZY
7m40jHzQS4i8Qg7S6VVHBWNYlbqMfirR23+HxN2KiZ6PTQZdLhusP12wL5PdmDzV43PA1i6O+URw
lvVyAfnqVBWMSGpUAamSD5X62cQrDvVCVRKaBlUUk4HtwZh5Jq4viFotIB2iJo09DmctOKPHZUi8
UvGmbD8ODgan0BBik2tyPn9Zx7iBoakch0IB6RqKobnHQkjrugDremObjeJUsG8D6M8jP2pMS+7d
xAD3UGxTk2zSYk+7oxDuoRE9anuinHrtB+kfUYVmySOk/6gfB06Udy7IpntxH09enzv6hJePYkGN
JDKCfRuMFjMGt4P2eZMJdg0Z9rBA39WX3PpJSmw9Ha0i3o/VWW9EbwhtEw8mCv75NQu4sEdlKPpI
YAuCK3AjXIiADEo7Jw1+ACwgKmRz8xjHtim6pVY59zfpgm2/guKMbd6rU5PIMxQ7MOLUIRjtoGUL
Dn1Qcxcrln0RDN2KyK/gzw3xO536NkkVgCWgzB7SyRMFYjXSD6E/5O0pKhrv/uAWbuYZ6P/wOMPW
1iOoxyTgxcKbiCYWRX6hNfGm1r2PszYuzqpJ4JopajKPSwugvZh6hvyda74yhX6hG1tjWquAWQBU
ZlqkufZrVqjgXA5BDo1AJkZrS5Ur0mLLps+xOQpZeWaS++9byhGEkNFRhwAsYuX89Z9mOmjhqNna
shbYY/E6Ir0cEq/PVnbHwr1/hcNtxUJSQrUGg6KdmechPibSC+tWTPKCobyC4K59ZVJMhmRbazeB
CuXd3iZrOo+LgwDDKAKMMFeoAri2lPKkEJqFmCw1bN8bKJZ3RfiURSs+w+I4LlDm/XHhsHeSIRAm
AgXcepaCytc839zf0mvj4Cx+JISmjMqj1i7T30UJ5VvEuhAm/a9A+E5qVcsVigOCCgBIajXatjdU
WN6V7PTKXPGcPUaKuj41x0jEVjuHneygf8+5P46l4DJaDP9v1f+yUFysR1XFZaOBYwYt9dORkQM0
/ew+B2fdqDgFyw5pg2RA2OMxLoLHTndLCO4OoeSEXWZpvegH/XMTr+UJ5iXiLs+rj+KMRIaSocYU
MLtp+2rkz+V4onQP+uqOHqXY7dqVIsMFY3sFN6/DxRxEgdhlkTzvSdb7HTMtgb0nsh/EK5nXtfXk
znDbmUZdmPMZjqOHtir3afZyfznXELhrIy+paQwiEHr1R5D5ciOt7PulwOvVXHFWgrBkQhMM5irR
xBcjiiCePfVgWTbHh6ETXDM2vIHlVlM/mTT+b8E54xHSCS0DfYADIb6kQWWFOOTtOZ0earIbIhNs
LPtMkFdQFzcjol64+pFzQEvb9e6oK4NQVQghQQWLFWQuUyOU+tj6AOrIL/IkNr/vr+HSbvyrZI84
M+qfVG6GjUGti8EEXmt2f9IqfxkQC2ulzBGV1QmVFw7aJRY3oX0DzoMyZmjBPaAIu6Kolyu+9GPw
/Co/Vd/5SjHbQtESOpmhIKz979A402wEagJBcsB13+KJvenP8Wn8XZpQdQBvu+I62vZNe1xtTJgr
DHlrcoHK8xAXugwd+wSoeJ26/R+UzmtHdQtWj9Aq1tjBVhaPl/IzpCIXswFYSHQ6GSjPp8yOoydj
jbRw6ZK7HNO8sBcmK9QiNMpEwEkVc0sSdR/2kCAa1wJEazCcIW6lsFLSZobRRNvodxGia2tR+wXy
g6tdoXHmdzRGfWxnEAHEd4Zf/YhesoPkZPv8h/ocEYutmOHFO+9y8rgTDTYbsYvnRaqzN/oFxd/P
Brxjgsv8zkbZqPC72MsvKH40H5O3+2d7bT45+wy7mVSsArKifPfGm6zUVim+3sdYHR5nQLoxlgRx
3hvkqKAc8FOymj3baZnT9hhS/mPaDQ+xoxWW7Btrz+0Vg6JxBgW3NgmHEtjIi6NiSjqrSMRbBI32
1P0QUVagr/hIC+U3BKzqsjZT4P4lp7o+CcGYMrNoJPTaFgxv+3Oa7OLITRQH7f8Oi57H8pgFm7b1
y9ERylMU+yvTPb/kr83L/AEo4ka1OBLT/IsGirLUTDIVLWt9ZcUdqjALzR5FC2sLjqwIDcAhcafA
TQt3BVmfZ/MeNHdycoMaDAUDoOcke5T8NVUKBqFN3G9ZfBTMc5ofqvJHrviV/mZC7ElmlpC7ivhb
kr4I3iiaJQ7xoznztlDRVRqX9UejDDZTF9t68YIoiSz8SPPKMYvIqkF12FSfQyjaTXOmoDVWi40i
h0hQbjsVDYEIX9SHeoqRqPk0QE8qNKo9jJ4kbyLQmKZbrdzlQuaW/TYT/CDakmyyGhR4Gj4Z/ap7
jodjoJw1mkGSlzpp9otCmCoFjSO8ihR1cdNDEp0z2SGyh4LDAjQA2TlKt9HoiQ381ewtRfV3sIn0
jWG+5cWj0iAiAJno8TGBlo0UO0a10ctno/HSWLGK7qCRXUQfSX4QQGClv5tI+E+HuNrnCpRg4q2e
P6Wxn9VfQf+CvElmPuvdJieWPvqxcs5wfsQOBFHsu4beWnPuJw9iPi4DJXv6Q6w/cp3ZSIlYcIpi
cgwNW5Ves+hZyL+UsXZMNKfDYWkIxXSB4K1Ud7XgmOxbzjVbpR/ieEqjs1CAWBeJFLlDnb7hYfvZ
Uf4alOAr9qbmTwOlBvMgBmeEsbr61Yh/9hWEmMpDBwGDBhLDINw0BzvuPKq6tVhvhbY8NHT0Nfmc
KL0l5oZvxD9QLeSlzE3NtbzTQnYNXGeo2kT3moi0EE8skmo0qLSwnYtxbGmrbyuvAW0Ks5JDjTZc
S3xQjvpr5WKHPaM7b1xx3Jbg0UMKYR9TQgk3Cr6uTUOZaHlbyYCPDokj270NqdlzBd5D6/2ZHKiT
7b6ROHqv3bXWgIX+RIToL5C5g0nykegVLrW/5UGBK+9Ka3qnpZXCdbWfdFc/QvLxMG7Cre4UTuQL
gyU60LtdMRAL9uHqM+br6NJL6Oq8odDOtOWZigTQgUN8GOMePAyvmYUbztEPsfXD/HUf+NYLuh4+
d811RWyMoo582UCdMP0sZLcuCqtV1sY3fz9n/67Gx910Ypz2pa4hf5Va6Um1lX3oxRhn6XQ+9A/3
9aa110JKC4ms67FxN1waglm+MTCn6VtphdvMK1UQOiD+6Hw1x1Pia3a/4javjZLzmhOlAk35vI11
c6dofjCcFGFzf8GWbtGLmURrIbdTQC9N4goYEaE/RW0zidm2iGqr7r+QcXLMZPhqetkCqXlsQVPC
HiXIPrDuMY7XXph/mfb+/4uKpN31p5hmIhfmnJKHM/hohtAIy7aRE58C52fsD870hFsNUmyZVXuG
1UF3s7F7Z6dF1vP9ObnZxNBHgtAduJJnImPCF533QjgmohzAjRohOIlmwxLGtdaPq6X7N+sLoL+0
uyjchwnnRUXNZEoKAh0PBN5Ax0cyqxBcRfbuj+Z2hTkU7kzKnTIlQw2UilkGGnvgn1l55Geb4Dnf
KnY2WDmSV2v0vmtj405ohq4EnZZRbwv5YxO9FJrXS/b9kc0/cbVfuIFxBxIRS6EWWwxMiERxm8Rl
+i4LConcIR/zo95GyR+hjYaVOObS7gA/OqhmIPaNug1ul8YRymS6KemRDvRFkN2J6Lqo9rLy4/7g
bp/Mf0f3Dw730JtUGboYqPG2Tfh1jjR4xKc7+UMwbXownrOnYq8d461m12uVkLfPshkZXE+otVRm
Fm9u6ag+mb3JYpAUb3HqtrpovaMzwVX8ehu58NLWOHVXAbmFbGnZsqoFIDlC8xuRYd+0tUf9swcB
dLgzTqvhiJvAADdCzrAK2pj1egjAUgNzTW53YHOxKnhqXmavytjeJu6v0f5G1i4u4zZL8m4UgTY4
0tnwu2+ooNZg2LTn99nkk3MNxwgq6F/YTeNm7d5aPIh4C0CIArL0Ip+qH6U8z+Qp7VFYhZLWbtPP
USyNrLlci8dCAf8zGuegF8InEUhj6IWJaYWz1ULfVYSeq3Aod8XP4EF3IV42ndIH6jVrgufLewe0
HUhdzK4ef2mgx6qlxAAuEkvf6iMK673ASX7KL+gntMtz+3PlWM7H7sboXOBxx1IT5KQJwxxEsTIq
WZrGQv2pzfzaEZ0ehDl4/a3M7G39wbx9LhA5Z1Zvg4SkAkZofFLoOyFO7WWe0IHXDupTEBQ4jyBb
ErYRaJb+QMLis9gJhzWq/dltvRk12kTBh2lipvkawCopaiNXZmOUHFTpj7EmYrI8yAsAzgSgsqxP
aQNb3gwEVd65BRVYOxKNp6xFeWpbmKh3QSq/SqxoVBGCDq1gQJK7Dze0iCDCp1kyCaAUUp77ot/G
hmJJffVsaB1CfQJbe2Dcuvnzmlx8LmdAuhiU1aI8325kSz5nEd6ceOFzsXkqwKNpfKfe1DvRTtkN
tkScwR6d539dAXP9CSbnuCmCOlSJhhkDlW0pfgrto8Eg8fQOobWVHbi4+DPP4BzlwGOOuw+iTitZ
VMN+Tch1ZVNxGgbRXzlWi+YDbUeSAY2MmSLk2vcbMh3P09kig6dJA1HdqT152l4BncxHY9EXbQcN
AtRIepV3H3gNl3uvRUEVK6wBrsnkrVpMB2SpbZqPbrhGtbU8i/+McLbTF7dAF43a1FAgGeY7Y28q
c++PZD4h/BFFlQtKXlA8AKeV80v0ughpT0tsSar5NYIewQPUDfvMh8bwKV0r91gazSUaZwZTUkxh
nQBtNN9b6s2CxfeHswbAbQiiM22QZgBiPKvSL0iH3v/9JefxL3s5Xj8o1NG5EyzJo6KQrurtTv9Z
a1Bc9mvmoZvFpCte6qL/fYFkcAc1H8D9q8dAYorYQTsvRMQ5jo4p/UWD2KOyguLSpHGyznzvWQa6
oqx5Ezt0M2hGfgqSemXH31bswnCAwQWKNLPWJ8q6rzfiSNVS6TJ8T/wHVCSm06CoqAYf6glFSgiI
NOLKK3bpiIEREv2EoPxGBQ1nPlSmqEZY1r1NAxBN6IdCSdFd4+a1c39FbxydWW1Nml9SOlSdoLNz
Pa4ujUB/UxZQHoa8zuTE5SNu4/sQt4GlGQMarESD8KuIeqdrDL0phaITa6jVfw7nCLeU33leaXUb
1DybNlqvXNACj2BQT521MvxlbGKAHQ3yvTLovq+xDVINEjOaxI43UWsNzxm4ekNIwdcIQtoCYh/m
74nY05F6w2TV+1UvfXF+/8HnaZSQWCgUdQA+YiuPaC6v0M9oOJOd+727new+dCT7eWW+b07pPN8X
mNyasqGLWlTYQPQePL5bZsU76BTn1s/YLr9RzAbxCxdsmu/Fce12vT0l8+sHQp8G3kE65Ky5XVvI
eYv4LEVUib3rgS2ybdltBqggGtTKhYeujR1wWmdERBm4f3/UNweGg+Z8oaIZpIYpgJb1YTtIbi8R
d+ieplVe6/mkX10ZHBC3oxomS0E2AQjCUL8qb/qR7tStckT3mwbxHQa/a8Xo3rJrXCPyeyhqajVK
RCCC31L9zDeDE53HI33qNomVHuEswWnPHkWPvcKz1XfFyszeZsg4fG4/ZRE0BhkBfrgVzuYzfUu2
5RtiTAfjZaQu9C4hVGuXL/JpElZMx+3pudpPOndhSknTD40UxnCiEovE72FWeI2wMr55we4sqM6Z
9ipgfVT3GN4EntKsRRRPLp5qExGeRnyjIIVI50hWvyYIchur4KZ1vswvfJsB44rR349l9buDGG0Q
YrLZ79G0kHicxY2Gnbw3PNNRXu6flMVJnYsJQYdmihDQu8Yt+joWJxWTGiRQUYr8Kn8LtJU5XTyN
8KtwcaFbwuTNrlzSTuhmjNIkeD1r5u94ks6NMBYb6AesXM6LA/oHjD8fnanEIKUBWKj81kDIjsIT
ulZBcFvJM6/WBQh3CPQQNZMEDa+2KhwC1enIIdI7N4NSRSXvanTJFd9I/91fqZVZ5Ld/GE3mKAXA
hJ+dOVUSHbUOzDmxmQsuWnu7f+0LXA+R2xipGGSDnqPQWlQew+ChRE3Nmge8tlTcng/NKJx0yrBU
xk9DtRTkRXW6Yi+XDxaE0sF1J8kgDZ0/4uJgaahPV3sN49DMoyCBnu6Yq1aD21/ZBMlWYy+6QG2K
oAP1Su2sJg6qJuRmLbc/b4gbs3LxFfPiXnwFVLaKUe/xFUO1FRVLhhyBXLl6/BUOZ1DfWj2ySyFU
3NfcrcVNc4GrX+OGKMCSihq4Y/QsE1uON1PBHMJWrMjigQAMyMTkWaKRD5HVUxtpWQAcQYWYqYpx
SKTaBEHuQLR9sMIxtUtRcoRa2YXVSjh53ib83ILJDmRz0DBXIGdyPcZSiRgc5xzbiI5I75RunKxF
AOdpuoGY++chsgz1KV5fq2Qg6pFkDC8ujZ2qgwdWROZkUD4hrbula3f8beMFzAskNv8XDiJ71yMa
0MicjzKK/xMoZui/i0FyKHLj9VMBAboqq5ww99Ks38Jh/Pc25hKYm0pUF9ejTAGcRdDyUsiWssrT
5eCpo6uSnvN1fTOnaAmYywPBqMO7h0lbD5AzApZRp9RCigUC8JOVaYkzErzcisGd/76qlVMsJRts
PmcyVkhGlif64hs4P7Fs+yZLenyDoEfBS6UL/T4lmeBEU453plhITi/QyaeDMe4KJlfndKj8xjD6
tUqc5cnQoKkkKQSUSZyVksIkhZ4JPkQkkR00TteiGONbaLxYQwECQmMQ1sIkodxkWLOQSyYCOTRQ
ABro9ANb7vVmk0fTTHtSYg7YpxGjPuOXCX1czb6/s5ZsPeJ9II4xIB+HeME1SiQMipAX1exnaLuW
5JuwRRB9/Hkf5TZSgJNDRBB5zSwmusjbAj0pmGREcKPkDiZ2CIy3TIdcpNYUSOC3ifwaKIoXNWlg
B0b/cyjyH3WtP5ZqYNpSqrwGjaqsWKdF04gmPzRQgnUIJU6cCe4SARdTBUrUGI3YgRI8MR1R76m0
hb6BLjJ7VNvU1YbUpWsq2ou++kxopoKMSAI+v7TI8XeKkAC6eKjI4LNK/ZmMsZU2T5PUOBINfxsx
noXma4ee9674aCLcQn0lb2sthqMmW8T8uL9C84niTz3WBRVnkDyAK8hZmFGvy7IZYazZEO3i7jFV
Rj/RFCtAaj7POi+I15hpl/b3JSL3bCg6MxlHUDLaRTSVlgJ3rRaTD6Y1tibkK/ZzaZdfYnG7XBKa
aZB7YMXwps2eWXrxVvQrLs3SZXQJMt+HF75EpYH2RDIBMsI+RlFpMeoL5i7AQ36Nyn7pNXQJxW2g
PGnaMA8LcO02Mio+XTOxdPYZxNSR8c6D8jeYtFds8jKkiroBsLuDnWT+94vRRX3B4o5gdGJQAimy
q1jejiYSQ8Q8BaS2tPQcC9NKXevfppObfQkxRshyz747H5ZKgpYgLwX7pPrsXbVHC8/YQ35UrMTe
C+5oB1vzMDhoVHHSY+FMVvAC6Vl1O+zYS/Cj/KWurPGST6Ojg1OTiYzCeY3bSCCJ1sZQglFGvAgE
qcaJ0VWfbXGzgvfQlEHiAP+JM0x5lk4alKtgkh/VJ8nLd9TtTGRaZE/zqRc7RW9BZPf+8V/au/Oi
gsAf5KAgg7le3bxA7CCvGzgYRB+Lh3Ts+tSJYTU1hyVFb0e00Z7qOtfXSD+XBgsNcQ2o4JsHB/I1
cFWkuOtRumyn4zlWvCaDms+al7hkaQyEYg1Qs6Okle+XFZuhz5jWx3bbfgnTiYavzHwlhnd/ChdH
AuEDLJmEmDBvQSd9GBNcpzggBntu2+4tqkLL6Cf3Psxi+M7APTor1srgcOQsdWMGARUHtDQl5lEL
XRLv+wzVo37VPoiam0uugocSOUjdy33gxfFd4HL2OhykNuzDabahiM/G0VYpn/J0Tati6R66HB23
ESPKJpr2mMVQVwu7UvTfM+jGZGpmy0Wme6xoJafMshVyimVcDS8l0A/iTubMm9ZnpVI3GN3EUtQT
GPtOJ844gdwO0mOZJHiE/Lk/n0umBBbk/yGq3GMiaFLWKZkIU5JTMNyczHYtv77o4lxCcFsFLzy1
JBQQBlJ/RYuT5Yb0gfbvBUEz80aGvBoUJu8Pa+meQDGGBBnimWecn8hAK7R6ijRsky53De2jz3IQ
cvaO0jUnBmLMRk0PYj9u/ytUfjJV3O9x1wHVGM5TcY7aBzl8q4SHWt2gQqNUV3bL0lm4GCSfkDEV
s40FBXB99Jwn+1BRwaS8Yk+WduQlBnfectAhEyoDQ42RVoOYsxpaspBANcAZG3f6T+Jzl3DcwRtT
Ix5LEXB6+JVk4Oga3KpdWaXbkhZVBnMJ7nFs+5lWhwNRYtqUNRwJux2ThKGOvqMfkNMl32yKTc/M
pex5yI34BG7sClSjFRXOaSYSpENi2h/CMkn2Dbrl1gTWFpYT1zny/2DG1kQkRq4vISMzWdHgfT2L
JARQi4JWk9Gt6XkunUawB6gintRwH9Apfo1Sgcg4VzoECvu+1A6CUcoPNNX2yQAqfiT4/LGTewc+
3BGpodEKo3yy7x+SpWGCChBtQsiOEpS/cR+gI5OeJnjMBsazoT7kxkZaLVpa2LXkEoMzOUpXTJmJ
mLndgO0tjidXbXKrn0RHDyq3YcJBbnQr7NABJUFRVzHtOO0sMZMsKDtsxixxBkVGHf2njpjg/dEv
eAFXX8adJ0OHFHs9B04r6prKW9/iDO3oWoZrwapjcxtERc85JHT4gBvpkhphBLwq5epPXL2E1ev9
USz9vgLazJkiED4Ab3lIjjc80fH70AIF3Wpm48K/j7C4T8FngI4xfL5245LRqQwajeJxkZO92WyG
2jVyO9E/VLTJgHd76BFyWUmkL8UHEG/6B3PeVheviyrUiNSZEA9Rnk3JQjeHJVnqB6olTyCRjd7q
g+moK7HfpdMA+gFI/IH8ArM5//sFZELQBajm83NNOCTEF/BoW9XXXbgMySXGvCcvMCpJDEDkNQ+r
dCQRMSJnSo8BexWhxS5b7ZoLeluPCfuK/AeqBSU4hjfcUBCr0qV6wPOktTtHfB2Y1VlIg9gGZMbY
wTiLyOAL+wYcxGtFLYuzOYvtghh4fiFyfnxdj3QWjkD8QNqp4a4YPo3VHsfZDHNvQRSu/4PBbRIo
FaptRvEwEn3dYhvqyh/BofVMP7TIE6jSViJEy0MisNiIW81VJdeLl5YqC8MJQzIk3ArffXocmxUI
VOMsjQnvaSgP4eWAM30N0kDPZoyZENmJwMpXEffTTwj7dW+qkRabtgjkz6TOzG3AIuGkZ1Gzi1Ip
dSMoyWyCXAy3NKqaD3UIxK8yyoONKNHJiwQNfTl40Cl+3tHAG6jc7kQydZA/1LPpIx7RxkbokGB7
DKpYWEJpgHJrjNpjwxLskZoUNqtb+ViPunCuShQkWqIxTn4plfRLjqTkSNK2eAyKejioEWseEqFq
EZUKCxOVDKk5eKwFQRcV5Z/GFLeRi17CQLZkXLMvbcsYboWOnTS9Aqcv01g02YWCKhCwMui1YU35
WL81JFZ9TFz/hCuFbiWtlFx0mIWT1baGugkL8MkhNVVWB6Yo85eh/a4zTM2RyzbLwCIURuhvy3uv
JFrliVlvouMc5dgbpAr6LQlSRm1xCpVXmkzGricQ3UTrYKYwFx3dY4GON1E9yAW672hvDpFV1GIN
2WpMotenaMXUqkn4GCTUr266FvodLZp2TC8iHfPTySQ/0iZEzYEoCi8RrrjPKTCCc130qitIodJC
akpVEos1+qg6SkLVzkUdtfSuTJBFH+hA9knaSl9orZV/qzkTH3o9idBUJjG8KQM5TRwhy5P3NCZo
26dmnvzKAm3YRYqQvkVS123zTAKdUj+mR/z3Fr16RmY3ia4cA2GUkIBVwq0xyNFRZlrpVPkEadES
aaF3s5TJY59RM7LMtlIgTawaSe8FKaWJ3xahvM3BVvyIXoHSQ5+Jie4aRRl3Qp/1n3oXiq4uVEgq
GUJO/V5SRZTSMC15AD15fUqCMkLXrDm7OeZAn2mcZk95NpHciYqw2LZ5WX5QlYRIsktV/6V2kVBZ
iTRO2k4Ok+ZHFOuCF6G1ZBe0ovKStYUSbNU+Zps2lqdHqVcyNEKOmi0Egv6o6WWwRRethtS9ihy+
W7ZlIFkkQ/LEVqN47PykrofHpOhGCDAmZnDoNSHdkEBoNwErBBCJD2X+M0OhzouCeQmtMqyEZypp
deZkepe85JE6PMu0kT7Nwoxsmpigyo6KKHvJlK780hJEHi05Qwm5FcZh+Z73ifkYmKA9srJCUfxW
UNO90Q8o0Gi7wUvyun+Ry1GuLCpU+Z+h6wdXQsXDi0wYtLcTA0llK5XzoXDRIhw+K3EQHVKmhZAF
xvv1RR5lwcuDVgktMRcTsN8GQ/+mVBRc3klamVbWE7LvwR92okqDA5yL2oBTBM6tMC26fd/H4gcI
qaETGZcqPl0zgtQZu1w/pRUCX5aEXbYtAybAdJAqHn0GnaedWgnxwxhNLeQV1LDclmi88jKtQVxd
myDoVjfacBDge/1CHW7/WoCbZZsaiYmCNiQL0Hcauhkdy9Apqrz6okYQnmANW0eo0vGnnspgZ1UV
AU/IbAjRrlSgPG0aR7pnHcPrzhxJ4KOoOn0eYK49MarluetBpdvcLErPUIz4qBZ59CQEY7ghoaLh
OMQFDhIJG5cq2YCG2qnz8onEH+gYFSx1/B/SvmvJblxZ9osYQQMS5CvNsu1bbaQXRrc0ogO959ff
pM6dERcWDxHSeZjYE7snVhJAoVAoVGWGrZeOCT30Mu1AsRjonVtVIyTwJEWtyx0FBeOOjBS0kqTs
vSjOiJd3id7vC8OoLMdMiQ4FD02pLbvPo7JxVdSUhshbVChf0Qsoc9gd0TKvpVGjOTSgiWcoCQP7
iIZUalYP0gQXplejM9VkKsA2Vic/QyODWumQl81rmVu+N2pV8ZUSvzl0IUt2I2H1Vy2QmkMJKmun
ktrGq2hVgGIHkx5m0vRGlFb+2ZPEtClN8keUidGboEGTLDXN6ajAEF/aVEJF2nZIuRp6z4kxGec3
7ll8cKDLtT/WOElTyytLtFwzeyxdE6xu2zhrJ7YOJXdcs1BsDSd2eZj2aoy7ZYLIVfNPqvQPlD5M
JkiDiyDm+HwR0cn6iM6vARCt+Wx1kd1WrjwKXh1FGPPfFxh5UnXgbEFkauY/y8RL8vuheNqeqfUV
+T1TV4Gp2eIwwjAKuIpSfzPzbz5qVytRenfturJcEW7lI0UNA0MHTtaedO0l7v48EWMsf58LCaHI
11s+wVSVqVeGzKn1V8V83Z4r0XJwcWCcqFrHCoyhqU9x+1ZZz4n/uA0hmKZfV7LFilt+Rg2lAoRK
3kNWwqr+lM0NFwPIreoU+Q38G/+mMMptMsqgxXFS5RQNEDaIbNkXXeLW4vMlCLcYncZ6KjcAMR7T
j/IuuJsOkmO47a7v0FlXfMiH7VlbvTUuAbmVSRhKVmeyH3RmKTjbHqbDQ3dG6dWDtn+xXPlGdMlZ
C9bB3jl3zkKnBgSxlxtTNiW1tBr4sTFFvUf/YEqPrX4bmPeoTt4e2nXH8HyTW9wLuGyFRthQ9Qnu
BbqNEtZd9d4c73svMB1jHz8YLoWqgt2/NyfDtvbFz8zBEfFCFPvQI7HibX/LWjXGxbdwww4jaUw0
04+dTnuaop2MchCFflWtt7nnDkOXIEY87ki328Zd2xQoUbZQ+Y7XoavLLLjmw1yZKwalel8Oqc2q
SjDLq9fzBQLnzIO2UANrLhe02vFbofwAD5htyb5taHjxir6DUPSBNCLd9tX8CvS3IPeBighd4Z+8
6rjWaiX+tbQquDdtHYmHA+RyIIZyH31uz6EQjNuTZU3jdpAAlpjIrUVHvdu12PymvovCwxC9+eRH
XP4UgM7GyV/UlyPk9mVexUj+pwCFJJB2qH6kJ6SVHfJddtHBvM9eBHDzGK7hcNnQwdeMdz7ukCFy
WQa+NBeXPFY3msuOn5ET3DY2Te3IUR/8XX3EI4R5F9yLXqvWDAh1Wf8hc7NrVVMY+LOJVmxXHNnP
4Eb+Xr3GQkagX4KfW0PkZjSzksivQgCB1ReUX6+7aR/ZoPO3iW38SG/1p/AT1707tDAbd9WLKdgn
q1kKVPCA5Qy0wyjm47IUNS51KimwoLf5U3NvPpACpFYlwiwHPdtO/C1/GM+4VFtu+vY3a7tA5vyg
boW5Fc6m1Lybun2PsFjZG65G7fy7GdrjrrIjtz5Hn/G+y8DHIkBfNeQFOuf5IkmTMgTOsVOiE94O
DvcKtdlr76IRdR/tRH0oa8cLCiygU4sYdq6zuDxeojpkaPXEIuf+XRTZvbFrin1f3/qip6W1iGYJ
xPm9bqxGq5sLfKXqS1u9a8GxlQUms+a8lxDzJywimriEuUaza53ocUhRuKBofxHS4Jkd70maZkFO
ntsSuYWsnTrXKVr9uR/RpORZuiBFPEfB/K5bPGbwBfJKnday0uHJQJrMm95kpyZKXCWPHC0WCUCv
rf0ytOCWpMQ1NMzCObSQ9wStv5VpE+NxSva55QqMen7muRqVDoIvlF1AoYPXWY9ZqhtdCij/Mb6n
iofzpztBnUT1tB/+0zbYmqXNPMX/H4sPbFWl8MsMZOhOp7gmuZvIruv/JnamGrL4eECY+YkuLa0a
DJUpPorpoIegW6DpFCllrFrBbwCea5FlTW6Y4fyk071k/c4Iz7m/NzRBMLs6UyhhRishUfAPt2Go
HGVl3c5PBXTfBzupTGw0YW+vxtpIQMiC7lZUOYDInXMweTGZ6KRF6UgYZnaKWiJjtBk0/GJvG2et
RsVYAnHWLEtxRdJmBqqb4gYJ4eSUISHp0aauH2iFrrOqg2BLZ6DZUFZq15j0HTMizWlJJIq31nYW
HuNw60EFKsTmuLOLNdqUTyouCTTZySoascKnQD436LwbFEG12prTW0Jxh1VWqCWCBUDNTTuR9tiH
olKmdQQDxfQIdAyFD3U0xlIaz88sTb0v8jutE2ymVQvBA/W/v88HNBkkY6oBv19mP+I2doMMmU6L
elpUCNzQWsPcL1YLEBzKKFLhO7pgiCjZAFezY3aGi8YdRKPSTg9Su0C+GbTMqLWmthpEXpDkN2hK
uhuRt5/qFlltMESgf16bZDvqrUOr3LW+haS1YC5mx8H7yZl2498P5Iy46fJ2aue5aKU303gIjVMa
eiGouJpTCZpAUYHl6tQv4DgHgPcCBDsRXrcS1HvUUQOGydFR80OA5O729lxzNcuBzV+yOJszK9Yl
NmJgMToWtJdGupNlgQdYtVMTGlAIx/G8yttpL2WzPBTqCWP1JkwUvLkLi5vW5+s3BGeqo5ETPGBg
vsBxXTph6rR32S7wQOftGvftUXKzn9GX9llIByoaGnfedBMNwWEIXHSwRXfNgyrZeHixf8g3qiuh
UbgAydf2eq16sN+TyfNhRBmzclRnouIvkh1Wf6npLmPvrL6RUlF32eoLsrHA4ryl3/tNEoI+EwxJ
04121lzk1+8sp/CiYw0VV9ClgeJPR/j/NAneQgXzanHO07eMqi9VmEwYFYc8jm4Mwv7ijF0Ojjv/
ak0dh9jHRFpGu8+1Hi8Pmc0oExi/aL04x1F2SUUU0G9An0VCbYtNs84uE5d0z33M3G3bWN/L/+0C
nmhtLGR17AzMmtoQ18hfUiOxDVMwb7+qrK9d4W8UzmOg85bUMt57nOTVuiGPg2vtfLRT91+bs79j
p+5ptEXmsO59f0POk7xwUr6sRNSqsVYBhInQX1PVt2N/WxpIvBlupuwtbbc9k+uAqKpHYARedN5l
Ka0RDTprcWN576EenNwkD9MJBEhv2zDrsZEFIV8dxLrWVUteEY9JTwhwKDRe0pM/3DN0j6nKm9Ef
WpRpEJsoDirlbNQXCRzJqrHM5ft4eNXMq57LbJgSPE4COqxPWRs6Ml55w3gvGOCq+S9QOGPpYpro
4YxSe6ixetbtaRedires8ALDqc7jsXyOX6RZ3V50XxeNj7OZjmSjZMynjmXuY7qv0hoto3/jphaj
446dMosmfdKBMaQBquXh/FvBll51hAsE7oAJ+qKIJAkIWEbbl8DhJmr6uiZ5QnYZDUgoR4ESOmr+
54lcbK7Ut9QpawZU0jj9Pnpirr4Dj9nBeN3lyOh0t8Z7tAtxqJm7+uYFRFwHwUVkrfv34gM4Gxn0
yER1Kz5gcG991/oenasjVMeMY3yn2ZILwshT7m3b5er+XoyZM45cB/9InqILIDPjLzFiIDtN+/oG
8uHQktJGPEuy8QllCh/oRjhuQwuHyxmNpkZDY5TABmtyh2Zq17oHx9k+esze9FsaOtKeWLbiRTsq
sKVVbwPpcORIZuUlSKRfrnSZ9HVszisd6cFjaoKRx/rS1yWerIubrqbgyJQfq+Fzal7Rw+oRSaSN
NC8kf3JQFR0eChi2UHLKHbm9lPZqpWDkaawk8U6mo3wgnaT/sFgBbgozV16253rNB8CwDdS/QaMM
rceXAx6iXmnCDgMGzaqSgKc9u59ALrcNsubiliCc+QJ7iAoCkFD7HlHUbRwYYqK2+lK3r9tIq/O3
GA5ntcNQjkHX4iZdDBDJ61HRgWIp0MA7WvN1G0k0cZyNIhwyGOotcLW0PoIAfCHPVChxPUePV9YA
KiP0PEK4Dtm7y8UhKKSopXnbl9SdbggohtMb6R/91H9pz+F+ezzzb11jmXgfRNUBoj4OS1XLEtSw
6OjI/A8KAiyKmrYCVU4QJbc+NGlXBp/bgOsT+B8g34NgshadjCCLx6VN84wB5Z4GeNlRWLUNs76l
td84XIgOlQdVGcsZ51R1zpc6dtUfYPjsUNMZNLYSu3/MJIfTAtXM/84kUS9Xrch1pVKz2QaTnZF5
hLgZe9aIwFWtHXtLFM5T6Jmap20JFK16T5HOLwTJXNHvz39fnHk0MqYhSGUkZwYnbgK7j0Xh1arF
zWEdKm9B7sQnCru4ZhBsVBD40OeqGZ14eK1kgpIoVHMdoxHPpZHAFlb9EBrb0MANul7wg12OKWhy
iuoHIFrKTQRa5yzeZQFYrFsFGYTdtt2tzt8Ci7MC1WSSrleYvxBMOxKe+DWBq1t9zp9b3f8dDWcB
mTlmpBqAUKL1Kj4V1XMePFUgZiz3LcrckEWIT0qw61GYp6CBKRMFJfMIrjwG3hBV0Oqr5lVk7vep
oUB2Eun+UIHsYkq78YVEEsrmqtjMQaTnZ3gCH8onRo30HlxLSe7MlZS3CthMKhsVZ6Kdt+pS0JyO
vmwZUgN8nEbVoC9rX8MXdc8xGOf7U2N528sqgpgPoMW20FJrLCNGEArG9C5pM8hBxXdZlQosdXVv
LEbCnWM4XDozmgBTd6w56xSizL6knOJhlrnU45NpMWgYx8GZlLko37UafqGk7r9p5I62viqUETzC
ifMECRf9XvX8rxBryA7yWXuERJSnPsF5HkQ32NXNuUDlDqC+aSO9K+YhazOX9q5KnvNwn0OaVdRK
v7o1fyP9SrUu1jCO684MKiCFkPqpCFTtRFTrAivhHQ3VckqrHAiM4E5V7FRUS5NUUFsnGgbnYaxB
KVD7i2XqlFcKaZDhedvUVxfE1CDlDhIKdLbMg1xMUxbH2aCXeM6LkJ6XdScFRxu7lfwHtB5tI602
uuF6hns2/BnamrmhJEyJGXRjcWSao+1r5677yXxw099JFXMaSHZpB5p+Hf3bQn9AI5QAfW2geOiY
+xaQQDH40CcjSThFOd4h+kdrR/b503TIE5scG+8GjMqoKLJvKqeF0LagcHEdFyUCJsSDEHzPf19M
sG9IWSz5KGPDUfhRhWiaHb6hJeB+0L9oICDdHuWaRwETDxgr0HRNkKS/BMtz5DfMuT1DJbIzTOc0
/hw009ZzJ8zOXeLWIhG7VUBo5c2S7wZ+mwOUCoQoBdKjKKXJz2P9tTaRBh3uQhPUvn7wZUpHNwAv
wvYo5x/lzyQEDeZMP45WJf6VmyJfQzMF/fEJQRNPclS789iJApdVEBB/oswKzZmEJ5uDvmKLRyXk
2iqIHtU+WJdDeV8Hhrc9ltVCMtSQWBgO+oN1voyk6tXESKAm76QRu4Vw8zQicV/Vd5pheGjG2oVl
+ECo8jTGUJ5iH9voa94F1E0m7sDQzcVz4KW9GNaUGaU13z1Auy0NN13+YxtgdRbNOcOA/Y42Ug4g
UUk5yBrCB+pP+7nmtZDkXYCSvW2YtRuhuYDhDmxZYyZoGBAlqRTkGyrayNJdGz+Tv+CcMpY43GZW
cqXvwEGPeBkxbIT6uwRFnQrYWUS1jqv7ajEg7nSOTN9oiwnzlqsyOG8+UFxE2HND7lvqZnl0qM2/
qBxBiIdjwJyVUPiyjqJvLbkq4R6D5DRO77JxUKq/qEsGCzGK3UFbokPT+9LYJC1GplpCDtSKY8hq
goIQZ7PoCWzNopcg3CFjJFNMwgwgqWE+yEb7aGVP27YmQtAuh6FpWZqPKbxPCdJmBWrzTLAUq5dZ
VG1AjpcgDYmi2kuERB6joK+wK2vzTc5BgnAe1WepfYnDR6jyhrfSLbLgk+gOvbaHFqj8TS1ErM30
OX/TJxO6oV+bitqF6ULEbXv+ZtPlvfcShzODoJL7IYMgnaOURraP1PGxG96qyXowpu8piEogPvS5
jbjmhJaIvE1kiZYnOTZTAnVLo04drX1KSm8bRDR9nFmkaq0GlY9hddZ+SkJ7MuyS2loouLGLYGbr
XIQTOa17baCAKXDjZMNop8Zn0x8KEY33apHsctI4z01GhVEV5QiOjpx+MH5MPhbs1i+eKgjiBkkB
rXUVkdxfFHPguQmiOngNAg8YX05uxQFalebjkHXyqcnoXdd+2V6ote01v2hZFv6Z3R3nxH097wd0
TQKClnflnBYoJjsKWzuNNbSPl0iHnaiWub3+PgTvavEXJHaoJYGcBFqswb3D8+cZXaukkYpDRMZr
eZ/vY/Q3yN/0SLDPVqz+AoY7E/HCEZCEAqZp0LrXDPcNKX82mUhZfGU7X8Bws9m0U9lFM0kMq+Nb
AqI8im7Xx4Fat1UOiQ6kB7aXb+VkpLj3o34ClELXVRQxNE/LuMZRHxvlK1FzL2x/hj5YxfpnmBQ6
wT4tqHtvY66OcYHJncYSkXq9bNTZZbnV9Fwlj7atQYY0bgTFUqtrhnsC4lrwvoMP5HJ3F3WVBtEM
1I/5vjXDXTelp3IKBHcSEQw3Hm2oAtrLgBmafWk8xPWOhYftKZu/lPPyVDYh7YGCU2xmvpKp8csi
S9Dy6HQ9ulAiz6qQtUJrdWo3osfV1dGA/AFEjQjO8MRxOWmWDGWHdoYawt5tjYM2QLVclC9ZB9FN
/BpUUUDQewlSpxqaW3UTWSfwS4CbcQTVhB4ITv41O1NkVO8iFMe08ZwrQTCoUtBKqGiPlb0f4mUj
JiCeJ6NrdRARZQMSp1EuWKm1kSngRjBxk4JP4q9wcW/gYlwEIN1vTNmxqrR0qdX1u0ibBMNbObvA
SfsbifNI00QNtJNieKFFQL1EbiCCcQyy0MVJc9w2v7VBqai0Qssj3lWuLsIgsvSZlSAJXAyG18vg
Co8Nb6wswWm8ZuWqgXsobN3ALY479EvaWiyPkAKyksyOxj3BLJpng9pjvNse0NrcLZG4cz+U0gnU
VRhQJu3A22gb9LOzvE573oZZCW7pEmae10V4oUiqHGC4gNGne9pb+zwvBA58fSQU13ZsJcgMcTuJ
pYziSRQZrTT7OYL7ynqjrdfrf2MAYOr9F4VzcVGiaGU4Z4nb4iFvoc3sDcN+e67W+tEoiEqR2QFv
Exafm6xi6NJEnmm9UrTysR/FTfQ0nr5IDjsPB31XnaMjPeE99x7k/HeoXj4/zlQjom6QNUtffgS3
qaI0tdp+/ohmvBv0V6mNHLkWLJkIg1uyaugrnLjAMMmOBO+9ApZsUUHfmu/Dg7xFQeUOFlg+dTUw
NQGXNM4kMF98Fml402npOdHiHWPM0UvTNhVI6Wyv4FosMTdKzNk5MBDxkZiOpqy+CTCuqCvARXMX
49go09yuq8AxCg/sHb0od7XmMZaQ3HJ1hcqCQobHKFN6h4o4R+3T712hQJbZ3HU0FTh30Qi5lSMV
KqN9A7M65kXuNGT48AupPrKufs87+atsBbnnR9ZdinpkweSuPV2hQ0AGu+TM4YL/ufQlcRfGZTFi
dlFCttOi6AhubUfpMq+jzQGHDbKRsQtipaeu03aoH/XM4EOWggcWCnzBtccB9YsOOQco+SCy4vOF
PQOPQwT5NIe1FigGjlHxLTbfDbrbtqZ1C/5tTZzLkdBPPLAC452oMuzlAvlCUHx2bkqljyH3v8q5
chvqoheV68HhlQZdRXPpGqhceLKcYErVsZDmI6g/47amDYk9RU7l/9we3FqeEjgGVYy5hQn1gJer
ScD6MYBpC85ONW7lxHBGZrgQgNqXUnxOk6+NCel3kHbowXgI9Pb7Nvzqtpnzh0hcgyJP0y7Rja7r
KlA84c6Uf2+SFDsl2qlBh0jiA41wAstdndIFGHfWaroc+aDaRi4MbPKF8ZpMydGqg50u/c1lBj/3
37C4SdVBWxEbFYY1hmAfks0zzSjCcXpoh/w+bmS3ChvbnIS9KKIRzn9fHPMZPgnE8MAN4+IAKmEn
1iHEBxoKEFDfDuPooD79IUD3oBrLB79tntPCuKdR39hSw/Zl0toKZBP+Yol/uwueJQ7UM6zq23n7
4MGAhTsrcA3ignbNHj+3kVY36gKJG31PK7Aqhhg9Gb4RzU7ZgeHxC0Ui/twr2glMd/XwXKBxLjgf
QQ+mzeOCMpotj+8+0tNKILJZEQrnfMI+0SWdzZakowHEA02KjSBYsESrp8liKPPfF2ajNXobKrNH
n9rmXbOam7A13M5/RV+jR4zIi8KPDM0x26slGJnBXe+gwWb46Jacc+6qC+lsaDBE+0JqBDHOWuQL
0TrcgsB9D/EfDoayutAtCH06AYV4dWwcwKm0/5uR/IZQL6cPjT3REEjwK3UXnGIaopo/fPWnSQCz
urkXI+F8Za41udmMGAkZg2NVF7dK96RkJmp8hDLA80/xt3xEayAJRachisq4SSNWU0taaCH4BL36
MNiT/sTAeq69UvI+TLvWv9eh4E5AddF6tahjd+1BGbW6v9G5+QwRltekwkBVJNJy8miEp9B0+uIM
uRrWfoI0CLsACoGdihLB3ttezFUnsgDnZrmmfdlWc0Igj8AzHTsTBLuj1g3Sl8yyiYjFZy0dezFW
7kwKgrAIU1xpnXC60zuvQM2/3u2nqEL49qRJT0x1B5EM8KohzbXQ84bQrng7JYv1spUDs/DDY1Z1
EDKrvcyU9i2GuD2bq+f7TMsMDiqC1CxnSN2op6OvIjWghx1KEhVPasme4SIzkXfEln8cEII5H9GM
JVMZjJ78m+uYB0SXSI57hUZru0rYj6a0OkcNjMieVP1le2yrCWeEn+ggBBcDBHU5Uwlyy6xlHXAo
fCQQay1umrrMXb0JhiNobY19a2jfm6is7cFsc1cbIDpY+NMzZFdF8mbX84xQeKbpRxCFt2bemfZ5
pbWoKGQOMXtPHRj4CRI3rInNtK/BQJztkV+77ks0boNOndrFcQW0ZgI/uap6jD6Uwx8nM2cQsO6j
JGDOCs8fsTiU1DAZAmpFaF1N++/9YAwPJu1e8rjJBcmeldHAWPBSb2hoVNH590udSOGAMJg5lvSt
BulYG3mGiCLg+oTV5jIKECHLKG0w+TSj0g49Q68ZtrnxyfzjxCClc6woaEqSc56/Da9/vEBz3Q80
V5BxQcaRO9DlRkYaLhghMjp6knnQzefpz6uktCUEX4dVqL0u0wIQVXnLgq8lhOKz3Z+OQqWISlBZ
RLDFrvR61LTRBgTszImZdSIttC5KesuEGYoVH4y363mq5vqhWd720tKaOOigytHhGSB6MrOPonvM
IXU0dg4qL8PMqyVpfvLbHtu1DwYmktvoV9BAH88XUEimGka5D8w4dZT6OTIrCCwd817ExC3Cmf++
2EVUbeMAhKCIH6nTtM9jtqPTfUXe/m+jmd3TAqWIe8gdmhiNDo6f0ETDvfJMZNS2fNnGWdmqmDX4
3JnxF2ohnMctoxASmM08Gvbcd4+ZfF+KdBVXPOkFBHcgh3oxWdYMMdDPgB6Vyg1yFCT9nETveNeB
KfanDFEL9MWhAJcvIGtAFCmNc/PGUDwGlfUkm63g1WkVwcTVGplynE58aZymxKEf+XhSayunid+I
JqhhXLMtSNEZUNREkgKPJ5er3obFWA+/ns/oS63tND+3E/8+Qzv39qqLcLg7kDpkKHftkbw2Ujdg
zA4oiGzxnEsE41mbLzwe4/kWmV+QgXPBStvgNlIYyC1X1r2a/8N6VXBu/socX8bVyAogMQk2AzAL
oS7ncsYMiRby0OE2V9ygJ+r4TQ1s6pae/63ej15qy/brrXrSdrqHjtPJfkvR7dCdAhe5AhvZENRp
f/hegEoR6FXtt+d4hfYIn4ZFnFXL5hcW7rit0B+ZjRmuY61e2PXwRW59OwSrFNpY7Cq/tayfxIgf
G63dJfGj3NUHvJ5+aVXNlZUKBMs53Fcpuvyu7EXk9iAvg6MGNCH8dq9a5tdg2MQV0WBnf2rPVaTs
tVLfjdiW4yTi9FuDgwwtdiUeGGDR3BTkOfQCego7q+qp+DpSH9yh6WRS1ckZq5kdjwoBWVpb6odM
StG1SkhH7Wmg/SmAvqxntRMzbRCN5BnUPc2ZZDnu6hcfueEHPe+I7m6v2Yo3xBEMqXSUaSK9zj8r
grt2ajSpZ040HUbyJsc3lagoahUC7sOQQYaBgklui4edqlQTxSnfDc94zBuTG8TT26NYO37RcvMb
g9veow6ibXCqI/6q3qdvBKuLal39HzX61naPLKhsvU0FmOvD0uB6LXT6aLyxl0XTkhyJKUevjkHw
M4JQtvaxPazreySMFlKg/0JwB6+vyGaKRQdNp+/10iH5WetunN1NlqfWfxHALqG4RbLGgIWkBZQF
UepAOfTRN7zybQ9nZW9cDIdbpKQd+1qRgVFGox0xm9DX0UxtSzlrIi+54u4voLhwTKFl5SsFoPr8
uyKdWP2zGJw+2G8P6NrsTDjiOehT8EIE78LBRHJYSy3kIHHzZgOG1ECNC/IIZhT9k4Qo2aVh4eLg
yzyET4Fb0r76uf0FV0aID8APoFEV/Oc4Dua/L4KmfBzUgjX4AKXsAhv/MZ5sxv7Tl2qRhN6VLf5C
wksmKqNwE+dZGOccf4wqocqxiP+Wsa5zLLCTew0Sl4OOYnlUiNqVTkeBf7qyGQ6Ws5kYT1O+pgC2
RMkhWN8j6pKE2WHm28EfE2hyWNxqZlWFzhoJkxnVoK3LsKDF4W+W679JvLrwVHhgi4HjROYdyLTt
vj9XoorGK9O/HAV/FTVb2Zr8BjMWgNClklC9ptq5HNw3ZSfwGfN8XEQiMxJKNhCEKOp84nPGp44J
awlGk6BCnLYDHu9wXFmvkzY6dZQ8pFVhj3UpqBQRoXJOUTaiUPdJDYuITz3UFwrjBj0q9qg4w0xy
VOzCJt1tL9uqES4GOv99scvksKcynkXBgt+pbpEr4Ixtn5OsdGVdQneKKI5aXcEFHGfzUQs+a9MC
HNNHCH0eje6xrEdHEx3Mqzgqlg49N+jeI9ywUEeWKeOIwN6w8nPoU0fvUk8qQIiSiVpsVmdwAcUN
CSwrVqd3DfxUDT6BD2M4RMmAN5bMqQxR7ncdC7di1N0gUOav4q1q9kWaYQPoWmvaY/5BQ3ZChil0
kWM7VETYvDTH9Ff7YL6G/w/gL03OhXnoVGqzTobfQIvRUS7IyYjqcx3Ix6x9b8LyHp0kNt6UbspU
xjZhx23jXD0C5odCcDoiNcQ75nJguc+Qb4YiSuHGJSRop09f9wV+eNVWFijcAuYQUWibGChyGLlS
2x3lMN61EN1lei7Y4KunKvg8UACEZgB6ldcwwbReBSmwpMZTOwZdTZRTMlcNoHdAbDOA4IdmExHf
xeo8gvMOD9k4yK/OcrU1ypT1PfzKCAkYoy9sRYtdQ2oEOclV//Ubh6+lH0Op91Opq5w8sRymfYMc
bZ9BtRgULOhI1qvvukW8bROZF+fKQBeQ3KV0MNVMlzRAMiyYFbo4r7vUqctvsZLZsiFYPxEan9k1
C3Rem5hI0tuq/xxIT4Z1G5JnpMEC0XVbNJncZbg3MoNkMrCMrvQmyUVuqpkQjLxmHfqWFDfBfXd7
LkWIcwJgsdkTyJyg5A+ICur4GuhcxFbg9chhB9jZeIx8YdFwjwadH9uw889uLSF31iqZEnVmDtgA
tSppydwQzMbbENdcZvN5jlASzMUElRx8IYWaoZibRiOiE+km7F6r8r2pzxqEotQDFESq7JCS3TQx
248fTRkaUmgj1M+0PWoQHg2iP71ecR/DzXMF/ZZuZBhwZzyl7egVyRkZPQHI6qwuRszNKtNQHdeX
GHGSnLRq8MqxcbcnddVvokN+froCTynfRUexVKzpJvgyTKHS/aiJP1OcmaXovXXVfS2A5g9Z2iXR
/CIuAdQXjZ13ENfRXhVD4LuuQaDAhBYMdHRCUUPmY8uKKSpDATAcCZIYEqSb8pbswCz8x8tyCcN5
EIlGgZZoWHtwJXZ4VZSh3RI1Iiq466W5ROF8hwRig6ZrMBhzUt00fq2g71X6n73+7U9NYMZBkh6N
oogS+LYVcyj0mBmIfUhj7CGFfKgsCimuvtn3hirKhFy7J4DNbcwwNgWWzbl61UymAi9RaFeGGYTj
sxY7JnXDWQ819nD3wK4VuI3rPXSJyC1WGmpGEjAZ55kx3dG6shsreNyewVWzm6sv/ielZnG23dEB
HZwjBiVp7DPLevKWEOrv/QQaUttI17EjHrTReIMGCzS+ohvxchexQpoGZSQoekpyaGgduka7I7Vq
l1+RZt2GumZZQNc39Azm8lI0VV71PLZ1riZmaiBsHB3lfSc/D7b6mDvFGbVziV26/XvgtJ+KqJfv
V8r+8ii5xOUWTMHVzBwNvXKo/cU8sZvpofam+273qEAmndqtne1b/N80sC37i+4NTvdW7yXPdHUP
kqSH+FVxDFt2LSe/yd3G69+0H9szo85fsPWF3M4087yCVNn8hffhPvxSvFEvdEzX8vAF58Lrkcye
TqatPoH2LNxrtpDw7TqEuZyi2eYXznSSQS3dDvgAqDNW1ZtifFHiI0kfRg0nhcC4V8LdSzDuEIpk
NcilCWAqcxVyq+leALkwGSW/1c4vnivfmwqBS1o184XpcRtq7Ls4iyKY3vzWprWobKAQRs/tzj9Q
0Qm4Npeaoch4c8P+hdjr5VyiZcDvcoliS+X2IGk2+uvssQN9XtC5bXUW1bxfF6NiWy3xOPPOIgih
x2DfcLLkpUHxgnyXFt9w+3Os/FYaUYm0M1unFrHEr/ld5ALR54GbA8jCOccxFIMUJsyHxQz3UFaU
IstmgadAmi9BFaX8YorqVNZ8IpnrU5B5xOsv/zxvRWDOGqEa4DTJrq++0fx18AX78LqIClO5wODT
VaWuFmpTSTi5qup5yia3bT+6JPpGoP1ajcqDUpBzoTNXNnv0igVeMr2hfUPgkq9LZLiv4AwoZlGI
z8BI+75wCv2z9LPHdMh3CvoHI/V16gNcZW4kKdpXXYunFPanaWsOnzOoJFf01MowCwa6akpQok3k
bVJu9PiBDgKyzDUrWk445/jyrCtKWmOoMrKdVQEJDepq7Q+t3iHYTuoD7f7G+SwROU+X61pM6wmI
yfglLvdD6gR5auON0W26l5oGHkSMK/nPM62XhsW5vAFcJ2SaUQf6koPKkYhiLtFEcg7OTBW9rgsA
1NkU2gFIeCSwoNdZhNaR3NM0/zWTMnvK9Kfto2vN2S2nk3MDUu0XhUktuAENQkXDM0kgq9NQpwj/
ieNj9OdZmXkekSOhqMKD1gxnL1ODdlcmwzSD9GffdEjG2BlEZf6YI/LXDvgNwxmJWvqdQucd0Ezx
wa/HW9IQT1ZLwe1iLSBfjoazCj1qArnWACPXT1k/H0raLiscioLb7VX6X1zK7wFx5qGV/hgHEpCq
sHAG1nh69GZMrkr3ULKCtsJ8hdedKXQ1XVTNuHo+zW28JthkFbAKc+7MHGoln0hQOz3T+3/ShAz7
mZnimBUUolZt6ndPUkHqNyjnlu7/4+zKmuXEmeUvIkKAAPEK9N5n3/1CHPvMYV8EYv31X+K4d9yt
JprwzNjzMhFdaCuVqioz26op9tQou1UVZ0tqTHNRAFU1YEpVCs4NMm3mkyhHT80msqqwdrOWemH8
XILcAa8ESldWtFAq+F0LkEO6U1vTgT2x5fdGGyU1Rm1VjQeaSdiEsTF+4YCLVPZHpg8ehnkQRrLh
mvlhQW+UoMez7bsjab8Vlq2x/Xcp+WWroQt49EbvlU0c+Y+8iqFOAcV1ewkoujQ/0ulSwjJB0ze+
WSH/9Pmuq9alciiQxCVLb4ElS9IBsyGdF4cZLDE7cAtrlZfPBXkPeLgqwItzffPPusaTVZdOWYAE
FoUwMfLw6VpU4A5xASIGM3PpZEbkKs2bGr1etzgb4Z4uvnTcEL0o1mjiuBnWJjZ2SrMCGl+JTdev
oFrxYA/ILzXOgtFpda7tOMkV21DdbYSFOdXLB6vBbjIOaf2WjuqqBiliXgmnmVKGDwNzKnsPQb4F
+7MBGih1DRSHgS+TsdNcH3yrFlHtGuoRF57bmY0DpaIxvsUxL6sfLKiBeX9Ue9fsnjt7bxKAXZeU
ZLX5nfXnK6Spp8nQlJ2Gr7Du7swPgHc2lRfv0NhMHOoKRG9O55Fd4f4qndD5RrmQrBNPWacr2xs/
rs/I7N14MiHSgqh8bCt4nNrtFZDua90PJDGgd5cPXkP4zqC11zfGUo/k7FuSnliVnFwaBHZYq7Ba
eZaTr8PQ+eeHfRs5/leIZySa/zEB0A5xAOsEimunbPulB/fSRpBcX6RlSZFCqcRNKgfAY7cLvaJc
Uu3Rpyj0crv/u9C2hKgskACPUwNWwESWrZqtBsE7c/cTOvU/DUf/GtxgVb75isO8aJfv25Vw0BDx
oT/+Ut1oXezQKeEl3vIhXFh0OR/V1EJn7fRZZZOgnz4MgUZEqF5v/SRU3SKo+helZeqjCkaDzrW6
UOzrJgKaN86i5h+qxhT6pP5g/wQlTHxoa9W+ISJjwglymw4PY++Lj6JN+FFtax8YNcuoH9Gn3ayH
MAaqROsS2ytsPG9F1CvQjCxLu8FXcD9YQVGb74PYEFswl+qHAvLnDuGK+tCTxnxCCiJCxtay6NYP
S/aW1Z2/T6pgCBx02DYezhXS3no33uaWnW5ipbc3dV4XK64owAazJj9mQOt5yDCjzyyrxEtaDN3e
N+3Q7TVeII1us/wmZdS+K4DF/YTEHbvJmrFsINnNtNgjRWuZa9+g+V4P+2Rt+BbxcjSeOlD+ocjz
1vpHJJLmvsD+zjwoxJcoRo+5N4osfFbi1nSAbmX3Im0HsA3RqqkdcxzVrSiZAfieGMxfBBN4CHmQ
C6QJGxK4nV0S3eF22G/ReujvoHxjgb42hohPY9vVKxvb4Rn8e/ye9X14VxNwgqFpV91xZEBXadeS
74hr6H4uKvLRCs3etXmIX/RZla3LweJQ6B5UsatQkdoHCSUPxO8C3UOJir20pBU3IR/M0uOc5F/+
CP16PzQbf0Je6VuVZSU6HIO0ovsGnXSmo4XCztfIZ9HGqXzfyFBxSpreQU1IGxwWayDH6+vggfoa
dNWLMvVva9vU7vFaD3XH5Cz7YVWBX4NqMgBpS21VCrrvuGVvCc3pPfETsQ8zXbmxTZEKtyQgfa9M
f/g2a5O6xRjnYnPdS/7OoV87yNJzk45IFyYEJ0a7iR4REP6Ivftk73u/wCKx0e6KXeS9dQdrN6xD
B0qyC9YnN3HNuhTzZGFd2O3kLtnmZ4PM2jZ8AqnJ+JA72se4Yqv4AchP62jd+bfW5DyXoP6z0YkN
IDHkl1GJlWtQQ4pjTYMEoxcFdcTAb0w6spXfdJ9ZzH4lVXO0ciyaUQy760OfD8wnXmgcOTCDyBd2
xHUrK3tQxadqvfZ10DsWzP5MQk7Xld7iejAVRJ4KcrMk5ZGjqMgmFUW+kG2YLuSLBTj5CunCtkRV
MILil4vC1K2v9Buq7MZsAxV17/p4ZyODE0PSddyif1VBha12G94g59skrVPG/tEgykcTMaddJJGb
DQPRHwxZe1CQohVUevkoaWIbPQVXpegOOq6dgXmV9aTCN4sA7xuv7W/iJQr9uVGCn2AizUHMi3cy
pvvk3UHFoDXpxI9Jqp+5hcveeDMrw2HNm7HUTjM/PqTjTE1noMyUX+NBCDXvusKMmuQ56AG3PxhA
TCuNx9CxZtF1xL1IXVKbnosuQGWuAuevo1VCrli0dhSUrchrOKMcXa7xIRTRqsQb/fpumTUDDCxU
KX7DgSS/EDRDxlsf0XQxbqvEdkzlRhPf121Mrxx56xsnNqRXEB7AkHvUYCOwSr5WK9HueBL4q+tW
5g7YqZVppCc7wh8GveEqrLQdEKAJdzpgTjrNq/pg4aU1vyF0ZGZQN0f9T4afRWZexooCU0ZXrcYO
sTbuEMZHl9fFDqxhppMj2RZWzKOlvuTK51YMQD70W09McqqMDsITOUAztgAzLLohgAWNiOnoQbu9
Pptz/hon+t8hSu5qVO2k4R1ek4lyxGHzwOf6DvjCS6ykP1QfhzylTimWynTzM0vNqWoGwCL2//ki
GgmeDMC5Iqystr7uJOqmBXOz5o6aa469w1WIWS9Rss9NKJpooDgK3hIU7CSHSZtBAYgEQ7X1RwP7
JRsgfL5wCc3aQNeaCTQh/pXlX/qMj3ZRYlypGRy4ttHacluW/1xfs9mbDuKe/1qRDlosWJWKDlYi
AE/VIcQ1ljxyKGvVlLlQYmvdrKqgv9Z5XWU821Wu/Ie75/QDpmk4PYMl0KdFhihDJMO72SMHN0a/
FL3cEqicVmLpFTx75E/GK21SI1PbrvUx3jzciPY16t9E9No2C0dhpn8G2UuA6wGJtlGDsqRN6Wdh
phYNYpexSb5Gwr5Av7IyrMTR6+DY0l8th/o2CJmcRo/2VMscliWRAxnbzrHNMHbK/qtk6k0ELWsq
luKKuYfYyccx6X2YW6aIAh9T3o0Ojw4j2zTQrjJqNyZQQFkiL5nfx4CPArtgMUAizxdYA/jfD6ap
gEiFU+aqVynFjub5QsZ41vtMENL/MyNt5J6qHWSqYCZu30R514yxN9A1Sxk4jUDSgNTxEov60sCk
nTsI1edhC4skG13BgtRh6DwuRM8XIvElQ9KeDUKzpGo9zaD1khi3PWRKSnCQXvcEs/OHDsuppx8N
wDKzM7WSMppUuyHAi8dP8tbFt8EQe7X/CagiLiinxlPsusnZswiKf6YCK42ksxSQpWXTmL5WwPcY
a8YZ9Nqh5XUzNOr6up3Z+UNLrAGeP4gnyZxhCQK/Ecy+uHvROj3SXYjEH+gTV9etzIaXJ1akVcrY
xKI1YgK5UR5zAJDWgVA+LMFGR9OahyIAteB1i5fUWSjGnN7rksle2ElnFi1eaMov0TjcOoaooDGf
u4qKmpPuIKY2K4/EKy38EfAeDP/WQofn3BqefoJ0E/Z6mKZxiE+weOaR0Fgn9HGg/X3VPFwf7MX0
opEJWBPchiDpgi7utMin98TY+qBQBHhvADeY4yfEQ3/OnkXFsVfEVx41fx2x/TaITTO1AAPYI+1O
AHasPmATbYhSwQvXxOv05gipVc8aB6/iNqi0MoiNdxvIhyxhB6cfP4t/J+NAKlIGIA86kCXjUJsE
mmgE0UXf2l7Vka1C7LVFIJpjGGul0V/GqAMBBpRztOe2DBZqz5OvvLCOHsXpC8DJL6M5cmAERggd
An8d/OxCdNfUSy2KF9sG40O/AmB6Ft5H8ADnq5m2Qc/11gdVoL+i4Y6rhz5fNfn79T1zGRtKZqQE
CrRqFZREMY3ktdRWwYv+k3wMHpjJaOAMm+vGLryMZEu65/o8VIURwFZr7fCAcCJ+Z7OlEz/9iLwy
eHjh9YP+N7TlSqegrsZorGqwsOZGvwbkpnSQ1FZdS6jDBt4gcXKjS7y0SNAZH4v+FooOyITiatzX
WfPQinFY+qJpCqUvQnoAoq9oZzTMC22IMe7wAm4Atxx4sgL3Gkq1quM37cHiKOpo1dayy1sAhzaD
4d+EVvAQ8r/tYJom3gAfJEAC+K+MW9Ujv6PQ+gB1hPYN0lAnY7c+Ue4buwMtab9wZ10GzL+tIaib
SH3w5JCWWW9rMFhPhD6litcG5ASPtq+jKY0X/KONzHgNSoE7EYzWraaTm5gplhePycIB/b3O0qxP
Ty08wFX4J8gxnJ8f32Bh3/oh2ExKs8NDss10gqxURp8VO9Y8pIIr9Oz1SR4eINeAQxbFCZJ36B0f
d5YVV8+9njSjIxSLfrIWSddE0UfcIDRL9oQPeYgGHvySUwuzfi7sSPVKv0TatM7FsApGM3vRTAGY
qyjUZyKo8s3zmm/sWNFeDd/n21QMmReHdDyGEc1AN+r76L1Amv2+QZ7/r9+3qPeibj3NBDhXkFI6
nw0SWaQd1AhHTxs9YCrQ2fXDH5cU4y4P+LkVKcL07TwzyhRWIv0Qxk8N2hKSwb3uRC79ImzgnoME
EAMFkIzDKqus8EcbNjjaN0aoyILjB9TzIfjMrhu6vE7PDU1vhJPrNLFz4aPDHxeMBvEw5VfAb2x9
NVYOX2rwuQgsp5QDeHB0S1ORyJVR94rfpCi6wGWBb87I79rIE9ZTW9ziqCSFZ2UL74CLxw3O5xTF
guMFZBjoE5YG1qNHTmvzFA3jUG3VrPvc+CXA25qoldMwfd0vadfMegQw/egTzH/qFpYsorhCu8bC
8xnQBJs9ACWRN2+59Ry2n439EIGNDvdNvdQncLkbMU7sFDypptYRmV2gS7XBsFLQlqFOtu1VHxFK
cmdWdGE650fHbBupIzA+X2RqY8gCVN1EglX4HXRsftYD2PoPo+0grcnoSrP2LbSiy6WY/XLXYHg2
0piA7YErVX6OMCos3wRiwjXFy9g89SXKc0ehOInyQqqtusSectkGhG2DLliCjC2FgKFMN90UTZlB
mQOMV+Ila71ed0ni+dFKJI4Vv+spwDZb1bxl5eb6OZwLtU7tSucw1sJc6RjGyWqxiax+2w1LElWX
Rx1DAw4AkwkozwVlYSU6oaU5VhBy8GW949124NmkRYQu/YVH5NymPDUlxVtJESAFAOILlwUCGHtz
y4zUIVm6vj5pSyOS/H0QQ8O1CmHGV5FS7O/75N3OCtcfvsLFtok5fwJ9AuT6bDgU1KLO/clEZVnn
ncBNC905+9GObcc2Hir/qQHOwVxisdTm9oMJT4JXKii+TNmZqFxBakifAjxowwjVscsnbcTKrRT+
UPuvUGdX6E0TfA6Fm7GtDh6I8jYEhkSNN6w9EPpVKdzJyqd03OamF+XZ499P/en3SfvV5LWeGAEC
D7TDx8Rph3VlPej1TxEthDiXxU+cSLhTaJ2jfgIXJz0R9IrVamhgJircUHm0SQdQPjs8BKokeeDm
4IUqsr0iX6UFPHv6o0Td3ndT/svQ90n/mrPeMXuXmA/Lyfxpf8nR1+mnSdu80YBI6KdJ4NlhIBkm
f4XCAcpWuv0cZ2sT9atkWyheGmRe/h+Y0pB5hnloMCDpLT/OOAcNE8rsKXoSCbomoHOPBgCycJDn
3O+pkSlOOQ0P6tLOIdKK20X9EMIxxMbK1nr43BnbzL/TlpL4l2EP1vpkTNIVyvlgBBEoBFzTAEjJ
dKh+20P50156ds45DjD8IDVrIrpCLeZ8WEjbY8sV8LZ60kK1dVeNjyGeLVT9TJcgZTN+A9flb20i
KGZcFHwgLoy2FQpTUfxkBhUkcdHCXdwFqpPowPsuhHMz63VmTVqvLtaCVJlIB5N4N/ICOt0h2B6o
Y2pORn/oUP6FbPN1TzDj689MSmsWQ8w5N1qY1Cp9RUTjdcUNWdoYMwt2ZkRyN2MXx341UUMGXebw
dI84GNPqMDQLLrUca7MrhvOEmhTIx9BFfb45sjymKR2mOUyfon7XRbci19FG4xnBiubPUUzdEKjN
/Csyj/64tfTK6ygKaWRCkYC3XgTrygdup1lBrRGtxGguateIKBLqFOFdZ//9JYjK0J/PlaYG/rHJ
tQi/X6ENw0bPmlptLP6zU9jK+rq+1JflDGjmnNqatt+JO6gYdP/GKUrx+c/C8GrlLQJBmy2cJNyR
YVVF61I/2upKK+6Fuc+G3OXao228p1m4KZeuoEssytnXoDR2/jU1Sf2OEHyNjWkGf3FwYwAtnxCn
bndmHjh+995U/cYw7vPM6/r/wIGIyfiX4FMuOCrICdSozk2Tcd/bz9qIBqpi34cLF+Ds+fpjRkbc
KKOv2HUEM3n9HlWdF5TbnOcLh3jOb5xmbyS/UUKJAALIyN7obNcO/5jts6aD23HPg58FW0dks7CR
Jgcr3ZwQVcNjEER/DKG9FLm19hj2nWrgrVRFLjpx0+jFKlapv+/pCDjYm46UikCIszDM32tyYRdK
sEg4okqMMvH5lrEyZaj8wgRe3qlfm89spf/UvfCrQOucE+2qxAm+UPp8EzfsMCzYnllHyP5ArAbd
IJAV/h3nnJydpBLct8DNOtGqMeZlYtP2q+vTOrOKaJxWAfsgFuTsiXQ8y8wqex4puD55hEoUEEIb
tLSBl84xIg++KF7iuJ25r08N/s67nozJ1PJKLXsf24bGThoDBxXtxuYY6wt58Lm5OxnY78fpiZ2W
QAOWZjbeE0qArkQkk3ogd/7DAp0a0aS9UTZGnsNzuyE0yGzf1e23rlook8zcY1DtBe/wxAmLnSDd
LYmpjJmeYP+BMPBYF42rc0AVumhVTLKJbbwwbzNX2Zk56W6IFDwhFII9l2pfCRrUIk11UmXF2Z5h
LpfEGJesSduvMhqUZXNY00yvij+h6OLQatsnnqE9JM339b0+c00jczVRIoGeBRe1nPq0jNTm6BJL
3ANYLzftOn0uNsO+2tUrtrNd5SVy6V1whCbarfIDLLirchMfPTgcp14F3vVvudye558iTTMhvpk3
lgKZ2prjsbEXtEUbz8I9f3nWYARkAUgIorXrAiRkjBkqQT3Gq4EzkjYeByI4sx4tZXd9MJdOBHYm
qh0oyqGOLoc/8RgUpIxgR1W/E2uFNNbI37Q8dlrzIbM6NzQWLrjLPvUpbXtiUZo+vKtj1fdhUb/7
Ebn6e716AjBu06yef9nO+B49/srqVeSiPStC45BDvehYOum+eArW40pfIbW3WSqwXJ7T80+StnJK
ukIdsmmy/RVYTlp7X4sP2/DyJSj0TGnq1BIaiSSvY5Oyy6dtPKLDCEle34/WlvCDG1ANxevIzgxE
TlXxRUMzeAxVFm7Mxk6er6/5JfHA2RJA0uL8K8igBl1n4is6t8KrAdh6eyV+psS5H7wSxAMRjs1B
2VoLB2d2minEY9gExwDh2LlZv7IrPSPIPgt+U0MKJNUemPXRGx6vFjzh7K4+sTSdrpMbJDNiUuVT
njvpwL8I/BbYVggkKAq6Dbu3lj5QsYBvmz2vJxYlV8+oD1FcHRZ1a1N0q1GzUI6488v/UInCDvpT
9ZD5mGkf5v0w1SOI5UYmsEUAEYH5EbmAqvn26SOJnnv7Fno11/fM/Nr9KbZIG9cPSByY+TQ+1QOT
ulMp96a9yu0V6RZyz7Pu9c8A5SK4GlRQYS5gSaErtM924706vF8fzPwxPLEhXf6qopRAhIUQW5lk
uotVhmS2GOuV7UdQznhpY0cZdu2SbPLMyExQsiCBjwQX8lvSHolDdF+yJEJsHx8t9T413rO/jziQ
PTwxITnXCG2LcTcgR5Xk90K7r9oXXgBvcac1C258JmV5bknymT1H1w1KhHiIvief1K1yJ3XaV+BH
1sFRv3V451In/Nwj5rmr93rsfH+TH+lC/uN3C+t5gD8lS1EAxD0J1ja5MD6AwoX1DYrAqgoWC4du
2J588tRJXotNeshDd9z333291haCx5nTcGZX8i+8QZLSamGX+fcpeYq5y5hL4dDjYfv3W/XMlLRp
QA7NrNLEPLP0Wyjv5j9hBxjL4NTNjcpf1fgm8JdAWzO+7MyktIlShdKcxRgd0kmd+j6STWUf86Va
z/Qr19ZO2kDtkNTjwDAwW/0a2k9d8Xz7kYePabT1tQWfMjsiBopSkFxPOVTpAUqarg67DplGikRB
i6oc2iCD9KgvdYDOnvATO/T83km6VtMTATvBeKcZnl8+t0uxyvQT8rRhw8ODTHlyQw7YcsHCQvOh
Z4EeOtC6futLmeZ5A4xAoJmgAUp+VuoM2QFrhK5moOrghNGexkWCx1kToBqfKlNo7JKbrAD8MzoM
evJSX0X5aEIf6vqpmVvvicv8/w1I/j0UqtaPeQZq7uyBoJiuJXdW+hguhXNzy31qRtpWVcxb3FQY
R1jvxvzV4k7sL5z/OU9zakLaUWFQB4D+YSSseFWiD9A7MwUJuCFx0iWK1tlVAT0PY2jP0lS5ZZcl
tFNrgvqaEaGTv3TrbKmldcmCNJgEwUpRTFVlgSsBeaDSWIjCZhfkZAjT/z+J+ypRIodnow1ACV8i
+qwPvRt3CysyawNyQpOsGZJ+cmkw8MecJz1K8EV/pygeK4569n19+86Er5PW9r8mpu19Moy0CuqE
ljBRDreCOY3tUfRzlTdc2TYl94A3XTgvc75YY+g4RO0CIiLyPYruBhVleWQdw2HNzdrTCjy5Bk8x
j/DPfJFCc3ZTn5iTxicMO4TEPMyx6tip28h6tXRvqLageLw+kfNr9Wdc0uXZtYy30QhDTf/DjDcc
nPZ0YcvNjgVFrEmcbKoUS9cY43YGpRkk5PXyuStfonBHA7TiPcXxQsS1YMiSInDedE2WcTh+Mmzb
7BlRa1q6LfqyzL9FeqF1R/szIhkxF2gMjYVoeHPN8E1JwftZRSt7qfF81kPbEE6ACDuka+QdRyBn
EUNYGVscTL7QywIEijTQilyIEGc9zokZaaepIo7VMIAZjTwoyjtfwrHMvSQmxVksMUPnCgL786Na
xGac+1OjAB8zIL/DA4sTT4+0LfDsB9Ld9nmOXhIt5+DlqReQojMlEWQJDHS3W1MMDOWpc+NxrkcW
EyNc0a16yDZI+XpEcVC4BTeKA9a42OkXTP6uP8jhx6nJyZOcuCZ4igaUQzCpbfJd9Pic78Biob7Z
LvfKb2QPNuGt+qD+0F0FiA9H+bp+nud2DajddNuAEBr+SLMt9MzWxxyHrWd3BTCVRrztFPR87a6b
mXMb6MOY4gdkZoEGPh9kKFp9rBlOQKFuNP+fdrgbgHW+bmOmxWoCkf1rxJDOM9BjDWS+YaQpXbTQ
eAD/+9YHtTa24YJscMwfYxAKpAuHe+5AnFqVUj/BoKNoO1mt80MEnFVJ366Pa3aJLBwEnG2gSuT8
RKUBNzyWOBACLB+NS4HA2YAJReMutxJTuAbkCTLvus25+1JH56SKznmIF8qRS6+PYB8EPt/1Bc0H
B/KFMbi+SoW7ViTYxug0sPbXZXSjCB+5vSFTN9c/YHbD/Bk0ldYSBeQ6YdOgefGZWTvOPppmfd3E
vKc5sSGtHAeAjZcjbKjmDoQmDpB5aD65T8X9iBRx7XuFAkqu1XWrc5cOgPDQzsOdMJXIz09CmipM
b1IYpQilUn3Fceh8O3WU9FXLFwKr2Z0zVQiR4UeWn0yTfOJaSKY3rW03KJlVkQdiBbBgCu6EqYY4
cZEWZnbFToxNH3NibCzy1O859GFIeT9QT3QvCVtYsdm5s0HQOPE+o3QheREFcPA0TzssGM8hi604
FvvEwxo9eJA4C40FfzJ7Bv5Yk+lfuMkFemAwoCEC0zr7GKv3wB4fspwcSM4QKwAlQJeaDC9vIFzf
E18uBKTQu2YY0hiLGOB6RCWFmw/rnt4B4dyCXgVEP24LloTmBr6sYd+sqhxornqqsfSiuFjGyT60
K9hU3lU1W7LvKzm0q0SLtjht30W/KH8Ig4U757JJ9MzGRc5+sAzfMCvYqG36AFCXkzXU7cmv2ICQ
Vaxt9Sj/IYLhI24UR2vUXZksyU9fhOfSF0hHH+xSwkwZvmBqsrTR2lDXt2UoDqboPQPR+RAtisBP
N+nZPQ+TqgmiBkztDOCBpxNSQKWFq5Ro/N8oALC/N+NElEKGTjyGRls+cKIY2VozSvDK+IYVBEc1
oMnWKotWXzcpJfvYZt3So/viBsOXTREXkjlTY6sM/DD7tugLneZgqjM2ysjWZfTXUeNkwgQIC2CN
me7P1sySwcKVD6hssOMac7W2XriyLpzdZAKUACayRVP8K0UypBm4PaIE7ZZZttV44Cj9sYo0iDP8
Pd0BrkUVcrFoS8Pj92K+ijhNIF4MqtQYunNQoSrsvVE8BEtXxdyIkM4BywHiJnQjSFcFMLe0Ri8G
1iUjB5X8Ipxv655A8c5QFm6l2SOJaBsBFPqbpz6Lc++tASlOQyuZumFv/e6lN0aHhFs1TdysuFOK
F7M5NMY+a19Cc+G5N3cUTy1L8W+ba1UUVmmBV9iNxW/UfKepimvot1b4oo4LN+JljIhdMtE34Hmh
A/woKzLHNAyygRTgBEcDAS20x6F9tttyFQTFuoyFI/TuhpDkyBS2r1X/4/rlPzdW8InYGoQT0Zv8
exVO7kiw5xkN7/PCRd34dTBCRyv0tR0zN6zIOzbrQQR04VjMj5jh9GkmOlWgmHu+sko/6KEfYMR9
Yjz3Gtkrg+r1qkApzwyOpto5Q2LvSam7hv+V0f8AroXbw1yjWwNlSku+UHQ/VK1W4LQU9ZGVjqh3
rAO4FyB2JJKYvWL2xvbXqQ69AIhfAMuytORTqCg7XrSAT13geBVr8uu7siO/bggcQxfv1AyEZQZg
qMp3CN9gKtt02FH/pu/cv19pSLLoACCh5RrR3vmsQykeVJPTBQPAX3xMRJVB002UN8htPI1NdGvF
PnifbbHQHzPnMmwgByCcjP7LCzUJVa/yNALPk0s5sgANNMTM4S7qO4eowUIF4CIYQ3QwkbCg9cCA
1KxMhuKXtCJWAShta/yy62YD+KInitqxRbWzUAS/Pp+XwfpkDgUpaPPBKOrd5xMKzdGmSSZ0AkKf
px4UdkzL3IIkK5VxIN7vW5u4beOvA3VJnmZmTs8sS0upFGbMOwWWa/++82NX5BWi9WANiMjSWdUu
typM4fKiYA+Y1GjPB6kMYCqzM/gHMep7GsUObv5jqASeXlarJKNAJITrgj2OZngYO3NTkyWysNnB
Tq3dE1Bjgmuff0E+gmouzDHYUfkhjJtaASZJPELl4u/PBzrHTWT40IwDvTRppA3L/BpnEmGu2uwr
1q7gqtF2p/5ScrFVsn6Hx8RmYQvN7li0LuJNC1ggkTNLtLSsnCmwmUQ7o9hGxl4NNlW6pQSCKNtw
9DLrzVCOub3W4hcFz17RbQ3rrllKcc3cAmAGBrM9HPIE95VC7Ea3+1AZ8B0x9NOSDdWfLeOGVb6b
hAc7NdbXhz27on+syVmRth94FHP4/7xoXUHeeB16fQ+8z5LLm5tejSHA+02chZTW+dbxgaTrmmYE
BQoBrZ8SubHdPOZqeQj15LG3q4fr45oLWfAUBOEF8nVAv8t+vSY9iaBSX6AXcIC+aumU9RokRg4t
b/LMhZCmHz36+WvEIhctHNeN05mDemp7OsgnF3nSdiqpIOAGJHDgjn58VMMl1sKZhxiqBwCWm6gh
ULS8npto67IMmc/AwoxOdBY3rkEGRIHR7vpIZsgvQEyAy3niLoIGolydNBpqtKCZgnur7GITBSEF
G38GzCcLbK81+nQDMBhY5EwYRzNbPaBVNQwGBIaB8aLgstm1RTYseMKZvTQxmeAv2tLh7SU3hG5q
mg0WHktFUjemi0eQf2RhAiZOW0sR21uVnhwMxY+XuFSmsycFC6g4IEQDkRcxiVwTMKPEbAqkFyC/
tdKq287knjaaaEws3ZR9ZjU4/JcWYMbpn5mUFjpqcrtre5i0WO/x8sWuiEv6bEWV5B7gCIAeoIGL
yKZ3Uo1sUtt2O19bKOtcosRwvRrTH3XSvUVr+fluywYEaXGDw1TpkdOmSIZBSJsbX60uDpRkrp/g
wqOfdmQid1RtaAO1NjXfRtl9xcxtYgjHB7drbEYHn5mbUFOcvlxM8M6dOgOSJ1THEw8pEmlXtHUT
B4ONU5e3DNHcvkneY99Bpcuvg5eYljsavas1Wt9B/6wBLRnHFViZlyDfcwcTx3EC0yJTY8hXFw4A
IPIjAp9IV4QbUbXfVkaWu3pdLTyN5i3hncnQ74w3oLQzVLTDps2UMoiptmVquK3bdGWm1sLFOHdD
WIA+T43v4JaSPUBPdAWMulnpshCZwRo6ol9RUazpEtvbrMdGAxGSn4CVgxJF2mT5EBmxiHnpFtz3
tVUYkWxtkEogcFPQI8YG601tVHWbAYl5rK1aPTKzUg80LyE9CPK9hRtkZtx46qrAE6CeiX8mJ3Ti
xPEWa6t4BFFXGg3vUYqanFLdCIXsWL0EmJsNXwFiw32PnN5E8XFuq1BK9Fr5KEzUldNGR7/4apRv
Taws+m5oG6QzURy+7tgvC0tT+u7E5DT8k+FFcQO24wQmoYXlVW9IiDz+BDcj3rZOcwAU1Lnfh/+A
38O1vGzBnczM7JlpaWaHsKxqO25LN84/OEH3fApxm7tOFwuvgplr4szOFGmdDNHPfFLUDewoWgoK
IcVN7N5V+noHBXFHV8KFKZ0L3E5nVArcOh24iajDjKbifax6ZyyfuuiRKF7ho3NoCZim/g7NpMsI
OQoEOQDTQ9ZMvgXHOIutXEfohsya1YBBsO+rTc1RSFvBM5j7SmhcXwW2Za+HTFSvpKy0e8WwB30v
rAzd3l2p9msz0QHMaZB/C9Z0HIYHbSjQ6qqPup7ew8nyDTqoqbWN/KT/TNS+QA/sEOircAzg7QMW
JIea26LztCqkILYw2yJc9YZS7VOCCkk0nU4913zFzRqiftmC1Fut7pLBI5mtRF4bxrnl1r3Pbg2F
x4ajqqy81wNKnrmmpu8GyRgB0xYb8XgE+zVxaaT6mhMWIt41WafjOTTYiadaYYVvYM1ta/m6ARkq
JfhUq6j0kEyvnnSuozUZJcBu1cSC/ECtEy6NksiEpFoG8re1EXJtH3RFnzminCrM/yPtunYshbHt
FyEBBgOvhBMq56quF9SpyDnz9bMozXRxfHyxuu9oRhqppVpnG3t7e4e1QECuh+B2l7JjCfcClVMl
1Vx00ckHq1LRANymnTpjdnxEgSYe8woeWJ76iyEJLWg8BLH5q1AwjDJ1hvWRBKVyzIgVgXxNnlwr
Bcv2BURLwM3RTj3WrcAi20ETgw2uMroOxAgt9R09VOEAh0ylyXXkdyFIt+tY/8gsv/2uRO1kOpDL
qH+iPzJ/LKJi9m29Astva0rWR6pjUR+MwghuamXE0GgwpQWxB9DFaO1ceX2NMVbcZLgwB0y897mv
jk5Ytses7eKLeRjyI7Km6lFuR/N7NZZgYlHzMCt2dYN9JdUjyS90fSLZda4XpqdCnjJw67TLL0nR
+9eyWkr1YcoVI4CgsCyBah07FvLQavGm1pMPejELXbtOPc0VtPcM3SruyzEOL2k9Ec1B7a2a7Xys
KtTz+6KBLl4SBrs4HJobSZ+VR60eIzArVv0MDnJSqMpdqfd56XWD0gWoPNbkahzUxiN4Uf3orQnE
OZTmOiqwKs0E71Xu3YUMOdhyFx9+xk5S1y32TFbiLpYXPqZ9WF2rw7ckuiEoA8UHUnzUszuRKwqe
um1HzoPGExkJQ9PC5QnWqlMvV/StVTUJwp420q+avr/Rg18JuC71pNyrgIP23K5Qh8sKE70N2kta
TTQ7w3F8oNPBjAEaPsELxBalckmesxCBsdNJiq06e/2qGzScRdkJo3y3bS7HpxP0SFIEViqYrdl8
pSKleqO0EvKVnU3pTZlRB9oGk//kE5EgLs8sZMoWXtilJMumsMppgLOswPHvNxpyo5VWXCjy2KU2
OpzAew/f0blzoCSQteroMAi+K+eSPAk/mMsrldDaKlGEH9VYHcxKhwY4PjEGcQNyt72kHDtB061Z
yOtjHBvKKacbiIyTVZsTeKviPvd8sC+5qlQ8SuPgxUbmmZhoG0fRaCMnVj/BZKIPAzSNYR8DM+0G
O68JwvTHbas40TGIyhCH4zGAYjrbJ+aXVqQ1U4OCjw7Wnhw96mMNUQQBKxp37b5Q2AdhHsZdPw8d
CPs7C1ep9BIl0DrJqSMZ6c4ItH0fSPu/Ngxj4uhWxGEDYz/7uVoyNREk+HB5gcWhkTuEF/4xjZS/
D9LAIgWWUohTI2fDJhtb1B3MMoTkRqy0Xq0fQDOGOOoJI2rb5vDelphOw2MJRwzhGus9JrARkzKI
SigiDcNbNSYGMu8TlOKctk+ht4DBKfyKME6m2aaD5lN7Qujx7vddX0HyMUiu8kAxLsOmtw5hQEPP
98vgMowGyVO0tEeGsqGJ7ybtUNyNKTUrW617jKJsm8HLDKy2G5tuKlowLM8JOALQxEfTO9P/UMdj
BJ3X9C7MHmn/exuO6x1W+27JGqxC27iNVAx2AS70r83xgDbluX7RRCOn3FO6QiGnKJGOxDZZdndt
IIk2xMjtJKFo+pj3+ME+Q0ZFReMGHNDyK1a2WH2U63JXQ2qSIqkazmhBAd3M/B6S3FbC9yFbdFoz
TRGE6xwHcQLLuL2kyTO1jgHb6YNXZmhenvZpJwDhraAMWQ1od8ug9WIfdm1KmqmX8abtUc4LSHib
BKLJIBEE40qVosZdGQAiyxKcDT+8V1uRmhxnreBoFNTOQdG0FOpOP1ENrZk+bdCjbsrlQ95I3wM/
3WV+KXhy8w7RGobZ1V2U1rQ1AbP0qaa3RZshgrgGF1RqeaR/zajAlXKCCZgFk0CNuhDjMFsgq1Bk
yXQk79oJElFFexsvukWjdgH1U3DmiRTKuHAm/iZYRZcmBAYunmlFOwXvUR9FKWVOPb2irlqCaomE
16Vo0ph3NaFV5w8asy+qfhyleAJaLd3OQ2Or6q8muW71XYhCNqSfth0S79MpFJ1BaESwjDMeKS2J
1DkcZqDR35rhWcZ+HD7S+MkafLfqfo1oqN8G5C2mjkIUUuCYpEYm/3RLamREeTFIKnDCjJ5e+GBH
SLXR7pLYmUJjcjra/dhG5B0CdOhYaP9BXwdhKaGycCyswihRqi4CWxnpbRDoe+hdhf9gGR4+CzMf
QhfKcjCb02REOGs5KEm8fr6EOi04Rr2wxrNH1E/GW8RVPpsNkoiPhO+cIsg06rdClu0iep4o5kT8
wyQqa50nnNDmjqLh/9rzWGGyOjcrLZ3RnjffyqETPOTI2iEqu7G8+SZyomPwZO0hwQ0JBBd3+E1x
FA0pnTlK5gcw3iUNKkkNFPyADKxvy8RFLxra5RCgnNrIXJiGJGfSGKMpcNwpO/0xfApDt3e1CyRR
LqvYnkPHuHCCb+jmsEE4vdven2cf89M+OHs8i5aiEHMisgx09Yiq0Tsaf5BZsufBRh7Eyp91EROs
CIlZSbBejGGzNHN2MhiPIXJmOSS673vQonz7F5tw5JY2gmVA7vSUt6CmIy0d0YUH4iGjvakrpzef
wE3Z41RsQ50dbyzfJzOlQZBSg674KRSFpllEsmV/6r2XQAC26jDIpr5so5w/1xkYxi1HoRQXag0Y
6eBfF99RQR8fNJTvrwZXh8SbjT6XbcTlD56kCT8BwSaId/MnQeypXQXq6JBqmjBmZnyPyceIWl7l
3zZU0FvC2xNLAP/JEY32N2b3dU03BHWILxVIV11wlNWbdLhUi/uOCp5cn3WNM4NWSMzukzO96MJ2
2RNKuZ9r6zJuwZFFcoLqX9m5Sg8N+qLaq0gKjk3zq9Tf/mFBYaEMYmi0wrEsM11tznNrLQtaQ0dE
0tyg8lq0GQcf2zjcDbnCWS74VVxsSlIK4h8ZK2pexvqlFu8kUVfkJ9Hl+Vp+2cKcr0yZEBogFHHk
e3qvHMPeVu+b3xhEbA/0sTVc6dkP7NmJXAzeedvmnUUMy778Mo8wPfzJSEtkzLGMY/+KDIRdjYd4
RKmefEwg6VCnG5kcthG5JwFs7ugIgOSgwm5Rw5zUQfGxoBkIPyDBS5WPcHIDVZQ44h4FMA6YILhD
rZRtdcimqFNjlMadBNJd8fcyepIGrylvddFIN9egZX5wSYgh88acubQLGgheqDgJqXSk9Ydp9T+t
FA0NdSU43SIk5szVqR9Nfg2kQb23TBT/XkljOCCvFGwK7g2qrUxiblAMKaJzzVdgUmVez31hE1o7
fR4/o+b/UCfdVSRDvCh8UktobIV3yCnYUjR7g/lNQ25zQiPUTCPHqOKj1ofHf9g/q9+2BBirA9ml
iNe1Cr9NqdzG8krtWg4xdfWwjXIWty/ngqJbAtMSqCGzw9pBZQ2q0oO8zRzf0+6j7x1olcvVxVQ6
w69tKC6fwxqL+axhhnsQY1+YTvLyN0yY3YJLETonbtC6CMcgaeKgo634IVL94EVi2tLhCqo4NLwb
zEfWplgZzGQ5IONtodw2rWg4g7tdVwDMl0qIVE5JBYCKpm5MrqbWTSuy60W98VwXvcJZ/n21Iwy1
6DPaAUeP3qNstnXM4iU/tj8S15usMBZbVxiSJqFus2BMXWbHydtYBk4CSfa4ezBFPD7cdQPTufbZ
ewY6rFOsIegxIjcBq4Y6NaAwfSBj9EKQWuTu8BUKc7GFdTOABwGeP8SRpbHXokuj8DoZWbOdZj5t
Lx/3mlmBMTcctGsHoizKGZF87YO0swFv6M5SnsIAxfZDFX3bhhOsINtPl+MJoOrTZ3Dw1hX7EQOa
5CmQ3W0U/r2NsHiRAkH/MPtw08qJzCFZ7u3s0tj1b7IX2HIMUV17usvt5k7f08fO/Q5FXkE0yd3x
X8Bswlspi6TLCwA3krmflcStaHvtt4bA1XI9xAqGudn0CKQYfgyYEPp0UQgx3FfBCp71fS9udoXA
uL6KkCzROiDM6oeGvsCqPgzWi6Y9qNVrCCI/SbkwC9Htxj3LK1DG8Y1hL1MtAahe4jbDkDKicTeJ
QhuPH5cYvzpodIX5Q0fxArG+jVHoSN1rIedPPdQ8qhgtVNrwvL0Q3A27+kmMq5SgQa1j5Ch1UI7B
xNxjWYJN96EWVS14HxRc66BlRKPSIvZ06lmyss36AlNVTqu60QS9w3kW7Ezuy2oFcXb09CgwC8wA
OsFN4o2Q3rT9XfQ877td8guZciSGtldOCMhsUloEaEdYGBnjq+4jP/oXPSY0bJSZ5g/ZVtFRs9sG
5H2qtYHMlrWChNZZZGIN+9dRdkfjXjHe9L8uPOJgrFGYPerH2A6kglVT+nuEKlWQ2O343lof28bw
HAmoaJbeUh3CF6wHo0PRxCC1QjCOqWE8OHRtN/+93N5iyxcI661MtZTRQAGQpfidBY9W5VrxvVnb
TXzZFLFbQlJt2yze3bZGZPaErAYWREOASKudFjidijOu2lN+NfxKchGDjGANDWZDmFbXo6saYFLx
lHTu2D8TwXXGoy5EihW1fXwkDMewTUZtK2n11KEbRq+bJwPCBIdxUndGNb9ZhZLYyWAO+7GpJzcK
evXCpOnbUFSYPY89K/qpY4pKz4YdGedWEEPwPClYM5DnojLcOFtvs9ROC+UCKSizlzBoG0GWycfc
xfeY2q1I0pq3zGssZpnroJClDM2VTlkNNujRnLn+qYlo+HiHew3CHDuERIE5dQDJIQ87BIpbpP1N
JiX2/E+MU596uotiCRp6F3tXESXCPjNsghFXn+LqY2KH+fftQ8D9OItg738BFltXAHKM5nAjA0Cg
gO4SXNeki2y/fyk0T8lFfaO8mwUqYYZpGujRQCPKKVhnapMcjdrCD/ReDj+rYbdtDO/rr/8+Y0wV
dpoR+AQvUqRvA9K4ofHUjqIOIt6SrVGWf18tWY7BSz8DNb5TxMde3/uypyk9msrxwn38B3ugo4Ru
J9zG4Iw4RUqHrDDNhaQbrfpO1ewIxqJUQ+A3uB/lC+Sz5rs2R/d7tZEB4oNM3TT2aPYQOFreeTFA
akpUbGUQsjBm5DVIZMcY1xSpDjMkonP0ij3E/0LOtkI5F/HVUTFQYYca7DLlY4S+2vbXOB+wwBWF
3jaoV+DNDzppxo6u0+FfJiBQsErk2hG5BdphKG8P7U3TP5b1K05o0u7RIgFyQFfHK3P7F/AX8s8P
oEweDnrpcY2etiWdGjq1afv0uWjeRtEgA/cYfdnJjtYGcqQUSgM7FQXzCrgb0kdLFLpwDxEqZ5is
RBclZhxPt7Y/kUbtYyRocvVFrx/16Cjnx6LxYlHuknfLo1HhDxDrE9RiCuIQ6TBkEdXhehieJ+mg
tW91dtBENB3qcr2wOdo1GOMatMLqajScIuzr7HlnPFp2ZE+xjTrd3ZX9+jo7tnfledQ+EFGdh3uK
V2YyD/WhiPN0MoAco8N1xthfGQmucS6t6do4ZvvH2RBbwQgIcttlbvMgOdKN5FT74NrwKrc6lo5n
j17wOLj5s3YVuKL3LPclvfoB7PbPzZqGs4Q9Y74rj8FN8QIRxtaOH39L782dcn/RuZgSuRbNPQs2
EHsaCnVEc5oJVDULoQMNupIrs7uqWldL3lP6tw1+cDHmIreGgULMFrBTm3NgaWm3OOMxKXaRqjqd
oR+7uT40igWFqdFu61LAW8V1ayYBYR+0kxV0jDDhDGn9KPJThKZF5PhEtkGHQjA71Eq3fnXUTTvy
fyNWtuPqJlGvjMRthfOcvAf++hcsm3t1BUlm3StRj18QFDfqiE5NUHfsyvQ6DK5r7K/4wceDd9uV
nrcyLSutQQUOdQ116YM4xQTPXttGnYVHDYjNBw2V5ruovJPqy5BC8ptCXKdIbIjICGCXP8t6CFAW
4PaA5gYaWRgPkZpmnuUUsBboWX6VydyglGINl92I3vW8WehywTC6ryBgAYX2mOBBog54pJqzjF8G
xqa+G/6FCnApBmJKD2IMaEw+XYouhhh4rQaYDasfGvKaosczwhzEtuW8u2sNsrjO1TdW83lqMz/M
HE3yzPCCmrcIl0C7sY3Cc4NrFOarptNs9JIMU/DOsI0Kzaoi1lGRHcxe9WUlk3MFCHpyP2TIGgID
GuOhqEGBd0FaUNRF8/RyMNlgIzHloirrOHOkoH6JDeuuVqQbQsdLk3b7Rm0P2wvHu/Ohro0MP3QR
oSLBOPcKadfcmhfFFLmw8/atMj9KtEFsg3C/zhcIG2qOKCFqgwVhEbPpnFrDfIgo1OQIMy3TfOgE
R7stir7sY7MIBj/IfdgRRnaV2dmHdBtdjpflLr/E4ya6MrwBV8Xs0ZvwQj9um8ctd2MCDd396AhC
6x2ziAoSJWbVYG8UodNbNi6oq+S6Gh6TY+LGe/QobONxt8jXuWUTdXoCgcugjTKkf6DVE/zsoHSY
WL/y8k6oGsDdHl9QbMJO0SZziCJYNgapG8XzVTSGrjoOgtold4N8bXr2hk+yKNZnHxb1ercflfF+
xvW3vWhcSzC7Bw6npYOeVR+iiq/3QQaIpvxJoKuUhN4QfNvG4DVQof0SLdKoXUNd12C8fEbTGq2k
EBUdnHlnXWlOcBH8rg/ha3Bf/kDikTyAQEX9BdnApWaPNrX8mLxu/waOnSc/gQkIO9oEeiWVmSM3
k6+h2VSW7yCvHBuuloNaxNtG4yVYTUVHMxNeJ+rSHXzq3mWS+qTXYLGGwaFYwuWlX/lo3uoMNOg4
5ZzYZrfQEN2Rut1hqktwFDhB2gk8c7vIvRonNKnxVbWdhNIUpHh7TG5VDpFvZUkQCfNihxM05pZp
IMKQJBHQCHlokW6Y0XYP5nQjfOkILnYk4K789h+uthNQ5uLRJ0vTMCaIPtvytgwGBPmi5yXv+XIC
seyp1R0dELPIpBR2SdK9r+8a0yNh4Gryte6/JcuAoGTXv0gmYbQLM7+vmKhYWHaR1XEMEI5GlwP9
KQffpurJ7EVUXfw1p7oKr7rsMZbQFfohWRWN+G1d+ZJB5bX/rs+7oTT3Wf2kzS42H/imhZIinFNk
Yp4YlZCluH7GRUYivUhDE4s+Xci/tW8VuKYPlas7yRPY+y6VY+UNMuhkBYeJ49jxjJeRbUB7Ltwh
8x3CWGpzScXZHXeTp37331VvhgIQ5vmC3/kN3WW3Fnb2Mb4XXZ9cc3VQ9oJ/Dcl+9vaUJ82vFGiM
OP5ox+SFgi6i3W0bx7UNTxuwaSOlabCCd6kkkxEzsDipKtkb40/M+05B44z5foz321CcUG1hZfkD
xZyYCvyYJi0AFSpuKoFE+WDl+8kQGMS5s05QmI8Fobllqg8oZrIf1dvGFLElcD/KyozFzNWpHGK9
UMsIALHq0OA56nehaGiAF7ksnHEohyx9v2fSCWFYS3XUg67fiGQP+hO2qXhZ8gPDOJFyRSCrkexA
RwUpHRHZNe9cnyAz95REUmgHk0UooLrvUBbP0MryA8nBGXWK0q1RpBOlt7iQmCBQwaG2NImzbzDF
iv2U9CiUIEuTNk8FJKbAT5mAM27q7BjEYtKE94O7vRk5X3EZW/gDytopm/GULDy4+XxX0DtZ+aDj
z20IziV4AsGEn7UfzKQaARGYjjzZtWHTYwCSgMkU3LaffZPMK3aNxBbrmr7VwZsDJFIOT3pXXcT+
wgIXg1l4wkIStyUfdfpGlUe8Jip6lY0h6L3Qd2PachLbph4eo55i1r12A/qs+jJISn9GEIZCE6Xd
6/ndOOi3MXTdtheI4xBOfjYbpER9qOgNfnaPfIZa7AblxUK/ZO5tw3C/A3Ro0VNogXqGzW0GWuiX
mGdE2p7O2ktkWdl7gG0IyWONhHiG6PDsbU5BrSZj/vzvH1k6FMRwhpVllAnOj3EXaZVBRi1Cx1b6
WMiXeSqw7nwj4+8buJwAoYNpdPn3lTvKepCK+jH+foNCLYZuMUed7Cz5bXsNOd2FgEHjLjIlqNMB
6xRmafjQCx16MWn0sMzVJzuZ7MfApUEARudbfXar3jasq9apnnTNbh1HtfVyN4tcI89cijlzhB0L
9z/bidqGpRJPKsytit9FQq/aSdpPnSrqlD6/FsFShP9gspeiMMZmGds0V6q0rZCEm2z9Sd73rvyS
XfhXxrVeO61tXGe/cie7TC9EynOfXDunZxnIYE+RwT2B8Sq2R3qW5U4qZTjggdI5tCU8rz8UtBte
Yvx/YSpOW/TytwtvcVSQ5r4YUwgFzZlSE1eJouIOdA+IsYO0iSC+ZDXUJWA18oam7tEhT7sst8Hp
EWCYvUrCJ9/omqdhLvDtiJyYB9WPRffxsjHO7EGvN4jEkM/EWM7pxqm6LKVaXKPSrgXIzZRG56VW
qjiGZJp2pWZXU50iRE+hR4M4S9TOeD4ji8ANI0F4C6HgdT4Gofgp+sxrHP74qL7734ldXknIUVuO
dgQP+VuPFPUBE+i5fZHdajfgbRGEI+c+7gT/8/JbHU9JAUGbbAG/SD8CeulH+95/1TNBaMU9FV9W
fsYTKxQQFvSxvghhmM1DAkaPGkqcyvO2C+AdCczposMWlD4Lz/rph+wa8OOXpF+GgMo7tdOvQ4vs
qT/jii5sU/IFF/R5HId+YQxQgy8b9KJnTGUgypACpYNJGH+CfLhqq6Gg1s5FQL4ZURZdrgXWc/qF
qqrhEgIYdGdpmLarBRIG3CVbITCh4lShwwQc2ygfFPe9D2bJRzm+tBLQsYhm9s/vOKyWtaivItsF
nhfGPXd+X0MAa8A2n28wDiBXBz/08sHWQYEr7DRf3tPskV6BnRG4I7Kp82UcrK7cTL0epn1WeSYY
Q4MD1XYjcYvmNoswXX8wQeKxvQs58ronlrLDcL6ULTONAK9umnt5tKVny5m8Yf8rvdbdazC6ha6x
f1UOdnAsbQUDLeBpsnMHvGZehs5cwc/hHbz1UqinhwJjy+j4WtZdrq5qVDStQxAKPAjPga4hmOxG
GVq+ryzTf13qduNRRcvj7A4tKos7yXQaIa0v91iAkYUgX4XNxKaOxjxJtBxdpE5Q7pr2Tp7f1Phg
NrcTRvDa3yY5ptp7KYHdOE+cQv7e6H+ddMShR4JdN9DhjgcBcyz9igZxR2BvBjlU6H/YvSrwljwL
0Z2PBmDwRWMSiUGQ57JMVLq0yBIowmTXoLsUbAtO/g1GoIwFFjRIKhD2PNaVJFd+goEZ6Az49DKb
HhTrICXXQesV1A2sxK4aNLrhv4LyIc8RrIDZs5kYfdD2PYAxrGZJe4X8iNsbZXpuygvl73v4T4xk
j2I8wRWVi5ElSL6b6Xs5qxdSGLnbJ15kEXvEqjyl0zLMFRJi0/k2zS/xEvHpD7k9oNFZgMY70Ov1
Y05bh7a9JpEXm9B7Zbw37UU8fNs2iHcrQG5GXtTrMMzOvgjKUq/rqoV6iOlraFmpo99RD17HoZgn
LxyD2YOsrIhbkbeIS5oOBVZ0vYP28NRPjVJIImtpxMuSx7YFGb0jyc+FYk8WSLeetu3jLCHo+8EF
D0p48DmyxORa1yuFRIHVWkj8qhp9Kls671IjmgTHjOMaF/ITVBjxsFuIeE6tCmQfD1+oQDpRHtnK
FN0ExR2GmW4kpbwoyU0ok52pIzzetu/s+yGtjsKciXgSYzjgND1FLYivoqk8x/lF/1fRfas+2WSi
Y94FF8h7H7fRzr4cg7b8+yq0Q3gU064CWl8dJeU5ri/0Ibyf6wG0C7FNzEjgHEXWMWuaZ3MfRzXw
0mbcZQa5K2kDnaLUi9r4ZizAOLht31mAfGof2ydmtmpqGFEB+5QWec6nuvmojF+jaDbsPKXG4DDJ
htb0o7jMgdNa6nuTxKFdx7l0CX3xKzXLoK08jhR01SP0EiB04bVq/yG1ZSJwLyJrGWfWROakKIu1
tbRTTbdES2yHUZ5RSHnO/YwQQsD+RDoUlMqn2wZKCZlqTfiMYXmdVbsxuYertmn9Gooq8NwNukLS
TpEGybDyeQSSpb6gkARixBzdVuBy7xLTDgbRmeeuIGhOkQ4HDwjSEadwmjSkbQRWO6etgBQpboYD
3s7qNcXU9D9szRXU8lNWRy+uk1IuCaBKQ3k0wUoX68hEDvRY6yJZyzOfuezOFRTjU5pYynO1xSJq
gXUPMln0vnc/NLMRWMQ/BSscxpvEGqrxQ1g2GED1yOzm4BFTw9LNsTeq9Amz2BlEujCRLQoVRF+N
8SqJEY5dUWMpK4LkkGoVdlp36IEv3CHXRS7lfDjzczXBTKNAjGRZ2NMPV2VFuRBENhDeGX+npeKg
YerWHINjm0Vvfp4h29h0HzFIQRIrvwpNGf0ijRtXvotS8auGudntjbTgnTyYTn8PW0fvJSMvh+5z
1UHMJNeOqfV2GlKwr+wk6oKjp2yGf/A0uH1RO0DeBdc+s6OkItXJmNf40nIBmYrc8LRicueydnGl
CN655yl8GLgGY7ZV2kuFCartBiMpl6S/BJOjFl0NmVsYz6A6Ta3XEMWD7TU9z0gymMxHzqq5xcgg
MDXlIo9usxYLWbpt/JggTOxcrbgO5EMSew3I69rryTwow0XYPhgR4qvLKBB1fPJO8GoJWGE9SYIc
DEnxcxo9eB+S5hdVk305+n/7Ovq0Gp2IaN1ehK8Z96cg1CZRAZjYQEsGzb8h33e/vbK8qwP5kD8Q
jNuzAkJ9TN9gYePGbrTLBpf/LN0pyYsvC1IwIihmk1KrXRRccTBqyASG2X0jVbvSAAF9joetYOX4
H+jLLGaPtk3oZyn6gRw4IvDAu4GEZj5NIN7CB1kozJFuRMqfMSgZLTNqJJy6pEEvSxyCzN+/LEku
+ES8OxdMhn9gGFvqKC38am4aZ86vx/qJSs1bk98UabujSImEoAkXRGnci2ONyJy2GTJmctwCsctB
dVscrN8wjtxMpX0RSc4M1qj+7wlL4VQW6bRPqmZQlp568RZxaNuNWEs5aK9itGtJxuCl7Q1GkFsi
YIQ/77pdztUKjIliyjTIAz2CfVFJvBGEvWGGZuqydvxy1weKrfQYK3kprHtMu0L+t1PsVMRJwV/j
1W9gznaQzymyxTCYUtvy30ftAWSLWQvBAtxgkN0YatvUbhvj2/Z5F+IyBx7yLaGBAgFOIfqCUHmQ
+/sCrCLqrgSDsJRmdklB+aS5CiKDbWjucVlZzByXPOulOJ+AXKIqIPcXMx33vehFs3w69vZFqQjO
EoETcqRM5C8N0BSQgq5x1Fl2wZiAV1PbvW0b8hlPb4Ewgf1g1a1hjW3jKNYtGNVa9dWy9rV0lWk3
YGl0qldL3TftjVn8bC3BInKdwco+5pxIVaJJvQVokragZJTtGbQpIUYaQCNMrUMpGaKqCi+egfSY
DiFxFFXBdXp6MvUyj+VgBqJUPk39dWvZRrTzy8FOSWV37UE8/n3Wkr4czy9E9nbtTTVtphyIvbFv
VY8Wd1MyYzCucPNwYTDCXGqJ2phoWoW7PwkUm9C6icYjdtQW4z1Jro8o+RXSVTPeJ/51Hhy3dw53
d35BsLX7oMurYhllcioII0GfwR1SEeGfwAq2jShT/EFKFyt0lPPrpHCD6TIMf2/bwY8BNQgVLQJX
UF9jtqEcKGkkmUBJk/Ab/v9eqc1DbZRe7M/gOSf7gd7nqC8h8BVxInNPwAqacd5znWUzGhgArbyU
Y2hbaW8PUXfs/G9keG8qkdohd/+v8JYFXz0MK7QtxEO/LKg178k87sFp75WFamdWfxtUdC8v3Aup
iHdVZCbjp7OxH4m8wKqW9CL5P/q0CsGAOe0K8q70mTeopei9yN06KLR/zrWjRZf5qF2oZVY7Y2Uj
ddqp6gjlyPI6AnuYac43sfIcKdNhhCKfbUxRiTgbzbSW9Conlm02/r6gopFS7mlZCLcVdEaBtZ3x
PBp61rtYN2tnrsZ9qnYPY0gEB5Ibk/6BoDIz1deXeJDOISBIZw/6DR4vcbI3NYxiCwJS3psYwc1/
bcHb4XQXSZ1uZNZoIMSAXEGEFr8O1SuMoBxyYcmO/xm/oJjbCVP1RSQvn7FvDz29N4fXVhFdCv+H
A/gCYfZKTttZnlrYY2QBsnnQS0ATbpJeRD6KVbmH4XI1wPO3EY2yCIGZ44/5gq6EGCask1twWKMd
goBi6tBjegdiIhM9kOqmMgQhuGhJGR8ACcrEjCWA5qproHHdD/ZG0wvCbi4IJrPBJ47/oUXzdIuQ
PM1Gc/luOZozxqjcaxP1QNnjbPtu7pZfwTCOpVLpZMYUMEiz2135o8asVVCgay3e+f4oAONu+xUY
E/MpVmsU9QSwasrtKb0pe82Zgu9NISrliIAWd7ry0jRQaryRABTld/GwV2CUYUJ0XFBxE30jxiXp
JS6AJMZGkA3kP4LsMZSnXVY1j9vfiA+DRmuMzmIsjCU3q8oizJoZbknBMOBAJuSxH0ew7fz/UBhH
kSdlHaD0UTtjqx8UK3yCyOE+zi3BM5l7k2EE/X/GMK6ii4w06EwLPhbv/jnca37u6dGhxXOyCtxZ
9HoVrR3jICABOWhdATgMNIaqU6q9HUeiVgCRTcxZRbImtOiIpcvQtebWqhXG0LvIvkepOXst+iwb
TEANxCPp3D1tfzXu+aUEbTnozAM/AWNfXTVpSy0f0PolouNRqV3SuiR0ZOVfUplgP/gDxVjZpBg6
yUtAKaS7IsEECbWHMUP5Te6CH32dHgkKmEMJmaFtE7mfcIXLuChNTsY+TiTEPtgdHViK0HodjIMg
kcn9hisUxjeRBKTbZLHO1Nw2fSjBjqKgkA7q77K2PGFrB9dDreAYDzV3fWcpGYxKA69HIrgv96R5
12gnWDwRDuOilHTozUqGWWrV2uMSNVYRks/JY1fEoohxiVrOHsJ/bFLY8AlCsJkfmcCywudoOIbg
oUwgttA58+DbafI4Wx+j/FRooonJ83H05Ym4AmbCqVGiKZ0zAEeNiab1j8a3gp05QmwKrqxKpH1W
Pvb9ZFu96Q4IVsse7B3Q8lIJOK174wFE63dTJosqO9tbCoXx01sobw0NdXd84zZ+bvtL3bxvi/Ai
Tl8ofU9qkR7e8iXPVx/z6tA1wvwoO7BOlKks6xROqE5lG8ogfTHaEWnsXDmO+fcpRYtw+C/3+edI
DlQOMMPHeIQx8VU1quFc8UDHzJXXtN8a8rsSsSTzMywrHMYDSN0Ux40P0wxwG+THLAKR3s+0PmT9
/aTsFfU4lr/q7rlK7zE24257H36KDG8BGYVTJD3Yng2tk8J2GLC56tbT68u580CwbZPipiwurNaN
DburajsA4cg28OK5z7/nH9zPycZVDJMHczX1CYyeFdVO0dHvj6IDy02tfJnGTmBOvdSmqQIIM0fz
PawojQNFJItpyASiSVO3o9MuDf66L/7zuH5ZxpwLI8/R5dxj2+iSgU/Xvcx1ut9ePP6d8QXBRBk6
jbpGhgiAYxXXNYREo+LJwPW/DcI/cV8gzN0LhmFTmsDC7KDGZ2vSsVl4ClRiN/hgdHxok4tZOmxD
ijYFc+LSQc7yTgVk7qOH2Ugv/CJ/34bg3xhfVjGHjRIfTRkmgtoKrcR5fZ37xb6j1xHYqP4F6Cue
YL4RxKwGXyNwj5qBSfAsDhw1N71+zO3C1F63sbiueOVBmNtdMyu1pf8h7cuWI8eRIL+IZiRI8Hjl
lZdSqdRd9UIrSV2875tfv07tThcTyU1YzYxNzzy0mTwBBgKBONxnkwPxUaKihyx+rVGBbnW39TGO
xpsQXd3DBRxzu6tFLUEBCnB++k8Z3iuFVeqnjHJc06oxLFCYux1yoCpGtoDSxdOO0vZLagknWr+9
EJQdL6+wRIyMIgsBEZaVHSA6EWSzEh6S0r39fVbPqz6XYSRRUQxWJgQc3KSJUkwfkiE/Cop8VFPx
Va20x9sw6858gcMYN2ZI4taT4Rfk/g2lLEl2otCVJbOhviNWkIvbghEvALMpB3e25StnvsBl7I+M
Ql2303yJoKWq6sq9N8kmHo+2lw1mFldOYPyqs+CzgMxMUWpm1tZ3mgZSu9u/Y/VzLn4GY5eyN2Vy
38wRSdLuC6U41GjqSofBJAJvhHle0a0VM8aZGrTo8fqqrDb9ojCcKsLjDm3F/RtoWzlekbOsK1b8
OvYyNOLiuFWuH4QWsIzREhWOZ1x1IvPdBc4xkOTozEdUlEGNtB5GWo4bpf4HnToFhiRD0abNSyXW
nNO9erss0JhvZbRa3GgDvpXY/yTVi9odiPHaewFmFg5Z4Y5NyzmDPEDmi8W1JyhQ6cHyssj0VSsT
jhKGL6r8PpUdqjoyLx206r/+rJBtWKZBAJkiEuDQ66BFQKZhiprn2wa/3iqywGCeBl6Ndp9swKLE
RDwbYW/Mcp4dhltJZ0vJcF/20Uls6s9K7idLU6aX2pt2gu4hfxiewmpmd6uSyMkT2YNEOuhl+jEH
o7gBaV7OLyUrB2ZWk5wb9+gsT864Wk9oxBQiRlYio6xf+xvMe2E4Ki+2JMJUZhnvg67ZKEUMRk14
qqjfDY3BSwJdEw9gr2ZJPgrydPTXfofii6jTL6Av3M7fZLRAMYsxUEt7x/+hUUy7p7XZOD/Ej8YS
H4W7bNO8gDUmOQt34+b2XqzdBssfMRvO4kc0Mpg8CgFbUYIKc+glN1csVdY4znANBcRT/znOxvxB
FigexgwhXwzTiMRpL6BulBTKvV9Cz/vvV7PEYeIciKVGRaThICOLu5W93Ck1zB4ovCT8uncCw5Em
ojqrsrxBGLXL0daG5WjqS6dOZp3abYPBzNEBe4uo8mbh169SDG1DIQd8qOhqv9w+v9cGL1ZgKUls
Jdpo5u1dihowZCaG4NhnkFeMTKEBhRHlnJRVt7EAZqzDDw0hydGwYY1auYHi6qbnyW6t3icLBPYo
BilFKIWtHHSEwJNbqJDC1LY5xKZvm8bqJQmuQEzbQE4PCbzLPQStmDHkPUwjCx5p6YRouBARlSoO
5qM5UKvWvoBids0bSCdm2QxVnhWpN9VaBLlzxLlDeCjMzkETHOo1c65OCO8MNAaE6PbkkteuXlRo
bgaHsSaj+Z8BgZi1UMo1Po8EMmU/vBshtyGCyqc+GYkTxYlZypyb/5rReXaL80QPMqwahY7S5Ycq
ki5OYw2QTWbGR/o4PqjP9T158FzRnoXJMOPf7fzfCOpuG8jaoV7gspENqeIskr7fSNNO1xyKxtno
gfiHVrLHiFPWuh6YvVwkW2eAAm/cIRDGXbkxTN/RfNOH/4eA7EO6TyHGZkzmm2gmL6ULcfLGhHKq
wHlurJ2H5XLJ5TajiCyHqgLzmQa3jQ7jiNzys17ZqvTr9r6uFg6XSMzJo6mRkd4HEokOcMnt2Nqy
eKAUnSXytlLdEhrZJW+e75oTjdlh5hDqeueTTsAO12Z+nBDmYyrUHHxI8JjBW/PiPR4a2cRMi/3L
c3xedVvmGRNzbsgUh2IXwWODJM/1ntWH6K22NSd0UIXb+Pig58jWbYjL7+hjaQs/G7BWbOr3AtZd
WPUWYZMBKtFot5V/VK54Fg4h75205tpnQgMIOBIIqrCDxpj2mmLo3eMOG+69cABtA+/aWnNQyyiL
+e5VljaJOOLyyDyTgl1FSDced1BhNWG5RGG+c5XQUJnmKyqFQ4c+nZYcwTShBF9yi16KRICWilOK
L5O46Q2XjqJz27p5i5zvt0Vko6Cqi8ZFwEv5uRcwaoj2wTTjFVlXI4DlKtn3UJMK0AOBPSH9UOlu
Xd9N/asqQFw+ea+jFzHf0nJXTo+3F7d2OS9RmXeRUAzo906xOKUU9vGkHfrkN6ho3+pR+LqNxNtG
xulXnZhnGVjfLW18oNLL2D013u//CYJ9AkVt0maaj8WQeLJISED7OrlTktm3YXifip3XnHQjoG0/
bxpY2ZB9QKDR6ruKnDrq9NJXJB1yyRbVdHcbl7ODbIjtB0MniQFgffpeIYXdSWdK3m5jrHu1f99N
bBxKdXATpAW+UtijmbQDHVcvvOt6f6go+Yj0p1oPt7cR173UH0TmdI9GXCWKB8SqPHoiQtwUEiOc
i38VA0KyGNjEIPRV91VW67XUzx6EtMF9bvRIBRlK3n7eXsnq3kmKoSsgN9Mpu3ciup0gvDGjQFR5
FMwRck/JaBNBhkTRyUfi/H/DY3Yu9acxBjkRPEb5WCknL3bj8S7Sf6TeeQArz22wVeNbLG7+9wsv
qIlhFIsqwMYO8ujKroprsABwusdXvdEChHG1sd/1KO8DxOtLBwRXlhgayDXoJzS1cMyO97EYd6v6
WURiEVDgNJUNtOc4zfQxDk8yOQgNpxq+und/0gBsMVFr6rFIPAQqGhigx34v6XZY8vgG1gPOBQpj
DpmCVz5aRiGedwxO1Xbaot6+S48FlKsiEzWU3AxteZdZwjF1xdRMjrpDON/vmnRnDskWv4GxkqZV
QBIT4wh0nyeoH/mv6F/8en8mFIp+pd1ZdKNZkzW+6U5ryfuJWo2rcH7D94OFzZUufwNjRMgDD2nt
Yx9a8FXYaW/Rx+FQb7pt9FF+BmcZxJ0OCveSc/uArIeji7UzFpVkZFTrErgQydIFE7mWQ7MlX95X
K5uohosuMcsP9HWcCjTOa07Kqz+uHp4F/mzxixPqKUocGyHw6dPRAEXHm3fXRw6+vehChO2xPXiP
5B40M/7H7YXzcJmLPVLrgqoZvjnIzEPkR5TjJDhccV8OyvcTZLE6LcY8wiBjdWH1EXkHiEXEUWdO
JedtOv/YG8bzffUvYAitPTky5k0EKXASaP/IeENAlsIU5d9TIOJZIyJHzWsPXnVGfz7dNwvGAlXJ
piroRqC2xZfgKXYSg3YmAcHds4ocaVi7t7/YlT8ClfOcGAX5FzrMDXbcfyoMNRYFkLVHeW1DTrXV
NgUpOefhu8p0sZUzYTSZW0lQ7ccThHkcQJTSD9JZIBCUtaOjHEGsvJPt7IAiOB5GEzxCYA+WmWcW
aofZxv61t3Rnf3ul1xlr5kcwTjHUQBKhzEKP4wasrtBE/zAOnl0fw12+M44gzvqK/7kjZnwqbJ0T
Wl8FHQw04wsx5BNUcTUr7amjOYBhUu45d9i1u2Ug5kOzsBu5rPROn4W1QY2ETI3y82fkqj8+6V4/
TVuIop+bu/Bnes6fm/vpA4VaX7Ekx+O8/me/dus7M35PmxCYijJ+BEhsy+ghEl1J3qbpXQ6FEM7X
5G0p4+L8RMyg+QQozUx+YKZKHcziI325616F3/pWQZOAoz3cxlyFhKo4xJ1A64oY8nKL42zIRn2c
WVMkMCG3hlUEnLBxhXXymx7oXwj2K4ahmAkTIPLElk4YeEg3jS2Y2ukZ7TCfmKn+rT6/VaZgWJWT
bkq7L0wdDNRu+KHet4dI4OzylaeFUalgLVLA2qVAl4Qp8sR9pBVyIUNZRtqTfp8pzqj/zikvJl9Z
NkJxkALifyGedtUKRJO0HUPRgPFGYe4ard9tMzQVTKaWUdW3NSPQj6GYBve+EbS5XeVped/3SfIU
TnK4T1KS5hsP6gGRWZZI8hLVS56IoJd3JBqg4k2UoQSNFoUubt33tWdGOZg3HTUMRwJ+z5A+gdEu
QstgTdRdVNdo2BESSeA9Fq8uFMgAYXoerwKwF0EDhfGC3hj7XlVhlXJMRWfsM89S6lrY9c0MWDYg
Qia9sqFj229Qyv7rwcAZXtdAnoTRKxFtZZfmm2p9H8YF7rKQkNJttNh/10e5QMKm4o2ZXt8qgJr5
Y1DrAuWVyqx0MCIpyiIoYSQtugM1KQt3QaHqyOUOPcdE16Dw5WaZOEMmyPZfrioqZCHvE/A5B2NR
H3JdLc4kavQPvZDDgYN1XcTDtKOKcWfwUBGw5LBEkgOGZ/u6KHFNWdmzccq3g00lu02ggVRHZnyH
UQk3vvM3uk2dxIEjess2vMz1yoIvfgPj+KS4bXq/x2/oojtKXwPtRwxSutuejofBbOoYi36b68CY
spPXnqrAjcKn2xDXzvRiK9kEfDVMdSNMgFCm0ZWkZIuYx/57CPAYYTIb/4Dhbl7l4krUeiUrwfaN
Zw4YOENVe+izmLOK64Tk9/zrHwzGYXcNmDYbARilkwRO9JC+6HfijviOtDc2gSkV5sT7OGs7t1wW
c47rUAvA9AbIZKpMAwy1HSfwvW77ZRbFmJiPRHIuzAjVnfYUWKRCtYI+KrZqpm5v13i86Sdtn1ki
7702/+HL+GGeJv6zm4zdCeCzMoagArXgOXmY+wgs/Qc9kIfQ0neag44a13iVXrujZ/FavlaRFQLW
StS+JBBRXdqKSjtoJZVAVvPQVLLn6D3XYpMONgq+4vBx2zBXLgKQGYBpd5ZwQeDNgMG9GElbNRDF
kE5jN/MkoVfOtwYVGnub0cOsI2/EYO1AY2sxro3uGkjcMw65jYLcKHLoDmcI/cRhn0a/MLx9e1XX
wQIQFhiz3S6OWyVXAqh3gSFkZvi7q99E344C3oG7aq2d6/BI3oGJBhqFKGZcotS00QlVhszyXsR9
8aTOZkHcUkd1Z+Q8o1c+0wUUs6CgJ95QCaDzwQiIoEZmGjypIKQMDFNSkQS1yolTpVvZQRwtsKZS
HYRyEju9mNDOQJcwaPCL4lTKvRkryOyiJarg9cSsAoHrCb0dMkbA2ZYGn6illsUdKieYqx9DyTRA
Kg3CAqdWysfbVrHirURUdv8DxT7WvULJxakB1DgTMNXZaWyLH7chVowbFjHru4Lf2bh6w5ZKipiu
AETf+XbqyQ8x8k1BzGueWfP1qIxDpVSeqW2xqkvTa9Ef0fvJmGLswm2nxzA5CNGrT3YUuhwhejLK
wzRYfXRfJA8gfrq9xuuU3qwhKeNbURAQyQjGL8HVhmpx4CmpRc4oqyGjdKfvnHgTb5B7Hc3RNc4C
3rHQTGnNF2Hjcc722ldEPk9E/RBveMI+fURB0LowpqklYQ41bXEkQvf2Atc+Igbc5xYAdG2Ahuxy
fbSluafiaQGykFea7ydy5oaK14Qk8x4qoK5GzgMM1qwKnBJ2o5pKKt6m9BD3tmFmbmcO5/A4nRs0
NwjuL7Itt7fXRdbOGkiyoXKiQ/HkashwKmje0BILS83abPfvtdNEJoZGQOjWmql56myyMe7RwHTv
bStIzexSK4a0kOlbvsv7MdeJyXkHFj+GXO5yPKVVkdT4MWh4kAwTaTPPQs+B2TxELp6T4rv2CPFq
PJBC6/6LsxHz32Yu9wtsxnO3mIWQQP0A5av3+Pe4tyXfKU3lof3xqX9Nm2GLHpBtf6dqZnTWNnlu
ShaX32rVyBbLn818cUW1pRIV1fwtcsd4kt87E0WtI93A6KzBEY5nci44+f7rfgjogcMl4R0N05ZB
KM1A4rLv/SqH0myzAd3v6NRH5L1Ode3EDwMHbGV58ytdh7zmrELOylyOfpxXU4WCeB9vxVQwp2kb
Qsz09ndccQXQ60O7DrwgQmv2AtZpXoaFLsGERsnC1CAYhzkI12l7hOvzcDYuQYQskO2+3DMPqlp1
lmsQ0LmvN8Gb0pveHWlN8ekhfg8cP9oiIVGbt5e1djQuQOdzvLANIgRppqcA7a16428lU0f8u61/
FG/akWzJCRw3lRsc04M0qxRwwFdCDWhHgwIV/YwqQfx3Ca4Z01B4qQ7RDNvblMdop+99xRw+yAPC
wnP2Gtp0F/6I38KnaNP8uA2+4qBAYgv5Jw3dcoBmRhHSEjoHgRcgNsyOXnAflkfN+N0Tjh9cMZuZ
EV4FdbOKJM/3/bbYXj0OsybOMLbYl6+S8q4mf2/7yDPIyGXraPK9SjlkdduMINnOQHtUmn1sk+yE
adrbO7XylfA+kGH5IOiRcRdefiWSeIrad/NjD8Nx6XOvb3IN1IY7kT56YFwUuJXWNe8BqkH4D2hk
YvaQHd8I024E7e+YWU2z6R3Qdf0yOjszI7Cv815Aa6fuAos5AAI6hEhQAQuTx+l9etS/Ale1W5e4
5GSBA/4ofoi8l+aKVVxgMiGVlJfQfpWAmTsBJEFyXJGBHcMdy8fgvjH3us875is+8gJxfggu7FAQ
JQw9txAk1HABf4qvsW815rgbzdo2HO9JspJ9u+MpkMzLYK6+C1DGcPqa5GCKnJdpPE3CAWNLvWrJ
TWpmaLG8baNrUeoSi02s5GlH1WYAFp5htQORJNSaLeUpO0T2g3aun3z7NuDqhoI9AVYKByKxOWLQ
bmbwaiKcZTtaE66bSHku0Xr3lyizIs/MNIbxEJAAsgTRouiJEx4paOFrYtBS24WEwVgeq9nVUhgQ
xjbKAkQa3gAQ6kEpC/rAcrapeY7qyuRn0R+Ip8h4hmMii33kiVI/qMMA1Z+IwNhlu/cLjglcOfRv
BGBA72YWF2Gy9k1bFGA/B+ncUBp2Vtq68SglaJ74+OtPgggAYiLoitdEorC3dF4VeEcWUEnCBHxS
DpjgePP/+lkAqRcFJEmSiK+OBwizFqHOA1ppID7PAvkst51NM2lDfI4fWvnwFyjk0imMSe+1kTej
yPEOc70bKWxPslZv/n7HlJlxDTUVBWl4xg10A5Ly6gRu9S6hd80gHzUNM8Fp+1/AUOSICXo9wdTL
1nTHSSBqRVEWryFzjYBmFokWeKzb81m4cGn4MFCXwy0IOWWoozC3BcnLDBl9FWrKlLq9ETqg2t/0
vmrXSfQ4CL0dBLzM99X1y0Ayl0WkY4BvaDQQ7ocKGtOdsPjle40dD8jYJa5SbaDPefuDXfltZI1R
wEAYCsEqCFUyJq5NuVrQBhVVXa8RVONp0hfgeCg26qQ/dl7KiZGuuwlnPES8SGyBdQHZrUs7DDy5
9doUOh29V27axCnUfWpscrThay9x/CpJ5yB4N3xOZXxtlZiLUhSkNBA8scJciKr6MK2QbJWrvR9Y
+dCYdXioB8g7d5wM74prQnUPcTaZ9cbwKLpcIMniZCpzQCEI3qWyd9cmMWZfy9+t0Zxvf7s1KIKA
EJNfuDVwOV1CKeCl72kHa6FqJ2J0vGiPejA2d0VdCmbjj/+Fp4LAC6ZNwEqjzqWvS7yeoLHQIzgQ
FVEdTDyYuoZyJC8Rs/atoOCEKBfJGAx0ypcohhGPsB7UEHMp1jA742smulrPoZQoaJ/I3THL3m/v
4zqiPK9tvt3ZWl6pVV1Slfrcu0H/SUYQ8ymlOflVbUZ67NbcRnIe3nx/LgK0eqibXAuAV6ThbzFo
rDob9gMU1TGcclYrXry04vrBe/9necwRH/HOLJMYG6pnvVsIz5JK3ZynHb0KgtcP2PVmUlG2HTTL
RwPKvVjDEJNdKZ8bdAerUvz3975GFijMzvlpW8XR3MszBMQVK++9bcqjPH36YcXphFhbD4qtcIq4
X8Btzti6PIE3ZIpGeOLuMekNyxcEM+A535Ub5nsKScJ/UDFnr34lUsbKg7AexgglOxDfxPDNQ5U1
8+pzGf5KNY6/WIUD76ouiyDRgjzwpd2NQyCKSjHfmlOx1+K7RP6q0Hqq/lP0/q6Tn26fqpUoUINU
DYIABDbYRcbTV2LfinWHiCM2jE8BJKtyFnJexGsOEOGZjJIPwrSraS4cIlEhNXwt0jg7sc3sth9/
oqaBDkTKuSfX7AFRmobS0lzyZwtaoVTiDaehbSXStphrNBNxOw/A396y6/QtbsclCnN5qEqYZkaJ
BTWJkn4JE1X33iBXDxBxHF8kYdK2qK4UG3StJEjOa/UhKlArB9VGZJyI0XdPauqQvtvd/llrXxJb
bCB3A+beK4aFNimmLAkUJPgM70EOi4ehfLmNsPohZUhzw4HgjcUOMxKfZsZYzQhhGYf7TkylaDPI
EjinooJ6v5qg42VK1yCReIPKCRQzRZjQ5WHwGln2agonjMnJ9158m2L5XKCejjmA1L29uuscB/NZ
mYNnhCP1AhXGI0BhL+k3auuoEwYbAlON7LyUMd6zqXn36NppR1cTrmoIgiqEbe6UBL/SJorOpqJq
dqEq76awvfOSYTvClXlVu4+Vyr69UB4ks6ddro5e5gMSUlVmo6jmoH82np34noOuyyz8L/wZ3pcU
olF4ZF5NVnbj2Cm+AH/WZOGm1cT3TCz2eYGarEaOzQheolRzbq9wzWogmivP4pKQ2madWlBOA40M
hFwaCnDKhGbjNDsoOeosOuWk4lZDZZy32X8CEP9cWijRopjmLSzUQ+lGjntMTQLXd6P4c9DApnJf
ek8acbmTxauuDhYDm1HQbcSyVgVol51iZW6JqzVTytKHqoldj8vhsxYFIbv+HxiWpKrWRx96oIAR
K9/xm1cBRYsyd4NxMjsev9zaZ6MQk0V3GPTTrgiAfSpIEYGALCJ/r4PysP5llL1mCc0QQMws3tw2
ktXzvvQtzNXngywODVv4Wmor34fVY65ruRnn/Sahvkum5McwYagpPYHHiHMjrn07dECgIoHAGUky
xma0sss8P4LNxCWNzYIqv40m3aOyXHIisbU7AT1pcNX/lzOAcWlhI2f5NAiIj9rxR14agSmPPBHg
1a9GoR+B4RcwSsjzYhdxctQOaY/Wo1lqdTQxbGTmUYSrHoTZXJq4q54LeGi89ZHigRuZiasvofRc
GKd+Qjuf2jS6tG8M2U+OCDaLwYRsqKFugi6qdVPtSXyvNDR4JAFpD3pbBZw8zfWa8ZyDZ8EvQQpF
Z8vQVO5pXyAKsFDJcHrVHD0QrzfUzLLH20Z6ffwApKP6pKBjHXPpzIrlrqetbCDT79V3mfpzgLxR
km3xVEVHGSesuTbKS6h5zYvvCC3DQgZPYgZWTDDuG46RI4zihRA8EMYgO0rrUppb4VLMP9cfhtCZ
MeUEQmsY6GWCV0S+BLN1zOkK9a4SBx/tMiC8tdWk26Za4soCL0myAoPWa9xoOrIIMqr5l/s1SggX
Cgn55qzWfoFqZKN58B9+4f91TIt3xx8cVkRAFpAO62UUCtQUIgKF4NbC4HhU4rjD1eUYmMn+JqpA
W9PlcgQDFZ66VLFro9dZop7rpqHmmdm0PJmjFccL8UgEqsjbIdODtu5LKL+scIYTA6R90B5JdUfX
MDhz1PPQ1qufahG4ulRaE6+H/Drsmct9eMkhiYvRD5bcSQ3rIPJCoOpJ8lxU1SspcEuL6FERs9qk
AuRYfMO5fXxX/ISEBjF1ltxVkYVkbKST/ShppzC3PE10O/kjGfvNhFhrpDzy/PkvXaZBYYh/kFgr
AQ+HXw8DkBr9heoGrlBH8KgzDT8pZo4bp+SVD66Xhp43vBx1EbG5ggfB5UdssrFFgg4KzMKkWjgF
GrGLRoYQGWcLrz3gJc5stwu3NEaVIM/zv5Y/1vcaCBhLtDJDu0dAkbrnDSxe7yJailDfmd/eeAuz
d1nQTBVJBiyqresOenYEGV1RHV7zDM5dVLKvMEE7V151GH6v2vSvk5JA1xQdHZkIJVFqvVxqM6A2
3Q5CbvmQcjOjqWoeaFOXdkghHjhNQ8vBW9tanAawSmMweG6pusSDIXa+EmO1JTxL174a9b71tpJ/
DBtOHLJy5FEA+gPFmueUpwoYE+LCUgbqmRLtoGEcvNNGtWLivcVttRMF9XMsyG4EYcbtQ3jdRozC
EN7DaFoj83AFm6ucYmPyfTkvLHpK75NT4xpm6DxkLvLLEwZoYjN+qD+6I15DlFcquHY6l9DMKck6
tVRDZYYeHyRike7c1I8kvkvHbcqb9uRhMeaTdKU0DTWwwJ19l7UqGPlAB9DVDihBHqLOwEBdx/mu
a5DLz8pcGhn08DrRhwWB0+MB0sCmT6WTkFdW3CVmMYFXrKMCJ+e35njmnmU87cChpbOKN3pU6kUv
zmcU/1VFS/BepDC2R94M6eraFjjMM9mjZd1FMnB0r7ePmZ1nvmWUD0Ls6oTj41ahYJ6zrjLm9Fle
Hk1o41amWWHlqGL6mLVCNr1s7KaStlQ56AnnzboKN79ZsYfw4GzXrUcL0F8NMJRW9MNtOakSUh4R
ZjvTfLw3UkOyk9A7Fkn/98VzeIFZGAC9m3jofR/UhS+XS+JV4VgWSKmf5vQcpi3EkhPHrC5ugTH/
+wVGFGeyJ/bAGCLto+nigxeGVqujo8JQd1pQmbLA66pYg9TQRI9iCoqqVwFnl/alPrUBmimkZ0Gw
DP+HNu3q/jntCRIAnOzN2hW1BGM8St4SL9Ai0H9rcWQF3ZcSoSH8exj4VyIEptcfQvq3Khjwnzr6
fSFUoov4dswpL4KwE6MZUpAmd5Ca/dSEbturLsdPzyfqMoYBDhTj0PqFjUTfwOWnm9pyRAQaFRbp
W1OVn/zQ6nSkGlyF2sT/lPFUTv8RMNOU8ogq1zYVHR14xaKpH6kqJiKNxEijtMBZF4cBkUXopOGL
qL226t7XHjOIcuTR8+3Frnmx7xwH2lXmXknm7lVb349qAXsqBQRU/dK+TYkT0MGqMl7gu3r5LrAo
01inD0GnZDH2VYm/AjTkpGhstChVXyo/dMIs35FmKE2xME666L/eXudajDFXPVGlQW0evI6X3zRr
g65uRVz80O2CJ300EFJlYgIlKd/KCo5j44ExZ2OaOjpEEsA6+dPwN6RJ7CR6K0tnAG/h7XXNf+rK
VhfrYi7baqrjuNJmKOmVJL983qj66t9HOh90/wYBXxZjH77Y+Hph4O/XRvokBd0HSXkkiOsQhoba
DGJdVIAuP00hVrKRlzB6dCkmKJ+KBU8+4Ds7eLVLaBr8fxBs9hA08KmYxAjetVMeWsXdsIs340P5
rrjqk2r+Kn5j9NvJndrRN0Jv8vjQ5m9whY5X5jwprc2K0ZcLnLym66MG16omgmgVgkQ12pC67W1D
WHP+IFP9F4QJE1CUlvWqB4hsvJTaLk1sAilNHAQrHU7p522w1U+2AGNOE/KiY0nBrm+RQTAlJGgU
XhC5umeoCEILgaIiwfJIQao81EhVFJBtklSzxIvZ8pMXKao5Ic86jkZg4eg8x6P88ttgUgaHtUUM
outBvxHxwnHiLshsSap5CimrXwhskgocLYJG9pkjiGCMrCncnyFWTqPuIzQxN/9QyKKL2bPsPf79
J4KrQ9VBRpJDY3urjAn9RpkGky/Gt6ZGM27718ljPCn+BUD7xeXOjeWkQ+sYAGr/S5u13bV9wLsy
1r7OEoP5OgGoZussAsaoukZ0luk9Au3b+7R2AS4hmHNTiK1YtDUg+u4uiFDF2BUQ9uZ10/MWwhwY
ipZQ0spAqeQawl0xWLUNM20qjjWvXTyLFyb7ctcEYkBCZD6XGGjXzcB4icGIEKufmfH79ratLujP
W1abt3UZ3hrtiNAaSAVaQ1W09aTqJqk5Ad9Khfvi2crGQyUZ47HosW1dOJ0pmIP6Etd2INmqEr90
UmMHRoMPN1phqNoKxurMLA/dJInuq3Lg/Rje5s7ne7HkREzqTJmf7+1eOBlP4xkDuRhJNCXNNDbi
ztuOduZEL/obj6hgNXBaflbmhhwVWpMxwmYPOpjZUQoKp9xNkL3WIPMzKIoJ57WZemIHabS5/Z3X
nNYCWmdOeYA3bquQ+TEfHofho0RTXO8MmNvp7El6uo31/1knpOcwCIw3IRtsVGWTj6UHMFmUvV0y
yqmrtP47tB53UTkgWEtaasU0esoNYy+WY+He/gEri8XjCa8n3NHICLMP0k73AjmvGiw2D3A6P3vo
E/Zg5uo3SrfnkomsLRdwiqpiHBR1FbabMgElvKFGSB/ogXCvSIiLaYOcV2g1aFWPu/5rDFRnFGsT
JD3b2ytdOb4X0MzxTZSqqasEK02lY1Q4SfmaeRyIleMCCEztYl4JjXJsO3SmFiBWFWrkZMpz1NqC
4kTgkusOjcxp11xdCzKW6BtCthIzoZfnshtjiYYatrFTt2TcB/lr1D/f3q7VtSwg5nhoefQF1Y+9
EBBZ6ETtsUTHH4of07A1eN0z88YzsSKZ50n/s5h5sQukqeqNIS7wYVBFT8P9WPwc/HMXfdxez+ww
rlDAEYKH0DyHx76kk1ToahCB4tJLoDpvGlb2S3ZakD3x2kq+6blYJMwgoetaw4wcGLUu1xOHqprk
wWzbx3HvP4734Wb8FHb+LgVayylRrd0XZIHGznpoGOoXA0EsrOQu2ER3xV3ghkcQULj+ZtrQTcWd
FVsJhFEWQOfDPJSkXbUKaHFWBZOG5RkYh+ti32x4RFZr1v0HAb32zAYSMEBILRBE4aHDkHO9S7nK
Y3OMc/WR/l3FVZ+Kjlax3uuAMZ4ne7xPMlP9qpzR9d6Cn4L7X7z3QJ+EOQkAoYLOxsEojpFukkt4
2VQc7ChFowXCcB6H0tpBWqCwmX6taGWx6PGAaJX3RrFScsiit2b6++txuRY2Cax4KVTbQqwlMlAQ
R8vxcEgiV4jeDPk+m863T+2aKYB3Co3ixtyXwp4lvdWqNC6rAtQ+FUHODQo//VQEjjbpPI2HNSjQ
tGKwaCZeQO/9pdUVsjShixxuKI8hY7UZo58tr7907QPphqbhvOKNgtokAzH0nVJnXWGFwVcl23rm
hvUGEnjm7U1baYzC4+4PDmsIfhMlpE/gu2cCRtd30DKLpNoD9WZGoruCxzy7unMLOObJUsRhSqsY
yxLr2JyK3Bp6qLXatxfFA2EeLUYDGauwmu+j/qnst0n9GPm7/w2CuVWFPPFB4oB1SBQLQCM9CSzM
ot8GWXOfCPVENE3PDUhsg5zQ4mGPqA+BrQ8enak5jKLxX5xQFIeRvoJiCUamGDOjetClxEN2KUDn
ZAGl6XzMNwSZ2yg3zkrwocs8Luq1YEEHKQU4MdDdjq6cS8Nu8NDrQReFciYU5pquhObVI018sMAL
Zkg5r3AeGGMJpVy2bSLNL77MydvWGod9PUXuKKGH0r39seadYm+J5boYi8iFQtehf4U4a7gXISSA
IU7Ti5w0tWuorwfVg4An523IVTtfbCXjhqo+7sauwfsvy/J9nBnvjUqOshLwNEvWAn/YCIpQaD3H
ODZjJN2Ep7gv4LIYGskk8WupvRqK2Ws7KQTbKOchub6P/4Kxyci8ScdcIwAr/GDbJ9ldMLZbDFru
QiUzBW36h6hDC5pcsefs5qrH/bPKq2kqMerVKMZllVMdWqIvg0/MKYTuIq++ds0dAEaExX5+88Yt
otjWg9Pt5iX2pPgVSEplijXFXTLeacXgpKJsR2JwGvQf/4e079qRW2e6fSIBogIl3VJSp+nJ2TeC
x0E5Zz39WTRwPnezhSa2f2DvqzG6VGSxWKywlgrCm9J+Rci2TVqNdXS816qXcDJQUuV8z8O/OE7e
oQJgFeThxM69QlcyvbJwNsHtvGtbxAVx97teGonTWT2VqDP86c3j05rnLoC0mNMBmQpyY+pLGzx3
+n1TbJef4fz+D+dDQ8hLgBSDRiZBzujUg1Iv8J9pAmoNpD8cKwFH7td1KavanAQDgpQaaIJRbUCK
StNHfAvwVJOnAJyCeVYeOiKLPdZv7BN5gk9bymWBK8PthiQOaOHUn0v0rZxyV+2NDaqetwuZXwL1
1Wobl2ayVtXVQ3IiXPBy6aQMGcDW4VDV7MY2n3M1eE6jZWNhZa8v65pz49RfGKdUOQKm4HTCnDNE
lpBU1ke0njf1MZI1oK+mGDgGGTqJCBi0xPnCGPy3qTWpuP3sH/38EkYWQ0u6Gxl3PQxmAvh58mzn
/1CUwrvyr1RuUCfHHw/c2cG0DTwceqg71aWOLDG8sktQCCkiNOBiEF5skKrRvoBNwgEzJu011fH4
ivXwq59MtCuBJ+H6Rq3YPyZ6DYJiBCivL1oSx5kutGth/wr5CcZGj87pXilmzzZbpic/rgtbsYoz
YYLxW1MIpsIRwnIAL0wNLiE2jpL65OrqnSgk2DgmdBadDEjNLGjyWrRXLXtK25FFMl6TlZvuTBfh
+gZ9ltpW+A8Iq9NrX5sbq0O/kVN7je3czr3+iu5YnyYy85MtIf/7ifnRRXOGMef7hSIvRUNJXt7P
sqLeSuh6phtf4xMhtt2HpGqgW6iU+9wGxkon64uT6SEcox4NW1MWQo9k0m+GbgJcnANFZABGK8HP
mSb87yeaRBimKjFHDmuwtrQ72t1majR+npjZARnq53X7Xl83ixKg0iA+Fp99XU5y02nh3Ku59PT2
po5lOadL6G+O3kP+J0J88WWVghFZBSLMjb4bATFluOC+vVFe79T78TM86q72gv6b22ob+GnD0q/8
dyr7iLVL7OwjhEvTbBu7qHlyF8MO/Qic/OMEpocSFN6sAoV7T1yUZqlM7Lqr+qu64D0iB0zrpITU
rDZZqz/m+Wc1HYdoAm+8xIlINtISnIg+xWlb87QrRff0OG9tRfZ0X3cff5XhX3BimKUylFXrcAl4
adgj+Mv8MdnmKe9u9xKyBffjdduUrZ7gOICIn05LDoFL7S2BtywP8Zi6feyNumRwY/1o/1VN8B5j
4eRNrkJSq27nHlk9wgoiy4by1KDwYDszQcF/1EbRdn2MAEOd0R3t0fi9Kb51xGCD+q1IvFljw7S9
voIyoxB8CcYLwWxoQC+dvPXBN2mqUrZuQsxE6gE4HxN+v3Oi78o8AtateO8qc3NdjbW46XTpxLJX
h+7/YeHGXYUGU+yNnezaEIS5KqqPt7TwCu1gykDC17LXZ0IFlxE3dMp7CkcMQ7f3sa9WjOyKm3gP
/2Fobn2vvMCHFJ13XdnVaIDDd2O8A83eYqeAlSLyCTSIBTCfF+fqXkeiwlJ+WJmsD2fVOv4n6SKX
3RBg1vc9JM0NCAqaklXtv5yrEwnCEpaW1fcqv8saO2XW8AMTdOAWur5eq/fliQzRx9p1mzQ6bMPM
Pinwq8I7tCZMWedZOjrIJcJWXZKGflwLUw4m0P/OfSBRRqum9YgzrD3qBNUa25vaYx/fV4rk6K4e
rRNJgktSnaTvU4N7i/ZJNT0g8jsyLpd1Cz+RIXgkPdTichmhDcgC2Tj4it75heaTqmM1cctmxBgO
C3W0W76l+Wc5uKOMe3zdBP+up+Cg5qpGbN1By7b8SfUfRS85TKt31omGgoNaMmcJ8olrWLyF4xPo
F1vlIehxcL28TcCvJBtpkBiIiFZoLkVgFBh4dwEDiZK2GyzuGP4IjcgdZKUomSjhcIHcUVt6wm0R
iSOF79dHPH8M6cGUQTDKJAlHTE/LbrRaLmlU0Ch9EyuRS0DaMv2YZM0Vq94PA9Pol7bRoCe2zNTL
3NUBLw+o9rvSaeCj/+rMh1bWDr56uk7EiKdLi7M25JmaxfpOHezNkQaSvOKqaZ+IEA5XZw+kt/jL
cbSfo+73bOyv+z2ZCsLRMZOa6mGAldIKEGelgGjvt/p/5qnksfuJEsL5mY3aHge+TtpAvUIHAGi8
1cOP/5Mm4u2eN03SIU+AdynuoUTzF8UEeF7K/m9ShOPSDHpitDyNRazXyPgWh9tskrQ+XBJwnC+X
LRwUYN4CrIdrYgGzfDfmzLz/pj0k9/YDuau95F3dt14Gwl2vPb6CeLeoWX2jbK7ruXpY/26ZONZU
2+hAtnnMN4GGxxzeYlBjNuUxjY/EkTGOrLrXE1n8DJw8CZRYi1Krhqyw+h5os7fU2Zua6IByUf3O
cby6zjcmzT+vayhdZuEWjoKyILgeEXZuyJFsAlT2Npo//s5B7ObR/bItj8FN4xdv6uYx/GoPb9fl
r0YcJ1oLzqPrCM0W/mYOx29G9aroy24AdXRGAPrYgUamSNNYYrz8Jy/eDiciBWdSRkMw2jzI6SoA
gYMTNPABeM4U2eSWxKnYglOxaNGQiaumzXt7AiXhu2JIrmSZCMGldM1iqLjzYZ/OxpqeiuxLOtpw
Sdh0fg7FW3jWrap0FqiRHEGbuSVPMUOb3AOC0GbxQkBqF0Dvftc2wVPyTsFtPu60u951vFd9mwOi
XxI0SjQWyw91YStzH/7ZvJesf3DaJyOWXDbrIjAxwsuceDsI9tFl+lir/ETMQG2Pkl0avGqyFo51
x/JXhmAbPQXfBLEhI87m1zjvWDwZm3QKWFWVn4Uh60tZPWVoSOFUUOijF9Hw68ZstFxH0GFhjKkG
J6jTb4Ym9urqECV7VVbDX88QofBtoD0bQ1/imFFOizaf8hmZ3qf2DR3aMJH4iME+k+UPxl0rK8qt
nugTccJV0QSYP50tqBern8Z8sOt9VLq5vb/uqohMjJAWAphjYY8ltFJ29uPsq7fxQS+97L361jCy
T7bJIX0w3cC/LnbVHE+UE+4FM83QZVJAaqcf0c+oTu+RItGMu4kLj4ipQYDCYLcusC/HJtNoHqKo
kWE8Wd2R1G/7nGmT14Zbw5rYkr7/g04nAgWv3/SakuoKdMrsWTtShMRu0JtoxlHnQeLtV5fvRJRw
mhe7SpNpQT9g76SPSxG5cWjdZJNkznvVNE6kCOdZw9Ftwx5SaLa19cNoPOTqnSkbhLnE7ea++ESM
6O9pUKaTw5sbl9DDxHqmNoxGd3XlT+XbULp2fIOxuji4GdonwE3r5sb5p7c0YBTB9kYxragK6zka
SWSMlBfAUJnSp6M5f6My77hqjycyhNXU0apgmKhB8Pc6YJPz/MvqvneLT4KfteFLOZRXN+9EnLCq
rRJ2gFCESobxYc4/iAb+1Rtp4m31DWNRTHdyZDvMm53Hd/acmWXB966dJ3eov6JAYoOrln4iQFi1
0YiMuLIgoOm2aX7I9V9hITlMa/cI0kOgNORXFyrz5zoAfUCJ7BCOVp/L4qmKuoMDagh/6RPz0GGM
7i5UjRSooa0MCWZti9CNaqNHECADFyA92lRMplNMcBj0ybIe0YU4aTepLIOytoKgZuB4/wCMuwD8
GrVOqepI58dL84JY3Yfm4imFvr3u/VYsAX2OGM5GIQdpL7G80JqWpsQ24NpUTL+7ahSoLKtqWWzI
7Ulw6mdShHtjcICg3FNIUQCMUIEpJKqzjWXHzy1KNRS1mutKrawdxQ4ZGjL/QH4RlYq6LDPsiQPC
9ZFfNu0PvZtcqqiS0syqGFCpgZoBvfeAqT23QAtMWmo+AddrSKqPYsDYDGkenEhWX1jbImCdcv40
AGFBlCAmprlpREDcCuzC9O06TZ5UGn0saZj4Mcgm8qC6SxP6XqLZlw0LvQ3CHHzf3QLiq6B29mlr
yqhS1vZTB8oxB940gbQt3Jm5WZF4qYHMNegRGyNwUC53ZueSFLjRL9f3cuW0AdoPDQjwVURVRSqK
AoPoUZsmICcbewxR9GHgBgXuaDKnAW7qVulk9bC19UY3roGzDb4QOJfz9SZBrjQ6AbVnP0wDU8Eu
vu2qspXkFNZgSqiJQWkcPSAJYGPPxahLGzTljNJvFW019TA0fuTcFoqb19sQ9NR1tm3UA60AzmX8
CGw/Mj6jZh/0D7EqOS2XDNUcMu7kSwQDS5MwDpOpBwHUW8sfUs1X7QGRyf3Vb1NkIPfR0XyIfNvv
d/Rullj3miWBOI/yHk7QY4kQxcOgAXeDWxLv7B+dcmFFRwkIeBviBuYIqFEs/3WLWhVpc2AYQPHh
ISIc22iywrogee5OEzh/D4HZ4P9vM4CTKtlY11qBCwh2f2Vp55tsxHRIqAFZcwACs2hXDAlAzl11
uesWT9cfZyAcNYp/XcFL7i8O9X8iVbgaKdAGy3bKgJiUpxmgFScrudVI2X4LAnu+tbtYvycBNX8F
42RXm7Dr24JlVA32oUqGx3HOChRlNVKjVWVS9w4ZmsFtmxbdF5XeEzCAKg75EbUh9cc4xBXVYcJq
YpmmV7sgjcPXqDDmzKuVDnMhwWBKik9rHgEWA7pMQORhfkzYP7NGV41pw1yVhLdN76rSi8M3Z5GI
WfPuwIoH5a4JpAjgM51vnTNm9UzKGOiDOdk2E9nYbeTPgS7ZrFUTAUURJuEAB8sfxOdyQpMO7fiH
PWsGaIKfj5H5WxmaPgXMoJYEGyfuAz8A2cVTBhdouUOBxC4L0zySVSj/tHOJ1zRo9gC6CE5jTq1y
/imA1x5MvQ9zV98ohhvsiVe6oIPyfxAPzLKb/jH09QNgHxVwX9osOSR7QM37+W5g2X66mf1i27Pe
f9aO9XPh/sNcN2bH//dxYruJTspRUWp83GLGrNafe2ePj4yM7WjdFoOk33tt80+FCTYGQgnTUfhK
AEBE09ioNOovAtyXp16Js8/rx/XivkFfIoJw+EDQtKGhTzA0UoI3JQ9LnFZVf7fm9rFF5PLfRWiA
dAQgN2CHkAg531h1GvsJEP6Iu6oeDEC11rlKKBu+Xis7nu2Q4OyqfLFozneIPjaRT2403wZnLzBq
MdawKe4CX/V+X9dLtk2Co5tjJS3rlBts+NQZ+4psAxm6/RqoxZlWwj1tmCDjaEfIsJ4/Yn/ZD176
DWNB90fiPiy7hwD8rMw4xhvdDzfXtZMuqOAazMVp2lqD6P639bJ8DPdfEyNbm5mHh3w7AfBSEgms
Lyefe8KgHRyrYPVapWNGucdlnJm/p+IBYKqxLLhaFYG0AecIAq6RiAnVO2USjw2CWdWcAZmuMnRL
oFwray9eG4gEchHH2MYshQ3oq3OL17I+1fo/lhGXbJ6Nr7D4kffZUWvhoubsZ0MslxiJa+bpbqky
+NP4QbJ7XMSFNz0JkoXdSzO1I43OjbMbbd9Km3cVTK4bE5Dwbp0lQKI0jWe1sTOmqvHNZMbKpwUI
+Zz01CfAA5f4gLVrExxyWBLcahQvo/MVUUE0keo8kE70Xx3xRzQe1suOyjopZGIEJwBCo3okFcSk
5V2QeFVw2yfYARlI1foGmxxIHQApgDEVXFo/Zmnc1mnuhqmVbIaqZImTHJN5fnH696jIbpusd2uQ
N/RU2RTZsje1D8kGr2QgqH7yCUKSg5AkCnMDn2CFXvRiVyyJWPZ79mv/XlPY++iFzwQ8aHtnP4ws
kdxQXL8L6+KUhrzJwsZo3/l2DmGbD4aJyLIzftr2G4yNTeW2iX/msjbmVTVPJAkOUNfGNq54DNt0
pueACjPqWTqpLELyK+7HfRWMkqrHxY2I+BVPPpArG+imBynGuW5KOA+NzuNXZEYmlqfT7DW98Q/l
G6RW4OvQrw9E04sDMcdGp6oFVhAl3PR1Qm1AXTyJjaw0B1IwHPERffCGg+LjXBVMjVhGrSDjAaL1
sTxM81tvb5rlaKsTUMZQs/YsGSTN2ljQmUx+RE+qt2EclKbiQKaWRqxMPQJXU30f9Ds92NSat9D7
qHZneCLlo9bcDOhrpep1+Z6WewcQwNdXYPX+BBQPx43FO94SD6pTtDx7y9lhy5vQYabxK5geK/BW
B2zUnmkAUE6fFB5t7s30BjWMAIAq9aHv/Wr8zMDvlUhu1TUHZWAYBETM2HVg2Z6vjjOVyKNkeD6Y
6q+l/aio5c6VDWgl6dTlqiTM9hoYh9Qp0BnOJVlOEEYNhaTWz7xyZ2wRPmyAtngc0BK6MzcfIyMb
6z5mzp3C2m0PWBVWup+RDzAp12bTDfHTfXFne2PJdt3HjCBjeFu2AXusvOA28t+u79Ta1QyKpz/s
upgXF4PEPm3byTRGhG9488FylvjBlsEArcsAxhnR8ULFi+d8SdrYLnvMceduMZs7ywTna0l2Cmkl
zpE/VETnCB/CEyvIocKZnIsZ06wMM4Dsu2NbODFbRqLeD8WYHBq1zj296dTHodf6Qz53KnXnPCre
r6/l+qvOsqAjho5gZIKV4aJVGqTJ8EjdBd+UHpy6E/XMZoM5/4LpklBjbVUtQFBxDBCAnIhzgCTp
eitIwUQPhnhH/1bkTFVk0zlrt8CpDGFJU3RR19HCj03oLRZLwU2c5SwpN8DHAY/J9eVb6wRBaeKv
RsKdg8JxESUhNIobvDAhrmYAl/38KLc5CwGbUG4tC0GUi4zycXEP5s95RyTfsHYJgf7WBhQkIJaQ
5Ty3IRAzlsgR4hOaBYeh1xKW9InETFY37kQG9yCnnjpXJlzikBHYGI4E/RrZa230ZeWtLOl1Icnm
sCAwSBVVH04ici4pUhWDDvFQuEtgbWMSupqVe2m7bK5v3IUYnkoEmRWnbACsnIj1ngM8c6E9Dp5S
78PhUw22ucytrhniqQgh6qorfUaSHCJqPLyU4LhQP0bzx6BifsdmjQyQfFWjk+So4LH0OtVbu+Hi
Bs01cuc2mkx/jpen6wu3qtWJGCFs7mu0H3c1jteSfG9Lz2oaVijvtH1xlH0lnVfkv3bhH0+kCYdZ
C2NtMUZIQ6ahyz6W0GJR/orYOareO9svS5XZv9R6nyWy3VsLW09PFf/7icWjZmwpYYFLJntpyzva
3U/LrZrcx8//fTlPxQhGkttjjZE4KBikz2FrsKx0W8NTlN1ibBE1S2KctesG4Ac6x/kBNL44/mkM
U6GFA0Znm48che+IaZ/JIXiaQ/YPDRicdgXJTw1xBfBrz5evMTvaZQSSVPPGTraZBmpC9/rSrUUt
JyL+3GwnO6TNelOPNd+h8X0Zf2qtRxo3l41ur3rXv4pcpBpiLdX7EYp0aulqfcuAdHZdj7WDizkY
4N+AioGnvc6XCnSpqC2YBKGGfjQBEZFjNEdWPV3b+D/FUxXJaORMhXPkTHC0LfpVUEdHAWG7AEIh
x+sIVBNsqrZdkXrJ6F9XazWyOJUpeHJapIQiaQwXGy7MKI5d2AD+4kbNN+PstuHd2Lho8L8udOXU
8vuD8/2ohILU73wtlS5MGgww4kWBEbGB4/nmv5IZzTjNly4DNPtT0ROcE4ThTY8rxASgmWDj4FwI
+7gJUDNxDXd4Hg2W52zGIMNbfNPt9U1+WNziyckYoOrqB2fvbPuCOR5liW+0ruydvZaEO/0cyl94
J+eBlgHQpxToXhztLXWLl9BPb4MdU26jG/0QP6tP19daKlBY7HAEZHqZQP+YMswnMdsLH7udBVHT
W+Bm+2r7UyKRm+mVFaf8ujhRcRnzQB9SSBzRB84UlrrTIdk8LMj2F662lXE4rz0Jz5ZUODZRP46Y
hoc8gN4f9eMyuA5LWcmKe8NVv5d3IXunjXeHLcYgfQt3KolSpEssnKEiakraln8+oL1ttQ1sjG5+
hId3lDUCC7VzBnZgSaVzxa6BzoZcFZD4Hbgk8UlghllfWANwQXoT3YFA5KD2wObUHyy66cyfNpDd
R/OjQsrIAR2yQTZI2LPU+a0ny22OLGbf7ozp6FjPnbqn9lPYF77SZJ4FpFPZ7NXleeefCk5hCr8G
kBHBd6qxM1dLjk/NWj8en0j+ifTFoOKVPv26bnt8pc9MD4QylAJWA+zCQGgUkzCtAz6ZNgJ9cV+W
eEssRsfA1VxJnObFXcClOCYvHuHmvPBfwPiqaBGjUwPQXsuhLdvXydGWrVLQ1/+uDshwNZW/xXjG
4/wkDXoXgH4ERUM1Cr/nyOguWuheF3ERKUIXjqCMwjUadsAgcy4C3Gt6hrwfSlPV56w/d4troy2S
hCEr4jeT/sPKIemPdAkGyTVLBEPTi2pOF7NB5Shu3kwSHu2oeXNCGZT7RdABOH6Vl1rRUgVRIqJg
2k7Kklp5507ZJlG8InhIW290JEdQJkXwrLY5GdGUFR1yxjtz/t05D0nhhc4iuS1lYgR3aldWMROS
dS4YWLq92sY/lKGo34HJ/4ugYUayQzJpgsnlWWc78N0dQt3fdPad+IW2h0xWi7o8p9ggxGsIAdCq
gkfxudWZVms70Zx0bhZGoH2qaOgZcyyztlVdTqTwv59cRPHkYMQuSzuAyNle3ttbjdMXKLxKs/mv
p4jrgxCDwrRBBSGcojLLY2BzQBJSk0gzu0rvBvn3Dqbh3ANq0Pu/SROeI4vRRwAsh0VMTXejB0PL
6qqNWTWQboM2lRkchsBhyh1HlrVZX9C/agqxFCZNQT0dQs1mfq5ywuIerKgL3g26xCtdRMI4wGjP
Ag89+qYcAPOd75xhDT0IX3G0CjtgtLPwhozZrCl+ivsMvU5eDpayUZcB7F46Qy7WQAceqKbhFQXj
r2MjTEkD4+8mUNkAHe05JPsw/4qqGXxIlkTJy9j7j5Z/xQlxA3jBtEEdIA6wO35q3lkY0SvVXaA/
mONrHG/y3kXM/99t51RF4eQNFaoXWQaZYQdYC2NfNIh8gdAe+qr1aMveZZfjEn9URGMfOmsJhUc+
38hpApqtbZad68Svpora5bZV9mkRskQ/Eg23DhpCbM/CdXNdzcsuNEGwePbHOqAgP+zcISiOavMt
sb+X1WuttK6SLeiHw/nQlf3cAdQDbNsOAsTS7LdDrm/bCEMkmCIJqsRTC31D0Rdy/eO40udRCjez
v4siWHdXtyEwzWDdAA5mWvBU0I9kksjgv3EhgxDelGYi5SjWSZqmoUEzQwbAORsQ4GJ6qo3GgQ00
6/25L+7w/JSV9i5LRXzRT4QKjmnIrQXkmZiWnq3yNZnGrRX1XlWMLI7LjYa+0QFlt6T+rFChTszf
errcGuQ1UzEubA1eYc6eoS/HJii21xd83QxPPkxwXCoN+wkBZ+fqAGdqlXet3w3DNpt/gFiOFaMf
VrdWfhj6/XW5qxuNnk+wcqEHCmWrc+svgH8eJZiTB2hXsTOtbqfZALArKpl6F2XBP+uO9gd4d9As
idzqmGHLUf7EoR6a2Q2GDE1Ng98hp22CsIAY2osRld5gpY/zEklkr93kHJrv/4sWfJgxopve4T6s
p8Mhruu9bsoug/VV/CtC8CEFCHn7KsXmOd0ElCMDLgRkTgb5J5dxoorgMkZaqFoyQ5UaKRAv3aGG
9jveoYX22OyKXWG7D9ozeE1HhufFbn76F1P5q6RgKlXRhWOGVmQ3TjGc5CR+Rlt/nHNJzLp6sZ7o
KJxQK2h7q+UXqx3vzWVjl08Orp70CKz3Rt316eP/TSvx3IFkGV3JWNKMeO14S+mRTj+vi5AYoJhQ
SZJgdCoeHivly6TfS4PI1d/HcxK1TDRnwJeen2G9NRCsAmrUzYr7rnmund3171+NOcAEjaZNwM5a
YqhD86G0shY+olPT45hSppPk2axeqFHtGprdDFP7dV0iN6WLq+FEomADdU7V2tEgkc4o0ruz8lAr
O7P8GXQSY1s9uCeChN0fHTVMMVQImFn7vgeUqNFjGFTWJ7iqDd77ACQ2CHibhYOTjouSGHoNBzTi
esuzaQ/ihZJF6oc61263qJL9WouB0QDG255Q/AJG/rk9GH0ZBGXecKV2rfFug9bE2XQyRoFVqwAA
JEJfsAAREWZSQTYptCmWLqSZ13Ro+Mlq3N2tS8Id8k1MKTf/YBR/BYqz0FFXom10hMC63NraXQOy
o/KXar8QKrkTV/frRJDwag4Vuw6nmmsGNBnaeeALT9MvjbjOIun7+cMhIRo68r7oPkCVEvkTwf5y
aw7DOeoQ8hUscjH+cKDutKEzi3cxA3f43rwdN3fJ4fMh8By3/3hub3ovuzG39aZgWHIX+XfJkbgs
ReOqPvkmQ8j/VurYNDptQcl7/6H44UHfdTflY/YOYLub5S55j/eL/5iqzHyob0LwkiI4l0SGl+lK
/gl8zAYkieDWE3kk0qYCRIfTt+6MvOBB305e5IFwaHA7H6M3DzrTtpGkg+IyRyvI1M5PzZwFwD6w
IfMrXFyg6r2rD/OD+lF7n+DD8WaXsMaLDsYNVn0no3S/nG4WhOvnwkdHTxynGKDwgffNlH4wu+lW
ccfN+GBu8Yw9ZndAC5OtMzevC/M7WWchNArxvA2qFGJRJ/Rq32RAw05B29H+ONYvxr3NFI/eWp7q
adta4qT+jPtcky14qW6uR3XWsd6Yzdgs7M26nzZfT5T1G+qRg/qg3juuvjW8maXvz/0GEboMKHf1
MXBqZkI4NRRdM9IAnwDwbwIT6/ynhU0bxf1z9IpN/lFtrYPuS0f0V9fdApwTSqgY8hKjYfRAzG04
YN0tBrw8tEuh34INH/oGYF8bEAneJDNao5LazTcBSlySMHItXtBPpIu73mYYT7QhPdAMZgy+5sz/
IMEA4IGO0hmot8Uhp0rJYpjzhBnpLHHRbewm0orG2hIaaKpCgwfoeS4Qt0mRjUmsQkSL+X+v3sFJ
d1+wnJsfxVvFfoX78GVm0b53szdbtoBrF+ypbMFujJboCwkg20kHYKe4YeFFSB2A4vH6jbeaIkAf
HsElDkTTCwoiOjRNWoP02tV7tvxwWMspvr+HqFeZjxkzGxcMsm75iQTJyOat1CutRUen4gVDASla
nNOJr/HMzB/TR3qbAN8UcDGYEmS2m37X8dDI739KtF57K1oYRQT1jY6ueXE+JOmGJKhHHctL3qyM
2ekvah2H9CXV3hLTi9LDYEgWevXOOxUpBJxWrI8R5oFbt4lZ+jjsMJB3DzTGm2qf7kaTUXA535kp
LiAAQqMqmfiY7o5eUbu5rvqKUZt4G2M8BjlavFeFyCNo2jyaahTVJ/palq6T31fGFjlF8LABWP/e
lkWmKxuMzDafJ0fTF3jRBHmaNtsFJXXjoktw2E4OGtyMIBnwEALbzHXVVpwOCNj4+DgSbaYpNkpl
cRUPhgpodRTdN3Y1fwd6jiSaWtXmRISwiUU8INQGQC4g3WrWlYvXjffDvL2ux8rZB6cIL6lxsmhM
cJ7f1LTuEz2uIGTRkQoNU7+HOuDUCj6vy1lLvXI2HsxI4c1AkHo6FxSSXG+VvmvAun2YEB4C73cw
AIzGQgWQLns7u62i5+sy1/bIBmC8oaMTAQ0Jgm6hnlRJOvSN29r5pgiqfWY1EjNYy3NBrb8ytHO1
FjOiRZZCRlqhywZgkHrjlkXFOn3TdN4ys3Dxom4ThZLx4zXj4NzzMHL0rjgXV5JTVLFjo1dEn++C
4Fc8PZf97+vLt2oawN0HRQsO1UVuXp3KuZiHoQG21UvtYGRRB9Zpghv27bqcdVX+yhHcclTEKId2
kAO+iVS/M/o7IkN/vJw2wR7Z6G1EWhwTPeAMP98mxYqzKVC59eXl45IEfNC1fGsWvUcbuRHu5nBZ
MK9dFceSRPvG0T8djNF6xRLmT9e1/dOfLgSK+BQAG2gos+CmF2JjYoDxnqRT4w7ZFGasdaz2bSyj
8MHKpurHbBSTBri0ysoZOOlSb2gL+y5KI4z99Upau3BoxQ4/Xm4LUBaggwZxyXGy29FijUPDksXA
Yw4dTAfGSjVt47Krj1UUdq8mVWnDsrHC0JYamvFDMRnmz9BOnfdu1lDnnGbrLXYw/OMB/KN/jIOU
wIAbNmkTqBA6Lbkve56yCqrZZlo9xBswlZS/x0jBo8m2NdUP0Uf/QIoaL+ea9NpB63tbhrj2p8Vc
WD8H88EG5jHAJQdw9POtHJVume1mbtyCKkAKf8US+6C92CzOsmttwvQZmDlJ/BWav9W6ewYoEIu0
5B0Xhpeb6EhB12nRfEu1kBntiOFjgmra8F+RJcChzstpGtLDfIJMMLcMDSRqbWKPtS6+GdGdUpbT
YbLer5vSyvV6JoUf4NNq62IXvalCitNW4x0gW5qIRTb6XZlK42WvFm36lIIpKrTQKVNN48N18avn
FnQqgM5A89xFNIdBhDJUbZxbNIYcM4L+Z6U4BmH4D9cgthqDYpxaHeNE51qaU5jTKlkaN+qt+0od
PIxZRxhDkeJ0rMRpDuaxkLdQ0cqAZ/q5oKUm42Dl3N85M/WdPkN1aqaAUkDTz3MTImhcwlJztYyM
jNpt4Wt9Eb5cX9MVn8vZ5PiNgjsLlDXn31APcwKeL+6nEC8N/e8G+AKG6U8y/FCZHOHaasoir3Q0
KbtEyzYOrY+qGbwlmX0YwYgteZav5J+gDO58G9Q7PP4+1ykKpipLuJk2JdKF+nMCFmxwnA4jmJXm
zX9fv1NZgl5GEOEtOkOW4hycZmtG3a0aHjNLhnK2tn4E9SUE9EgXoinpXKdkgIdfwKwCVj4N+G0a
QmdTaclvh/YYvKFm8Xpdr5VQBqRsKC7Cj8JRiyADxZTGC+bocNRzzKHp41M+yhJlK8f5TARX+cSb
DJ1RO7MDvzrWJWZMycYhs9cN7T+4RgzLY+wRUQvGWYWVC2OblDM/zkbz1eSFOwXPifLr+moRflQv
7ogTIYIZ5GFktuhvbdza+lN3UVM2pR+FuifkVc+2pj2hd8Mdu7ve2aJB/7r0lUwyFhJvHhXIRRqm
x84XcgHUT4EeOITUtGWWsQNpJ7Cm71IkQyOvHWSkbGu3AEFcje443hEjwt3kA3A65oabfDXug8TY
kmn6hp6KmzIcjoZRAKzE2Jv6+HZdyzWL5BhNGMFE1x/c5bmWVRAqKW2hZTIBX0cr7zBp+989Px80
+58IITDMhiTXKTcVU40fBzV/SiLe4Cqb8VwzfOwWAMeQvDJMkV0RuasUHAYFfGHjeGDV2mjVsnfy
2bu+YNaaXeAFhGiAs+dhlPt8xWoLGVnNKBu3j0hdsszBhrEGIDmemqeNuRkik27soZ6eAeY53FVZ
lnqZVgf4Rwo+ksVq3M3MUqNWY8nU1Rbrpqb8f6R9WXOcvPP1J6KKXXDLMps93rf4hoodB8QixCrB
p/8fnqr3zQymhkp+F8lFXHEjqSW1us85HahWrQx+naQQjETbtqOCBGiYjzrfTrIH3ItUVV5HPRkP
JkDJr3LUUzDH3ah6bSO3CJ1Eg2QoaAn0WjT1eO+agj81qTseemDdgr7lo+Mhb0JARR1b/FeD8xRy
gLZRWF6M5Manga6NfVjqZblTmOYGsUyiO0foFe5KnYhNbkrmW9zst0YlXfTSAh8HJZXkDtLPdKNq
VYQ2UdE+KxV9TxQLMvejsWGcDJtRcBcwNXe4dXV1BPFDMa+tCq8tL8m7sggNlqn3hrQZFDqlaeyG
sRlfhtrWCk+QlN8ZI+rjXi6TNvLQGD4PHSvpn2QutW1XFdkPJaaaP3TUBuZIiQB8urziS29e4KkQ
VOCgA1V1/gDVXXTYyQkehioxyTWNKn7Tibrdowm0+QJoW5R6NetkwBXp3EDCNWWeTId+ZRst3VVQ
WEQeBqEFhKpmhyEEBFOVKfiKNlW9cuh9UzwaTjg0K/Hg0j1/amfm35hAY5AFsi9OHaPZ7qZ0M8gQ
BZV47HtnZWrXxjQ7GtAPN+/bDPGLWlCvg3hRAqxzEVbNSvVo0Q5awqHvro2H4Pws72K3NfQGYzLa
JChZUFtHbjoe0XaXXWXpND31lNka5aipcWFhjRB/XcuMPGSs2142sXRPTHwaZJQgWA15qfPjR+AZ
15jIwALhp/ljB9G3EjSXBAJSSl5+lKDxRKmz5/Za+XbJLaBHgkwZXA/cxennJ3GF6wqlN6YpZNq1
Tv1SiT0d6cY036E09w9ucWprljIrulQWpMc0cqife2j5WmwUW31q86p+AFTd+JeddRKtzzw+Lqqh
yQmSZ5Ybfdh4/XoxoF9NnTueKMnD5fVbdsU/T4OZyw9QS6kgNDWFtmgpGXu1nYVcf4qStUn8vmAg
PE+4C5Rwp3rOLH6pKRp/omdv4Ws50uLiyQB4JbYeFNNAknBFZ/T7oIDwwJh0JAWRIZ87B42K3h1y
EwGSAymB34oWFONdJ1/+duqgM6JNEhjQmjVBJDh3wcESkMAorUnEQd6nxgcaxh05c4LKXoOOL0Se
U/OmSZViyql+e0RWZmwXjMAUlH8C2R16A5mmnYur0bzSLF+OoQ3JhFT8SMkV7t2/HyeSgng7WtD/
woVzPk63Q/2Z9wiqVdyICdkSZw+GPRJBaz0bvh9XeIgAjQHEv2lib89cxDFozt0BhiBr7g9pdyNj
8/7yWJZNIFaCqCCe5HMNUL1U68S0GPOrId4jkkGlouefl20sed/UzwQydMhMfwM9x0lHHTNCb/PR
+nAgakF+1BV6dogVM98DTHVaEhWeB0+H7t35ssRdmgngXTFb5lVZucfCJAF6364s/pqV2dkHVSJh
aBRWgDbYjrS+Ti3zV8GKlVt+cc7Aqse8QbYGCk3ng2mplbplDzOx/UbZh8wjr2qC1Wa6C4l1TNr/
twNCzrkdbrellQrYyVkTKNV2lO9GeRgTZPPszLPcmxIM68rP/x4HdG535tp65SKajSa7ZhuiWZ/P
eheXlRP2EtVl4wGhlP/XXuiqOABtUIKnJsWzXctkRFvZZoiRXdOPJTK4QB9FxkskV57eC0t3Zmh2
g9hoD6QZAww1Rl48okio76EkWF4NNX/PSLJGRP7+3lFRnEDPehcZNdBAZ+PqFHTu1QwcEg3PXtQK
yYS46zx0ovMQjx4NCAtEpv4Pc4nHMNQeAEJyvmlLZkRTHJp2DLBj2xc90NdJ4LLBi6q/rr+AT4sE
73/6r7i5ZoOjvagrh+DogFLPwSlY4tkaFIEMPJP+3jtOhR9mhtxB5b3IMKIBKhZUf+rdeyMPab2G
+V26uc4UJmaXpIwSAPAKGIpGFmTZ6Bti05DQHnxuHzQkUHjiV0rQoK9kN15RY8U5F44vF4L02AYW
WH7WPI3B3HLSBYXAhYtOQ5qShfpghpperkRRC8HNqZl5T6PI7LRcyWEmToDFit6FUT2aahm0urYr
+ZqXLFqbbshJ5hQaX7PDkspKKsIZMSisl8rLK9X8oPQr7psgATXzsqcs3JhIkCMPD/Eo8K7/W+CT
QFtTGhVavBiaQdmdUhjXpPp52cLiGp1YmB0glTrUceHCAkl7nwE2MWrtg5nlm8tmFgdiWSAUGi48
wpzNWkvZUPSqwMHhxPcqkY8GXXnWLTs7yE6QuAd51J3n+kuKfy5KC84uo4doUi0unwgUBkzuOY8M
qf3+nphH8qXiXcmKdnt5gEsHMaqQSIBOsQdS4+d3GzObKrKGgfmpc5vaeBmJT9qFkTqunIZLJ7AB
PaFpmI4OmsK5ndoqhKZTCP6mBjmie0UgS9uLBkDi3Hzbo1ZGi7U7ZgH6B3wU2NGoC6FBDHIO5zbz
UTAmprQjmKKvZiz3Ni26d5IbV7y1jqxrbH80kye7Jg9USOFZWaLta1Ooh6io9pZZGxveVlAJ0ozn
y7M+WT5PCqNKheNlIkZB0Gmef6u5pQk6oBRWC1QJGx/Z2bja8OIrAiVlcJ+6ZMWPl5Z5em4DiYMn
AVbhfCrAF7eoXcfMh7qIF3UfhCCtNYJvsLLMiwM7sTOL/JyKJIpTKhBL6Z9bedezvWpJFDt33D1q
fMPFP9x9AD0gmzTtHmSez8dF4bxKJBKE5k6KZBKULAAVa2ptZVhLp82pmWl6T84zs23TRnMwfbZ7
J0jptehT4rhPl51iaYsgY4BlmvwVeIpzIw5tCiBzKfM1eRMlx6I2PYfsgOlpWZgM/zJxJ8ZmC5Wo
ddkUeYpTx1S9qrrS6bbJ+cq0fRemhzYD0FZ4lk0qTuY8nw3tNKjnGDjbqqrxrMTwhA15BGR+PCHT
vV5GG0uYALQjQ2Klma9BWNVixwxtv3p00ekr4VXWb6taa+245KUIJ0FBB/4HjN2Z1+CYj0Sa4EHH
WhJAkB87/HfGm22pPbMRXJIjL4LLa7vkQEh7mpCTQqkJ+/58bTlRWug35ljbqkh3lZqbwJck8lga
uf0vpjDviN5dFeWt2alnwo8i5mJwZT0e3QHSiFJ9sol4vDyiBSQ5iIWwgsYiEBv/zo2BPFgBQDte
rMzakix57lt6bPqvIfplCLF3khal8U71oQP4qFEZWnrNA0VXvd7q1uhbS8HN6daZjTlr4gbdG7B1
BsjiETBn0WYvKa9b+qz3/3KS/tk4cwx/D3CdyGOYirUf3NnJ7L7Wnyq+vzy7i+f1iZXZtWy7IpON
BSuus3f568Bv0ROkFyuX/9I+mFgmExZOhWzpzCvNGHUtWuAVFhtx4HZfKpKisEYa9HlW6AY1YN8Z
1gLRpa3gIv3gAvqENNh8K9C01Iua4ORBFB+6wOekyNE75P7yBP7HWZlfsadmpsju5MhutSrtFBdm
FFQrn7vM6gG0amibhr1FhkcTjeqiDRjozPIAf+iKgGtu/xNnlQCqQ4vRU87pc8VHSKCVD46utC+y
0+ikNQqYFBoSAPazGRIIkbp1ST6KYXQfervOOTIBmvOYRql7L21w4/sian5U+C0Q/QN+7i2vHLlt
E+AbN7Fi9i0UntBi20taiEzd1wKZrgCbtpF+mlal4+uGmm1EIg0WCqB3mg1pctsT42gETU34HY+q
sQCAPwdSueMt8Ym0+KaCyFwRt+gC2ZglA8k76bgL4SNR3bh1q42ebUv2S+kIfRvUDEI9lEDf2EPr
dLyqpAkVHdZUceebKdftQ9YTI9BJrD6KqpfpsTMH+05LCleG6MssUGGRen6b6bQLoPsd215iol+Y
mUMYFJ0o1egl4a4kx6SAUCDwZAa5RU243idxTTYy7REdRE6Mu6ACOFLF6FPyLNIKzU+7rs+3Wt2W
m8J0ONukbttA4oua4gqixfJnpCZp5wup8DCxdJ6vnKRLm/DUhWbXRD2Kse5TbI8CUlVNdNNFDwRJ
Hyd7uuyrC8U51MMgLu5OLSKgMDYz1KSqmWhTgnGQt6zcJSRM1c1QPTvoRsnTq4jsDWV32ebiLjwx
OYtoJEgKhCnIiNTQaOd6BQhswu9jPv64bGdxDqH0AZ05SGRgz59vQ7epxp7lsIMC8U6gxUJZpc+p
YT/wTqws1/I0/rH1389PtrwcmKDalAoe7Z3mfKjDfWtSf3B+mjwcx7DJ7tN6rZXEwiNjAtdB+QNS
M4gknNlJDTHTuIZ6OJJ07jGu7kpxrOVnnPwcgFyxNgM2LH3CPvfQfRC0S6/UA5q9tfnH5Wn+fpKf
f4V+Ps3oFuVEbYKv6DMwCKLHesgCpko/mthdrwn16Vo58rsDweKEOZ9e+Ei/z8bNLPQfpEnL/AzU
fl4pG5M6exGtmVlIvsIOIjVIXdmQXJqrBkWit3k+lrgJhf1ouv097ZN61ybuwTZo6RV6JvzEwCOv
pfWellUVOsDUrbjW9/hCg+wfKEWAUaKHy1zEagQyldMpE0ub5ohYNtlGhdMF7aC0njsOyMZaif73
p8I0chuTqyFyxgecr2mkQbZcy2C0qACG/cqSwTNqrKTyQyl+9sMNWkwO41rdZnFZT4ya50bVIsrj
2oQjSWvcpZr91ibdpgTv/rK/LuxVDG4qQUDSGP3I5lkPFY1DotJskA+ANFtR3NTuU4FoowATA3Cs
sGiORbSmH/79LJpsTsgaTCnu3pnLFoBruF0Nl22Kr7rJ/BRtBSLQwdYwX4tzeGJnthkjaO8MqMXi
bG0OZf7RFqEmVsKbaRnOo5vzocx8o07dDnqUGEpb349q6clhrYHH2mTNHMHRG2IlDIPIILCOm2Kf
Ueee5FcOemF4l51h8fA6ma9pPk/O7YI7KUosGAxzbhXyS2lsb5R7A0+XSLsWWuQ1rb5icml02FGT
YD+AjNCiOjfpGlUnhYMMs96aQVLcDvSGAUVurLV7X3KFEzvzTkMiaYxBTWAn0diVrbGwBaV7zOPg
8gyumZl7tsx7s1NhpkO7bxctQpKiDnix2mhu8ty52+EkIlCgh8gUwofzaROV4BQ4a+ZzKkACikVk
bvS2owMwja1RHNEoBTkzp1JugBDrQwMiNO+OKPorvYGcsydqCH3+/cihKwiSvIFzGXfR+Rfx3uUu
VaHJG9tgINRF3vhxJaKw49rX31s6Hfs0NydeSozaxDMBY3ei/rGMtF8NMQNSrjyrl/bCqZXZxtZY
M/IhwkoS8eq23NNKNK+r7oF2SNQRoecbyvb/MC4HCSdkQqbgaWYx5jTjiY4UN6VOtEkr1TqUkPBE
bTO3VhZr6dSa+Heg4+MiRbB7PoVtk7eArcNU1xlQ+invKLP9y6NZvFhQDcNTCuE02Paz4SRRlkL3
AXWOSnZePJGSdrq6a/uN0Yaae6fbidd2fw2+ASNXMyBVjnQXQsCZTUVx1YFLJLfBEAAgC3Ih47Av
TDO0WbuyWt+ThDCFND0gdCjjA+59PoUkc6t6pDpDRbHwRiUY+9jT7B+1fmTiwOrny7O5dEyeWptl
CUkh2rEoYC1B2thhW0NtkVdpvJKuzOACK2oiNeMPJK+B4p1TaZSxzhs2jWuw1MCx2o3hFgGFmHPb
KH5KtEAMr+ij5w+VPEY52UTpsOI5S2PFByCNDEXMyXvOZ7YogEGTaPKAPnDNJio+OycJCgiXqy5d
WcOlPT5ph4J45U4UC+vckgLUm+0qkPd2U6OHUskoai8SGgFZpjEhVWYPza1FYwFZG5Qn8RxEjPgP
nwA2HSIhVKcn3z3/BCjrOwyaohOk5bZ3xGbSYW7vLOfaSPdCUo+QemXvLzkuyj+Og3IgAul5Acix
Y6k1OS196fwcNUSxdwXE1Bst8YgM4ubvmR44RVW8SyafQvlutpp6VXJ05AB9QO+c6qoaTOeANhoA
qEkzpaGBLMi2bZ1mFWc73YDzGxJkXLSbAP4UrWpmN6RFeww0I8i+ssgzDIEGCY+V60n2bg23NAPr
+Na2t2PVbi7v1MlnvttFNs1Gs3sIv818SnNIZ8ZQsfJb5adi6lcM2REWr9Uqlw5wBOzIUQCgboAB
de42NqS0dQsCwj7RE68etmV5J9N7u0BObZvYO7W51vXNSE1fIJbSfiCbc3mUCwWF/yp56DA9vbjB
5jr/gHLU1MxVVIBtt82D44uwv9Ku7D3zzF10jQaBENRQr8hef7hs9/vsTmYBHUFCEKC2+ctBxFFf
CMMEx6ZyXoEU3GmlfXQSa2140/ydr+K5nVmMoVmlU9U57CTod99Uz9DY3Nsgfzb6gIsMgHllq/fd
Y0OhWicaj7cUCdr8+fJgvx9P5x8xW2STFBoVKsjD1mDcdlHiU7MJ09y8VuwYjdGdEDWboIT5y2bX
5njyvZP4qs90aOpWMJvVBiJ+w+MaCYs1BaK1wc32CVIGbdy7sFLnvoNhyGcA/w3jbYh+5tlVJNfe
Nt9vlfPJnDmsWtpZlSB29GszTKDTnfjMfVXXBOQWrVhoYTZpAILHO1sylicqTjsQb9CgQJVb9NUR
HYRX3i6v0H/Urm/ueWJmtkTD6BA8OmHGPI5vpPOMD8D4Eesf2ld7397zBxvByJeytiu+n6mYw+nV
DojCBMydxTw0Jg1BixjsPvCkTYBID/VvYgdEv+1Lj+SB7JFt210e6/Q7vw31xOYs8onbxiADh01N
brL0t7Q6b4pA0ps2WUu5fL8ZgdGdIFzghQPsPAcel0lLirrBprecY82OXXKszduWvxjjfW+uzOWS
o5zamg2r05Vx6ErYMkFcTeyQR4FZck8R+8vTtzam2fVLNZOWNljAYMrmoESjDlD+ora+SVnr2czw
7c4JL1tcGZk1A2mOIu6qOp5mkd+W8Rfpn+mYeu7aDbTkFwjPwGFB8gos/pkv1ixXhUKgD2ORzHPy
G1scoLfpQT4PLKfLI1o6EE9NzdZKmrksOxumsnQflT9Vsrfir//NxGyZWMnBtLRgQmgSdZU7hX9W
eMJcNrK4Mn+mbJ4DcRv0tYy0yedoZ6KywWpAji0gfiLHvtXcaK0x3KLvGaDJQHMY2Jp5bsduuVOj
kwvsSf1lTNMY9QAZ1GK4UnPmDY3xart/D/bEHkaWFk8XREXfAgQX9Zu4FhF0N8oaiEVcJNB9TYLc
fPyHuQSDCxEm8J7fIM9xqdUgAhOQb5nY50hhoszgKrHP18RYlu5JnOZ4HgAhAQ7p7J6kwkybZsQk
Vv3Phl8B4eEZ5VaixUQdoBapyRVnX9xXJ/YmJzq5/QvOYqFL2NPHXSk8Qw/i9gfRjoy/X57BBeWn
iRKBYgIYGDae6/MdrFOBkx1TKI7uDXIR2mu24zt6rA/5s+Y3igeBqzu0Sf9yu132oWxWzC9dZqfm
Z7vaaJJGdSfz/aa86SCagezqR36lbGnQ7JLSv2zu+95DpgVsJzDeAShCR7/zadULBeqoNG18aEsA
QSvaYzQGg75y2i9agfYwGF2YVjKvBaFxraUPI1JvVbqT1rUdP9cyUNyXy2P5D31+ficbkPlEU0nk
bAHfmb/QB6GNsgCBC1J+ikdDHX83W+3KuNEPUOGMvXLbGJ6KFJaXHMieBmjhc0WDauUR9N1T8RXo
kov3HXCTICbNptR0U/RVxu/OoVo4BormFXyTlHe8XvHU6Rd9G+6JoWnWT7aEcOIEBUcMVxqfUCYq
evRn+ViZ0jUbs81g96rTKhkGo96315Vv752Nse0xrdRvd90m3iY+D7Mt8xAjBGlo7dWtE5rHtffV
QmRpIPECaP7ETJkezudjNYcxEiqkY/z4pf5Ez2qIst3a29hTvkjIdpBMOWqHYQXmvYC8PTc624rU
ciXVJ6PtJ5DlAfHGXX1NPXPfbJT3+mbYXZ7spbk+HePsstWcTE2UHubS4Rr6DHb/Wa4hFtbmcR4F
dVzXq2aEjRe+d47EK+4VT1O96PrVRdOn9qgd7/+nQVmzfId0u6zVJ4P6sE+tvaFulbXI7vtVdLZM
1uxRPBQliaIcJsij8YrwMeAefWJbsuIOSzKlpz74TTpSBae8G6b12delp0EXz9c2+cZ8wl4Iy/2w
6XbPTsi8eJt7EV2VDNW/xy3n45y9rmI7jsxmckcRRn5ybd60m/RHEeJ1dSUf+l2LPUiwF9U93d/8
lnf6Lfovh/QjgqOudV5fnYvZIVeqLDUi5MewH7vQCJLrdMMglr9xQ8iFf6DV8YuyTW8ek6Pw0+3a
22shy3M+E7OTz7UGy8qmlRgOdhhtHSQnr4ZQg3bg1zXwN5+gy987O3flbTTN7/y8RSlpul1AgALP
7/wM4ko1qK3m1D6h6jZvi6s6LlekcJeOgFMTsxMHMnCqnCSjfBCRd5zHO4rdUnVsBdy7dEXhcgJJ
3CETj2WWDiBG3qKeimi0FNbPLCmQTykIwKaJ9SBE62yYpa9cJEt7FMIbBDUdKAvjcj6fO3OIHMhD
TO89JHTz+GZ07W3fh8m4T4D6BRO5yFYOnqWY48TivM1TVFnq0PXT66h8icsqlBV979nUw7VfyyUv
bUy0D5yo9w6E0uaXEzLIGY2mBwUYQ1dZ3D7YRYbedpX9JEX00EEHCin758vn6uIeODU6cxUQaKq6
UBEnkni8A8ousAvn00lH3yXvA7o7ZDHdDDW2Rjko93bZ3IAmuVXJs5pDz9rsD8wiG57FD5c/a8Gz
kL0HGVKfOG3fnr+lFdfOmFIIiCoA4hxTqHcSHth40DtrVZIF5A9y96hzIeWjodv7/AmCvnqqW3LE
rkmKxiEQaeVKoPXc43TYUDzsiVFqYMgOSAuND8xKw8tDXdyrJ6s+c+mKAUcdFVgArR03UVffSMH9
MqlWFnrRuTASG3VRPB7nzxHAtaFMJ3EkFPLdboEkGmJfTX1bvRvlriGKd3lUCwsILaDpnTrRmSHf
dL5RW7Ue1dTBqPLiR2uwjaNV98X4m/UgxVhrKtiLYzsxNru5K4gAkqqHsaiBugvLdlmDcppvJ1dN
u9dQX7s8tsUVOzE3O/ZqAPGsusZUjhFQ770IU0gHS6qsPADWRjW7pzvIOCh9hONAosGKYvxEiy9F
/amlr71zRZRfl8e0eMydjGka88kjoJdu7dIGU1jmuodwNajaX7Fk+xy8pP/N0uzSbRRWU3V68dvs
dwnxVUX3suaJQZ/qsp3lVQIJEZIOqH/OC/SQDDBJqrnILBimB9jfTQvgRtJku8tmFm9znNX/z8xs
lSrsNotw3IG8zdQgKqm2G0RshJetLPvCHyuz5WEUwrtOh8HYzTVEuDYGeevFnrdbCEJWzo/LxpZ9
AYwxB3BaZPpnexedh0c3UuDfraOgyxzeg+CNGRBfSpi+EqgsjgsFYlRrgY7Co/7c7SpbakaEJlJI
CkIYyH4wqlciFW8soQaj+doa2GzpVEJaGjhPaBKgeDqfRgP1aCvBUc9qy8vqmxrSdSW/H/q32vxr
mY9JBBo5OsCtwYObA5KZiRAf+kvIiMSatevrGHG0ntIt49ZdDhGpp8trtuSGkBVBkX/C1nxrStqz
sjSLNobOeJ2GhR7fDLHcXDYByD9WYxa5QhgIbUnRuQ6q+3OpxrR0isHKssZ3kNw6WGma/CAx2sFq
rQBoKNez7IlFighVIy73CjWKz7Z0bL83ovKRW6AHUV6MN/HAmjBjCvoIptRCIsdRroVR9zddqwnm
oTiJaeJGVn1Kp2jeslwavtVo/A068k7iS40rfuSU8kNVFOuhASf9ps7dCPDVItlpfSy/aGcXxo2M
zGQfkylOy0fV/m3LtmwCI0/0PR+lEop4zPejmpAiaN3Miq7MLEmvLY56glfIwkJ/jL7Vh2CQg40O
CoqJHmOZXbo6OrnpYM1GY2EmIVpvGcxrVNLgGSESEeaq3Yd4Sfa/+066DfoBp8BFu2nnGn4kRrYf
NENepZpSXDd5IZ6cbOQvjVI9Q1X1Dqb6nSwZOPWDOo691xIXSl+JXgB0FunGBiz8/L0jreOPGs8f
OtRHd3HjasCf69DZYxIVY0jE0pqHpp2J3h8K1YaMWG6Edqqmey1nephrE8vdkOQAT1JC1tfNXqn7
6mBBtmo/gDPfo+YgE9AuoF/9mUWdFh/MfMx9fDV3DnVr0zKszJpAdzaRut9mZeF6hgR22i/yOpvE
oAf+aNY0fdAZsGzG2PRPBa8Hr1VcdyP7CCqfFbE7zzEb9V2CiwHxorwc7MB0Y4kWNGC2bAANSLlf
8T5+7MamdR7zXHaD31tMf2WiLXbclFzzbehEboSmDb9UEkMoqNY4DwuIwj0PLpYr0Fhkl8BCmLCp
11byakJV2DmYceU+IegudkPbNXrkob+zcRzBQXM9SPvazo5pXXstdTRHPTSoLKCTxST5yyoV3ftK
14ksD0JBQ++VzCWj11GO5I4hyn7TMWa+0CLO0PshZ+ygFKq6qzBTmxZh9i/Qd0y8lTKdMC+Loyer
R/OKXqrtsTPQfizB8XVoElbtIqV1rw2RUx1W4ywNiNrGuxaNEx4AxB/3hkAVFSBWqoVl1NKtKUeo
JHG3hwi3ZYk44Dnp932dAYEjqUSXBQgO/DZoH6de01PEFL0u0fwyltG1oSj5o0pK8YVWbzQc3BGt
3ETZ7hwg0b4SRUK6T6bOeJWxNIIak2XcV42m+LRA8tszMNqNVfXoKjMqcf0O0jzVPVLw+Ieepihg
ccodcRcxVhzqKIc8j6O2+b0pGvex1av4rjDY8EMMzUA2ama421HoEduNRGmuEy0nuPUAVQqLNrPv
oYSmdoFwlFy7btWcP1hKy650xU5/lxYiJtCWXNT+TIgdhyDTon+onTm9eGwFQx+LtGoP9kiGABLc
KTpiamRYuawXuBp4DYPFD6lyZBlBXzi/1YRLCstp0OIaPRDVQBkBRpLoDU/cwLVJiKvu2aq+zLwG
eRBHZudlh48hLgNWHqFt/HH51F5AvJ1/zCxAaVSVN3E2XUQ59J+xC1kRpORdSiMYu/h3WX1WsXWd
RIjB2tajqwipxffV6WzMLt1cU3KHySlrL9JDyrqgq9CYodH9ujBBc9N2JmRn7BwoONRwwcF+XZmA
KVyZ31pYDKQo3AlT8w3yp1QptPJxa9n1R5YAht0kG4M1713+Wqqg49d9Cbh0GQc5TzyXy5WbeSGa
Am91QhaAEw/G9Wz4aFpuyJxUMN9WtxY48dgqh54dGMrUKyNdup9PTU2fchLEl0o3krar0QyIVwF1
QzWtQiQ1vVr1h/7FpluZHDp9JQBeCOGm/uR4UgLQaCLSPjeagWMcoYaHmAqXnzWKF/Agd+Oooosh
Iz6vswdl+Hl5oAthHFjeEPyA+Cues+YsQE1iRRnzDiZpQ31hVl6sJ2Dk76Mcgo/by7YWAivosTpI
qGsI5dE873x4PUsakxsDsgPGJ4DoHmmDywaW/OPUwDS/J4uGYxAgQgcGuraiaFhmFjdMRG95mg14
IuXVirnJ3ea7AXQqKL8i2YFC3Wy5TCvFvW2NWK7+sRYvSfoa2ytpwcUp+2Ni3i0xGZSBKwImpCED
W0Iqa63l78og7JkDsGg0ha3DQld/OP2uI8//UJiGZCTKXsCr4/AAgfh8WYxRsYYs0xBQ06TwnA63
PLQFFE17Yzq/7pP2fkwSj1diDcawtJ8A7kaREzqBIPzNFigzcugfqXrj943mRcWHWoQI1JQExML8
SaorSYbF6wH3FHS9p2ybPd++SiEHBeQUHE/vLAD/Jb+tX7UbxE/78lfVesOKvSVvBy0KIjcEXArs
qPNpZV3VNcZ0NWbaU1VCtPdDIVeIi/5+T4FhAKg8RPRx7M+sdAleeSpiTj9lt03tD5H0KgMhxN+j
7gzAmv/Yme1di7utoJmK0aDFglqSXTPm1yVC1JypK1XapU0FIRf00YAEHTJ4M7eQSi2sNIFbINy4
zp3xesjWTvKlXQUpKpwK0xsZr8jztRl61USoAFcAYTv2epuBfy5pBC0X1NsvL9BSSwuAz7G3kHuG
Xrg7mzm8MSrFKlxEJaF8w2sH2N6rdluFpj9ecTRQsx+jDQnJM4ru3lB69YGtZB4WB3vyAbP5FG6d
5TmZPiCHzrQ8MPaVrclsLyXXT0YJusj5jLoQJZHZCCPKDuy2KjwWYfuBrm3bfGPvy8/oqbkTr+gb
voLGWKo4wy60MkBWQmJqnuy1iNnVTEFhq6m993GHxir0PdH8eP9YqZ6+KzJ/FW8yOcf8Xjk1OVtQ
A91kRBZhqKrf77Vd3AX2XQ/Waqj5yg97Zz6kB/1GuVN3a2XbxWh70nlAQs8FVWVehdItPiRGG4HP
uZXX+jPyRmlAt9EOYIItZMMr9Puqt+Lq5bIHL+7HE6vTz0+u7UHLu8pNp1bv8i5TLS/SV6gqkwN+
n9A/w5oc+MTA6PR4FccwUF9Daq+/Sn+zF7pxQdX6dXkki1fA6QROZ/aJJcbsJqMmJrBAm9Sb9o1d
01ABmnJjbd1Du81eL9tb3nl/BjY7ZuIkpn0L6Qk03asDW7M8E/o7uXi6bGVBN8bAHvhjZuaQeB9z
ovUw0wbFjeWpfhW+gcuk7qNHdfOz2dGVYS0wws4Nzk4U05a079H82jc+geItjqPq68Lr3ponNMQy
1oa3FOsjq4h3hflf69nZG9O0Si0lFdwDsP32rdnqP4BhOTq31sFa84+lOxtafpjNKcDHI+bcP5q0
qdwRMh8+0mkPxmMfAN7YXqdvzj55APmsu3I27c90u9a0enFjn9qd+SVIe0YWow7qa59ZmLywgErI
QXryAaBsy9dvzPdU8VT0kV3rC7LoOwSi4SbksYBzn9+ENqVVUqLXg9+larVrWIYMtdUOQ6AkqbJP
SoHhjxWqP9ywCpyrjpk+jpXaPJcCFLKo0OSuNEZ25DVXy/CyY5sL58Lpt838uh2dmkEsAecC630d
anOlIjaXTSy6MjK8aDWFl90EYzxf8UpN0U7RIYhrRhOJP+NRq34IPdllRe9zBkhB8cX5/zH3JUty
40q2v3Kt9qzmPLT17QWHmDIiZ+WgDU3KTIEzwREgv/4d6NYtMZh8wa7qTdemTJZSOgE43B0+nCPf
9Ua0kq1YXtyfgucM0VB3u4kHbHyYKBtmRZtCybYri1tU51+Lm9OxRCZyfmJu3mMHesR4LdIvcJPy
FzA0ko+jdBq/ZT9kV1uriC7Z88meOur5nrZjGSnUNEDKXMhPLVV3JGy2o4XGN0sHH2hFPLsybxuq
v15e75K5ncqdGYpMq9HuI2NLc3CwZ98r6WDRL5dFLO6ojvk3BZwiCtD/zpdWVAO3rRA7mqONAPlL
48ZEE7n8clnKom5MpMwUv4slHUzv4tzid5vuu7U++MWoSczS4XGCAcJPw/pFAj7jmCBq0kBkDOTX
yrWu5dvKN9+qjbPvdnytHLW4IjwxEdeLQbOfmbOJ4x3NAmF4CY/Rq08SO6byyj1ePHrgYGKiTIzy
zkugNQYIAJmEBXV1iY5jDmSmu3786yjceMyhHRfDj3jTIZV2fvqMRbCEQGTxhua+ZEE13Nbpyqtx
cSHozMC7BJkLea5gRLHbvmVwdtXw8y1+HWIgKGHN39HjiZiZhtljjt8rPHiVAJYzdfNwp5tPcr7y
9Fi8LhMxsw1zMhmpeeFPh2GX02Nq7TvJT9ceAeJj5/Gj6Gb5Y8/02duDOXEBAAhIUS1vTI5y/TWz
fAe0ozxQ1tiilx0mno2A2gKyrDafupUyo9dZFbVe983ugqoP+MEuXG2bHWIfOOKJa/e+KAOt2Lbl
KzuRK7Z6coOUogZ2TC3kHtjWupHu8Z47lZ3Xntqg9drXbnfZBi0enSBixAgVhrfn6Ma63JlcA7qb
lyjHeDQ8oEnuk/o9lehK+XgxKBfYF39Imh+fgfKODT+M4xu8jm5s88qgz8rwHBX7tCiRbNi3yV1O
3Yastbcsx10T0bPsmlYrzJI7LNIBN6frPEcPyj0wN4hb7DjwALxU8qKTfAUeJmulZ2NRZyeSZz4S
PA64FkXaAg4PPYX3eXvUOuDhXefJkVdrI1ZLTczgkYXtktFPiMK/sDoT5ZGTCOQiFdbZWH5zAhov
imSHMRhurS3dodh40qib36j3l1VosR5iAZMQtR60fwI981ysVhZVaozQ2dbvn2H73fCB7F+jk7Mb
b1dELe7nL1FzJUqY7ZBwxArpSxeY2+ra+J5+lKfhhtfusNE3xm26kb+S18hdzQeIsOKT+ZmInivR
wLSyE6vsfcV13HybXVnXxe71S+gBE3xNcZZ1diJupjlKD9TT+uembhxX2d32XnzqXcvT7jOXeNYx
O+Xf17qXRVhzaYnzyEqgahUYq8So7U0tXaXybc1cyUQTUHD5HBfdn8hkYvoUqCZzMhe8j5M8AWWC
FzuY0dYVlznf+2h/WchiMDIRMjOlqVm3nZPA4EhG6Cr8HlXKywKWtku0+oDlSxbzcjONAO5kntsE
l3tEtaYdIm8k2ankjkcAiVtY9UoVYslUT8XNNIK0GubzKMR1SehmOtl09Umim3xtJnoxyTcVNFMD
teYJiVVsHN9o+6R0q53hcp9fAXK7vkJHnfG1u5J2zC3u+Nr9XttScaYTC0bB946MOkTrW+MNPQKl
O/pp4AT6TU09507fZFuyH4MwKNZeM2uS57bTrluty7G7jv0tjw6Z9ThkaHvYdWus80u6P93dmVo6
HTNY20KQgZ7EqnDLaKuCGeeyai66AkexMTAnOjs+j343eWe3IoatioBIJbpfrkj2XOt7cL10yZUc
gQsKdBCAKDgm6iOgOsNoJd23tKHTLxCmfHKUMtDFLSaymG1+kw0P6CBw0cWCoqvrJGuE0kt7iiYe
mBNR+LHnGVNLTvPR5ggN4+FGld6rfKOtlU3XRMw0U6qbXpWEiKFU7ooECTAz3ADF1Vs5OGE05jZ4
upSZHqY9WH3BSQxnClrT7FsnBbUakPKHZpzQduxHg5c7N7xfCQMX/CrUBEiNAIpECDGfRho5yxB3
Q6pSV66ifO8BIJTnrq488BB94t3m8ioXTNmZuJkp68s4y9AwhocpqW+rovD1Ntn0mJDF425lQxe8
wJmomTEb8Vq0mSleWn0e1G16II0Z/O9WM1ONupcsbWghos9vRuV5UB7s8aH4G09GLMQ0NRBpY4x5
PilSMQBAlSIg4OwBTThGvC/WsHCW0mRTGfPZEEVqw6Kl8MuDnfkYj/YdkrsYKH1tgd2vkioQzK1j
zHdVPNxd3sSlF9eZ7Jk3HVSVOwaDbFl/SWjA0kNGd2X8NFZBE30hxq7VHoZqz6ivy3eauWIwF6zV
mfSZRgJTXtcrkIwC/Vn3Ivm9diI3jUD5UMpPJe1XNGZN2lwpwX6epeLV1Tm3ivah94lnF8Cfza/Q
xrmyr+LLZwYFOU+Ebjom+3WkNc7tsAYk6t4OsTJjQLhcSUcZpV3WktsqiVDmDV/LAl2mrXKPateN
rccCK+/yJwiTdekLZp6gzG3JUVKsNuHoTLJtpqDBrVY8S6nWgIAWN3ay2NlTxNQACS4XWGwXG1eR
RDZUNw6a07upmgEb6P3vLAzNJ/Cw4IKZp6NkMkZZoWBhRrXXOXiH0bS4vSxieUG/RMxsSxb3VShx
iFDQEcotl4LUaSyOab9N0qfLopZvIDDt/70ccY4Tj62oEZAEFARfwwGFs/CkbJqT/Y5KzC2Q0I2D
vsvu1ryqumieRQO2CQJqNBjObr2j8FTpY8hsH7sg8cEQskMDrETc2EOZN9C2uc+DfEPd6GBe4wdH
6O6VdtusNaksoBvA+00+ZGYAqhRqyTJ8iHGTeU/pFWBectNTW98+YnLKG3bfUp9WrvRYfNH20Upo
v+h+J8Jn9kBGr29cGzjlIdvVzJO1qzb0dDWIi3tqViumbik2PFvqTKdKXqcOK8Web6gPVIPtC1Dz
+13iO/fKfRsAWG7YhitueFm5bED1qGjoF/wX58qF3a2YKmdwX6bpNpgxKk3RCT26IEs+ZQZYTjCK
p5okMGPiZYoKwO/U74w3jNOtvAsXr9TkS2YnHUUKb8ZevKMwOMZOugNkUh3j0bXP1tiDlrVqImt2
sLFNU6oMWLV+KI4nVGX62+S23ZmPeEilrulqXrzp3iX/LsHA7uXrvLbM2SnLKnNaM4JoyULXgonh
kzb1a+C4J/1HxPQ1pVoo3wIt8Nf5zowHTYrYNijEDdIzjwy3q/a1tctDAFvpj455CywNN65W1rgY
R9rgggKsHsoN80lHaVTNrqwhNAS28oB0vW3SO0BKKOUaBLb4/E8+bCJJfMnENhpGBaApHZIICk8x
cCtAKyJbK2ZgWQjgVcCrZWMcZea9YrtpU0POW4+1CIXB6pw09iaSG/+yZnwWAyQQDE6i+QqzUJo2
uwAhDRMSZmjgtUA7hQbN0Q5q8Hi5UW+sFAYWUoMQhQEDwX6IrLY50/9cYVJsaTUKaa15ism7k3UH
Ve62cpQGSfrDMhJPAuWypXb7Ul6jAf3sW34ingCyCJiLGOYWN2RyZraSAEeygnA6JJs4Me7TfvzL
dZxzEbPQRk14IpcjGnc7M91YaP2Ws8wvI7qi5wuB+bmcmWZoBU7pZ4Nwkh216AtDpyY37xrVT6uD
GSVeJr9IZA1f7fPtEkJFrc0EuAg4kc73r6gc9LM1LTopO/Sv5eGmSLqtVaquZK8lC9ZEzVSyM8xh
IDpERbYZcD7AK4g+ducGXegrOabPvlasCtNytgmD9YlDHdNXTk8MHJmUeXny1Babom/c0PpS598N
ey2uWF7YL2kzu1GTtNERVaD+r5xMuwYryd6JYjc1VkzHZ2t/vqqZriOjIFvZgFUNJEdXPHNj+sOR
mwOPnntpjdVtbVEzrS+jslKzEouS2iAGfUdqfW9DdtOsqb3Q6nOje76omdarRdwKchw8rIfY8SsS
pugfbu9ai70QlV13A0N/+aCPV5mZoOXgspVcFA6YX1QcRXQ67yvvkW6SlRzCDdDzSOBd5G9Ss3fy
2C2bh4z+IGuJwYW4DMv9JXFuLEdDQb2oY2hS+QYE7IMa6IAMvafBsCnuK0TAsNBb+WrtybRQaTgX
OwsUCGoqhk2F2Cf0L0e+tAuBVMSe9I98W+wGQEd3Xv0D7ttYuYmLfgimReAUKKgbzewLmqnjEoV2
MX15cpQWBL/+YNUrzm6h7ojlTaTMTAt6wWNNaSAlqbcG8KEJMmiWh25+XwbUPykDMmyrxHFhRZ3+
8bIOLV6UieyZ+ytyq48xOYDOwFa/GjIIkasjGMK2dWzuLotaNAATUbNTzNGgnVACUYXEtlI+btUB
Dbq57ZVm5kLHv1wWt3Z24ucT38ppSLusgDjFeaXKXQlC0tXBgbXdm9lOI3OGOhrE7tUg2qJ3ebsj
1sEeVy764lLApAIMaMxAfkqQADG3jQAxBdNZXGWSX9O3aG12etl/i+kHVQR3n8AqKiSKc1tFKGK0
z4qN2j6jeG6Mr6PUnAxHDfqRvhQK8vBrtAiL3m4ieGaqY7T6FaXwdrG2aZzKK0cYkhYoDwjMTaTZ
EtNYgYNaVMSJxJnRxqAg+t1s4V9lirqRam0S+5WH/Z1SSV6uyyt9BUKvP/mIX+I+zeYUchT1wsEm
reTRjoDgZ1zjqlqTMTNURY1x7BwjYZ6OU0M4G7ryIK+1nCxq+2QhMzuFR6Khd2LsrOuoH/ey4YWq
HYyWgpgBXBaXr+9CnwmsIpoELFtgH6Mv8vz+Vk2lDOqAbcMkRDlu4/I2CV/D5qiTx1bTQTD8rBr7
Lrml0b6JXleEi/36fGa/hM8uNqCUyiLuIFzPMK96pasnYj4byQ4kJ1n2EFVHxUB/zYq3WfTnYj5C
R5UD4dBsxWNFQc8YQyg4efBCVbYY1veZqgbUAJw+qHOolXhyvto3sLjYidzZYnkT2dwUwdIYH8ch
xqsfYM+hPQS8fLKa3FOGpyLqvNJ+MoC38Xd2eiJ8FhZ2TaZZowjhW9CbSfqpLK4t421IMFBgHTpr
W4U+qXehdXdZ7qIuT8TOrI5ERuJEPcRKatAk9l3Vma4RVhvFerosaNF2TwTNjA1mflgNYGm8G6xo
P+AFZEvFRk+dFRexsp6f5n3i7ZLWSDg1hBjuhG7F+HOkjRj1Ra2sW2vCWH4z/1rTz59PhEWpTmha
QVii/lBowIGyQPYhBtwryQEiw0buNrxxe9yRy3u5HAiKIRtZtBCB4ffcJpQ5epUsgoi3RdsH6UMv
5cTXE2lrazkY1MqdmmEMv6/3upwEOjZaGq2HDMjvmfM0aB807/YrX7R8d3590cwm0joH7Hbd4wGA
tA5QWPubPvOKKjoYoO2ytK3UgBW5DRyyEkwtAIPAPE62Yha4gdFZNwobWzFWrzXRtq2JNn1u3piD
7pW5FVBkqJXkrs2HQ29z4E7JeyPKgeL4ADgOYP2Hj5X5ndmvYipc7lSoSXTorTRx0XS+bUvlo8nq
gBBARpQKiH2bInHBHOWxyrq/vIWL3niykFlYiPnIFKCAWEjWY3ppT5K3SlVcXfYJH1ZOa9nA/jqs
mYGtQ3BKheLBVKlXrfrQhHwr0zulvdHxppAsV7UeL69t+fL/EjizrKSWM1Nn0A6qhy4u/a6RgZ3B
eXBZzP/nQv6SMzeihQ5eJ1TERSeDbQWV7ZES5Payx+p9mnp51/n96KJ8sF0RLLTs3E+CXhgYMKLl
1RLQiucXkjrgfVJlBMA0PjYhRsD0gwmNx/OlS76nyMXwxOuLI8/9GuO8IVsxrgsPUsgXczKAO1sA
l5VMYAZr4mVIKqSQGyRlNql8pQNMK6xskNMPnlXeYha/Bj/32KCop/lZdCMPxebyRnxW4vPvmLkT
cAgD16jCd0TtSDfICDA34ZHs60V9EwJcxy1Ua1iR+Vm5IBN8W0gwAcsblanzvWejilEdASLcOdeZ
viPVY7oG1yk++9PxiuZQA3N+gs7xXEQ/NooNfBzkhlAKGXqyRe980NlA4lEi1XfCYxOhO/zyVi4t
C7DWGPwH5jRAg2cqJaH/Q2Y6lsWHaxN4HfmwAb7QZRmfw2V4kImM2b3kpkNUIsZu0RJnS1CbJPtf
rmK2c/FQZSEXh5NHXo/E8nBdZS+XFyE+cn4400XMdK5DZsCRJIiwCnArdm4WBiY5ts1Kl9SamFkA
w0Q/jrhmHq9OGn8v2XOY39naSh5++UQcQEyA2A3OfSYlH0xGhgwn0qnMbckmbVeOfHkZfwqYUxWE
8WCDDxsC6PBQ19vceorCB7VfY4n67GKgWaqJIWvM5QDMbXYpiRWDRUDsVtgTrXRBLAfDO9LQeDeT
rngmhpS+jzptH8cwQQ2qydJw5RWxULDGJwDXX0auQLc+zZSPianaw4hOqRow9NU23JOvBnEbw8v3
QfZkeIVnXl+N79qD5bMX20UmG/OuQIC7rJ0L5VTxGboNugbhH+bI8VoF5DcwEKKwmPnqgfvxV/O1
24Cp3c2PaekWgfMo/fXpnnOZ6rm9sqVejyoHzRVwR2b/qK5xQSzapsmaZqdbt1IClCz8/kg71nRn
Ol+cxL+8b2sixEWZxNZ57DBJtyHCtK8lY0/s1NXXmJcX7wIoFEG5o4mEz+yy9XYMcLYEMvKqxkjw
NzwveQl4KntzeS1LcgDigjEl8HmJS3G+FjntOLRc1LF7sMbbY9o/ZKEdMa+zO/U7T6OyXNG6JT+M
VC2okkATCbDn2e4hnZBqbY1GNycDznf3g5gYWiqh9VbvGjp/vry+JaOlq/8CtjdMjBecrw9FnIpp
gi9A5+U2t028etaquosLUuGCAWgIxZuPhVqAdNVyEx5YUblfmAHAAN0avATam94+XF7Nz2OfOxQT
g3hA5gUayufjamiSZU0rho6dXfuinjSfg3/4hV2naL511TewgG/Ga9P9UpzMm+F2uHkF0MfO2Vku
gKABK3H5e5Z2d/o5s8tcMXB9RhSfIw6RhxjAGZ4uS1iAxADc5mTFs/scl7mmhi1EaBvjOjyVW/m2
9a2ddZ0fulfJ7w/0ZLrZFpB+u/wIht9wd/kDli7IVP5MXVu1qVDDgXyBk5dlRzu+DkvJL/HQ+uuC
gL4JZcW1AArnTFOLRGdyKSaYVRJ5aHzIZbdBe0eu7y/LWbReBgTojmgSsGY3nltVPjSjhSxy9NXu
AWkYZu5g3l0WsnQnUCz/U8hMMczIkqpWCNFhVOLbkT1k/RNeIm6HnuDLopZ0cCpqpiAlCZVs1CHK
Do+mkwVFl6+cjNj5+aWbSpipQAhmHCr1kMD0lzze8fgGsaJCvzQA8EheSrbSDrAU0cMgizE3hFnq
nOax5U1dJgYwQ7LysdBSV1I1t47eI/qmW1/jYkUdFrdvIm2+uNDJGHJCqM8POwxCS3Qlk7+4eeDm
hXFEcQSjtecGOAVYASM9zL3RP7fkqMnXKUW+xXm10KE7eBV7u6wOi+o9Ca3EzyfOuejlIbdFaJX0
elAh8Q2TGQBGccVvrokRZmMiprZyJ2cUYjJjD2xOkI0iUlx7Zy2dzdQ5z27RWGlEIjl67Ar23NOD
7Hy5vFdLtm36+2dXZ0wVmvdiRkdpdrT/wUAS7gzbPl8rfSxZA4w3wW0hDyCw6c43a1CURAZsN1Bw
uK+wyDXUXS/vbdbgQbRirpfOZSpqps5SVAB4r8K5UA3pzTH1tei5smP/8satSRE/n5y+1JstwIoh
xZYPuQLS9/TZxHzM3xECtDUgWwGse042PXaqY7aOWIr6HlaepQNRNlqb8VlUAUzP/VvI7IVaE3RW
AXsGQy9t5o5a7JsqGktSxY26x8vLWZRkCWIMUSI1nZkhUCmy3YmCSNNCn6Qe3iR8F8oBxp8vi1mo
kgrsMYzv4H1nWgg0z8+Gp0OsxqhXeL2le5VhPSW65eraWKN/sXFHZJmG3NiidLkxG+nlsvClCzuV
PdM+e2i1koWoAqvF6HVGfTs6ysorfMmeAr8KM1k6cuzWPNok0RgV0BfRo0Ngcrqi9/WGqD6QlNEG
VxrWvq3D1Fft+rnQWbdSKF1SfLwWoTAaYmq8Tc43t7fU0BpjeAsrQeRASo9R+xja7coDeUlXBJqb
jmEsoIXPwRO6TAJoKUdIbYaBmmFWtS/9Fjx7TrW5fGCL6/klyJbP11MNJYuoiN01uVGYq9Rh+4DZ
KSYjyZHjRlyWtqybE3Gz2Asp+lIQKmFdAO1JY9nNEkB/cTh5YKG6SQwCaSfyLX7T0XEtTloKK5CI
FMQTClKF1uzotEIJFY7uUC9EHlZ37ikF4GtXHaNU9XXlvQUa4OXVLln96UNvJtByOq63hbD6BgOS
TBsRjxhxsVMr9TbpUT2tVm7fQpeOeCsA6d8SiLZwueenmWToP2xYj+kfDa2MuOnpUABqUz/EJsDl
coRrXZu4aiwHVfaBnhBfLru1fsfFMwbSPL4BWTLkVWZ2LguVsdJ/giGk3SHEhFVu2m5Sd5tOHVwO
tOF+uE2i3Fei98v7vaTLU8EzU45ifIUUD7I5nBSA3d4VUuW2fCVcXLqZwEI0FDBgYkTmEzoABUKg
aSJkkKztGG7lZGub341x7SSFbsxDbnQVgJMXRDcmZgnPTzLtmK53AudBIbcmplXKQfbiNNv1SrNH
1/0uNoYHk76mCuhGCFgkK+WgFmsDFYtrRVM7ZjpsGf2rwhRPvbykqgJSV3RSg67aDJKSuHkdALPw
8sEt3UxgYv9bzjzvyQu5AT1LgZC1SO61OAkqhX4dQ9nvVQIs1fchXmvXW3IiaLMHRxVmNdGVO1uZ
PuZZr3CKlvdYS3w4x3xXl3gHJjy81bTyxBnoAdRSCj0AKZZ/ucsUPeMYdkL2U8azam6IBp43ST2U
eNEb3xN22+cfI/N4swHo9F/fV1sDgisGekWj5WyVscIlkqp4upv2M232SfLaxG8pfe3kt/D+sqiF
8h4WpesqGE2BQ4r/n+tKwopugJnDjiKl3PWbATUttlGiG8UAy8/GxnA/VZ/VtafpYgp3KncWcfA0
1SS5b8TA4+ade3fSrqk39td76cmug7gJ6qcVK7Nk1W3DwvCNIOFEQe98oeaYoRqjdgh9s9GzjaMO
UDDlm5x8ifiKnixdv6mkmT3LDFbasZCEOM91VJfK31jq6eFKQLXQxYSjm6xopiaEWxq3hZyiRaes
suvdzC0O2l2LjLxf3VahZzxe1paVlf10IRPDErLkjz2MkRFpw5u6fC5BEeDka1q5eFh4cimGYatA
Mp7FG2Njlb1ecoGEYHpg8HvclJ6uufaN8pU8jF6yrW4pHpfu+Hp5gUuuCNnJP+Wq50rSZqBoKG0G
rWy+E1AtkBNxNpdFqOJ3zF3EVMbsxvVyppWpBBn9BuRM6lN1CH2+t/eNHz6UjwrzAazkga3EJ98y
7wpN897fedZOv2B297LEkjQpw+6OqnqbjvIGPC6eiYaO0b7tq3r/c8H/8cb/k3yUt/9aWvPf/4U/
v5V0qGOClqPzP/73Df0o/nGbfXv7aP5L/MM//+Ls720/yutv+ee/dPZv8Mv/EO5/a7+d/SEo2rgd
7rqPerj/aLqs/fn78Znib/5Pf/iPj5+/5XGgH//87a3silb8NhKXxW9//Gj//s/fDITc/zH99X/8
THz/P39DH0xZl838H3x8a9p//qbrvwv3gXAPNh7wzCIeZB8/f6L9jpIJDL9gKhag4VD8okQT1z9/
Axb573jBALYTsIl4w2gitmgQ5/38mfo7GvuA7IhAEeEboOB/+/ennR3QrwP7B9KJt2VctA2+Z+bY
kc0FHxAK//AH+D6QXpxfg7pqVDlOTc2lpKtNVwZ4+g4cl+N9N8byvdYSYxOyzlACXan6N7kAEneY
0vxBLRqjDZJaHvdlUbxmWcEBo0BqAiYGvYv8HtPJpReNGNoB01pe3oZNjSK2Y0TWCWF+WHqjbbbc
NRrSPTLDCJ8yhcWAy9Xa7Cuti/xYFnXZ+YUuuVKX16NPLJ2fHLQYjH6CruxTlsrjyxBZ+kOXpXg/
k6b04zz6UhG5fJYAYlR7oBgBoKtcKeZWDhNOAE1lBxiADZ9joyzeQJ0GFq7J2f+xwdMNnROjYkOR
CAHBO6ggQbmEx+H5hkZOjjlIsC25sZEpj2PZ1QdDt7PEq1Jmo3+8wTsmZVlgjjoSAKxlHAC3YVPd
O0qePg+YWP0xVtm4G8OWokIT5mbh6iOQkNWcM78swNyYRJmh7VI2kpWPnxl98e06BgwxxoakBJ6v
s5A2kwDsUw2FYMfhQCZAe9e2UAcemFIMFtIkXm3bnBn/TwLFB028jBaiqdkCJAdGkG1XSuSbPAeE
UYOKd6ffDXq6qS2Dujq3D3KnbZA5O4LL6DrLVFDRoHM37IMGbGc8ZbvLpyjM4sRw//wudAYCKw7P
UQcB2vl3oYGdMyi8IaLN0B3DvDxIKV9z64tSwLQIlAts+wKfbFM1loXm8Vgy2mNdK3VQaV2/cqja
wiZjMBBxEF4pmLqZg11oWjrGeuKYrgWfDkDxUpd6lyohuVIzFj5FXaSogOethmfZrOWn2jAlPM5M
OfmWKoSVGKrYW12P+jvIwZBGTtox8p08Tz8UNWs0KGeoBGPHzSjgNi/9MNVturNC7kUUgLOq092A
NwuMPUlG6EOfNcVLRSPzMBi5mBMIswAgTGXtVmIkyB3VpkDrspLtudyrGZoPOdiSCs2M3L/uq07x
Gyx3+aO96KmER3to64+P9vSNzv/m/0F3hefSRNuFOzzzVw/CkfzjoXv/dubkfv6rfzktzfgdRWJB
ZCtyMTbGwv7ttFTtd8AO4T8MuWKEBF02fzotRf0dNDIapicxcSgIkvERf/gs/CMwSWkODKIiyALR
cPsXXNa5OgNA2UEPAHCSTVv4P7xkzu8mieyIW3X2aiSK/GikYGwER1F2KIuh9VU9RNM5sCT0lUuE
GZkzkyDEonoOh23rYAe00I1yLtZwcl0bUCFELFAkQZfahG/LwQhfdBBkOX4i94y5Q5Nnd04PPCh0
bHXWo0qT9rtmjsO2TkvN2KOuGmc7yYwTZUu71lCfuJmAskE1G/7ex0N8sMywkYHqpONXJEqVGEHT
tRz4Hl2n0m0Dv3MiZde/hC0m7DxpGGrjlGqjZsISpsMNIdgGT8W0S7NFNxez3DBL7bcCp52eBDCE
7cU2T8FMV+Nb0I0vUWpIrtkbUvajjeUmfLW6EBR+yPQh5SBGp0F+RoMqHXldBkURW/F+xBE3GfBI
a8l8iZy0i12FOKFcuTWPaiPxKd4qzpuDxzk81qjS4k6NS/k7Y0ryWkYxLTC5SWvj3o5L7aQzm5En
/IibscttZ5Q2wHbUAFjZKUA71JXEeCiVjj9JdoYnKpjGRppihlujGyfSayTMq663ZMkFMmtHtnlU
83ua1aG9KZG0CEQE1vhR1IHHDUrV+JYzYiaIMG7E245LVMFQSC6d4oSntdupXKNuVhhIV8tNad6U
rGb5Rhlrquw4kSIHHH1SB1bjHgFakFtF2FooFqWd7DVNp7M7Gttt9Ahuwu9qzcC85jDDZuB0gm1j
+Wh+pWlZp2gVJDDCxOhKoFAYHZpoIqfLO18ZWxu41hLP0CyRjyDQSDWl0lyV5ulLpJs9EIraHJR1
gzLYvuyEKRi5WkWngSx1NbgHVS0ekVJLKBAwYwBWX4GsTd6YFaNf4ro3X8PIHiS3N7Fv27IoWw3R
VVuBJDrMItOtnSavdhy/Y+8QnVyN+gDZIEL86BjLP/IuHS0XoD4h8aLGiD4aeeh1n8iRChZqwFtV
Ee6iN5YAyaalRiqP5mWWg2JBJ51n1DkBX2iYs2PN03ZwB92IkFa2Ta6Ahi6M3+Wcg5Ow0sL6BQiU
huZqDaPvpCE1+AbkmB6KfKi+6FStqk0/WiqKtCgbIcLLGbP2rGDFNseUK9KLgxZurbCCvox2gvGF
aKAyCdAml+u+3hHj3klo8547TnzPSKg2rszz+hrIDuWTLvdmFWBgjR2lOsFtstO0vi8NhaHcnbL2
YMUVZo/7lqabBKAFzCspt7ZKLYptPOfj0cnTMfTVscjwTke1hXu2hWeu54yQ5zqhxjQ31DDM6eZq
3KduOtRo3MhT1rRujj5vsMuBfaTbjLIBVkCKEPLRrjEXmKSk7BEs1OOp4nn/yo3G+FoSZ3zWnJDa
mEFLulvgiMQPSdoV1yOGCog/1Mz50Y+lU4IbE3mEg0IyzHTYrKpe9BDtui7LTOtayfjwOAwcl9js
W+dez8zhKe3G7JveOwAxCMNWCVHul2KCkaUMz4BBzoZbcJcC5tZ2pKbFrABPJTcblcR0bd7oqdeo
BVF8WUZ7r+cofaQGYYLhn03a2VWJOl5mpLaXhUYiow4uqxjlBioye0gNYtUfsTaMIAizxvbkmIOC
XJxdAqYGuP1F6QGGg/YuS4mqunUHdfdUwOvLoH9sgL8nRXoRb8ZhiEFES43a6DZpgaWeSE0N4z0H
KLZxaEhVNbFvUFCY+tk4hnwIZMJZKrgmHQpVlTnRY7Kxx5Ey5JFAVM03aI+XnnDIceWOdW/rHt5O
kRnQJrNsF/dJ7X2WGEqK9p8SdKntRqIW9mWD4Vhkoc1OGqOtaeaxlW5CGqcMfVjULmCKVDR1Gv4Y
jaxJTmU9xgXYt1g7IseJjPIODL6RnnmdJphvdY4oXcWv1rRWvUa8lcZQ+d4cnC0FVKeCxOgomSn1
NTUKN6Zayujhd6x0ELyUHA8jJypN/SBclOI1qYZK6K5KutIMRjt3YOOiKknk+mgBBo2dhsbRUOCS
MRhoPpIc1XMN3Fq1IgurWgBy1zRTCyXLTM37x7BPI/W1lmnOg7pOtNRX2qoOn5WYNT8GowqfmIoe
OLeTevmjVDlV94VMGBDbQQ2ZekPCjG0fRjp8HZigXmDtwh9jw6Jjm8j5jyQN7X3StlXrg0pOL8TQ
FaAlE9QU0dxFw+5kD6me+FGtcaAJsqK8N/8fe1/SXDeOpftXXvQeGZxAgstH8g6aJUu2ZG8YlmwB
IEBwJgH8+v7ozNdlu+tVRm07elMRWb72JXkJ4JxvOpgI8dwjTvuSBGL+uiCgYy5IpobXxM15Wzat
xQ2vA3f8UPs+lAVvtgYj6zuc4wVZ4bwqhrEPPmLzGMU+rLW7xY6FOZh4eQPsuERMSIAJm+2AQyga
ihVJVmHB0FRcmVCEosAYXIYCOzPZ1wFKxrDA2OkEa9/GoT8CQfRvU42zv5iSBe4GqdrgW8zE+IQR
lGlTxjjoFDhhlX3gttNIA3YRsP4o7nHxHpHkb2OcdB7zDzV/zEcJRaTHOw291IYbXVyP6aTlQNYR
h27KjDj2WgiKAXXKYbcRjX2gG2OfPJxY8yEYdEurXpoV0y6DzI0n28UYHTFOGNFb6Qa+64M20/p5
izNsWV3jBCv0lITY6Iahrcs5FNlH0lK1HvN2SvtDTlQ4V7mc461Yu0zrI2dd8zl26PnLGAL6bxbL
Go2WX8RXnmL9QE5m8ggMkeptEehlQV5T3iCNo5cefz3pmuw2scqoKoh8x8uIKQvlKYkVhu5ygEbF
EHfBVb5b2JCfL1GDYENeASXksk9v2nXUOIX6ZqmLCDP7cHIxn6JeI/t3j2nQpxfQ5ZBntcUYg0i9
i2TlR4RsFKDpQgy6sm03nBkXXV5EucKOno578pFXkeiLWKfWVWxzgzshQLDpAbOj/rHOw/GfTJPS
FxMGzSYHIObZcnKeLr6cYy6PWWuy9FIGEjG0CSWIXY/qPChkvaTYl/YRaOOWrrIUTV1fG3w4L9QM
KAke1nqNy5QIvKkrzWp65jQH/z152zzDgC2x+UayXQvbhtO3ZSZZeLShX01hN+GQEmD0jPDb1ib3
Tbiyh3W15Bz6IJyK3FLsH3wAtRWkhN5OsTBf8lYgTWrGaNay0crf4tW0X2hIRXRM7Ip8nWTW5BK6
vewusGkwF9Rx+b2fvb3fPCa+Hm2vyDPuPM0K1vD1iRBofAsMkKW7zAdKjyJ1LPnaZZ3BEZXH3wFf
9VidSR02yNabW+x2ouV31jTkC2vY+ObGhjel6DBoHX3kyF8sqoV7ZC6Im21y6hm/1nLRr1QiWZoN
4VJABtS/G+l9U0VERk/j4MMYSkBIDyur7biduinzp3qYFop0LpIjOKxjzecNQGRb6AWDYk7rxniN
9U9WX/K660CVB6tqy24wtMXY6Rmmwaab+akTKRLKUeJzvKHK6meGUoUWWmGLKQRvUtSDKPWxg0mC
lSSDuMF088g2NVI/Vrjqsj7mAGXoANmu7Gx6vS3cf6BaINkQ440xHCn2eTQd806qe/Dn5J1GnFz6
FQVjsU1hto8+bO4n3SQP+TyzixUptRMevkrCUgiO5ASLIQ3TxZBnGy3HmsdQ9I8+DQDF1+KWqjn/
joT3+EuLvWYtJ0FScgxMgk2BogRXRUZcYo65aofwAj2bum6s3Y8eNg/m2HZLo4pceraWicLmUMyr
CeShIWE7VPirqEKHuauHA2vT8UModQsqteYmP2wz3T8+LD0mcaOgm08LnKj3ZiCtPKCSwTso8268
m1LVwJSRwv3feIOtKTPU3GVbmL+0/bxiOJ30cVxggvlw0c1bkxwb5KN2x6ENyXeT1bwtmeRLe93U
ahLVhO/zhQJst1VYfyJ9ZEEdmwNDmYh0kqb1d9CqI1+ylhJFnh8BOhZTs070WmKqAVKGmwEy57EZ
MDLekbHUMUcYwaRSlZYqUpiWHnuafwtrLV9aLIKPNh4wIQzNjc1h0HYYl94TzJDkLLOf5TrhcbOw
i1+Zj5wv1iSaMZzT2+CLETnq1j7CsFjsAMnHMQK4Wtak7u5XjwsqVdfhelQj4aRLAlwE3CrIv+tU
TXDFPXvSA4QC1Tbq7JRMK+1RC21I0hF9sKIECZdhqKbIj+k5o2ZMy7jJTV7qPkDfMw/EX3PUyO0h
j5etPRBsq6aAoCJPS/Bi8TkiCJ3A3jqssthisfQlVmKGaUsDBC2D3bcpaTqchiIhAb/EZo/nm+cu
aiscxnl7CFpOXpaWuYemRhVywIpS62FGBBUe8tbvAwgXQtFmpQ6uvUZPWpamjXvgVJuoZzRXUXeK
wxUnos1CixgwlC6s8AFcaXhrhX2Z0Ir8pbf/i4v4BWf/L37jdyLkfya4hOruX4FL1/J1nwn8J62y
cyc/Pv8nrBTRP0KEx8eQhQFdQkwrGI8/uZD8D/yfQbYzGoi3A1GC7/iLC4njP2DLhC80QL43NPb/
YELCHLDSnu0Aw+qff/rvoEq/Qt8QwoCAgbId6aYQc4AT+Y0om1zcTmL0qrBrOxT5PNnlwAyR91nI
x8dsTP8uAn7Hi/4BMcMzs2tNKWL7cQsxJvz8jidNhqp0FUnBrW6qMUwIlhl5Xc1YH3/6Bf4ZJUF/
u7kYLi7IqcBCwSiGWXC/R+MGO//A5lnCQuYiHh50n9YieOzzmMRozeJhNQbJAvuYqAPPbdAA4WVt
oEYdHtsx9atGLo2YlQxx3DT87NI5ZuC8t+lbPCUWDBk6zTNGKgSY15DG/W1G6gib0MZlNXVUPS4z
o+SoISObK7KkOr7OrdTDhdD5hrzasF/yQ0fasHuz4WgwvxDj2PgpzXyKXyQKLAouIyfKkcwWTrpq
larnSicMiU1Ty9rkts6Wdrrv0lRGh5n0Tt0gJMi+YRufrkbp++xr29guuYHsOruHxKu+6V0m37TV
qKgMDdsNIM7UO1vVwIcSbNI4H2Za+Fzp7g4SONg6vMV4e9TxamKIloFD11VpPVJkBmyh69g1bbMx
LskU6w3KKZIinMzbdMCDwev9xvka6s+GiDkux420zXBl3YIp0RZ6sQjgQO3a8IqJwfauoLZjUwCv
d+hxNnPAg9RVQVMnPj74kJnEnnTXqqYvZonmr6lwQHbbyyCabbihnBjzxLbObSlaUkrXHMM0gzX4
lG1WTQ4qj9hOuszkDkIc2EY3Px/3gVZkRI1LzIjpwTWJBZJ0umHL4wNCg0bMk2taIvrsDu1X2k4P
krRDpis01MHCy2CrW2AJbZI4aHY6QTN/n81DiDJdzk2cITF8yZbgQz2ZoX3mTd746eB6EfGq92iO
v2pDuiHHymPOPeAGkMZd9Q3KLxxebTKNQ0l7gf6nHAKB8raIQuQ8f8jiZWrvW0wYu6tnSqbjFMoV
UbqJH5/R0uElGtbJIVd3hFQIDUyQmiqWS46GQ45irVKp0aL6OW3a86pGx0obohrABLt2fPPAiPxh
7pdmPfkANdinZQQXjHz/MQpgS3HrvPA7glqTlyjWW1MQPOuuikyDwZ9DxhYku3Y5ZJOpQRRMkRDO
8lOdU3mOt8mjRhz4iuE8LYvvMrVO+DXjBg/MpHKJv20h3frLDXhGdxummsXXerWDvpJuFTEInMCR
DJIaL+xjE8/TdK6HYf8o2k0ICLEqotuUqKDhBWLyUoqQNVojRzFVKjg3rl+7QvIs7b8HnU7UmWL4
Mb+a0oxvgG3C8XVaFqqR3yfthZz7JLhEnNdaAxvF5EHuL8cBlfBymEY1wUjG6txDUVTbmaTtsaOW
pnsSS7ueKAaz82quBXDWCXAhBlAuvbFFDETuHLkpTdCp9grHPfRyvBCRAJ639GSflIQsUnVsV0Cr
qKSoOUOIlwZHzBkC1dzLLQ8OMZlVfq9yJAic+6XdnsBYRfymxkJmJzpES/jIbYLX90C0TppPXVfb
9BzPtreijBNDh+azNYRoRCoBoJoRXWjqBmCgJ/LspoaSakki+AuDVAZ77SNgPjHARsQFiZgeTuNW
i28Gkyg9uG7aokfUCsPgo1zwW8dHvXvfAv8oQ72KI4VHB2ACM8MV4HRmi81vdD3AzEDXCrwXugYV
ysU+4q3cssoJKpKPG4kseqpw1hyZOonNsVl/jjIGQPg09nnS+M+YyZyEH2oRelZheLB13RdhVgTN
fw6J4Tney63Bap541aK1HyNg6kEEsKeDCmTZvnEMJpgQ9rAmoOWn13WgkNzxMnYrSbZvNhLAhD/+
L/k2u73egTLr/y8V+b+Gd/qX8ggf/6s4Sv5AMAKUwXtIAgNViz/5sziCGCTNdgkkJu9ABfZDTv//
hCLJH2COUTdBOwgh+h4u+F+kGwnZH0gpDiBghIN7/6P436qPfq1XkNqAs2BXnOAaocoMf/dGdCJA
XlaSHbMmmoPTqH3e6gIjPOQC+1ysg/u2Xumjm5A/W4GznS8sySkpoyF33zhJs6U0grVfB4cg1mKZ
lH3B1KftztGVfJklFlkVbWJ7HpsM5N00N9stIAbBrvQyj20JNzx2irAdyRuwGQGjBGlyWyytMVBW
YFxiXgCr1z0Q+iV/bKhdRoTtol1D5HXnsMaQ/RifanTs+XMgickKHy7JE2qTYESOkqjfuQo41h9v
AQNjRPSWQxim5SfnGky7l0TiGzLZN0/ograszAmlXdVprXdT6Y5RrWNgm8oCFExKKES6oWQ9Dl20
N+H8Kdkkt5f9pkx7mKYMC3ngHYiKIrPbxm8IKq1TFpi1s9XmWO9RUpCokYe2x4Hw/tMr90/Kwd9U
B9ARRohYQcmBORqwSOzk7s+ai63v0UOm6YUMTHanggxJDLXN/26+y++vCwRKEEfvFhDk7EPXitf5
52/BeKN5WaPwbltVHFekS4Zdv7tM4rxyL+XfmTGSXaf0j3IazDLFu4m3cvec5BSDQH/9PtN6Vddy
eYWrZ9TVECv9YvKs/SrRYnZnL0mHuKLORMMhm9LIlFEq8qEALDduB2Flf9VxG5vCz2L73IwMUT4C
P9owfccph877hXOXm1OvIfYGNdMtO9TIghPDPGx2FYOe2Ip0mhDsFqU13j0ObRHoqyFGkpQcrb2M
R2sA1bXAbHDg8x5BoILM9/Ecds8scRKKxxUYaeWTDGF4ngOY0QQNcrXgjEAIzyZD9lRvcZ8Vekzi
FoF5Ph6PAUNSX7LIyQP+nhEmoMd4c6Co0rWvSN/G4ZE23QJmTWQvDu+WAg3HGl8Yl6ziPOFUOy9+
xFk8SEpwZlJNv89M0MsNILKoNgXKr2gUzv58PgyT9UA3o6G3/QryGNGbpmxESO/GzBFZjD5CYhdG
N7SvavAevc0wy7aYbAo4M4l3miwPWnpvceDkcDxgVjFwEDyCAv5+9TqjGjLHdE0lg14xQ0pcRkPY
ymjSoSergzj6GgruYPxXrUMCEhklEu0EcJKjdspEH7yHrQSqX2iK8Di6BXhlC0gmnVsAISDo68uJ
1hzppHpR+dUYaRYBQk8WpJwBIgbilfUGAXW4zsukhxUMo0Sa4dpvQrcYFkmWp1FT8F+EQzt1BCQf
P/s1QjdQjwtxYN2haDuIdqf6FKCx/a4YOGU7DWANZ8LwKBC/ax97MI7AcXkPM2OwzAFKoNgwe7Jh
IinUcs0+zooNG7Q6o0MSaGxUdt3NusVYpDi2mGM9q0ZU3EN5cGqGVPQIbxGBLFH9B+awwMqIELVO
hp8UX4fviERR30XCFgBHIHsRUtX5dLgEw9VejBFZaKnY1KcVtj5/npEVdM1yuaJ5Qe4UQGR6GzWR
MZe9xMjOI4sbdekHC/HBBAj3OWbeokZh/WUbbOAA7bx9t4g5f5Z4ilGVJSO4OWjOZFfxLVYR+MEW
7ueewkZ+0NE63qfQLbBy096Yw2Zcs4eIsVVUM2CCuzn0yVuKZ/ysCeH0ivWgUMtoDAH8OYcK5eT5
KEhBB6gpYBXg+DV0JFlWBbIb+2KMzPboAkwJO/YxA2CXKCeXUu5kdR0sG5A5hqzC47xl7GJO/fCu
scHsjJLZwmqY6fjRM2LDg4mj8SkUyn6nyxZHALPS6YLakPATjEwjLR3Ow+/4FVVW1Q48SZErdEsH
5tYuqQaX1g+dFnFzbny/QiPZgmCGZURbX/BUIgZ/jTr2Ct2EvoGow4ZXi+/Zu41percFvP8uQKqP
BzLE1FTBqDXkDsMIvaTeNHx8KUReH4XHoLys9/Z9QZ45IhdIW7/APTs0QEOFZBUPe2xTPtyixzyZ
+g+ud/gYFlEMBcqSS1c5if6OBwpdmebbmB31nCH/jrmevxme9M+xUE4UM0hZVY4k0nnlWTxvJV1r
vH9gD+V5iv0aQnvR5R9qZoK2MJkM8MBWC+ZSuyQYKgOtyMcaxyOc4yqpv6fgApoCdp4oLTpQWg5I
/Mqu5yju2PJm7D5YlAxDAyUBXld8Bl0RuxZR2j0Ek+1lga55GM85cGNIMzj3CTC/zqjIX9WRn1kp
lhlFPPh0sl4OS0i7QoOqIxVGE9CowPaQwX/Z5tmV0s6Twidj/xC5foM+G9vAWjETyTufoSEr047w
G9ugdzr0mF/1RfGgZWfitPkuUx5T0CXCfRwHUqdFiJTGCFHvozzPZgKvHwOmNlXHG3gfTwaZY7c5
AP6sSicjA12MzoUnrXjfIiEPc0MuRYxaoKqF6ni11RJqgEWw4BOEAuH3Edlk32gL8UgxOy7u4Mgk
L3ZtIrzkNZHvDXfg+etUD4jhVW1Oy2waEof+YwKBErGFLmXbieXdAPeBiIPIpTsCSwmguXFA72F8
juxw0Ak4kIJJCZ519TVQ080OtilCZNJFxVqntSughcHuL503T6Ln5G1s8uRz7uf5Dvrf7Lkbx+DN
1DV0GLmYelQ9sWcO65QZWWmYGkH7jMEK4pEHgyuQ0Q0JYDbWzTPk6yQpkbNFZZWs69bBBNnUQRF1
LR0OMkniV5G20ADQyG0o4Rz414EE812N7deUXM+osRLRJIgTbzv6iQezfJzxvo9ljQyUh1FF2Pd7
HdR3dkbKQJXPEJ4URFoSVkLp7XPPVwraHbR9V7mtBjCWtH17SS1WV8EgQILCAj37/QaoAoeOyzsK
F5iY70OPWrKCpUq/wdrfjwV0c8H7sC7mRa28/oYkZj0hmpizF4YWF0pHQ4K0EjXCKYso69JvWtAJ
VSTwoKSI89lE0K/Y9MmPOv06Q+r0uZ2x6AqIDDDhN1DTMB8pAhoRsYJ5TbaUoNXiQrIctcy6mvWl
NXX6AgG8pxBOqTwjHhTUYPWVAkkInaeUvEN5sAbdOzTMUAaoZIpuLVbZl67P4jcKWZsvBM5bsGip
F7xq2nhQVQsCcL3uWaZHnOmbGO8nljcvK5oAgz5dNec29E5XmDO9DBfZKoxCChiEoBgksSh9yBUD
gzbVEBEcRM1UX9Z00ODowMGE1zS2PjtloBTnq9xPff/seFwnpSWSrB+sMPla8m0zj0jlq6Nb0Fh2
OI/Ez3gjDRy6I7qNztdAKVeazDDC9ymkb68GDnxMtw4i7oAwAfwKUJilu/h5OamhidwALRiydHpc
BvCOZyVRUl4OtG9djRMd41BFYTigM8zOXNEuQL4DzcarpEIkZweJDVBRhL7Ta93Dp4gZom2UAYpB
iVO39yR1W+/K3UEclbGmVBjktijVbCBj8cOAzdUyIvdIePbqmi05geDKBpMX36KRanJsTdJk92oU
NP0GTwPuh9VGyuSA0QgtuwjYGuQG6XpWQePnt51Phwmhk8e+jsa+6gaLu6CSObQySq4uO03ZMsiP
Uw7Zla5AXjXLJ+8G332Ui2ijo55UUD+BnYGnHZI0L9MjSpFoPPN8aoalgJaXRQ9SxGmUFWFGx/QD
CDea81IKi9obCESGUxS43j7xRXkFqhw7ZDd9dPv02gGUYhpgf8T4j+wQBgjVuyECxNW1GcZ1u5my
IQOA1hOmsgYDAtD4XtTJOAR3y5BQRFPCxAfpXb/W0SNgXAaaf+Q6Kh1AjE858djTQlWDZlKuRXnD
No884rpJ4udNWPc+hSMCioF3rwxNHmY+nA2Pt5cJuHR9oJijcTWkTjLwd/WG8iQecRoa0KxPBLW1
LUwT+PQg6xbajpTOEb9u0gzw7Yb2Iii7XG2nNoziuOzZFr0ICCKHaoRYMDwP0PT4A+ug2LiANSKP
LkMMY4chQEioLTMglQLvVw2CtZ8hIcPB5DxQ/NZ2y90w61ggTKhZ1cGNKMnhfiBJf4mkJw5uFQqm
9w5pl1EhmMmbojPT+CGgEAUC2AJSdUjqAKW9C/V8b1mMK+uumhVTAXF0g10Dm7iCAjVbgjJ4qEUb
V5Ql+gNQyeUtavL4m0ffy19IMMgX3Y/8gXemVgUUagr8fTyNtvSr3b4BKY2a+7pLsGFTSAmHAq/4
giAXsPWHNg1xehu82t9HvBKiCDED7sxG7zHJbmTgqAFzYpwAcr1He7GKbPlok3j+RHEKNgX0YUYW
QPAhJOjktD2wrpsaYGRpEJ0EcHhWQt6KB7YFht6FTaZ2ySTnT8GYtp89yiWY9nBCkAo6jVgfBwEG
FZMhuH/10MpDemeFHjAGowaOsAZWJhcRbdjbUGf8oYY/voYTxSsHAYhq0ZflcYBDqWnBxUK1af+a
Wvm/pOJ/IKj8JwzjvynW72Hymrv/80G+dT9Tiz/+1p/oGUkp3FTIlMBeGgPUCHcK7E/4DNAS1OyA
ztIYkZ/Qde8WrL/wM0Bk+CjsNzBhIeUtZeAd/9Ksh9kfcH8gjA22DLCScZr9O+hZ9CvoskeXIEQx
QRkeYimx7PfIaSNXvupmajE4MSWH3i8bxEBtJnHSg1tbjABmgdCASxdlkBosjzhtzAHgDwY0ax8U
KknlOZMjhKwzY8XaEHadavHqunG5FAgrLEGrXIWLspCHrvkdj8LgctBuPvz03P8JdvSr9n73AqQM
OZ27/QyQcvzDTfaTX2frk1DWoWwPuqtHqM+XqWpreU9b5ImA428xchkRFf/6O39FkvbvZIgXRCoP
UscikMY7ufnTd0IWSWbjDPQ/fYCsnFy/RxlESND8Vv/6i37/jX7/ot+MBUsOVSeSxvghSfQXCIog
CWnzp3//O3A3CJna364k2a/hp5uZl1hiaqfkUEoQBkHXtFUI/f27eUK/Wb1/PLMdAwOQjHcXYtbf
bgWIAKZ19S2GfKB4qLjWV12bP4NiOeXL+LKOy8dxCg+ZmkPIZcKHlv0du/0r4/zXBezzhGB53EO1
frMVptCs5n0jSZWr7lp3m7rxM2pztc5hBaNE/jf2jN8SLf76PoaFj2E6KJp+Z7gl9fHk0WJUYhkc
FFjyFQKxrpg4pqjUOrszOc6SkSYPdGneoe9+/Nc/K+J7fsEff1wABNsUIgLA8P898yY2liQ+qeVB
5v1lT4dbmOlwxqbNO0dQyoNK6QPUvtCnrz2i0jL9msTNeyz1dR8h70O0/VQBmcgLsEXIPBE+uV8S
dgtQ7qHN2mtG0luPOXLBlNxi/qCqgBzEhduILboF/X2oaH2Jpl/cqxCS5zAKv62ayHIM8D+ujh98
rOLCwEZIw+GLqtOniSUPoDIfWIBvTjL+sYnBxKe0ec36DJYKPyJ6BN+2YVJysV8Gy+G04CZ72roO
blEbPkBH/1qjqynyJfjMHEYLrfsfURXRxwBU4CGN9FhotL9naN/QB4NORbtn+jJxmHlJXOAfkrFj
lZzwT/drey2b6KFB0MSfdxY1yY1bB3eVIDSkWCVRB8z8sZdBNqgbqaYXTHzBXWVgG24MCrrNbgzY
1hwd0JffDvEGfSxNP5NsMs9zvtWVm6e87EI8OQLhawmRKsACIJGnCOHaBXjp11Rnt3Zlt7SZu7Oa
Og+X6ZIfHWVPaZ3aAnu4v2F9spaZAOpGd92mgVq2wslzG1IDswRgYiAvmS18Fj+A2HxVLv4UyQhB
19n0gr5UwzWCSwilcR/337XOzHUzQz0OMYK4W/IaGic0X0sP9w3tWkRs9Ak5JJA0F8nk89LuD/nH
Y7QJqh0IoFklZu4+ZjyODgEsrpWLu/xoQpOfnAgAiMrsNofU4kQBMJyARbGiF/IVGnnIi9XcH4MI
D5jnG4ZYEOGPGyCcc9dRIFYpveoYXgXgvvQKTpYntNv+OCp8U+Nzd1NzZPIM0N5WVA2QfLT4z9rg
iBsG/c62/gUV38WPa9c8MydQDheA6teys/7rtkbvaU2eBrtgzmSD5Rp43OQ6iPfUcX9EKl9U8snl
Jfxg6/dFrvOBNW44q1U/tKnsTqyDyhsgcnSADNcf83p68c0+MxySykqGIIi0RoROOOE5YRodh6/K
uJOZsAQzM794iheAUPlOeGJg5hpfZpspuBhhud0IyKSsxY9pRovjFdrhUufhQx72UQl0NCpJA18O
qc31vmiglXOnbcGHAGvFxb7cFwHs160xPM0kmYBC1PinlxzCyla90xWLDFDoqxzTW7GFNxHmyg1B
/oSQ/aZQdlI3Q4wX3mPfPsndoIK4mQdfr3kJEJ5VjKW3xoTbwWgJHZ7Jb0MXP+gGCwmzZV/jHA/G
dVDwanhpIIG7Tkj/QgieFGQvz9lElirY8IOFHrcJtpo8NTJ1N5gu4gCR1hIwwL5EM/+2xmFaWsae
Ao+ourolT8hrsTBqsSf4Qd/nSb8ajiWbJdnTJEJy2Dffec5UNUzjS9NGD7CuYNFGWBxmf/GDGsg4
UqwOZia2nKONVkMHx2mcYMuASho8mZztpW17RO+nJC48UBv0lIm4jYHOYF4wx8+ZTfhp6ISLDAhp
bgKPa9ogMCrWXr/SOcUdtGLtC2BmR0CHmOy2du1b68UF7BLQkvZ7UnEzvoyZeF3j5WVsxxcNnSpK
rQ6S8HTEpgzZbcEErrtj4l3LwR9/rFM4Op5aHfjT0jC4BdySlyNcgeeerVgVnOK5rXhJ2EqerFN4
uUh+CRlRf2SYHvZhTRr9ac1qp0p40t1J5/X3YMOjhfOMHEiCv1UH0YNWLdJwo6H+ChUCbPJ72Vfn
+9Y42PAa6nvAG5DShidYpIYDrP3bHSQCPaKGFnsPSBZXsoXqMGLu5UUCEUABNBcuHoxbQVJ3G5Ez
hwyy0iP56iwX98DGo7LB/n1eImz4inYvqQTIUEDAFl4n9dQfQ+6jD6GXyPBdiRuv1sxhp40VcLBZ
kABONQHgXIULOcOEBcVCurgTDxwuwq3Y6dv4YRQR9kULi/OsepVCPdtMzyP8CHeKGH2AUecrpqwq
ZH21U7XlE6sigZgsmyT0CrBOf6yHoIeoAVwJdBruhkACRqGLEq8TJ+qDDMjXcIAdsZTN/vs1we49
g7zoEG0hZo9tQ/Kth//uLMN4LRUm3GJDz7DCOdcH6yLEcoQbO2bDGrxsjX61Fsfzvjn1cHhdxjiw
mcW/26/jy49jEXXrg9vG6GAgpC2nYD8XYRK5AtY6FS2jt8guh7oswzLosWEAF8cNtXS8SkLM8Jqm
7Y6us/zSGezgP/YIJdPbYOrNIzHNK9d9DZJGhMXcRfKILX4/U/STXjukIEGoU+37sUUGIzS+8n3p
o/s+Xm7GLntLBJRmmbpSMKcU3qNKmGByAQTQ5sdmDaJyBAUO9wPeyUVyh6JDY26RVLKIwaxdWQDz
185maFRqNlY7HoBoh+kiUutjM63tMYJXp5ottffRhjNk2iZ7aXps66goX5jZbzMKJnwp1iMgRv9l
kTkyOMSr5Hh+apTvPcenw2FftHuB8aNcMOH44lL1Cu9RjzNrig+Urd3fVIro6H7iifc6DfZhuHkh
z0ZXiFiOXwvw/6TuvHYjR7p0+yrnBfiDZATdbTKZVimT8rohVKbpTdCTTz+LNa5Lg+k+fTlAAwV0
qZRMMhixzfetDQVb2OW0xEHuslfZjvY08klsmukfY9LQDsTg6qNETf7mc1dx6+8fDGh4td/rgKUI
zb9CESfMYH1rRNrWcYa7OHG2XRefhBwewixn3L3B6PmIJsCG5s6WeORid9qL4ai3VMZ7JyuZYIEt
Zr9IQciWMcCrUWCE1S5tlsdoZOBOROKGKbM9hp3+3XI7bSNC7ZVs99Gqm7MymLKsJusUa9Gz0fY/
UopcRoT1eI1Dhzz8o25AmcVFcsLuQZiG1uwWr0Z2AmVBhStk4xaOfRzX2H3Ey7RZ15yVyltRsuuk
YtaCImeHpBh9h4IB1WKTcG4ifCVqzOnZ4f9a/NFl0EdRZxOFGaSMvWb+DZDpfySolHYMpp6tOTb+
EYdc/8/5FXXq2m4TV4MRShAy5AVBmmEfFyf6A607kVmb/Y2cwvkfK4qP/IXxpADBkvrqR0flXnYq
ZKBiud4pHo48Ys1eHkTsRYg9lvfedY4KA5Nf5BJvm3u7hpPYFd1N4Q0AUzsSAGPhzF1jJn0kBFqf
ckMwMIvs2xRzlKIsfRtK9zgnw7ZNneZYmfkfqm7eRE2k0y/kNal4mFC3ML6GAnqS1ERBHPtmnOTB
0MkHUxI6ruGmthA5FAThrc7bmZgcEi0eBQzVOg1+RdLyK6Yb0JbRhHef1jLnqHE+4YLFFjTytFGq
3dYLP0ki9TahyH2qPHzHm3akuYWlC0FlyDH+7ycjORdlcgKqWdeYeBzPOEHaxvNNhCjQiDiLc5NT
Ac2/tgZ27ZZU5Vtvj9l2DbdEot4ye2H0ldOGpyi1lo9fmds/Kqo9VQX/fSU7/MYu+v8T8/8fYhoZ
K2ruf1eqHfoy+mzmP5fbfv2L/xCrmf9C3sNABspAQBEoMfxntc2w/0XGx/9nd6Uex+jD/yq2SYpt
q/bIxR9KeAo09b+KbdL6F0UCA/wX3M9fmKR/Umwj5/9dDUTBDgAFkAbKVOsnsRl82QYqunGlt7YV
XO2D+VyGYtxiuHSHtsqtgzBXwm5X6Du3nXARhrcDXtODUyxqmzrInp3KQBRRkpqmWfEcIpfaOeMi
g96hBa2No06OU4ndlC4jaotIXGphdofasj+Fm6T3TurUJ5txLZzclbuxcvsdu+OPwdkXffjZtGYe
VLXbn6MqXO7BhCrMcqFA1VDGZ5O2XYBqffWhupN3QpCH4iiqJl90lrlf0vDYUZZe5c/32NI+0hmp
MUXuGwbb32gGQ+oYBKztY1urg7A3tN3AcJ8LAhwBIUCtBcRygdHihvT287DYx3qbXSc7osINndd9
wtaoAr1rs0AVuvtCMhweBPu8sRXtKgppEO2YyKZ7/anWTDDcXaU91a7AZDg1qvSlGQ2vGU35TZ6E
qA0SdHcHt8dyg5UpwmemepBRteNpTz0/sd5ORAnBZMUcB3pn6dA8FiKCQo7hOdFiRBh2iKHZoHO7
cSKbduucjMU2ahnEgdG7rN6YwLgvCYiDuJqBUjLMb6cZc9RuklRqtFiZR/coI9StG4QvfRv0xLqn
GWG0F2h80RS+T6LdCOkxHZ0Tg2FfCNSCEDrcRiY20DuniUJ6wORKyaZ2jYJB0Y75OsxTf0yxth9V
pubDVOffBdMBq3y5YJu2KZHK+Y88R2qexVrPRNo0VZdxWc5G/WBEh9To0KlnVkq1Kh985puUm1VI
GG2cuJ/fZiNuzxOV60+t188GErAFbY0fEazsF8VsNHeWjzM9lyOere9K1XtN094nZzliBftWZdEd
/cg9nRWar8W18Ry+QN7xVKPZvgfbzWS+GEVlUy3NqbF4esgW5HbqdI6w3NiauG8DWw1nRE05nrvC
u5dFt3UVanKrCebw4CVOf4OEqdgTSCHpsBpAJ85hKYX+OXmaRI0UNxG+ZNNLdox5LfEFmt6tvZQT
QSGg2ZfZ7Pl1Qs+0nWeWOc6RqQn0TD20ikOG4oH7NKu2wDvb2345WC7QjVE7dDIbbj3o9huJ5jWI
pBP7pR3PZyzBzmZCj+M05nEaqyhIV45unuYTegxmEKZWl9z0de4EdA7Do825dzTD3H0bNDgk41AR
Lad9Pfh6Vz+nZQMKBfnAVLd25HcpXk8G0DhbXNkaMC/wLExWqMcCWFWjjL2XCvJVSfSIYP95wBJ4
q5NYHMmn1DbLo9ynMoUYTFjJDRnG9znvJ3wWDddFGsg4jVlnq2j1gUnWkhzL4L3ukkaC29BjP2F8
4pZZ9PYlTNroWljaeGO1mn7IMUjcZLFnv7umfNRi0/HbKn1M4vKk1YKNyhzKE83X+ErLF0GdUZfH
Ubh3FcFkRb8LD/EM0c306+5CejAEYnLsM7JwdSkmUDreY9UUXpBK/Hr4Qje2pHixINIytbHcZoOp
7ywg23dkZje9PgJaM+V0FIvjXBlHjjOAHfpUs+2z/GQUWDTKLiSh+Sax2WIjjWHUWYD+gOTTPdiV
iS4y2SOR3+dQWTZM5ju6pbiEHa9aO343AQ2hBbZ285jSSMQFG/oURbalE99YjM7UZL9GF+CovAys
FAMEJzezb3DpbNFo/lTuqG34OqdhRlPslWO0HeK8fm7KSG301r4i7UgevBKFRG7Q7if9WXaTLaof
1hTR4KuzkV5Hkh4o99RPlg6+tKTtmpHlUZ7z4dS9YINdNs1Ak9yyTigDgqU03mdDZ5dwnTMqBunr
VdJsTNl6xwkGD7ZeO3mKiykPN2Wpd0dlFaeJUNUqU5fEVa9pTEOZwaYukV4OzjPqSX69m1AUpFJF
XJaiNUBZy/0vL2Y7Jn6WMbRAWguOhflHC5pgr/d1sed9mw6JWF4Z8mhyMFikkLPqX2EbbQdRDdZm
oCHB+vWG+7QpPi1EJtjXO6Znk6cG3YI1GH/3KQ5LBa+h2MxeTfK/mLfolg6Y2LV7Y27n+1AlmU9G
c1cs7qMbxufMqLgwujdOm9xrYQ0+YEqCuotnasT0jy1k8+y1BV+SjYeyGzUpp1hFaSwe0XbDnQ1g
BIiL2sqlCjJu9i0BvtjPo1guXmpMLwNS0wO9MkY2pNneihnFV/RkqbFZ9ycR62i6aaP1N7Pb2pu0
VGlDXxxPSoh5AvkYOria0zdKq0OMZZQSSf2GccjcaF39WLSNeypnZ9nEBkdm1Ewh3t4EgE4P8qBS
zYizqHwoW6aRGVZ3igR1/qoFBV23+qmbF/nUGbe0wUdC9cHeWjkBbSxTPahwI9606fuC1XA76yEy
NBzjV9Fp1iGcWVvMCnuN2yzesgiNg0OF8L6nT8DO0NVHjgd5yNk9/CoyPfzYdRL7fAV7b48julmt
QfdgaVHKvwaFT41nC27gohc8mr5xnkWa7AWSVVjg5CKGKjZVfOdFxY/GdKje5RwZcfg9515serd7
B9/Gz6bT6JMQ4e2mFPQGWGK8RnB2L2HKJG8bXe5+Ab1w0+novHQShI+4apiPVyxU/BxiMKQJbDfI
BpNDsUTCj0esud5KCZqifseO/joiZJo7Yz8n2nmp05spe4sKzsr0zevyW9vK79TcgmGo9laKkrmJ
xdXGDdyK16maH8vUeoiyb+C6EE1Bm/C8D1wDWyO7eGHCUPNjVvVvZs+5OrTboavuJDZlVQzbGjDk
KiR0A33Gf88EsOsYTrRRS6SxK4kqIe9Cr/UqddTMCKevaoi7QzxC1nEbcV/Bl0TBH2iD0INuGNoA
da4YvV1l5yeZvM3K2vW61+zHovyEAnCnt+Y2r81HzRvfap1ZvxLBcidB7ar7jgWzjAlDDBsMZdTj
2wDbQBOEY8UIAN06akSsYPLmZBvi594w2TO6RblwWGqz3rYaz8gdqFgX5YebSXBZifuhZWuBv2W5
uB0nAzwDF5NaAWUDF0Cx4xCrNkPWhkEIbeCIrtg8YFjYZ6X+zlBxRFKWsfgh+G3l4I6Sdmlsey1c
NoiBQXDyKDN97lfRirrWDb/LVqhGoRV9rIPrA9PMOawbxqADvSrpQ3ZobcrZt2MMr3jxLsWs/Yw9
59JYI4tLw6enmh9z7F1WUZ83wRzs4l3WEX0pIQNc3ExEWC/LUdTtK5ffofsRyhogThwcJJpvudHx
HBG1vLHQoDZo9SsAp9vetb+Xvf5YkMHcanr+k8CsPuGTNN9EIx4KveOq4PWOMeZy7VEWxoM7tCwl
nPN3RjteVWxc+7DcN2wGbYWi0inErremEpxHJA66HlWfjDlNH708wj0HPKuSvlm4u3Duygu6cQhn
ue0z8m3+0GVcXNwBYXRT194dWjpIUEuhrrxT926RYwNMg0oa2gZ/rH4c5gwcp+Vo+WYwhaS/K+wb
EbbjpqdICkQpOldARlD2SecRyXkMXTibaTQh7P3mQXQDkjFmN6Fa9eMRB7yaGeBlK7fbxkPJZl4p
IGTjRBvPEfmGUKpEyJwkPtZaBt4ucxBmEdFFFB+Hyqxvqiozb0mS+qCrsvc+DK9gA5N3SDk3Did9
Vw9egGc0e7RR0pzhj9Q7TuQGDATXCNAg9quxl59iJYYVo61tnNDUjpWrsfUajE/ZwAfhfyJsP0ek
DJopOfehOhdn08uHc1JlaWA4VUHyZPWnaqybxyle2rshTIDZSqd40mYKyrajig5AHLejdCLvyGmp
znrjRbvEYf6SMWteIDDY9YgRvQ+3plXURZhyYVGW+2WUlT8U8CXYJ4G20QDdZl7Vn+o8yTdK4kqo
R+/HzPuBailKr2Wu9CCljOlPTocMTI/fMQLAL7Uj44gKoTxBxFgM2FZ9c2yayHieDHvBaYjpMde8
5jtgU7XDqXsuEelD+s4M77npOYcHT7N9KA54AhYzZsJbMQeuu8wbpxhmbBFe9aIxk4WZJ0yVuZti
tiRK384hc1p5oKhS0B4xQu1ArTD0x25+HZGaQ9atZc5dzfs7ZGPzIcqm9xj+Pjw3z007OqOzulhI
2O+aLDMDSBEzjUU1YY3VlkvWtx7culrtIfOJD2+szF1vd+PJSAkG8F+xE+fK1H2PST7ovSvfHOxx
2y3lgLatVacW9fDJG0iIzXZ5doxMf6U1aPgWitqXhUj7ZZojwx/RayG1s4o9BujiAG8OBwrlras+
WUxHnSOln0OFIsUoS9hTTthe8pkxMxOalDvlmWDvnLT5A8Dw6CsvMy+N6PaJUV4n7zUvY23Vgb84
TlVhMinCIHOUxkkemjAscoxBpfrula3cj3MEqAPmzrihOF9j25rETQoI0rdbQ94nifWucIc9o4CA
TAsDDs3nFL3OZk1OY9nlDayRaY8fFpMQSJ1LFquntLFAD40SQCSeJVZr8d4VrC+qaPDb0vZk532+
wSGK6aHR3bO5vpFT5r0wHSt76IU+7XSV4ZeWyb2I2j/KqSO0E0V5UznWdCExn+4VioygQ308WG24
H2QU39RI9balOdLQRe1/dnTO7XREUBgU6AmSTbWkz3o1Q/iZgdPQvNF3rVaPe06QJYaIQ78LgQCt
vDe3x6E/0HYL8AgjL644cvTRAYJGTug7Dk2M0fYQR7pguAy+S8h4qtOAd+wIMMx+EJGHItAZCrqw
RLvbUi3W22odfKiM1LwSqFnfhNt0t5OO4ZAgUNAtZU9nJ4rlDxzrOCCK4RiJWgUqZLJwYX+PFT2u
+l51xvdo9LaFOprqGjPTwbUPoiu/zZzpp2LpgVJXdXGgwKh2eLUh3Jpjqt14ytIecrOyNlGWDS8C
j9ZWU1H5nRU5UUOgGFq4Q3Sj9UjTtXS5IoaGO8TQrfMknOynXCXHoF+svZt5dG2smY01NQEt6cuT
2ZWkC8x2fokLEDW4w8lbRlO9TwPT8xBspB+N7F1CqdBg2xmaCbWVU1SHuTe2WUXZfuhV/qPyUhZC
Z0maLdGI4txv+rnXA6SzTrMJXbHE74UAxyftqDt3sYjMwHY13dh3zcrnk5PUkFCDAqZKAjVJStpo
xP95/x5NCt9wDHrhWgJ2uM/4jjAHCBt9Cz/RzSzk6ARWqYy7mtDvmIgCiuTswgkjL49paE+1eAV0
WtxOuTkRPRhS8+jHIwYA5x+Oj/1UjstW8JExPWMaX5ikX8BxyiNMnuVatC2ZqeHk9bGB/Odtp1iF
T/EIwWODOcK5l0tm/Qz7eNri5qKqbMMV80cQO3T1rNQ50yBI9pXZzzWF9djdkoia36zcMTf6FGq7
DGTPgX2pDiz0C9vZWBySheoX4KbZjE7VnfS6R6FHMUNlZzsbK80ne/e+AVzE7KrM5yojtyhK1Z7N
JqRaQ2qFtUx5OIAog9kYP+xmm6g5TrbMf2yRmbifVlwdh96rfL1fgVFaibeVGsAp7vGKiryqL1Gd
TkerH05TSsKUaucyFk/AoX2pmM4DtXDXkY70URs+9KFTMzAoj3xVVgy9bhsy94XmvAcwc3aXfSMv
NRwPH6KSb4bmA98CCWv3JlHMJrMM0t6Nt72tjm6DkY/ZMfbwpsbBR4CyLzyMdqFNJ87ddONtROh6
nQFZbi0LvxXqj02C8jrjWK+UQE2TMD2+H5MScGqMzbUZaFJNL1luP9TzQt9z3DE8+0nqRZCocECt
cxjzn1nLgTZIzJOJfbWWtnoiMxz2+uT+Ac0E8rlOcju4Vic3vcDuZAxqOcNjsk9eD0opSdOdq0ff
xyj+KYx5vpEJKAOmnPioFipgfTM4LZm/UL1AQk1NcQNDA/eVO++tKSn3luudS90lV4zxlgnru9uu
Md2QxIDnXY8IXseGSeopORMesngRDMDRf84mwbdTJcWVEzhwoA34RkoN0BmhmFvovwwm1DkxJkGC
qLti3fCsPIXo6qWw4UoDbikYho1uuZ/A/bbInnYU9oLCg+DKfOPNhMELAJjyQRpuMTtyuFlXC5lR
SgmlGIF+Je0Pc3LuFte4eKTxfe09lyFKbY124bUhBaRVbn5WOEU363qsDKQgujXfVtFMboK0WWKy
SnLM04n42fYPmjnv5Ag1CTsTUa87BYBLAwrvj9KqAhdvhNla58mLPhwXqyimAgXyz/GeFm0ti7ln
YwzRgcGXgIGAjfIM6yvdItPG5mVdlWZEm6ZJCDm0O+j5+76aPvU4u0Qp37gzJ1IBO8B19GHjkSRu
2E25w+Fe3KbhTRPH9K+T8DTmzZVIFd4l9WGkSWlQhu472jRcs/O6p0fXgZYoXiWPRnxoHucZ40Hl
httkhCxHB2ybK21fprQks8agVUYKs6kaBd+8ql7SEPEORcftMLU3qV5fJ2YO5ObRIO8nR6QNjm2M
BM/z0ZsDcZwWqttSsBqLIBqcE6UauZENup6hYZaGVmYHPMInG9cxNcPQIlrCvqSl7NdMAnarw4jw
y9aLwyzuKToS9o8TSgNOE7B1KOBo+ZbcGmpg3SnPyG/tFRDSOrafj+V0wLO7WaG2XK5j+dT97kc3
3wGz4l2zHL8bYMtRg8B4oRhuInGtjtdF6Hsb21tkf46jS6LXhBzm3g+nyvf4Ojua9T9ryMmbSEJd
1UtTf2jaedg6cc3WqgZ8O8jiX7zClNtKmskB4mbJWsYlQx70mZvrvAaQRnjkLiBi9maOUQwQ4LZZ
2ZqU2PryFMMTm7GHNc2L4cJN8bw7HXuKSjyEF7L2hz7DWgsQSaEIegyTGw/nYjU0qPhluMUT52HM
HNVrbfx0E+OT4HzctIbCG9m691kpGFRvTecqV7zwql/OE4BiJwRP0KlLalFtZZP/VurTHRnIEW7w
azs1N/r8Cj/vWiqYvFSYnGBsCQlakb3CTdvHpCk2bmhUcyCAQ1xOfceBO2nPmnlJtJp2xoTUsj/r
sGfdYtkuKYBOvdtaxQ2+5CPTEw5ls0Tnhp8b+yPeAD/jDInmXTXsteZGUqciCJInF495mD9Td9hk
4bMab4d1LoKzPBpmT5G/2yXeHh3T6gYhBIXXTJFl0h10d+6FbgoTMc+pemUr2hBzQCKlowErwWmu
CRHpJMftbM+wYcW9bT27/ToO/N2av2XtM50Wkj3SQc6Dln0X2NGZSVGlU+9a963VNb+rDd+g3qGv
wUJX3iJPGKIeeHHJnkY++TpprQEcOz8veo+gIfGmpxZ89LbHVRaYNGpo9LpPQ+zJXTmZV+n08wWJ
GHkIcgd/6X5KbNdFVgXS7O9w4RY7L2kyjNi0GYhftlrsGuc6zJ/kYNyqVDs2avVijyWPjKkbJI1d
C8SqWpArNXSRI8HASecQ66ShZsj2N7sPKWgnplnMY813IL+bbYYgGP1HaQkYPlrTOxdRdE/6KKOD
21nzDeUsmT+IvPvJEUT1wyGSkXHPFGebkfDZupN3s3sXpt20H1soCktG4YPtl2bGWwjzCQz30j6M
+jM+2tvMAHcNVhS3k7DvksWzj0zZoYTbP8qM6rBNWqMUR8e0GPTQo7euk/ONM1o7YmtadcNbDRwK
dasDmYnmvnm/NJy05j5LYPu24+Thz0YUCOfuKV44ajxxxhF4V9cvYzNQ4S6eMs3ZtAOk/C6HV6wb
9AbkbixorpXLWjTtChWdSimHg5W74Y5SeHool8iuNnFr30qAnkcUo5dEtyjm1ttYj681hVzKLMAt
IQM+FEuekstYE/+WUEyj4q6LmnkQBTUlb2QGCykSdkVaHG0LrnP20vwShefUtPpDPgAhcvRQHby+
ah4Mz3nDaZsc21alW6NJvDtYjeEJBpeP9Y1QFLHyxVPFsUiquzjeKVHQKDXcbxX/bGOhU9rrC4wt
yxyvZYO/sIH1c52An+1BB54BJwcCK9E2stoA9gB5XV2m26qSR+ZdHAfVBzW6Tb+W7Qu17KeumzFS
jfHyojlzu6GlkPu4w6adcomXsL/rxBpu391GxNFPs106nN6gL0norlPqfRaj3BvmcDPabrJfZPk6
59ot1YXnzMoOmjUdjNp9WNJIbju9p4jlISwerNMSuw+CSK9nwk2Y9wITiIANorrnQjH5x3QdtGWd
pB7MZMUiU+PFaBEAWnIcAnOY/gBaZGwWOKmHpcq+xXNI0GhxhA1Y//a9nnym7qezqAcHCRhViPEJ
09UlieSzS/KoUZHfJ/joOBSksSO9P6pcWcdiMj0/5fb4Ta0ew1GrkpWkm59QABV7pOjfc5fGXkz5
wOBwjPTHxY2P5UJTvioIjvF1MXOyKkGFs+DDaqtH2Y3mCIDr5UhbodAYlmgP6YmqW7gDmcvUZxXa
Ww/Eox9Jsa8WmEt2w8/MlW/b/XhMKqX5C36Z5wgI9mYa7dtB1wl4bLQsa9IyxBjb2nKizknnlUkI
awNOPXD4YiGvYTJ4vbL3qhx/1j1Vi95OKz/EyrVbWvCyTQb9F7toc5vl4i5Jx+7IpcWbpnMLJtri
Co6UYAtCMgg0tOk3ohXOwTa6jzBe4ABHhglmM4S/0BY7DMaPvI/3wOlmpNfkQLkwjUAt4GUR2uJa
0EHk2DkRZTPOI8lbo85jrqc/7EZWR1fFzQn6MbH+0EuKerO5Swz8FgBtrCBZ+mTXAKA7Ivlqj5rt
IuQsi8yvsmaN+PApmmna+9riAVSfJgauVGgfdCTpfp+UKmgi/Uc2Ja8g3ihMpOneAE0Dc3q1CDRa
su3c+i2ii3TPrN1661KfuroTOG4qSSnIH8RQo9trF7FIWhjVoG+h74Eb9dLHGZj97ITvea9rO9ks
3g3RItjkjkZ40iy977XYg6muXypy4sRtmjMC2uYIvDF9rlBQ3rR9bR2bnhI3s5UpOs/6PZIw73ap
87sKtMs+8brqR+fI/jCZjX5jqsj7No+txgC7cnoDe7PsJbQzSqHgCZ1CfUDJssl+ltvaju/m2Lxq
g7nWabkArJnV44SXgHooTYxUEAKCGth6hvcjq8U29oYycEzodFSmiYeSzEOwQBRREJ4vALLZRmQO
GM8xR/saJdJEy1U/2x4hDhAAtAZyHWI0ucsB3O381E2wAtysaJ9Nrb0UjAv5oK/SHJiXioW1mS6F
zT2sRLof0HgdQfhZPlrXS1+iawmdZNiIuthRlwpozYmg6MoCWshsbBsxJscqTndViOOdQtiFiQ/N
3Tj2n6HV5gFCCHa0lvE7/hgTSfR12269ujl5+s0c6Z8dBYVYM3YadNxOlGu5ircnlstkbvpe4E3w
rMdWb/s9UKTqgHdbnP+5Uuv/3Cie1eD1v6usnsuk+/nj/z12n93P9s9aK3P9d/9pbbT/5a2CVcuh
lk+VRP9vsZVj4l80PZ1zHBfjL/vifzgbHSbIWZLqmoBr+mdoqvsvZpJhk/KYO8Xxaf4jW6NY1bL/
TV1aP9FgFp1tMOYMrii8p991VrmRNpgQqMO4RoiNOzBrWWu5r9d4h18sq6+zT0kJrN1RQm5njjUT
oQ/izyrUv7GiZakBEQKZcvLitT6WeVqpDiMkFWq3VlFrSJOzyaq/AaAG37nVbDtPhR85GCx/OnT7
+mvOMKD8E6paHX4X4AjsW3AqCuF+YSQtlyIZ/1DcxciHkCtEudVkNSe4VRQ3hkPv2wtoLRrz2YTR
kP6htWhA8r9R/v4uSQXkRvrC4rfBbfH4TP2L5c8xClzckMx+0rsrU3XoCkmlJJdD2yCXaSHWj6iO
6SX8AYYiMf+O/rraW397Rgj1hIPnkKlMPCku5vdntKSCljf8wh9MthcMiugYRIQpBaacptJdM41R
022buIsojGhSW+ryfpRibjGHyMUexQkMW0n5pKLM0xi3nuUq/u5Py/7+31fMn6fm/W4XlLhyBWZS
lhCtG7ZO58s1TnGimTT1tR+21gy6CdrIiRy1y125dioBktqAViw97I5//blfns36udKTgG2hh4Hh
/fq5dT8DmdeE+yOaWXP2ZtDrvH2LZWiWEZlz0id3ZQjrlZ0urtBBbv7641E8/vnR8PGOdCEkA+9j
+Cnv0O+PJrIwtelTLH5oDsPVhW+Num198iJp3bFCiZ7fAoSvjItAYNY/Zq2OORDgFcxS/W+u5HeT
LQ/AWsnLyOPxSXM3xJcHgF9GT0lVw++APJFy7StVF+EcgNZqPZo9bjPxVP7pl4dlaGPMRg+vM13r
i0UUq1GYp7Pe/JD2yFu+m+mBGdnOasa+lQFOXGl/ND13XW1alN72R8WwocYLBkZJ1ePfLATjy07G
DWA+Hm8JL6pgO3W/XA013dTy6k77BnnBKbTDxCx4XghIC3Fb+T1Z0iL9pEASUlNeNQVXZSV63D8W
tU0/pNTgFj8yGaEgnQPD2pjXglJ+++2v79nvWnPJVEahS6njS3fYw/8Hpbof8WPoapm+TU3XsAj0
HrapDPRpFBRlp0YM2mNtZmp9abqxWv9IGOz5T2+WQWQl4UAisJVinRj5+7p1lUltHnz+N6IOjT08
ZfeiGjbMtM6tswgt9n3mejYZ1GWrZEclOG4M6+BqqUahS0GT+LXzz0y74QoXOrlM9Khp4/717Vol
xb+9YMZ6kxwMHy5TvhhJ9+V8msRY1si5xLc2xA9QBGnX1nl/T5TNEDIqWrPi4misDPxdNauiImfO
lll7RJweHklPGXniF8uiz+ciViX0/NLTbcRYvaWTSNqFF2E8NbHbsSWaWjob5UlnKAu/NWPwiFJ/
85p+MXazU9k4R9biAqwDG9Dhlx2DlVnCfx3qD8eqrNTy6xX3CBsv7D2vwc0HO4ahBHCP190zh10L
xubXdkLb1+WvprETttqBMPv7F1p+3cVRXBGMWJ4BzGTdSL4siwy4dIG5r/6oG94iFYgWGObFNGIx
n0Xbz9wOD4Xt8lIAXZnh8sQNtBOfDX+NjdVCY7opANq+gNqj2OAm9hogTMy3wLua9RCc5m3VCo8l
NA+ONSAzSbPlZclpa1BNz4Hf4M3k7vOA0DfG/E/BEOPlxWXyFc8OHfPMH+2iR50LuLoV7Q4w6frs
EA0nBBjq18d7bkSJiNh/SvkVFcEDV45jao0Nutoqss+ptUvsaN7QGMOjFNWyju/E+kV/q2BQq69F
YTEdIsnh+l5iVZMvgz4YLDLHjYgzBto1hCh/vdi/buHcfYc5w4YrpGNb9Dd+fykFerEI033+seCe
a9Dp4kmuoXVVaZUfRa9GNoq//sSvu5HpsBeZBuc2XH88TV8+sW30Nh4LMb6LpV8XI0qOdfszW4fm
+c4GJGx/hClKBbUZGV7eRpfVR8M6/evLWMPZ395yjEdghTi4LJAguAu+XMciaIZqnl28YJEqOmyT
FRNbflYqVuxGcdaWRtCEtGvuB7hN7Dh1bCEOjtzOBILNqMuRER6dGalzHrr24yQamICYWQx7uHZ0
SzHmWMtUnVlE9EZSHZc/M2lD21hf9lhnHVZUNV1xDCmhr2/+IC1xh22CxhCGukZMw/6vv/HXfY3Z
Ua6+2i7MNScQ5AS/P+sMfH85qtZ5BiemE8RaTWMSxA7Lum5haEh5iFHxsGxRCQj+iLpfka1m1+uS
Fn1K0fURFva6pFFgLkVzSMDCr1ukWlrd2KFJr1uKVNac8daFY7HG1MwcLHg7/42zM1uOG8my7a+0
9TvKHINjMOvuhxg5z2RKfIGRlBLz4A44pq+/CwxV35Syb+atTisrmiSSEUAAjuPn7L12YCtuo78+
JOdnfxxKRYgYPDZZ1fgEQSj8slQrF194k9fOc8icmnurb5P1DfSWa9Zb9/M+dujm8N5ikFLc4qyV
65JC+4kHDU4Bynh7AgqvNo0quuKtjPLAO8vGcj0Pah4bvPaYZ+dLMFXrIc5J5XcHGqLaPbShHujd
MHVpOdy/ObRfqkwOLYKVQhPCDqHMfCZi/NGU1k8FY2zTzM9uMqwrVa8VlxaNqqz56EVYOLh6EV4t
L4FTr8/HymogHZ9NfoUxa78ASeqTA1kNZnymStWcjjHIXa4+d1hYTeqMeKLh6GHNWlc3w7J5ljnt
yLJGwNm6CmaA4vgTeyybUwHjiVOBRRsA7ZZZPy6WTRo5OX86nZ91KSzAWP/3xvZ/qPB/uUdDygWq
qwD7D9tO9KG/3KP2SOd9Zvb0NFRBw+pwKm+dNJyYKrGzTJP675aF9Vf+YXO6viQCEuEIHkvCp2r6
+SYReUMJCYX0qTM2V0g/9z0XFM9+zo9H57KRyCmtBmItgRQzJ7wc4pqShUWPszTqCTJW4HdhnB/i
3gtZDLghhwddQpZ8mypY/w/9VPOg+vGxJWqsOZVTGdbcK9xF68eBlmr9IKw8s/kSQckYHgSJ8rwT
WRQ8mwq/X/epf322kb3/6eDXhwCLBNJ6qqBfdzaUg52FqWd+StPZR1rem8Jd55t4zpFOA7ic97QQ
/TbEoOFE6F014xR1Qd6aOxFwQLVjXeoEoNg1yArabGpE3/pBeq04G2Pj+TtofU35DTP7oh+qxq/0
27jY5XjLdAZ8/i7MQa6gvKB+7MxhHLHy3miVxvRe/QoF8pUrGMHu6lpH9prpZXS8aaZQLfi260Gj
nUmmYuBmwEkxzviGLExIOUYR23iPftnPHpkTk21Gc2yjEQkL9Vuc9Od9GlCZYeEpsdqwreVSRChd
zLHZqK7N/cPAmAuWWWVNy9Po46x+MV6ZxAhRejRnM/tTFJ3IZRC1RZkzFttElskZATI9mAKM+pdx
VAtxtEebvLOEoSPacjzllfcMyjwprOeoEdP0NPWT218jHaitB54Ygfkmte9Dkw2YMyA2bxoMPvcg
h8riGJOQMR2WxgsxkwDMIbUR/OXSqfDdrvKw/oaIvRkmshv6WX1HOYsDDeHFiLL/DPe0kiFjBoHN
7AieofBvIjuwiuI4+K3Tlel3+G9uz1me8OshCFlQ+nNJL7bu2vQeo3TvY7qqvbYNzqGPZGl5VcsJ
eQyq/6QfmVbATM6yQ+xVo5EPce24Ch20lybhgWvFdxm0DgvqkG3ZhaQybBLL8wloTGO95PP5mMAU
yY5jVvG02RJvD48dpElm5BeCdH3a01wco8UYEFYz/QXTUnVFIE3dcPJvS1A/fMHytv6lRdoWX/BX
e7zc0nSeel8M2r7hIvd1mzhn9mRZQUCMpCxMcCQgzoZSL4Eq8FwU0so4HBitPFTeJuansFFyqHsy
uWUiOLbBXR5b+VgegsK1nPa8MHMUDrd+jmcnQkcRrVV1oHtSa1+CJI6t5RJUVMeZsmbFkn3Nqq0Q
kgCihPBzZWcKSdNdTpwks/YR4XyX7KEyu7x3lqz1LQEwLgXQFpCxGf33tgA9Tp6vsGT9xUmcmter
8jKKnk0SKrXV7IM5s7BbM54g9L/T9Zfw/ilZNkqR3OPsvLTj6LdtahOaTkDtuJ4xBpgFX5ou7a3H
ugrWJd8beix524hkEi6ABQqsf+wjXfF9QJbXQ017iQp0o/KA/3iWdDGvVqY2m8zaJkbav7WZ/zjy
NzJH1vNce1FOL8kyluajQAARpt53pdjQqIPOgDIHGMAhiyomL6k0zGoazyjz0uc1UwfOF/CZ5pia
xbOn6xBcH28l45Nul0cGZiOvwEDBVu+xRaxOv2MSsX7ycrb4uzKq1lMzDDbfyiM2VCPvYagxgwfb
H8ejteuqdxpuKX8nAYT7RM2uAYNbb4xoAG2YCdqcix9XD6zbiF+JBGs9uBgfB1+U4aohP/JU40Zy
keuf3E4W167ItPX441Rbp2//50k+fR+dAqe4Dhxsz8EW3ms6vIN8AKx9zGqGidO1cpaJF0kcwELi
kQ14QsikPH1QDD96LjV23kYn57UdzbEE/JQOs38bVabhLA0OHvyELiw9Nr2lzQEvBnE/MJ0R8bN0
+MsygLH7Hp3OYNNyB7GunY4pdTL2aNu2qf3RRmkYrrtzcfpoT5eHD6uA8wPNm5/Yy6BcD37y55SL
JbFx+1FIeCkE/u3cKBGkz8SoeKa/4Ejd9fSeLqQFjSLvkoNcf4uNkJ+fc9Gbc3V1fbq+9dMJtZZx
4Q8NUiQv2FtC1kV+vqBumdpjsna0xH4EWsw9Ha0y8ce2G/l8syFw1LvtJzWXTyepWDl4LChcrh29
7PUXIkDmizcQx8MZqcm7gt+6yPX91wYj5PiMpg45+AGyDb83VS4m37OiA4rbX2LpWK8V0CVRHxx/
nPIoHzRvBwlgwS/hCdDw4jnjIJ7zg60WXzxTueUhNhMFzi7bii6JeXGZY4+pd5Bb6G2WNAxo2fAx
kVYZMNzjdjY8X/m7Ag9kHh4KisVpvnCjrpwanJCNqCqwRF5JumcMA6U/tyMbPTATYtXxhaJRljeV
IsrnZq5GmmhSjDatIkUvv7xB/xvTFCBdh1cHrd8ML34dQzbexzOD2h4GC0t5fphc5bDChBpwfrgv
Kx6x1Z6gqDiCgY5HYJm+Cn/KWW+SEkdAcfajnZz3Zarzg0lL9rsfs9eRv3bW5imn4+h+3jOqwefA
xx6PRby8MItvxv6ZcRuJRWf96dARnXWcItIDFry4EVSoTu79RZALv+2ZhfJv9tSuVw39qvUSP/VP
w64YOQO2cdbj7bPM4QvyWMX3Kzwi/CkrSbJ/jTynqIkPSbPZr67d1tZ8h49rgIt6kKbjujo1WRZb
EiuPZl1pxGVJjEYZVPip9RazLadrqKRX0C+N4bH5r1XF3qne9oSEsA+tCn+9n3pSJWjCJ0XYs1S6
0LN55nUzKw1KRtdfT57J3LVV4BhQyPVdXtbMnC+JmOUoyR91Ea9ejHGHnO4mctEKIHEzPO6ugyLG
zHXv0caa4z1Bw9acHvyxlTAVaF3YuH0DmkD+q5e4NltyHoYRH/4Ct46j8olW54RWMl4vN+1oIoJ2
pzMJC41OtEsyrTtcjIus4uC+gGBpPZKa2tNVQPsf+a+st1xf1tjCBTvmnliPATmFxeLP9nLtUpVw
4NdeQFRh1Hj1IzwE9rs3lT6uLsxCc3wgBqbrLUgsdj7Fe55owJE3HRFdDPaxJQf6hY7kWKDQSVSe
JICiZzedHsaA2kZ9i4ZsUM7XLg5pTRx1YYYq2lrO0hUvi2ccr9kYng4Tm33bBqC3CYiNMbbhKq9y
JGgDf2kFsK1HJlPT7seRnD5L1eY0iLdSAjrhsD6XGxgp6/oXzcm6mlD9rzdv1uFjqvag9jhnce6s
fydtgatjO2O95kvs0p2o9uzc19lGVsYttzLhI318szCpxWzJjbrelRHWrObsxyVLTclKtNJK+adT
P3xdTq1kq6dZE6ljM+sO70xKgFeD5aSme+7NSxw556Oq17sctPLaDuyYE/EFng+rhVoE1zeGNt4s
fcv1nRcZk8bXHy8kdcQjTXGpWI+nHRvMuCXASl23xrsvTgtWcWo0IoJZm9EWIsv1PWqECt6uSirV
IExTvrEeTSZXT3I/MsUbLjInWcu41Jt4jWBA/0Cz8vOGs5qC58gmlkRZUMo465hxV4/Tek0G8YL9
YSPTrq6qPZIl7sbD6YTQB14XvSL01xLL62wrv0wdl2T2v2l8/bKhp5fD+sAV7LC4+Ws85c87y7Rn
hkC/2nlMGxQHeGGxUnE3jA3LrLK89Q4qBxovkLIynKb13zQU1o3rHza268ujqSQMKpLAa7hxf355
8u4bEvMCWlWnpTGnB8y7YB/AnfTXG8lfGujcTQJ4J69Fy4r/99dt/R94pWNYKAy8dv3PawRRStNs
VRt73m2AW4IjjaCN8sVkOZ9w42mPj+zH4vjX7+XnFsIKTqIrBMgboodLhqXr/Pxe4sF1aN/mpJwz
VfNfMwm/SB26LgwIRcQI9rfn+c8v6MD0ZOAewozis/6lZ4HNWNhESsQPaqp5UCQFT/zzYC5Y5n7c
2X99gPbP2JL1COndCqRXUFVsxlG/vCBBoF5S9yVK+NOKgdJsbdrPvjtLeZhW+9khb+NF35vRnfNd
Zep1PXc1S4PVLR7Po795Rz9f6bwjtlKEODEaJX6MFt0vjcY5EtYYzK56KE831Uhdxz0+GRii6pCF
Q7buEzzgBfAtXR4OlBZAtPkCURv57RYNHfenrNxGkpTF0oK3UrWKb+f+iO2bbHbZTxLw9znPak/L
7F8fxK8fIx+cJwDCMDGxbZuQtZ+vG567qncma7jBSL2uTMtnIdR2sjb3sxUa7+pffz2Jt1Cs//n+
J5zmD/dMMFGNkL9lbn489uDrgWgVDSsraStdlvxLrTUpaPnbIZ1FFm5u1T8tB+4IhLUespzHzVoF
UySvn0YAVsyFTKfWB8ZfH+DP6w/92Yjx08pOQ48C0exPFOh5mZBqIVkMagtDL379KnBfgaCnf3sL
/vml+OhCxl6hx04/+HWpq2Knmg3Ul7NTKTJIuiNcR46q+PLXR/XLbI3fjkIjYhjPWWQfwMr683UC
eyGN86mNPgRa1H/eVo4PyIHCEag+28kxxCS7FZWniTkIdMkuEIqnwKOFJmoKnvNRsAj+zfs6SUT+
74Iv6WFyCiKEO5+CgfDX540QzIuCLO2OenFE2u0dOa0qCSOQSje/Az5m0L5tuoSeb7SpCCmx/U0v
k96uLqkiuoZ8VrxKdKSuHI+eiMC+JJMENxk1C5Gh8ZQV9jRvY4dR2NdOKTTAe507HkrAqjSL08Os
EH5X7UItaQFeuRPWXf8uOs0ZC59Nknsb1yAEpusiSYcIKQ+slAyPhciRkJyxAQqyaldaecsl8qNw
Cix+DOXwqdxh5xDyEPM/l9fTFqj4PJtjWjk8UtiyruXJODgWhTaiV/YvtWM43ZR+vglu3I5oUsra
U80Fn4x+z0bA6yEAoOh6MkiIStERkTN+G5S5ITLg1IpRPM5TTGGfBdbnLcTEb+T8LipciwtoLXS8
2PMUvrNvw4aXrAp2O8OFYIqCbrycMKtlR+YMsGaeXcrxCD7F3Edee577wlqbFN0A92k7n/aHETnv
riJgxkBceaAzhNWpIi2sD5sYikiTjMQmKSha0rmLyIUPxn2ifE+qJzlHw9I8MQdZJ23UpsLxb5q+
Y7jxhFnJJ46G6xyZwyHFz2/n28qmGP59ZkvchRfSn0bn1ZbT3Ic3tPPi9h5KVo6nN6+BybBDZ0GD
MqT7lBn/voZX6oe7cXJIiNsIi47JsKVktCU+VA8H7FURdX0HgqHMx4xdfoQrcjtlqeiOnij78R17
C3lR2OHYCMB0CmooqzUdIQtl5WkU+GONVMzpE/+K/KiAjRA4fN8xVPef9R8N+bV+net+fRieLo3y
s0qFJ1uwldTYIE2L7Ub4lc0KmzQBb8PBq7wZC3D4TzxcmvCxrSOrPFSZTOQmTZLxUc6ZzMm8GuNj
5g3uWSZcLCF6Gs7osDQPhH47yLtlehNkfUkohzfop5iL+sxLZIOhwHPS91y35ZeEsLHdFNkxe+QS
VzGbcFpdTr3mlYnXpuB2RNPsX/lj1u4CL035dIWlD2Si4MFrMnOLY6QXe3YLII5ngfO+6PzqI23N
o2N77aUmOviSELt+L9e8bQQyydnQgHZPozG8D9oU/WnWZt+yTsW7kgymDRyaeifjCLbY4lSHOa6Z
TtetxOhdhDMmhrwODiO/8hyvffquSRQ5OnMaf8MaXR6LCcPiKs2XgJlF89h6zAw2Ja0jFP1ukzyP
0xK+4V6UtBhM9TSGTrYXBINeeALQMqwCy73yaB8edN/V37s8iO9pamboqHo3+mYzgmKfZbf2A1SU
lFiaubb2dlf1D93g0QhhKdgRpgi5pdNYO2U1hngvojgNv2SDE82Epfjmo4MGYO8b0/Zsv7IKdPHg
yvB72EtM1FZsYe+NkEnsPLvP76fBJdwIDcGl7HpbbeMwbd5E3rVXU0A8VAdChCs0lutsNxnGi4ky
+1oQy3xOV966yAo3dXYhq983e8TCgUg7tPGuoXf8OrZq/K4saMZOZi9vIDYaB6VDi6xxWTquXBhD
5QYllzaEXY/FdOGbBPSVIPzkZgZfcDaz1dsOo1u6F14oyvZCT0ofQNc4l7Kspg0d6Bc5zh8CwsIN
MAizGTrTIyVWBEAlE/llO4kqeO8FOHPa1NNf53aiVhSM3QGhmQJtBlydLJHE7hjXe2NiDrcKDt6x
oYGxcUTV30+Edd936Uy0W9H3ybNKZ/VFTy2OPhDdE9Hvul1542Kll4f0ArnxgC3gIg7Hu8jp0nJb
L0P+Bi9mISNRVC91k6lN2w72PY7w8Lx1dLg1WsTgUGrvrQt9/ObMIQizphHMi8Y9CDRLsVM2yRVG
5YZ0F7uI3rRFsQV8rKWOknmn7vzRLw4s9L6/BfwdnBEhmd6hH0JzQv7Us9PU7XEwk33M28F/0278
PLJ/f14ULo6jaj0YyKpKvs+ckGPaB8bsKU/nR2ArMt5oTzFJLojhEukwnPtR0R4V9fEKbOii56ju
o3cXdzO2/bh5H5Zh+W64wHdDAL7KQ/BwFDwpdkTS9Y/UvZhlx3q4snRXvC4C9Ilb2jGKMdrcN+ks
PJ5lEyuSyMGW8tQu/LOAgdG27er8WEijn9Gcubz/wbmwRe0ecsJ1vtIvVHdRneozm3ycx6rSyyVY
bLWfApZctudVdlN7or/Q+Dnu6i7WT5pEig+3GFgcHDUPNx558xivcdLbcLUvCcrCQQH5o6GfBH8r
9itvx7Yd5SftmOh8sXR8hd1B30MFTZ9DWjpf1RL2TzzwkzNutuB6sUk05VGfHYBaS4iEpe1u+yoq
dyAqwGgLNHKHJbFwkzMauEumplWQuEtx0LgUv7a9waYYy2W50pFnLhFQkSdkVc1T4pI2zJpdTXs3
KMIze2XtDO3i3eLAd5kYaOubFZOph1ZdeksWbedqogbfBYZWe3hVSHcIcOc0uigxOUZtfDVabXJH
96e8sby5fil7/cbPJDSgic3sKioYzGP5zRTlyEJla2ekx7bOK8AbM27LdBREEwTmOXOGQR1T2Dbe
Nkrt4NKLGx0eIkHI0UWVhmRtTZ1H8CZzeOxYCzFB+dJjzazcuL5pLHQIl7MFQMbb+WLs9ZWKBgZQ
oAns8bz2VHXr4tG/D+qVPw8fL232Kar8hzwh5h4SRzOnl1UGi3dn6Vqi1Ixj2zoGA9xZzNq1Nulx
LT3ELlJTUxLvNrTNiN28oFegy60dULlASjfxcE0XB8SJC8/yaQyWBqgUVOgrZIQxfkubEhF/mvT7
F5mxKyVa08J8KH0Kp6RG7nQ29H5wIZ1J1PnT4s6xM2xmQNKRuXBY7MQ5kbpYeFQ51xrUTCfNY2Ql
wBdHBzyw3mgizspia3nko2Yuap6NQzbWfTPDAjiObIBxkwfKEVdjlOPBw3EhgmvgAMtIFoZadg0d
t4vc6bMtYQHFRW/NU5fflrOF1YJMgQrHZ7Wjf1QVq3qsdWR12/deDvdm9vOV9lPjruJ+CBm7bo09
O9Xew7edwtZjakxmFe1nTIoTKYhuNTOQCkxenNXZao9ORjleFxnt210+ZdOZS3pvuPNDkeK183Nt
nxeJbhmTGhnM0CWYyuM+7G8swmCDbYUlvdsEXuHSIqSX+GK3lv42RJQmrm5n50iOnA06aUgdUN+U
cKnVbNEMIJEbMZn7D7PlNQGFmSHJFMogAxe+oSH5Y8o+WIRU6IPgKduNTJQ9RXsIfHaQ7ltnAnl0
bVuDb54ZMlfxGbFv3lsyDK8L4X7PmEheQZ1IcrbUWD2OaE72cEP1UfDwECwSvmYsFyyX5eyUN5qs
ssOQAvZtVbu0mwD5KN7HSlaPui79ndb+vDFh5rG+Dn310SfxcsB3zEQtmeJrJp+h2NpTN6odgPjJ
u8NB5j4SJKdBKAAhpfBLuWCAhGXjN7sBe9Kqugv3XRAkV11TN49GdX2yNxMJe+d0s+H1WdUUnVdN
rnZOrUqID7FkdyzsPSSp5rKIpXXtFJN36bQMU5ukY6hOOhhB5PB33moTmCPuFqfciICH8E5Eg+r2
LVyBG3SNmL9avXreuxF0qgL7swUygN0zsqsYVwNCTXPe+RwcOQx4vSAiZ9/IcSjVMWfut9PclGSx
zoW+4SnPwx/SaAkJgPqCtwBGCerSwQQRmKi6TV+wM9qvdASnA2IiyI0iqg5BG+R3Vi40cCI//SLq
6rnMUaglbNwOgRPnX5vRITVPuk3z1RX4lo3jrvkcGhc35n/jXcQtXB4s/3Tes2nYsgl3b4liNhfD
aGcfReoGhMUk9pfCdsergYnyTraqOXdpZb8wFID0zJoG69XNhbr245jkCxQH43oReh8eEQaCsr1a
n9qT0703Q2hl+9LPGNDS5G7881rWGZQlUOE9M7CloYkZjLkNCIN1BPhWlsvrsu2c9zQl83jjlLyH
TV4GaQiet1JwP32uiXTGEVb5BmodW/iB0BmLx/dF1Tb9by27tnRbtGBDXnnwjmtyfDgOZ6DN/V3f
5tZZpqTzvOoZDvYyFHjOZqu9lXLK3+EatDwe2HkeGhOj0mpi6V4xUtSXIC1sEOcJJc3VhCPtvXD6
Kdt2tD8hTgzl9IFXlHuFm5J9mmnprn4bmKbhkc2HYV/ng3tB8xym6JhNC8U8ctbvHtLW+FAFaX/p
zezfMIDKuN+VsbLk3lIVWmSxDPIFfGb5NWgHXOSdC6sdsK+4MWNgPzL1CyPUStRwGJPJrT6C1+9h
lIgaxq5K4TioKaL0RF1iNTcuySMWkI9VIThXQrZ73Q44H1DKcBFhdCYmB9rqIRl8Rjz4B/OCIg38
K9vYgQRVlTnU1C7kiS/Q7evi1mls8lbYVcQFS1rkE0K11bZJyvloCSevvVvfuPAFcFJm7luJnNWq
twN5Dnl8YJBXTAIeUuPDWGC3PYEVII216gxpO6OQ8y5lrgasw6Ayh4VZDzNetss5jGnpbDvDBqy9
Kwe6Vi6c98RE5qBNC14ySQj1AIjErcJ4B5eQi5lumEjY7Q8JtVp9blJjVb93qpsGuSeKPKtqsDDM
AB/J4mAmdGwRcPX1Ts+eJfK73LQFn4NnIeMiMsQYZhMD8nsO/3tlRYHgPHZEzWCgSyf5RWqCDx9P
TWSrXQchfRmtLVsoXFN7GUVYiBgFs47Tv+A+XIJvCemMk39E771wvymb/JmvBgQBNv06HNeMYgam
+ejziGA57l9MSkMhvIKoKaYbkUdiBriadEYVx4WpG58Wj7y8yaEomXqoQFD2Zq4vXcPhLZusQf3R
kf7UuVX8iBezzbDJI6DN3AthSNRq0EdlPTUOe4dEHdoWQ6mDfBAQGuqoaweRGaV7G7FizhEg+D70
jlkfVPNMso830OElB4NqpBy9fVLjUy737YgSKKJ3AGb7aqH0C/exVfpky/YADVuzsT0VeftgXlzv
yDyyegGZXT5bqH7Ix20wxUHl4N7Zo4Kpvom6oMpClZ/qYt/4XUTmLdnf5EssjmIouvhm/lT/X0RZ
MtxJVLtn9Kezq0ZA3i4c31zn8GOqPUBjRGRDxIC6tcrHPJrG4FxRwgUbUnxJ4oVaBBRR96Ro9FPY
jqQii6H41i6C9MtYe1W84vQgOvTuMj90GYlVFAgWFP5gzbuJ81bKo/Y96M9QG6Z3a4knUB52Mir7
IcTIL3dAdOoPLRisE1EDlRXHqjWwG9G5ne4pJ3R3ZlLSq74l1rR2XKionRryQArOjkcXcKPK2CGi
IUdF9TYWXgNUYRbdmd01wddyKD0aloD2kmZLQ5HI2s2Mnf2mCn2AqY6Qpv+CJGOFN+sW9d8WrQk2
4NrYDnonmls3CTtv8MsAI6friUEgKR5uEZAn55cXVgJLtUMQjukDzR95uWrrzGDZwlpGjMqsPj3i
p+CDCaaEkAo0f2eqLVW+NTTM3knb1lwbcXRvyJThOHFO+3Y73c182DsviqHy5Gg+vluIqlbsQAuC
i2W4e2VzOab3ENr1WnW5TnZGBeNfaA9b+ztLpDsfXcJ3HprRja+RbybfEm1z5gmDnZDRxUB6imXJ
JtAVYnwOJ2nuRrJpOATsdUytwW+xmgbwrfCORw827cNgF+XNeG7TtMh2I5qd30bXw98oC3B7pOeQ
nDpq+ajipDn0Ti2++MTuwdlAH5nqcsE50OH+xpc139iY1LKdY2AzsEOpEe5HGQiX88TXqOa6ekGm
msQjdO4xKlfJBrvhbVuTwXNgcsX8V7gYHnfJ4ILwpPKJ6cL0LQHLZOp2iqKgnrtr16wwDccmoEXI
pA3IMyrbpxFKIWrovuYoUSkEr55OIQRVFOC3ylor3g6mf72hpoY86xdxhEymUDCSeKDnKMJol9wt
FR2AzeK3rb8vBoR/O1dU2X4haZgOhUTmh5ylauEMt7+PXVrvQXIAQ+nl/DVgtRgup74mmbhUQ/jQ
SY31GgauhGGL1ujCrZzm2iWP/DJMCZtGvhSTI6LtOLq0QF6/z2VWXExW292hIcy3aNOcN9w6pmb+
EUSAjmSX620wekTcm3HOicXSYR/vDVjUkvVXu+VlbjuzPPT+KF+sGA//DZ0r0uUQmFRElbeV/TWL
UGKQXmLrmwbli9gHo5zZFEQObgsVC1ntKztPnwo56XHLc5Oqjvp8l7pahet5829HF0obfZcmvgnL
yv2iUH+sLLfyq9tVzRe9ptSnWU3vEaUnAq5k4JIv9dfEGgVspm6yCN1c7GttsB3hGh9f68RAQsm5
qXc6K4Lb3vTNRS8VHhQCn67oCwRnVizCFzrGJIUldeK/txBg9hPQuIdBz845OXf9Gv4Ukmsw16JC
0lPT4gm6LgSBk4K/XSKLwqkC6XKspTOUD7h4sx0pvd1Oc6l7W+VKs6d8sS9rmEtoFkf7SxrP05co
7u1N2xkQGwyM9lVI0gxyZ7HzpNc/h5T7R9uL7fcGZfwXwY9I0K2cOKwIRHJ54fWE+ODYDj13XWje
EE73d60RpFeHfSNs7oPlLgK2QUVje9WR5wHAUhN27i4MEM3w01ejcvRvOc2OXTixUVFNBqEb6B2o
zLD0HvPU9WCw0dU/b9vaZkSHArRw3Y/Z0P3X+6KlH6TfeUAVQIKZzeOu+sKOtqnaB+115Brf9nmq
WOU7YjHQTGmFLxvxwjTnlWLWwCAUyPCMxIeEOAcPibNzGzH16bkgWjtfzhGYz/1znE2j/JC11xRn
OVix3tvGnhaEE4cDJA/N4lWgsmHWhm4jh5LukwzYK3uhbAzFTNZj4WsxnZt5oou58Z1JHjyvHsNX
n9BtFhXVFiQMso5BDpY76jz0EzsLAk6C0MZD+4VMmjIetdeMR5ubBnm9J5Gopm3zXShrBv3GoBUB
4b5rx7mAjrtkSYGKqU2gFDpbrkHFGCTJk0Wo+8ENe7YwmTv5Wr804RgDBGNAHLLvw8qUTflNnjed
gW4MDsW396J1TafeTbEMNkiMPGmzeTs2HiUZ2Qdw9YazGPtmvsbYzOuRAAUSUXlMk2kI1G/GShZH
bjIC5Pk3NPqBP12S78CG+RIQaQxwdyLXNhgOfz2e+3m6zNQwYE6Pd5YcC4Z0zGR+nhpmkshemWTB
t4LwIcq46iT8qAAw8YETLACD669f8eeZ/PqK2LgZVq7eYUa+Kyrgj5oMmnNhL/BLfK9OrzicVDWu
rIE6siFOPYMIbhCTheUjyxkKng75X8rM+X9F3fyUmkOqDv/73wXrrO/mo2nx9SRp3/3X5y9Jvjdr
OPRPfyAmMOvneyKi5wdIdWX/X//BT/74zv/ff/y375+/hQyy7//57x8N0qv1tyXUvX+kMtgSecx/
m17+FFN9Tcjfx8dPEdWfP/GD42D/g7myLyP0hL7jc7nggPoRUW0H/6D15BJU40nmOeH6kf4AObjy
H7jruLww3CLGCLj8mNf26X8Smv2PgLY3Gg0P51S4Uh7+eeg//DictdOp+B/8Od7nKP0PQ2YGzPjC
UBEw+Ub4hrjo58sqXFhH65lUIAME4BLtolPdtB6u8G0FVU+dJ1mdezzL4Re0O2bJ6C027eRHneVs
ljCXJRPQzKl9wSYBNu98N05AceKrwhE+AdVCuwbZmaj079U0k9JC6jUWvKd8pNsHWq1xib04JwV6
okGNPzgwsLUUusjfCJRCAuwx7WRd0jvlZFORwGvBOr8mBFZgyMInBmQNu+s0SgWM7cibnB688IK9
6VGnuSnvmClgOcDNXDLEbWhz3zGSJn/GDx0RvWUVGsALT6bBjCDYTP4+wvodbIsgKcpDViVCXCRO
B+xwGnpS3qfZ07/HqdXpIybbQT9KV0ftQ2RG0d+2GLe+WoRaBufB6HT6TFSDaHZodRKGIyNZMPHo
MBGq/DpHRkDODxpBGkQAIkeNgr+3SGCTJHofQqvEJyu55YcDW7SwuQ2GRqw5yoj/DpE3F+Sh6Mql
UZqzqd2GyG0oODQ7uGMmlTzrVvjAtkfl3dI/Nz6AavDj6W4KZfGlC4v5GhGOSCjE9PR768ed+fCg
ujFEAn1vX1JSJk9Why51W/Dk+7CF2+VHEJ3t+NwiBYhiIMisrsU+E+GSvVWCpynlGg7K7wg6U5D9
E/LS26BNou5SDPymPX3WiC72ENACYXPg3dPwbsODB2PgvXKqKtn3dQyLMHc98WA1kl6lZw8eUQwl
HDfYRiQbbkEvE3Wk6T9P20zZmIcWNHuvtJPqx6XqcPhoGoFPVJZeQTlCnQryMQnuaItNHltLv5v3
M08Kd8c/kT2QNI3z++CEfQ/FfhhoQYMpY4tSS/pjqdC3TEdCqoyMrX6fs9MpuxaLa82sdSVEMR5P
lWK2U8M4PUDtKaOLnimLRn2fObD7ibQhFqgOLbJJUHvY9MYtm1ZDVkfFTW7+D3tnshu5kmbpV2nU
nhc042Rc9Mbd6aNc87whpKsIzqNxfvr+mDerOrOAKnQuGyjk6oZSIYWTNJqd/5zvgHHeDyKfX9jb
1LSwFmF6Lhwk5w1ToSS68zRmyV2kykSzq3fFZ676xt0wil9+m0OtGDlpmweG17TlXvMVdEDbsZlT
aDIKRcKGvfRhyCVX2ozsOTpg4W/3SY6+tkviKn/MPTT/DUdH2jAiYgzVnnfewj7JxW9JOjFjtG2S
LyFMo7sWPoSzKOQ3p/aMQ1/PlTr2Yc0WuTXrgQtV+cDypBM21gnKCdNYBwmCyyb9cNK7vu/TMDDH
wSAwneaxz2bJbpIT/sm43QOFGl+gqsfFAS9H9gB5o2YTtKBkE8RlrMm53y2IiXluGVE/P41MCYvc
uMlJTcwbpRq6Gpos8TgIlFH8t3m3VltcWZBxAQeLZ5bb6MlG4EULVX1Ly0oYjvZzllfmeCCYNK7c
DTZnuyjMimWzEHgj3Q+MSe/Rbp34fRimgQ3LWGf0fS9GptCsC/HFpzyO91Pl2g9p19GkNI7SwLTb
DMORf7gR9GWpvgT04vpkj4UNbyQsmmyXKuh/0K/KGoJWIidrP5Dd8TZjX65KaS2ypduMeioJ6U7V
oPcJB7Z8L7smh0+MhLt6VQol609ZVOWFHYNt3a8B0GqvxQyT0uZwRYBpMpKvpXWcB+bFrORywjYD
Rq1mAGynUfPb0/YamUnt+q3oybcFigiTOiQNPIob+qnKbsP5RUSHvpf+O6Om6hkbMZ9WyjRturE9
sSyB6w0DQw3aCle4jDNywxemBzR1SCMDDBlCTHw7DrUtr2lueFDZde3K1772vC9l66x/04bndHuL
j6behRNq3JMTTiBdW4NazuOIrcg52ZPLfBsnByomPDfzKeOMrtfOHDc9x3ZnmpgTPfk9xJYTERqA
5xwQAs2sO5NJHNeOw2K1a6k7jXf27BmSZYlGw52JtjhvdYP4+Atws00gb8Q5NKCxIylPM0MUXxHr
Bl7bzPeoo0x+oW8iA2bbtRCl5/lcZg8olkzCqoeFi7I4nBW7ZnCDGcViHUKN23k3TloY7beKopDm
DD9s25xFIW9HuOBOEdU/6MmKSZXJCeNPN6vMF63aOa02pAzTcMIOhTcOaCHGHu+ujfqZOfJIeRnZ
taYz0TrtIT5SDqcpTFsXdM53adHfD44C3g/njffjzm6HtW8sF1T+ciCTKR0C0srkY+ECMUQxpJY4
mKZJUBFgTM5ym1LwPJ1ssqwzkhH972sDzog8S/b3gVplD30C0b+JTiZuc3FwyEhikOPA7dxYloqR
B6NIZe9ZNSwSK0GU4uYgv1IRAN7Efax0vfXTIu5+JRAYqosm1eh5QYVFPi/3zGtU96WWooQXHPGE
EfwYklWZ0M0sy9c0Tye66RjxuzBoLS5ufcpTYZmIjSTXwom5DwLptZxCLwwcXDhgR3SPL0oTo3MP
tiwSLtyC7dcGzFYwhgrAR5k63LJAKDpHXLoC9YZzZ91DbfbB2RIisAid95upL8VwmCUuNQ7qPfXQ
J27diLVJzr4XXzntG+5ng96hryRk6/6OlMHoArk1krB9q6VVOzedUFJeJeNs9xIbaZfdc4YCH+w3
o+fR0EBb23Bfu6UxPzchwu8HpRsmvGhjDWJgPkFrOc2ADDxeaEnRto9O6LlISXReWL+BQafhJdej
UQa20+bhR4g7BocfabhnIYV/5YPzgNd6dvlde33Y2Fvkm3T4HAHE+ZsyDqP54teZa+OGUVb2zIwi
Hr4yxnnfKxulPubVkA83k8tjfApNPGFBiTd3vM+KenDAeOOmP2a0v8SXOeLUfQ4ZxZRHLyuX7r3g
TucuNKkIfpvAxjy1uJs/XElW5QVbF0TdUs2tfUBorZH2MmdeGeLlAFPEhfO5k8PY9iehxsR4JnFT
jY8U8xDz5fltkvbI+BlXFTqC4JfqmvExNln0g7/t9/+lg9H/W1Po/28gO4UZ9r8++TzHv/7X4Yuy
epzLf52kTj//+9/W7/n3s4/1h8fBB8qTxTnHxdv3f88+7h8KnhB/bvt8DbHiP84+wvqD0jq1+uJB
6HAA4sT098MPXzI9HjfgZp4jXeIY/8rhR8j/5DP2QKfY+G45VAv2iez5//nwU+tJzFOeP8gpgQ1s
zKn6xKvoPFiFR+lj46RhWd/ZIun8Z28gCLuddOM/m60z/iw13JlNZKr0vNSqIMyWq/zNmqnX3Rl1
6p9yXVlvFNJIZgqNae8wyC2PlbtkOIlre4zPDf4m44an1kyPIzr3S88R4xMHiBoOiwTZs3faUDeg
pmPTJMiZR0SBwWmAVjUHmP5sT3brnP8TVDZA1SFhlrBNaK/vNhRz0EWXDouLxkWEliFPseYseVo0
61Qc2oHrJyWlGK1Bg93c4yOnxcHPw6Be4K7BYFZLtKkJepQbZEx7o5iY/KmXnM3TKDPPByxLFJyp
jmBIlFo9WPVZIWqy8Z8Z4ZJGG/ba7SjQDKOxJ7iT6QFZV45ejUgxpGXApG94rs3Ovu16b7EJMi+O
h79gsGkgtleCbOuwmEP0Q0zeia4x0hMyO3QyUzF2IttevGVp50079lTNG7uy3NoysmDW7E6sEFsw
QYkgpYbdbWdZA+NPT7Uee7yFJUGGtao35si87Th7eGGBgMTASCPVZtORrWyMMXpY42H2In94o9mw
OGxeSDv2yYwxGouw0gbvV2pu53o0dODkmYQexK6HXgba6LE/TcbyDDsYeMmrlkzVNusAke9CE+2O
orUxV7awbtEzvZ4iTBzB3R5iMsfcrPaLMZCysG8hhWhOBWRSGPkielFa4C84IFBvmXAzG+o3DEZk
9Jfc9D+L2r+tWJ3/elHbrLbpr/KflrT1O/5egez/wdgHRddnuEwazgTA8ZeaI/w/1oktqROPIA+A
JL7ydzHHQOjxYJGt2p3pot2sS+TfVzRDwvlcw1YwIhlJrUX1/9KShnLBmvUPgo5LepHljD5ly0WH
Ymn95zVtVF1kth3lfQ4BXRwnFg7EbyPOyCzYOCFMDCtZpAnUoWzeGbNZ0dDjO1ox96rpldk5aL6C
6ogo5V7nQzCvSWFAfPejMQr3gyV8DrCFzBkp9VHmn018CWpDvlJ3L97kuyY1oG30lvTYeo7uQnbr
Cv87/wKiwXiiHEh6g7oZ6MCwivU85/f34YQDCbZNHGShzt4Tr3KIsGIya7I4+7AH/CKYmotv36fl
khSKQubP01sj8pN3mukEnmI2v07uW294k/PPROdsdhrknzZPqIoTogtsnGB8AjOBZqtN43s1szZv
Zy5pQtLKMLZcNSCh5no06XvDfkaRau7aAhYi46kqesBipC6FnziHxV2mWzgow1YvjNIoj9VeIOLB
uhVjp/HTNJP7g2f6w5cUWHkmBygUHnGvI84jG28Mq31lLyV1uimDH1gI02GBnj1sKZQX53UQizXW
rdSd9sLkW4Br34Re/uxQVXkq4yl69qN6dRY3Kjpa7qgCBnTqJRlMvq9lEhagtv9uVf1RcPRhcSd/
zKXtz1q49pbqL8wQ0C/gQ4v8wJkje3GtcW+M1S6u7BG++RKJPYQog3aC0oEc3DeXrk6KAxfMgLCv
9UvGBOIOqvaVJraXxHIgLwCL9He8R6PXZW7DSxF1aDdVOFArOTA1Mhh8HgWcdrrA8Apd3dGY+o1c
x5xeyiaX7ArzGFO49Z3Ww3TWHldryhdeDFXtx6c+bI0NGivnanegu0kLeyfsNAvq0q0Ofhwv+yZG
YiOS5pzDXCIkqWHec6wJ8iHx+Xn61o1QVnqLESkjjwPQanHS1uwxabGuFDUYO5cUNw1Q7q3TlCD0
MRXhOpqNbaxbeehyGV1DOdbPyHfFbVh16c+CwwCYuO6LU95BVZ+smQppO24I1OfmI+1hsHB8Ff+p
NUMhetLSQ1liTe+AD9w2ruAGNOSl5WO7TyylT7qgyDfG/EHvKFOUFl4t+4X6COINEVX19HFFYw2N
TPKOaDJZcxFwg2+UhLmfwtIN3JbXL3KofibWJx4bY5SHlFP+QSbzi0youbJZODYgzuN5B7Lo3BeO
uCxGXFMJJj4ZZKenrrCixxBqP/MYO3e2Ve1mO9S66U6VUww630p3psHWPscvsSwmnkrIJfuhSans
FYZ/p6NyuS2pzdpCXdEXrCgATOvCt38qEO5bTrfjSTdTcmGa7O2Fp98FA1FcyZlaPQklpoyIUljL
fY0kbvFLFFGpuMUC2qn9xKU/R6ZhJRu/mevTHNnPZQgLbOPHrbcP+2h67xayx0syBwiNXHLA1vnn
OgXEhsG3dS1eVIE4sq2WiGdroimQMe6diqdik2Q4dstWEjKPMBpyxmrTU9i6jPRwqr6Nbm+dm1HY
l2yiM0swKz5XUIhMr/2RQ/adCHAyUFsZhpJ72Op6RofQtDS9crhZ5oMXU0G9p7zaB2rApT1SZBFF
DNkzY+y/9cr1WB8zB4tNW3lUkTtJSUG3jhxx9GnT/sqQ8bZ5xx6pSW33Gg4Dh6A0Nxk9xiiij1jV
vRqiiUUuj4m8J24AXLDqgNbAbhpxiI4fcElxlBagLlZhB4V6yPdW1V8ntAMNZfUoW47QeXZnLGtn
G7fdUUZUYojC2mXJ/FpHw7kRcuvyM27MZAj80Pu27fq8uulqz8ZfgE2mseejmce3kaQtd6jyp87q
4NaHC2QPoDfUhvHVgxbmnkQS/10dKc/YoFP8aSdPJsKjoVarOQCjyNyTFjhUg7wq2e7LdIEKUARW
QeIkVZeawT5w5ctQWBdAU4cKTAdh2cMSN6c5rQ9Exm9VKzceEPyaYsoisvZ41+5maw5KZAzfX2u4
USQMUjKiWzuBJ1r7TK3PqxdhI6yaKJkRPlrpxKIgj3h+d32JmTyHTW3P9x2C5tSZ9jMLmy9wIVJ8
y9vLZqQsqeb1MLiRluzdmXMFolvY11Ygi/gBcFgZDKq8ayzrpqI4NCsyOvnaQ2ukDDwKUx4dM7dv
89yJfwyKjBZO4KN4EDBHTrGRAXhQofvSyAg+LiUjL5ya4iNiEosf+gRhFdJoW8ib5HHGpNg7MDKD
Lqvpi4s8J3A6/zcO2eIAL8HcUlh9U9rRn7XLUuJWI7Iwx4TtMC/9CTfUdzil3ZUGDb2d+pY6XaBe
d+7E2b3xcDCXVkV7NbajKe56gooubYApI4GZ8i6XUfwmgdKyM7F6ENk4RlSeUlVH60CH3JoZCgSn
FdUoPl4TjGp9grvhJ1yqq0imk6ey/puCeZ4ImlLhSh7D0W95iKon2NBPUBXwsjfGV5e6jJBapAGY
WNnWd3F4FRjR8mY/psatmMzlmntMetJ8fBh4H/oOdXxTySKSU9WIQTPaMVM+97M+R6F+MCPrphkl
i+OQHxUGRkgoZvE2Ftju2T2Mx67JymtDQ/TXyIT6nPsN+YkORgeU7SnZW03eb8auFx+UPvNCZ/HW
9M3QlVv4bIHQ739rUcsbt4Bo4FCe/U4bHLEib7nyBuH8yfwHjRxR/VfCr+SWpjx1De4W1r4REZ7T
FsnZz5D5RRCZvQjgSOc0wnrEe8ZYfQjyJVBuw6cxR95PabbfcR6nonEeBgIKBOY2ePGKezJ3FUjh
bp/iJdom9fIWcvjYQsG9wxm1QcMxPrtFs/ZZ7YZrfzOMS3qGa3MaRuNDwAhTZtNvkfH2MVnIbaqt
BwhS8pbehJuiT2w8RaQTKEtkpZDGb2wE9jVa6KUys8ce/DK7E8H9W1/IwO/JQdL552e/U5LyVFUY
7i608LVGyXJIB786goejso/t6caHgcRmrgMb1pjzi04INzGh4eQ3GyBXhPWhRPHbIbS/x0WrjnNd
X1yPUhC0oTc3TQAWDFVN0QX20D4s2r1bZ1ayG2yz4d8Ut/WVcVh+XmAh7bxlfJaSrRP5mK9QiWmT
NHo5Zczbd956sh3EY6zVXZo6UPPCRsw0mHn6HqN6u8/QnwJ2wvmuCQ33AM6n+olIV5LEMOP5BUo9
pXtuG0ZfjP/wqJImxJ0ZFdraIPrdVNPUPVR8Yhs/sRtza0zmKwMtEFFqpO1okctpNgb+ux+bxTgS
nUK/NiI7O4baMcC5VF4dJFxT+BQNtOZz7jbztimKmMAgWR+8L2VlUWRu5Z8MVPmBclnLjbL22jm4
cXG5hPD1p+W+q/PFOhb0dI7bOnfLKyGl5hMONa4Q9rqnzMNKmObTcGpikxtNYklhR6BuwLM54GUW
7m0gddahUMzR2HB758lL39OiG1BMBdoxnjpx0SKy3/WMfy3NcxeOpdPsJyjcNNIl98ScMbdPwLDH
XhyzlLP+fdR1Zr1jjKSGVzHBmz4AYfRYtA13PC9tqyfiC2l12879fOmFMBx3Q/TZHKIt8qOnD9QM
LOIHsVsfDT+Jp6vohOnuiko9hnZSjEc/yediZ/dT+0JzEA+M05Xia/Cb+DW3wmXYGvnk3EASA5yw
sYduPBTgQdofCyO6u+ZRufizkHEelLOdrv7aIqHspKrK8sJa3RoHlnGKXIykZAjaJhXnilnZXb5d
mDzT0wQCNexWB2lq7qWnG4cgMwP2N3pJlKYPgfHZljn5ZDySgGmp+hG+jSVwKsF78bBD2gkm4C/e
mZKYWr5nUy3sYw01zUBUCj1n18el/mRcprBwF0XS7jJGN/HJ47Uj71FBOhbXZdZlzyGKc9mGxFfa
Bwvk6poHNqIaMSQz/22bYfHcSKMlQuey0jw1AyOLWw6YvKa9xs3Gm3IFgeGHnLNm4DXbrqmLClgY
b0Y7eYiZyddnKzac6rS0lmqPQ8KQZJmHZDoT46n7yxiyzbbagn+XRRcXMWVK7K2I9tu2NDjAkK39
NZdDdLI6kX3ncUlidpHDQ2h0zokYrHsfF+ROaGNO9lwfSOYeo0LKaakcNCrfX5Wb+H7C8vacRGpH
8AAZaO1wNpYdbZDuJiXBBQrTeClzmg2RuiRh31Noae/YZN7OSnV1x2uDWEjJKbaI2/c0V3Xg9k0T
VEDb6Gnr9x79dY89o6EKH5p/m400lleV+gpXB57tDq/lBCKjMLx219uVoHSniTGmu085IG08usUL
LbZVUMDEzcLm7BcRXMN+vO8SezfWtdhbuUGgkSF5aljPGswlIz56FnX+OmLY3M8YKgJ4X4KYv/1A
jvSjLfwzp4MQC6I0N0ZdHWTW/QIUGFC68TqO/i0uyreQqRNyXT916AbpK5f6o2vi+7hyOOYZzVdO
DWKXnZyy+5MQ8bFw55tlKZzjkOoPN+UCTP62oK/Qjr3t4I7kK+vmlDY1y1BsvOKXfWy0uY8Hcdf7
raCarDzjPf1l+rWL7cCvbunIebLzpdzkZnEf2eNjtjRX0RCn0cyWt0s9XKdQX0JP3ncTQZHK7H77
EkGkIQGHQY+hFPnVamATX00BHRRsjJvhYanyd8iPQF6q8WhluFIwD289l5MRj6Fr1of1JVgmx6L5
na4WEje8p6riGllWgK9+z+LLbMJ0P/NuucR9jkhIkxc4QXtvhOmBlgOaSNQ3k0b25PMJ8ftjxgJT
DmPyMcfYYkO6emA3feQq/dPGm38h+PmJ7nGirYrJV0HyF6ZfIKvidYqkGfT22uPlfWFczXfGQgao
dZNxP5ijvZktGFK8Beuou/VqezWlyuWrs7kdMfTwew/Fdix7+9RPkmfZJHDkLrRd6rV8jL+J1ukP
bB8MHjmwMl3Pf9rE2FcdVeoWC/oWONNlys0b5Rk7RtXphgYRRnKFGAg4W4+kxl7KzHnAyH5oHKd9
YOLHSV/xKSv35PnJSbK7VRQ/Lfx5VtveQXX5U23oY4fZofZKDIXyyWTrbk4RVfPT69SM4UveFwGN
hztPLreWn71YJmi9Tp3jwTzhFzgkS3v0FvcI1hZnrGZA5+X48KlzN+V4Gbrw2IbzeR1zQoV5wRmx
dVUeCBuyol8+ScXULBzzM51zDBltWiipyutqcTAT+2Rp44Xhbrmt++QXVB47yJoFC4bdnYGwAzb0
HwlA6mM884Dznm/WLtigIbyy4cHf5nN7rxZD3Q1uc4d+ckKqeU818TA2hguv6B1Tv/A2sez+BpME
hvGi+mjj2WL4JssjRFu4tqwY6VCKXRrP4y6FhHk/wq7eoKej1pvaDThHvTK6hW2JGWSTjFO2s8Ku
eMjjSCIT1BfKFS1yDDldkWZ+B+foydVNoFLQPa6+qiR8djJnv4y+/9hHMXqFkRHppBB3Eg36hn8o
Bmvroe4w9rDPArHbGbLABoF+RNghIIjRStrOU7dw31Lsybst2jVGcwGrYe+zGR0JueMBHNoZUYvT
N8rkEWAkJ0MjSFIKCMuiPBDz3MuRUEVXOd+LHb9rwz97WR2gM/GgJB69yNiVLGqBWtM/UepMxTwJ
kYg0qpcvgSrgMJZwOMgNRCo/2pNpXI32tq2am2KkJHTEn551WHvWzGbm+9vSDn9KcusmbGSgg4rd
RLdLw3l4Je7FKDZ6Y57DHasPmld2xZnRc+x71usNYMDdSGzT69jHg8QhXuhkj2Ho7/PSDebuMQex
yxDlxZTLbliKR8kHDgLt1EtOayV7dMGWVGZrKUG/MQmLb7zK8nGJODZn82XccwTHkJA1X7A5qaKL
nlv4+7skh2ssIqgAjpHVW202wCHkrxJOyoJBSFG8S0V2sklbN+eZDtcfUGGwZ+ySeMM1EvzqGjuR
BXkqxpG5USljhdJBCzQ7Ekle80NjwXnMxs8sZZQ9hvtOTDs3X96gX3wInxBYSBNpS9wiMin6pJzt
XkXQh5zuMpfNlTl34FFoSMz/dVpI+WcieUuL7G4QcNp6fSkb+zZJDe/qFKwdzor7wM5c0gsYBe7s
fDD4vcuc9racKcQVTAVZ8fOVUyJObCRe60rtzYqteF99oKOdIKcfQgYvlKhGYPkBlZj49beNi8Qr
DY6EUy9fIjoHO/B0HOY6gT1/uqYLxaV4rJ6UWXyozPZ3yUTl/ajpIU/MYptZDtb6UuyFJHWeNsVX
Dsli4wwQFqa+VyA0UyRVYX9gWkaWq6Nxn9tI29i2KLoc6vZcFzYfS1zGW2S9755LgI9g9Eg46yP7
wY9MG8Rg4zZwc0gebEkpxNWUasKVKcPeH999jlFsZRN79peOotx8zBv+1qSiGnHSXsPFPKoiwmL/
VOi4yEVgqHqage16CfjbbT/EJQW7qpD1TtZZu+xHQ4SPOlazhWWmSqoLDRxZfMjD1H6BPc9QwAkp
Jwvs0RXPRZ3HxZZKbQoL6Z7zfi/CG3h1ssJSqsyd8VN54TjsyQk6v5kreo9YFsbHhtkVzbskKXnO
2T2R0FHk/jdRbvcom7Wx6MCNWviWViRw97UzEWZGAyVvumLMboHkMlPwB/nCztm3sTooHRMriuf3
yasJ8TCRgO3iFT3TOviitFJiDEle5BS6GXRRbVGdbI10J0dTuYTHrGm4jP5EmTcGKtwQzaGMF09j
rK9cQQbPtKagz3SPkI9p7zDNVfEpU7t7GFW73AkMqGssij3v9n8cBN28ugHWbrj/Ztj2C2fmP5oH
1v/7X5M2TAD4y2xmahak6L/M0X9N2lYDtMsN6HsEJB1kbP8fvAPyD+rO4L0yaWMY57lM9PVfxmn3
D2k5oJ0U/XUmRUqe+lcGbZbgh/zDnA3fNDUonikdx1c4FfA4/POcTc5ZOHDSRLyIKZU/DE6r7BKx
sBHQLmbp7vXEeXw7xAtr1UaM2LmDgTK4X6Ox8N7LcPb9aRcCkT1mqeHQULdVv3WmNUOrFZucLdys
Mt+N1FPH8Jca6QStUpnYQNyaDMLtSjx3kNhvSRrxXGZjtOScykE4XdqJGlCMhDjArtloM0ThB9fe
1hz5K48LgZtqi9+RhDYZ97G6VE5FAo4AQQSBGNNpfJ82Bq+OukuxKwxulFF8b8C12GrPjN+obcj6
rfYxjJ31SP/wpmYl4BXVtcjdRj3sJ1G3+W7iMaKlCEvAhbPnUGwq6aao5owZfzdekj5CsJ3dgL/C
1tu+kaQHIzGla6Gv3TzbBBARH+w2fAljnSDUOGR9N03u2C3701Y/SR8Oz3aOOqiudr3atB04F19J
0yL3MktryTuZJoCfZllyXpiwQX+zLWp7VNd+rQOAvwTGwyjsKphSI4r5CPpJ3RXlkNpb4YRYBMbQ
Sfu9rr3m288k9ocy03LmPTXjTTLqvn7tGouM4NRj79rS7xfZgbMM+BNtSd4+8p3YQSUejGUbjaqU
Wy+fqViTrdbyINU65rEMW2Drxp/2mTb9eE1S2f9C7Jf5xWnTprtD2ILRMck2x3QH2hkQUjN43RHS
LbKdRWgz2ZWhaRK4V/aM1gcPFstED5riUKo+/D3DTpcHqlrFO5pM57Adj4vPynFGdjw+u0fF7rHx
JgBPOsuJn3oWHSyyI3oO0bbL9lmiQ6hiAyv+pqOZ6d6ZvLAM4spPP7jZNVgn2Md058bD6Gw83Vmf
1Vx7X6l0hHOYFqu5p69igHINTQRZx1eoWQjhvIcb1LBiVyQDHLDBqfOdqSkg2EAZINGP/25BTm0y
TPna+NvEoves8C6ipm7YWt4eS2NHyk426k8TFN2Lk479Uz9Ylb/H6A0NoirArW3yaVI/6aDtt3RE
297KltEq0eU5/jZFb9w24CNMeoBpn9hY+Hzp7IA58I5f0XrPmhR5C7ytMq8YXi2wQ0n4m5E21s4h
j34ouZSPHU1/X91gkQZG1Q+/O6O0fid53X7IfmjOOmntlzB0yw+TjsXmaFGyQEKujdcyeKeRadD6
5XSGtmcw30E+L9bQRDSrXTd4BD9tnseRSUiVfHiVOxt79D9ksKSVDO5UZCL4VQPoI4q3C5+iV/h7
ONQ1LuuNMsDwsDFueqoDRIKLtfGZinhR3hDidyxvlzr0FeBDtgbSrBbWWGgX8XcVq+HdUkn3wg4w
eop7H5Qf5SGSJ1rN/S/3b5cappa+jYpR3nN18UVq0Z2KuG6/29Qh6ywnu/020oZ/VEt1MpN6bQGn
b0fDINClPedXNFs4OuO24gEnf+mznxgS8dlZVXfp2Cln8PJsdnFkU0Pw/Vbk+ftMOMC0Mc30z4nZ
MV5yCSuENyWgHIUrdBn8nUiphtiyZE18eEbXzXeK8Eqx7LELtHnQMzuOgQlpL0nuS4deaSOtMkjx
btJvvBztcT8y9f0mhOO5G8Optb0zKhRRQEZRcfUxCLg3jNHYsNokBbejW4r0MWn8Suyp2xnqg1vF
Rn+ymoXVkcQWKJd0buSad4bHg8NU42HcIa+qfQsMLQvgbbgvhagrn18rFW7zovBLmDtK7uITDRho
ko0e/PhQJ0rFB+7/VrzVsATmPxEt5IfVYMIPZM7qdvRtu7oHXISWnKlCe9uqM5i7ZXDc7whHM4zF
jWVQez4a4FlKQzbWxvGH7iuKTFkGi0MtE18kKs4etqTpJBqzGugRMI0oTMNXSWD/nludhyWUSOyj
h7mbVy4cGiwnzBxlPDh/IYn/x4/0b6v18b/ZIvVtX/4k/7hJWr/h75skk10SOxrYEjS8et5q9vlr
kyT9NXemXN9zIAZAaGIj9O92JPZI/BlfFlJiPcJK+x+bJMP+42+dbtwxps3/nH+tKVgpXE//sEvC
Uunxi+FGQjHkpwnxn3ZJaduTqbDq1xmw9gOqdVAQKkaYT8zzhMwZz7l9jt2ObRTLWUOnnDoQ9t1a
ctr3XRa4ztNg0c0GuU1lO97zPoeAmfA138DEVhmP3fJUz9PebItzVVxoKLvBQthv3CkSb1Z0tuSj
ML7yzj1Kkt9W63bkUAbjtRI/9SB2KHWNPJY0HTn622jaCwnr7AQIPt95gnpv7H3dvs2gkGEh8lS6
DV2YGC6tvgSOS4Hfr9fJGpKq0l0Pe3/boug10V2aWz7PeH/KGf35hbN1gYqp9tFZHhMrMZgGsqIy
91+Rg81ggP+jhZcl0RmYlYoMelzRrQ0dTIBMwfatRSOKMZiEbQPDpoeMUew8TQrWMS8NrLZw+CRZ
1e6Qupat4a/WneinKtZWmfTKuK1iIF+2J2vtrecZB4aGoWJBg9EDv7/ugzR21tzMLh7RDAk3xIax
H9c5t6bXWc7B2P02qninit99DHCQwpaqfVH+T4yZZHFXQWXxHxHJb3khMOckynjQCNNp1l/ZGLws
k+seLWqNNpOpcFKCl/KhSDrkUayeriJNMY1g3kJwZJN56Ws6NvsGIbAs06Oa2YaBbMDwLr3maia8
KZI0OhsFXNsvZuvvrsuemdHix1J8g+7YoSjgAmc8mVmBVXfsI4T8DvulPORm0l9IOOvbfoGEWDqv
vaBDwwU063KRHSJETrGNI8d8bsCseFH4KtiDi8SRQey8uQwhKz3eFj174o3t6fPskETvlviQqEtZ
MT81cP5GBma0yLlM9iSwEefW1RrsgJHx3h5tdsVTwKHgUokeVbf/1YQ5d3TVnie3BFZXnyxuUl60
v0WKqUUVB9svtugae0GInWMr4onB/GsTLVAeQnWlHBuRhtd6jS4aZjZVhIyTDK/fFjZpKN+M/g97
Z7IcOdJm13fRWmjDPCy0CSDm4BCcyQ0smZnEDDgmd8CfXieqWy2pZb3ovezfVVblT0YAPtzv3nP3
FhEPY2W/acNDMJtbvuW4NMSW5q6EmREhDCNRYZno6jpzqufKvm4WWANhSJZZkJRyi4cUEBhczF0D
19FmNGuGz1iLwZMoO8aAkBioh65zNFUbD6GHYwS6UABBU7px6cAAplZl/D12L3jlcvONMr+N7S7H
Na23JECjRysa2yP3N+QWDRDNOIPw3UAdgZj4tWDA8Nvr7ImjnU88p5T1MMJg8jI0BBTWw2Kqp3nx
9pYmcy+s2DOHjUPWbQOOi7G9+aS697QwTpBQGCmCBgXFxXFm3JnLfTmhfJmIaLxKY7mAd/gx9Hth
ftgcV27AxatqqkR0OSiWWe1sg3PGcfKeqhExoGnceTfNV6tEuTMbwlmnxVXPc09jzXjtePkLSVTe
L9tLuTSHAlhpGjzYMtsWjFlmbEY4XLBeV99TQF2CgkiWgiO0C5hMWIHS0j9yL9yIynjsqk8/t38o
5eKWkW9m+bKk2B9v5NJQtzxV322goF3wiDi4h/DarMv3JLBcphAYct40zwrjPkfhtl8bPCIUPFEk
S/yo52Sp/6bGT1t1G4nhS3hP0sfxVl7LMmWJuJc0YZ21Y32wxfNoA2+ysm9rBZtVj6+d7+HfgH6E
DHnBuoQ1/IRBNAY8Ba1jzU8hWRB6UpFtFcsaPRVG3hKAzcuDdN1dvSqZEHhfdnnKAqhTVDX8hDcl
rbpO+j0Kf0VonErxCeftrrPMLc8dsq7JaIGSCX5413Jjo6/SOGjkD700Jx0aF708m/kxn/bm7IZX
1xEvQB6TPBs+b9OGPDMOlYXBr2taH/JszxqPzUxfQnzZie3m9wPc2ntYtj0Zz6L+Hr380bA9xMmo
f8TB8SV5a5G6ribTgw0Zoc+RveYGs/rCbFPGRhtZF7oDtr3M9hHw3I1/4zxNXf4AHu9qD8CBPQ8k
qVLFmULb+yFt1q8IO7nJbIBs2Z3SfiK8wd8JrIX3XUfE0upUearseUfwxzz0rgXBlIHxRmfjU9/k
FNkNWCUmM6iPvTId5oGjJIMFjurdH4pxj49ueHVaSGsMmCnOMca/UkX2OxlH2nsWnD/SH93Y6+zq
Y2hxErqMYlP4c0nWpglufncrxzHdj6qZ6US2dm4nDy53r0ZY2ZlYdHZEfBFxqaKCseM8n+obLjP1
AC6ioBFrxJQZd4WH/jlRk5jL8D3nrFnkTM1x876husaexeYfBeqKoZc3Mr+jvfM1NdJt5Jm4Pros
aMFIv0Urn93gwlrysz2K5qPUoTrWpPlwjrxzak2592Pi3S0TBkLxgwE4RFg322+rh9GbjampN6E/
W/GYRljKeLD0hsRdxvuUW6+2lzJtns+rmx+WSL8Tf2WWt/wuJnKf/AbujuBVvHr+EcPd0ZrCIhlb
vmAE76Rvi63LphQ7Hu2a/lQXuywHDdXn7xDZPjrPJvkltlA0cLC18pg3/WMjhh1gsXcSx/t8GPIE
lMeQ0BcR7rK2P3TZw8J9ijnjfiStxfbCjZ2Ihu/1Ko9dwzg0CN95OfFhFsZ00IBjpJ7P0+KHPw2F
V+datGNidlP7Jghg7dY1XZLeG50t919YazduBfvqVACyJic9XWnLE0nDmOsB0xT0jqrIGfCaUzq/
QCshnQ2c8Mt3ab5jlR0Gi+45d4UB5TPu6jg1CNRy0OIri7YgIph4Yg1ifxb2I8XIHIiKcrwDqhXs
B3d1r8QuCiYFSz6/pcJ386M/ueKKR51axtEp2fxXSQyUYi2m3ardM/KtUIHqLKhZQuEDcVNJS24t
zO9PgYFwxTcBM2kzj1VzqnreI+bwRnDmrR4fKoggny4EVkCOzXRBhltmlrDR+2rNvAswxuoCt3mI
Jag35o+Oh4HmHkwmoHFTK9vNkUDLgFQTnEI51RdC2Fyy6AE+siZ6W0SgdVfp3Gk2E4ZeRLt13xiV
Pk9Oll1txcYxWWt7Z0w3SL37e4heqkCdPY4Xb/D01uPkKubzFQ6vLvcdwPupoukjXz5dfvp7yGf4
ccvUgUMVBdtwHP1rp9fwLhqX7sqPkh6LcnkK6lQmROpYpcrhrVqh+ZYRVn24r1hB+QH07xmD4p6C
paNIvTqJmjB9ZDNm+JEDGCRWmXIeNM+VcIz72era77Yw27c86LqLpyafV6+0NzMkviNwnTVjeizm
JsbGj4s4f+VurS6F6PcA+hK8+dvKqBtMZgH4Ly+kdBQ0XGJ41WtWD+8AX9N9lGY+ryTtRuWwHb3S
+gqE7k5ZDWb8xrl9MXTV/WrsyHtDy6P7s6vUYTQ5KdfUaiYYE9KdvYb+K+Dc/OZotw+Rn1px3ysD
bADX8OMaGvmONrFrVFoAZhDH7tyhn8+dI8snt/Z/M1I5De30riQUm/CqsfHn2UvfabU1U1kBKhRH
VRagDJiBHFJPHdMszR+mNGIKqhithSlYKOTQWx4hv7iL+4L8oGLgOHdGqrgApWFx0xYZ/BfF3x5r
Ygw+gLF6FVzsfnkeuiWGBv7P2ZCQJB8u6KnxUtB7peviNwRg/L2l/2HNwVspTYBrpIZk6T2mmPdP
vnQvZfVDL2KYwMfCxj1Oj2bJTpyWBSTDwqi2kHrePcN+p++Toy1x3PMEST6Dost9JKLzhd4IMzsz
asJi4air75nvrZweJ6z/p2mcuR3g3s2s1t5H/fi6Svezu91bbC4pGRRey+6HDTxNDMKqupM+w1Sm
61yYIndZEqqqEjInJ9QfPMEgVYn+W5rAAcAtwrfebjDst6xYhrumcHE8TnlUPgbRKBLNc/uX5s4+
cfI0PQ6YyraQLKFFMX/HyUOs9cgm6xWbAcMI4FdvvOGN5/uqKMo9Yik56qbvKt6M5jbk69skGwIY
dR3ddgh8GVM9VC2Yuoh/22Yi45/kjMwuq546m89kBNCrFoS4WnQmGPZCJWro8u9x6vm0nfyE8XAc
L5PEvKkx01I2oYYDXN903glCzcXZH5HZ9cFzhP4wyPBue0PuaZ37W2IvGeY+wF/UTRsEuE8uxTdX
xfIr62p8JYRdjv9/6PRvQycfGeI/l1S+/p/MKuSpf5dUyKyaYYhQTsjrn2jqv0sq9k1ScUz+uekG
oXdLs/4vSSX8FzugjZk/51/wkLqQaP5t7mRY4S20yk5tkqYObLSY/8rgyWK+9R81FYeDIT6swHax
4FjBf2hnmnjK0B+JZA1VOmFta5oWTrmNZFzbY4EIa+Whx9kAn3j2Mw7W8o4sQvoC6Cy8SSMpVKD+
LA74sT0E6OxmHTPNxSKXWYR/qUdyC5/FMmvye6a+TH4MfAPdG9SXcKyTKouWo0Zdtb7saKnqx4Yz
zrCzSosRdshCdtWQUbJjRBEsN2taado7jI3OkLg99YFbEBMfLrUg604bbB27MKubHtZIUzVrPNjl
rRegRar1k0xE5nC268Z3UaQZlzV0mLNnXzkctzcoi2HQDGP2fhZu5w4w9SHI8drvKYmkIRUcwVcH
5vI2c4ruiknmLxpn/hnFZHxehnCKXVEsH/1I7cIatSE/2Dg/U0oqdiAcPnHKTRui6H9qykYSe7XU
WfHhknNyUZCMoP8V3I5fqG/6iF26PhQwH/fe0pV3pjk/UIDK2mnP681LKYilUt9T5Qt4SKnm8zhW
bVKY+L842cepMNEOkGkfbVrHtqVrfrd+PZNJ6ecD9ULeds2d9yjQ8ux4voRzYbY/AGaxHfXC4egr
zZgybCfpRzx0nYvZO++D6QNTBZweoLkbKtEVGJXanYQjN57q3OkBrzUN9HE5iX5qyFqUTvW6+ILM
VBWMfFGbQQDOv9IvpqNP7OTVeI6qkf/kpsnYjPkGMNVo2/zysDZjmyakco6dIZMPpeROapTZmTSk
rQ7IZ319763dY0v4Jdty5hbptvUr6BrdXLlIz16F6hW5nt4QSLD9V1sgVI3L9IJ5luN4acqNSVQ5
Xohb5AQ5NG2JWFBRw0ANyJ68A+RchP6WOds2HEAOPNH8iZvcN6L5biwNmSxEt66aehRqomXYO885
o4xwM3uz/JQDc6YDSlGRnjRkwPJuhPRXnPjC2ZStOvjOzdx0jzQ8z9XJE2bOXNAZvsaaR6YjJBfs
snVR2b7OsFgd0kYDRQjbKxbvHhSImP5qD+fpbUL2BrCWqJZYLcYORArA8R4iBztmHLX0NjVMa2Ib
YDEkqM5p+6RWxbqbM4P0pnaWm4LCVRnRrMohXtZLurew2iH5yYCLqsJjViXrUvkReEFw949+LsJp
U1hg+XkP9IWT6ZNji3s62uq9W05/nVGQcWa+DVy3Jz7JX9d9jIweurMYqzJIDMusTiBA0/ab8s2c
BEDtCpUEK4elZKlarz/XgT+Caw9qA7LO5Knyt6yrCvYX9UxG15GTGpT0bHo4Z8QhlwhoH/ue+7Wy
lxdw/AMOXfAoJaUsLFBWgM945DvNw96HK5+hAx4t0L3v7tKcXH7Pdqeq2fyWlEv4CAOSQw3vpbP8
YS0QAZDroCYhCustQ+yhM3BHgwSXi0ziKNuS/pbjqYhoaOSZGEGyKvo0viFY3AaCDqm1raQonV47
DptcZdDIu4QdI40ORi9zBnUD1wYJ/pYLqw+8o7WsKy/vsvXWprsLMHHtRcZ5o81q/QkvbGWSStox
DiSeYdPJ/rhUe8ezMzNB791bkGfm3EGm4nXFkGeQy9gUjhix3nIqWuf6byuC9Qwy7zb04wITlpNz
nhB0Tm5fGL8pBfdYOJkMbkbPp3HBopaP4m1UY4cOq9HbBdH8tyKpm1iEt776qQW1Iz3oZsF6Itna
7cCtBWeLYdGqO37vypvI83h/OOkUd9xuQlBIVILxaLjvyhzAD6yFPvkFdiXVSKhLkl4O+hFcWV38
G0rEg4eDsc38GxVd/nQjqVyY95KE/Gdmma1ACYbQ9PaB3/hHD7n/BrfSX+UEL9cwA/3lwmirMd+l
5YUe3Proen7FDdFtT4hoD5Zn/yx9g00+CNPw5Idpd2mmXp/UwjQcWLuNITicPwg2qD0rbXgsKplx
URPpq7PUGcEnAfO2z10YvuuoHgq2mBt92FqduLU90CZe9OmsbURcpVCP5BrL6+r2ezdMwe9bvXNY
iBUfKrBbF2HgcBI4zInS+XyIN0M7P0ngXyDGnSmuD+4DNZJQJA+YOH2Ea9TV3k9Ifa0H9fNYCmQs
ipgv+SqZIMB7BgZ76IT9S1hzbPnjo9HMVJGwXzZ9az7bQ7tN2/LaLP05C3FiBuOyo8JVne3C0dRE
ii7OnenA4KVnEolpv61JOpoFkFsbEWrma9tx436yCXahO1LRQFA6zs3g6FrYsfj83bfIVfxVahJA
EdxonxdBxhk7NHfs+qwWeZ2e/KWZ4oy0yDci1HzShAT23loxrYWJcGfV1iHoGHs0JLY3tbf+zmSm
rjCXj0ORvwzj6t7Gjg+eyEjldOplxh9MuTZxjTXOcr3HHvrTye5aCaaUI5chDAUjCkxW5qeRzE6V
M+suuVgsOn/PepXI2XwoBusU2CWbtB/unKLIQE05GEaG8ikPetrC1SkPdbk1B2bvzty92co75EDu
vJE2ZOzh5ckPqnPZ0zR163kltTa2697u9GtZCAsGxkqILjAfyVzzuyBS0UqY4GBh5x2GTwp6aHNb
pJ9404qtRwNURebNK9Yl13zKISi/VFHvkego1o+aeOxbiFJkxIwjVr2zgO+D28F5MiZiCQZnF4kC
XKwupMF1qwZkEw+jX/+yHf0gYLBt0QEWhlED1Fs53gqwNa8hd/38NxIDCuBk4Xy/sypn3vQzwgs9
WXUd5zAed0Vk4ZtMK/Oc67R5D1UItd5Ee10HjbSnoZIU/p43SOxAiTmEJiaXLX1uHmB8IyF3rqDh
Jer059DaJqCSlbofFMYARTAyrkbL6oIXQGlr405l4+9DuCi/5LqGNzQPBv460SX3xBhWFVkQXRUO
PnpbBu8Sp0K0taYbIqSQY/Zo2tP0oEfbP0xZ4TzMA+XpjNhWxBFFEIVhhZDlkZIF/rFbBx2ZbouZ
TLm6VGL1SyIrh5jDUmHFwrUEsYkv3W6AEGStvyYQYt3tpArzAae8CdLedTZ1Q/xSuXJ+Q1ytr0Bv
r4OwjQcaMxhNODy7mtP+XtpiPXv4vu5Wb34qjOWzh85yDTmCE+ioHjgCLihDfVjHDuCiZKmndgdS
+pnGJh7oyRJxiDBj+uh8ThRdbFLSeHTyBraHayatCtD8UoIYTtDeq9FUDxkvdNx15oFObj79VP/N
fIabgZWf8oCZQh4Uh3UwKCAp1S8vpAHFG6toq0w9HZeuX5PUZuPcqEW1L3yt8rPJ5xGOevQbXCO1
57CCD93oYSsYh3uuQM5RzR5yvd8+AzdkCyOcjdFMjMPWpa5B4X9C29xoElJb3tr8EnrsJzEunvJA
CMx5xIWvn5WnK/I8jpOsdnhXW6u39xjPHiXRPfLN6/rSLHn7bqUixRAbQKwpEYykKKLdUq7eNpIG
m2s0/VGzcy26RQCNqmq0fvPLmRhp+Mpsrml6G2dR5fQ7Ku3oQqGP+YGDG52/4+zn991HQVI9BoQd
PumlfTaLtvmYivkPYbojgQuQAkO5fuI92pUEMg511rjfHYzsk4fJ64kU57BtSeh9iykIvjvHmx+G
3HVfo2ogJW4xHOOkciuaUbximd9Nz7Op67OxLJB1XKoxfyh6WHeEVeW+Qm7fG1PAngZbdO/Dcvta
iWk91L1iJOybjEioUDOQ0eoXBozcq+qOaYZE3i5me28yA/xdm6GM7ZChp1sv7ddIIHfbrSFBymUu
H6Qwo3gE1/9Qh6v5WTSNvTP9GkE5bN8lRZ5Y+SXIxpA5rsqDGzyIooTax5TuRnMsAsLyRarTuAtI
HdPY0e31aBX7nhAWWbTZBtlAf1N6xk5DTcY0N9eIZrpwCOfYrodmQAM29WPlI9+uFDacDISnVwzG
Mi4y39vzoj7lArANuIaReEF6zVeT+Ek+Wclyo2KoIGd+ykEe2rzeysLoj7Tybcu5FB/gJq3rNHQv
sOb78+Jkd1lDKVLlz7iduGsenCmsHjrD8bZioGHPcLKIZGXO+xbOn6G75I+NlflnoS372YJ1fmFU
aMUVkYnEB0RGDnkl6RGdKlUrqNy581RyRNplhkmqwEI084HWQ6cYWgj7XlQka5uuL1KW5D2q2cIN
N+Pq3sEYcA8rG80f8pXVlqNt8dg1ff7ENZ3bJc2GaLlV/5t0ix3PpSMYQoZ5dgYhG13a1DBPZEyh
+kcY2CLtcudYDcEK4urHQq7yDHeyuMxEQqRzq6VACtuG2c05ZjTefdXT0BGWnQZyCrZOzlYOWZyE
7OoU0aFfYe6FlD0khT3Bt6wY+bW38w+JEZAktvhtoiJLzKxJQWPzjXNvkVzn9YQqyp5qi97cOcP4
Vi79imiGMb6aFK4nLag1rCn6Q48n5+XdgIpZ+0FBkf0KYo+pUe/OBAGYTfJ9eSdj+ueiXHyMXPo/
eJyPaceEM9B1vithZe4NwsrI9JCsjq4o622DUDAkZbRmC9fBtEzqAYRL7JiMdgEF18AIFufkViVQ
cCcLN6ZfXjIZhvvUQ+q1zSfbxtVY0pN1D3nwtStkYplddBRReOescmZsGQIgrxiFcgK80mgXxdYs
UzoNbqBbZrxRV09odpV7tgAmzOAINmWvYR/WX7JxFV070zg+SDN6MyAjx9rKg4eVY+w5pRxyjS0d
4t7/ndttdsi9ab5DCMWdgljwlZIypqHJIAHd6L2xRmcxD+LZIKv8LW+783Tzpxuieh5J6dZ+IC6k
a6sbT4LMZVC9IByNbyOBgYeZfSCB6+X84X7wKxTGfWe1v1sqGH7h8Rwu9QpdmaSkMhktCT8masYc
58YUcAj/ngIhtoYfGe9AcIs9bCP/F54072NRrrnHL3apJQheFhmQCbZ2mNWmznBQk7QOXMK/nJu3
YXanD99d/vCIpLwW4PDFaGOqT5V5oezgErgOzA+cMztvqt0fF/36xUfUuXUlURgZScybazZs9Ax9
MSvAcjGS+i2bugcTAXszsXuI9vAXm9dFVsTX6SF7pNlzOnJl8xM2XiMRc8n0XNhe7FpZSEQ/0Fsj
wv0cefW082Gf3DqOsWu4PdMAdyWnH1n9ay+RRowF403dKo3dwa1PorK5AZs/egmYIFhmtoMb6wcJ
ZVIjFiT9p0xtnAQrsLSxNYe71mjYK0OSqQs9LdsBzwbUSGekxYvAEACB5WxrACpZr+8tP7yoNXjn
eMSh3G3Ge9GJ5ohzxb3UmIvirmVMvgkINX8RUmo5GuY/xDsIdIcBYBnpt5epXMQ2SKPg0vHLxaFY
t2buvdV52m/mQd8ALBrXzUyKxiucZk+7yIIxylrux76rD15nMbhs9Mese71z1jm4FLps+L+23b80
/Rmx2RjutYZWxNvDZAhES3PX5aOfOFx/T5DW7eeiNYHP2ibUCSypQNq0WuKZtrikRwXf90UIB89g
jQ+4Z2zxVl572o2I8WJJCuywOayp7o990xpMVCMLz6j9gwIVcoUon0e7ooxWeTfesZ3iH2iXq6wG
K0Hd/LFlGZ1b6fgHEDrTgXiiycGfQusmGh59G+D2vJL2U37hsQeOzUlxfrqPwglm2zoyxmqovOQY
idAIE5WprakmaELS8SjcoDGe+FC3Y2xAsY4YMLA2NQ1cZFpI+qkohYqEg1/SIxVjqH9lgybHQmXH
tk0n4uCpGPEXtWY85MYXO56xBdNrnsMg646ZrRxQ1d7D2jZHkYfl2coWZgHweVBPmW46rA//dCvR
WeyqdhtWYXEoF5Ql1wwt2ILjkkACsrZTSlFd42HIyJa3lTlRjLxofzFd+647/wEMywAl1VNv0xSN
t2drPNpWMe8RwR8o0CDQ7Lt/TXbZGJNCtVUDZavCCCYUn3WJB1/1J7zjxSV1fDZWIEiPVV2ivGZy
jxNWHTWg3FgSb91Vbv5rkfTCnbizT+mZxE62bGQ/5t2+8ptKXrCBL899jgNiV83VrB/TzHYARZSp
2cJTYHS8IbDsrQ+jo8tLgTtExn7qmCvEu35M0c0imb/1gQPgm3ZSOAYRgIsP3OvwmCZzcRYsdk34
ofTY9YQigvod9pl4YXimuD20wqAywwY3kpDuIxSHa4w7IXN/4PLMm0cQU2ltZNwrqd2SJIwES95I
Be5dRgT6mahlZv01JuS6a+ArZZzKobMNNj380+CznWWyr3QxcOEue2fWiRVhdr9z1GDboHP6iGtj
NFk5hXKeI7cejOKOehDL0iej9G182BlQ4BMDPY7/Oveb5dL45uxsNH2nFI8E64/0fbDcSlISTwJs
Qv0skJYfUf6jAxGO9QAm+6XRc7mDksExrblL5+CVDlodg6lh3Kfq4anNvBMukm9a7siD1ngcZYOV
zlyCP3Ky9BsPgnpFvy33vrkQLPAB0b1bI3GLqkTqaIxo2Y2Ltt2tXQGcFm0o7qJypBsUk4dub8fy
kG4Uo5bl2wKkabraFMbxPAxLcIgahOSYoWr7VCAglXRdtnXzDB9XnE0EIfqPkC3xlMB5nMMM75AS
850SmrFEbh1sgzrnMafjrLa1sWXrJPkq5XtNO0XTB+mvgSzfE/ZT70kwbI/tfL0sNkdEv8eGTwko
Z4vJe14ysq0Zi2TOomQ3+34W7WMzMeWtIqL3IBsd+abHNMCIFXq7viyGD1vn6w9Nrv0+sIty3TjA
eTHNpB91Oa3bbMIW7uDvPyIAeEdlpeVPNMzGGuesGHhQaBG37sJlIGzsLQrsBM0RLCFaeOsv0vKN
jZcDavuWozgsf2cGtLnnoY/Kt6IgdINJg3bZY5E3BFxu4fnBOS926cG99Ky0j13yL1wgbAY/XJH9
DhGXLAo/7kZG5ZYiNPyQ7SLBhJOqwJHZzYSaXyricAuaWlWwq0LJr5oZ7ObUr1r3VGo1wLCQZgKl
LmGvIKCMJOBpQGp2kyaeVOhUb/Ws35e8e0SaPmWruW5smiQ3wdpRV0wT2wbQaQjADrBbLggtawWK
hBlF4WJtDTl1eq3a+y3oICdDxvZY7Ta2qjSNdlgbJMQ05h3YpfLgMxsGXCkeDURyIU+sgHMCfvEP
ZrcYD4M3d4lAlMRHHxJlZ3W38JtYsj+m4oa3EGDWzq2pxZdu8uCD6Edw6S232FraUV95H+Z4kw2J
HzlHlfWYS1ymRne7bI5IWfZLdsID2xD4FxOgDWcuRrByAJ22glyUkdQ8MlgwXafZBrlplzFIA4s0
JXPnMPrStOY8Mxi4NJZ1VGsu5p235OpHD8OyZ9APeCqlEZcjOGwoG5NgPU44+JtiBalVhOJBery6
OBcMdyNQqnaBnBz0eHct0PCRfN71GNH3nRnIuAvH20+/H/+OHRpzPUz+RTjwn3iaSuxKnGFKQcfW
tOjpGx7Rw6S4cJVzMRGxWLGLmMtyCgtqZDdZY1/zzrn3I7ylw7TuQ1nc99V4IP0bnS0/nQf2o7J/
iOhmvsPRU8dqhGozVBEMhzrDlAnCnrHPRPAaH+/0ApnonmkHmyKX6Wsf8FSaiIBPeEfufAA8UFJP
eNv2A5k+qBV5+9kbNIXecEukvOjLcJky4Q3Inqw19w+oAPm1DspuG0nX3vuLjXqb80NH1E6sdlR9
C10ewRv8akV22y9QKB3foYx1YZPOro0wl9+st827xILF29inO99cH1xj9JIsmMJbtRb9ZoNToSI5
pqUOsxi8Z8ePXGsD9KQ8Yhh1SPYsKqHoxH5Blf2r/OwVdivjL967i9esyyHIlE7WUEPPaKJ7Pw2y
x0zwHdJhxFmhpvr7SDgrPPYLs6aBCu+k7ieNwxt/RDf948Tx4NdZojkvRq+2ucv6zAsdGs912PXP
UlZPRcMhNqUZZRcy28S8XllAieEEZTUWZytouiM9CO9tSVOrib06NpRq7hrD5hJIfWltu+N3hpUQ
b1h2H9w+1MEagi0XOMh/kISTgtOcaCjrgtR9kCnEe/6lt7wCxVWFGFpLS/2i0RVQm8HJPaEShJAW
S8i5ddrmLpuEn7iZ/7sNPIY0gWO+0Btgx9SL3hEP465lNfrogBvlF0SO9st/pLL71qzQjtt16y/K
+AJYjpGeReu0SI+WZ6z70MgoqHqRLrvYGaCKHO7XkWMSae0x9Wm3GVX6NQwk68lbBal1BmRZbqS0
XPZdZ4TAobJlbyzOmZYHrh6R4LTbE4E++WljF68MPvKSumAuwodqVR05ZdPM++80MP2zDfJgevn/
Ho1/9Wi4UL3/c4tGnP/6839GXm7/9r8ReJ0bZzfCoeF5kUlMBefGv0ZegIO7+CxslAgyJ+btP/k3
e4bNn3gmKHIAoabFweh/B16Cf3ExUfjRDSru+5g7/kvmDP7T/8ubwR2FHwt6I39pxP/Cf/7896+n
os3G//HfrP/esc+5veWfZqPqSViFVtqoI/HcSDCRxaAbVnZj3K5tU8N1PeryKzIbEmoIwhQIWV8B
cap09BJZmeceYPEJn0mds1ZnPbeLee7asn+yEeUAhmVlFO1Kbq7pBsafMdFPUTWF2I1o8mCqrDli
RGMw/CUrIMvCwVGRebjHGP2v1YoXk9S/Vw5qHI+eqiAdlJB7DdRSE1NvkaUuJQ19hTsAXHnBOLZr
H/NCDPu2uQGwFpSAsQCls1cGrgCO7D5XftpvkbRYrxssZPfLYLTmvesFVqo2t0nBpfWN6oN4bNQc
Ki6f/kdImc4vFgSdGMskNXe71ubC5o7baB2ibrgXgacTegteZ5z+wDmaNBhGtArtWcY7ArCfAGJa
nSc1N3pgS2o6lqXBT8H/ZVH2VN5OLkPMDyqWKm6nua8vJucejxN+1jgP7ZCH+ZNprNA4NmVqteLP
Unjl376n8teLQ1m5zBBM3FzPWR7h+/cMLjWfrA7dulvxeMbCWegm5y7mQIcaum/MF+sPgBUXW0s9
O/g3wGX4D+5am4cxFYwpfFpOit04eog/TavLB4wB3DuM0bYf6NJLAXj4OXVNJXj19RX0uvrLGaYS
1zr1c0in2aQCQhm4ml96bDmngZa+hHWcA5Ari2urVQVRnmALgyhY5WM5wmpIOY09r6oZTWraA7dZ
dgVzvZbxnCBRT9yZMEV0B9AsStlOiJGO5o0eNiIfcG5t4JFlOTh9nJKRIkqKn5wi2fVWd8TFCUwX
9vRIi4hcB3DWSU9J0KaCzzdrPFy4Hoov5ZOdHZ6nTOVWQiXAsh4zywlGirmUb5znggIt5CE/BHU1
+QwVl5Jxn5+KPkWAnGaZjPmM1ygNwaUfgqHq2+PYKe+Nq2kWw3Vfko6T8V5OkYnbF5e33HKREJcV
1N290ZD3IHAJ7g6uVHM/UxvU3nikBlhLTvo7WTvr80rbCgKwtw4HArbyf7J3ZstxG2m3fRW/ABxA
ApkAbmviXOI83SBISsQ8JaYEnv5fkNxt2d3uDt+dONEOhy5oi0VWAchv2HvtG8Jk5y8Z0O2dyAlv
OgZdO9xMdeX4W9OJKt+VmJIfHcuqTgUELN4rWsBk382ldcIGqfHo/nVxR3IxEPwEneVZ0wrvxgi/
eWMZoV5oeD0SvHxryWjMJhQ8s70ssHWr2GKHWNRuc0bWNorfADYt0lmXPFIWk3luXWZD3j+pSCb3
hkStY0Aq80aPoo06hMgi6cr2oR8Qq5qviSBrm8iQqIe6xQquxZ8MQmjLfdn24wdPBc8d9kR7t6D9
Tca2hgSZBjkm1+dmskk1ROupKTIYONhtb/DwOPAGXoUjOhCZCYdsfxdCe0JFhuyVNLiG2B+x7COj
l7qklwIcV382ekJnizgoj7B/7DrokEBaTJWhPwYTE4xst6uwnxBaAZei7ruIgqF1CDRQrWGwPTmm
9w660jZLQ+NO3gHhUxUWW2ZyNQO8ngIhihH6O/TanZymxzJKQJwgqNW+I8ADJIVNDg7hdehBGkKt
t2oU5Nd3PqoUBidFz3K5EmpK3rww7qrHkDhZ9bIULPTuA1Gw9B2codZXYd6n+orktCXdh3minQKt
51AN1zphwwhzJ6s1VN+pBCaMpgapklRvA+Yy8Fh5658CEvdOejeGkV3b5WvCh4sOyrAc5d3fJRJV
mjsW1h20OrOtkgLWLelXIHwg07FHk5g+BN/oCq+uPg9yFdwmLFJ387iovU5dKOe0moN1Eg42UStm
6l5cF6NWqUWIK8pdhh35a+UhHcaQGXlXsRAqw+IxmaX/BZ5ChbGrtsO9qBGtuH2MJifxvTNAaNaX
QTXTlkkGeEm6tZO5iYMzu5lSZM+zka8jo0OWEdjIkfotOxA85Slepvoy5HFubUy7zPe5ZlSP5UD2
e0Zf7o7iFnKpEEAKBNm9tBJU7AcPUPtJKjBjyLyEFkoVXMflcN4M9qfyLOeerAvfxRmKHQoHgnsW
0lc+kjukygsQgxIVgf8OAbDVr0nMk/h8gPHafo0Kt6uvGjaJLMsynw8cpD+AZoG6ZwuLwJ3ZlymY
ODvQZ0SJIZj3iI7WhRd/hYOQvUmlhPWsqM/jSww/VXCIssyKdtwghLxOXDKbLhb+uA3jdArox7vq
xvgz2XzahruFUrFi77MY4nArD7C3CHzkHakXpTh8bJrdIl06Uo4QDG7aclVpig5ep4ZXZOIQvXgb
lvM11iRv2bvVYIcMgHISR1QLLZNd9xy4B6usUfU5uDoXBHInBcOLVzks9o6CmgwmgprQkHStfwnm
U932aKYYdOYhNa/L2vq9sFy0+0QpsS2ALLelJcwPkTXNDe7wOceRG6zIuCjp30b2lWl8WtH1I2zD
47N8dAkxS8eIHCT/MCPNYfmSpvMFoClxWTaSmI8sBgxMAFfyOS9ePJ90pI5w0wMPHsrr/5XQP0po
dMa275M9TOIDNSxlFJmx/6GmLtKm+ab7uvrlrCveqj8U2P/2e/2ouFH4hb86YagcKltkz3L1kv8o
ub//JwazOGZRKGCzs3/XRDv2ry56Z5zmPkoB6nTq8d8k0fwnrmnhoYimMnBc72+heByf7/SzyfzP
b0OwRuf+VHTzoE6HdIBcP5QXK2vZd76V0GYoRlerId7hI1BOQVvebufloY0PdrUPWSLKfZDAMDsv
iN9m/sRjy9uTw+x/oCpBmReq27a9VtFxCU+aCHEJaMGnYLjM/K/pWG8rCp+0/2i9G8e7jOL7MTpL
SGv0t6CsHPmWJndBfrQG8IvnIHk6dV0Hl152PdKZ8ueFFQHG/wKZNgiqbRFdOPh6RXrUFvi3NV8c
bqN3EkNFtfN3vzqNotspfJQpe+1vOV6KwTtquB4dj3NSQpviqsyuPZirzmGMLmS9V9W9kZvc3Yp2
ZwFw12fJ9CZG9Kh1gl6h22bDbTnfJe79Yp9Z+ZOzvI75mZ9cQTAs+zM1X8QTW4i9mg6qOc2KExle
KgesfvEYrsXQFoMpIhczn6j0QBp2El46ExKCi645Ncm5O13N4zW2lg4PUXK+jC+ESxZdxYzn4OLn
sNBanvrjqV6edzI+tcz5+m99WLynxNwM+T0LEgRHF2V5Vcmj9u7a7i4qrrLk1JK4yvdJsF93zGSi
Lrs+O5kVRfCp32xEfgX5VDQnbfLl7z9H7pkd/2uy8cqw+ECA+f9QZrEgFeavnwSbuqvSt194BPxy
+k2jEqrH9I+JN+vf/3H3k2uj6GRJuXZ85se4Dv5x8zvyV/pdn4guF6aWx275nw23J/FDSMlNLzye
UT/f+574VSpX+IEDY8ITDsnZf8or/k/5xa7Hs+ene98Xjo9ZjG+4Zu8QsbwaL36+9wnga2Q5etnW
GxHvw3DzIq6tsgiu8HMWHpiBpnvpDVE1m4UkBAn3bxnUtmxjhA696afskLHGBkfbDRON6OQ8dIip
sl00L7AZ61LrbG8WxFj7fpSkVJigN8AKRdEGZ40qpmEnRgN0wHQl7auhJNRHHLP4ZcNutj9tPPYF
f1URRDiMBUAehQ/u0YL0Da5KiXjZVjLzIXThL0G+2NsSVrcIH0PLS590nOSXmqWts3GKQN4x/Vb8
ejLXyaZeTHkWFc0w7UHysdaqY+GcOigpMxyooX3OLnrSVz1WsOWkBJh1EYyTa23Ai6t97A/6IvWK
8M4uQ3Jc8OHvlHL4tm4VjMcJmMUxnV0YQRRNUINRTZcgb1kOn/S5LeBERvlzBOH6oqDhpqFQxAFv
03xiGGEvc8oCAhAalb7LvAIQbf+J9KAkiNDjfWdKZ7ECC0tk2BRMBVms7diF7unidTbR0XhBWV4C
9987rY1YOlKAkjZ+E6av6A+gtU+9H35xk5wmvu0nGWIkRu1iZZ16tXQZrBD8avwgJdH/sLxmYS1Z
5YTYUGAXu0in/ikYmwDJblCyCRuLKHnwUQtpVEf4Lej28/xYBmV/7ERnW9Rno0FvRhxCBoaon0iF
cRy4/XkTvQo9RDNI3VQ8Cm3ZZzkKXNwnbO8AH/uSYHggt2v4Z4WK1ym99GEk+5ZQiSBoHsiRid+r
RDHPH6LaD6j2yuWpDDTaRoJ5SrZas/f9pW3Sn4t8ddRgM5LXKEhLMpoaxmE7vCK+QQKiRXSh1ICM
dqlrhrVEQzgX2TwzYG10mtJf0U1zYqmkvxsXtj3b1mdu67I5PSv0XGdnzdwO70VWTkefmLp3cIj9
EW4HOhHCtgkSmQoksYNU0V0fapyaY9V1zmb0MNpuCsb05bmwcJTuVa8K0AhtVpJ9bNkPXe+jHl0T
Z1+pi10FJKjTC0aAcna2C0jHO/KHId4P6Rx8gIC1ngL2jC4S3czciDpyrgdjexh2Mkr0XSi46chg
LmfgjX6OR9mn7dy5IRMfLJrMsM5NrJxH2frsgnEV9DRukTduUT3PZkc+zgqPLbF/bBibwG2RdtXo
bdwSJX4dTsYQUIMX5atdQIQiHMRCxpaH1VNqCvEREhPwrZrQRe2zhpE/MpqbrpqmZ5Qk03Nhi/zW
nRJ3PkHsT+PWmaSZTuoxDyCfOREw+ZFtBsovpyOOWhrwZ8ZBDw+qO9C49SubCCd2tNXNpGaUqLTY
gPd67Fju0DxZXb98JJ2fI2aw4fjyc9r4HeA8WZBTxvGEwCI2zj2Bh9g0m0Ls0Bd7X0nG8156MqOS
vZgjhDkimKj26a5oHIqSkA/C9uYHnbFH2YPZSZadcnl5dgfsQned5VTvwO+d9zhnDrlJbGOPjHKG
ARdzVAWMbzS0zAsZhc4jqnPAblWniNFG35Y8lq5CMKjoBaDgJZW6BEGLZWASLS4KiKPTB+eERbxX
3aKNkjaEYisEhkIyoeOnW3iBRQLLFA9bh4qGBASZgrnrQSyTTDGZtL5ck4zAt7Bzh6QLxc/fZrSK
5bGMdfUBOxJtxww84saEbQmqZ+kU89PW/taZ3CUMbYG/sVOBy2mw9ItAKxMyftmxaNX5OdEj9Kl+
s5J9EswM5DHYiAY3QZPV8zZsiEIbECxbp/g/NNItdNBsW+JYPFJPF1AmsAPi+UKHdmcVObqRUjWF
PLD1so9cWGXIGK3Pmps2jRQA4Q5M3NaJY+cTej0KTByp6F6WBt7ruZ4Xy3pAksX/nnBghZAAUXjv
fXZpwQWYQSjFqFdC4qY5tF+hy7od1MnUR23n+71PsIYljjZ9521d85miw0lo1IWvzDsB1cUTg+t6
OK3JYLmIPKfA5pESC98n6fRltHrVXkjyZNcd8pfEHqoRQVNSjusgKiY+aUiS158qkusfgXW/VHRz
aKh7ZuPruf3jqys2dD3XYX4GbODWmD3XF6sJ8qea3qsmyZM8RanVZ911CZzxjHMbP5Lfx3uRVXJX
jGF1MWfIxP5+off/Z5yr9x9tsbffGh7v6ccv9ecvPdGuiMri+g9LmH+aZLG0UvApzhrb5k9X/rMj
dJxfHY8ERKitrqA09H5vCL8ba5UdUvl5sMAAIv+zIbTkrzaRibSLgYuYMPx7IYj+dwfs7xcPXoKV
b0ZxKviWirXOmpH408UD7NlRmW4OJFDgkIiREV6FYiZlielTW12OnNSgSBZYl/spXBJzboBtPCcI
lUlKdXHCgYK0AoKQZ9Q+O4Lgh2wXLxJ0cTUifN8NnKshe8C6vCNonfrDzFlb7/NuTh9FMUzhFv24
mfe1mJJyh1kv+qxkbuvD7AweBCQWEKAy/eEKzGFUwwZwiVUZglC6J75Xz+OedDIfjqe/IEEyIXqu
NvXD8mwYSXZ/CnzdzufOTO7UbrTqGP9JSpiHcGqgXqM0Kt0iSnSYEC46evXwsfNoIJAAMVJTIlxe
Fs2ZbqcotzZGlrABEGKlV6E1g7dRgrX2ZoEOQaXIFuu95AnzajMmBQHvShghmQ7CxyXN0ucWdN18
iE3YH/OgokUmQdb5rCG7QBXyNQaBEJ/AGX4DfEgwpgtCIpyghskl6mDrYnhJ94tn1WhmJqe3N2md
RgYEUIBQC4Wb5ldKZ4/TCPYmPpIcL0GaMluuKhmBqJd1jUqNX4ZteGGpvWvSIUAdP2hGvG7/2qGi
QTmtKp8mXoERH5RI8eosFsfuoMMGehFOwq2HXs+iMCqyNx1qTUhvnNJZpz3WIF1M40z6j+9ewsdc
hhN7gfC6HZyUWR8+68Fs3QqJw0HbPlFaglA/rGWByrJbo0cYGUvZYicgnHHszuBxw4rphqxNYXOJ
PNnHAyqBHcHqNcAB9PSgnxr4/gTHddhjFaJRTLIjFBssE8C/9zLuF9heHIL9ZV4gub9MVWaVhwSf
rNk5Sts4HwXG0XOsutZzW/hW9h7MDBD3CT9HuxussMmoRRQVDNEECJjjzMUKWRovDrZV6y41YRaM
3Lel69rD5Zwlodiy52vDTWsK5n8tK3d9apUT+y/6JHjEYzOmwOSXvo2t+5pdjjzEDnG8K8YLKZDO
J+spLdkaHHCSId/UivEfZBCs7bfp0HbDgyxEluwMZuXppUwzHNNJMfbpPbzxKbvKq6g7N5M/lhjq
ejEeY1MgcSb4qZ/gHJkuOJBajLJrHHI3eu4Re3if/NwWwZAkYzq7jgtIHrp5dtKdX4u6uZHTWFXb
2MZ2cUgYW6d7M09y2KHg6dMzJwtoeRiUoNxDkLW6l3XpB18KUiKJE6yM5Z6TklkDPQOO5JyAS5Of
vqx6tKM5mpW9LUsbbl6egdfRaVngsSRchnGzZC5+atzezmBCFUm9DZbS6Ks4YsPIEGhoyqMwMU8u
cKC9+FpnlWnQTUVDfx0CoWMQS9xRcpCtndGPRjNwUjqkutomZC/0ZzUHNTIk0iU5I0koTk9dz2vL
KxYXHSHTtu5IT3F48qzLrSI56zpiHU/xJZGFJbiOWCXCvwhOKmp14mI6SRi8j/UlIvfPIfxTuijv
wLx4lHBFXaTenccOqto0qWfkrjNz8OiFRNdv+fT5SxWxOueRWUmnbI+zF/jJ+rOdI/k55xCid1U3
108A43h1sq74gpWMGvKcHdkg61lIetsA8WzE881eLUEKmSLXUJ/zSXi4xNooKIqDx+L4i5A9+04W
kP4xGRf7K3T3uj3F6tZg5YpW33I9+ek3LGf+MafZ+e7Or59w/+nPnsyF6LTzPP3Jik9+ZsLBz5kD
XZabikqdmzUp6qfA6QKBzK+rv0bUonxeEpI+D6NVMzogC87QO8u10Vrml3Cyq5GpIhIikleMIQzQ
rIm6qVwa9vTuEARnYrBJaimoGtMzyN5gppcqMo+T7SXtpVOmDMFWJe4JldBknWFzNvWWA8NqiPTw
3Gcs0blrncailsjsdOpYEJrZsl0OMx36pq/MQJOVcbFh7yzHh9IJ3G/p5OVAZcNhvh1JkYKwbOx4
2sbRYN8niZRnKhKkbcW1heHZc7roahSe+1UPTDE2s6NQyGunZ47XRxn6wMiDvLCp3aK/FHDgqq0T
zmV1SLqgPg7TINC9ydm9Z7FGGsXoCrLaKtT0Ym3+kMA1EQXe4JbzjRaBx0IsZdSx8dso51k0G9jE
jnHd6qKNwiQH4myL+5aXz9mFVTI5LGi6LyIysWk5VAjIkikPfjTbKpf7xkm7m6Aw6imz2CFt3FAD
/YrS1XjjjslzXpHruG+1iV8Fz3I+bzY8yP8nJhlbGG8L0w63L5iOEnKp7DbIDui/iDpyg/hqCico
724R5cd2bqunpi+nJ7KgBFAXg+AK6UR5PSC8i7eqDh2Om3aIfPDv8djuRarLBwfhER0u5kzOmKDE
759HVnKms6xu2RzPlm15jLQyNL50K8Dcx0bM8b4hSMlBqJ0JtW2F638VUVXbBzOp8Wb0q+6+ySRT
FwogABmY/zMcqZg7v1AE9PrU7hKgqeDEON6aADcWeRoO3GtHDP5xMDV7NJzy+rYXUf2O5tYFzAy9
h4PZdVGmsEgCSdOUNShwL/ON2fRO6jwhStcfRbV+lJ720mvlofE4ifu6Ax0PV/7Wdz37nQTR9KFg
4MNaLUhbZBMmbcZ9EILYPnFDpz7WBU6uqWshOTXIieEUQu16DVI7fF8GWdyLuJYXTmLcxzok2GTH
ZKT+Kn1R2puySBMg9DWBWRygJm0PKixYNhZaek8tz+F2B+hk/ZCV45xiN4AlMWC+A1C9HhzbzBm7
j5QtIOkSpg7TLSOB0GyKLKB9o09p532vPNYEvt2bOwuuN2I1bKLjzvKy8boVgAz3XE/xNymHGFv9
PCYvVYwkZWP5tiCRkEqKQhD/KwHbvWLVNdhrLPBImOQm0ZZ33U8GdxmOgLXJBWZIWodrgmxDDFGG
GyEuyHVGGQS1dOEwOifsCLm5QQ0d7PAvodQD/+mdRgWwpLrB1XAoWm5ZTBscpxvMPfjgFlVNLynh
mBdDJlA+6tACYccWIQtO9NR6yACZh5gDUdQmAi0atz7OXkDsOxcu+5UV42LD1FZPt15YkauE3Tu6
Lln3o9WpltjDIK26liokZQfDWRs/W1bsfmqbYN2dbePd58LM+HFMbBFe5lnTl4qyAI133s9XIQN2
j87eBdXASh5hCtmEbonEd6mKQ9eQO7LBuxyvmr+pektxomAJG9yp3Y1Fx8yPoGX/lcRG7zGrM4Cm
dkJ8ApvGuhp2hj3UPkyqulgFG/m0RVTL4huJ9PwtQyNBVuUwoLVV6Xxby6L7cIuQ2O65NuOzX3cc
H0xnYVrOYQqJg6KZOjWF0NduDBYjABGdKq91Z6UfgVfKFydABbrpqBm8Xc4Dljo7trNmb9BqdBsu
f09c1NSaNzF2tmVDHiWam4Gdqrct3FbdxIygXwTpeRRdtkq+2gmas12bjcuDA6DuYSFK3GOSuVqh
7aSDd2NHumE7jTBmTxHFIRSONSR/cAegPbJ5gPuSgqF7zUriQdFygfDjbANCugdDUN7GA8faJrbt
EfeSb+dHA5QEJxviRojBKilAJYK3mNBMxd5HYySeiVjW43PfdlBMZhy7H1OvIyY7WLLjjQY2sOw1
BxzJfQwFe7DsYMu3s2lKLDR65okWSNt6AkUTAZLDnfmuw3J8nZcpvg76OV9upGKivkHMNOHxJnjL
2rHqhprhEb14M4c9QT5gGBAW41EjwFbaXnRJcGKFDHpQ9nkn0W6dREDhCXRH2DbsAiniG0idUjJY
q4ts60ywStLG2N8SMRcghEOj4l2BkeWyh8rB8iqfDDacmW1WHyhRHJSbd3eZmtOPtII8tmFsPj2q
Rg9PxsnadzYBzMIzTufHetDY220g1nddXeC6CMkJaDduO+ZP2VLREDHJGcDBU6jeeFUojjN7lpcy
V6bbutC05Ynog/HFZ+Y2YSHDzrlbENPCHmmH+qkFLJ8zmXKT97CmZ9hY6UDyaDyvaOVRev0bDrn0
3QJm8951Yf8MbBKdYQGtKt8OvswuyeWiI+TL1W0Z5M0r7Q2csSqYhi9Se90zhhry0SC3cWs8DxiE
4ci4tG9sH9iJbCw0tg+5CdUD0U/Wux2OLiLdLpXPiwhiiwZYcNnPBuACw+lkuNXA+lJoFKm8QoVW
fmINM08EJi3vvukK6J6+3X0bEtlOBy6s8tyvKgOkFusI8p8sYjMRdyvPGCf8+FxA2n9lvSx9DFc9
guPUSQZgUk6Jq1nLoqBqxoEU7xm8q4deuHo6hplPKELWFGFwPkB363Yz4R6fBNEn8R57u/OVPqwB
Ye/GXnaTLCmjRFGPcn2AEfGYINSTG7AIfKEipJjWUxTOEev6XFIw9PWTJweq9caJwnjfQXr56PLR
0SceJpUvFMVCHAcQqgCfBthP+yjv6+XOm+imNmHcE5xbqB5XlyvmTuzwlXCj6JS9yyZRDQ7IpvYd
OIVdqfbRSrzcpGuuKyNeCsV9KYg8vwLYBzAcyaYX3KJN7db/yST2iyHJg1oKzCcErG3cF8WCgCeo
AaIvSyyeUgJsEKEH6Ip481B8Xv5vovZDguGsWoi/XrRevQ067d9Ytv48R/v+l37TVni/Bq7L9hKJ
kQwcny3rP9arluP/akPLxRQSet8p/mxe/yFo9tFWcOIw5g2IIPy+lP2HtsJjK8uQLRSCoSmwL/F3
9quM5H6awjJ4ddhHkEwkScuG7SKY5v1hkKb6sB6H9DUNJhZQPmUBDai9/ek9+Tej3nUa9/u07rcX
8dfZH4oQwE9/WuF6JVG5pDy+TkzbiUOjR+iwAZ+jKVM/Rrvs3+NvpIoWM4f5z0Plf/vroGZlhqfQ
zQSrkOSnuWAslxVzG76wn8thyk/heIvWrc53//kX+teXIfKAtbSHEExJO/zTyyxhZTLVymce9mWw
r+xyuK/nZIz+y/v2xxH5+r7xMoQ7ME6ViKZWHuHPv41IA6JAWvd5STCAZMTnPcU8KInVEc4ucWvv
yp/a4Nydi+a//H7/7oUlkh5JNBeXh/2n8WrOBThoz3528WvuoPoDDrXs2V2NsxHr7VLsmpnAg9lK
2x8ijL/8AP+EPvz+K0uXSyQMuGO4Xf74KzNDtARoq+dWxH32YLDbR9tJdYs81IOw7FModB4QB6KU
CnJ1RO/v66CZmv9yGf3rBcuATDLBJgSMaZr7p5+C458c7EY8c3Z7e9XG97ib422el87ffqFQSeki
7qJpQmT1p0+YlJxk9hP32erz9hANEjZZTpQOZtX4Bwz0L99Yxux/vgsVjx++LAPfV2tuxx/fWoT5
1mS3yXGZ3ZjRnZeSfxlFcJAo64HWpHpi1KeTfM3hm8fo3A/jGSQ+LlvcyTPhsZuMITF2u35KzK6i
ScQWE0HuH7Ry3wDOM3NhqKWr7VK1qCMUBUy9H7lHls04UzRgJ0wDdnj0OurCBXZFKmM0MqUFSQR8
f4o65yNgTGD21MG0ex67XvbXTk5lYnkxgi/Glz7TUYXL/iKCAnQFBnPAxr4QEFJKfNOHCXvnW1B6
rnfVWSF71oA12JPLVsyn8jbEFUOHCLFWZxm1d+6445emJb0VRu0UGJIuQlLRWEd6d2qsSrMVwuub
fTNHZF2U07JC79BDfHWkj7issLNiPGMWoO/JfqC7o1C04KbkZDqfNmncgV1uEntLxj1mxVbLBtDX
UqenMUW2v0GDMZs98/x5vKckX9yLBWJRtilRR7wm6Le/avo66jFc8rm9QeGnojcHslr8PpBNfLuM
+NiP44A3b2uMDlQCTwzLWGWf2FaWtOctdVFi33nQb1xmQpwz1g3iVOhBCMRgDYa4zlg1LPk1KQO5
nhgvWQXJIT69Ifgiaz83jcZPAg8QRfURR4aloes3dZq5sA+9BkO/Pcmyu81s7Qwd/XRhRepuqsO6
N+jJWz0z0ELEnl7gZc1BihDLRE5xvEHZ0VC/b1yW8t64KWd/6YP7sojbmAAIFKmRYx9iP+XDJz4V
MTEkaWJTCpdtgYj99ikaR4yzmxRxQoPzsa0BRJ6NjcJng1dTyv6+MLj0DE6+Un8u7NdZRwtbteF2
NNg6o8vRjathvpZUYqwccrdZ1cgKINFUogi2rapCKITMG8gSm2+XPPYWb+XOA/VP1kKZxqRag0em
Sh/61i6PSWiD24ItqPDNuKn+nGaSyDbS1bhbiWtpziAwBE+uHuMGIaIqvmVFLeLPxmi0fniuQTjo
NmqIj4hH60u/RgSSOies5HEOEnoNJ6hsceJr2CHXUS1HktQzGX8xKPGXjdNW2YupsY6fjCwJ5ESM
2wKWdCMAvjwlwmmGE5LNA/eyVxF2ShIWNDob+C3QTaqYtGenStpnmKEoUeAzQrhfczCtbe+EcKCt
yfjNO2IlWNQqds1Cx83ikBvJ4CGlGY2H+Jk57KgPfQja5mGGFeLeOwuUgC8pdKUCtQFk3edszqV7
jyTCTr6GSIfVR8ewaIQAgVjEwTA9lILup2bRTZYMt3t4ldkELCqsDVnYX41hXxYu+Il+itDTdHrM
HvIl1STnpTrxp3uCsVnFobonPoVnjSPkpdXFC59lwl6HFC91jSGygLOgrIGE3GksbgAr0oMRBstT
B5AlxBvHGj2buOJONRtUEuKSOfqSbBuyxW4clZjrgUlevzG6i8NdX0Ca5XCk+eeYTp3PoeUNPUBP
TxhzdiNeWRcpz7yzHYB/2NzH5KrkydIh8CDAl8Qvkis2aWnKnOxkFd0A1jePnWlnVnLVSvpNrTrC
VFau6PQuTgN/Awl1xArhy4faYuWJ27L04h3ANk1AeKZSdRDsLhS81QFcWSR1chXXfvrSzatETCeZ
uXa8hI4SzT5Za3mH+HuLyw3sfVDJ8svkgs9F55TKx2oS8WvQQ6rZyNyKXrA81x9DYRNQAmoWNW4i
sm+Jt7BRIMaxe1WWbV81rYSr6/Qpc8ph6O0ESlkwv9R8fHrXIohjBUTgNlmCTh2+yrDCRYpRprqA
M9+T51pN3VM3dcnLHMjyPRFTg39AV+17jxzNkC4w1WeNqer0JIFBe6yMQx51bnn2cAhMGYw7dELp
u8QHdjO2c/HgWIP7lpWWUdsRz0UOyKJN7xxc5a+JcbyHwbamD55QWbavhzQMdhxzpP1kPj6IbTMC
GcXNvgzY0hL/08S0vZuFl4E3107AUhpbT1yBDJWszdwP9u0ikNnzIpoIiIZa0UY8shQspSeIPgd+
aYAO5YLL5KTg5sCC5zPW4U4swbyWg2Arinm3dTaQ5aajvXTTxUItOl+TsyU+hzTvL3GwT3cFn8C0
UxysiGVzxGFX3DrRsc5QuuxIXWUuUYX4rHjQgvzbBYFOoP9xSoabOgvMh1s18EC80aDnMUsef8yZ
X7FbCBPmh/5s8SxE4dJnWz3L+liASYDUu0zNu55kZ2E8hrex6fVcvqlAA5OqFWUGdJlKjhtWMVW3
J6gCDVfMwgmW7UhqKBK7jkRxfHzDJQq/Ea0mBors0FooDrllsKpMUSWY1EYdzAld9BODENHIW7dL
zXL4X+v6mwGXruWvO9fdt7L+0G89cpD/rgvhO/1oZ12HaDmp/NDF+EVn+rtTwBGrhQALLrsoRLpq
7Yl+a2blr1SdSD6odH1qUJSPv+tCVk8vNl83VEHg/BCa/A21MPX5HxuIwBEcYR6vvv4j2M2urdtP
HSDZ0qNlGc69FGAzEt0Y0MWmQ3nY1J8A/lkid8yAKlZacKagBEDv2NlaiJeGsBxifNUEPICZNw93
abt5xBBWJWc4Dise3GEJYQ/685KeYDj2rz3GdW9qGMh6yy3L3rs5M6X9FLGYQ0VRJGtQAVUXXM7G
PpMSM9I2xemGjcZhc0gmmB1g2lVQ3rw465n8hajNNsNsxJPlVcA/0HEUDx1LgxWkhYoBRg5C0K07
msU6zNaik7NhGnsQPgQyEUCrFvWRJBE5IuBngos6R4uMybMuvkbaB6E11nVyNdgku+BdQ8TJQtXX
57WbLVTh1PgQSAP2/vtqZgi3mShHHoizqz7A1S/D6SiDlMF/ysYLSxm7M8yZiLHRMQ8BYzureh28
BVqq6Rwghj1+eXQzTXXQiF2YgcmekJPcsB4FUORDeqB9fWrZ2zVQIzJS5RwG3fxJj7fuvh1QsfBR
5vmkLhe27aJnFL9pWc09T5VgSg8DzoyofNLiNfBq9LIjqa+adM/R+5ypp7+UZDizu869+NYU1uKd
sn5sPn0rsNgoUWSbs7ZZMHZakZ0uh3AGZIdUZwCo7RGwCX+211Ic0s4qeEdENtyh+sZcS6ySzR4u
l6+pPzKIJBYmeJRj0o2gZDMmw1HXfeRwqemefCzdC3vHb66Ox0fAjHPAlREtLAmYIkHc8Lyv/jDy
oAdna3OafMecajk6UOgbd872eKlZPAty6NEXjxQQN8kKgmJhUXlWdFZOAVvqbZ5OaX+VIxIAyFrG
LBPKurXXQGqovhRbcORHQP6viDTmI+Gx/sLTuCGx/lTpJp43BdXVuYajqMAM2TNYWWa8iLy778xZ
r2C7Sfkcj8CgSSDDfcjcvQtuIqLpgeF4OY7Ny7Y0PQeraUsZHf+PvTNZkhvHuvSr/C/AMs4Et+70
IUbFKIW0oWkkCU4AOPO3fvf+GNldLUVmKS3NetGL3mhRyhLdSTpwce8532FAABVutH3+FLFGN9Uw
D/GO1RiU0wU6ndK3dypFWAEaEy7bIfaNU+DO4WW8WjG+j9d2jnX+IsVVaB8VetKBT6yH8hBXTRuR
+VK67aUS1ojVZQw9se9LizFrCF2FHN9mCdwXmgXYuldmTQEa84FUos4QTAyHGZsoQu0KCNHIVpN+
qlzi4t4Peqsl7HwJ1dVQWjJ4ocCIq6tmYjLn7tSgFbPKTCr5UG2G0uNM885/sGsGRft8IkvuRDU8
TbdKDdF4pUoCo2CoA9LnhsWWxUowiMk7kAc+cS6j7uW1lhLAYEMD/J3kIXIZJxpgHKe9F3ysrGnN
DkOtnQ4xRRF+qQnsyqGMc1L8mDEURUMmp+o9Dv0QWmts0OJmm6ZoNfUirpewo6aIeqqPeoL+dOE0
Xf8djnctbqaoRMuKQ973gdlsXJ3YwuO+S1lm+qNJc2/4vFDVPZIrE/UIdYUskBPDLL5xNIbJQzhq
Tn42nH/yUlrh30dTK8oj9vLxPpxdt+K55yxK9FlgJm7c+GtUsNP0I3PXHtQ5iPVdUUnGoYXHI90h
9mHolBJc84huUdaPATHiD5xL3XlfMn7E8W6Lxuw5P41OvsMemR6RHAb3qPK6r2shhhef8B7GvJIi
kJPN9KXMEOKiJp5MDRVBFjkIX9fr+l2GmUOevTJ0u4SAejPthrDgk9A6j6wD+W5Vd09JSsULlIGz
dzWAOduDtuFmWQy9EFCkDuAEn5nPO96Bzj/hT8NKWmq/vsldZEmJFeY0HZhKR00SEwrMiS6Iy9Lb
KR0vP1wFJ+kkkYkwaMzSWVCWVjVz0BYG0Gkc7eqyVFIzyotTP70tm758ZkDVmMMMTAqGYmqHd1VJ
cscGAPcKPKMWcucsLwpmdqP3sYoWiPxN6KiPfighuk0LYJxdG1adfmDup66DNeyrvePU4cwDdJtN
DknfJan4Ob93NBKSAwDMbboGJZ1pt4wekR+Zjt6jdJYbeNblbaHq9EfLVIgTichWhCB9N500x5zp
HGIp2RK+82xrXgz1dlxhVFvMm0DcsOfEiAidOQLduFWRzKfak0dlCvddbh+V2rwq9kSekZDgY+3h
5WhiXiV8SdAb81RV46FMQV4DNRMLp+Fq+ajJaJOHHDoocVd9SxFb+DScLgXJqFvoSacgo6Ek7/Y5
6ujn2csHRbsrGolcgGqQ73lzvXNrdfHmYmA9Q0wykCqQE6bCn1ZrI2qxN+afjBuyK92iC/c9Okx4
MdOsdFIoe2zA8E0WJoSR42OC7CQ6zYEtIoxsSjy5LUqQ3TAtJDHhqoftIQsJwa/Nm/20SpazOl3b
uw4/Qbpn8Oo9j2r1xA5YbfeOd8ImRD7oukSoYll3HXfjCxVNQJxr1M8f4VnWXxxagDk7sjtxi1H2
ba+xZz3h4s9f1lLH35j5QyKmBCipvr2MDxHohcRANKg222YuLiSWnGZfVr4Orm04i/Zu4KxKDDwN
QcoGSO+893MNfMKNoV/WqJOCR8FvZkrsxsnXnZUpQu44xHb1NSPpjEyA2sHamHVhe1TYsvxj1lsK
qqCYMMmD7wwB1jrxCxCz9h0RkeS0EkqCYFdCCaEnUqEZkmzXxQHWwXBH71H3p5kszGI/9xRXjGUz
kP4utH/aORlrE1bZVB+8vAWsV1pOjTpybGyi+5THf54WK4Tlph1IYS20ok4p5zlPjxkx2tcTgBp1
7jaNTAJTcllPa7amzS1Dw+XjaDwoz8E4rj88g7Z953eFAGGtp7S+7miMzNu7t16HxlPfGL1ZH0qi
tp+yBRDrDn9R/EUxk/B3rJHL9xoQ75CsvJgf09mK6+O0Wt41iVJQhnviJcCy46M6j3O3fvbMIIKd
W1mYZUzqWbyjwqbtig9NvR8c0lt3i9tFt9U4KE6jM4vJHsRxMCBBMfLKm+kIHnSh00s7GLWHOmrs
oYmsxbcpI+FxtxZd/diZSn+Kx1l+A3QXl4k9krq5g/ZdfNLThiarC9M8D4xFv+OZVHdyAmyFztGO
n0wUl5d6mobPlK8pz8+ZzFd2ZXPfKijoqIUczo8ItyHdbX0SF9PDY9zq9TzhZ+cTa8v9NCLvemCQ
SV4FGkYCNJccUbvf9fBGfdotXxgZZx+WqAo+RwOZkvt56BrgX4aj5VAu8XXvhdRXaZ7mBDTGhpk7
b8rNjM7R37e5RAQmvaknN7WvVoMYEUH3JiyE0BotwB2XTM6aTgpnX9Q1dL1C4uXMHqUhLILeDOop
s+bpXOczMaYNnYA7g+CNnBKsYvTD1jV+XJoqgHHcrcuFw5KPLluU6MdUhtkMbSsSyIaFm87m6nH6
nr1ubIkFAt11QNtkfXDLkcmuDouqPES1Cem/CxNMR7OQNKPcznzyscI1gNFpwh+mHCHjznd760M6
19PXEE3ik2TFoMPS9xaNJYr854Vse0QaqxzaY9yH63ldU49iodry6L2ss9J92s8hCuSgx3FRKkhA
8Elt054VIIKYPuJCQl1BGxeEh1X28bmXxqNgRueW79Zos/QRcxqy1hMeQJD24ouatFllPaUkRYMi
wakHRtNL0bpL2uQudZaFbKshVNIpReYBVtSLfzNXaQNRAiJ0sNNWhe/RD8fwQ+j4mNG8AG48IaNU
7DRXauXuEKazuY9kv32fyWaID7C7ahsGrKHFLpeYnYWBgfzc85bQZvHolBOaNNqfyHnjBDjmqgtZ
HWqQQyLFarNXNhc9FNPMWAb91R2pKsFHI4CM74cBmQEx3tVL2rt466I17sWBaXz+Pq8zLY7RauUr
BB3gDAknMJ/uS5lO31cbyQgfybGhyHe6z478XIYzCHLCJFPEu4BgUHC1QJZst2NvtFWbCKIC6B2l
AWzLuqL5S5e7CvOjP0/1koyp5mAJzg4JotVXpBIJGt35vg16u2dG1+DA9gfWmmMXVBLVXJHNPBpi
cfOkCpxanbplNrhOnV4cpfTBCAUhdtkEeVtMm8q3CPwDvDmYW0CDHYQJOB830Uz7/igz4bR7DZ2b
vL1gG6/2wxIhpxtnpzgODawu0nCcikisMAVmAx2pCB8rD71JQsOfI2k0rSAlYEOzTQEE6sE+tuEo
T/VaktIzt+2mBvbqsLmgDY59PiM0UzIWQqhD+wk1ORrcNCaCkZ3Fo8U+N82JYqZ72jC+5SUteAH8
ulLwLv3SAUZXKcUqO2ZBcBuvtUdgYTZZD3NNaXvqDAqv3RIOZXwzLC0sXFDSfLVyiuNv0liKwMBo
Ow87uNfSo+K0QRML9dJyWaaOJkvA78dnXZXgWFSoYqKYYkhPly42ruzZjnVvHxTOWb0Ll6qigM2B
cu2WCgErSs+t57x2i9AJFjMfEWbGNoSaqojbkybdKD+acCQAqRrJezhunWGOfq8y7a7CFZFwJNRp
MgYp3QEzjAB6yG/BJlE7iG4u6bGCCOlqxuHnSkcyv3CjPMMfy8bc3qZYc+V5FVhRb8AHFwXMVrvI
+H1vMvMYS01/oV7l592rFJ05B3/bv0rUxatc3Q0wLd5RZjODZSSv3W8wWZQ6qtBu6lvGXGuzt62s
0uhomLNicgZSfZKvMnn1KpnnA0JeLk1mPNAjm6y+H4Le4LWBpZVkm/Je2uSMnKJte0962PneJZ4F
ap9+bQPxbuCsXt1aUdEzlFg1wn6gWCiuYwCjQ5K9iv+tdTMC+K+mgNHl7b/v8LsUSVmVaXBUQkbw
E2M7bU++DZR5SGL8JfSQXG3EkUFTN10wRommd4ta7PEWihAkCoc1orqPW9y3T5CGK6Y6RTpOHwF4
8j6iWFrX6AFLSZpf4wUIfGyKJWE+48ISv6jRvKa6Szia9DZhopKonD4Nf1gtGjFItuNBo4cHcz4a
jul0Tg68UPg0ZiRloH6WnOFn2b96Of7wdbx6PDjDKwziddjnDDt9wNFu1eMJiRkwgRLPC6c7hGET
yy+lAqUmorrWl6rtNqGpK9o5WbjF9VFg6+uvjdctPTsqaZ+nfsm85bDqYSIHwKs5ZQp/lXSjXh0t
GP5iCEFyapwDAR/kzbgrpo8DQkxV7ME7hYqcJkL4LtjgB960wJjwQXt+Lh9wc+Oq8ZDO16eopO19
JPkA5834hwvn1ZFDgCvuHA8f6LUl5mFJUDzj31GvXp4RAdiD3Aw+E8hjFKS4Y4f9MmweIKgBVr1B
efAG4c7sbsVmGEKPUte7ZawGRhuIuLAs44twX31GIK3wHDV84vbAMImSEPgUbPHGXx4Lx2bulK5y
9sE0VZons9mZQiIGZloADi4n2o8gLCUNQVJty6gR++LVFeUXa3VHewBpYIBu/YLWG4JLvAphtgdR
Xn8U89ymOwvA0G0BVGs5Whx0XwqDHSsemwVjFwN4G3lZG31yCr/8sry6uLQUsKjSV3dXNRbjpeM7
hdkxybOIVH/1gpWvvjDCl1EE+gaXT+LWcfypAtUONgEtBIm1r+4y6NQdCBEksd/48eM/i6PNiza+
+tLMq0dt2exqYHxGXGihwcJBBT9TipbjNLR0w7JykDf8mLZA2IVZ63QLwqAYqlNB9BmFVGtzcsb+
0eQY20KLWOt5Z6mQc9spHRysRz1vCRMdahwA1+lMaXFnnBA2La7WeLSyZKj9Uh3LuFY9oSdDQK/W
CrJOPcIxW6tdQEMpPASAj6avg1jdDS+GWyQzSW5s4liDlCxHEHjDbBOTQ4qVPmAPDgmIDku/SBDU
NkAW28XYOP87f2B8tOtyV/nW0WfWLvb5mBMejF/DGtgB4io8V5EHX2HUbaguOQuSaOIDt6ZL4Q10
xU9+4wTCnGQfrc5ncuWRJVWZXYuzn6eBz8MOs+ihKe1l/s60MKVCZZ7JqfIKe2/QnmgMbGxwkBYB
Ow8H5JzlolSTGL7mcT5ON7YynOyMF9mjQwS6g8GEPl2NFx+csuuWaI/hTIExlWZJP/VuWA5PZQry
j0BwO+WUsBvakMbYrmm7XpJp2cSBD2SxyrunIFuF3K+uK/JvbmFNOeJaat/wMVIxxXeMwB18sN/H
BXFaBY6GdxmvRvvAhpSCy6sNwISEbbInF63SlxIq37PJnVmeRoIPiPEWeBNswFl0wnAN73yiukBH
dhrXI7gBCB2ZAYMBeFMD3Rz6POnzGUnJNOfVd3tJ9Xf0CM57NKJ0eopJg/7xiOMqOEzgj2BxnaXC
rFDiP4udZrUuNgcXQclWH11HqidSDD4i5vBJCaA5E5jogLlzI+D2eLgud0AYqZOJP6XHElpqeews
gYIdH8PUYxIbwBoj6wYv5OhSUBVpYh4TJH8kXnaL07lEd9JNoj1k6xeCsvNvlqyIHEEBbT2qHKUE
wwBVu4eFDhMi4pIf9kUzt/kdERVODbHW6m9oE4FHn/Rk8WfbFwcamnNw17joB3a0/+HfmsxLZ2LT
pupbKxqmx2u8JcFWAqLmaMGsY13p1MpPOy1+ICLB/jJFOanZtcFQuqeDiSiV6UVGcjicvq/a632W
cxeaNHVx78BDWCbzgvoa96ioRveB/LiZbJV+cb5yTMuOBUGqD2UD63o/idzCLhjqZ1xhst4PaxCN
Sd+7HWcHd5utOOMkRWIrkR2nV7g9bzOn8dlzAPJiiI8+tfME5TrKXPN9jIawT7Q9lvdLZGMPF2vE
a0ZiijqTODQ9pE0EpmChxf7gv6L2OeTl33tKxAfaIdwd5rDTYx8vA81A0ppLbkkX3FloOBo+3Eze
gCX5Je+pHmRxVKQcEXrTFJsnyWqnD3VgowMYlb/exFGhsQ7OhLywaqVUousoOTVOOa2/BP6HXR6K
EncwQQZGfLaKmISM1lb1jw0++B3RSZGkNIlgVbFQXDOjx4qJYSjljE4jeiGpaWGGXCPZ/uhTDS8J
0ha6/ZO1TE9YcOL8In4NLoAwSjye67Dj7n0rmm7mGJkRXU5ffuccRQwGhwhxXZdysoipIEmF1JXQ
3ZvXbAS38AWBsXFV/AgaG0Ox7BvGNYEK6K/4nqROlhOAnUQqO2JNqUpfJoUfav9A5BVOR+baVn5p
hozwI4MheNfCkOSAaZdIxDRrI7kGGoRfllVIClqJofUIqKZL0UK7HmhzIkfgRtCvK7cODeMgBsgc
OVFQ0fjg0Bs+ppNnvxcEr6/HevXye8/YmrdIEk5MNlVTfCtZ3GmHTKJX9HFGjuO0MXz70iilv8az
np8dfkn+bkwdAlcQluh9FLbWPQYAxt2QARdMDjA3WFMrN30yvoOSqsk8Z9l7xuIwr2OGILeUhOJe
ze3gJzOeyK013yEhy+j7Ruc1JLghGSqdv8SQ4619PZJRspJ1o45C0Bne267WtHJCEpBJYJZDfcHZ
z33k5BZd4rbI/EPny2BO7FSRqQfuOuRsPG5sbRk2a7j3NMKkj93a9j8ketNyZ9fV+C3y17p8CPuO
gGiXPAwaPUXKIEiIljQztcbWVRg13m0fB3O004zwX6Cv2vfkjKM58JVviuuOz3eN8Y3EGLRo63uf
sZMicsGFGj6PjfrhqxYRjT25eMU7yzaoqciiexjrrv2MKV8D/rZ19x6tPvEftqrar/9/OP/HcD5i
Nu0Hm+RabEpl5okMsv/ztP6/Hw6Ph4f3h+R//NeH74xoTPNfkGp/VZ3/5T/5v8b2wb9iRKZeRNTL
/0b1/QH482B8BaiMbT7NBs7+KfPcYzT/KjT/IyUdjvG/x/ae+6/I9z0G/ggdIweD3D/RoLsbKfAn
gfhffvCfh/amHwCa1sbZZzUmMBME58zhAFq0aj0XPfkRBZKpE5K3m6Cy7qU/vk8HAqBI4OgCX17a
kKJ2oApO2AFvh7HcRV6ZDISvlaR/f2LCku5HC8tavYQpTdfMPY3YRj3TccIDAnSJlQ3EsVn8dxSQ
xUEW648qyD768GwgQIvp2qrAWzek3yD+fJgUGDrSqdP7gU2cRkfrXyiH0x+BLyVnvCahb5CnuO+K
zbLeGvhYLsMHZEZ4tIZiPmGPAajE6GPvoHtpge2aZrjpauEfqfM/UKqoO7/wwOUIdGGI255a3/uc
m+K2qcMHG3oZ2gTOXQRZsMvkt60X3SIrfU8Ndg8X4poY+5u8cE8mIKEIUv5wHYwgsseAHAkh1TaS
k0NCs5bT7uAems6+8digYCule5NJBheze10P6/Wy2uA1fL2wqgk6nDZUnbz6DGr/NssxRWfCsvh7
AqDFbIIjtT7d+k5cVCoYDk60ZNfA22amSESjdOUV/slyzwznsUyrizbm6A4d7VSTdvLddPoHLXfG
MkEWoKBdLnqnSmDPcOoSnzH9XaSM8lM3ad29BDy183xyL9PoXVNUPwZCTUFfgOGCGkUTLTLqXfia
51HZ+LJlFSXoYGnndkynLtzFZt5tLP+2MSUOVlti4eEW7obON4fUns9t50SPk/MFaiv+LTRtlwuw
x5y5ZYs4jm4j/QlCJ3nGUIrkh6JYn6HnAkvPuMvIcQ+abeeO4Wl7Td0x3a0B8sXRIkUI/87Hrsvj
09ZtF1H1dWw8fexrkt9yNz2wAEeXaJplYvTcXHXOch1ZdnOyxvm56+EnOUgNkGczxCLphl2VEbpb
neOofgeK4Cl11gOn4kQiJJDmB8q/Y9HzRLz+pGO+YDe8HrsOWws13/SoBPGZ5dMG+C4HnbQc4rql
uSfx+rQdnMdaXenM3Tf2x7HFPCcZcRgCttOMOo2HQXq5lqgrq/huFhXC1DuMoCeqYhkXx/iW2cmu
omwKvffU1DcNDAbECNjiLOcdbCBEZhO2rAiDPWQr8/x/cef4f5Dn6ISIov7z+n/Trp/rL4Uevv/q
M+L/9McK79v4jCI25lDgCvds/98UR8/+F1otB0+Mz/EpxIbzb2EWdFcSFTaYDmZPxvC+95Myyw3/
JUL0VDaoHx/Bux/8kzX+V0cF/4wHxCcIhBfiWfK41q+yLBu5vJWh/GDc4jADsdqABUbIex12NLZ/
ujV/YQLaTBP/x270x7UcwFsE99g+Jcwb90Y5RvHYVfT9RTymuPGM4FScMer92rXpeOWJMvs7w8im
KntzSeEFDigzn4gJd7uPP29gWA9qKV29jRqmns71Qslt8uJvPBx/8cXwzMYu1hw3QoH3xsFBkwE1
TYBMNM/iJr+I2NH3dLqD4UjYJIPBKWigVvz+Zv7Fg0PnB6PLd30fhPqba+Y4LTFgRhOuo4VIZX+p
cVHnjKl3PdO30+8v9ldfMLa3tEkHIKDYXuKfb6NMaf25JVbvsWvULdyd4BtudH3W1qguh8LE8d+8
Kttz+fm5eUEEPwofHUpBBrVvIWS8kDY2aqRe45Rf2d3yhUUd6c8QvO9kEF/XTXiVE7r3+2/59mXZ
Lor9hiv6XBMV4a/fEvnW3IaznOnjOqBCNvlFB2zlb16WP19FAO+KfKIlMAo6YhNK/iyE5CiLjYLe
mnbUeFtE6HZ0F335/Vd5+3bggQsjEWK3w8eIYv3Nez8vjViJ4IU2ETjmOZ7K5a50QyK6kXuc//Gl
XgtFEUOe/fP36VBI5nIKlq3BSEw3LpxpS4BdpheAjMP6N89oe9N+fTGEoDMnbBzGPovIm7s3Fa2u
gewS8FHC8a+WXn8khnz44JdW+G4dSpAfofxbo+Tb95/biXIW3Dc2Jxxhb+1gCN+1VgLxROWE/RYc
M1+BMW2uPQXAclkaOAC/v6l/8ZLQinIDHh9NQT/Y/v6nl2SWQjM2BLVYpFoQHeelZxEt89/8rP/6
KpvFlPURA9ebn3XlgZkB5AkANNYWHQonS9CmOH+zUv3FzePEjW3WE4HHXuf++l3Sao3y1QYRPBlX
n9oysMiTK6JLt4j0j3xo9B/c+f/oqPvz2iHiTYAcbnZTooDe3LvFdGHdKjJgAm89c5c3KSptgbYf
XlTtvJPC9MnWXvz9E/uLX1wMkAeLJHA+NoI3v7jQt92anA5wDf3CuYH49mOLg/ScWuvw/PtL/emx
bWuUG4RhEAlymLbz388vhw6VNRCZ4u+wFXY3CBHlqWmI0/qHVxE+OvKNPx1t/sT4zW1cLTwXvlOj
0FmKBZwKFo1E4T57/KeXYZWCU81bzg6NTP3XLyO1wNTRo75D29nuQvQ97NDM2v/hVWIKjwh4w7ZB
h2ihfr1K7ApS331UCbGWVuKOab7v2iZKfn+VP70D/GJtBObBthJ63L1fr7IEjjsKTI47ymgL/Nq6
3onIJ7Y37OTx95f60zvweqkYhzgFles6b5zOTMmKZZINTLcgh+C71IPtXyyqiNzD7y+0Lai/LLhQ
QClYcP6CdvQoRX/9TobzZcvEg1OYClOHNX3po3Ph150FwnSZVkR2r5lW5AhublBEtVhppJj/8ffF
RcMvywkY5rM7v7m1/F492HURypF5JAdySRUJzq5XMwn8/ff98zMMXSiarB4Uqlznze+YYHP4tQGd
t2pu4WnFOmLci8Y+g5349PtL/fkZhlwA0QWNF6oc983yG65OoE09i103rupdhDTr3Ja0Dv7xVfzY
55CxMQU2s8evD3Ah62jyqk3eDokJHTd02maY8r+5bTSY3rwo6OLJnPD5RjabSSTevJFBgVwaDToR
7zhF50PF/tUdbERQ3yJ6xeajhe3OpwWkqU+ZEas0pP1pUj87ZV2ZN48IWKP6iGBbs3xaFmkMCIzB
5bppXZJbXtbrtygYPdUgHirN9zStWmhYqd8xLS462zxmyLWiY8pubA6r5JxOGFrmlObSJmsqBa+T
e7oqLkmiJM4bTNK4II6d4Lz5MRZa5DVEP7ocke9lPhPgOHUiC72E/UyP98GcLgjk+Gv/sDbN4NxH
6BqwpSg5oL1UZcyMQgZLdFo8aXI4T516H+StffKAUMNS4tupd5DmrehjbqalurGBFK0IRmKI0COQ
entvI/SMz2XBNOxujYN2uZg7nLL3Vkqw7NHp6O9fU28vjMebaJhB5E1SxaeRSQpcfMivKXtqGbQR
QhC3CB7abk5ziHBbZwI+HhniRAUbtBVuqu9pYzs4uSGUbuFMHX7YsqO42g2lUMFxCIjYenEzIp0u
2x7a3bOLHmbN9nhii+pzlfsb7VCQuLVbMzQvKHDwhyZ9I3R/Nj4jTqrbFtaqwbbziUmHQKFmZoBW
NUqkZwwE1nohYmWRJrpIP98b17TFXbTk4TOW2mo5t8xxJtB7kfdj7UYSewjSWdExVBGI9R1oUGOS
rqgZJM4wkO+zoYzafR3luE1C+EswAmv+9fvcGpkLWHXIXBllBPiVvCLDEp5+XcFOze0wvmxo1dwN
evDCJ6Rx3XLRdT7iAhazeorrA7J2iYNzsausHxKgl7n1RUiswR7AGgiEt0b6tWEibAXeQVlyNN+K
elkvjLeIFA0GYmlUhSDLGPDzRuxWtyC784gXsjePqtdD8WXBge55G9AQGPkh8FTvdecS5LSbJV3a
2qT8wevKSFXLNABOIlXQ/Y7fYq+FRsq8qILfo6VhZoZvMV6zo794zi1z7Ca/7BQdwcNowKOe+RAY
YBDrk9DEvOxO1Lb+YXUh+r24LXqL5JE4YiJJgV23d9qxnJ4hTed549dVppKnOhgrti7iGcHDFxp3
bnMim7fqEzfG9UG6WFCHzKolPM6YJC5axjYiBEZbIbHfZiyqaL/mhc7u58ojW93p4zG+mcl87k55
hn1f8KOCpg4axP4KmDIHQ4lt/qpfM3u5rubUqo6TwPR5QWPZsQ8LP54pqfJgvO0nL8uuZjxC1YMg
dd0/mlq6LspwrV0IceSgJ1uKKrHxcSrwEaflqEihCmlXag/fxSmXKfhTVlJ2sHlQ22B2AYhO9HYa
vpvLyXm/VK09nhjOMmzzO4vXvotyAtshI4ztuXcLlIg97FZwfKiG072QI+EXWHHK72sfFdsssmII
B8fPd87BMAGFC0pfdxc5J574TLRr7V2prs78uyHOpvBD2w5D8QDAoFEXIXq7FR/TNGS8QsTJHuGk
xR900BfIDGIL7igt8+82dv/sJlcajP/a+wwNy1S16jBlvqgetREAxSy7dbYHROyGj22biLGyzZ/a
SZL40NB9JoyLn/9tOTeoQgZHkGmO080D29X5zPUwMZv4PJW5E+B9ycE/EBjJBDoCc8Q9q+r7bjAN
Um+8XSA/S/3Iwh8RaemRSXvy3JFVo8HvYqDKKVCbpQYl5qJVMacMTlt3XEFyqndLihCV59eHHY5t
g+q88CwhDiqQ6JaAbKIA8x2lEa7MOLdeAIuhlZxbndNoj5km34KZKS62SAb/3DqBlPslgjj5sc+G
XB4aAMAfw4qNc+8KMYU/tF5yPNaO0/RXEYCBEfxYPrmJHkRtXYco7AyiWKxJlxiqEaVmkz2AkV8d
snbsvtHDAbFxvxxtpH5rkqc9OWSq8yyknPECqzOz235FIEf45tFY0u72Ag9Lf6nHDCsymqagPoil
8+SFtkk1RgFcSfe57w1q/Tnys/jSZitfQA+SXLmbaQpRo4RLrI+IItzwULoq+sKypu2bsI2y45AF
vt4c0gqXFgw/Ak6j1o8+jbAx4v1s1XZ5uQzZ5o3JnZZ+ByKkeacWdGS8LdBFE0W0tdwHYxuspDb5
2QshBrTSlpnM0n2KUoAZCNrragsxRuiUzfig96ujKApVHJrvLRN9c/CLpQL75zYhNX7sTed57AwC
5CV3NWzYMsiOPXvAp2JBCiBRWQD0sEJ+ikgyrXfKIrMBtKQcmcxUEax9F0CIvKygLJtk2UCKrF2+
kccoH7WL1GcuQf+Nkfzh1q6p931MCuC+G+rli1C6G/fS9yZxKI0eWNtDJiWMTyB2JbFyuuHg2hWN
e7tWG8PCJcCtHRWK7sElgwNs8RinrMionkWPR++iqBtrOHQ5xNwd/Mg03EdtgeMFXC4q8A6JJkWM
pcSxJU7hqscMIvZh2PnvoxV7267uHA6mXQavJPHGAapAjSp5TSLV9nDQ1jLi8+QBLFd8M8WOXA2m
zLIpY0Cp1UoyIRRtTpwYg9sXl62Pn3yDqW43agPEfAq09y2PDEBHayIdmzKzwUkLHgIFMahJbYGg
ZDNIjIDXSJJ82XyGBEmQBd4N52kUccZWULn60thGwjCxcLQdwkZGhygbcTN4nbOKI72FWVAgkVhD
kyRL490QuATVKB2V8ugumO/uspTcyHf4BRQCm4yAFxy0chynK+AYq3ewWN+R5cOzy2/KspoROCME
m0lrr0d0RojE5K0v/XU8lczL5/Nq+7w7NXZA5yrty7i8UtQS/VMjY5c5U7Yl+l2G3pAR0mFhriHg
pQ3g7aJXsArhX2BsaPvs2vVQY3w1xDESPYkIIYLTgFVAMhMC1IPkV1nAFj5RtrhtYtYOAZ7ESpIm
vlUP54INsTuNYRYG54LIUACtZHoQ/MvhcPP1DB0yirYZZ+CsJeAka8mGS1MJiDogeB26wm203Iuh
0HFSkDNUQR/NixKHX4iIEu1v0SY0foxKKLo8YHRaYt0LNbfgwJMJSBrxuu40+H11b1styqvQBOuH
lkFdSw2uGRxlqAAfDFiLy6ArUSK4rFDXWeoRp5MtJuzxF0CM3aVtZ8xhQtAxvgyIQF4Wzra8bm48
OEc77ZtoF9v15lIuFkQ+m/DD3Ud+v/N0Fn6j1x+Gu3ZeBrAZtqfvcpKC8C3xyRULIFvjzhoaa5OS
RYTDkl/Ex2shGjP7JV3i0DmFfEmBa4I2tFKy1sESzxgKgMgzznXk8NmwqU/7AQ8KhEW37kvg8On0
AXkljJRscnFMKbTkT50kr+PQOA6Jr25Vkt5StXUBhHnNzEgUvTDjeakdVHwVZI4nDI0QN5YRGf2R
si+6C+0MlwS+tRnnRZHLFxdisNyLYJy9nRAVnlxY+wtXZziz08MM7G8C3p34NclCCUAFcGB5rsfv
FVI+EI+L2rIEtOwMwQVDxP/iRf37blhyIpIYApM+7WxxTGEw/WjEoj6EIG/OfppSS9mlw2mJs0Db
kSVddtdw/fmtBsbCLmD3PWrzWloSEdkQIa3GXdt+RpIWwSry5/rgwrwOD3MV5HcgkGv1HBdGh/s5
j1Dx5ICqo0SDN4POFNnW0eQYzo5Ys0EfRk0wMaYEm9jvR1ez6yHxX++HRoJ7guXsM/ocs+wSyKv1
/D/ZO6/d2LE0S7/KoK+bCbpNc9EDTJAMq1DIuxviSDqi3fT+6eejsro760xNJvJ2MDdZKGRKYURu
/matb9UIJNXHytHXmOkmGy5LbRo3U9vDEXdiU7lLUjdWAksdrK0b9/0VYjGz33Rirh1Otap8N/GU
3gw9LSMldpbTDOtWDT67XzVXUitgyvA4CMOdbpJKhP2NRuOWmcf4M6qL4iuvBiF8iWpMBonIdISx
2lT8mHB5IxFUzQaoZxEOsxZiPRMdbbA9F+SRbaqm4Jjm8inT9mRz2rivyrzI5jZDFr/wFuOsh7Of
OGr2SApwsaZxA4LG4IgtVe8ucaHk3JVKpbY16YZNw7+x1dB+kmjQHkeb2yvIc3AbW+zieeuPnRAv
EUG9DyatIBJtulDD15aidLiUcDF6oJkcB3iANpymhaLdI2ycNoS7NeGiU3srhkqlmySINLVCjBEq
suUHNr7+M627ePBK1M0F16mC7adSarBPhoyyFi1XVpwIj4rjrWSV37Hpl+zC86alAl6kjjE+QdA1
pJzeHLa5Kneunff7tCiMLKiBf6P5NXLJ36GCHotNQX5GxGa5O9uJs5dK5Abazw5WcFahjvAsfXFf
xNQr1Y2eWbCHNgaapOqdjI9hesglS7I3vtsZKr8yAniOJ0rvTTb11mNcNRjbygHX9AYuSockD0ff
sMWusJgnaffiwbT0ftpNlIIwhgemCe4tmNs4PWGswclp2bBmAn1o1R0D2fpDmwXigdHCDLexux4V
i6ll0xAwbKIgL9FSVl5TV3QKQzuJvRiXHLI/9Sap4Nq0PCxAdN8iGOcGQjpVe3FmYZ2LmV/i1UnH
oyIZreEJ573KIh4dHJnjXP3mhvEpVkanr/D6wrIjtp3xcIVYskmjfFe30F02Vj4UH9IdFk4+trTT
xhJo+6BW2e3RwP84BXPs2hXAbAngDhE39r0RtckVARxop9OZPBLEsAKVJKVGf9e0EhQ4dNzpGnq+
XEOEa8XlIV9Pd0sHsmu3FENGmDMkjmTH2M/go/YOLFNtGa29bY9iYBbB4HkjADTV12WSuJTdxNbZ
V4PUopdiZZf6iVVVeIGF1B+UEiA8ZyjF7qadrLV2y1Py7WQ/TYR3KOkTJd9MARrzDMUaKbj5axzu
EaFghUQS3mnQfjPHJRFp6M3mA/fdSHySgd4GISAYoN3Es7ryuS45DksiWbRAiaQLLThKVfgKPZQJ
AjZSF1WvSZm9ED74qNTOcgnTCP2KrBfucuDq3XGshuGT6xJHmwGHL/lawFBABqA2Vo6hlhDz23dL
zH56aLR87zR9V+wcmCuYuDWnN7Z0var6JiX6T1zRaVYHDdnI71OdcO70MtZu8nDlH2UAQF6hoWD7
0gZsAmT7LtmshGdldiZd3sdzb3J/1f2c7saKkqS/RnE7635Wo4r3y4VO9YPBQSrfQELgHIoarcUP
FVWMqbBy0Ks/AFRH0rypRt1SXvArI4RhqWijpgqrJeM+jYWat3c5BhfXE2SB2cc6G5PqTDzd+AU3
QZk9Iq7JKeXwplsm3GzwEttKrrLFCX8KFI1fFLf9azW4sf48hFWff6UT1ffWsimhNyj/de0wtyRy
3YPwquqdnjtd/GB1LKuZAtTpcxd1qOdnxDdi6BDdY686ATai2E1hqGuuiP2wEvqe7/mtlUgei+ZS
lOYX/W7mx5X9WeT69Jq6aIgRC7s7yx6P2GG2hlJpOweqhZdpo25+RI45x6d/r7iVUCMRA4A5Xiv8
AZrpjWIVRhuswioekpXJzDDFGfXKWAIUGzZ3wftuR3H5dxw2YdPQ/tGg4x7dgDpQUbU2aX9xe0O7
pzPTcDj2MeXpPDrtTeWWE88YyBePfz6x/T8mqfA12Ygg/vsm76i/zIULdxBcmcRNJnzbCM1LvHgQ
OfxWBbD15y/16wiaxpC9CzuklRkEu/bXoS3hbd1KgNpoSpKdIx6DvtnN099cefMqrERQMq5iFhQ1
vwzvW9Cz5GmkmOtNqDY0QcUVwhbjL17lW2bxx1UFL+MScgVukck9Cae/7IYRkTWm3kG/QmGfh9sm
46mzCQdYEIHdZvN1giH0erRVeoqM1MFHhwfelwpZ3PqLZcW/+gNqqsXAfV14mvYvbwTPn6kpCn9A
CuXeGzvb9RS1JcOqVv6xrliVUP9N1v09mPWPSbf86//6v//z/9HMNL61/7vwyvshfzZlWfxRdrVK
dX9XXWnWb9CsIFrZ6/YKgjK30O+6Wuc3yM3rZphdLbt8zWCf9Q8cFsgrsE4gofVVnkEdwa9rS4wr
//Fv2m+gs1x0GyiJkOSq+t/S1f7z5YEIDJmQwFTJNkZ1VfN7k/KH5X6ZtVrIXNgfiPPbE1u7nGpj
HDCmLfNfXIjrjfXfd8R/vhIvxLehu+TD/fPup6M9ccIi93MmRLEXg/cDjaLSZEpbfbcQJWd/sWf9
59377y9omQbSHWQntA6/bM/wVI6x6aYkT4NPbLoJD0UK2eiLQFwY+JRV+cYadJOJFhkYT3+4AG5+
/1h/ZEz/q6+VG5/oO2RzfL3rv//D1xqCBSxji5QTNVGRqKKkn3cmz83CJ6Yjyv/iq/1Xr+agy2Yl
qqMwc39RNaBH6gpk+H6FARwqWMiYxY8YTjsYlvp6+Fuaht+/V1wJfDSdw838VZqUkBA6ljlTCDuV
OxPZv99lNlidVODAsgE6VKmBwod//Pl3ul4gv1xAdO+IlSj62O8Zv6jMBoseDfcUCVBaBFGg9oDU
W+yzjY+wyen3mdz8/SvIZIUI8dyFkMID45//iujlQEE10teYaiJ/wby6z4CvnjN7aTHIZ9oV7pfF
16OxP//5Z0WS8eunNQ2euWxiDf6JHv+XK4jA65IFtr4dOoWgJWz4C72Lyehv03OcfI62Hp7j74Am
+zusSeti6xCvCU405YQ5jXZLsFMtrPluVvScDAeN5CetW4ZHgdhX9aqkGdiYf8dE5WtiFBMcpNeZ
1hfvY2NbLrNM3bxRmJ7S4+itJh/NnKQi1M0jovi2naIyEE5N3hOo7cH2Z3IAL+aYDncxGI4JjmRa
3PZcFmBhmlzQ5UVVdVR0Ojw/S3PiAdXEpnjLzUXMAZRUlNuMGXvdAypWtR7As7I8MXvKSI+YGtg6
W53GNSa+TboZqcHlDKB5N1emRUSRIVWsYaAHmEr2hcUidBjlZ5c300vaKIm1S7Qku4NS0Vq38KTF
djQbkKgV0wbTj0emSDl52bVvGDWLClBm6D7iOcFVzUqO5q+gx3tiA8QcUcnt5Y1JdBIzeeJY37D7
NF7LoU3LbcxeaI0XLzM6NaB9m8bkAvNdHH+PY6WZxc5tWwtQD7Vgvk2dHMJKq+MGByoXddcCrB/x
Ly2DQRXy0k94cd0cdI6bfjIHnXEbhUyW6Lw160iHNoT7FDSy+cROqcDAOUVZcZBuWwHbwMo3v1Ke
Q84YZ0LLX1wjRlCFc4/d9rWAsTNviBQjdTBIp7aIn0hbKpFe87xgrDh1VVTdYh9SldNc40bEuNzT
BNAcD2ZWvyhZNNpbTKZxfD2UYGRJ+S56qnooq51ZXzJSmpkKmaWZbuNO4jTLE3gWnlZO1shZWPSq
y5Clc7I7VSRJfJTqCNcjjgeEZi3I+VJumKEoZKKj/ZERUWiVUF7I4GAht1EnpVuxV9JyysR3Zk3M
r3qU5PMVbagOmac2IEx1jHXrz7rEyQsiCkRXhLXR6gam0g7TSOtaYzYbfai9Umr3Jg4QYwtPmYRF
6FuKLXyBhXV8WVRCzTZIPJra10Vjhq/cX2SfZL3KSnS2uwZ/ZFfaX32+ToLTjqBomL10sYfYdfrI
gwSVEbhhjcODtGsMdCrqAJzshKmw77DM+SUe3PFhniaRei2srJFIlyV20NsVyj3ko/EFd2l915s8
qT1tYcSPb4RVABbLLDznjHdegbOEgDE0Nivs/HCBzwqL4s0kXZN2jhEY40dGG5Bn8LQSQFxa8RVb
rpK7L521+9jSsCegzPhg0KD9IPU4fzU4RT6Yu7J8rHlPXUAPkt9ERay+N63jfmboXn6Mekifrua0
p9vJqYHC5P0cUl1KS7m16jhkVGEL4yNC16OT6FSY90RtVTUbHpfvE5fe+BRO67lDEBdDlLDNsi9D
jwUrF9MB3gN+J/Jw6zN5NAd1lm91YhAmR+AL/I7iQEGdvmr9uPAbbdv8JC4O3XZtpUscZGWY+G5s
0uBnBXlMCO/oXmiRgGkQqRwqwLvU6qlSBV4+q+N/NnEbh1hzAJY9ZVGZtJsRrz/RUrUOaozg6sLB
6ruwLVTMcMHEb1QhvnGEDikeZx1mwhwa5XFkG7qyG7XkQREFyITQhMJAjssgXiqHZfHGjW187U2o
hFzstWvfdZBXwJU5NdqQ2jTlWzukrRsweE3k1kxLth8Wy96OhfyCsZjJtSxPYToT60h4Ghu6kSBn
7ERaNJ8h4rKaQ7kU3cGmIllK8rEOjFaq+AJZNBkD2boxQBZ+Lndp7Ip5vqkaQkwOhtZXzXGCLQy5
2JxocVdmprVbIWHWduJuC5mIVbBfGgbWwKkQsZyNLgNK4Y6usmwZwOeS0x1O271MTHL4CuQmKv/5
jCRLjq0R+WY6gnxXamvKgySmHQvGXHEA7rVYpKOfbjVE7iPrkii6ilVyj7ZLTGLHzrZL0Z+6lNCF
Nd4tjz+B/QzNVVMTSrVhOGrOB8YQFXnmCH7rm6zqKvPEmWsn3IhlhQ8WfYDcZ5nSVh/uXGVXq8ta
wXAyJiPoUYjUREmblTTPfK5leWl7h/l2h/IEvQ11SdLdZWnY65fBhiQQOEkLE4JKpRlOVqur8zFW
lzSHUYypi0E5AfHRO8iCQQs4CFjD460BHH8YxsEgPXhgQuZX0BzvS0cl+bfi6Ms2YtAfI6aTX3EV
x3cjUbcnuKgJ7MFSUT5bJql7jWkDDC+NLnaXTrFpe6THr3eemSDvGJrIniEx8lLbTAjM4K4TNafS
AZuygeOH1bVdiCD1gANN7Y4ArbLx2XTaHwM9KJ6hyG13zJ8UEUxSdK+Eg5pPiVWgUlSIC/rA/FNy
/iRt/T7GPMqDzG1rY2NGWiT3kep05nacivDJyudwaDdlFDqAFtNwemHySpaTxpbnZGBWX//eTDhh
xyC5uMxLvhx5+idoqkIrdCaf7Ob+yiWSbDkjLtS0e2OKnac2Wrm9TmU7C7tOHN0e2WCDDjcgxf49
CkZe9wO2SuewmAR3+FEyATyrM82Wx8E2B3kumUcKWAeik89JEy3WC4d3n/FEhumNiCpkRDROrv0Z
aY54qZfO/SE6S7mOSHvkL9lZGqYDE7oTGWfzXqhJRXYzkCsrAPdTGtsuKkeg79YEq3dBzNH4oO6T
xCt5MC2eoXSx3DC9FdXe5JTPwUmyZ90sOem/3CbONHithfbLi8ohejOFPZ8hYUGsGAaKH/gnsfKm
V5Z+huyDR74WsUkEI/6EgkAGa/nE8ttelRmo33ONuWv0MjO2la0lukl6isR99jxCSFDQMbSG9T45
s1vsbIUMsz20KAuCSw+dDI9KW3fH1smm7DgpDgcnBUYdbuNsbqOt0q3YKXg/tTjVaJzLh0QQg3wF
f2bAI4HpHB4ZHIzKCGQPl2mTxpQSXmRG3BjQeWiNNvoIbcwHjWS+IOGLQrK6gPd7Rma2OZXBigUf
oRPFFGptdGSwYRss0OPq3daW2fYiW58pSN35vMwYF4Mm5FFEpSMzdwsVeI59lnMcwynUcg2CW4/f
Bs0wntDP0Uq0GnQTq3p2h7YRhV8p0rhmp1vAnnzGl0n6LF2oBkAM+fqcD5eA5TzIucSeEEKX7woB
a3wcfYZ1y0CrXBlyuvqjRBq0HJGT2ImfxrH+NUx5ghxIm17bmoC9JRaIDu4S4HilrwPQcT0yFOif
OjYyWzJ9592Ck0LZ22kbX0O7T98QLBfPQrMbqNCmsRpak4GntjNEyRvgFD3yQhMJHOslo7pmZ+N8
YWoEOKSQvbyFidgAM0XR4JG7BleOobgpr0DuzBdEJRSAnL9kKc5zFmV+Vk3c7q0J8EPX4OEHCau5
bjc0JVhrSmPisfOy1X+Q+r0853jMCk+Z7eTTIZKQ4Mui1vkbqmI8xzUmEl6xdn70iFbvXbOG4c+f
nmgerUzLoCMK7wa9AqPZsG1UduigXEHQRWPntaGmvMfoBQjqKMDlTCNTMU+hvweAM2f5j77t3Rtz
1BEReoTGIh3Y8SyPD0abOS2sgzVMVe0AzpHV0JAwCW2yDlwqRjuwaC4gP1k1PDR3TWfFyMmENg1b
46Xs5PhcrTmu5proSkVGuCuFaHQOm7R5ne3eTbfAPrIrsSbCgrFa0HSamE08UsrZ4+qVS7Zognf+
jeOKWFnXIGEWkr/sNvqaO5t8R9C2emg9s0lubxE6Lg/dd1gtG5cOTEo0oSyZ1zxb8R1tWzVrzG1M
MssDM1f8yxWkzeK0akLZLn0H5LbfYbk1hgqTmMN5vs2/43RNkyejxK2le73xHbgbreG75prD2409
bQCBtNW16q5Bvdp3aG/xnd9rOQVA5+9Y3++O9v8PB/9N0Jr/yXDwZ9E1P/L/8b++muTjR/FfIP0/
DgvX3/D7sFC3f2PGgaPe1DQL897qdPh9WKiZv5kaJnoXAiDzeNXgZ/5zWKj9ts4BbS5ZTh/MmkxO
/jEs1H/TdYaIWBlM/DuOyrj7b6Dz0WCsI48/DGG4jlzE4ZDhoZkIR1i/DOlpAWlhmpXTJGWEv4+E
B+Knu4rTmimzuTcb9c1qjWqHDrB/Mxe19evR6i4VHd2zZg/TpYnWQGI6u2LlI7tP4JTejbokKXyp
BtDcA726bcFao+kglYRtpvhpG+l8FFSi/vdvZMk1+fhO3ueMFdXcdrSaje0QYTMRQ3aYTTSKKrLJ
p0hU3VUtjOzOHBtxZWkzmCOSrPhp9AoMkZr0Aj/AemQhPT9NQ2oDlms/zVnjN7ZCJxydFJJ9Rc94
Hq3YAG3Jz4JgKgI3zItzXrRIsHI28InMLolg/Z129rWdS+qX3NAPaaWqe1bunzIKleekkN2Fg8b2
Us0un5UJqhEHcLHr0QYf5JwQwNxV7Rcnxfsg1zONn1SY2V+r7A8e2C1/olKfT1TgOe0bb3kcefFp
zSuvlQQvRJLZe8I23+2IL3ABcXCB4rMY3vfHiAvboszke/p+lw6ouYuq1/b1OFefrC3f7Yy5Figj
zU/avvXLSVj7gmQ7P1I68WWmavnsshhFuKyP3YVsdnUvIPNdhBvCDCSV2Qde1aIQFF/8VcnF1Ro+
hKqw5KLN0TQ8ciYKBpWvOZUxzPluGLc8De1rhjw2qlXe7xw2YQBOK7uMzHWA/nLFXRNrwidRePvC
rlS8lyBkvNnKM1S9UNr30AwnxDb8wEar7ZFo9Fj/lOiwkYYa9KCWgNPOAI8/Xj13tCOlne3WL5fw
HUAsk4S6Tn4XFEE7f6+LnFc0xk+wVLS6iu7ptSgP69cK8M/euyYfuWBd5xu1hPSuFqiHeFG7iqwv
x5mbL0HmwwHmsL3P59jep0b7aUCwvDYFm59Zacw3vQR6HjvDdQby/KaYVepxKm2gs+0Twfc3Wh6W
7L/rUj/YTqJEoKDr/L7BrxCk8WhfCNXLTloXJjvGXGtBjDT2iW4RgUzYqJdVXBJUPL2uJL7dAM1A
OWwoPcotCyvFV7htr2t4YYFaTeGJ9ELjzK5SYjDom9ckm0bPMifoiEYWe0IYgx/bHeQchZSJT3Qp
Yl/YxRT6Qi/Dvd07xqehrrnh3Vwi4WcWUAaSXGLfKJf23DH185zS6X7izMxBYbhRyhLcRVezBqFh
K2svIxe8U9rkRriThtJqMcTONjPrtlZH47mCh3+HbLcMmkiPiaA05vhHNHAjLIvVnBxQpXQe83g3
R3Z6zVXfPzexogXFZNYDW3mAQOQcRNctnPOjvYwkjEk6KqstUVIAEamDUh/1a2WuwzsX2iiXVufe
9OwmYBdkAvt0rZ+BBi/XUTVBWQp1Ug6zAbxyoqqkGQ8IEptmKL0IDfk+VkG/Az6InF1iLGmAnse6
7qzeuKhFON6rhPqAa+xJfBN2BFcMkQJhcpN1HvvMeMc7lWxntFKHnmyW3rbaO42jkrJgmMQxl0IQ
s+1eW+iPwZPi1NDq9kEr+NsGIwELgaGGKApCIONr3sLWGLglDJzbvp7o5kGBHgVUT45HWCdPJUye
m7jXtOvUKpPHjPjoo14o5nvLwgK0ug4kVsFroUGV67KjRA1FVRM5xkGrtMcWItSzm9viGTcWkDOB
0ITUvwc7KcrAUjqHC47ZyaLJeZ8sI5rEsYi7o1m04ZMgsMxLCPzeh4yKb5AT9ftGgnrbhFKgTTey
zmOomp0gtilnCx7ZHYIwcvXCaqi9RkXUIqwRHGRLa7St+oX+qnKS/BOC68+mQ3oRK9PeiDWm0taS
3KN/dPeIgFC1Mpq1Ox4/KcEAE/2BHjfWc5sW+kHrCkki7pTtG6RpAUOz5prvv2dT3KJGJ+n9wkC4
2GKHrR+jEVOnNWniiLEmuomiSYE23zl+I8zpdcJRcIqXEDsN1WoAogSs7kR6CRP9PEBsTD/fMKlW
Sx0HSWRHPxam+hsCuCiD9brz1UV5yZaQPMWpIbsL2ArE2gUg2xmwbeTrja4fUGwzQ0oQgzVI2OFa
aQP+ATnh2ujjfWRW3N5hN3wMZn9ucMGhMFrHUoo45RNgSrcll1BFtL2HUIZ8wSlFecqlNDCMzs05
qyHvUkKvROBqMLRTPLnNaUbayxih0bmgkCvcxWoV7ylKRk+qoG9mNxwPDQK752ZQoYCMzviB1tSh
BqgekPwmh4YYyce2cpcn8n6c00wk+npLGNdIuXQOYXPWjx29hNggZgVsY42KuE2Slk57UcQBx05x
Fc7lssdAj3JKh6jIjr/we7TZgb5o+TWKsmjjxG29YyNgBQoYevgtJPSZbFkwftjINmrjaA2he9Hh
LwdTTQsEUiw+8LxLD3psprdKFN3lfT9fR2J0T1Bjs89+1MpNCVqBLqh4YHTG+azpo1cZuvwZaXNx
tqSLsJkQoU2YmuW26SH0y7y9l9GcEKVlhfZ21VT/JOZFuhtnmtOVu9K2ezeU+snBmHKL0R/9GVeq
fbR4QchjQ31xq0z9TB3LPrUrRZouFXlga55UxvooZs2+2Loikbc5jfjVHHGoWWW9rgpIMWkEmEWD
JTIqJ00UdClJeOnK+nZi+7QjYOKsWmZ9m9jMD+pwdU0QyrIX/P6tUORNr0yFnwzFcM/SZx3sKeMu
jOWlisVTBs75RlHDwW+6gdFtHQ0eGjEiORkHLYY8c6/OXlRzEbPPOCJDJLWgquTFbuqb1uABkKDa
QrrpW3J5p4Kd/XBK4m3pijc31LhMOwcXEzhOblqAixpMTK+y83sjsbEtNARsl2JSj3Kmu6RMUzzV
7dontr72iZOmCLTR0LYQ2RhCVtnwvgxTufq/IFmGTtJcFqFNB0WG5qUtFCbK5uTeJfAqdy3Glg14
puWLNJpjM6rDvSba8FKDtrwWhTMEZq1H2wHSrS9rnnPW6Bg73MPswxJgrzpmg2BAkhnEozFv09ky
ttXYmx8GCWxBHttzHczkS2zyrn20eLidJTR55CGzBnlS7xnfk6auj9w1uvAcadX+6ut/JLPO+pi1
Kd8WFL6ewBkSkEFR+TNBALse/sCW1L9pa5QEMDqDY6+7AOkP2YTVQ3RsDrmlj4bozvEyEo/Yo8pt
cRAfUyLldmUpz7nJaLdmR7KDjlJAMeecYMxpPRoMy9JGH4NF0+ugs03lYMmu2gmBAimJZ+wiOe6V
NDcaMFAoRS1lvIUeTcvsYnrj4bACs+3MV2qOuAgXx74slHm7mBIW9dxhriL655TATD0ROgAd0Bz7
vaN1zq6a02SnmLX6OceZtWMsznC7BTLMZwqZ7/XLSTBZu5koCoqsrj8iSwLlT5q3FrXcxsTUd7tQ
r+zAAptX5YxXDorvdSXiC+yLwtOAUW4g5av3s6pdYFrHm0KPaq/sZ2fHg4FpP16dIRhcpQUYuJiv
OU+3jzCe3UNRDVxdpbpoh4I4+FWhzjpyTUA0zoz14OoT2uwANB/68eRC4D3YZm7ccMdWB20xxdmp
GjagNRGILyq6oCuB9vw6HEKCZOZZTA9sf+sfCQFUPuLNeO8uHCl9q2ns0Yb0LPNxOWHyXpj8V4nF
NBkC4KYftPpOEJN4K4kTesVv1mDoRHS7G401RICnCoECJmP/mwHp0V3PLSo3cWmE74LYkT01Yfsk
QpVIAkKV54OStOZjAuP4krhWtw1TZGrEv6U5lIa8IwGrcpyb0a3UPRyqHO110dW3Q+wi1TeskFjB
thj6w7KmJBiWtD95UCwHkQyD7ndWFN8gwlh2XcmVF6Ns3GG3sJ/GKR0DdotjuVEJhDhHbi4PReim
NwmiPfIGEdWSieMY6Zl4wLOmYEyyyFI4xrKO8dMLYhjsVEfbQat0h3fQB7qcbIl3cjZxJX9kaRX5
sm2HkzOx7rXjrvEmyyXcZ0jw40biZWqT2WM9+ijX2KjCHj4R0yZBJFVqxnLmkOY5fdWHmRlMCt2J
XKo2qG3nBxjtJaibAZt2Ew+Etqn51RB1P7Ie4Wyt9coWG8IA3ohiPeSi/Rw67B3wcO/spdo5GXtN
3uvTjMbe08fsGPXWGAw9s0InrhX4mOh3p0Gcp7RNzsgvSDCC+32dx7P5pbmVdks4XXLl6iQx9QXr
02UGxz4ZqtxT/tyCK3ubtRQVaDJExCgYDUu4fgxmDENHWxPRsag7JciQGuAEqa8mybBcpSn1m8gs
dxXRBdfsirI9cTjaE0FMDYupGRkGUbgboXdXZFN/cnZCjC5iZy9tc1uSFx2o0MJzxX0KG/mQTfO9
7ITcYqfLvDSZH4oSYUyzqtKG8XGStuOtBu3XalyDEmRq3xhzWDwqUw2azzaeln54JWGvuOkF2QA4
b0KPfITlXFUpT/P+M6lESXak9j7JMmf06w5+7zCFVhsLCRwGiS3Bn80jThV5lfLZDiX17rZe0ntG
DAc7ZhtgZmP2kmM5G9JpuTBBMPwpad7nRH0v1loqUYyHZuIp6YZMTqlsj6nM2J6I7E3JitTrNAGb
VPliqAtwvryU6vRajiWC1Wm8kYIld2G381UYWsrR6pwQPa+Br5hIgyUkEBZnCuYTTXn+drZRAV6N
kLDYvWc2x01NElqb6WcjrYagXszymEVUk51aiaOSOQwszCrfOVF6TVmqbVLVZMiZTmGgslALoKGT
qKOvsUldf2XgqfuYsP+wAenJL0gFjkGXh5zfudP0oES2c3KWwX1zXbf1B0dEwZBHx1rV6fZd40Pl
yXUc8UqAo2B9Xp4zIcUFvcOwS6mFcd/1X3Nn94eRkCHAupCj4TTr2zCEajz1TDMt9w0Nw/3S4OKx
XP2M0PsEofyLSJoPI7K2RZ0d8TERrUBNkXQgl8oiPCUlz00mOUQqh7ucMZBCJhxOe042VcqA4LkS
sN38VOTKSXHTxzapxrNZzcpdFaaOp+nll4WWo2/0T4EBPHKd2M80Ojks5td9X40+qU8AdTCVBp2m
Pdeq+5xQ33qdXu+HQhDcxmPOwRy7KZ32mMPmbQn1XgfA1j1eFfy8GOQoLV8zZwIwzyIBSymxhCrJ
T4qGV4a2EFEAu2RgRdiSyl1o2pcSSPkGjDabnlT2ft6xTnWIZ/Zgk3S09MsXFzi22XRGCoClP5TT
UxUJeQs0pd8pbnFEzlsxAMgfVS3ayVxJyV0yfR7bT0rnXqGcno662v9kPodRv5oJg8I/zObbeEDF
8SwNZbklP+oVHxbH1di+aEp9WwrtpzTlc+267+McfaWmgwifzsXo6cbdryjXDk5F3a3nuk5eHJFh
BJPcLX33Iy7r8cSkm6utMvotyWIHEEbNS6UgRLA1Lbt0qmFQK6rhlS3LNBCKYSOojzMKTTZBWW7p
G6Wp3T1PvGpDwAjqkTz2XdKu1LofPFa4u6GSx6k1dk1pHhFM09Up1r6Ols+CfC6Pt9NukLOf0rB+
5cu8xy+5L2V5XTjY0eMcW4yR81jtD0nUgLnGVA2bosn3axjCliBB61L0ipfTp20wRdyji4uYMw1b
dn8FIn8VEHzispGq7jJqc0gNHjNP2qbcvmHVsStdeXQG69DANLDoKtAEr/FYFpv2OHla99nKHJMc
2kc/rJTAJXs1LMlxx7ApfLS7MWduL7bhyO5iGOxqTx1/qyzKmfthx2+5s5b0gjuMGN1FXJthesCQ
RWaAkz+nUXs3VDwow/IkVAppt+59cn8fq4U8xxn0gR9lTDPI/LqVPLc2STY/6VN8VPPwgu3JCyND
3eXws3Hzu4c4ynCSJ/3esqroAfRa56lW/4psFLc+HcdQSNJHSy3eVxxliMbY6lWtzdUbx4yEy0oN
N8uS2z8aXEubLGPd1+GUaT0Fw/BdWxGQojElbHNFO8Y4Ub0OavouK9o6D8IibZ9I9moMckxLBhgu
AUMU8pgt8K/YNPzdci5hZh16SATYA3vQDEUNn4ApMkxiRkMBHBvtaIEl+JkDxzmErPF9xBHTe1cW
7qZLZHk03XY4U6kWn3Nm5s9gHhpAZUty7Gwmw8wIJsjLzSSLe7uJ4w+0FtorIzZzj4ROvyEAsX1s
2nRFay7KRu+AbxL3EB5zghSPpNivxNnvt1Q+UZnYWHRpf7Sadq+lUCVVo/u5aEp+4rYV28Eu+ILn
aN6GxIXdOCRgrOdEe4fffx0adRat3P9m78y248S2bfsr9wMOp1EXrwFRSiERklXYLzTJsqnrmq+/
Hee+e8schdROPN+nbOl0ErCAxVpzjtFHIFUb9AMdKNVquo2nwjuO9H1w4FuBS+rTRJtZsp7jttXt
UNQ7wsuD8tHoguwbmNb4hezbcjuYebMJEr5KSt/IBxFd2KkLMYYzrG24laUWu4FSRPV3gCKeQwaQ
iQREBmVfd3KysQh4P4ht0wPXNbprdusUHGqCEUteODqHVB0KbHUr0kJCRws1796gW+ZYfSnZRjqU
u1ork00XGNoObKt6MsfpFwlb3pFL8vZRXncbL8fWjCmSDa+EQXdPV6858EWpr7LExBlNZw+eS6VI
z9iruiObjgwzVxZsRqISHKIvKZMQk30XWON4HxD8vjdIY3lr28a4C7T6WdE0Yh6NVjhio1Ycwh3U
lcfC+FBk8kkn6dLOiP1xkJ7ycpdUNCpO6MULzfG+0GpMRQ0oFEpdw5ZlTIulQ+uv9NwcSf9Lq51a
VgJeKpOFqyHVV5UvJA80SdkPS8zYRYYaK8gT8brl+3dd64LqqLS7Dz6I2wikKsEkWr03s6Ldx1Vl
2kAthdtAjH6gYWS1qofEl7JtSYvytklE/7oQCxoZZvYNA7t8h0VdptaMoXnVNikee+J1KH6JWuN4
ck/OiBpl+yS1UKPEU3xdwSxhmmuSnUGkqIPhGY5dGmQdSo0i/znFXXuFaGRkx9AK69afb2yVRdXB
J1mIvgrjwJO59j1dOvakCdBp7e+JEG3WbSSWfM0HD7tYqu0zIwUXT5DfGiliAqm58tGqSKQxpi1Z
9UPnH8IokV4GiT1iI1fR2p9nFbnRi+Mw8KtsKkkMM31jjSgt2nhZ22xDS64IcuRz4w+adpuMHXE5
43hHOk2AGEUc9vmYEc4TYL4xEu/UjJq50cYqttMxng4lCXIOWYIpgGdCxUqkdFtzLq6iKR1s4jgD
e4oCOBhs2XAESfJK10sfER09Exo2hoP7StrgWLz32qK7b3I9JtwcY1MS9ECb4VysdX0wDoRJBStK
1rkTAyJGSh0gwVdA0lFroW2iC9qNRIQdLrWoPAmIRY/eQMYM53PMkchRR9SVIyqr9Fo24x9q1Qcb
cgCTfeuBCShEgwIKey4gM/SM6RseeH9lt5P69rYj9Qs4MOKUQOtjGvJBstH89nurI7ntY928RqSX
7UKUY1visV87Ek6cfEwIagnlyb9qkBffNF3cvfkRTHpCCCbpMHZ9tsVrXR1yZJJHWlHRhgXqhhrX
Gg0mSa5qK7HezhBLJ5nk0BM3N4KPxijrkc9gqRW3A1WIK4qW4loK1HATafGvLgRC0tDu3itD0a99
MZJeiVc215WmDE7g16qdaRJhWTr1WXRE5sbEX3hAOBDbeo/wrmFu2AwFrrtKKJnXg9Y8UoMxHjpF
TY6+V8hOH9T1enbFotCs76oiwUyZVvW3uI/wtjeACTK95A0E1XcYMaNj2E7bZB9pyQvNRuyTidgf
O/62rYiJgHHCkImEFLVv4IzMVZNg/qG9fh2kKkv7SWsJ4I5LsiV8ZDuenvKmwyrhIjs8wkTzijbf
J/0EoV2vVklR+6ygiZS970g7IeMan1hiWOE20InuWk15kZ2MWKUTpSj6AxSp+FaqrWknkDn3U2za
4qbUpv6X0NLJlASYt6shoSnm0TE8jsVUbushYRtGTcWdQtgMkmEIVH5x+0dSpuz1fFKepWkur9ZJ
+oj5PKXuqiaPOjsfJxGpP3Oalgv52tgNBBUfUoNu4WR13UNXdm9hmPo3ac1ahrq+3j8WnTDcFMhH
bHGq36zgTxeXg7R6BgivNQjbyvVOfZ54xV1xNDymO6l6RkZouYqgprJNRAUyR49ZhqW5EotPpE3K
zlDq3fe0R/VnFxA/NbtVYX8VYpQTSdhybn5g/h5YFFFvDTlzM80Gp5aK5tBlxKCQTVE7EQvCH0hk
haeia5odQbXNodXN7jsSkfQkNYZG1wqnzo1SmL/7TENVJtCL/56aUn0EJqzeGoUkHqS49Qnkm0EX
sgVKg/Rv2anoQh4rv8mfOvSRjzTnflsVHd9qHD22mzQ41YERQA+MyB9vJr2hfpDeQHHqtGZI8lpp
fvRamlZ/KpWs36PzoPwlqOK2JIDpltR3Eop10XLjqvf2PvolVpNh1f6GflZHDiIZcnIGi+WVISOy
TTIhc5KJikbAoyObdN01o008u5DYWFcjf2CPHUM0BGPkgE7j/44ynxiVBqKCZiGAtFRvLxnUU1vm
5L0iVupzKVfxmjePkZ2UAqTsfL3wzfKnSWqr5wy6GhFC5N0jCkxqwRnMgQ5xT0H4OMkp2+RRm3Dh
dlXy2pH86tAT8lYqFC2bDN83LedhsdKE04+7vNjTZi8OeS+IMFRaf+cbqXLLpGq5GRJtamle2tly
VeWvo1YozVurp2UhnPiZ5goRN3O5H4rmo0Skk5PTtG5XijIR8zePSsa1ul7N3OUUKf897BQqu00y
TsiOTHpyyms5xQgEchCS7RYDRa3ZGH7UHbU+EpiUkvTtaTClNQIzHnUleZVFRB2TUypD/+ZR2rWt
LCG1DQGYlH2nzV5pd6FY+MOxSjJM1qFHOH3agfShWx2U5Lc1ROZ6ScCPehIROzfWUES/JkAAw0YD
75bckgsqOL2ZG9JVNIYTZDh2ksGdnBjybeGJSm2CWpIkB6FC3q2RWsM2YnGYsF9mXlCnzTS1w6NH
FcW7r/BwtI5g+ndRaMoG381S1HMnxcnIoI7VmywB1rmLeIOAHLXpVN20ERCslVzX1bNIpFQ5V76T
x4ldD19TstWeUn/qjadMV6N0E6NL6FnrdvEVkdKsNsa00HkQrUYHXGJE1nM/0xOOtGkeWszxztTj
L3hJfVi7N2onaeZ2yM32YIY58ig0faL0GA45Ycp4qMVyj/vMH50e87etcVseJoTD00oiYGhtFG30
LGq19tJpXXMjYD9XdmnoywXtWMJ5kKj7ibFCYxdQhyizk+n7ok2vSUKjOfpMpDuDJ+rKR6bjSOxP
fWwutD2duaa3gae0q0vhahLJkOgTYtU2Qcu+iBYkcTQBivLtmKSmS3GbOUIbwQW2QQ9DZGSdYR5U
FVnzU197Q7xV+1hMbasOIsJbaX8k7ZbSB/gxKW/Ka7ksK4qVhNmVIWwr0l7p3Elq4gRdhLvGRLXQ
r/I0AMtDakSHraItQaT4BO5eUyuBu6AFuv7L65Ka8n2fs5FLqP3iVSCF/jXRCLGzc1ku3wLN0JVb
Oc59XD5yUPzWJl+6FUpR9YAvdNGdNerskRXwEHTCUIje4SMcxKsoVcb4iu5poVPpKcLbQlUJsWl7
weoOGWfNdgsBLbEBDQvXyJso1Ft5cFI72XAClcd9Re4nuLbUV4QEhwwTs7iqK0u0O2MykPcQMtzv
09ICBLHKYmjLNplFFkmmA62O30MOOSyr6FcbpAQ6vH+25ZGTJCDH2yvTSM6QIOq3VETqrZA32bVE
xPNsZ4GalgXbKSiab6ySFQatiX6xPUECOdReu7aMcc3STocykSSPrNGOE3WDSokpG4f6uFcJp3ME
DJw2YWRwMEA/nhhNQnTr8VnIR9MxvPFk5J1oEytC16wAbSK0yk/6kSx/8+ap5Et8rdIQDwiH2ES6
8IMACY3eunRqKGC8gfOlTcXU2VhqupX6GuFCxM6E6vXVQBHE6Xrduy505T6tYE6R4bRXfaxVscYO
Cfg7dYkc5hIi8YCoQfbSBBYBJWJp7ARlY4+U0nArr1ofkxdLlc1UtBbyxwxHhiRa9qSyu+b+Kd8m
jY8sDpxvkw/cq8PA7OQ+rhWBaYz+1NoYumYt+pn5hNMV5nwpsSOEhy3ZEeSAIh/ldV3FRHTmKTNi
FlIFqvIpuwnDKnzCWMF4yEWdXBdlVn7TOi09BqP/kJYsDo2xeLSo0PaebWm9QDr8HztTEY1aekNC
r5kE1CPJlRBLT4rmfnUBU5IQ4ynOtbWaS4NL0aA7TDmtSJY/4bZptHXgk46mScmV0fYnLU2dItJc
lfwwKsZ73AH5uoT8ZNei4FIcQyWes75IwbR4HrYGMzZE8HPNkNsIZ3s7qQgWS+jm1ma/aZQJr89o
XIMdDm0hkG5bkXqulelkFKpYXDJgCzS94tcpqo1NRnrqPVFm5aooBtnuvVGGkVGLNpXgKyIJ421G
ZBr2WTb+K71h6YiklWj0YGJFzhZIdHyQZtxDP3JLi5JnUDVbXyyiU5roV34pIeeWx70vJWuyFYFQ
IXjGdeL0TenvKANS0fKKJDlYkUmFT2rzR3ql/Ysc5hTRGsLdZDN8EgBpXIFl+aFg6L0bEvk7lNrK
bmo8FdYMYRt7sd7qlb+GoLEBgi3vR1PTV3LO10n07iqpH9YilrFdrXbTFtdo+8syvDcpDqhIZeQX
lymNQWCbj/FsiOtrzbxBlUgRDt38dZLFwtxwLByl9veJoAyz+0TGo0WHESj39MbMFFIIRl2hl7l0
DXBU3CSUXyqKPLASQn2tB8Ozx4eqHYL8WhUSKh3+C/uoZ4+IQ3CDyFA0tX/QNKmkWE4uJlpzUq5A
GNyqIQ3nRh1fzIFNM/J/NgCR+kuB9OYzd2W3pjTRuDaDfMNt1ddejbCkGwYSW83oxUgJIqQdS89L
blHoaCMiYdZ3tmGq97SN3hKhYlExDCZFxqhxjHE6zvkN+2I0HgTVGPjgIyNEg0MrQlTM73ksG1tV
oYsxajuqHwIkQvUHjM1gG1YC24ffcSZfV5n102yRqsDFwXnELL1K/az6FrU0lfAr7SxJWEsVwD6x
oeotHMZUd2WLu17LZrIfc0W+GQk1SuXuNYruIcndxpgD1uCbcE1lV6IIHE1pOmeMBFf2C2GXNuSn
tUr6alSo+gv/WJOv8Vx0+VPcpOsxJC6s7Gm3l6Lh1JXn/ST8bBMSf/mt0mT6keNdZZqUtUzjIFXV
TUC8DrhEMH9G/IONsGMWwW+xidAzG5RtcGOv+4rymxkLm9DrD2OiaCy2FGurqBordD2/jbDZbVCn
jAcphU5mhr63riPzeVALnKJz0B4WBHUFcDxdiepwPVTQcMrO2ug9KpnakH0k5LJ21NiUpO3Q38p6
eKtryYPpm/sgIhxUKIhvoyDFNqRjr9W9WhGGTCsNrHUuRDdEbVOgNqqHvAkOuAcdLy5eFBZ/MSil
VVNnP2tN2nYkAa4SFOH0e7Lg1mswqMrRo2+UWyxuqAibkyXmV7WU3Rphv5tMyG1RslPC5ibKC/2q
FuuYNOEI1r3UZS0busTxs/Cgpgj1SGi0O8SyjlFRwsjy/CEwmy22Fu9UJX26zkdhM9XqoWnjX1En
38R5ecUWhwggM4ucSMBeK2Y89UlA/d8U0cVEw6s0xKwaKGevMcFpP5QY5VAXBCEOBXKIUCAldhTl
BttrWZ/7dfIGfhjsFt/o76zWVzBGSdTGpQa5o1SmiIY6Q8ucUlav9baRbmqV75bME+BhCPTanqSj
5o8dGDsZ3mDjH6Nw+8c1LM/YNitQ0cKII5xkgor3UuDdzvTX2z6J2fEgELFiTizp6WsVfGKmTrvD
1P1osty3A7S6O5MdiJBhnsBEsCIw+aROJX4z1UZSxTli6BFsKSCd2cg8aqhBu6d/2d2qlYI1ga20
27YkjNcZXFiiWG2j1crrLDXNa8LWSbGK+xN0wO1EK5y9BGYYMW7VLSUc89ASebjt6+GqUaqbUNIe
+bRdiRmQaLlirRTOmVVVLum7OG94CHo1PTVKr7hll2o2w9/ZZuxdRwCKYPru2JzQmqQyBH91G5QV
CTvFK8Vpeg1RI9libtrqZJIEqlX7xuivhaaiCuQfsaXt8yZ55EuEXo2UrzR/KJIehW/bU7XJWWev
Rs8z31QTX4JNAKdMpBer61+9qoTHyMqia7qT1tGnHXoAtqsAzWNN6Hidpr7pCuu4sEx/w5AkntKK
UyfNQlbuRm2ecPRSjhpjz0GXazl8dMCl0DK7Ts08tf+rHnUfvkvkmmo+5xGKUdzwj+mff9StUPJv
/9/A8E/OIH6CzxwMN3nVBP/nKq9+vbw3Lfz5v/5xLUjkR4ExIdMALzvUizls4F+uBVn9b9IOTNMy
8DIYss5/+ZdrQQVxMmP8yWphvwgQhJP4l2tBMf5bN3TJxNDAEY3ZhfC/cC38zRUSCC40kPZpcFL+
YnD00LaL3h/8O6LPIrqBvrQNsKDfvBuLD0gf544Ou+U94cOAki7WXimcskj7njYslsdk+oLrce7Y
C+5ELbVkzgDMI7M2uiXB2nQQtGgXHnzh4FAaar98v70Ti9MfGAnlPdTDbn3ZqCwYHQqZWlroceZ1
b8pou+UrQdKVL7AcOF3eeVD+fUOXTCULeEPRCIl/pwoSHoFeyF8S7AmO36Xy/qLzlxbMmJ5fEOhQ
+nfS2A5XEIGp5YveF3CPM7dVWhBwTHzTgw8E5wTXz8cUrj4Ojcg7929z0QeP47mx4T17/zjCAY4Q
+oTWiahJIHYVVGRqHwFbAvGL5+ZvrM5/Rn/+5Z8vdyHtdKBE/0UA4zBRvzFP9LmnY0LhbldptYTk
JcSCEmNcz6T2VRBxVnx+SeeGa/7zdz+YsGsckD+YJ1anN5OPVT3xYDNcdvDF64sPkxg0VGwnOKs/
qGsl+HO1p8+P/eeB/I9Z6j9DtXh/Y7MqWqNuu1NdSmuwpet+DoX09nLzaE4POUGUZWFH8W2MkEfI
dAozu6T96VELRl7nkXr506NT/vnJyPMT8NHJLN53dj61Oul1d2q9udyKnd6/EkgojY46pk9NwQJM
P0mYVp2878xno4cnyCublOXBE/GPsD795x9lp81/BwzuKiDcIhXGtZD/VoAsf36m0rkzXUweBA6g
Zgm67qSgxVaU15H06VlwqAxXFS7FHgYrkhqhMp2p3AhtYcsohoxksMXMOsSorz4/j4XX7d+3b5nr
lVjAbCt5TFFjjzjcLBwf5cpMG7z+jNAEiXbfm89ecfJ8vJO0cURkpbZBcmtUVax2vdVAB4G/HMcb
vCIr6Bufn9kffNQH93KJtEpHIw4Rh4enMu1wnFbGvh/EZ5MVaYwWjG6TiIGBVXJQFPfICFjcIro/
eVr0iEX6uiZhAYHzNXgLYDDhnTwKx9YKkTr6Dyi/f1XEZiAvPvQE0lfBeGVKwtFo6coOQb1vPOUB
tdJrnIoOWkH64dLwg+Um+pkSygYxI0AcQ8/bQfA+wAu/QSRwz7rgAEB+27bGlRD4diDQIWHEQslz
xmC8qbt2O6nSCQzijzArjxktlBVt0J2FGzsIk1OoW+wNBVq0SeiMVNxIt99QtKYDOEu1+nIjo2fS
Qnw9cr6tuxI3UHejSNkdmYQbRHGZPbaeO5ZfYfXOzILiYg6X+tSHHBCXLgISxnkYIKWObbAlHDw9
inWm3gaTUhOE+L+LwPrPw7ic2AdsQtoYcQ1VsUHls4nK9LKPtbiY0aOegHewJQVtDR4Imm7U24rv
nz+qZyZvcTF5gw2JTb2AwE3kRbEKdO/GNMO7z4995lsnLubuTqjTqDC00pVEs65hY2nBKUqwckal
bqVfvGvnLkD+++ujZMpI0MFYu2NvnVo1OUB4dT8//3OHXszI+CAkmBlG6Qql0EJ+yO9asnyczw9+
bnAWk6igDaYQgQNyu9n4IiBFX0n0o7dxAwf/85/4+Pypqfw9NAPV7aLUpcpthNGdMAmsZD2rLhp3
AIl/H7wFQJ51/lS5vcH3xtL8atdXcXDRmgIRzd9Hp+cYUUpMajcZku8GO2ld939dNiqLFzW1MIeR
W1G5EuhX25u7hSK8pssOPt/td2shwxQSvLJMO2DTVNvizO0sNS56Vwno+vvgkSIAukXq4MaD9XOi
2b7KQ/GLtdC5Z2XxriZyBX0CRrCLDGCbVX1B371MN5eNyv94R8e6jNHFUqL0NkWNpbb36vGLF+nc
mS/eUk8bkLkrJrNMWQW7Dmy4EwEa/OKGzu/K//ySk27495inXQqDJ6wbF0N1u9IIIu+S+B663JWU
TL97NTxkTdK5Gr3o24sGa5n1Wus6Se3xPFhF/JvnyVYy738Xbfj/PlIEAf59NZhm/bhXm8qVq4LZ
3iIOJlfV3ecnfmY9ppqLl7aRQyCABQh30N7ZCygv4fuEz3yVdJ65RvAjbugWj3aSlfINFFYkceVI
sEOsSXcsGcrbDEPSZjLG9mFAZX+T0IyfHWGGI+gSJKBk7K+rsX2LCUOBCApk4PPzPvMAmYsJoYlT
A52N2Lj4Y35ho4To3TVfHPvjZQgktL8H3GvxV1tNys2EMb+js0EmomI8imq31vukum7ToF0nhVjv
L7uW+RrfzT90uFP0tmXjDsls/xRRYc6N28sOvpgjDFn1sqoV+NSOumcLFf7c2mRu/vzo85B88KaZ
i0lCwoQ8AaVrXM0EHelPWnql9k3q1BifL/qgE4T+9+i0kYYxU48rN6DDu0IirK4NPZu+mCrOPUeL
qcIrlaKBqFS7RjMirtfqN33En/b56PwJ6fxgeJZ8aHMQxpSOa+la4Ib3YpNLV00f/jRQL62UspiA
Q3bCnj5WfBxrGWBRpJSzh9H64gTOXJ2xmDpytJIxIrLKhVt1lxfVVZtZvz+/tnOHXswb9FpUOuBN
4+aG+rMQ1Tex7t4+P7Q+Pz0fDdvi5e69QWlnF6kb5UO7l8pRh92QkcHVCDLN/srv6B7jnowj4wlL
Ie2xErt6zGR1QKje2nqQgAIFEQ8fwGrvDVTHxzTEB0TMH5wDbRRswfPQPqUNn2MvrraTrBMoU4jW
lpC5b2XnwaWd+tIRUlPGbToh6PxjG8k8H2Nyk+5wPSALG3qoliHkMVUsS5TVWrEPkhHvnt6GN4KF
MwiTXu2k8mQ+x5ZAMEIAoAD1hnyfj0Pz7MU9nbJSK5wehd16NMWf7VhHttgbkTPGUO2IIEtXJhzd
ba9bz0aXDuuejNvVVBGaE9L+GkKBPKYU4dfng3/uvi5eiBod0jgSruYif4qxxoI4FJr0i5nuzIdZ
n//83UynB4Wpom4tXFJtUxvjNmogMfsFkYaaAwxYus+FR8hkxM5jyoOv0u3PzFJLYHSHFK/2RWSP
TOVQZzwoTPDByv0gd9vLRm0ezXcXJrdJgrpXLFwAK9dCigMJ+ID0xS2ZH/uPXofFFB7Lfe6hbSxc
SvEtLnD8Jx0dWSoHAlTGUYi/uDvnbv1iMqfVnqJulmqXUMPbtvJ+iFn+7fPxOXcHFpP4QKqrOZZ9
6fZBqnw3KyW9y0S6zbUei87nP3Hm7Jd5vuNE+o0RjmhbA/G6L8a3KDa/WGefOXt9MddVxShHvc8a
qUpC+QrlL8EQrS4eNTbHX9zjcz+xmPJaRY4NcWwQBIQiRrJa6HYK4nW7IEjkogq5uswHboXWGKtR
1l29kPTVoI4PkdVfXzb480159/xPhl6GXcGxBWi1qzaqjkV9WWVf1ZeP/0gSpk73y6UXXGlbZJqX
nfPicTdiUxg11CNu0jX71OpffMW6bM2yBHnJw6BDbhR11wgtwTY8PIhRD0XkshNfTNEA9SdvNC3N
JQGTUDG0KCCRgy9i7s+8RtpiilZ6WtlagjIFLHDkVITneiMRzZ+f+fzCfDCTaYv1SDWUNLGRLbql
2BU3vUcjxbeqcEcqXgXlUcWtb/TCFxPCmVdKW7y1CHcqo+4UzTWHcrCxwhDqYlbCjd4N2ebz6zk3
WIu3FklkLGuqpLk9SaW9Xj4KsvXrskPPV/XujfLDfpSLauQml1jxfLGWNgNKqS/G5tyJz3/+7uim
TuoZOmROHJDsimSD+y6QLvuMaMv3NbDEUgn1ys0I4SXEhYSiQn3+fFTk+Rn/6AlavLTQcMwg0kzd
HaLrrDG2ohnbybCRgcbgnasxL0FDB74ypL9k5TVRnkR1ulLwndd4S/i38kD85Wbyvpj3/vQuPzqf
xYdNDYYc7F1quCYaZh0/rDkkeA6RXVvyHtctjQq1vTXKaB93NxkKvhwvc1uq26Gk2Dw3MUogUp8P
zrmbupgXegRAk64nucviYJMnGjGss1zrooPPESzvn5gM2XDBVjJ3PVM7Gnl56GXhq5n4TBtNVRfz
QuDFei+GZooNs+l/akGEvarwXyjOh5tiUqiBlhop6WHxGnjk6knFY0GE9h2sC8UuADIhtNNxIcd+
uMbq06yQrYSOUsj9bSep/gnMMVySBu9+nhffyZDvVukg/6DZcFTKMrlwhBbzzUDzH/9MlYHtCX7L
M0vNMgnr/Hz4z6wB1cVMM6W5XmIxSN1ySI45xoXVOJuYQIy+kJBx2ZurLuacng5S2EE9dA1/eGlb
ANv94+enf+bRVBfzzWTUuVIKHVBYCFoppJEICewXQ/MnteODd1BdTDghzp4ymAb01vQs98EwSfcE
20ZHWZgafOKhv7fSGk6eZZaV0/jYpEANJhjo4enUfUHUeIx11gQl9xqEeXdtKpm48UNKhw07QbQQ
0jdNHqAqNP2voVKa0unzXndI1Cw3aXhZRx547N8vmJ9MXtNmHYNPPF0lBzjDLyyWzWKg9+9uOE3w
Zys/dnmLtrqRPUIw+GJCPndjF3OOYWrsXJMmdhEvQpe3niX9i6n1zJGVxYQjYtIyQCxFrl+BxVBr
vcKVVW8veh6VxYSjGZWpAisMEZmiyJQQbZOwAnTui6PPA/vBE6kspgIlE7RikgYOb2y6sbNZ1VAc
O2XtnpZ7qqEhibq1mL8o86c9RJgtbVPy6XuAlJTm4jlWPNGcJsCooT+aarDRUnLqQFHC37LJ0+A9
tafgW0w2gVk8IWxgjbyKFfkehyrk9hYV774xn2ftL5m3//wsUlD7i8s7c3WLuQjWtRzhh0ncYRJf
45ypVYQ1edmxF1MQ3WgpUuI8dkE+0isfgD/IF97zxRwUWrEPHj+LXWBq17lc3+L4vuykFxOQQpxe
QKTuPG9S8jEFDNpD8nDZsRfTQsIEExBFmrqavvdUt7zwez6rFN/PCTluP6nXh9jFWUqEDrKyfdFW
xuays15MCzHpjCkbTo6el1iB22fqck8XHXoOb3t/4llepnFaqakrkrRg+21cbIUkzpzLjr6YGAIt
hwbRybE7WWDk6zyG+SFbFx58MS1gDdIFvWwjd0z8J0kParsewCFdduaLtxIeoan005C5Iz7RjV+t
TMXIL7udy7ysWBXRv7GqdSUMh+uuN1lxWZ68u+zMFy/mRNXJJ6U3ddVSfUqj7JXk0K9agYRPfjxb
yYuX0/OLOMYDHbqiLGyZiKH07DX9kblWK8096TogEfb1sJ/n6GFqCKF40qnFyqNsj/7kjCpb7FQ4
+d20VlooOCAYepDD8TeOQLw4MeLatcxR4C0zW7c7ar8rNR33inQd+lAd8Uj4+VPO7hOn4gpb9aqB
eldNLhN4kWm7vN134maeqoG5rPBVb/kTLHcroRf3fD8A9u0z/ceQo+6vmiP/UcZ7UCF9aszx1fTe
RPNBIu9LVW/Z7F7zMVAm860a9gY+OmZ/gZtl5rpdRsH8WchbEAiBigvvW2k095pfrgYuJCzuonQf
cz1C8AvOHvf3Z91CgOZ3OCT2A+x9SNSiI38NcMya88C2hHKLEm76zzASkCJWyrbBysDPFzOBo7vh
2iLvV9sVGwaEr1knFgcvgdUSik5KfHxWlYdGhPQFLcbYzN+40YCJ2yW3udReUTF4As5P7N2TrO3j
3r9u2dZAGF77sv7EOfjUV/wk3cnSc4XdUs+076GaXnlZs05LbJVisMZUuaqbo6xfGzNYw4e8RwUV
073ti9J6mGYCUrubh1CCEMCmrBUhV+mkNm6a5nuUgWjrx6sMG3gSIB8syHLYz9cot89mrB8pAqzE
SXTKC4sKfzq17/bmQU+718IR79YRpm7J0374tf7Fp3ueaT5YmMiLWd8n8iwVC7YRkI++GQ3MyWho
mzXxZ+jGqgB/DtjTL35rfn0/+q3FNwAgo151aELcOPCvOy1/UH396qIZYylWLuOyiLO2jl29DdQ9
wUmAUQlUuuzElzrloh0s3Z+3unRsntMe71CTflGDleZZ54NBWcqUS5rWmtYroZvx7BOIbktVf+AF
C1ptzfM/r3jq+ARFu+mCXTBJN1Lz+PmYnbn1f4Sh7x4rKMRZMkQerg4l+U3PS3A9suy+4TElFCzU
rBuzJerp8986e5mLZVw1eqoO+j/EQmKVVz0JkCfQ1Moq80LKH4Bvj5kZgZGJytZWvdYC91xJ1r7A
Sm8TgQQszPClLz4v5y588XnBY50kVZJmLsiKAqijnNw0tZk8h6JqMWuOPuwcCCWfX/mZh/7PgLwb
Zaxxqj6NUeZqWDrLxHxOR//l80Of+ZBJy5UgNte0QsTiSj5o/tQysDTHnUXuqhLuxbiydoKVjI4M
fe+yLdiftva7izEGaSQsKk5cOSOfGoEL3UZob59fzrmRWk4PhiaD0BkTN+7z71kGgkCUf1x06KXG
GCZrLZhqm7glxDVJ735Q7/ziYTpz1kuR8NgKcROpcuQ2hvjo1dETiOKvymDnjr1YHuZQvRoxlxLX
6sQnj6ilBLjP5yPyZ7Xzwbwzm4jer5olz8zbxFJDtzJkcH6jiH1bS9VvNSjUdRDJoY8Zj+wzTJSl
vE56bPSkQmGi1uBIBW0ogTDG9JxEQurA8u/W/ZCH69An1JOiggRg3ldXagdRMuYinF6WMpLdPUKt
Pr+AP7WKjy5gOaPUIw7GwgrcdshWsRZvMmaSiF55FpsrOACsZ4DurPmHCPkh7ugnsNTq9SdotWus
5vOKinTHFV/1enLl+BtUw2ggdSmKt/wZm+pGT9exka5ZrQWVup6XDp0J/JTVVqj8SOO7tu4cRaUn
X6u7pnsT2+fuq2jac7d+/vN3bxrkXvCiEVfHwjcct+CHPh82mZz3j784S0FvRU5VT3U0chOpCO7H
sGg3FE+nBxWw9q4LwVRDWqnWMYEjQL0Tf5sJsoCa3AK7LZlkZyC39ljhVBk4gMaTbWQWJDjKGG57
oSbKIKullEwTwCl9FVL0znV91RmExyptQD6i1Xc3/5ej81quE9kC6BdRBU1+JZysHGz5hdLIMk2G
hiZ9/V26bzNTHpd0DnTvuNbauSy0WgFb+L0L/2cWGEh7b7IOU79U12Vqxxhu+w8crycSAQw9HyQz
h3xDDvr2Lnw2key6q/UgJ0UQvQKxrl3pRtO+sSBaszTvy34v46z1u6ht5x7IXGHfDBnaRPJbdzB1
Y785CyyWTbRVatdG8Q/lS/nJXrj3DV+k/5Yg+B52G2RKUYVVGu78EIxwu9GgLf0rU5B+eUP8aFj9
luJyIOIC4MItY4j/4AEXOdulESSdbT8FlvsfXilgFtjhY9er1amc5Hphzs4f4laUN5aJ8mM1gJ8O
1Bz1y+zcBU7zjco8f5e7/ECpWP8aGse9OgL56OI4IOPNHvR2UzL40dpswrZmPR2XadWnzcNdVjOg
Eu9W4V+cEVAFsxVEqgtr8k0HB7NQ/X1p9GVi1NnwTk4E7jAMeu/TGSznoZzUE9d1PBnSOW2Dk6f8
3aCSzWk7VJu2+AN0pZduXOKy76q09v38IavG4qFAX0ASPhmRLkDmrT175xXHyNZAypqbDT6TYeEJ
McfxxSh93tPe+cfgkHMMRN6CJ4UWgDb1TdcMVFf5ypTgnGs+qrnYztteoDvVYDr+K6cQ0ner+yQf
i+lkW4MR5TvM06LxRTLmcj7lVWudS8fi28HrAN9i2vKziW/m6NnN+mEuro0q2AnPJRCV4xQyg1Vv
NthP+KIp9GL30QjQM8s2t614ZCAIvH1fXjKvzCPmu4nK/G17BZIEbcI0JPV9O9wcjClwKSPF2cr4
WO9BIgyZQBqx6cE48LUH7N6GMspi+n4LuUOf1OTk3+Alu3TOavs/0C0KfGKVdf9B/ythp7gqtbRp
HrsMDs4WGsN9F6w2WC/T/tW4o13Fo5FNn+AZ/DOItzyF8IcoTeL6JSmZx3+mw2q33ZnVBT9R/Vmo
YI6djexSA5CmV2xURz1s6K+9vGQjHwYMFVwvClx43tGs1+m012N/Vm2nPzNXuZd+8VtQvHUPBiKc
fnQD3XlWbFbbmpTKHhAfi9/uYMchLDQFMC+B7bSchsLfWZUJw6etlu2lDXf7YzQL+87aNbhGawuL
i+bFJPSs8/NmbNOTHPswzblNjuYSjEMKiqp5Z8fevqGkU8eumB06ZvXmwySo7W+3guCP58HUBwZM
gD/i8YV8LgvrXsoQ3vpstfhae3OtrruN5YIqaQlOVwsYEoNZhSmCL2ZHXbd5hztWorUws7dpnB2W
2BFn4emWwZqGVoOusBsKy2QuiQWqXWJEBubf7C+oa7x4HZb97+gCxI2Cut+8ZEKesB3w8bGEAETe
Yvg1MLh+hNONTzaEV80c+Dp9gbTLfv4iV79rlrQfieOWf70yODxKba1MmwlbPwX76KWzEM2e1mE9
JtoZFoPuRIvCJGvKGJQ3q4Ogc+4H0czHfers1O0121WOj1liz0V7KSEM0rPgt2mlBWYVj1hkLQHb
Ppu0b80+TtdhhFDRdIoiJtrUKWW93ID8vuZocRb9ZFIgTNbSM9NxYqqtQo4UF62dUcNWTGVUfvdd
TtP+OTIbF7kb4PwGNzSMpjjrkAXs7a1fBPqYZWeorOWBX6MFVdmpHLVIfCMHW4VLKc4Kd4EPOnui
TQS9tP+CeWCTaTHdRxuh0A4UYXFA8jBU0faTONguoHM/n+t0FbZKtaud1PCEm9aW3GML1sOjGBcB
YBJLQ1CEUmHJHScM1WOH6IF//DMtk/616H255YzingZfr306ZUH1Mg9h9iSnYv7xbZmIZvo6SLQI
pRE1GVtZkdNCsGjY9I96Y3CZK4MsYRWe9Wlv7vTf1sBQD1pruJ/QDxOq583FgT9ztuVKBcECFzl0
vEdAkH7wy7b34G3FuEYVziAdbfTl20zkF6nm9oj12/lBvbdvxqDak8SZe99vVvOvlB5reuv6EIwZ
cQvq0Qd+KzuWzbp8A2banmYHZtLUh/N/DXTpww9o5ZcDguS86N7+gJ1f83TpHLkvIE/2yr0oL80/
VlF+mY3/IMHGxgDJ7Ke6c/bIQQvJ/qvGLlZnL4vgAmiceo4CCGLJjLwz8YKg58lbdaK1+7k7G+iv
hh8oEOg16pYeRiCNPWGBs7ljTG56GJEXY84lrJxn2+cd3Ym5LEjjaN4MzsYVDrGUbqpsYruhMkTU
1IxoygkJkPb92CBqBXTGf8/tT0hZQJ+a2GI1PV64Mp6IZ77MFmh06WIb52oy7ticV2ckZnDheyCl
FQAGVYtDOABikao4NurnN8qn/KAk1OQgn/sP0wzaY+BgjFNGBpCs6s3nxautlMZdlVaoWZjqhUd6
LBY0UGT2sERBQvWvbR/a9qEbrZo4SxvFybd99AmDns0zqmvgn+umDkCEl1iUuKA3mDNq1l+dNvLj
toksrbuKa4zYPbUbuNK1HWge/rW5VGbIG8E7muHrwUziVxraddYhfu4Q8BzmNv+ewx5VjF/UPxDM
di5Qwxg1dDQ0Hq/eFvQcVqAypQV/3ey96jiG3XbkMKKG54zmUbWgQMuf3czCMvaLbc0oBPqFrdFe
5eF5rgf7xuzas1MAqncKFzOvY2SRzQIzkw7D909ke8+iro58kLhQj/0pd6PAIZPoRD4lo1TwlsFz
xIXbu0fDzpxz30pwPR3vdKPLFkUWYU0Dzg71l2cAcA5/Q3P0ABU7xq3pl7fcnEVsMu17ngfL/vDC
Mk9Kp/qnttk/VVP37vd2HjkEcpROEQQf1e4abw6iwk8qoGaserc9tIRzvxAFlgdXQcWQ20G6gcba
KukTOxbwLAMZWtANGWKZRd12rs/kZ78zbLcXDpMlgd8KB3I35VdQVNUZych+FkMOwy3g1OaNhcrv
/xDrnRHOKFzU8NgWYxOzZG/IyFhtcWuXGahR6/9oJWY2hUM1xaFtvYAQJFAM2Y0F+u3dusbPr33p
VdQfW/tSEpu00aRwqBM+rN/AHIUfL+Mmfz4yoAFI1UEDWxwQUe/Ui09EE5JDGUCUNea4+2EU4w0W
K9Fvbs36cQ/W4LVTCqB6Lgr7SwrTOnj4r6/z3j8QM4rXcp7f57HM4oWx/2TD1Zdshmiey6oj0mBe
JC0XO3xQmQKI71TLJQ+Lf17Ym6ndF+Jt9zpjjlht705gRq2T9IDb+F7p39UdRKghM6m8d1ricRhI
KeK2lsPPnT0AbJ63iLMSPhnbVQlGOBOwEhaaj6qd9hnIK+wi0ykqzkKUlLIMg4MuxvttyP3rvnXF
H8fryiNLzl60N02d+Eh2TmvQ/KOGT36jR3mtOHeBgRnmYZ08M8my9rt2/SlmDGNN+MDk/WYL3nyL
iK8Xs2Lq1NoOqnT3ePDskAWISkWO5dUnC/hlMjvSoWu7gKzRev+S2b6B8wnKNd6MIizSyp04RiV8
5UOoTGeKEU8XOw1vvO6y/92YWXBDfEt0SBDDam711Q0zcratG1JR5R1PlLkzyTUD0blkrUl0oUJx
XSQ8pTJo+jT/2e1FRLGmRlF9O+biPdm22lJNgRY5Mt7RSI9G8xr2TsMKRENlnZ/7r+6b+VxkOLxK
UfqHVfXeEVJEcx4g5RLv/tixTFwH9rT0HwOG7j994QbweXYz5vr0IpUVK57IYUyMedHHps/G21JY
+amc9/ZOr1Z3QnBVxVa2jdHMTHxcejq81zCE31Q39Td3Uki7GQWA/sYjlbNQgYCM482cBqBLo5Rp
13HdlMamOKW6/L5COMA9nwUxXQf/7Nl9+x4s/U/c4Jk3kx8hrcfCY/yciNjblIzXtlb3lswnMlh6
Z4MzTilSOJm0Cp4T0UD1Um78BFTO/TMrNGCXusAIf40TkhN8Me1HM06OnQYg+t7RSE5ltG4WO96u
Od2pbNkfaoKPuO59599OXWGHtAQmlTw2G1/nzRRxAO73b55V1qkDXhVXnom0afUlowlyPRSu97vT
SxCjWjNhORr/HNs0DwBh7INYM4czNfR1MrA1/Rrm3Hqyzptr7mjvunWmlfQAG69Lbbcnfr39sOCQ
oEk0eReztRhrgcL+X7eWv1TLypciYyC9Ka2HZR9DAw54O53cYvzHiMGnWyE0AT1XS8wo4d8lk0Xa
WLKP4F7q0zhyY099zwelR/OeTBj8IASZuFKDe9gqTqhAj9vDrDndth6W31Lm2zOpVPi8CQOJBTTq
VBswJVuTL4itBy9p62mnC4XURKEUiGwn6O7A0LoXVyD/U2trQg8MvNQ2CgDZgb8DudrclzogpecU
IsnbjLmNA56+537sZJqx4MDEz+zzJsBxbO1hNvFn0/qxVcfGmmggyzGUd0BM4hwQYWIKCu3hvVxB
brGzSIYki395vk3xPPUw5lBTJWwp1QcrFO2xBAl67GbPSlGwm8dW4GjK57W/n4UqoC6N/T/ZZcXv
uiryKxel/9bhfzwbrvhJ1wcHE9tIBJ9nWewYiuxx191ZimC770Iowna9O8i23O0+4289ruaM7Kvy
h8QKGIPM9mmLe1j6SOutBUVVxoffSeOESWD/uw22lxgmLbYGR+BjsdH+wSrx1dSF8eTVs4EPrvPe
gr3JTj3h93Wg+hsFO8nE2mQbUr2dqMMOioNTsiPFsqz72vR1frfXsM1m1apkdtl/aAhPiPKhEd/p
zrKfLTFlB4f5pjPMf8U6oDu/sdNMVkGmcZ6xaafegLzF8VirQ85DF9EPaFT642nigooMuAzXjJZC
VGy+f+8tdFj10AZ3yADa27TC7Z68cNMEmfl82ixGDnBljDwXbXu0cNfHXj4Xv0XDx9T6rv9I9cOB
baD/ZIXDbl/vNR+9B7O3Vc2zAjYt5i08Yo+qk2AqyvuRdbzI7xbxCPTwsQsa1Oou9raL2UlMvkNu
+jRRfQNM/BC8e2CC490vfge6i4UJX9Cc9m8ysN+1zD4qWN//giYvYqUB2vurmehViy2Coijj2lv/
mFnnngPWwNNq2IoY5mEQT9xzr3Sj82SikHMYi75KO7nOLAXNxW3D6nIIDF7l3Juwq4TlJypJjEyC
AQluv+/M9wWlsnpJrYk8VttjcaHQ9VQxhUetZG9TDMEgl6H/r1FNVJRqCcqi1rX7qoQSlw6SN5nO
ctrWQT9b+2oc6uK/3iQfDRipPFbO9kh65J9IvOfY/8ET6RoTsswfnGbmSVbjQnbmrb+m0fT/ViM1
MN65Pniu6DxfRWmIZ7j07FfaunlX2LAes0mZkW8PazT32AlkrphyryzvQuHEui9cEuQOEjWzR+Hv
Ue/3tnSumUMfP8hqwP/oUQ5V523XTFZFsoBpeWsoN9yZhKZ/S11SRzIAV83TBixXjndVV77xmRVJ
7fR/68kaKCeFOl0aj4Z0N71vU/BCQPYIS4C02RKfRVi/Tk1bnhnm9ePGWNo5ytyANDfjqlkXqhCb
fU+uMkW8LHcN50u2lG26L3t9VpgQrAjXeHmnC2O8Gez0UG9oV5Q2wfbHXyHwL67CzABSPc6g3g6d
eyjG8Bbq0omq1vAv5Zxp/h93i3a9eQfCJ1zEsqDYHWr5boUyMcvgNtXCTqfJ++257pvjuOu7zeN6
KqxO3bxGeq+U+ouDAbr7iBEUv3CTBXydbpJpfeygy//VucZPonygdBMm4ov0au+wtJN5cjrbgxgc
DFG+eWuOEYbxk8htGMleevvJsA1AhkGQ2m2hjgaAlIthjxAHyOeTDi70gQJWn5gydE6N6uGSqMY9
OJg4Yn9oZAqGb0o8w/CTFhRobA0rjiQZehct6Pdq6SbUiVESi3GLfL8kaTDzi9mj1lYjCiJhLYeW
bbybLivjaRdD+WaXfOp80+E1EO2QapjYxF/iwQ8sMkUXYQ0WEXhgLRkk0cCXO2F4LDpnhHK5PXBu
wWrn8rzDCnbVWXfzrcK69fnAcEU7g2S1GuMhs7dPVAESGydBiuubcIrXpj4aSI2JAPYv76cKxbQf
jhsY5P1U+pEfKDuhr1SA21Bflhp+G/JnLNEs7ueVUT/aHTtVUusJocBV2Bl8ghxRW+ODbenDaBD+
bVhYFhKjvimlyljxmETjKG5jB7O2wjeZVrP1ZXO1DWuPhaspCRihrWat/jNTTUEkmVpr9uS4IUn7
jlXYbAAFez7163IAkYlJGTDP1okrUDkXs1DgxV4IU3XuJdpncfFGerrCOg7YpS2qnr41vMlBBI9B
O4KwBBJ9GcIpjw1BnrcaZHzCAKQ4B2ZSeZ4+mF54LmSHMkoKTtuKp9l0l/GJAdPyy9JT5PTmG08E
V6CBkDhzJz+yhHlaYCyuMGuI9U7eXN92M/8c7ewy1B0WbpjnjbFei/1p3L3EN9cj/H5cSv7CtIdr
ABZ2PXVgGPc0iL2JfSOM9qH9ift+Mx6MDLUNk3njpN+a53nPLkFgVCdfhth3CDOf6goboR1eJy64
CevGxmxw3uIL2nnmI9moh7K3b8poxcVv9BvN00fYOlcrW59G3MUxTFC2BSpMbk29L6d5XpAdexbE
z0KD7C/ax6oKu8Oy7vNLkEPAhj7/O29FfyiMT9WXn7tNXd+BdhB7Lo0ReL/sjW5+cQh85f3nNvul
22a02TIDXYzNaQB9PQ5dFNb9u9bla03PS03+W+3AAh1xh69G++FXw3c+1kxSc1lkiFh+tjJvBRe9
4RfWndHmz7RY4r3Zn4Qym7MQqkkmQTNtHzb0wI18Xw39r5ztk+0x/dqHKwmQeqZcUB1LbwmSAH8h
mvL5Rk53qxdzStrdOq3MwcZVhQ7IH8PqTq6mgbmYH99a9tQpzevAJDNHT1PFbivDl30yJXNEfGZg
TSmEwu3YJ6eOh8FNQRu9uHqDm1lkYKPQryOFQMAke+wrOdOxovGoQWI8aGsNFzwYt9SRGXSDUd6q
Ad2muf9mq8pMFzzEUOKJb9d8DOO5zqg+bSs+RIZ3rfU/zHonAkmEVCTye11+eQoM+z5JTR1MnYK1
PbZ98VEOxY38/Opu3P3ZJPvXzLKvg/8XN9IvxC4X28wTtT4QGiQVghjerqq4lnhSFkFpnrxmMZc9
9tqxgPQPxnbhuAit6qDs4veSTf7VWYP5EkzU/DCs2neN6J6p5bpIru3Xigp7pJb9Mk5qYkKVNWjD
WoxY+MtHIThdBnu6q3raoe706GzdZezyD2qfHcDrz7DtKID1sWRsfoiU1dzMgZRaFZZ1lgrE+oLh
PlN5gt5T0z8QD8Jg3D5Xlvo5m8rzoNnVCPdfTWiOkbP0x43BlhauVazppSEH7n+c7sK57Ht+yPMX
oCZXy3i0FvLaNfjDcX+X2d/LWPcRY9VEe3qf7la/pvpar9+5gyhCdhwRm2P8q2zjZAlvOLOjcibl
ac9MepW0WnT935J1tXGZLUjZR9ZjSgrZe+6rhLmwmo42fFoCeVtHpOlvvYHMipPZzjky/TVkls3H
eiuWv6NBa4oup/0kxfyW/byqXlijhnV90jerdwhWjJnJnj6kQDtnxXfFArsx6PtNkaLDWO+Zyp6r
V+r730Zt9CeDrdLBkyKpq/4JJcq9Fi4qjoI1TYT3bopo/oPSuJeI3vqHLv3ZY3zQwtga5bKGok1R
Ai191xyH7L9iXsl4dJcYqxopP1a/NqsAQVs3d214Y34cXe08p9XIO2vMYx6hXHjGkhjNdf+tif9M
AePMz6yBSLZlRm4z6fyYzsFgZN1ADBLNrnetNbj0nORqX1Ac9XtznfmI5k3HeGauuC6v/sIfZbt3
PpW1+fJznYlhvWpTtQ+rtz6zKpNKezr6jv7lh4Uftf4U/oX0eTQ9LryMRIie+FfeYJlflu27rMbI
bFwK0kFXxWpkYW0DhWbUj4HKn82BlLu3W5+m5Ir0MjvMAbbDLStPTW9k4HxaCVNalMdQTO/LqHzE
pu0dPc6aY4g2iT0DNoEmfaQ6819XMwynuVt3uhaYswJq0eUHpS5qY56sIOPRaNN6SEbjxwY+t2in
5MbZ07wYa/Vqujafz3hvuwxIZP2fieczHofpNRhLOPit3tk23f8MVvhfXVR/RDj+R49xT40AUYbV
4gTngvFio+xe9C5upfnXchQAb+mWJ4ep6pteqjra88mNjTZ03rB19ak9yosFHS9pA5oapWEPz9vg
ukk/dSg4JlInWcy0nqmLZ6itIgO7wt9ihYPe1yZWHmPCLkbRYdjwO7s7w2mDzQXli7Z/RvLDtTZl
Prnkpn6RBT5nUKSOVW8z4uljOfHazTkFmaHiwp8BBjtWdfL0/O52xnhvZkWW7oHFKKrbTodirdaX
2hmqdxQXFIYdOb4EwMMjKfPljs6flxpr4L34evaf+k5/DNLZiD8CC+CB7HBRd1N2R2rjvDRGYb5y
E9jPft4RpPnrU0azAOKPCg5CIOXji/F/w/Efjn4ztnzWnOWZudjPQ9/iQP4JVcOhyu2ETR+NDGHM
b1aBW9kZt+7V3oDpu275jA8FdApA2oispE1Q7oRPi7cHVzG0nCSQqKLCKT5ZZW2PDUFy7O0LKAOL
NhYTCOJIZ2Gj9ezmp31oXrehmDi57fmpVi4q7BV5bqjh9cmO4ndew1swxruZ0ODq9T5CA/YWTp3x
o8K1dMYWUr+e9qU77BZP74a7I/WUnf/mxIaNr8c/yw57M+omWiohq7uJ63YiNb18uFpV75yNVYi0
0M0WA2LAbCLGuC1FeF+jXaESCPs7slmde5WW096E2Av4JFAp/Wp7wiLFFEBlsnBnW1DdYR9yUWYw
83C0PTCYsD5hUf6ZvjH/2RPfV9W69qtjt3XiGhONR6X3ZG2MX8NKbwALniKboEm/hEgLPYey3czB
2ce8HuhsC12igO9r4w1qBoWllR1nHiCETf7o1ict9HCyZmoGVBc9NylwxVxXyYc4b64659nCk8yY
TC4Shys+GUeneG2rcbt0rtEn9eIuj4v/U3JwFmD/Wd0SSBnF+6IhY+7bGD6JZXmlumBGija6w3me
6dM+F+H9ugf5TUxw0bO1Zp5gWdRxLob9Cf+pwCfvwsnq7SK7W6e1PHtrYX8OhbNjH8ZAWJSC4fzJ
oZPVOz+XAibu41SQilT02I50fW2+s75xrvDLC8qwWQDF32v+ZqMDGmhuLAJE5kgQjqBYz/5bhqw6
e6ErztMw7udFaOcGThqrifTK5mvhtXrgD/dOLAdzf/fmCXpTPXV3mzeazz4I8j9OJezLurRkpzLr
fznBYv9Hk8xjBiZrDiWdPFQxIDQiKqZOUuybvKPymcdrngs8ryqMXNtsqCB7FFMLNmBvAsnGkS6Y
TPvCZ32uGsez0jXlvG0OjnSh7V+qMa3HmS/lLKZ2uiqiG+TVa/UcDqX6m89iw+CZIdwxG6QoNNuY
x7cYcSkmRmesZTCS3dDycaVo9s8xJLaWnXJrvGbdMsdzhi24rLOwxcha1eBisHsDDtUZ+RzHDOPV
5aHUjCX8CDj8yz5X5f3a+/tfG/ET74iC5jn3+lOZaDRRb4SnasMZ5FZFd8zzzPnmqdeoxx2MS0sX
PO/zNMaBzQNPl6mRG/Vo1/3IhZR3SgXtoZp3UnyrA7cb0aF1WNPqplUeN+SEMlqkNybbWKjbYq/y
cWpz6+aPuZE0hd+lpTMdSrOkZUcxNDgO/J7M5tg+82/DGnxqx2tOFkz7Q6H1D24AaSCGikCIP563
9oR7bbd9ZzWzoXQLaZbmbf45G/5yNk3bf8XUiTIh8J0lEWJc6ddw8NKQpsZHNcAzZx6AkDJgFwz/
Sp5cq2zH+9Lny2Qszgk+XXqtTzRFWwwm3vKvC+cAH3ZGgU0E7uOkfA76Yc3/rZ5TPRdT4ye+tmn7
ZRgkQsmrV6uOTo5ll4fGIczNue5vtTOygbMt19qz1bn2HEYn1sobfu0dlw8aJYkvGJ8DkqiTIYYl
XgYFnhVz2qnyq3Rhyj3N1q2jqmSwN9AtAZvugbynL/Ze9dycGKN5SszspcYf8bYrrPRxTlWjS5ux
8b6cHPvNaPC358uKqkVwDoO/VwdhVdatdSczFgvtICyXHcqi0fw0jTC/7/2ZNlNVqJi2r/+gbQfE
yaA+YP4P6v8mJs5EubvfTlPPrLdRZynLGX1FUPhPi0WMli/5j3aLrsljx1jeQWNnehnHnhGBAhXP
EPKnSdY46n8GtxEyNfvBnvlxDJ1355591UQGrkiNaiBV9zv72gaZ/CwrmpCmrH/lXWtELScBylRj
dItksNrhj5973a+FzyT13ZXbgf1iwGqMAG0zYzVYhxAmDHL8XCqV0wpVf4rAX4/sTo+PFRrrmBBc
nFCs9Pe149nvfjWNJ6fYGrpwNqWptSfSH92N/AaBp9llU+rPNZMebr3Ezd4zrZZL+uEWwSwWzj/C
3bzjZi4ZmpEgIHUO/NQvN8yxpVUxjU+/eA+X9RAGBv3iJZzuxr3C0LPSG8ozEMzWYk/RQOPmb58x
X7fUQxhrBn9wO7DTsqMjP9rZSqHLzKu73Ee9GE22nR+F7fBQFq2beGP47hYBbwL3c/0hbaUeujX4
8iZT3cSScyiMrcnNIuo3zvw5lZi09fRqAoF6cbaeUoHq7HOm/TpypF9dN2pkt1bQNZ/a2Ygp9Pxr
Gq8BRDU1t2UpB8LbEibnskwvC/OZ9NXd5d1dMySBi0l/A0Q4C8kVhRq77Ua0ftWWWJkgE8x49b0a
DJ+ATPXgOuqDx98/7/2GVWIamtPajCam9Gy+bBjRiJOYXRqn3HwrlcEkZ9U/E4718bYgwc4zicTD
HddE+IGPF49hONnWFW1GhmGLbCpQmjjk1fnIr18y0qmcHVPhsjMQ5Nm8FqpNfSTA6RQo8rW+D+8Z
+sf/5RNN44Tja/fqvzLog+McUrSS0kR8ac5MRXh6vHpcQx2dtkVc524pb/3qiOdCbM557dbsaBvZ
7wxfy3GVlXFbpRaf2aD412HabpU/u2fJmvbRMQuJ37JTx76b8+dqpS4QzYtr3BfDjA9jtuevqSk3
XCSt8xKuYoA3PGP2M2XRH/1sp42v5i8ETQwRk+0/5vWPFN6rAuvm5n4Z41MUrGZZzsVh2KdPmlGr
z6pDJEssRx5Rh+FXpa32Wo+O9wink8H8yvit862+TQNtSeGIJh0yCk6GP08Xk+W9I1W/7X4vDZ3k
DU6vaZ/233YukbY1vh3bzjaiHQvV67A06rAoG21TNmJZ5W74KJb2wMRbNKsOJR2LJU7BlIVh6mcK
6ZTBR9uJNKr3h2y1qrQQHiYlGtr83V2HV6rBQj5b4oEG0N+cfl3qzAVeKTkwCdycaYQnS7DJyNlH
lMo7ACS5mPMrKqEhNeatQMjK0JifC/0VUKOi6Lary7D1SAG3jH/NCzoQxBBd5K7OO//reHG5c0+Q
nb+wRlPaJyM+ellRf+5w8d4Wp5oOHAzZTelZXlvGPwFO2GHq7aw9bLijPi3mKv4Yzhh4vDljljSz
+a75rY58us5zlnfqJfSCQUa90kWKjnFIsnVM8hUB/dY22dWaQY2JSWwvLEqiNBwcO/G3un1SFra1
teqZiRdDUD7kYeCewKEReytLXxhcWJ93d8Djum5TMoshvBtpSv0iVSbDlI7dfBk4r7w468mD+v+x
dybNcSNrd/4rN+4ebSCBTCAdvl7UzOJMSiSlDYKkSMzzjF/vp9R9v0uWZNId3njhiF50tyhmAQXk
8L7nPCd2KW13oj2LyZC95AT91bWzaQtMVYIPDrrqLLAGQuM514pqJuzN9h77SIrTGh42KhgKyzQe
E1qRqCJxG97A0Pku4+LZ84OYUkBEfRVYA2ULVQ6vpphp/SRZNzGp5u2Ks2rOhM8ZA1qf+SRc395m
hYxPnFKXWNtoGfoLEQR2tYwaMdZg4PnfaVoYu0kGyc6zlXthhPl3Y5jQgM4w6nZKR8VZFk3oojyc
jm7ZxHSWy5z+q7y2ExVdWX5Bh8uN6uupmccvkQukrqRbh+WOjnmYJcM2iY3v6ejFS5RYcidLWifJ
gR25hZoYnKaeDFc0Re2VHTA5AB3tqwv0y18nQxbb2inTkxxu5rLPZ4zcs/wmka6cRllvP0gPOUoc
9uFGj/6dSsenCHjfKskyZ40gAjNgwSNV+7Z/UyTezpQXw4zgQkXld0Nl0UXl1fmNrInNXXj1CvEK
CfUGvsFwhlGP6j2gd7FQqXE5p2VEJd9+KpmQl+Qsvsae2rRyG1TXpt20F6ItmguFO3HuVLD2XdSJ
XhDqczOdnhrLIpy+7Cn2EpDF2tXlrLbU7dLM5YiTZ7b3TLg7lbHWRU1F+JxaT2TRbsaogstHnWLd
SkSgjUaNh9PqoW+KdMnuH+iO6bvGCtGvulVMgZeiScKrCgXEt5iMuVcxFfkXYSLEcNvOukHYkTAR
dTn1dsNdGEEf30uDbCeyc7NDsqcxrRDdo9I0xM7vjHJvaE6A61yK9LpNR7RE1Gwr2n6+Wz1pgT8W
uU65LhFh7SxasOi0I2DZhRMgD06tJTpYlo+hcLYT3lRaXEZ5FVKaOxm1iHZT4fM4h1ZzBhecLSWB
BH4zZKcpmVYjrS6ftnsQDLcdwrstYi9WrCH11xpV4pfKLNIVu/ppV/pxsLSotZ+FkUnyJq3CJam7
VGropyx+Qmp9g7JEoBNNidZ+8gg6ZbKyDMqIyWzoy2FkIz4Esd5qxHY/KnqsHMdnhE6iT9ZNH+V3
lXIK9Ic1tZBlZ+p4JVUliNprTO80JHLKWqacLc6TqSEAAsNlhNpGyevIbVkrYTy0nCZeG8r4F50T
R/EqUL336uYeErUO3Y5PR3TrZ7O6IDiU0k8U5bdDJgT8e01Vso2nJ40ydV8Y2AnLhPJhL7Hj+HEf
f+0RTlGQ6ofTti4RQvi6UBtRA9iyCAfiQlAAG5OuzxuUq5TiY+QGZLPeuGaGpMToBVmSqPnYqZjb
UlQPFB/DLdVTfmmAhHwmRA+mSPakzbG94Azuf82oa211NRf7Yk5G1rOIQ0nJA1qT3LnjRCSWlp3V
e93l0arjYHQ3RzPxDU3fsg5ZwDRDFexVkTT7vh4wA7gxWo5RyH7rJSRd536uH/ueql6tGn/tZmO9
CxN2M0VfjIRX0OHYz0Mvdlg2ejaviv2M5ogWTmgoxyQ4hD+TpPWtls68HpkLFyqOxjM3wqjIjkiF
O8n2gcAEupu2FaE0CmX70gpjjJZOUxQPlKuzm7FB9lFEhn9agT9auza93tkKots274azsUNMCVQU
z0zGmYSsPk0PLFU3rhXehsRlbk2iJZmcrW8Iabp4mbAYenbt71DMFtt88K2TtnRRcDkBaV5FoJxb
O/CqswnFHM9+TXw67xG1Hal51elohb6ikm+MajGAECawm4fJdxCfckjO7loNcWAhBjVRv/GacK07
m0i9yg++B/z5MvZ6TsUxi2dR+mA8pqgjt8+L1w2I4HWpg3IFezJYppKqRgCZDaIVcy71+luJtH0F
P5M+YhBVTw2RGZwH4mEXINxeWsbUnfbWjHs9GpKTXHvNJpr1+OpKn3dBs4JuWX7KZcFSTnN1IE3D
aHo8KU08B2vsOMzLTZRSqgmm+8bD+k59+Hk2u27d2ygrTZsMziXcdmPnqOp7KCralgiM1gh3BLvO
NBjwiJC/QZ0Ui4dbjT8GOZdkrtL+7Nw+XMVDFG4r3sALM55xG3Vm+0DLOF0XCY7QmcPqiTl5ap+W
XoySwM+/J0n6rbdMCp0hc4jjYurwi+mbYRQz1hhHog1vjGWJnvcmwcGAhT7lVZ6kKxPUI4TVqKDj
dXAq70+v6X97Hv978FJc/el+a36GdD0X5YTRiGTx9//5P78UGf/8j8Pf+a+fOfqR7Utx8Zi9NMc/
9O7v8Hv/Gnf12D6++491ThVquiaqZLp5abq0/Xds2OEn/0//8B8vP3/Ll6l8+dc/ETDn7eG3BVGR
v40/O7D6/iuY6fDr//prh8//r38uH8uXf9y91D9ejv/On4lphhB/KOW5rrZdGxCEPoCs/oxMM4T8
w1akpdHXZYsrDhEjf0WmWe4fliYQTQsJsc+0Nd74vyLTLOcPz0TOqV3KaMI1pfW3ItMOJvv/WBhp
+UsPwrPHB3Dx8ZPA9t7sF2RKDPJQTqPBSXHCyfhXv9HqmywLZ98nMyrKaQrIpKxtsWYPji1fJyjI
88DLHguLvoff0fLhyVP4MQ4x01lqppeqbJ1H9HEIVz1kjmggsXcsfKQPCA7ziXqttozLuEsQ2CVT
kd1rf+jOjNFfjQW53FUvLHuHDdu476qCmMYYGXjYOXjZUM08wrSw/UVpDWvKkDOuNmbvNO3Z/pne
QA9fRF/ffKl/PdX/yLvsqojylpgrcbgP7+6T53mOx5lbUyWwHPvIFFlMcQrT1X7lDRJfbTIxl01a
jcNWwqZdOlAfalKxsnAXyLyi2666ZzkhSaA+4loQfoNgvDWiGMtO7Ir+zlQJiUN1PyITNcLzIsVi
t44NE/Vfi+IIcXTHOSEnMPgT9/Rvr8PVHtoJE7C3VkfeW5sumyuH4pXo+vAm8/2X0E6mbVrC5kuV
QS0qKH7UnHNJugzsbdCH6kZn47Rs2ThAwyixNbaB9eSnHODRPaDiz8yzPoY/wm6yRqrcO1d2HsZE
DhfRJxjQw2c7+g5IDyRGkH0+trFjFkJtm6lNtvMrB6bsDOaec0ZoO0HWbS/OrIRK9cffuXVwfb8f
T1O/lprvlG/VPSY7zEMaQU50X9DwPhiJ/Bqms7WWZdzuWrqRp/6AgaDjgUJhxPoTj5+lXdi/vJye
thCWCgUATDnCO/qysrgZ63YsXqI5JVTAiGWGmL2Jqx8sAeJ1xj2JkKvpT5TR0t9DOzo9ZQ7h7cs5
ktPjYFVhv87qjBjSUVzK3DVxRs5p9b0nD349k1Idrgj55gA90706RbGr8nVhucYdu4p1r8xEbgK7
DVs8VfbNrA2j22Ww2+5JVAtuDN/D9YRXsvwEpCHeQwWYkzSzkielVKDopTz2hzs263wYts80QrE6
sW2Y9hMl4gcALEO4mM2o2ODhMl9Dk0V/4fgjQVyl5TcXqZeq2xAKOwVa6qDoq4ZiuujaPPYW9VR2
94qUhotQOUg3RuldY5aUd2M4Dhf8r5rqD51epqHiJCdH+9ySRfRl9LxrF/v5J3SuXx5lbdGZRSl+
sPQp55ifwMtRBH0tn8rKdRbST/HSJbgurMDKFyUF608s1/bvxmNIiwnMOjzOhyftjae7ik1X2FP1
1LV6fJB+IHHGRslB0JyhGsy0eLQT7e6gy59iZMKik/jNjehzzMyiZz4SeNrOgPbjk3HJMt+RRpwg
EXEcY5tCfzjInnFcWq7XdsuOuiBNK9FcR15FXYY2sblg7zUsIiHNyyk111kaztXCLDiFLvqcxGNM
hhhMpGZPbkfdK6+/dSkVNgQjrrX65G78+nxZtBCUg4yLBNNfYkYyJ8L2ls3PtPr6FdsjvCLcssUY
1+FpucDOwfLyyZAHIsC7qUQzpDJZyz2E/aZ9QLC8uf9hxEFLluMziCfvRCccukTqBiuZEHn7yaz1
y6TBS8MsyfesxeHtOSI3sFbjPaub50n3Dxy5q2BRtk36DYnGMp41hR1FfXSXKOnxhXhu+j2q4+R8
woI/fvJRjgAPhxf55xNnSmHygbxjVnmiMwi5Qj8VzkjNd5oPbTnt1FcirvMBr0KJDDEcCTqP/cFE
B+AExkOYN8ODwEyEyWaoLhHGKhNhJF1ZI5CP7dhP9Vr3EVMPuqXn3MoJWQzmvMoJXtcUhAM0sIyV
Uar6+MY6v75DtiV4XzUmaYJtfi6tb75DM5q9KjXUY5oIHN3UchQ5E/W8rHnJL/upbXH7ezn7G0zY
1hojTvAy1p6mWQJkdkU9Ml5WtZVgH4yS4WIuxnZNcGfkrSRX8ThEwfQ6qZ75AFboyB5iFrcO9tWL
JJhQACL4vatwYV8yCx+OxNaOQkd0nYRtYaCb8WgbRJh4ooXZBi6FcL/Id2Lqpm9J2tXW2pnSrybN
plMlw/nUQctwZqUu9RGrj3E04pRUBW4rJ762soPLofMi4yQKDl7Gj2/jT6zT+1fBph/omg53gaDg
48A4GkTN0ATiEayo+c3pqG0Rre0gEDDDbA4WTT4hMLH0mJ2qQo0nbkiKfTLH5LJlNR63grrmTdMX
1crBrrgcw7K/DUJBBTlgVXyFP9OszBos31KPAeHdRtsU1z8v4W+dcc6j57poitf2+ATz7tBzWb7k
t2398tKeP5bHP/n/4FlHiTdf5i9nnVUcPSFdi96edA5/48+TDjHP8AwsDp2ObVlUQ9ki/3nQcaw/
XNeymfo0mzeJgvk/Bx3xh2sxHWrpKGGys2Zi/PdBx/xDs1ZZmoq2Voc57W8ddN5NwK7N2Yu9lHAl
v4k9/E+G95uXVxdG0OHfF4vKGgJKHKpdxW6mt2/ux9WfT/HbYwKX+Gaa/2sUz2ZRsVjVveO5t4op
LAwTo3i4EM4CHGF3Kenxn7xCbBWOxnG4Hqaiw1ouBPHZh+XmzdWkuH7sQyllkXStg50irCecVaWP
wrnrvGY7YSpZkZhWE/jqYL4MkHb3K+30ZFRp1YBI6Lv8Sz4NkVpnHDGL894P0F1UCcFSpNTWo7vJ
E9ce1lEO5mCFphgsVp13NC1GKboTJ7b8aDfPY7e13NnBnRK0JClT3BuxnKzKvikxQ3a+vInC1KxO
A03/BLV0DHawdMBgMz3JfGfS3m+xPOZYlBRJO8+Onhtv54ytRePLrjmUeHmN66ZL4kuMxLVNPXcY
TwfXljfSjbzo0ixG824SAue/p+Lka9+j7IR5mhcXjkDWs2mDCmegEWdjs61aH1vY0Jkz+8ZxwGBa
68M6mJBT763imR0JYBmyU9Y1VmsH3c/IPLYb4bnf5UPbe0spMFZsy8QrynWUaj/edpmq07X2o7w/
NSThIotWsEda5jlqolpQzz8b8DRzGi4k0l+F3SK/Q9Rdntbx7FS7GifklR+hccfVP9g9NtuJdcwV
UwTyMMirRxTP+hEWxfgVfUv52me2yvgTxDJBL1i/zU4+0yGzXx1Hy/wbFAc6N2U69hZOVFN4OwgB
aG8lzbxoZyFaHeiHUp3bldQN4xutUHFxYSkFtADxcXVqxixci8way2SFb7QT39vaQJVdiBE9fCuA
hqwdi0PF1tRVOaw56Zq0wYNOwzAwOQmd1MrvsWZJi1q3HcQtYqGEzhI+JA86QSiTvNxVpYov5czG
8v9Pz+108uNf/zxsoP73pSj8pmX7bm7mx/+cm231x+HYTEyqsKRtM9P+e24Wzh/osRzXc2x8/5Yp
mUr+KkLZ1h/KtST6J89Epazlf+ZmYf2hmX1sz+V8Ki3abn9nbn6/Hyf1jd/BbOlQCvFs1oejHSvR
J4VVOypYDtQoaYDssiLdl3RL4wovcdpQuP3y5sZ8Pk//OSJO9cM+md2IOjoOlRlNuJru7TJxvVOM
RNsMH8vHQxxlgv91VRorEymDSlNkez9HK0HLw9desCxXMQzVJWRj9ervo120uBwXL1wpGrXnerGn
5P/J6fKocvFzbE44Lt+Z9Bzmb765t+vDBF4rxUEbLP36OWwuU2iHoSpPS0XVGSWXY16gyF9m0+sn
1/y+YsK4nq15yjiyM7hLqeb9uGi+pjAxGTdvMRH5aEhr6wIj8qmCAWODEYjLa5HKrac+oesdHpH/
bCoPAzuKzYNrO8rl6zy+2a2HBBA4RbIsnIJUbvyfC9st12nff8H6O6xc0KWffMG/PLUMqT1PcItZ
gsVPONybNThixciCjiGbkg7qOPZ7NyYMLeyMq950vwJh0jfkF3+GVP7NsOyh5GFXJNll/NxevxnW
HPvKLSIysYs5QESEI+QpQfSFwiw5GZIB99QeDanx/PE3e7ThONxfRqX26VAIo2J99MVWlmfAL4TQ
lKJysIFJten9lMLo23w8zvsz1s/vkQeIariyLclXeTQVqCBVdVNhefMB+JJovxmRlhZmfjpg5vl4
qPdH8sNQ0rRsSZWd+jtz4tElYcO1XVlxKKObs4jmi5FeDUSZjwf59b4dBtFIy9gVHqaB9y9EOSNe
gLsG2aqONlF78IgSarT+eJDfXgk9BGFT0LDl8U3LxixGmWJjtcPNvTEweC/GuXzEUxKu/v5IHFZZ
SRxXEn95dDl0oGPBO85jgHWDeXvZ0ufn5fvkgn531xwpWaocwXNwWHjeTl9uEXuOKIt4SWv2iyvr
2yotPxmC08PxjCFhqmreXeRMnECOLsUYrK408f4t+4a8p8S3BZHLVbFDs3Q7mxnWuUGjbbA6OIuG
Tna1Ppjv8868ETXipOXYynY9+lPxyQf7zefiJeP2eswrHJGPPtcYlc1smlXCmRfwyqLN/GGTFZ5/
87e/SUEFDIgftiHK6UcrYGZYRIcHKF7mA6gtCBcNsQlO/VnR5NdV0JMssB7LO2c/OvNH47RgKlog
ecnSHoenGlfEJmjjL6YmUoLysrEWZkHkREG/KYP+jVApqhE6dc0+kmZyhqwq2jnxKE8wKtEr7ezX
lqQURJR2uKIDa/74+K4cbu77ZUTawvYo8gib5shxmU6RmQCYFEndPN2m4w/Xv0iX4nqyv348zM/1
95dx2P1yTsScymv7/gG39NzrZASeJ3ssxGU/bIYqGy+AR8fGMq8bZDRkx7vuYhLjoGBz1LsuEd26
ppGEUgUzOVDE6pO599eVha2hS8uDTZ8n3OOVJSsbYU6ArJeclZceKuSrUfePSbvr5EmbDcYur9By
f3wn5G9uuK01z6DJHpPa2vsboYyMUxJC2iXG9TXK6HQRRvneL9pPWkfHbxU+YNZopkhWTstEwP1+
nNgi0rpDzLQsp8C41KHtr7pBNJ+Mcrx6HY9y+BRv1uaZ1ryNu4t3t6jEKrQDBOXEYJ2CJSNKN6u7
T76x47t3PN7hz9+MF5o6CnrwpktZnzvW6VzdWX93nvg5hM3L4Ep2++o4aksVZle3miF0ekbS8SJD
Glc4n7K5D9PA2xeCYRzq8bwP1GYk68v7KxHEIiRxbvJCyGA4a2xDbVO/HL/1eG4vTLNuHpumMdFt
ALfIxqvGYtZCfk82+MfP4/EE8PNzWKZJv97ivTy+3DGdrLzxpmRJ6Wbbw3ZZeH7HvIQeqxVmD8+g
+OSZ+Tmh/3LpbESYJenJmscTPp5yGw8F2CEH0t/WKTP/OjtwhX2FB2mO+viWwrZcTdCpVpXdr7D3
4o1CRZdY+GBNoAN5tbPdaypS1Ze28i8+viO/ecYcSrXM3xzP6BofPWMHwBJkkoGP5w/Ns4GtZFPo
hqXQ91H6/N+NdXi/3jzPlWcXUhC5s8SWtpxMG/iTRmNYfHJJh0nllzv+5pKOllhTZUM4oFlfDqhp
z4K83CcR5DDlXELlgP4TUlGDNurWKPg+vsDfTEPUYA4nZ/Zq7N2PRp6jpEW7h3RKKlicY62S05oE
5c8eqV/eJpYVuvsWh6HDZbpH95HFkSZAJNjWZCH20SzbTRz7FrIwl7JUkMGCrwVVUO3n+74j3EuH
n0xMvxxA2boLiEh0PpCVuEgn3n+T8ExqjGlOfbBl/XBb5yK101uUj3hVs/DSqjEnwNlsInshav/k
45v8yxN7NPbRE9sWvTaTBuh2bT8PfUo7JcK57X3yrP5s0b57io6GObrJ6AmLivCZelmR0OK63c41
oseWEstCiXKvsgDMxQSbrDuxXQOScJ6HKwuc0scX+8uEdfgUVNTx0XD4lscHDGhLQGwbvuoWGD/9
/n1kGGvDim9thKjYsP/2BMl4h3nAY3tkUrU5urme60+JPUqa5QqnqONuAYjCP92ALN6M8Lg+vrrf
3mRK3FydpnbFQer9cxQafd80dMq5yXoXltE+lP01vMJ97lTXBACdlwpjB+K+szKChVBOHnHI9Wdz
9PHO6PA0uw5tW+HS66fi/v5TJFgNu6EFBDjj0Oi+tI1gjpqNxr3E2uTUd7ndDSU+YgKmNmPal/Lm
49vwy7TBQdij1kbxjnO44x7tXvJmJD2wZVOYQIXlLmOQV+H3j8f4zYOEAZX6n0tBg3Lg0TVC+YBp
OZr1Enr4Nyk7egbhldfi7zeLh9afPtn4/faS3gwn3t/SIQntOQzig/4JGOecVPux724/vqTDG3j0
hr67pKPbNhJWR7EBYQcrq1yooV4NuQt9gbfxQHj7eDB4Lr9MuxyMbTYvlL5sqm7H74YvkZCnGTTe
mnxMPFmTsFays4z6tZvVlEJTMzxj1RD8hka89YtbKKzU5VvVSRuYBLILesf48nGPeXF56QFRDu/D
wAOJiXQsd/flhEsdnhqGn1sxu+NFOljGw5Sb7qk9E0H2vWkqP1yp1ikuMYJSCYtKvwAaFccxwzde
t8NOU1957pTRufQicembfZ181RbBREwbHerRUd+4ceytGxcenIt473oQcOXOItEA6Vc9nQZME6kb
7ujjFte1SeieZTXKJ1OqH+/MASHuxTx706VjZtnJqGy5Nivhv8J4Cx+CNCjPBSIjbJuyBKfWljsn
SV6lbGbnpIGuS+5Ub1lAYsM5qFADKmT5tWMma4LKAqx4gjPiMmdDX239HEDvVOuEnrxXbyIUMHvQ
HS4oOWmGVD+bsH8wSy3aBca0M1+owFtIr8QP1LeRfQXmaJOKNjwdpA+lx0r6TZo4DQfQWt2bRjLX
O/Ik4DRauXNNR9peTfF8q5KivajQEZ4Mc4jlKcHg33Thxq/i3D+xGmytvgDuNwyQrHYGHoLhCZP4
hBC6K4ZND450ldmRe1n3rbhq/aTs1plE697xla6syZi7WyJ/xFfZjs1ATSoq5WqkSZqd9F4+H5zz
eHAqkXHjsKJD9cbLVgMnsxsTm0A27Qcnbpdz3i0qz6zgXCbugyrS5rU2W3s99UibaMAv3ZJoR3Oq
rjJI+QsezXQxpuOrh+9kUYRJBrQtzLF7VNm2lNNemAjooeupH2WG0x/OQkB05JyujGhQa3fGeQON
IoAzlgnC2VzDvOb7ai/HKDKtc9T4T9KcZ/wguY15O8BVC8UN0QFQob2t81e7R2YIJgyoHYWlwmhJ
5AnJNyscscwr07lPmvkJ3576Bmw+P7OaoVz7+eEDRoRg9YUqT6LCnS30LcaJKMVraTsgJZIBOH6W
ROsyGBcwAxYE9H2NR9AGqixOEJ0Tw9Xh0Qpf9NR4+cIMJuNhlMUlOFPcSnNCTsRkfwFuBCJynsq9
C4YUEolh7DJ3Gvb1YcUnBN07LflR6ZcgZyINBmwuCswJXVisQfxbGwxXl4qlbtkoIkqGjMN9iqV4
rNaI+76kdtU3WJVpF8jgUPeCw13ZY/Q9h/CCATrrMJNXz7YJfq6K0vJcW9a8Z++UXKJDsX8MIz3N
pa1CZ+/X3yH/nFKZs4alxr6tH1xMCYOfXSLs+JrJB6CjQ4fNq+DxyK+FR2702sMgv8nTqNuFDehI
Xsw8uR0MOjYL06rEbWe+OrNIV6YHYSbUKy8Nv81CPAYGj9lomYReGJgw+erbLwm1rdMmbtKvIH6j
lVXFak2RPEz2LXNb1cP17oxq0xlKPOMkVpuoavRJFjAr0LjNFmZindegawLw5ZhEwaJo+eL20WmT
yn0eBpthKtdz2/AC4RIOPTVmaxyqbbDAcNYvbavIlh6c5QCMzEohUYLuDwh9iOt1hKOao6zH3x/m
rROGO8dr1vmsT8KMzBhTf5ed2CD2BZ8cLdM52vT4S/u4ux9dOL5xxHDxKsUc/KPLgqbglIIWTq1b
p8TO0+3KbhcTEY10cAEiadFggWYlINahGNpdXyobW4Q1rvK8eWAeW2mVmv3enII9p92aY+b8qrwW
u2R58A24dzRm+4tYMS0ESsaLCjdLuUE5bj1ZJnq6XiEH4rnYO/hez6F9q2oTxfaA/mDm5ER4RfOM
XPTZC+T1bKbpzosVZh6a4NVlCb5s3cNWBXiZe1g7+KYx2odosmejWHgDGkm0zdXNiFqN79smI7mY
hHklrDRdglFPnmbQLCf95P/wGqAc8C7VnZkH6W62w3Mn98/a0LjLpfMQF3C3vHhaBJ53pSALrt3G
3gXTXF3JpK9uKsO1SaYYmV5zgKvLoBpxqLu0k60TWVl1tq+n0bnONBVCwHA1Ie5kZ6BGZn1ABHvf
5mBmfI/krHWWV8O49znZbHUfbP2R19uHzfDqZGVnruMpmsIveZtPV8DRx61hZMZZoFJfbecmc0/b
PAmN1eTNHgbEzDlPnUMMTBycYYnBxYbhvCSqrw1j0gLA82G3sZ6bbrw3+1GVezoKDuy3wX/WwI0B
tIzmvJ2lvErtrOTIniWrISkvIhstO/taqEjjigPDykumPYrtRVoD+s/zpYhg3Pd4SrqyGXe4VU0Y
LbUPpajukMIrNh/3cYrzeW+mCAlumsC2X2oL4j+my27NJnZNhMi5bYbn1Ei2jd+sZwLpEFf51UXU
X0QNNT10IMs4DYuTNIWI+ZM4iKpMVTf1VHf7NKwHDJl2hEBs8OIHxN1Tum8Q6xHuKNEUwvOP0dTq
EcRZzysq/UrUJ7U8iQO7vtNjAhTXRdPXmbmoSB3IU306BgciNSWKBQ+zGS/hbwKlBy2HEcw5MHfm
XTgE8xev7+B1pmXVAkMYeopONaMtcdfma5DC884P4JWy93kOTBvPeTH3DUnE5QMz1SNV6JKqeUto
hh71dB0IY9jNKqsuUqOPQRf5Ji6qxgeIadhpVqC5BXjPFJMM6aqeEoEOFHEHvl4/4dxoFMC9JuDf
ILq+Gri4hwX2onGX6s4FwJ0NKGxMcHc7gcP/EBwEeSGeK+97VZfDdtRyJpExkGOwEo2HyG2wcqsD
TgaBBytTca/zcRnH6qGBOrQiCQgMtOjHM7xeJ7KsbkfPKr5Hrmy3qTNXm1IZlsvdOyg4ENReYNqf
rsLcRftn6ns7bqvz0jV2iF+IPRlDmW3dMgE5S/DbpUVqZwQSq14Aw4zR/WHnW4hiLjdmnn1tZEy7
oxpKxLCVjs/bLCqAhQbBQyAKNih+5DGHZtWubFH3L4ScvznTdJGPjRfvVGDvMNEvIQZF4K45oVy1
g9eeAcCKn7FqIAXKNchoAWsQLtTW7WGqyba6KUIIcxOndWJSnGSXdWF4lnvDSRuaNsGbHuanOftW
x93JABYb0HNyDROUDIO8udS+e49sHd1fbm9m/E6UBkdJx5vq5AFwmT3g9TQ1pvc+2ZasD0vmNP+i
SRx358z9pc7CWy+RxSqb8FnyQ5gvylxlN7bFHneR8C4tCvbABoBC5yauBC5F9ON7iHQ1zM6weUin
8SZIrWvwDffGZG8HN22DHWyThZ+C2wSNgNgpD9Qj0Ud2v/ZrG/sXwP/4yo5YbFr/pJ6d/irCmesv
Ymn4ekFyef00hHl1T+LHgVLomJdVk4O1a+bySzeXpxCks3pVDOVNFOl+Jdp2aydY50HfJq9zaG47
vx4fytLN0sVBILWoUucOXNe4kqZ4dLvoJcvm8SwUY1CudST9fe1254CAhq01chFFLswN8Nk72y6K
VZ102WoYoQtiGQgW3ZCeBrKQlyAIxFbKhHjZnu04br2LwDSBCgo4PRYLm9sMt9UcVmgK4egsjNJd
xUX0eIDyqL50X2tXUS1oy+Ay67w9bPw1NskNp9Ml4IW10xXGto3ZDxDoUJwNFrjwHprLRnlhs1OW
l7MOY4jWhgsZZmAaWBnlfHgfl0WoriYUrX0iqnM3VSm9nKSK8fpn7VYnHHCHMmXhFvR++1MbhjjM
9drfqlFhcrLa1zE+xNKaU1018DbMbJvYhDctXQ4lz10AjAxYk1g6VTh8r312QjIKnpQY+0XnQ0Ip
wuZG6+J7Xk1EtpnBnJ1VhBCh0DVxawoIwCd1Z3XnVckmK2zb8RJQ1wH9WY7FhryNcaE6s09WETgQ
OmQUDBfax8ZRWgoWPH0gJ2I+dce6rpbjjOBV2KFxUo8kFfVxBY/XDdywXccA3xaZBqrvVlEBLyMz
6Qm3MYrj5imf6Hi2fnSfIIBfxPjQN1NUMYknIdG4ad05O/T+uAN4DPpFkYx3uQPNgQCei2BMXgvR
1dexgle3sQedXkYRy+SuZRoFuNQN7EOtljrMSg1VQfJFJfLHedC62nNs9g+ZDaLMz8ZcTHPBxt7O
s10iI32j/YNGgzNmMK46y+sJnwNHkuz00NUjFP8qrwhaYs0EDpm1Ln0qf9TtSpcEpDFb60Td1JRv
7A0tl95aRZOpT3jtp/AUrmNNoLOlkMBDD2iAmzqZh7gubo1V6KI97Ajfmu6j2hHOMpADHyA2CAOj
gXNQz3u4yttc4+5Wpu3fiyLro63phEO1tUIrriGdueVjpcBOLuIEjufyf3F3ZrtxI1m7fZXzAmxw
iiB5m5MyZc2WLNs3hDwUp+A88+n/RVfXOUoqoYTq3P1AA93ocjmSZMSOiL2/vT5b6OpppIlUbfth
HJ9I8GPFUhajB3w76QA12E5B25QV3jm1aoBDBO03QIt+tg2mMRyuirjrL/mThva9D9wgvYjDyv2C
QLrDMwsmoPUjigrvjmtHTlQuYsu65UDi9F+AkKCEDyKP1uxIG90vHYgl/xaVdO2ugmJwoqu4rWUA
EX/UQfJlARSguUGPLam5KvIQ9GnVP/RZPh20rBQ8S/W7apJhHQo651ZFykVrRfG7si7TJCu95zzr
2vYT+WiVrbXC8i6SRHgXwHLaZj9METpbjXuUWQBw2LJ5+5LZ6N2MdtNfU4SnSyn+lGkGDKasNOuV
odGlCeizS372VVA9RUYfXhUVznoBpRnCYIsLgsgbe3hC8Sj67qLwHzXvcwRxP5I5F/GYqDKtCxw5
2El2bHxFF97ktATF9u8oKD9X8Q4krwRJdcXVnDZv/pJNYHOL1S8M/V4kXIuHQFcDrVOWk+7DaSPg
MUWwBZRWGxs/NDHYFq2+qc3IvfJH2gJ2WWNsOxde1yx9vVGR/8mKxLYAdmJVz7bzfZy89VQZ0Q4k
c34TRJWl7qvKlP4+hvbcrqeJeXfTYPl+jw/3xpnuGDD/2ptGseu7+HsC1402B4Or1vXkPwMi0GgV
t4dPYw1GLIwFKbq4KndhbP8g4aGt+27EBC6r8LmqoysYS801JnqadFeFxluSfdNi51xB9Bsa9K+R
ftENk/67pmzQriIxAVi0LLd6VNwFaEaH3kdFqqs+0bNqPdCeWn6BNPRUfKJVr7py2lyxWxb87QCf
wQelWmNfmVYDz3GdZ4BOQGAlpnEjyzjICOfS03YF/E9jp/TEv40kUmYzamlHA5OwajnshdoPE9y5
zAaa45tprRNkswnKGETuMcFexsDUoMsk0V0Vaxz61nrP6ZA35FhAgmleTQ/Cm0q1jSqZatTVgKSj
QY1KeFgyvAegZmk7u8rD5joV2iUdBN+9aRx+OoFKELpquCkEvQUTggnJ5cbJ5EuG2VO6h6/RA551
RXblJhEYLm3AgsJkzWE4hStQDlGjvgkS7EbbyYJlUIc6P5iDm9q2tHs9NuMAlTQI3ZWTFd+GRD84
+HJwhLPbod/myGTDGw3LjlXZho8lKrNi2zv279oGluLUz03JLWyfpk3okLIKIUlTr7wxMkCaGXvz
NmGdPHImDR4ar9gJeGXgPkJfHEyDFNTU69Yt7nR1tVMaat+VVabd8IgJDSh3uwa8Yrh+v6mdeqsH
zeMgs0L+aA3dv4oTFxcfOgthCcTG2pzmFoBVWhPvoP04ma8dWqFdJ0lt7PKwuuxzDNfRbpN58y5B
dRQ3rW5vs9kDZESjnuAHP3XAbVqMjOjmyXsrbJk4mHOis5+aTRNoTCn4kddFWbXUG7rixfD72aaG
k/alk2HRCbUCyR3JBHpEwk4Nt12WEBVd7GpQlud/KRWq+D5zJ/2z51MYWhv1VNMio7TnPInDq0Fz
9Ow2yfSRU14z+Ad4i5Xpryp4jnTV4BY0XXai1q8sNFbu1vdzcCED0vCVo4IZMsUBdwfyETaxNyXZ
Y5h4PX58MnzOQyvOrurQzHHwSBQ+toE0k/52hFYaX0zm6IyXoH0eOT6N2tbTkImjSB/sv3R6l/pt
nXA/7DQz3uBGWBy8zGx+YmPdP9Zs+r+UXiXaRQc6+X5SDk5yWucbWMHDP1uZtT3MoSZFNYvhJukS
deEBev4Jn0L/5BlxsIco5TRrHysqS64UUhiomnQsjS5tHe4urp0B/3iS10UqHorGCWH+8+Hh45XY
HRXcRr/10Pa4eWn2UBfcoGqHGI/RSoAMyNhhKMRfQeE2oVXpYpI+Ze2wKEgMiCwK7zhD2U8kxe+s
esr2SWpZn0a9FrdDysXIaC1twx7ax5fo2xW+Tsws8hIGUJtU71zokBjcCfi9I2n4/aD0okf5n2DK
UmovoMu0taZDK8VJc8AZCZvdUo379zP9y7IC0++PpEkiIEM45SxqUnRrTJA9e3y4mmoTkf4aieHS
e/SHM2WfZdlpHoiqnjRojXFRXS4qjCYcMVo2qF9QVgDvF4PkTY34OQnlM5fWfkM1CuByZ+dnShnL
2syfcQWCcerUukUv7nFtJkQRHmBMU607DKkudEjpN+mYF2eq1MuC0zyKQOAm0THRlbN8jUGjNWGo
eI2hLddWZqzx3C13k+PuslR2h6YDLPn+h1sWhv+MOBcvHYcqGurZ4+dqwm60AHKyAaS32vjJw0pO
huLMIKdmB5VRmsYpvKMuXLw8TpYZkrpZKxgdSDtz66JdEYARe9r7T3NqIBAQtFaQG7Isb1FiL5Rp
p/CaqW6RQw40H7efpMJwKisfIj8+U1M/MZhAsUAR1DDQXi4Fa5hT056uGgbDnxop+Zpzdg2rjdV7
5v0ZyyoaX4nObzQndAJg6+0sXiA+JGOAxpzZ99W7zfydrJ4g7hZsDllFvhw7AXGQxrk5f+IBCXI8
Ilon2gKWDxhVXhDoPvciVYfZJqxL/XnwzR5Hbxxc/DzWzrzQE2sMRSTdDlJwqUD7czwXQ5K0lRqZ
Jl6C0wEbFP6EtrF9f4qcHkRKpNvEELH0nhc654U+YonBoIiwaE3ExgJgfeaLnXh1nu6g9UDFR2/z
sn2jpcRa9xavLnNv0+4h63/Z4UOlvrz/LH8WzutqLvOCYYiCtKMAsFhWV3Xpp0kRD+XaVJTK4uRL
HfUv7H4Id9SlFcd3qHp2ICLylWr9lVO5+ySWV6bTrkk9PZkZrxmL8HHt5d6dAyf0/Z938iW4KEbn
7nq0hovYEjZpXc4UaPJPRrovMlL23VhkhwqZztpCaLR/f7ylhmmuMEMOoK/SsBExi+UmRAdcbhas
EkDuF14wrpXr3sTQj6123PdjsxvD6keTqK/vD/v2MW3k0i63I9tgxYv5Z71SaEXs/mXiVCz8Ir1g
59gMTbgWtXzwG/fM5D05lA0FYgauePQeHA81ZGWC9xXTKiUtTFcdzBQa5Lhmn9mH5pV2PK/YEJCG
stF5EBlm3M/rR8ood3l1QRwFGbWhTLtp2oL68rTtq3Az0q3GCfnMinmj/4U+oENimEU7Au2Ot1j9
bi+tSnPY2VtQM6txMC6a0EjmKxClcv2pNpJvdV7vA+oapc59NSFrZzUPcUwt8/0P+ubpbUmYnTvC
6IDADHLxljvNqMdkln2IiKe17vMedDEWnRb4Z0Pts3NdM2/m7TyeIErQRwIQyVrMW0GdS69yk6rB
Vt01nzD72CD3e24u3n+sN4cLhpmj66w8n7v1F8sxkyQQJPeGNelwWKCinPndI04P2iOH0Aj3327z
/zeieTyNMD51U5Mi3hqgbKVoK1A4TlkUITSA2enZXXJ+T69mLfpBe9YEocnlgEh8X8wgtEplE7js
wHTyXxrSv7Hw1i64o5IeyYO9OXm7oNB2YfFflMiHmt//dwG+5r3+na7Ksn1p8ip6Uf/noo2y3y9H
HZb8q393WBoG3e+oeDmv0BXmEEz+6bAU/yEfzYnJY43ZM4OFufhPh+V//vxp/hHpMQAhs6Lov93v
Gn+fdGdCCR31FDsMKDn/MM7u/p4If2PX/h+V7XVjurU4+3KOpylvjnIOPS/0BS4C9+zuiS3cuO4y
X/e2GoVd64J8VUHZLY2yr8LL4mpTDJ51XZAaAYaCqeFwkWZGU12rInD6TSrpl6Lw00+kkh0ROlvo
esnXjFRBtBa9PmAn62ntzyjXMTIuyYB+svWwLlYTDZb1ZjKBs9PAYLuPejb6cu3p/cySj8Lq1rcT
8pUoq2ZbZrI8W40GRgQ1djgc7MIys6vWwUVkBc2+7w+vvuZ/39TrN7MIgBZ3OD4bza86uzfavkVA
CuxpEIUgFwOA7BK0UPvVoFPgMKgpvFKxhgmCFwusp9I8eH5/5MXp7M/IHswDV7KN84XnDfDVXhoa
rU3iGKoWMpl1K4vmho2guH5/EHf54eExMOkEMxNVvUtr5vEoY19Sz4WmQmLUCOY0OonEaErEva4Z
SDkPuLPTuA6dhtqa1undfYwBX0SPttZiJF73E1DfzdAWCazckZpmjjd6UF3ZWh1RropHFKaamrmG
4JOpHqQkdjFDy5zWBstc4x5Mudh5MjwooLDN8MldTeTwbW4tolObtukbQYu+1W4cMpafExJ3v8ZC
ATTWQ+FZ/UMyOeqhRTTxrSqd8CYJQ/OvKh9ktCkCfZwu6VvUXyzdAWwTmmibVqS5fCwKKTmvxrEs
fkAUUL+LrCMprOueVV6mVmDHG22k+WtbqUmPr1HQeNPGzlN8BWvs7YNtaevlN5KueCMAJKh+uxLA
y3pIJtfcJpOPbVtOnoQKW6CAwOZjK7EgLFU9Yvqi53deoDDhUWbexVu7MI2vJkoQf+1rLYBTejby
32lrTsO+68vhMyYPuo1Ky6OwU9PZqW1EbETeJtALP/mU+DIaSL+oLifTV5EWLHAmANmFFdLgi/KH
LQI1Ygsb1vWZE9jimAK+AjIgUU2CzfAcnfaM47mjTXmUqPpX7ob5pSgr7b4j8V+sQhcJS48n/VSC
BG554G99iNWNcq2bNFM6+OoEG15MjPd/JvOH9p7/neCV+YDyzh5UkUc+3nnmf+H/cldomBWwIl16
oB2a7P7Zeej6BxQyBxiEqUS5GbT2353HcP+joxNydd20DBr/5/3gH+6KCZXSJksyt47/yZJ8YN9Z
xjhijjG3uNngGtkVzcXhOhLaLIilrZ8mUROzZ6RSyaCdO+0trgrzyXX+z9xKxwWRJprjeRrWCXax
YCzBrqjya+OpYe9keXcZIijoZtpxeuawtwyqfx+V6dKkLYbrtZgf+1XoHiZMQR2C6Goo2eC8wSkO
6DGayyST8Zmh3rzB+VTOQmTz5gW+6aQYxwapjzabQcOf/A4dCTM7rQgfX82nE7vgUmg/v0JudHTt
00TvmRRwjp/IkGMQGgMyaThwxV3mwEwH1qtVn00NXHqo8vw31VgMP+zWtHaD4bQ7hc/L1xo2xM42
JnVGjn7iDTN3yT5avGAyJIuJU1uUv7yW3xPTkd7Bn/Oxkamb+oWW+3OZtJNjcc1EXcCdgczd8bMH
GTj2LEbvVNPAfVuUfftYOORKIkdpxpn71p9d/ejgzov2WHksSTJ3Ytmb00fVOKLe4NxVx9alUXn+
oxSBu61ypEYCqPRdAs//kg4eon5lYAtQ6gbQVWRUOFLFck6D42yYm3H3KW6wD7cLvzlDYDwx5+hO
YrJxKeZusUxOjXzoyUgwpSxTjWqyhe6uMPP24zNbSt7CjAIjz73MTulZ1DqgybFnLWfHXjBCj4kj
Eaq/P7WXBzxmNjOIaCbhMnFRWgSHyEurPsW2jLacqdnJqQ0OOIWYP0G6Vgcrhfu+AvXjbWfc7uf3
hz61qlzQd6TGCNAurezHM8u0iz5ugtDGRTxEUxY30tl7AefrXYer4a2IAwN6XWdCbkfZgkDSq+p9
RoMu2UDZ57+pPZ2jmp74tsw6h9QR794h/B//pABCHWDzhFiZCv+emtGwKbBWPhNPTkRk+tfJ35K/
IU9lz7/iVYDUyG+iGUGO0hhaitp5QoSro69wsAoS085mPf98/12fei7S7XNTHTkxtoHjEf0SzFQ+
24wEFTVo3mOw7sgubT4+igcBAZIz3cqcrI9H6c3IcKbAA3ubSH0L3gFDjFxzd/9iFNJOwPHmjW1J
25hS6MdDip4zwmzpzshVtHVx47h9f5QTYc8lElGEIcOGf868cF5/I3MyFHIO7nRkW1Gy9IjnZo++
XtOcjz8Qva2OyUoAh/Em6DmZgXKxSQV1dA7n7pDgDelP57rF5jvsIrRyn+LowoTzuDQvHkiHpJ82
esMotWyJk/h5RfjLWL7c5JX5ORxJ/CjLvetC70zAPPEq57ZyEmmCxKy5DGWuqFSpFfC67B6/jELU
KbV/2PNYLJ3rmJ83o+VDku4lpzBn0ea0wNFXc9LEaQa28lUX5zvVSrBuVrYOdTxXZmvnsm7P5fdP
rCxsJbg6OpwG2RUWAVR4uds0CtSzhUhqNdZpvanxrzqTQD/1Cmn9nnERhGtqWsfPZaLQnUx0DiuR
4dWcc/fftU1a3fRta51ZxKfmCVgWmxoCWzDJleOh8MnrO9nTBTboMjh4gWseUr3tL+bkzVU8G5Ob
WqIeK9BkO72w9TPDn3pSchneTJpgosrFk+aIlzLZmDM6W7Ltaba6ll7VXKu5n/v9JX5qskA8AHBD
SYvD/BymXy3xDDEeqfWOT1f1t4OfPYw4UNOwRJuBH0PPbpMzA86//Xh2OuSs2F1w26MWtCyxthkR
0u3QkpBDtnZx4pufoggL7Pcf69QoLrn6+XwyZ0+s48caEKq0vp9hJItGYePUjbnLle+cYaW//U7Q
4uF3kTXTaf50F6MICoFTEJBABaIrPwPT8X7Sv9X8Uv40Xbz/QH+INsv3Ruzi3A13wKTZ9PiJzCSs
eFRuMJwNHR3pnlu0GyuyJuzojE7cen3XIsFzsSxbpaKz6i2qNdrTjbLHsFzDIOv75PO3rCSE32zV
152trYU3NH9FeqegXfelgy0QmS0TR9U0/UZbFMZrulRNt8u9KroeEXYlyIm73sKdXSt/eTitWeso
1LFscViyA03xpnj0x8ZGcJG1CbjbCO/AXRNFAtdgpLPYLem3QmTxc06JA8NZvWuLVdXLtj3UlaBj
IMwEZ/pGeVm9C/jF30K63bBjziJx5TlawDPKMrj0HTdMNsxrUiy9N1vWJAF5jnVriSHa6Cq13TNV
oBNTikoagFBq97ghzBi81ytFDbETheiIV10tzOu0Lb67dAAcznzmt6uDbAphh2Qc1KnlNpEUYV6j
T7BWcZeMn2ISm3u38MJ1mar63Iw6MRQFU0mLrTevxcWEwuGdMotAZj4NaDgSmUj6UTDRwppsVOc0
DyfOuQ6FKiQjXMG5MSyrOpkyEcTgYotzduH87FthIKBXCFQRJqNs43BGh4bjpf7aqHQPzbFrjr+s
sI4uEBTH96XwmjOv+s/RerGieJPQnQR7JF25c2h8FfrawrKbnDMu+l1TXQ6Vwr01EiUaV3tKfuqZ
cq9LwWRbWSJ23DVI4gG3rSyTK9vlzoDgUzjDarAy7mE0u/r35eDq57qg38ZnPjcZSrq6Z8DKH2z7
qx+JLyqCMnJqvKHU/FGX5NUwvhd/cek3f/ejIW+CMG5/f3wWcvjnNkLC3qax/vjNYPIa6WE+8mZo
arlK49bepHpk7Kcm0c6QNk49n0tCQScvRZV6ifdJjDjmfoUPrQi5yOruJFcgoO6rKP89ivjG6fPp
zAZ0ImhTSAHwA/eChbwMpJZPJ20czOmSti/3dSHML4r/k0bMAab2x18k6SbqKRwmqB0vXmSWteR3
85pjulG0B6PXJHUQq7jSSoSq/2IoZjK1TJJzLLXjb+ay201dzpFlaox+76Q6s0Nxc2vOqjlOvcB5
LtqUaUmG2Itdr59S/CE77lH2qFu7nH2V1kkD36Gcy+k5mOGpqPs3Tp1msDkyHj9W6ACGznziUU+f
0jVNftOOC7P88f7LOzEKzAbuUyDIOJ8vLzpGkBod7cKYUJdGeptUSb5Hb0N/878YZobeC5iCVNgW
EYd6FrZ0PdNhIK1xyELTuiJ1r+8/PgqnEg4lyNgMfakvK2RNBoxq30o0dXc/eLi5B6Vnnlm4b+/v
XNYQeaDx4ApKTvD4w1DOy0WjNEw7QxReiNr+8o32zoicK+BgH8T+MMvIb/4RGnLVpUK5WEfx1I6w
nxmM/cX6auRIAD097C+q0Px4ZouhuLzr3DRm6cV8NXgVcAdbAxLdS7Fy9MC9wg7S3dFR1J257p54
exZaOS5onOXmlXQ8iqiNII8n7jKu0p29q1XtAWqV/bmkZ3QdIP06kyxd4nbmN0gGTYLRnWs2xtIx
ZfBqZ+RtkWcqMki2TpaYz8Kwm0uNhPT9VBjTryiZjM9U/HK5oi+42/f8vov3p+apx7bm9cW8RPy4
vJpOlhx8nxMeZh/FtC/Rq+KUrJlfGhpm1yNWuGeWwqnxCFWAYVgOb7UkKWsE5xSeOqh0lFYU4Xce
FvNPzYTNKwFbu3//+U6ERioiVGxnrhHiq0UQrrqBZPifPLFWtzuX9uSN0QVyS6rt678YiewZEkgJ
CdIyjydQFNvYZqqBk7IemvTmGhgzxR0Gvi0uih8fCinOTPU0KTQs52oAGd8IbNY0iIW72sqcL7QF
TNfSHc5VaebMxOJExsY1Cxrg+evw3o4fSoSmF9MmIVHXd8kdJNPProOfJ+3HFGlow0o3HW3Le7o6
nI9HZlJc5LgssvxoMxarHg+lnuYFYmYXDu4T7wBDGxxozkyPE9MRzCtbFtkS7qTuYtWT0sAD3CK2
uA5aCFebvlJsp2nMCH/Xfv/xAE3+gmBJAsFFtLrIYZTQc/TOJGbKIC7YCzzQXmESrMdY77cF2ZQz
0+TEHsq9hRoU2wIpi2V9SE2TNl/pBFL7cnhQgaMu+jY8t6JPjeLMUhUiPdm05ebGYUvRF8m8R33x
ROW73fbx2avByUFMnRIMZ0SC5eKEg+lZDiaHaygWouO1LFpxU6EJ3n58XZH1J7vK0wDoWsy5LLeg
ZZauWI1cZi/sSNqXQ4nuAMs87V9Mb3IhCLSJvfOec7ywQruRnM040E9YzXJTHjx6/DRxJl08/+Dl
8uUUT26Hahw51sUuXVVuwrmWGQCQL9oHlQi2bu3ku86apgOtnnStacVVpfdMwlyezZCcGJ3TG8cD
9i3ix+IZg8gYg1bvWMJpon9RRR28RK1n3mYevhIf/XIo3Gcg6RzqIbIsvpwet0E01oLjYueOa/gr
3ecwb9UFDjzBmR3zbUhkKMrvBlm4Of4udpS+NEMaqiYy1lpXhmtIkLgRl6V4ibTBaVawNTYuTJq5
ZLh7/yFPjDzrwFhnbIS800X8qMppkppbWyvXFT4tziL+nOTCfeIO6sLXwF+NVmEn2kyjSRXn/bHf
7qNcCDmAUaZBcEqN6Hi+ehn+9Sm3i1UTmdF6vpjtodcFhxF8z5mh3q51NOMcRnDQtMDh/1G4vDrv
+TTRi9wmpeVorXOX4OFx8Jvu4/sLlwtKTlRK//ghzC/71SgkWRGmKx7IHgNvLfBSpx/IOCc6OPEs
s1MnqtY5rlCgPR7FzcORwMxx3FRas5cl+AarobHywx+HqU8UoWzKtX1ZRBEyTy2jcC0Ub5O+nW2D
6f0EfFLX9nR4f6h5QzyOKKjuEJJTrnHmhMQiooyh2ac9eXKkQiJ7UZgxX49h077YfjTeQkpRuy40
jQ9vZAxKUZLNjEINwfn4LfqB46mgGkhyBlgPDyOGNDhLBz/ef7QT32oGSJNOnGV3HMqPRwHiZcNt
wZXU5hq9q6fR3lAUGjf/ZhRCMtcn7nzLUYpcJlrcMEqVxf6Wz4aEIVXTmVFOLNdZncjVbK6sUps5
fhbkgVqYNKa1omwyQRYwAU15Ll3+rtWfCb0nsnZEQzKw2EWRu0P9ejxWT9VsHEmUrTA5KDMczfRs
qzlJW69IIxiHgR3gW9RjP1/TQbjpezP9xVXV81blYFcXSgvVVlaif0DUaG56MdofThPP0RrA0uy9
y3luGTZlPtoD5+WV1bfw13JH55dE56LW25Mko7AeSPhQLuVlHr+FoPJ9THZZg/AH5DNmatkl8DMA
ZAqPtDUbZHTmE5+YrnBpSZTOg7ItLD7x6GLRXZR84gLEwTV09WkHMmQ8U1A5NQqHoTmhwK0NR4Tj
xzK1pmmnSFqrxEmtJ37G19Zvz628E7noORDTL0JtmxzWkrE7MGVG0cxVjLywr2nblQc5ZcXnuoLu
BBIlyJ7TJCnWVZrl11A21K8pCVvQTF1cXwsnTM9EuRPLh0zDrBQj90SKdzFlxsoVCbxePiaXywc7
daKLXJbNZ7uZzDOb+omhaD0idzeHA5wgFp/RxlJSr0y0HTHd4bfYx8LsHvHPgXtTnVkIp4YiDYUU
BZUgV6rFUFbuZH+X4FDalj8gM2E6FvvlputUFJ/ZxE8sBzGf00kGcigjzXE8b9peG32EMGQ3IBbs
y2mIb0LN8TZRJ7Ud6JlzBdoT85SaKYlWYt58LVx8Mc/mBuIaKV6wpS+2YGuivYQHcybWLd8g7wzZ
OeVSAL4cg6zFU6F7LhunYpQRZMe+bOjk190geoyV9lENIS2NSJtnNQ7sWOyEFw8kR8p+daIoeFO1
W2uJHm+HuinOfCZj+d7mYUgFz3h9Y+7oXQRv8CATFCWGcZNgJVJxkQDjsCK1wbxy3VbOdsIfbKCJ
DysyY+fZ/tMsYkZNvpndiN7fGt++XX7L3F5FAYh1tcygmGrsJt2heCsylWNBZpts8417kXtWs3l/
qLePTTKIiYkZO63ahM/j6dnLrEnSCEUGpIb40pNh/ak2gVJ8fBRqDRRa/1TY7cWJwlKqTCOW/qqs
5fDdEGP9XNrZ1w8PwpQEtoZhPYt7+dZGiBNFW+tgHTyHLtjErJHvRx89tpCqM4jLdLxgych6Xmxv
gLWabOh5YYnlllvJufaTyKCPnXkWexk35nEQIeDngdqCK8784V4dy9Hcpz1FbWslETv/zFE0fu9S
DG8nmUNMm0yn+KuZXfWS2V/P6oHHWVEeUxfrY5CqIfK1buUbaVbhRIRHHwFPlHu9V86l6gbdecTD
vcBONyucCt5Nqh2CKS+CvRMVzV1rdM4ARJB60IEzcHaVZXFKeX7orJ8jXs/TFr9XLDW6HACgNo1W
u85YKjXJMd2st0MKlWuDe2B5FYoeG7RShs03q/I556VqaIN90Xc0m7GHuHtV1dpL3XrgDnA/jO31
YMpI7DJdJRi7KHccg73ra7pc5xxKg9vBa5MbNTrjl8428nbdzEQv8Bl2Df42i80dVhUTVG3aK6qD
biuAfUOeps9504JMGyPsoT05RddpVVqPOoZ+L0VvgnN1VDnAvFRGml4MHF38rSugNXEgSL6Dgyvx
fgkH29hV3mB412XsE/fCyMzjQ5yEChNoTnYwG93YLnaWO3gaRBITZKxmFFm6aWCRuJuCZpzuwkRu
FTyFZT8060oW9CsFXqc+pfBr403WgLImdrd5DOxGq4q1lGX/UuiF8cWiH6ZbJ6Hvlaspy7xHWwyy
PoQwBH+G4DM5QHtDi4uhNKp7Earkzu4qyJe1P6RfObZEyQqMaO6vx0qALGySwilpnax6HbilKq9N
zbK/mCBv8tUgZPJF538zz5sOy2wtARzkDW7Z7iBxddWm83zCf4yqGdxoOiUcDCZk2CvofX0N0a+A
QRKVpvzhx5n5pfOjKt8HbcafgG0C0rV0RPkrC6rQv0ZZNSV042vWY6An+rA109h/dsqx8/cOvVQP
Tte6d/STWId4bL1DFNoV3FFYCBayuVWPFvv7qPnyCyn8Wq6QoNJxq1kNveP+ZMWUgACElWsr7uAB
IUtLh4uazMYvHSwqnThpPzDZXTfSCIKV9mPuJvqKEZxXrOMWBP7aRfExrD0YIg+V6KZiUxacOFe1
U5bpJdmzYFxJY06PcftNdFqiOudLV+exsZr493923aDSC2hXw1XmuVW9gowR74F/KHBspg0TG/qR
4eG/XA6/mkE5P/oGZc82HnS/2llFHD4PJBuyjd/L/E4itHE3Ss8rem+NwfWzlcoKm06suGjDLeWK
6apyo3S4RUYhX8IqEmrTe5kod00im2abNxKBg11mrryKTTfub0VdWdajUMYE384dAxZDCQxwndn0
fm6U9HqwizJxsntkEvW3cC5RXdA6EZnocUTnf4uBN6fX0RT23brTquRrZbsubn1DCTMzK6Pxmeai
MlerLMEd63s5aRMg2GjIr0AWJv2+QHkIZIha1rcqnMKcyTEq4kOTdcY6EUVYr2ps8b62GMg9BPBp
h5XHuzhkVgwjEB6QG10WsG+nTWMEjoQppux+pdscn5HrqIHDF/0l/catgshdmVnVOCtcVP3uSoR6
auzjqM2u8rLCxbRrYj4epOjvaSr1z8T/+nvRpFRLXKsUQGC6YpYvFcW3ohtrb4fZS+ltrRAICteq
KqnWgdc3t/EYw90a9BrONNJR/qGgseNLGCXBXTfKCDZwY04tts/KV+S9Zz6l1lfiL+Xlu8B21IsR
2cEdLtnCxANDB7rqD4p3Euhx5q1GrgdqXfihPWzKyc2DdeoNpb/FOMO6bdLSNDeNmmgI80Yzo90q
Gr1+0yD2DeA+12rEzLCB9XwgL6ogNk9e1j+Old/dB0ab0HQCr83+Utrd6IJ2bIzvvmEb36uWUHDZ
GmKwXqTMuAofOt+i1Fm4nn89sn77dZ9V5jcNBmVG/I8w70XxmYhtPYrkjnwac7O0qjra4Z4ledmG
m4Lo9lR9HzlhjIu2m7TuhVlzuwH96HnJFsLaeFNhOQXIrOM4CipVL4dtOWT2jRb5xWM0OYBYEcI5
4lKGbfcbCRcOsnpk9Z+TcUCt8dxmqgwPJSD2p5Q+46LCtkq30r/GoCrAXYZiukySrp9WmefTrjEX
mswtS6Nu1y33+WxVGFjHgDLU3WjdWUZyadHeN6zLzHQPotGAQmV0vn/vJ6IAxLjR/aGFKPd5voHu
Pds3mxUUVXPY1SS7J6KMjbI3yrvxRfPy8AmUagMr3HIV2GgWFLlwpaIKrloRM4FThdEx0mPnYYqo
mjst7mcbJPn+paXpCe5TOmzQlR3Eo7cVUhY/or6FnOuixcHdwi65e0xpGx0ifHOBTJRpTXLWDjtS
syDHQjCxXgoSePCTi7JPovvGiPppyxaGg3HjjmLfeaX32dUTXEHqUQ60hlN/EhsjIGRsbULefTFE
QE3CpC1g/+aWxtr3HGjWEFm0T2CfOw0YVtkCUYpD737yO3oo9aQsb1o1VDdt49jh2g4nf6ujg/fW
ZV7LOyb6NGBEzAb/07DC0Afm5yYdfaao/K7rAb+q28k3+mFaNa3v/GUroWm7dihc/dZAFhtva1pM
7O+Dko26YFo7za3e2hGxw2CWXkNoi01U8DKUD5FdE/siKdtxF0awqr7WZjKMoDy1trwAdtKwCutJ
xNeaMkfjwfN6YV5ghRCaB648eXsI6fSEbh1Gvdj5cR30a81T/UtVNH17O8at9YBHgu+POECFtruH
gojBsf/H7JgbMcbHLUTAv94/RL65RmDe6JASofbFf71pi7KgmRHOR/oYxj7fhmYKUN4OkltH9sHd
+0PNt6PX2VBOq3NxZb60zK3is9fv69OqZhnoRqwJgicqU/YlKTeyspjrduMN+Kv47WUU1OYBkvq0
res2274//slHRbQwuwKig1xqCPpED5MwrbnGYGK+KxthPZW+NUB6r8ozZY83NyYelWo8V3roNy4H
2uNHDROA3aOLLDn3KQBrhj3CxmyGD6YoeKEu2Sad5h/KK4jdjkfRpJ75Ts/OZdZ5so0dTl9ti/dC
0ejnKBonvh1yzjlfgIyJasMiGzLprpqaCfku9hH6ykwtxLEiiv6HvTNZjhvJuvSrtNUeaZgHs65N
IOZgcBRFSRuYBgqAY3Q44Bievj9QZX+llGWprkXvepOqLCUZEQjA/fq955xv3oSZ79yykOV7sbTZ
dRBBewY2EX79++/uP13Qt2EOkgdSWX59fSmMoKaEQ1IeJvIwzwmRgR5j1L9/lf90h2B7oWuBdQgJ
0i/n+3aoFk5SI7reDvq5OxkE9QYUFvOYRP/1HUJznmEGEwikVH85Ina9OxRdHSLtyCOxW5gKXH3l
ha9//4H+etnWV8HXwM5Gd+lXB74VWFQwdJwIXkFXbesQW/Mk+t9ctr/2RYjKMWHAoorBhEsT/ecb
Mc9D1AcpL2Oocrzj/B3shLdCJEC+kCqv2vB2UhM5RbOebv3KMnbNXBTwuhCbnEKlNY1m0iUDI6p/
MwxZH4Gf1xwm+T7NJ0rsVQ76yyNSzVK5DQU0kBHf/Jxqz9iToe7uh4QSPcSjRvjmkP1OCPKfLruF
PGiVCtGpdX85/yfRPDRsqetKR6SrquDUjFPm/GY9+4+vgueOkRyzflKjfr7qUzGMPSunuxnqCkBL
Nb6Y5vS7gcVfWwx4U9egPLqtdLXf0hf+1GJgQ8vD1Gd/QL8fkedsDR/IBzU3liqCh6ayph8f6v87
4P/Bfvanh3f7uf/8v145qffz7efq9Z//uL5O+dfmz9krbz/wwwKPaO8PeKVrw5YJBnO9VW0xvqr+
n/8waEj+seqcyVJZe+N0QP/HBO/Yf7Dh0r4mgBCJBkPpf5vg3T9YEYiBs+GS4ujiyfgvXPDrrfbv
x8yjP85Ylk4UiPI1YeRXb1PnaCsH/yav2RjlAeEUFEB3hUvA1VeSWGxCOA2EPpcePZixT8pOLO//
dK3uf7zUn0NOfgnV4x2snd91ysoogsb2r83mfMxLZnitvkH6AprU1p0fPQHrsYbT7EVZeyb63fbu
k66blAGHZkKuUhI5BUkltbp0GTe+qjip/G5pdH69MqjDV08u1ZX/H94XdRBno7G0buyxL9U2hO2U
0gfC5xIXokjRhYml82/V5NCcKqopyjhEVnMOJ0vn4l6yTo6x6zIOOHuNGn4n4vllHolDg8KBUR+j
TDo+LJXrIvOn57twiDZvHa+9yf18GbZmYzpEOrdGeG8QDd9+p5u99BCZHE/ttU0DazO5QR1+mRkp
dds08rrHqLBDfUltOjz70tNRfj/WOvd+Uz3+IgGlzY02AIfQuo3hvmKL/vmdWs1sucbEuHwhiWc6
6bpvE+iD4TJtUjn19i7zq/q1abLhoUACPW/FKJV3lC6Nkd/sKutL/el2p6wLLSByEOvWG4//8fNb
IeSVg7ZvjRc7CXQfI7pW5XWEgcCpjJFA+zFn/pWlv1nvf67BuABv2jtECxTq1Ce/6pPqpTH8Wsz9
hYRhT2+HpZPRhh6cacYVtZl8t3idANVUc345NHbF/z8bItSPf/+o/bztrG+D7wFBJpl167bwq3fX
Ibwmy2RbXewOm/UMw6VxpeSEXmfTb4ok7y/XmdJoVYSwuKAy/vXmrGq31qoe5cWchG2cpaP94eRW
guOcbJu8+c349udigY/EesgzgA6AL3ZdGn/+WiXSzZA5ynQuOJ8P2/bHJSSB2rnQETGq566u0IjM
feO5x7+/qH95abSOKNw4haEbcvjj55c2fLd0wHOBEDAsMR1CuCtbu0DmeNfQMoPjI+ak28l0MLrf
3FW/XmNkqsw4+eRvil+Ypr+8MmwmWnsgYlUqLTOWdKLU/sdylPkjd9Lff1BOe78siXT+1syUiL/h
4MI8bb0Wf1pyVN5OSWO0+qAaA7p8aqj5e+8ssz46GM/hEIP0q2MRVUvcRZC1RKndCzw+RpVJK+c7
JyBAHzBWdJrbudwGkj41MJfwQtq7vRvteow7eumbtqMVVbqV8yIjfzxK0/AfxwiYx9TV1s4Z+tvJ
S7InzRmKMVoZJZLQdplPeQF3yFim3njVZakITJLDd3CG3RdGR3qfGlZ54hyLqLKuvmCkMw6Q3Pur
RVchbj2SBiM7sY7lsnqzbGmHl66w+kO4ROE7g7nrXd5EdQwMjGll2wR7M2urm25q5DY3zIUU/7qE
I2DYULms/Jlxe/eYBTYECISB+2bwxNmvm/RQJ9Xz2BbLgx7taecvDe12a0gOfaT8I+Cu7HM79N+D
nrqX7nchCQktlk0yGgtBZ31xAEflxtLrdHTgMhCtnrntbR9yJSyYWXi8W+vYO0Tdj57ZvqeHgonR
nwoC8Nu6+ww2xT5gtwv2tZc071Kpwt0C+W7L9mx9CUd7BsoooXPMTTpf6f/cKxoCD17Y0y/ye+sh
hL3xqBtTf9fCm+JQENB2xgQQborZG+sHRCqUz7wTDb9oNlXs1b4JVo3EwE9egv0gxqcnb2xsXuep
JT8fA1Z/8GY/OpA09iSq2jlDSpl2LE7ASRqZxFnGf1YPqmckZ0SOcbFTtdwIUQ3vkrDIPqI/L5Mt
y4O4K/rZfyIn3rkz0ky/pxe3bJpMRzs5FMZF+rTSJ3hBUTyDQmZ6VoXWQUuZketW9c2mK8g92EZ6
Fl+LybvYliqVvyWsIhXRPjAkh6MnSQJ1qW4nYsKGc5PMXz3UTTGzGmuDelDBpkini47c4IMeDRpS
WVeJY0bgOM3iPOiPjdm9t6E4fHNmzzq1oRoPwpHFJvNLfStB9a5Tvr3J9CIeTHkd5gl8XNt69fMM
cHG7RHxD2l0C+JC5HVdeW+zFEBDRyVQx7sZ5ubrQdbdsAXpn2TaJma2XPQUdBnIbaMYcNN98uR5s
2vRktXP1ZHnZy2wVCsSP6PdB56w9nsn8aOXhQUN/jPt0aG9WkSv4t+EuafR4gM407ZyyEMcpnfQu
B5MeW0Yyc9e5sC2ggwDu0mK5HfsgOti2aI921Tb3tTOrJ39Jqttc5ul9nqTzDVwuuevkNFwMshiG
WAXac8ABdMBuetQXJEnaWqc7L6gS4GtQFXScZNn06rQ5+STNUET43KbyamW9KC5hNpblh6xISuNj
rmd60H0Ukri+mYHFZ9c2amvxzUqE9V3yzdnvl9rpHuu59nwgrLLvb0Nh+/5LFHR58r5r2c4BICy5
yM8a90XxPWy0HmLDnpX/hEXC/EabnXYwbshuudcukJgDTnOIg06qrHL/ozCrDZ9G9cYPe+2epgxy
+UbNwtlNIzOxFXUxukR/Kt3lezBKQ0aNmVHVqWGYyn0kGjs7japMQgLdKn6DdoyMsc2cF9cMzVcQ
66kdVmC4ubixmuq8OHtQDZM6hpHTdDeTVbr6NmAldt0duhjGByTWsq68H4hHKzZVQtttU5tDhIKu
BB+4c1lHmcoGzejeeG3pFVcZNXK5d03JDmtDBUhel5nn4wrE0/1sdxSO53ZWy3MdcYulOLo7ymPf
T9mVApkn3odJkg1/UCFrB9rlsj8v8LvodpOCYbLitovDXK3aIHwsl2TvWH2gH6tKpsV5INd7uWc0
H/rvKj9syh1tvDEaYu5OGupyDFvoIVGb2CGPtLvUr/VSZtVWosJoLrbKu+yEubdlGlIZIVDQPX0x
kKS7oM6jDjxr4NdXvx/Jj6qVhCLCYUjkNxK9FgnwRimlqK5WqZhaX7yholsaM+DVrF2s8mYczs5o
8uUScF4TIGNG9SE3G6149iGvmLs6NIFcaYm2y98s2aIY91mFGXyL0IABEm2seYVFTboHuBAI4DwH
L5XlvsH3HYitq91iOKCJGEMGn1nY3NCaL9Iz4V6uC9AuHLvXqh75WozQBPKypcwT7JYj/5gOHD8F
Woa06XNxY9d1MXzq4b/mq3TALMN1e0oa99WtzL51Ns6SeL2zFZyK0u9UH137sFCbLicWSVc9pgkL
Jm17yvZjk7Vp/oyHWfm3Ws0LVyqzpJN8rLu5ZslKhipPHiUCFZoQygf2FTAG8YiY2IA+kuJ7TtnS
gZoqay2NuEoYZvTbBjYxRelcT4N4Z8goewlSAQA4T9YUv0jqw6QKeUq7MlEI0hP3tne86ZNXq+TZ
mnV0buvMj0d8r7SHLf89spUXCTvmxMer90T/AG2InNHHYlFcfDcZy70czDlZ8UH9fTRMn6XukSZ0
br7O+8Mr4TBJPLoz95ndqhNTaOPJbKA4Aotib0HcGSOMgcCKofKhZV3ZRoqsrjzQThzlkb+1hszb
ZlJamw6POobqKBh2Es/svjC86DzbhI8ycl6cGAkG8+hmKraLNvvy0QvTcotbZ7ARGoyYasHflecs
DEvohZ5srgEBi8UpWlzzZNMvPOZVYR0dS2c7UY3JPs/G95BVcrh8UariqMZTblaud9FTN59d4cmL
XRG6yXdSXnTNXe3BT9llqHfDTV233hc7bcuDIxJsL9OwbFQ11KeeUfZDs1jTJnSaGVBcDqZUiVd3
qbpHmXpAMSwUIs2SDDFkv+yxEfw6jIfBs1cOVsjkOVzdGCsWZs7a4E6MHdL02llTFBCsk5DUWzom
k1U/L2PbVTswdBN7nnZIrnSCXJu7rh+t71FihDdidp33mO1QUcGdLGPVGtLcRPBQ9wM0SZIgPYBk
OyZM3vvCsmdvH0RpFX50idUXt3qcGUyGLL6cOj0lKAFVlm1rL2Sw2tYhQM/ZHrqcmV3Vy40oh/Yp
Z7M+p9CIvjhpk1wKTJMneypBuOgo1QenxXGzCT17PhY9Qppt10QCOpCGXTml/YhWpQNC6HUUVHz6
8LGXDSP7Fl3Du7oSzbRFYmC/5ES0POeBmM5Zp5rHPk+cU7Ye7LfuPKkTY1JaDR3T1t1S6KmISbpw
96bftj4Y5bFP4sEtkm/9MEfviTyQYewPTBcA0sz8HA2eiAGhAU0FEDMj+XIQ/ZFfHKYbqU10cYo2
dzzh9LD2Qzek5wr796YlnyMh3WcmGMLOu3yI3aEdbua86z7pMC+erBKb5SaSw/LiONjpamQQYo8i
JHJuQ0apQLTMSo5x2TXiugJWjXMI8ee558D/wIJeZvwHpbjrpqQ89sPYbqcJZtFejXrMd6mQDkn5
Jfw1pOv+sI+qebqmjp+qo0C/MXJ9Z6NCyMIAmkgJUV7sOTV2VrZMnysNe5SBsfWkBxUx6F2IJiq8
dK+6yTt0SQp6KqnydzCDPltNAWcuRw5CsF/nvHBppbedl1Zt7Sa3gq25RP7esLP5kGaqvkjOTQfH
H9KtxOMH7LErM30bUR/eE3YxPvt5MAIIE8n4vKY2nEMhi5tiKKor6qGrIef+6yj75OqXMryzddbv
zYnJrNskPnHnIxquOU/PKEIFPSaER5AZRHdDPCy3mLIVZyqzN46tX3V3XrMYn0MOKkRDGMvylYfV
rram49cfy3xuP3tuPR7cIfxm16s8xm6GkEzjxXHJdElHDlcMNQD5cRyrutCQWytPXyVs3rOBfXXb
1Tmpw6pcDrMm/l51tbrafdntLK/9MvTFGO6hgRdbw9MWMPLW3sJpyY6cydsd0udXbzKyraWqSxoM
6V4ynHkwE9t813MGOONuCmK7i8bbfkzdGOEDoDh/6Xc5cNQPHqzYW0NoVh3oLIdmxe0EbhucPFJg
DpWrvJ1VobctUXPFhitv6L7bVD9wo5B+qZiEGH60AMjQjIDeZllbHxGmmPvWTc1TWbtm3OclCoBQ
HZPEd6jGdBs5e8ejolp4Q3tkN8l2MYuvnRNkAGoNuIbaqCh0+plkvKTczv7AcdQo0h1A4F4eJssZ
v86j+9y6XYFO3k/PnmhgVUbLo186wXfOWM2T5hwJH6Ew1W72AYjtxtAYH8FTy3yLSqG9s5VZB0gw
eLo2hp2GFwi3Zp6vIAmPaC2PeejGaGb/Pq/XEHmOV+EhRJMljqIOhN60YZ98ovZB5dJHoHZnSKJ4
3u0PK0jy0OSt32/CtOBQZlnF+3AqnW3vlYQx1Yn3aBbeSG8sKkGY2x8HpH2PYwYxppKJvq9JpDwD
kEtZswPrkvgkESfUCU+IKXQsmqre5pNFSYc96UX6XRgrQLJ3ID3fi96yj3420wREcOBv66i8Dghm
9yH6nYvMXN6EbquvLGVqk2bG9ALgSRexC8r0tNSs13NPFQQxzTd2Zch4auqC+YZnu9w42o1uJpn5
Z5EUXzgai4eCY0g8GdJ+qN2ee50dChYttuzUTCnKuE8yGhCyOFXNJHazXeZPImr17Tojbo/anO0Y
L2X1ySVM7UMrETcQFObEhDzJY5kDeKJxyiK+ABzjjg6KY2gjg6JlvczY6hPrezcSOL0EkNZaF+xZ
SR9rp0g38jdWgdiLJScAYdiyMu5cuIXcjPgpSI99yfquuLeLsnv0fYckaUdzVDRmEES1UVyjnNrM
rEd1bFv9LXeLro+1VH5zUHWOaSIo2k9LgE/O9HIOqLATLe6/aZA7quHPHr+2ivOZUG1hWveWappz
su61prTVxXFleJ207d7S63MelLbRcS1VYB91llyqOnVl3ED5QlbWZw5wYss59LkxTjuPAvApE2F9
NzhW/jkqex7AfDG/ZzQ0qOwTjqvjBGGNRl3y5Jq9edv42kaCTU14U7t2v+/yVpuxZdX+uU3MYKeW
aDzAQjxpxJKbtDRMKALKqzaqt1AmcETvXwd65etpUm9rQL+HsnGXzeIK/5MqAMwu9GIQvwHyJT7V
54LhEd0DTJM7LsBr6UYvbVoYcVG50aOLb25njQH6s6Qqj9YordiShTqMshOn1AVxmqYTQsdOWfMN
shHLoo72vBfTlv3DpANNS8TzeAvBhSOt92zACf/sK1Xv6QBX7m5yuoVTVNB+rNJxvg/l7OkNzG8P
AYta0N/QbgTfBSblU7msurzVe4SsjbTyvVUXfLC6a9yvUZVOr2yWOs75Ym8UMaxbpyFabuONs/uE
IMZB8BWazc3Kb2bFtAfdxk6YjlsUSkV+oWWUpDeJHyZbVdA5+oJJtg2ODovdsOXY5b2Q+Dc+lwUx
bbDlliwyUKgJy+/lzcCNPfQvk28RFu4DCdS2I/O4t8K+RVo45UC5J0rDabzO0EhfhLYhTrfuS8dO
ewUUV73SK6HkaFNDu/dFb8mpSbZ22BQNyliH93bWb2eYLqMzcFsXkrNkptH9HOjA9OSmLlPE1hBQ
Jl2knfO3dtu29VUWYYeKdvVm7GeVJUQdMohbJE+YGXS6JDfNjG6XIciXbS21q9+lUe9ey55Qims7
dqb/aagdu7gu4zgnu8Qvw2Ab5GZfH0hnMngC4WjzU7MsaSJmuSyimwjNq/c42w6C5Lg2K8F3whvj
jJC3oI0O7dvxmYU7mb4iICv6fpOg2k6eu8JXzt5iEKD2IUjV6jWPVL88BguWc5c1BRdfXPjt3B0I
JOuyS7iki7iAB9DBvWP09sq6Qns40xuwM/5wLTlzhCJGBPEdkiQzSE9oowdxBNsR3Jaewzl+EV5C
MhuWSlqaycLhcZgdFYDosFUQnnvSMaY721Ec/At88fZFttZUsLaWmUFS24wsmUa7TG2Ov1HiVPfj
YrTmvgkQW93rglr6hCRsri6hkdL6NiMCFI8DKw2zDZ2k04uXClQUsaVRJO+YSiTuIbR6uz9QmtIs
SEG/WKc5hxwQMxXCBbZxvbk6g+vmvbpYXovrWE+N+G7kXcshSFOhn1qrltZ+GUwfjjg95n7+vlhh
R55nkC6h/x2xhWhEPA2K+8mysnVk1jRceMfo+GcSaV8/wocgHZNu58Jkz09cKKVlZkpxqSyH164D
StsPLMbCvqcWEh0VsiUf7Ka0PhcotT0go5zWOs7wTjetYvrF5clpGcgkay1j+vNO5r1eG7udBxDK
iQz/u1QIK9+NReTw1ZU6NPkDON16s+AV9FAKQhqkeKqChNNIm6TVBqn45L1TVoISK5lmNLnBAp3Q
Vlng7tHjs0hZHR7MhwH1f7OXCQEGe8rkmeT/ySYMhbycpb4XQvA50ZkXNBYXW2T1ucxT60MiAnig
G9RuXkYdx5Qs9rk1gAkYY3SzUOoau3Xw5V7rRblkuEl3sR8yVxnZhixpBqRJ5XMYnMNoXwDr7vcS
WS7viTy/i9UNU7hxS4jhG8Ih+DLJd7BIdO6pCPa5448VwzFRJ9sR5BD+c9lSW7HwTfJca5efcgMd
hNR8zNzOagyX8OwlQ52dqHg0ZtAfU1H37WvtnKmznuxyIDxN6sCXp6TzTAmt1dDLDdIXH5Z01ZI3
iB0JjAKC1LG+HZVE/S6mwbhwcxnR7dC5zWnhFbtHV1hF+zlSlmFs58CH4t4voj1z1LTnC4OxIdiL
DuvZsbSHynzMimautyyE3gJ1x9TiVi7olWgrEFR+ndwaVreq2mS/UOxTw9ak591wMJL5BmXmtDLm
iHc5e72d09x1o+5FR1WdIHf3uWtp0/RRXExLo766onDJXnS1/DIPnr5PK76i42xbnfpGOohbUJQ2
fN1D2uH5JX3ffgnKiuetaVsOU/aStt8cvurP9IgK54hKpZn3/hSFzdbOm8TZziwMyW59wliiUccH
x7Jebw2y4OcvPx7Onmzw9Y13EZ6UfgmyAusIuA4sJRYQq8y3aQxWQ7Oosy0qbwSLXdX+vu/oJDIU
amtAFkKJCwk2ICxzx+kx/JhAvM/+bHfpnWMmjbwAAynNDaXo0NNLzRrBubIHEQtgux4X+o9YafKd
4MYN9kEfFUOcNoa46DmS6QmtXPs9UOaYfXcaz1roPNsJAfkks9LZkQbpJmeGIlX1we0Gnvnclkzx
iq4qaJwi62Y0Fy8OH+7etjVfQRu4ZXGwlyo9jHZnp1tVYulaNhWw3fLg9UEznzmxMx5eJXi1+C7o
7RRntgG/IFo9FM0MjpHbdM/4l8664bV+vW9FNL+Xcz3f2DPED8kgomP9jBwyi2+noqbuFt0o07iI
yKg5e4sw8QG4wLVHSNONnbxHeO3JQ2R4oWHRKKfSZp2ukvEOR02a30VTnjX7UETcEXbf585hAuYh
t5k3DYMCOIgbCL19ZWC5KPKmLM+qCo1gO5qhOC52lHtHCwCoOHHciJ5dtwHxxBPcEvwVmj3Pq2gg
lVWLkl9MnXPs7lVueXswNtmHTq40X7cQ2Gt+7BE/RqVIaEuxa3JhPXlgs9MrF8lrHhp3xgzRMUzt
37d48f3bHytmIO3Cetad2Qiy/00YwDMnCwdrjuvo7EAcEl8c4ZAMft3MtdYV2KwzKFTTIk42X+UJ
CLdLCNTg9OqbD2IXBDo7HquPX3b+YaYOey5cJPNbkhnVx9YKTL1DO7/UQxw02Iv6OJvISL9OfMkm
NVuK5vFYBz23BbwXamLDGpr2fnQZX9D57CfjQMD8FN1hCecZzpt0CD+VXuiVV3cq/K+0GeR8o+BU
IzdnW9TvqIg8rBFUvss9GnZHvwvSQfL4To0+ucLw9U1Zp+by2OFs1u98pEUDbRDupPyUGF3mfhW1
P5vWPieftL+QijLLV/aTsmBDMfMqJ8rULBfjViEfaA+jKE3z6Ln4MDlYDjahJ1uO0AkStUyn0v+a
VIBXN6GbZs0NKRZVk63LlLVsDTNslmzbTLaRmFsrYqAwXmrZzK3eeGEzYgyqnErvfM1O/6mrtDeu
vpdVxMNwIGJEkEfoUDYWbXPq4S7Iav2kulK3Dxwm5vzAPNYLb4JyGN1YCLuCZ5hU4mPRzZbgFh3C
bu1hT0w5jnUlQ+uW/lMld5z0euecMjSl2d4Jxh7/qpE8c3CouubUd48qL2q2LlQZQc9TXFXLbWoW
+puVz6wAhm9lRh+HFJXtp86ze5dewKjLayqMdnoK2zZPt3k6cJ/VYc2XZorIa060Ltr2aBhGCr/T
Q/n3tJjUNEez5NRz1EtgvGfQpI7jaILPcHtRi5tEe3pu4hSwz4R0x0hfg4DZ52fOrEb9IQ1s80sA
f1l+NWcr4hyIQtEnkmWUREi1G2aWUL0xFtjpl0irMfswru6Rz96ccG8ktDej7wxYJnmc+yzRp24W
+dZZjGKhh50xirg4deEUV5VSyK8gLWU+zfSzUP2vF/boqNzob2oEmvUtWnpA3kvV28WLx5yfhb4o
tQd3Oct8VWKVQ6PI+JCi61uW5b4O0VU3oR/X+DlbIFaKE5WCxsN1re4dieSJ+eQS6cPMWx5zCD6F
WB7gsbOtNnnvqy9VPXQzwqp0zNHsMIUaLl1rt82xW9GX65AlX26Wrrft25ZOOcajoCS4AYg3x7ME
wlPTzx8ar5Q53ZHaG6+V7Gv3USOjdI9VZ7E2S07oxVVgQgKxrUs41bvW7InOwp88K6wWKgHUKZLA
DW7DpU9IioE67fs0RVprfep7B4YvZ4YBZqJFT+Ql8IwcjIMYqkHtStGYyo6H0evoFZZphTd9ABpf
YMGTjZ+WuwpNhdHeOYbucSMaJN5kYpOXFLrDbuFl89/hh39RAa7Hd2K/SQIgdBXN7V/yz6ipO193
00E3sNSeeneO1Est3Lb4PGUeQ7vIYuJ+v5R8Qx+iMmL7eROX/D8Qjx5em1V2qf73+ru/Npx68jTr
3xSQ//63/0wB/OknQNT9692tgs6f/mX3Ju58GF67+fFVDeWP3w7Nbv0v/2//8l8S0Xdzi0T0azPU
/frb0ryp/6wUDZDY/A1cqc+weuWff/2Jf9GVgj+wKhBhi6ndwbK/hof+UJaiHiVQ1Iog0mIvXgON
/kdYarl/oLIkwILYcMy97qoIV83QZ//8h/MHc0uyNjAKsKQzuHT+G2EpMlXUQP/W2lH3E23krxr5
FbKB42FVE/1JLUQ9OJm9TzMpLQjOPFPpe/d260kDSbKdducO/shADmXd0OUuTCczA3bexfioOuYa
m064dvdBZh0DNurh1M5inKJ2d4F9Iz4yodXZOZs4+G4D2vokFJQYiOj1t3546qUo83M3NEkKRFBY
7oHMy+Rj4LXJPQfXoorRKzAh5GglmRDZVvWN6WDxqWB+FtB1U116EDgmn/C4ss/mHRkGcVEXrd76
YQvYt5zG/MGRTn+fwFNDD8+YezqYXoe8hV8ClW+RaHy2om+7ix31qXcWMyYiHnez8w6y9lrrGaLa
2J6oFnBjlHNUElFR1Gl66po+Srba7dJ0z+mdOtExZWTe1e5sdIfKC2S6Z7SfTQQU4GOL/aCrI4H6
hw3VZjdAgnknGg5+2M5CM/djlch5bDe+IGB0g/S8U7vWX2g7c5bFmbfzmq710drU1uo4nITXbih6
i3R5CmhXq3e6QLe40AD2MhV+sc18QqtRT0ZvDg86UFmZcKwyMsERaTR9NT7aBqhxGVeU5SuwUE8e
Pa1NPriQFB4XX9hU45oPhX25UHXH5ExDVYpiNTSptTHrLgr2UP3UsPPXxihkFum0l9YTVC/5UBaf
yK9rGKphS5Lh/ThnFuy+KZuHjRl1lAxpyfOycwV+pQ3WPKt+bKRkT3NUr4oDG8I4InMQnbHFuE3B
YsnBpgcO8Yh2LIdlYNTYG+3T0ocYauOkGNsgbkYZ5cfZs0mMr4dJsWgn0YLqq8n1thOePe5c4puC
vT+n2PNBNJjOGTmV2VybecTlN+V5/S6qK/qwk1X096nW/KTlcM/RYQ/cLaKIQB16OhX3IPMma6tw
P9t0uVJ9wzck7nKvqNtjNGBsJ6Egnz7QYBrZ7Mm0X+9bP9H53kdyichWNYmN522wQHiHSo67UejZ
RjHWk47nihzB9FSGeAjZhib7Ewk4stiGea3Yoh09yEs02Vps5pAs03RDj6HtHiy6/I+R1Y75cdKm
Qnjxw/VG9d1ZtDiFWR3sN5Mcvk0Mc8WbeQ4OIUa6JGJuxxj0zWfnzYEa2dLezHgmmrAa/uObY0/0
bph9IKsDP9/85u3r33x+/QJzMN94bzbAvI+MgEbjD5fgm2PQe3MPZrJKk7j54Sp8cxjKNMNsKBlu
x85qQRyQHzK89MF3WKtF0ZAWpaSFV/UBjA0exvLNz+g2yrhkby7H8c3xmBcD7kf55oT0VlOk/eaP
NI1s9rYc5fBNBm8eygAr+NMQMr6L3jyWw5vfkmD77CGdnOLAq+LHVNHqzRzefJrum2eT0ZHO9uZq
5QwQQuDML+gfIIVe3Z5gpNovNMzwgObJ6olczEgUsSGM6By+OUbhQegHf7WRZnBLfTzLPPhYVFXW
xW5TIF5IA8J+dtWbGzVowvRZrBZVxSCo+D/snclu5dianV/lwmMzwb4ZFsnTSUe9FJJiQoRCIXKT
3Oz2Zvs6Hnngp6gX83fiVrnyXjeFOyjABowcJBKRodOI3Pybtb61C6VkhjQLZS37/rejdahEzdPs
4nOtLpbX5bf7tTUxwvq/PbG9lYUn97dTdr6YZrPf/lnAknhpJ2bVzM+o4caEgpOJSvvbe1tXFx8u
1kzzCrQK7lzuEPlFDHJ9PWj8u8j4sPKaNKhF+8o+an7yf9t9KXOnX7i+MAELh3FQnJcXb3Cxurfd
b8Ow/9s8DCdj3NLl4in2l5CHgT2a4BbC0FfhofhtQYbLMyBokXRiIT3kEA/OxbDMkwzzcsWZd9/8
tjSzHeaGypGdIYysI+udjKCFc8Id14fBY169g1yR0TbmnT2Gd0i2xEQtV2fkkeHbyMN481Wk26SL
zMVb0qC66JQG0n+63SUjgidd6M9sHMp86WiZObyYzRtLE1v6so8v4dotU9LPkaxjtxgKLOWG7z+I
MhLa2bs+rRvPTG8LsRuU5utgAN5jPFKKNvZtbZMaEIUyQPLhWp+2OZCVBj9KNVcdGArWOzYjBMZM
Q1/vXDZjNdkWjvXZKHMbDqxgxyDG16tHIqQqkem9s9AKI51qsmuEqw0iPxmOIm2qyrnpbQSha6zI
/px2Ru+jSO3F4Iwvc+SOT9kGMhDwRt3fcwvwWeHv4oaPBmM6IQ/iYzPNaF83m2sDpEDBdpT9MPGu
pZ1H47U/bpXdYFjsveqL8NcgPHFtMFOXaMKruGNccXmT60DgIQiHpkmgINbfgkqtKkZGN+bPRuEZ
3a0ptNt/lMos+XbttpVtWmVeabo7vQ1VCAsiJKMrBVF3WQkXOrd3KuwWVnBlZ5ipYrcFxGKzsGzX
M+ho9hhMInYtvqo1YVC/3ld8eQjpWkPksZFpK0voZItqVxHY84P/b/0WTDp6ZH62cY3Uy/o8m1PA
lLEO0avMff/mWbPNXgfVhXO1zTT98TbM0Zehyi1PmaA2t5E5i6dodfW9HWVI3po82l4ROLvfeavT
e2kM2w0QgpadzyC6h9ovhmdn6tj50rtV457VFoPtEc2bvlxibRU3+At510Ub+fGCMs4BLqMiESv8
j5QyTjsvhLXkrUIAJF12pHLZzpm60E2sRuZ0g1rPyeZP1d4XfS4PhQ/bu+GjkKrB3P7R8JZ5TARJ
rGfsJmw3i9Brvyk0a7dTntmkyeGDfwzLTn3OSnmPVQV5hKlEZ+W7NYTbFfsZLNJEF0Z2qBlFsN9s
ZtRXDKRZ/pOcOPIb6Sz2T4sn2b46dfvimaK7Mgby1lIGj92n3gq2Z36xDG9UaEBUmqhwfnLALjyK
XejEcb+gHIZQkA13RYCELGEG3C8J10ktYwulUZdwNc1HDcRcJjMmuvPqdDYFZ9iZP/2+wBQ5CYRM
8eBFRh7jzDbLWPZ+8wxJymmuF5mXQVzKkJqnaVqNgssffHWIinA10AhP/ruJBreNV6f1m3PBDdqh
WMVwRc86okOS2nI7pNqV1aQQB/MwVQHGnZhJ3vTOkKZ8Kx3kd/Eoi5VDb/NR5JoUMGzPI/rOdAKm
rZMx2IzPYQyFGZfuhRmDO8tnHyaAoKeyUfADfb2GL5fXn3dqyYjkiGun1yZRI00GWqPL8HHxxOhH
J55zNlmccU5vHdt8XuS+wnJPnBPIjFTbi0Mib7nQ2BatNG7GoB2sg0E1KA5+tFGb02j7Ks2L0WQZ
n20K9Z8Md209ZOFeSlQQM9uX/MBu1DHhtxQu31gMWsOpk6YcvV8tH8l8mhfFKgrCT/OtveR9RnHm
uiI6AByijyBTdDMfLzjD4HlQbiRSQgbVOWvrCdGh1t2DQZct+Xjz8Br1NdFCBxGFOZvDzRg4kUXQ
otOL/bkTy00/213dxnOTUQCuFbe8jnlmb96+Ytv2MOAVuMuRybBVL8blMfNV11JQsTuLGwutaGxS
RoJVslm8cbKb7pBx/Euqhd6VU+pKFY37fOrWb2j/RHfdVIZV7GQxX8TD0ldrXAJy+tE5zB/jZQjX
O7YN04cNRtxHsGGNZdoxnfsXo/B/QH9+1/1qnogE/qVvfnR/36T/X9iBwzb5P7XgZ6GL8Ufztz34
77/z1ybc9v9gFMm6McDoBE/10mr/tQm3zT/AKkLf9S0uLh+w6/9owj3Sj138BTBLoR9hcMav9C9N
uOfQn4ODZ9JFQ3/5cf+AufM3+vxPLbjJyJTWG6ilf7F4mn8PLXczr67zzutSlN9dlHY0eDCS0Ff8
MMJcV2lL5NJr3RXT87As32tTZRwZIqj2m9igf7C1D1RaeVpeT6qUnD5KBl3sECtp7Owp181uFP0U
3TeUpup6WSyYCQMQuH/HI+r8zsb58wdhUOFfeLVgxJlmMKr621lCqDBrcjfSfs9IEI5b3hfjQQAJ
Ae7iIyuPg6oWn4LS5ZoEmv6XYNvqJ3k/k7UpmMxywgUCCEGHCIBlpt3lL1oO4p7tLv6GDYb2NW2i
U6YaieajmWuGiwTr+OK0eGtY7XtH8gwyUN7mRyPwGZ4qW1/MDqbJYV/OOeSrCwPpLaMDvpolOv4Y
YwelljOUs30f5bP85q5iCZB3MKlIiq1HoYAou/7ZIQGfdnMOmj8t6pUwdrixfsGZzI44LheA4DST
funtmjmkHBTrxEJUQuUgdpeyLUhcSnTUBkPe3ReAseok6irQcPgowm6v8mzuYwK+pvMS6PDBD9nu
0g0487S7hLnPMF2UqhkY+5Y6IhQ25v3I4/ncsGJgqUoKTnewlL3RiNLUfYYi6K/6LfKu2XBKfApl
M5xwjw7vZVAOBN8hwOFLMvp+4MS2GopQIuyPPSrSd2+b9T36RoeI5oXKI5VhODFDDUa6fhL6CiQx
m+HvrDoAv4gmgFbHwHiSUwRY5Z2EohLGU9Rsn5keqGE4F52vvhoixYeo52eLFAqDIM3C/pXbfVmg
8BzEDlV9eXvxhth3LZuAcz/7kCJk3XIHzLxj6eSDmXQB7WuM2GV7rhySUB4DP9cMLWAjkyqN8uTO
lCIicYh4ElQSDmKXFLmLdw6VZ1lJwVy7TUM5ynxvDa73DZBI+FPM2eonvsHwOwH8W7GEa7g+2cs3
E+8uj6gG/Mpaen57BeCmqBmWu60pZpLzGrPs062cQvdsGMSlsptDRHyNAGn7mjtsxzCLSHEEtRO1
gFSZ9zFeUiMtgTvNxY+5k0WwYw4Sva++5hlfuxs6iGbirtnlPN3zdC4998nWQOvgbTMpr1bQUsEy
z2PsZLV/aTOpJfao49HnwwypT1x/FNaQsLyD4Y5mldTCQE+BX2N+hVQzzLuBzuA+6pGSJYyv9Ss+
m/DRcpZtfnZsRZGCJIpaLVxmtHQTikY2292C1nq4sO0IOStOKwZmqMpspL+MfrR+jkahu2QrmvWI
hSgMDwxI6q/GW/WNDKr22bexZLPnm7gdIhtmNzfxNXS1+UMWuX/lSbfcDnmI5akJw3eNCEYdt2LN
nlfd88suDK6+ue30z7ozu+gUjbhYuL+Nif00jCaq/0uxv4N1bLFULydqGNWHb9E4TvpYFAvlctQB
mqMDYYyVENcW7JgzTZRYNCtBYnkZyQOjkQXOrprQkJxW1lRW3Kt+4ZCyjOCLKbRVnia+7xQuS4t2
3UB6vVMetrnUHIZ2xQGALjApTDsDTtf2ipkRov5sN7i1+gBNp169JkdS79RmdpVPTV8dUP4YPTsU
4ubSqc6xAPBEsp81ux4UPP48ImZBS8SFOCOwjMk4XT/IxWyRYSz1rsRFnD8AgVRUubxelcyqbTrO
UL3WO8aTBHyVBhdNuqHZfK04WhmS2sLVKD/GpUkMj+iUnRbT7FybgZQ7xdbzKue/M8xuWfUqVvi5
qAvqCfXg0l88QGOdPxYRDMLEGsWSJ5Yi+O46YjnWx4WnCZFAuo66YBGIp5LWcfBGDP6i4FcCvrPu
c2Bm+b6QAmU7DlbZ7pEhl6i8xskN9rpCI7yPPJ3fimHr9dEYXDqMMZiD8CwjZh50poCdbHsonkNH
uSi56sr/tMfIXXbEVU7T2edAl5++KLak4B73KbUzTYQ0Tt0c24gdbVeGAdMgVqVPJ4PmZr3O6eZk
yjB2+VGFlXUjFgBtCQez+5ONjC0Y4IV0+FnEkdUKNm5IhLX9FAlfX899vb4UK5RVLnLVPLSqDe/Q
VNgPNjXo1xC29gfBNEgH6Mbpcrh7K1S4SjFtVrRcsD8Mh9tfZ8w7djUHN1M4IjbvShnwqGhnDwwk
5mUmTviorXPYEWW/CgaSu2aMaEhCZxVOMnSdXhOhA/0i3KCMYqStHhf7FHjrMTOMzeRHibFnmTrp
732BmjteB8RWMZo0seyy2at+FiANlrSZQui7YMDwyoTYgp4FWn26OKknhGfI0PLE5f649x10zrGX
QyfE4rWSeGHYmq6DimZiq8AllmZLDgjWzmdilSYPt+qZFjO6nwetnxmdFxrk5pzdI3RmDlo5F5Sn
1TdDuPuPWl/9v1Ye25e1zf9+Q/X0z/+l/Qvbtn/+r3/50Xz+5X745//W/BTdrz9vrH7/iL9Wy8Ef
bKSsAM+VScVsYSX/12qZipiFE1R9llmsn6ILeKtph8teyvrjggFim3UhCXhMz/6tWjbMP7iJL8lN
7LvCAIQIm6t/pGL+nX3zp0LTgZFAz0niCbpCaC3R35nqsREta9OPcStc5HkaQi7itgWhlsPKXgw3
HI8G614NMwuo7JidAhl6MPe3wrmaCmOqU5iI8sVc8v7ey4LcYvu9bt9ZMxkwN8L22aWqsOM/fef/
C4bKpWX5m1Ub9CaW2yz6+LcJp+3vCBuV20LUDN4nr8MVkU2WdV8gOywTXanyIWeHHhfh1Dy4CNGp
HDG73NWh339dcl9unNpxrxxlL98Mcyjv6gUtAZVzaF0v1UwERWBM8/sku+aZXzTzMmlu604zXT4D
7bfoyllM/xwyb/5lios5gPnV3hud6QNGsbgx8izYTcWE038gCuK8tjB8p7Ei4HdjKpkEG/EBuA82
9eVV2Fs7lkxnPAJeMnbK+PfQ23+7kgxN4HHsOC0OAp9UG2Cqf9tGaEAldXD5ngKdEpJxW4zolSuE
1DsbrWNsWcO//Gr+f+P8n7Cx/ukq/Z+oSE+XpfJf/ulrED//Zn/9+6/99TRwwj9Mk9U1rkfw7AEP
un89DazfxwEdH/jyMPi3xtmw7T8sFm8Ma3CMwJSJ/m19bbg++3DWzQGV7iVzkB/3D/TOlnc5V/50
VwEt4UzhriK+6ndw8N9ns7kCrJuHKyEWviXtNDfpozy7VrTAbqDHd3txfXYYRqMC5nWMgqAQ96wk
4wzPc3frWJvvnn059jIdOjgRCfgQWhE2j8V267qMnB/m3olyWDCbzrPHigJ6OjelWffU7V00HDfp
l4fKc/P8ymbGqevYasaCeAHfnSds9BSDEqts41DZGTaCbFxHq/pRg+5A7F8jAbLCFMNq/gA9YVtS
jywu/7up4C1FScSnzg9ViWMLJU2frcsdEa+QLcBPuxkdKWpH/TIHOBMTjNQ4ypYQa/adbCXi5qrB
FvZkkvNWPdpi6+SHMhSciBzaw4M3+sRg+1Spy0WkBrDdthhQ7+XU9e2xnoYpfB5xiXuKpATk/mmE
4Lb+kLnuyqMOo3lzU1tDMTgh/5+imwnPpJ06yKWC9QZBq0dFp2XgmER+YWXPby3Q1eBb+Xjt+u6x
Htyu5qXX3S8nLJjpxZoeV/yoi7bq04jRcd/GWDyYocdYVZR9rIreqnDvFuXwvfACoW6Fz5AjdiDC
GyfZgSL+CgFQjEe0fJv6tVaBxaqChZ6AqqiocA0bbHNo1TlIZd04fVIMiCuXFBV5ux3LnF/JF15G
30tFs1mwtFqr5deGW911yC+3uii/a3jMMLZYndL3+YBTZrAfCXmzgi9C1BmSzF4OtbqjzW2dWxrh
aHszKBWpz4iqGpfsNEE3Ut8JglHZ22YXS/+t13Pb3gc9vrI66g+bEs+kWbjX1exU3/Ku0qd8jtCL
VsGbu/rdJwv3DKXTNL2R+dClWc6+9HLhPhQVCQ2uv+RpAQWcFQwgjAGFa77wRSxLfU+4ceC8EmiQ
je+oMuv52rNp0tG1ipkmSpho8kPWqGOYBuPUAA9RdSSf66VtSqbRZbsvp217yAyNpozRMoaYwqQC
DAykXSkrOgpadphFslgsOTBXl/47HFAapwjO+QXNEs3CvIVnMJj3sxFl7ILz0CeNx/SFoIi0Oncd
z7h9hHkQ+Bu2Dx9FqM52CPM8+7Yqo3a7q20eoq9BFo7vVb3au941MLqiGpMOEQ31tOcOA4odtfYB
JjcTbu3iG0v6nH9ucLDCHzYtDJiJaQ6TfjS6rWKYU+jCrkumvxU3rq5a13iDTaGmj1WCm/0MXRWF
J9OXhnc0unoWN/2KgPcL4UnV7i1jFNmVP/dluSvMdRwROzjolu4ANLb6uBlKProO0u+EmVTGLGLo
K6Zaqyox6KrBpHMJ3CVBMS+rZFyN9t2YCuZgZQV/PC5Gjo7bLuOeYXkm4Anj56AjDg2gkxFr6GPQ
sMXbRy6Cf7dlp5FEgW6jHS21l9jRWPfJMBol+1MT3DlLjMq5zjZ2E0eN1pxKHSoQO8cObO/Onlv5
Nslxhs05RNW14QzTPUwLo06dsvTH2OvoZ9k4eM3biID1F2wC/9oCcZZMo5g/GapMsAxm/1EW4Ruw
gvUxU0Rrgo2nxo/B5xv7mUSRg6yYI2UYDjCV9ZyfvBGDrWxgtqegx8W6QTG5mAR4Z9JQ6n2JFrz5
QhriJ32Z8YqEM7/T/MwUe47Y1auzPnpNWB86ONUHQhrXc2PX8jkv5fzAZMexr7JAfTFIgXGUicbd
98YGR3yL2pcymGleTHTJX5Nt1R07Ih9l7RoGMe75YN5JBB3PObpcfFvNlH+Z2gnegtr2a6wq+AbF
uvi7QUvc/2yNgiQToffN9VECHIAk0xkTvECj1drVWZMjcZlwZv0dXq1g588gcnaAFjL2TspZfo3D
9KJR+7Fwpm18c4FbP3MCgKCF0saYg71LdWLs4H6G9RTdCuXmKToRMB2Nvd4Q6JB9xwq8WWfmZ/Nu
GmucHqE9l3dBXwbItIvl5NNKf1fdiMTBasNxP4V8KJaVbDvSvMknQE44imDHW1Z3BJU1vNIah3na
kQ7RH4LJdR9rwIqcikHx1pjBdJNPIappevtnMkyGd6Icx70V+v5+XgLx2LmO2vX1Yh6nwLhaw4KI
DKd7xjnR385uNGd3KxEHx6FcrcRhUDMlGG/Wa+1z2DqdPgo25hDls6HHodSYV85sei+DJT5czAhX
1pKfqyLywPvMnv7GXs7lqjfdm8Ad76o1rJ+7bdvS1SKyAARMkS5ty5JSZGfNeCDxRj08jPXYXkcE
BsiUraF8F5kKrmzbNx5ntVapbtr2zsyQY9uVkb9HYhoOvQymXW96xhdBwiYJBX051nFntO7DYrY4
VbsVUv7q8i0k8PPzvQHz4Fxv41cuSlCu4tT0ffaeWfZ9MFfqye17Y1eKwX3tDdEkjuhug1rfYF0a
T2XRkY9gtNL8yqpJUqoX1+6g8F/2bvHNMEw71rlKFyhqJxgHlAtKXQHdMmNpThwsjmu2iGMGm3X+
NmfPS9R6e558n7aTiQmBGvOrTo4HfOvtdTc3+6YZGG5Oqva6U2cjGo77zpzYTOu7RrnLNUVOeORA
jc5yK40D8hTvG2WQ4X/v22HKPxcfTQjG4aZ/rEg3BHpV91hrhNE05C1k+rWuGzNLB19EfYryXJHg
a2RjxyYkHxjihmRS9EeZU5U8Wui4g3dEHtNHEUq/S9VarEdRjmijNNM/o7O+unwU655TTv5CGy1u
w9F/rbGTvOPH43wGjIPZz5TJmKm8h8I4iWMGuiiFpYAoYEE39w7PhKCfwOxv6sWoEs8X3T6IcAEu
61KdZbeGb9waxrorDcc7/HWy1RZ1jqVOj9+YkQnjxKqGY3u8xCAkCIvGC61pXX8ujDDR+0+i1XcY
WPoD4pr+p8esGx/FgD4BO9r3KStlnWjTn9LMxz4E/sGO9qUK1A6GRgehDad5WYaow8IAHDtSjNRg
9oTH1XLlOdPCjtu81Ix5tjMTTUSINIXNGZMlnlX4SZALp4tv0wisPbiSaZdVhmHHlM51H7uKA5Ud
aj7vl80ed2py5rNDBiYd39K5MYaC+RNNU/PUVKJ5DyuvekNV476xgdaPC1J6TL/B1u+xYoev5Gwg
nkctuV/G9hNLskmm91CneWmGN3gA5U3rzxijwq3+lFB9AMS75rGoZrKkIwQjduvIuwHjfer5JZSl
XInHaXYh/haGtc9mKV9Ag25Xnu1Zr+gBXmqcE9TIJGOQnj79sr2+S8jy+NVyNRwmIg4SAmLB4BdB
DuBueqROUDxNBQPEHs00xjl0inaTFSeEqPkN+kau2XBh2w577aZq1S9Re6WRcANgBXPd/hGeUutc
KUX2NBAo+eo60khbgnPQaNfFB34N/1isIXecsq3qRREmdXCJVrht59H9PrdN/czKzl1iWhEyn43F
CA566ahPg2Yt7tx5YOJmldDAM6wq+Oh1BUCe7q2hOENSl3il/dUIbzxdApYvER2YsOdA4jatRMDG
zas0T/9qrsed3c3+CWEQVUMzNBQNhu2eBkcO5Q7AsUUmCrmBF9QHHrkkW8LxoFDNv8iyqCIuzg7q
T5hjhFwy230zbIIyPMLhPux+nG9YuVAubu7w/RJ2kW4S8X2C0tAvY62a7gdLWXllNUogk2TqnGC2
NMlZyMhxMYZ+egA/iOEbKX9OTafua3t2bye5DAeLvQmBRVI/Bqxhb7VpcW0rKBWYy1viE4j6nOPR
HnskFuR/XvnICIa4NgeuRGcImiBddDmCxSptkiQ6qRJrmRmSo2y6SBUQAaeuXddpFiAtg/QdmDct
13adNqs98JFWXEr47B1aQa7Y+RbRVfXMmoRjy1iLrLtevDI4om91HnvDXI89UBL80IMIMvAMrnqZ
O5PeYy4XK1mVuzIxCazCxgrHPul1VOvNYDfsPCz0RwWVtlkc16JxgFHV3r2TTcahz13/J7JVk5VJ
1Y73IefwycVpdl7kln8EaDHUKTdzO9hVbTvsZhemGJQ/cmYubjDkpRHijrgt62G7JqhJ9DHmkGkP
36h6h19KFVj7w3O+KG5FJFfUKYFnfrmhljs/y8oTzgbnFcuM+JjYRO5axv5vQ6ugBricT5bPhtR2
fMlRhfrnbtzG/I4cn8ZN2FFEr9gZLyXsvOIopkG4w9mRpUUZkK3jFW1I9eCYt8KpgtuInN0fFjUl
2A/f/Tm1EEgRkHgmfqwSxU/NoXgast49EwjVPDdh1LwHYU493bkaBSFSuO6xQ8q375u6vl7hFXz3
KyBpZJv6gKUGIjF4/mSfbqdBpuCvewrxyz+YJM1UMYr7VaeL7eXcm57Yjdp0iVMaeWgVffRSTSzQ
sHrMR5R446uLdX3PFdF998zRPK1uVv1cwXice0KMrrRqSWQxAGrNZuNd9T5+JIyD7mthWdlp0NP6
tGZG+cvHjgni0Bmv+5bLcTR19tPLL+IZTxWA3Jfq0eJg5OEjRvZWtEwPhR3VXGSL+tFGXfQgMjPb
20ukkGCHJ883x3Pty/yqibzKwu6FIKhBrvkUgrL7rnUvb+xuoOueR3Fm/cLDnGjW9RawS2fY3rHO
GjgeSjglaUzSu6AgMwkaQXXn0smtXe+0T2qjcokXy2r3kVMKf88ZTkZNX2L8mutMXFn5WF/2Qt5A
WTvU39yNEDNY9TykA7L00kDSGHKGS+shYi/w2vSBYvuK+poqfswrhL54pfkbsx895LlPVADmrS2I
nYZszZIRCpU1Fg6UcKZ/1JROqFht3DNpMCzTj55B4RvC7/mlszbiNgBAEiWT91b4zWo2d+KSWqKT
Hr0uul63XpQfW4t741j2FPooOSvnhLGIrDG0GlIdqJc/YUUHaWaq+X5qXEArUx9+4a2c3pVAjXG9
bGxK7loL7SZzgGUzCTxa6xhYzIdCtr08lxMZcpdVesP2Zs5fI9bNR7W46onpR3aAieobyQxt0js5
BF8FiTnk63FeBmbWMPcECigm4sAi89XfhUgCmyvDY8+ImSyaUQCwg95tjOGqw7A5zj7KVAg4ovc+
/dzsDxmBT/MO2pwaEvAKLAiDzEgrozZ/+cSFpXVr2jsIDXJOlDVVkD/YxF5WxBTyJxwHE7dFaK9n
pjtEPhp5L5+Zu1OlNB65xzGORTfG9Ni/LNDYUDtqfNICMWJM2pn8iWcK5zc4CPZ3/pPIRlT442z8
NJUsaH4vXIPNWcCQCPdMleqkDKmCZJG2CUdIlA9WvTUHe3YIGh/g64yGuzwFBLHe8knpxgxZvfsc
9yrtchI2ByUl9zIy0Ns1NJBkDVu349kKty8Mo3y3eet608PyQuHBrBEVeinEHmdF+ei3GfEzqqmj
HZJlgAn0XfW9b4hKJQB1PfPGCjLGgywnV6Qe5oL5eAQTaD4OdTQxfOtZuF4z8kDzVwm7KBOxjGzx
KCIM52noVJvfG1l3MbpyZc1SxHZVuD5Iv21sPsZclqjTvKHXZLlhkAQb5vdb+02EHB/HsaogV8Zh
Vi3Zm2bfPJhchX5mHGw5FSOiIZr3/FCXJD3dKzpy95QFJRvGcprpZjTUruy6sCeSX/Ca8KqF9oKz
t3Th11zqMvq+hAoZUmxqDqddqxx/OE+ZDO5pH9zypcJlp2MX4bI6uW1YhvsC1054k9HcZg/gbbN2
X9M6zKdt5qDcbxr9PD5L6REv52wIJMKyjFuLpzNOcfhpLI4D2lsUBaWbRyl2jewSxRPw55PDKOoB
P1BXH8HTgt3jtfXex3Bo7XKW+dfuXGixnyWPmsd+DqZtLypbZgeTu8m7mVSoN5jA1eoeWVY4xZEh
kQyua1SH4wGJA2PJeBs3K3s0Qo8XV4ZphGnIB80PjAvX6ZRHSur7FabgGjuga9dDCbnG2FeF2cij
RnRg3Jeii0iUo4ZBsroquz2yfPazc20Si4WOCZfxi4+vkGMXEST836EkDw3LsmfcR9vC6xL4wrT2
P6tgDXti8PAY6xVKzbw1VMjuj6iwgEYTgbclawF4MA0z1Z4DC7VNIguszXvfpsFKjJllE9lW0r9X
i5zP2egzZ85wtxdkHMbs3uvj5mYHf0Z3jOqCJTPLHHkg8shm9RRRexCz9gGFL99hEclemGXIGDV6
cBoZIZ5kBRPevyQ5ZmNWpWCTxCNOBYMwo+Gnr7FV4qB8y9toRAtl9zcMYYNnT4bD3VRTYsTwn6c5
rmnf7hbdfPbZ8rKEUvNa4duw4rIot+hKdKg4NIiAya8Y30dTi6zNruOpgGPTm+zLUJiXSaEZaxV1
8ToAZ4+nskOr218YttoYsNRvctcXeXEoyCA4BhNrIu1ShjU6wqcxHxSytZ0OewlGepv3mTRZJkUa
shoPy3tPwTCe7NyBZDh1RXby1NTnsbBNHDceB/iKWnAXNpCSFHjPvbdwyhLvZIEpDgqkrzfbsIEQ
roNrNCn5sXRaCZ+1WPe9XT+q0PshfMS56Ji8/iEPM4jGmMZOiJyIj1w7BB/QY77W0C9ugYwQ98dB
WN+DuebZ1XucX1073ljj2L+T6KUTzKn1iTof/XLHy32fsRIeC/iMKSGy7nUu+uUrbCKkRJ7ixvZF
NR0yBNgfRTmdp22pv8E+yF+nzvCR03XBTweSyAfiKeaWfLFvAdK5eFKFeMJDIWJrsSZQLPW6A5hh
JgzNGgywE/OmaYouZIABhG4I27ArXv02WsuDtnqTQ6yfce3bUf5ojH53VL745VaNfxI9oHGmijEe
oherweRmVQZHNSQ+pqHTBB4w+0IhVZ6sQoYfrRfi22VC3hPYvnaOz6DZ7VIQTK8jiJfYClwrLWYq
dhxS2fUUDN19IJcflPUG4pCJuQc3Xtx6ZP8Blg5T32Imi+ByfKAG+5DctEimI54+S3lfs8PBuiDm
PWmMzdvWkiS0q11L7zrR9U+VFjN643KpH7d2fcDNktG4jeZuM+buJMfcwIzSLHioCaVbawGJ1ame
ykJCO+wjxO4Zt+yhKlT3A8ve46adx1WvLyRRHP3GYuWh2zcjGNrrUvpHSDz5sQfgXJTO/N5YC9aB
cb3KwNru2MRn2E4695BZjb7gQtsb2YTLleUx85mpbU+9DX2s7zAhWsKzDtHWoKmZ9f6yOf7VY315
ghVjX+bA4RD7Pfj/wBl+ioEdVs+k6yroiScNl5awNJYlto4gJWMlYQ+AcJvNWppP1vLfuTuPJNmN
NFtvpWc9Ag3uDsCBKRARqfVNOYGlhNYa6+odvI29D0lWk5dWzWr26PUrYVZlzHszMwLh/otzvrMb
HbLWZOc8cYaicq+nU5Ax4UmS4RlUQ+qM+6GxIBcDzT3uvep0yaWxs+MakN8MZ4NJrLDBgshRXZEr
nFk79JF2QRdllSCOwMXsYIWL6SgPneRMwf27VA6Pbb0m87FHmsduHfPH2ky5U9tQ3JsEyLLwW4od
O6byVMcFVQq+Vr+Bzt1CBUJICF0z6eddrtBiQWJ4LCQAQd6srWtLZ8JT84WRWEKq5Z4u9lHk4h21
Z7PLCoc2zXIKsiD5fI/A/M6tcjA+vBBzmQA8GdQTnFkSNO/rjLcUiNvgBoJhHmmKnTx1xhTpX9dE
j2uWU/sBOQJsrFjnZSn6QkI2nkeWiPvWWGZe3YJle8rGjeYxtW9UB4YceBsHuYrq7SJYog+aUWoN
mWOSIAU35hyseY6riKAwBsB+6JbnAyGWD6KtRbABlhC8gQbk1imPNeRI7ghtoJuKbOd4iIajMdlk
sXEPO4Et4TIhaE3Oh8IZTpkQcobHIEdhbNwsaWqf8R6WMGXTkCFDSZNiJvG9BZXkHDxF9iOuKDZg
u9IHBOQGvG8D4i+jp5oma6W6l4uZ7CCgusxNWB/h64lxqZhq4NcVxmRdtDVPLE47+2VmjnxieGRh
cOHlXbvvYY5ejNC6Dg67w10h5rdYGt66I8IhTCEiYPbfQZM3YS2UFqS9SUt1Oqdo4EIGqWeQGDsS
Z+P6huV2GWQG/F0oMAsbADyuPo5l45XxBeWzgR1QVOJCqj6/X8N0OeA743Ftkg8MhNGOkdSNKL0b
BHsuB1E4O4G1ZusubTAECQuM9pRZnm+lMZxbaN7Q+QYidMwa4WnaG9hmTSdEdec00abRy8hqtvJU
BRItl98uuNhSx44JCSaroWgLeTWyemX8Aw1mTAZmQjP0uL5y8GejWJwwREhOH4At46FeFsIUzdw8
hubLIs8T+eewlqcpKmYG7+ZyhpnQuOKkBqGycClTpoLCdUPzh2Op3tfLNF78QV/wT1Qwm3jjd+mO
7eD/g2NAJoaFbUJYm7X+j35zrJ+TocrF8TM5HtObHfDzCfa7i/5XcpufvpFL4o6JKEAgtbFQJkn9
J7UNSrYp02BHAtI3rOa0cBI5ny32KszdX/9GP2MZyAfcNFFaYMYXpq2dP6eRh+4ypXVRJnvFMlXv
q1H3KS4QL3weK6rGnceLulKgefEPETn2+K8SP7ZX7PdX9Pv7S6YoUuGsdDA4bIEyf3DwTw3Essrx
kn1SGlbuhwxhSa1P0C1YsVblwTW0Vz8hn0jHCxMF67W51swYgOWGO/bpRnyOwNn0LkQ/dHbw/dr8
LWENwjP+82eTyU9ciIvknYlR9dX/5Vf9V1CJ/wf9Khtm4b/W4x29vv0MmNi+/Fe1DeQHm7XUFgfH
sFF5ksf2V6eK+wvEBwQcNuwPrclQRF72m/ZO/oLwjjEi5hHTQqrDZ+43o4qhsLc4m/GFfDLpIMcR
f0dusz1Kvz9qKDX43DqMGhyNvIdEzD8ZPDoLfJ+Xb+4yr7qz88xF8yGbXykjvOHAOf7lCYH8C4Ea
LwDtN7oijTPn5+e5r8nZ3VpsV9RJgCKCifO4khIb0zn/4VX/J9/p51/nt++E1Mzht7I4lv6UR+km
ONFnxLgybgBapkiiW9Y8/+J4+PnA+/4mjss7iURKEt/2Z61iZLtt02rUQ4lujiOviq66pe0P7ARQ
3f7172O7fzoLkGc5KKglYkZyNqmVNmndH86CUNWYae1sr8LNjzJUFMMXXoODcN/AEUAnYoPg9tHx
Ofs8Ghk8ehZtJVZgUh38AZB1GawjYV+YkKKuQfHXN3mgpnaGepP11XrnDYmp9uECHwpycAm/B7Z2
dpVNSrZHvamidyznDFowfGIjNkimePTscCEFbppLgZF/4h9K8FRfCGxS2yfeAcWRqkb7i/QOg9EX
ypT0ZikavrFIDPFhGXPCtktJfLDGNMEeyurcc09pV4DbDZIy99KkpbgfesjuSLJWblBPFPQQbdvr
d+2VOqexw5pCgQQWB1ClXp7nzhyf4g6RdOAxXcbIk48pK8eynHu/14ryEygbXaI2u88ym4pwT2u/
vI1hOD/O7J6+yIS2L5j3A0Ai72G4nWc2J4cskqTOsf+l8fC6xH5yi8rCF1FWxls3NPoeL1N2H/Z2
28JiDQVZ6GwK6TdImRieGJPkEiZXXPRPhTsNV/C1eaVLF0CwpWV5C1kvj3zZT+l5YQiXYZ6lkX/2
2NifWj6Rb+xYkjc+NcNrvHg2ip21IrE7rGQ9+qzzu1ctujVnn8M7gyuKbQBsowLxgFqyib+4mZ63
JCv7qMAc28FCVu4zzlh1KVXn3bRtNKa8mIrkCNmM2eMsXQxWKsMPU8OlClb44nfAn2QTlDB6H8Q4
G9TFw9K8JZ7XP0LBnR6azAhd9HpL8o4/vLvrXEfmB7n000WbTfB655mZnp+t0XzuovigjOLg6fy4
ns1Pc5rS9xEkXAogAj+fb45tBOiBPRS1ZEn6YGu7Y3YUlqk4bSD9kBpOyXyeyzyE0JqUVMEzbuxq
NxV2edObOESwxrQq3MGskhoxRFQilljXYr1h0xNdl4UYX7JJx2+AQyJ96wI7ehrAxcc+MXS42VvQ
8jFhcMPU+81gTphGeqJ39mCuoHKMfUsgzpyK+h1WpSLSJ9HDE0zqavClnnA4Vz31ZOPE+YqDam5i
nr9KI0NKjewSyf5IznHvoPHP57W4LRHLnYcIrADMoxCrmFCxUPRTN1teRqaoI0sOiiNUb3CjOalz
PmU535E0lrBFOBaDjyOAlxRwn75lotnaSvEWUdd9xonv7VrTiT8GK6cKjoGUPheqcW5kS2BUUEEP
Y47XO0RdgX9pb8whtOUZy2VSfLFtZPUefQfPv1lTk9GgqZm9hVXYz12HZMdlT3q91ENa7RaYUQ0u
u8hg05ASo8TQB/cefJEwZvRRzeMTAsAKXhqfv/eZB+hWpfIJQgXvVtYP0yUUjOXTRcDh+gSMkOIY
YvTIkUKF7h5zfTns8Hzjx2X6PRg7xk7WQ8uR+cKO0yVMY1CQGjlw2uLEc8LyNaGVMvzOUaRomIyS
0wN2ejhBzPdKhCoxXZgf1gtGtC5XywV7Mqp50zKmK/5cca8Mgq6IRUhnWNdmPBc7zIbqa6W/ekK0
xIjCq1gvg1sODYaBuRd3e3rM/EauuD/3khTd24hfIDswE1gDt0YA4LS5zHYWtAp96NCShj5arnQG
dp/YNXA2UoGPxo52NRhTqUjYhJtxBjFqehaQi+YAFw0/E/GKGEjoJSSHWV5lCN6FQXACIre9l9Sm
y7RiZloPFqk47fPcrIAd0ivuErzRAP+w3OPV43zWIbgj1ZwsTJ/VfhS6nHwQAyYgwKWxr9uxqBI/
XJEaWzytSNLx4ySk3JC7xAIQrXmA+RwFBOPq+DknlWY5nUs7+kzEAmU9stPx2soZDTP9zGtok2Y/
36FQxcdNvHqz7Enhgf8HT9ObgQdWXhIkaunJYBJj9x6OIXFMMaBAtDsIMIwANKM49soIaw3zmqTZ
1RpVDZGH2Ew7rccdHZ75OQAptQjSsnAVjtoBqb3EEKs1yHO0p706NlbZnGQW28agEU58PraxjVkr
tM4gt25NVO69GSALXwRIfqpqA5nCDmdLdMEMtCP2xqzVBmYDu1G5SaMCG5chCIs2T+4Bi5tvU5XM
txYDvyLgdqfZrLo+uYYby/bTYgn9XmeTeCQmDcpvPxlhGoQjEkMWbmOLTtDRUDs52/b54KpyN8iw
eiunfLqpWlPhVG+ZbOZsV7saOVZAwOcBnrl+xxoPzwrwDMo75utDe5y5k3u1TM72nJPbQ8RIauMj
m3TZwSMs4lsP7DnqGlhnHxn0GScQNTJWlm7gaPdKc36xeKnbUyNRNlQWB3NosECawpUke7rPXsTt
Ces6463h1egDLNkVE14sw8daovFDpNpCK/E6+2oWZQKDYugAXJaCT+RIj38XjVq/Jg0mtyCE/XtR
Ww6+fMOSvb1XfVqccPd2R4Xjku1nJun6yLMp2JOiDUWKKbhA0mHJ+iMlRh4nRvlo/Nw67Z/XJYuy
3UJ8h+GDRMa+XzLMv9JWj6SGBLyVO0UuqRXUjdc82zx82UGvVX6zIE3/ik1VXw5cFDxHfPqQvI5R
8iL77fORWmogW8iMkANqR5WPuMmTFydlvWusDNGPrTqyASkXYbczWgXkiNw73KbEYHE7TJjQ76Op
Q1tItsRAagVQEThb7TygSloGWZC0u/B7TVSTng99qT1fWkUUOb7jpOIkYgPBa9r33Mr7kX0DcPgI
oMlNmdtVdoNuLB/POtEgRD0hE8i6kbohaciUHe8dUt6uo5CL8iXghG/exgzrHM5fFstuK7ilVwar
u2yME6w3pnSzsxK9kHPSYuAiOUBXQu37KRmRHEtZHQ1uRyjgTCwNWqtJb5jOZmOKCq3bH3VC3Qk1
QWAdtrO6v+6noowBWLjtMajhOdvPcBWQo9o4mf122IgMlsjmt9KYpLNDYmOepgYJYP4UZ0WC2XqI
1RX76UZxkRjY8Jhno9IiFgfL9ayhgvfSoSbqmoW7y1ylC7wLEeMBfmXq7NLIdKxLREWgkEnyobAb
ZuHkl+hq51cMc430be7FnD0qOSM7FFnjRyst8s6ZnG3M7F5hIIoJUxVc8tvPPCyQ3nmwRgaI0Up0
pjVX3cewjgvALKdiCpoRfVlgOra4cKKu7cjZ9MyxDozOYVY195zBJmulE4LzUEsXk85JGovturlZ
Z9QbF/2oUviVXahAeRO4goQf+S2qZoNIjl0+kmSNecZRb3oSnd5LkDrWPsw9yXgCrnqqrpI+l4cB
YdB6UuBf54MRO9xAa9KXpwoZCYj4DJVCccDXmQiOHDlax6ET9Qh5usjbWLsqWotdRU3hvApstQiX
QpoQ7mUTz8FbV2soRShMIOAGY5R51gWIfqbVIszrJ2K5EBksJqykh3Cq5vo1SVKvuc6Yl+rrWqJ2
o7KIuIOp65zs8+/PKv57g4j/bfbALUP4L6YR8Wv5k/ln+/LfphG/fBv6TAYPpgXtYjPf/DqNYLAg
qRzIJxYuhAXNLO8/xxFC/MK+hTUQ/wKWomz+1G/zCOsX5n58FvFR8LdZWBj+1jhC/txcM21j5sZ/
BWtTflJt/2kgwUkx5rH3Shaai0QeqdXiO5UjSftRiXHfsv44LzrP1P4M1SoMQGeNK7yebZ+2UIKe
FLECbtw3Ol3wzprqGWVvmh63ccHIUJCpZwRpTB4sn94m63c9l7K6DovGHk87Y/XY0tO1gSdSxPaV
Z106IxJdogUiPM7ubDwLRzJqdrUz9DsY3tgNBnItKdnLNCXOyNHeeKqwIQUETqX9Dy5mcQOTV/Uk
e5mfnE91dG4s/SDI65nj9Mib++YxS9VAceKxQT9jiFBnxwj2Ovs1X9bFvFybVdbHrjcane9ENUlk
s1BDFaRSjF/IBnQD4Ra69gnKh04dDyEvzE5XiglFOjCeP8byjbAVG8e4015LIoYmSHMP/YHgVbg7
UJC5vUo6/Jwqza8R+qD/ikbnfIZL1fn2GNqfpSiNM5gUDpF4VMvot710i4k1V/uebsVindux3a6c
BouyWzPGZ1XfzCZC9bh5WZ2keDVTSYKYi/rhKAoNlst2tBS36JZX+mbKZ4NUOiu7V6kg0y4i7ndn
AGm9oJ4tbrSuh5oz3WQcmph2TLLmGhnNISqX8JNmAU4CgbHGPQCwmA0vaC+UoZPZ8txIIn+O4gpi
RGB6YXtkOCIThzIkvXjv9Fb/ZqUWbWRdpfoOLSKmGjORyGnIyihxXCCuLfarJv7heCTIVPoK0wBS
UXS1vhVZ7VtfKPaqrHbrHnm6kT0va1W81NqIR79RPfykJllUMBoznVNpxiDlKIs490pujkPJYviE
5c0EVby0SQPbYNhX0m5Xg8IhiTlHebLOpozcO4qIOIlPstpKWHGNAz9qanS8ehCyEfw2QzWyFoaA
YARrVnJlRu4QX6+rl74pUpLQFILG+WTXYCFAsGX/5oRL+dQSoNbtDc8gt3My45B7OW6mMybc1Vuh
K7JSe0q3G+jZqQ6MxU4+Wfuyr3OZW+yRzsx1ING7IsQfXUAx0FOLD6PXRAaOi4YzluSo3gKlJn2v
QysjTRKNbgzb0+0r1Iu9eMxtnV9WloKS0QsLgEFL/gD6xnDI7uq2s0efJVpVH6khPHOg/r+pqYLE
gq4sfDLTaCIouEfOQEMOcQblQKu+TG6cErVcrAeGDhYrK6TMEis6suP4aDKT9iPxxoyfzmupUrol
D9tgzPqeRFek5DUiyCH6ak00VUFE/hJapxWJBs9e15xDQFjNowi6CuGwSRYifSPXl7ck8saFdlV6
fNzasb0j/WPYyodOuodwtFhRNr1D3WZla7j4mZd85ADikVla2VQd0GK5sAZaC6XWpgf0J4xop8Ka
yq8wSsIRCnYpP4BZpNldEuvpS+tk+oobEyQFGLRqwmaIeDYYSlc8EVenn+wB7U5AmLb70FIF2/vJ
1PmLRRbatVO1eNzWSRAHGqcyOYTECrwiMcWXo6nTNpWT5V04URh9wmOoQWrVhFLSkbJ8ClDKF6cF
sSLrfohmtuAGb8sJdNnspC0ATNLkI8t+WQ3buKmZay4PUWFt4pDcHFnttjANSws9VbeGDgtMHSEn
7HsvTo5yb54LGPK10972SjrLM3vnrDllN6Rh6m8ICrvSI/aOqqKwrFD6oS+Wbn6p9GDqg0FW71fW
AY1kFtLb2B/g8V6ILDHGIzdLvDchJ7c8RCSg4Zlop/ZqcwCyZfbS8hDGNYEL/HzK53FE07uWfDNC
iDc31YJ66BrmRKQ2zV0HDBMeRx9kA8b1nWln7nzctWM97ahFnR92hcIsGPsmukrGcHIDNYftbWnk
bMVQutjrHpkLgUVrnls3dVrOnk+QL0lcRG437HPtDqFzwiy6DiCjwUACxV6QeVe2/Q/kOOi3oWtm
9Cfke5IsBLN9e9+r88Fx4WpiWWo+uAwwgCbCjgperRRWpB21SN8kB816sAWevD1DiYU2o9bMK6ul
JQ/OM6qQT7RKkI/noiMBULpGwympLaMnDC+bYkJgG2REeOCI+8BXxmYza6DZ7bqysR6a0JD1foC+
lJ1NxLc+aolpLohHQm8PGdk/EHHMOn13piRC0g2KMKpRps2deJizIsU2xtTBRnBJYvxNzebX3Oh0
VrPLk7F/XNNlno4KDIMTcCLPNmZsilMIHIsh1TmpHxzLRGDGL2mBoI3foJY3UT8tX7ObFSBZY8p9
NElrU7wwlJDHWM+T4bIUhsieZn4s9SMXxprxVJi2Io90HhDPRa76bOrZxrllO0eJM6c3zoo2Hm2o
PXRbNOR58Vj2yoJNAAruBwIwDhXFI5Gct5y59Q7IdIxDpndDD9HcOn+FueJHt1KwWrzYYF+A0lKv
nbhdGjImx7HwWJlR/tZBoCc9xHjR7lJeQ2vVNZaLvL0L46Y2zo2acVSQw9l9qvlORAksY6RRvYiw
G6avVK7LM5RA+6OIiqokRc1yztlbKgxEpYeAYeu6xP9gQ/j/Z9UNOOOvyu7g//xH//lvH/9+MuLu
oVX5/ObZn3yA0tj+4K8FuCF/AUGHX55hCGwa3gv+0W8VuPsL3Tu7bXa/9sbjcFmU/QPGYVJnm0A4
TBbf0nJM/tR/VuCQ5hTue/B4QOcZ3/+dCtz2to3S7ytBKnD2gNK10GSyaGQpuG2k/rBxSnOOqrxZ
gqEIo/7HHBLRxuHC0oEHu8dsRTZf7Rjts2OmZfIyJMgJb7tokAs4MgrOst+ltTIi92NujCwMD3Fd
25iFsGhZHevqwkBy0aYMVb6f4ASCzl3z/VxTk5XXoxzdt6gbc0KN+BC4sebzgDORzwY+VETY9vdn
JswRVFOr8lHCqMKnih+ZT1j3/WlDf8InL7OKaWb9wwdyHNaUdLBGDPZuBaUKwosS4gYDW3uCPVZ9
QrlGJRvjuFJYk7TIrpbvw6D6Phjk9yGBIFIcEx9ZvNi/niLcWBwp8Xa6xKWQNwoTIKofii4QW9gl
fGs7k9zv48mBRb/4YZZJzq2MfL/xfGJbhmvBcTNzN7NXWtmRfZ98XZTJAGTcIB7kkCT1OUF2zFF8
qnMV70UF+mRTinKoWnk0PQ5JamVnC9JjGMccQg/592EMoxMzcvvrIR3ZNUre78Pb/j7I1fehXnwf
8Or7sK8bpgoB83AuAbsaKFOb78uBDSgXhfq+NJzvC0TUissk/b5YlsJ0S4bIoqEywax3GJjVnhff
FxIdQXTpfV9TKles6QyhaIm+LzK1Opi3696s1kv0yMsPbc1hAVdoNq13bozIClQ8Vq7v5SKKQILj
7w5sNF0ZOx1mQMyim7g7SgcswGRNluniY9dLec1twV9somnCuAIxal9lJkHipHQhwGzMAR0cE2Ph
wOAbyufWzRkt6rXG9Yo+ErRvhz3poYS4ikJShOHJBOrX8CNDMwwcpsEFuS95z1gu9oR6ScFDwQC4
Q5fraMP9wOvPQ5d7YGECPM4DXEaLuEM/j/tQn2FDKKMD+z2P/ALCvmrifbpgQRK8kdDijksYwzwV
Qm3NLy5O+VtBf/eKk8ygjnQiok7HTIbRYRpM8r4XpTCPjdEYvqbCoxFw8G8+JE2Pss+VjOIDK+Lv
aJCTPqVEAxAaAI2MvUWXfaZoWJtdVUzJWzQn1t0yucwJJ8JIGDJ1ZEW0HeMhDJuWOuoSRGbHvDo1
2nI0+0GCmOGe4IHiga9kjkM9He/1OPR3WZwoiF7pNikVlFAB2aW0R12Ts4ieSWCFGJt6IJPBzi/+
ylZi5mXNae6muJZfopEV+zA+3EHbWZs5OFuJuGSR2T9ilUjXwO6Q8x1IoM15P8iBvDQQSdLNp333
nmEzv8o7BtW7pbFkFoz56lxOMz3CAWu+aZ50BX0bSDjSWsNWh69kfqXGvk3ZE6LR6tMzKZghM1Tv
sG0vbTLxXpi0jaCuUmLQsPA9m1PXv6lZsw9RYrAuV6sfWwh3gCVBAsabmYQUynuQ1TWbJeyB7kkU
tf05pkzzLfcYqPrzoHWzM82quOGbQjPP29JgKVIJfYXlOHmUoYu2NRJ9c8Z8zXmrlmabNzb8OZZy
8fLQsXG5RN5c3zUeDA1qN13eR6PZ39JjqbO5anIadRK6DoSx9QMlfTw8JQVxfdjBAS2d1uxPukPR
dfZznvY6PaGFBj8RGWFxQ0A2OzwZFfCMVeM2oV832GfBS9XVDiekcdko+H9wlYrhrlDJPG3x3O3d
UNat60OLK874vauWZVy8onYsEw8OqEesaOCmTVtc2BqPx9C65UNjsM4gr2IEVIEjwcTYHuWEJtgC
TzWlO9wEh7kvYCSngturKpPZOEvv6M1QBAQhu4w1CaGEbb0TEpcu53qgHKSwT/NPAs1wyOJODC9B
P3KWrhA8A9TQ0zVSS7YTA340PKkO1lKmSXH8LvWcjv6Usd9l9LQw/HSGRtRQQAdH7qRXE2WuytA9
kh0Qch+VGDyTopXZl2Qg9KxSg01UaHc4cqLI9EjpRb/zA5c25EXmEtDdmdvKi4796xjkLrGhfkop
cN9jagBygNUKM3ysUJ5WU7uX5KU9RURq/ADHBg48tKrugTDx7ITI4pBNM0mdiZ9Cj3sDrCJRRXaq
eJ5ye9FHMAuX1McRxWM1k0bx0PI2jUgHNO1mv+jY4q3O3Peewc/R4GV5tXe9RJAubFh2FVD8F9E+
rVvP2v63zQTf1XUElL1l2lZ2xXRaLYYXH5GhIq8hPrGMCy00E98atKtSJUVFUxzHSA/5bYmZMcyN
4Z0pb4d7EMEK6YzRhMqirDf0BPfgbLcDaYacn4j/XWJTd6GrGEM4fQXPdHWpvkuyiK2A1Xi8+v2c
MwPsEElOm1bYQd3etqeAwewv/IsJ3Z/Iw/S4tkK+GFV11exJOZ2aQ2FCiYUt0a/zkVvmvTjqXU1h
MtDjAar0anUvaM0+O8QsPyYH0zlcDsimGNLwYlBgSMEHn7TCKRA9Kooz0DN4AJAiyfioRKzwo4BC
6+IuL2xeKnyLajfVMau+wTDDF0MWcvTJuLVfw2wFZlb0G7umWjL5RtSHRnWdTKzqeM3lTWg14gsP
Ynor+kR/tjVKlh1G3OwLG0fWslxhkocFf53PajG0X7pWw7trri67mtpJr8cZ3Qf3kkDPvq4pGuMB
1l+HPqBbz6NOZu+utRpRMKotxZ3lUxZgVm+9A9jcZWBzL9LLnhEGcyvEuqxTQzd/h0aipv0gHSgU
6MU1FxPhP6/omAlqmFTvvdMUwcNocvXArafTM578kPTGYu0v4ghLJ+nMtleceYNrDUdtVs43rMXW
D0+03Q+y34sEVE/uXCnszZHPGqUrg6jtmpS+u7M+a0aYQM1UPF8BZgd0ZHPu4Tpd6qggaqcsWI+I
hci7wUnNu34Ae386xHT5R5XRE2NDSgQpz3DbrvK2XWo8OpucBlupuExLPp3srWCy4i9CLVU4YgVD
NcIXYjg5NdCFmJo+SwYOZ22VjvdJDWIkMHSZHpXFCnC/5ImhDB11fd1mlA5ohlvGiPz/6azD1fxs
cEY2nJfRdCapKTRVVulxc5MbUSGP4ro8iqCpPhYTsgpwlINxDorYWNkcL9Vr6/FLnbalqE9mopte
NTje26jEwL0bCaDkuTE7966xN4NHXMmuZZBhxA6fq5YBGZkX1oE9nW2f8V5P9yymvC9vwTvue6Ct
zL2al2w4sqxhjIISl8+LnQ7sLtfeSLgEwl6eauFOzxHBD4w1Tdh0ZAymd3bfr8mO9D3iLxQJC3uC
AdJjosL3ZIwwgVvQ9mPXlfmnqqP0B9p1wzzOVG88zrZUj+QMeGdON9ZtQLQ8nl7ucuZ/ZuRMm/Fy
nU4jZED8KljqzsSckihPe2F8pjX+Bu4mYlt3uHdJmdOo5eNDZCUteQjZwgi17OLo4E3CRo5S6eG2
iGKUKaXhrOewliOcDmvYmdiXRxac3oA0x8/xSBeHrmjag4oZ2B3srqpBpJKedN3KQZKUMZWjBkmW
UO57eD2xZY8Rhk+SD7kz/v4O63/bdgpr7l/1yeTIJW8/k92//8SvDbK0f0FViTJVeBbbfISu/+iP
2UIhhiZm0XSZTqHSpjP9rT02INd5PKHClJC6mEU5LK/+oZiVLv8MlKW79bVoZ62/taL6eUHlAsDb
/u24yD89At01jfgf2+MaVINY2DwzgW/FTTf3L52wq72TufLwh1fln4hZHblRL39vxflezpbjBpBA
wW2j69/krn9oxbuGpXy7Kfq2kDUfNVpzmEy+dcpM3QjIxOBWtEmpDxprcC7h5MZM9ObpThfon2qu
p8vK5AxtBmzWbmFnx6PF009+J8FnsLrJv7aO63p+BJsF82LojOtkkP2OEYW8xstiPStW3HcAti9j
YSB4nW1vzzz+c2lRJEwYQd/Rc4rADaMnXI1wtpxa8cKgh4z8Hros/BHDJQiNNMvxanNgjrLpPzGX
cnlhrn5z6ZwIfbCYw0Ox8605PSU0chM3Ngyu2bp4QTu0rLRxRH8sQGJ8R5kq4ILFEIO6o7lrG70Q
vYCRL94PxDCxIiv6iH4+A7un5ig5xLJD0qDsHphOUqiI2v+uYN2Rib0uIjzTdx77uVi4x1VB0jI+
tMG28ubU3Jbm/WEkiFlPp3qmj39aZN6ylZxSBHHepJV91TLfIXZdDO9IrjjqAMJYSZCbpXrtiFad
95E5WCemi1eEPKgelwRiION584vfkLdUfQxQp28Rw3kUyjB7rB3ZUUhpWAjZL4yCHQ/4TEEMhofX
F8jXVHnRqR2DqVqqEvIJLIyVemIy51O6GmdjoDvh8RqO3T3IAiKbptZJnFMc+8SM4QqhTybWiLpj
YWzCpSZMuo2qS/tTo4MjBoNj5HHDEa6904rtK22xC4uMdncY7H1UZBbQbb4xjUBrN43P9suuDuTR
x6d6qLmmjCXlss/WtnxAA7H0B34HRtamjfjQ8hYQy4k5OF/uTPm7W8km47v1U4a2zY0Jr0JLC6JM
UKeiBsERyTR3MckpJY1OPXbpiCDVEwlSyqEojU92NSTLtkkuP9yazOQjT3feIxAv2nHWMAyEVAqN
Kxg9F6pdFbceAT9JCHpMA8vz2YqxqUUAw5NbIUd+TwuRX1lm2LS7tHPn5qAhrzRYfCqxfXXffACV
g641Erla7bnbGmc3ZflA3E0LVf0wtiAnopuOkRDnAofSUnefGRnG8Y6JxPRs5QZWu5L26rQmeWnd
0wV7iLI7hylEbOSi2ZcG7rhTbvC2OtZ9X7w6qcqemMqA2cmVmPsDwCtenIIhLjVthkhjM5GbFNNO
MoNeYgxzo+zUfeeZSLD7dyEQK5GPuHBNDWaIAwPRcxsbMRlMMkOmm3K5JshAthqbx6d4zlbTuJM4
z93dZLnW1coIKOEjqnI3sFI4QkdexTPjT0s03RTjNrFgbMFgsM9b3KsLRqOHtBqG+64spT7pK5A1
ILpdGxKFJjIBsZCdHJcOIw+/gjn/WWLeZKyYJMOereiwHPfF6DSb5trekJws4K4hCUwfWnXtHMQV
mzrKm5LcWzafxnUkmuTJnMMhekIvoz5mYQ/vIu/z2zaMC7WrJvxsAUDdZPVRBIXw6sYighRnK/jr
RNWg05VFum9wkF2H9bSSnFWzt94Lu0jWY+qO9laQkoExlwmsZHNXR1+ZKiKshDRM9SkbnXreDSFY
CHBxdAt7s5ir4Qr1AlJur5jReI1lCArRVckQH9o4IZFJTuC6CTAYtTxloQGSqyHRDZExMxSEjr1N
IrggbflpyF2pwEmQzxvNFtwVo0H3gJGZAeP50iyJ8LU3QZJYSySW/irNxviBjD56p7MESOogZnZ9
Z/bGsywp4C5W5Cw8oV2U+THxt6QDI3RnjZmQeRz5KOE797HLbDT+puM65za9keNDwILDA49pfChZ
/cogMgVJALlnF9FLNbMN+0RDVhZfLCPW+Y0YxLTYZRKnM0RUgRrylnmS5d50lW2sEIzod2FcxVvi
9H4hAWC684wpSi6XMhEEIIK0ID6L0MZt+WqjBEY25TrMHUBJdZXxf9k7k+XGsbPbvorjzlGBvhnc
CQmAvShRvSYIKTOFvm8Pnv4u0OVwlpx/Vnh64x84HHaVRIoEDs7Z395rg5aiQHmkG2JSAIXaUsmZ
TzYH8uMavz/Y4gVN+0MI+IE/adIZOlvMmsJA+8SDXZH510yUBU6Qg0ThV2lxavbLWpMIAieQXWOK
PnoFzkHYSQErEi6L9nGEh9/GDNfl3H6yhEhaFucwqS9VrY+aa1PjMG8hGZXkdxm+Zd7IQZ+lBOgS
i1+Niw0KPx3yWyNTkc0kgsq1sRrVkmcoD9r+JVeitKSlXEV0C/qE2oowiHXuqNqiCBWhAiASkxvG
OJcUSjOV12nTWzuJDA8x41ykSvJdG5XaeRat2ckejm4Dp1ZVNnXybR46tXuoepNDjsitCR3GqBRO
3rkuiC5MY2lFx6rlC90EAx0gj4T05wGbFwWJGzUxypx33zYzzWr5eB5HrJGUimVxdGL9Hccf3Szn
iYulMDfuRg4nxylifT2Mcz0ObptGmsonZE7FJXUcSvOiKDC/VYoeCnweVDR7cZsx8+zmNupvgdGr
H5SZhf1nA1ozeqeoJu9POszL8FiaCR2hKXbPRF6VsoNjeGQZRQ8Q9FubGy4VdByPgVgDnSnSw1nf
A8/+Tk8ZPoCpYqOfxPmNKUlsF9ilwBjmIEiTa+7MxrbHa9yvk7zNdI7lMZkEjZYWLBrsOAIj3Bo6
+BfVLF7HtIYmEORG5dHaE3shnV037BmmT6OUM090LFtQdaTWh/U4cyfbYjF6FucmzSMfwJWK3E45
NqSoSvcGsB47skDZBkYjdtWgNlzY2NVuGMr5qUgTjJ49wCy8DjUjw7ZLcU52jPBC3ZBOxMjtTYPk
y4CeKKljGze2La8KFKutVmnjUVHa0R9a63sl0mFLFJi5u8xKkoZB5dc9ULmkmxjSSN2G5IZKcojk
MZp0/1wnU3HrwCRfJ1akbBuTxjMaY4JXprXNcqqSGRhAmnT4kjOVoyxOAh5yqmCTKWXIoSFip0+N
zpZpheqhhXXCpWpQ5YLGnyVj/QxN1KMliE7X0De6YD+4TNrbSVektdZZdPGgoZ+oNhzXnISxlEx2
1niR1s+3oszokgGfu6/N2tgoRid9C3V4UhFKCeOn3IVFI50Dkwl6hSmWnKxo7geTvlvAgSgyrGJN
srHb6LMvcN+wmyt5ThZ6groZQyebGmmt6tlT2mTEPCZQpmM7yheorZipdN3a1RTbrZKoyO+rYBIn
4j/1qeuSZochl81PLuM8FaFMZpfGHxyoPCQZsO9FyxVDOg+rAcGY+Kh06v3UkXZSSsgJDLCNNd13
hVe3YDHSqQhfuHkbKIp99yqrhbyOMX6f4AlVn0UpgrtA4AKpNHxYhqLdRk7xqFaFTAucJG2zDvCC
MPLtCOCSVugZtGKB8mk3VJxasSyeMhAktR85+pvBFnc19Oa0g24dsn+Xs2507Zmb2u1gg773TmDd
ahOPdQtf98nkwbmplPHJmpr8VQzY8EaSAftsslDO8rr8XjvUxGgodXsVs8OuiLJ7p6a8kWo1doDd
NRySj4WXaLlDl25MAGMNofPRYY4Rr/QqKn8oZWEmnpaYzSem33hX6irpvt4oHSpgAXKt2tRZFnkt
dp1K6siJgPhIue2S7sdML4676HJePbA9tU3lJUkNizNOZrhSmho7kAJAXDttlD21E/1nUkfIH//9
Kf7/05m4jhf0f7aiHuOPH81fz/rK8hN/DsOtPzjQW8ygZZ32Qpsz+r8O+5wbGZRzmpf591UG6AqH
3z9P+/YfsL8cm5+SNZQCW+Wn/j0Mp8GNMbpMUMxgIO78N8NwlHhO2P8+gTMMlxdbK0YSHjC81es/
/+kEbotM75VuZhqlWaVvSSbydEqJg4R/cxF+OlVGBFKvgpC0MHoIWaATQaVEMtKv8hEyduPnV1Ep
uApMHQdnDmZX4SmdQXnAWUzlY3GVpsxFpYrUnL2i+Kd41Yd4AXH/N5shYJfjt1XM/j+TUi7/wcZM
RboDNWwKAoSxatHIOOggmveLcgawd5KZ4lg8L0iKI65ZV6Eth6xwGBf1LVt0uJyHirJEF5IHO8jy
HxhkrZ19Fe9yZLx80fOmq7RHs629Nq+Cn6iC5L5ZVMAxhjKADow22KWZuh/SCsEQrx3iYbnoiGGs
97TLXOXF4Co1Yj1Edqza0vlkrzQ8TldZsqxH3e+vYmWJadRcgztExGyugma3aJtWWyJzRlfJU8q1
5kIZpPZetE61a6/iKOCB8j29SqY5RdjH4iqkRoumOmV9XGzYZyC1smkGkKJdJdg+0YZDWC/CbLdo
tAnFNof0KtzSAmkvSHj03HmssmJVXmVemtMSMOSL+Fu1CghtY7wsyJVDuOjDtaJVNaCuRTaGNxLT
DWJDKcIIukjLWmWoJ7A1yg295hbxIcExERQXirRJn4lBPZjWHWgnT1/Ih3LsMzLSg/vhKmfrOWFK
Bryo3P1V8cZPtSROr0r4MLbTOeNXUI60SOXs+N8LgaGWRT/pmHObBmpQsojr41VnDxbJfVrEd/Cu
011wVeTzqzofX5V6dWQOZNohDQtVwzGD6tJMuwQGiJCiFeX3SKLmZzfAu9hUwYCDFCNmcpbMMuw9
opcNZJVEn9RtlmbaNigyIorMrsyTNld9sROV1Kge1VNQucVoiGeeT8aS4IkFeR8lL56FHarlWq0p
IPLVSA0f2y5qGj+krOIhJ5WB9GBMjbZmQC5esT8xQgLBVEl0NDc0QTCWHPnGELCI2yjl2cgDdn9h
UefEYJhNvpFMYGPNdZ6OXmoY5nDidL20nMaEoFZ9qtC6NrA9Ai8EpDMiIzQW+2Ic+8G3E36xZ9Xo
XuuIaQsTUyTD5RA1RM5KJHMA6o/Rf+bWkNlxFWMhfpg0Of8kU6hqvmZp6GNy2Esvi5EEXCD4GSA9
eGyUFTBDtfSFNDovwMXZtkZMI82VrIwK12HdXspGKKemcKzXQO0wm5Ghwycjp43U+0FQTZ9NiDGU
3U82c3xSc+m2reW4h8uT9etOD9E9gAjX7aqUgLix61bw8imdJL0nkaaDCFepF4YngixFnNE82bXN
eCcIMC5toeDQICPgYgHg0Xs63UYSIkxlysoHdlY+OMJcDnV6CwNMa7CYmm0TnBMKwXU08iAQ5FyZ
313owYje7UBl9aGKA5mduhx5tlyTeABB1yGN28vQpbhKutKu+ltY/vpNzbnDurPNNG6W3gkA71hH
hO0Nehv43ayTwU+tpqYdIsJdu67ttnkhDt3szXbkwFmXBQHPvgZR2hRN48EUxElBfWz8Aae6e2Vm
1nK/9nz9fGuYalNzMrjZmEV8swcB2Z04s1NfYlVNOdpF8vzE2VJ+gRHP4kpm0SnvYXDUMU3PBRVo
HJQ6TZxzCYKkn1EqFruhatEL3CXM5fw2Y4NCEihzzsRYrcRYa3B+IJyGdhHfaVLJ7hLVLI7cubVg
iwKuZMo9E8AnctU21alqC9Neh9xkby3Fij24LI5qewtMzlMFeLamU8ioCORLGopNWtbYk9ZIWZCE
IcCRTlINCcJx3lpYkhW8q/IOO26v+2WTtS5Oxi7dVU5avjZOJN8FQJTkQxGT/GeKGDfcrIGtPohk
MPNtwrp1ImIezrfFzHQFlYjUNjUVBYbWCmQW90DahD7919PFnEg44Ycf8PqwnEPLP5BkUsnoAY2T
d7I1YdBeY++pzsY8N6MfZYUuuz2K163EF5mtzYElTVRJAn02htW8kZRy2P7vvq0TV0uijrnwN/u2
H1wtUfkXE+PyE3/OaJw/dFZD2eZWc9hj/btBSLWWZjAdC6kh09LjLBu6f81omMMYlqICzKCQBXyJ
8tOMRpP/MC17sRwaMolJYkH/TYeQavDWftq3sdMwGKEz6TEYnZhwdL70iXHd2v9EMHb9MLg1W378
0VCwwhHEH2mbG9qaL4reeDiUMxCPaucx6d7LWv1W58MOUvu2blvEUpnCWyMdfLh8iJVq2K9ra4ro
33Tc3gHXuzCZHUaY74ttOiQrXofJXrDvyUDVYyRhj6N3N/DoHwROnDMNlr7VaSAqrO92rX0bwKKi
L2ewC7tbhOzd0CVvoc7gmMYzHNh6Pz0t/FWEQ6MhRdEQozPdyAJvEQfEpothPEPRPbAlIPevl8ci
o+Rbam/NFC+BGSmgJup5V0A2KAeVAL9O2UFQQs4gi/vD0KhIGyYvTQgVtuDxamn4rCdz9IkCrfNw
/kjS7Gym/Fm0o2R7vSb6YiVvNEj1rqk1vhUVn9KclGuSDi9NkyPc4PNy5BYbjPPNiAFwh1SEPE1S
PbwxBKgXXyPFj8aMljqG6ho/PEW4nWBpC8NKeigS/Hk8z4hF4UZTQDOkJgC2FpJaNRfV2qjnFzMj
t5VN+kbG355pSz58ig5ai2Nd69tzEY93+qCeNTaqswpbXClPqcPIAAf0K0seXZPVtHfS0Fp3cnEy
yqAgookCPpE3QlFXZZ5iQbJh/HQXJfAPUtjvdjMBWbnTg+ykNfmNtMzLGlISllTdN31ygS9AT3Eo
0XvZLQgPyfomTcGtZJn7ybKpLKc4eWVnGltOumI2UqbTjIDawKMnb6UD9wrqDorNbJbbNs9uMvYT
7CL726LR7pmhSfdpwxm3CEISQaMDQLefn+CbHvSU500z11Q1AuSA1bA2Jk35hEvL/oWu0e3AhHXd
aiIAPKuEbqExEMdlqO1UMe77JJkBPETBOs+oZBMNvKjEmKDihfqGjOpt0wSfbGdPZl89F5Qbuw1M
b4oV0nOMfHzUdJSswaKkRrTCl6gkWCe1c4obsRUxfGOjs/bRAurjYH0jLJkDUzXIfkn56l0xDxc9
7ma/ziyAImXC+6qjl5Sji6bauGXpeJqWOOwx7ZsXkLyPspSdrAz+JqGXhltQnW70IgeUb/QuBbGv
Y6+AM23qwZO16ok0CnejWt6M8PvWkh7kHtXuH1oCdLO02AdbiAqxJm+d5JTpVD4jtY67LgkZ5Pfk
/XJ9VFRmkuVBSiCMtq0pNuRVoeBSW7+CtzawXcm+jUqcr5BTCBt0EO+gGx6wCz9S6Dy4RJ63OTVY
Dc0taDdYaKxk+uYU6XHoeugngSH7nJzWKqAGa2LgIdFIjAnkAyMKJjOg2nWfFW5OnJzXoqw+nho3
7QWtIJkXZecYDycT3xgT8l1BA4/jvCVKPXEpJN/C8Tj0+K04ON5GegcRhfzdStcb4IGDYEvZJ1Z4
r6lDteWsUR/xaLRrjq2518x0OKhyGEHqzOCzD8NbZi4YOiVQXkanuTco4SETSVnF1CMRFaFxU3W0
LYjJKL4xLcFax24VGouW7ID9kDbDpDs5VFPYOT0HBdBBbZ5O0GD2NZCFLWHgdD8oIDm5nW5HRzqI
ihR75nyfreEhScanDOx3k0ely9z7R2wOjhfncgDhMDiHMIP0Wd3rgzhwNkxXpoF3yTSTdSlsAuNz
KW1RS2Xk0hFibKlBTGfEjFm3XwMdh0E6bktpuI3s/iYpU9YCchfbfmSeEHIM7A17T6IOfpJTmNvZ
kQEnSi+12akLLkf+AW7fJj3P+lUxIPogopXv5aIcVso0oZs105G2FDx2EB8ZfhUjg0UQeRzIfTEU
9yTfXtPmUgptW4xk+MJkCa3omdcN2OPgSYqHINvNZcP63StD9yRMtaXcUeUQMntzX+wjMTIKQiRp
V5JBbfdo6PSIxyqdStCe16MyV9/kBUQpUjM9UYl1lir6fYesY6jRRxgGqG1GeQ3PY/4O8VFezN8M
y2DIwyYw34e++h6HXbtplEhb652xxcm5jUrqnjqSOUHJSK2lxiwy92M4ry0lvpHi+ImOWqYDQ75P
aTWKoRblBgASIqx8P8xfbdH9EBY9V3WYHczADnYo6vVqCpnTLZOedCi8QuYZU/enuLMfG5OnwRL/
o61EVur1HAJ9Mrp1E9jRqQrlH02bPUJqnL1SbwwfI3/hlUaWg5IkyxtHsGOIYaW+6ALfKZg1ti2l
GfVU9xRJO7GvNf2w7vrxog/y6xTP2GaLiPBn857KYA0KhQWA3jbTb6UsPTkOT6BhHl/phKgWRUVR
NjW4x5XcYb2b7KDxRTMbfiKRHipANmzVQppfpnl+tk3KhLQRD4dBdcWK+rrJKzqj2k5GOVBsvDgg
yij5oM198DHnFfyLFpqARQ5jBRSnXEdm3H/IkZbvZjGmW8a4/XOsq+JpET5ehVPkd3JqeI6AydkY
ZyP0hWEsBOaJaYN8r0n6c16kLSN5ykZm67mojG5XUsLgRx2ooXDMCp7mLLJSanVkgjHMt2Pw5oCV
XVkVnuYQB6Wr1whRgF8nXMwko3+McHaOiN+4MSXcnIMw3pMEomxhGbtckeT7OuyeVWHyLLMugdVv
unHQnvUQuqrRSCctZGQQqnWxHxV29VqtDG7V8rTMIEfsEAk5CzOiIvUZgFvrimQfOfKun6jGyel2
p4llZRT1Ng4Mt7Fa16rmdWqVxzzBho5cpGfGkxUvyU1zRXsYh1ACI2Pr+CJQWnpRY23d2tWW+dlD
7gBg6vMREhTzRzT98UwOcRN1y/0ItwqWPVUc9VquiRAkFs/M8ij3kjeFEeY/bgYnONtRfx+q2psg
tOGIiWdrQ1BU9mNdf2yzaU1DZb+mX8mFqoxKhs3aYTrZOyBfIuVGYSxZBBTBZJKL5L0mXP1DbTNq
fo4FbJ/YESvRDzA1wq1u3IZF/I3qvAMAuCWVnq+Hif1SyI1g5S4+iE0e9NsgJppdq5vM5tg/hn5v
mnvMkPZGIf6KHiKlfixCGhH0+QJ47QZ6W7lKcRVzepsfEQhk3snI2TTq+y3tME82RzWX2sLFTGye
+4K/25A/qEc6KDLPs1bMnwy0TnENOt6gszAo2i1Bjp0Wq2cuarZ8sHBmghVm7fhjCbsu17dDG4BC
bj6a9oJd+B4YjJu2gVtp92WZvQ5V+FyUyqbqbH9wmt0sZUf8OzuLo3xt5O4kJY1LJ4rqTuPkMOeP
/amtNUZu4rNM7RdjaUNibUjN+rW0mh/YPA7GiMUyKI+0PmxGlRNkrG9o+IbsV1H/OX4fyI/E5rgf
9OF1rrcQLzZlHbKbxxqYO0c6CYivvw1CPbbhUdYvoTnflZNz6DOiF9BcbdJ7ODeOpoz4FwzYFRQW
snJqDo3O3kaE/YlK3neTvS5VIDl0EJs9U1V8qLW6NQG3Vumpm8EcyBzimeql/F0Fv0bI5iedNuGK
3bR+FOQdIMGc6ro8l1pzN0gAaJLwZIIqw8Nxa0wk2JuL1pI4ZF4+rNXsjI+8W0m1epJjhjAggNxR
4mFS0ydGZ060c+DpsVELzOw5jrOTzkbVaJWDpVpPsR49VgWDLGpDQqDuwKQYPmdxf1sq8mscGpk7
lFrPI6Hfil47W+LbQGPM0hcwT61wCxv4DoUdfeE8dSabl7rr96KR/QnLwqbXpDviRI81wPIJBIHp
fONKAq/UpRcVCBg8eXzaHEZCb4zGD7zgINyr1FczXT8VAjRTwXR/ntQbgAy39A95eStgAbZo5kE/
plh/fpixQeK3F0+x5Cwnimht8xgLl8tycF4n9koJjzK5ADFH2GWeHjULfVNKI1bRuF2b+nAp4sFF
PDzXEzN6tT+kPAPxkoCJGXgE9JOxCzBdK6b5OgxnJ6tuRNicNMkGtxi4aaO9LGAZhWWPZ0ZDf51a
PfbzR2q+J4b0Y9YOsWTcyqYHQRgDfxrdCWFs27k/lXWv3WE9/j6V8amUjadcgZ9o6MJLYQqNvDua
GG+MET+P3e1VffBEXH3iDribQnhVUGMT60ektdscukUYy9NNqBg42oJzVWMNbAfqtPM9p7V5pXao
TsydXRoq/Fjpd/iuyEKb3wsQieuoLZceIVhTmaVCcG5PWSVtYnUGbh9tm6Z5S23puanMdSognBky
uXe7oVsAhMB7lo87zB43RsOWdJZYbDSO6TiMRgU6R2qvsdd71GKHa2o7CR9E1aeEDaRSg4avSb6k
km17FCeYq9iizMTqRm2njOj5MaBuXEoPQRW9VnnKZmvoj6jFNwx/n4Y5yxcux7ivGMesA0GXYz4T
dEyH2dW05KOr9HusJeWGUq73SGUvqdllvWFn+jgAM1hR7riTciRhrHYvQ1C/5ik4OjbwJCMAxK0t
OIY5h9Z1M0/yPihLy597u1/FtvkRjuVFbgvDVXr7tkmII6oBWEtRtkR++tMcmjd0pWE+SRRzSYhz
R7Wz4aG4mqukdVpQ1uGrxJDblVo931p2NG4S3TAJR9NGKTOo8mPKdjH+Y1iLnGmExpUU+6wFJS6J
OHhWlPAhqokqcD6elt9GiSIrMUQvNsgo9XDAmA43EjZqWSVQbfeI1preH5bh8FqCyEhQaD2N6qWw
qxXzFC+IW/qXjNFjZv5Ds5Rb+qgWIB1mFkKbKCAo8X4zBsXJoj1lp9RYKCy7ltxpwBcI0mGxtMTW
Pa5HzJsSJ+x52gk15wwZsluZyum2C5gih+YQHIFftTmzE0k96H1R+PA2MAY4Y8Ecv1JgD1AIgyEx
ewvsKd9R8oKta/oWStzbcuILnWsjtV5KyT6OEgelhdtu5J82z1pN5G9RIOP/FNQUM78bgcuow1se
j09BUuwowOboHmp7yhchazhAuzC3qAOXOU1/B7amUDdYq9wG5Ab4mlUl6UfTYIWjq/ihVyrZweBk
cI2PUrTj0ZIDRY1DhQHZ4o2yRWn7xMbjdyWbFG9Kh2zD7FvdhB0azBTheoiu7RVxklm5R7Nqtm5s
VH2Zu4/VIzgkYXASraatmno21yEoKfZ16hMgmA+iPa4yKYfBKm50rkSMDu8UMN0UlvQQ263lKlXq
BbTDkUDzI3xdjCUVRiNwcwMBprfjsZzkpb6CctGsjQB/nk7yqA+3pjIeQqwbBLuEXykS9jfSVOvS
KNBxtZuErVquFvtmpB7CST0olnsn1rbwqw56/YHH/pG2jduBTlBdNfzeJlrQ0FNB0VTb43iKh/Yt
AAjYZvkHBNGbOosOmXjFYrsuC3Gn6eGZYeKLVFTHikbJhZpp0oqbO/HesOU7qIo0bYpV20iRC1Ds
yFjgViPfUrX9bTg811NySSqMXzoIC8OuXlAV9J3FlpgNY9nyiCXXiJNZC/0s7BQ/S0R8lCK2p0F9
0wfqisEKZo9poLbYueO2dCOzfdBDUoOz9ENn3zdr/fMY1ZT9teUhLuILI0nnZpgS86nuqQamztoF
sbLAajRXI06d0X0nUwZMSaJylABorgKeUysqsw5JmzzSCIKcVY/TngaPuwUL7Bky/iP6wG9wGpFW
7ef7OWMEPEKQTyfpuSuUczgF1lotYaD2hGTXRVO/hKkQoF6Vi+S0DTui7EnF8oLVGAkio4BD6mGN
DZgcQ4WpXBh9tmlT7gJ5dE6kowRSDrQiP6GeuInTW1NFUGTyO02935b2E2arR9Vh5RzSXNBCYe3w
spwQhpiy5ZHJgwFQA6fEJN7gUlQJlQKS9Iww3EUzxhf86ffEWe5p3X4ZMBX/rw2DCqFFzlcXJNf/
LOc/3v/jKSYpUPxj12bvxff2Z2H/+rN/GjJMaOUm4HsMGbam4cjAdfEnncA0/iB4oSMXaijqV43+
X9K+Yv+BPYJJADl8m3LOhWnwpyFDsRD2dUIRwGcs1TRM9b9R9pfAw092DCYKQMiYLRi6CfHFNr7Q
sCVbJT9f4P5xFkk+FhthB95PH8ztP3/ZP4o+vy3jomv/7//5a77D+I+XYIDxc+bCVOGSaSMvMUU6
3XrTJq4kD8Xp/vcv89cBxb9eBtaDzGfCAIVZyM8v00kYJTuZ0knwyX65UClxQ6WG8ySV/e73L6X8
6rUUEwcNyAkL+sSXyAolrsxDZxG49jAcIqU7lDa9ddQm1IHY1AUza/wPpQiRN9M92NybjqYtEWrb
5dPFWLyRJfNv/vzlU/z6RSq4a9C0DYP3pv31z1cSXcnKGb96GUmXSsu20RhCk8Kxe5212I9hNv0N
hf7vXvJLmEZfuvZkeQxcoqfPheBl4VpMBLYK9C5p2T5MzvH3n/yvLtef/8rlWvvJPYQaZBpNzV9Z
wbZO5GgP4Gz7+5dQlgvl6ydpOnigsCoxj/t6IWFoBJMAr9G1g/J2lou3wta3Eq+Fuedk5voJt+Oh
7Zg4deWtrOt/9/qsM//x+pZsKDxWVVPWvt6SjW70apo2gWsOb5XenOcud3E3Lljfo015JFHEfWI4
l3Gpucztx6jtzr//CNTlYvn6EVi6Ccqa8aJMp9xfP2bCNGzPhjxwRR765py8oqcfK57fimw/FtXs
LpYhuR89jV2crjBXs9V4b0eZ2yuBV9T9GlYx8Pt+x6VwzByOc5x3B5m8VDUCli5vf/+Gl/vtP98v
35lhMiIF2/LX91sT5DWZJPCVCfPUteT/JXj41Nlqo3MvtS0Mf+NUyO3H71/2VysbdjrNpI9Cw0r8
ZSaaBxY3HJhgqgDGD4dhXQXCuDGjy+9fRvvVVW/LRBIsVWevdwXM/HTVa6ENl7xjLJ/KD2Va3eIY
a9kwaV7Vlb6cGPtk0Pd1GPrg1Y7LEpOUEXqldFSFcxyL7K4q5g1FYCspnt2JOAuqr5cTIekkyls1
wXokCG8zL5LKbOtU9Rm9yzVpZB259qhx3MvK4PHiwog2v//bVOtX15qN8dDWaQ5W5a+32xzZdgre
znELxXmIrPxWnfCOGaDSkKqos3ItGeueqg0+jNXdZFYk4dL3vg096gD2iaaTaolfFxZgpgce2iu+
n3PN5TdJ0IgFom8A0oMmYvrUR89qgKGBsM0ajRWS+cOcXETDdcm4aU4lz0p75ptio1rZljOLN2mz
G7YhYWSCgTYeeD5JwMkU97KyMs7GBf5htaM31ej4fKKLdBE54w0np3OQvzHavkEc2ME8PwpVgpAb
XcRIPM9gIB2UOTA9ygJw+B8di55xhoVOnbxOdJcvL6jnJcOb7AgXd221+k04UXxpZq+16A65BRtF
k/y2nWhHNXEPJXtEmr0UkPmaZxemA8mJHp2geVf1eA9883agbnItRc2ZhOSJgeAG6WdjjPgbUUOt
MLifnfpdqjTsX810o47ctrqNIBJfrLQ7xzUG32pOHwZRlaumyG4TR6fSMfSkkONm2J1tW9ohv30H
A7DiYbQpyfNk1eDFlvoMpRb9zH5KlueCAS9IOB5wQLNPPGNjaCdCXauBxWNZSErzM+KzXdbd5bOu
ROVrhafXb7bJbCou+L804ztIm21RBznMumlrmdVFSfJjQzojn617ajAOWSz5cECOy+8qh3lDp8cZ
uAdtZ3RJddlxGsJ9PsLstAyxoTX1IebvGAjetYt8CPgvl+ZHDFonE0F/kmbE1uHUYVigQ+hYOdOm
UJ1jwhCrlpy7ZdWRYiiGzHbtjHyHGXrgwbchh369jy4YWjmwMvNaN+P0IXLJh4e8/IfTLeGYqe13
SebcYxJB0Y68qeP0PshcIKOSH5Na3lS9gdTGfau0u5aORznQmUBGyM6jT5qB0zcCnjUckJrXCqog
6fJdNhiMSjkXEVGyLXMXh/0lAI9i183Z5osrdSiZgrp5qkixdboVklZgjd0ak8q3tqAnlrgrsahm
17f6fvmqo4z/bbKxsqUnaeh2I3BF+EBbwExQ00LGgZKvh5M/REw3Wuz3xdDvujG8sDnep2J2nTm4
XgOdyZNMDz9FOm9qleaQaHYtNbw3maCRa1gtD1ZTfbAVzqdKsie6wrA52jTLVxOm+AviV6Z/3CLj
Kuc6GfJ8ayjBY65Of7NC/WqRd8wl5wxGF+/ylx0yypGZ2Z3K3Je+TsuGnFJMG9yEf/PY/xJN/uf+
1bExTC/MMeT+L1ubJNCzip4qxx0dcBTcxYRPSY+Wt/BH3FbR97HIt30BZkWUvQcO6xb00cvyTJWN
4JnYF6DuKb+YdvfMKP0YyBgPJuH+frlWfrVaO7YJD5i4C7CVL9tMjDYkMwIqMCQqCUjvyURenRlC
BbLGUh7Hf0uOslfM/mPW1JNuTBsL294qRD/4m7fyq30SQGP1ulFSzMUE//NeUCWnDQTLpBp3jC7M
NB/0Yv7oU7Hp8tw1GbWpuH6Jdr3HVofHiMVCl7zfv4dfXhs/vYUvn8Y05BI+P94CwPsbC6MSIcrq
PWmth9+/zq8uDgvf/hUgp3CNfLkICfXGOHYxH8xj9lrJ+gk2lsexbsuY4nqPFEPgWZZwe5ahWovI
t551R/I1ViEYvTtJHvzGcY5lE+/znts26g+/f4u/2jbz/FZU0zKXzOb1yvlpk2Ji2MmsRsHFhQZD
JhX4GwuPRDUfpTlmNhCkDhAlwVyFwF9yHm+/fwO/OJNZpBcMi6cHKEnly0ckJRZwCeoM6Dl8m1q4
+IH6LWYflBV/d/z7xbnHwqmnKEAT2JZpX1+p0q0yzWqHPiy6TDXPTFQ3CWy3UsVGq3RW5Lff/2nq
ctz/usHlJYloEEvkL7xuon76cDOzmfIu5iUrBhApD46eIQXAYH/Z6DaKigu8lrzlHy6nznhmIqkh
KgfMs5crYiEvUWa3F4BmhD74+axuDZFtSccdZ8fYwzzetV34QluoX5Uy5orBI2RIqyJjQH6GGZdn
sQtqwvAEt+aYx9ITqus9gxSwq+1ZETQe2c4xTnn4Rca+o9WUudU+beN9m0ue3iR3y+jYGoxtbSa4
xIs3MVlPclbD8xy85ee7afBFEnldpdEfre/t0mBaQLW1zjNuil6W3VjP6xVtfzDqq81iNxThaUqS
tdJ3Z10EHpFmTLj6XpHnjc0xe7lLeod/3jZnmRXTyfTtslkax54hRfgS6hJZSU4sXbIPo/STUdNW
a+xHTIIXfOi3fUHWI00G3wQhPgB8Vv4fe+fVG7nR7vnvcu5pMBTJ4gJ70+wgtXKY0YxuiElmzpmf
/vxK9ruvuqVVn/HBArvAwr4wYI+ri5We8A/EwSrScnlsu2HgdcvOggijZ10DWBfubCOkER/uxTz9
EGZ3gT0TYrL4IzRiH5jPcR3cL1UGJk67aKkkVwDLVyoUCQZ5aSXheTZdOVHxbPQhppo08srgMy7w
ax6MS8oQaJHavopGYUb4LRhk3GPuQqLPmqjXLUOiGu9ydqmnN9Ee5SC6cPiCdDWk3vBe9c0N09up
PxcvBIa8qPpkn2EofwX67kobtYexjv+c+H7wYi9y+digvoyAoi+8ftvpmMnw4JspKgNBepcqIyHH
u19cD4Y28VOWoXY971QgIxLvsxQ5POnAuqJJuvZCTL3IRwKvu0Hy7XqIB3B2PPiwStVeQ+cZYbr8
0namazu/WVyKyQ1Bd/vsGLZfj/mtqhnJgLDKHndGZe3RnDoHjb23VP1ULACW07tlRqG7HEFTE+/Z
6V2hMGmeMjxu+Gz84WhICJKr6EHVQtQecaZ5F3JNUTXfqj2ontjca89nF436dtlhecN+pR8junOH
2xVy3YYG8cpsll0Do1CtDQSBjZPD/oy0B7fkA2mknXF2Zk/pmYGK3zQ+cqQ/fXwjGG8eP3y7HOqJ
FmoR+P8dw3E9KA89c0f9K9QeVD5g0lhaiCrVNigScRan4YPrLrtYzDt861eN5d1//BveXLj8BIqW
gJaBBnMRqqz11Z1U6mAGdWvyYKlii17QtUZcIrCzM1xST7z1ZLrHF6AqxjiuZeqQGiTX4OFgmMdq
RYFI0Rqx7T22AhDdZ0Tl4ja6RzJ/bS2E8a1I7zQ72tTcw0ltfK6j6bmuo3tstHo6D+Y+QOB3iADl
ZqTC0/gd8ijOzSFmtCUpJ3eDkfA0zRCE0X5AJiqN97Q4abxLFeaoj0uShuHAro/tM7j651NcUvkY
d6PTgxL1LheHKGxCCM2p5t044j1d5ulZEGAiSPhbutZVmVp726J+hEU8+cd9y9HJsefzHHbUjH8V
6qcongI5HGZxVWYhgtO4LbW5u/h9FD4lcolWjrOgsDxfj53KQIGogu/sgPgW3IJLfika52rsoi+o
xt1BarvtGszP5BRsGpukAny/jxgXdyx7FSWt2QzuGyN40BECADK34R5+mX03k1EX2oPGY4sgfXSP
UJMJUCI7E2j8a030a56gGaXSwpO7ugWHBW1putYoRbShdp8mqbPWhuAByT6At6xAWOM0kYaoiZAR
kjkWQ1FtArCl3AQQ4fPdGCd7rJhvO5ukzua5ikjWzIIcuByw4x5w5w3D+7rTt9zIVspb18lLzfQe
UsakZHZnBN1WX7LLWrf2OIheSfLpTPM26lxgrIPUoDibjHnNNtvPJPuWwxElz+jtYdtV0b5Kxi18
int1zbqV+wlZKgAhvT/QfV+JSlu//M+95CyeshQ8Ot6bCndWZ2edyaO4NEBM+Bd9C8xUdg9mBfcq
wNyd8v5PWNohZAsbCCjMvi6qrTP6dHKFnxm2An/2mVut2orFRWBvDxfxLG0nPAFmEL+23+rFtzSV
D3HTX1tZdudwt7hdeakS74RLeSGRqvTuO5omqBrlILvQbpn3FeZpXed+ts3ovjXlfc3lvPH6nAtL
5rdhG3xSKXaEDbU/AbzSmn6LTuEaAomvOemmCqCqwW7q6QP24wgqhNy61DaQ4M918mTkvZ5hx29U
vJ0ZXrxyuDPxlAgu8CjaU/LfZwi3ty3RSb1M16mLHErpugWIZiU9KZOviHdGWwtZi54WCeLmEUps
4YnY+Z2bQ+ouMbNHTKi/qdXDFYI43+ruGktooiM+Jg+vo46gKC7pLp9ICd4Oh6wUJWoONIVPMqXD
i0qPAUha8AvWWtZfqPgEuYQNlpnf1E5HnvbEcO88BILq44vNjCPIzI5KnzMkYMcRI3bhXPr4m6wb
EBzIBek7ajZoTabP+hw9jDK9jKP8DFoPzo7J3ctL8FsWxv81MvZ/x+j4/0IPY16jV2/m+lv37W+N
chTZfv3P/3j4Nf+IfmXZr/agO6j+0F/dQdv5g8oxmbRwTAc1Mskb+ldzUPBvKNFJj5SGujaM7X/T
fqw/XCx9IP2Q+pKBeCYv89/NQc3Q+XOqhmCjgmqrhOh3uoOH+S3W4NKGfEQxghaA0N2XPtirJ576
YWMGnhnAdBbaFlwFaKEAYZZunrwTT7yKFv5dwv97KPiyrmfyNxrYh+emEKjkCFMG8N9moP342K8q
Fx/lV9//9q//3+te5NtR0MHDaZhcynShRR2FEXVZz8hxZRpeoBZFgqYV6EOFcvfboyjjJx1zUdtk
FY7ugF5nDkpP3ec7LWd5YBl+2+Ei8fEoxmEeqj6Z6zqK5KU6wahQHE0GdXuQoIj2+tKdf9b9ZY2k
44RKep+AtyMWgzoNMItYeM6QHMK7NQeLjgtQqTcrvQYnVt6alX7lLtHDx7/s8A5UP8wTSl9Af7kB
0b8/XMsuajF21M0Q0RcDee8ufyhRM1p5QKzW7KR5HeDAe2JlXzbI4QbCwt5T7DnueZrKRxtogPLY
BUmADH6RyPMJGu45CnWIgU9uu7MlLk8jsFBSr2Q8H7xB9xsD2E7kEKzB9zqPHBBkoR3KExe0OoxH
G5vw3kKSwaTLznk9WqVmpAnTtZR4CaZm8inQPYKMXcN4coF0maIdCN2qtW68qopvsZg7dyaTZkTs
lU8y0WYf2cbxUmLADIEqQh9HuuGvkmxcrmsdn11KW4HztV9s7UIKc7kfzGEq1hqKQ5gZxUj9tUjk
+sgVY4X48TK/PUzMjDogV4MwLQQiDpd5pMYGP17H1pc+mI/ofbarQzGuPx7l3e8HDIFWsgHLWRk/
vE4zlhRzLDu2IIPZOtSq0pnWiKeAzS4RZQel5p64iN7eeZ7qvEqc0vjrhYn5ejwh4roiUuFURRl0
j3rQwPjO+CfOY/UPPiCoC9AfXP1cGNbh1JoMqYWqNiJ0BBZK2TTZOLtmcWoHHhaPXo6jo1AmDqxN
luoYrWD0VRclWDP4C6jj6xgZO1XHxqcwlmLXVa6+1Y3Y2va9m/pZJt2bIDHM7eIA2R+vqCtGgzue
V+kDSgHgFOcuv41y4IQoTFLNMZNnaWFiW4YQ5YUBYcSUZnthUznZZIk1rIawxv4GhY9zCaP+xB34
9gr0HBBRXOlU53XmdvgF9SEtpz6CPopGHKgLiIE+jgbZ2vXQU6MERgqC0lFKHerELnln78PJZHBb
t8h+LbVrX72MJiZfbVi7+OnOVnTm1UDytR7T5o/3/jsXKU8v+B8QRI5hHVcax8kFRmgGEcU10+LN
oku7TLhwF4Pn+BS4oi3k1frEoO99U6oKug72wMBSRf2oV1Ojg6oPPJHADSOBn9KUpJcaSPmHDK1R
IGpG/ETlIdtKt4jPP57uOx+Vt5kwAxM/jsOxVWHKGVlGRAv9uYdxphXA61u37k+ch3cOOPVpShfq
oSCQOnqdZCcyyiqUszKY09y/Jt3DWqf5hdr8ie15BBTi1iIAY4uA8BLsEVpsh9/SnGmDGaCgV2lj
PFdIV0T9tEYnLdmNDQQdp2wfQrdrtxoSHbdzUzxGOQ02F3/eXRHLbFfVVn8+mVh9gDBKfvNz//Xj
XJxpQJoBdDlaaA81dKrc/Lilt6O7cVnyq6BFwuzjRTWPV/V4GLXfXu2nkq6vs3S6WBWRN1PqxaoR
/K3tk6EC0Eef/7y1g/ZSL4f5sc5IK8se9gmqjv1dPM0QQJvgx4TDD5KYwjqHLNdvtTn/yscHsi7H
8G7wKC3jIJtvrDGNt3mS54ive79OzEOt1esAg7iaWNhUdzVH3zlGYXAxoyhTL4JykFTi/vXPyck8
RFmNWF/Hbv+9C6g8EnmlMLgwp7f9ESSBDmmYWKtCPONr1Wmh4QsOLwIyhgs+K81dpaBhGQ8ZilpQ
KksbMl7vdWLy01iVqQ1B134VDjHqeSaKHKBnQtS06iVNTrxGR709tVkJoAAW0sExubNddXBeLVS9
BBjmthRUa3TxME4pFR+vzzZTHHl7oo4SNTc5IDWiKy8FOd4r1kcMi3MToLaSt7Y4cRO988WxS9JN
D2yNSQR19D62Zh16qYAnEMhy+pzZ1p/YiONqCZFsg+v5yebmIfLr5QO4oDSRyZYAv3iVDz8AjBjR
Fhzm1Yg7xDQYl6lDYa+f8H/s+7zZpQSVqwW5HfDidYoRDqRfy5tOHMujZp/6GRwJLn1iWG5f/fhc
YlrfqKxCUtXLKywG0/Cx653OJ+TuL/uoAMNjLPaVqYDQ2tJl/uhhldKhykOBAUx/WCXGt8rMuT6g
bOzjpu5QtxLe45AOCDLZ4pcFcOHj03F8qZKKAiMVCp+E6jY418NPh2C3VS1BB/+smR0YodqPLDRo
1VPeOrEp3h3JFkBVUSQj9VHRzqtd2tV11Qz1qMHtLv7M87zeVTZEI8RUtBMjHb++zImKs+5SKjQF
kNuj8zBXYjZsRAL8uDbss+fzyXPsLQY/43qKjeLE6Xuz1w0XvxepQMJE0nT5DqdlLFFf46FFJNMi
ByyiAbZsJnZKQCFDtu/j1Xo7M6roroGcm2S9jBf836tvCMIL9z7sAv0ANxdrJYeyQScxqJFFt5u7
VGbLBcKpJzv2KiE4uEG5YShOkBO7FumqkjJ5vXSTWPSu04DH4iKwlnr/OOTTVTkI9Ci9iyQe96kr
dkk0XhLXnThUb3YNx0mpvpObUtQAJ3s4dDZDsfeUN6AVDdbGCqAAIkidEnlT4/3Nj8tQDoGhTWFO
2TgfVeSSoMIs2SSKoXiPi0TjwVKcKpeyKfzDFDEIKEV1t/140KM6IJeG6eIwh3aswtCh5nd0dw0g
NGGTIJURk5TtUDlI1olRoAcwjnAs8T9bCs93E6sC29eJy7oJuhsj7L3zJkw/nfgtb+5R9VtMh9lT
M6KYfrSXZTxQ72UNkWGatLXptggTeXWvr5x+hBkTuJUSN9NvKmebFwSaejGtOjhbJ36Geh4OthsS
Lh7XEUh65D5YkcM110chdOguuE8RXd9ylVRXjlnhC0u6tba88GdqN8EuglFDJ38ybpygaune0iCg
emD/mHJr9/KL/g/USf9fM6gwVFL5v2dLXH37+S381v741rwuhL78ob8LofofFC3BjnCpU7u01Pb+
uxBq/UGdi/I9tSQqahRS/l0IRdGS/xblSpcnG3SW4EL5VyEU1wv6k4ZFjYyGIQhd63cKoUcxLBsI
TSb1E4i8qUQcP2+yQsnPiCIM0KJsOl8kBmki7Irfe3DALaPlROmMvJRKFnM+3LASl0pjwmfZH+z6
ItLrT0M/PPX2tCkhvK4a0c4nYvPjaTGUMscUfG9YrZTNDgecrHwOkhCJlM5z9JsI/cmd5/K0vlrr
279O3AdFV+RGUQ9kTtxLrC5SVYejJMBbxzmZG7/WI4R79Jb3rbXE7cejqMfj1WlXo9DiIWeVBLCU
rY+CRUTIZWY0BWqi2FH6Cx27DvA69gqX8PIeQYn86KesOTG1o1ebQQlOTXauCg+ouKsP/OohnZcw
5LrVWl9ALIaJ6nRbt5q1ja2Z82WpY1T78STVlXU4SXr+gpEsrnlJTHw4njtjbSidukO+1P3iBiVW
bdUMwzxMuxMjvdkapgWMyrYkMQLFFfdoZgF2CWaSTEh12NG0B1ST+mbVZ/9gFPg/jAVlB0TVUUQw
pGPixLLvfMTwlZg00uTYsHg1LlQff7ijiIeFsmiTkd0Q9vA+H+/0RHhDuEQeIIUM3VRo6+nOG+hr
Qqiwtpi6mX+2XZeffTzoO6tl07whLFQKurjcHK4WxggOCppKH9IUBRlLMW2RKdC2RV15Jzbi8XLR
0eCAqaIJEQ7MpKPdTzzJ21qD3E7GMNmVpbTOg5E2+scTOtruBFDcUOx14lOp3vajkwwbWA89CmxU
fAFEpWHcUdnDqjkPENz/7aEEBxqBYPIwlY0efjsM4YsKaXkkOPv5Aoc7m/Xy3D2WreV5jZT6iaV6
Z2ZCkenYhxwrLI0Oh6vbUUjS3swntLPbjU7HFmvQqM4uhmzQDL8XGWjjj6d4tGZ8TfpcbAzaxFQQ
4dscjmmhwU0IiiaVOzraeSUAMtR2+9sTM/mALlQ1FQ29WbLICOsWIVAGwRr1PNRzcd5nXbKJghpu
9Gg1Jw7ae5NSFxOZk8U2OV43IdV1n+NMyXGPt70L2i0Do/QPZkWFHtyTB0vJsI+SQAxN47kyJCQP
cGiIoWjZumzM2S+7vPVRRjA2v71UvGBsRdZLSWUf7UZXaP3CYU59aiQQoaVIN5lRTSf2/NtvxxIR
XvC3igPk0Sge4vuDPTugR1CkXmMsqLTJ2nL78VyObiW2HXuNUMMjPDI89xhL3KG4HUvVepIN7SST
f9ygMKoE263gxITeGwq4qmJHEYjDlTzc4Z1phAj8upk/LZnjR72YHlrDw07UnJNvvz8rvpySuqRG
96YT0C8w3SuMJUlpw8eqD6aLITb7VTWPp+rH76wSEGfIsrwm7L3jKC3Q8Y7swyjnZQxR+IANiC1e
XLr/YELc6thSEuOqaR1+u8gqIWKQvvhOorVXi6YvxrXZ10F4rUMb33/89d6bk6eeeR56TBZe1D9f
xTFjUtSycRHM0dG3WHG6hiu9DOWJJPydUQCoOKAWuWjRODo6tQifj/bMEfXHpmo2Sbt8RaTbPbG9
3x3EgjZpESWBgTh6o+LBSKLAYBB8n7JNXDTiJkT78kRy+c7Oxhzn36McrY5ZhWlc5E3ux8EYnYGM
slZLR6sC4xb34eO1eTsUiT3JNCgRbBaIyg43gj1qExVk2lv2yNOLFImdYgNkJ0+Z7LUTK/TOWCBq
sQmg10q69YJDf7UPMCbDT13oqS/tRFykgLUugTMjqMR1deJueLtOAF7U26So7Ix19AXHwNTQB2Go
knt1YzczGuOm0Z4Y5e27LmCpcG9ThSCHAw5zEKAXiTtmEjVyH6PUcLgysSj+goyK7C4GKK7o4pla
Jk/swLdjkn5QVSOcgNbzBpcxklaZYxkiYEhLD4t6vcEXw7bXWYv0urAa40Qc8dICf5UVcKPThVSV
PNdDBxhtgMNJlqyOEeFQ7VPPCVrfhWYW7hyvAh3aebP8rKF5ke4c7sMGdGvXzps5qfSvZlu1XzpD
DvgJJj3asRW9Rvz+PKzeRe/laIiiVJvtREWrd9sLzblYhBWeIDe83XJUcQmTVdKL0+MxiqBJAHUa
NBR9NM+rYpUtQ1uRDizBdy0LkP363cPEWSK7Ri6Z645Pdvip2iarpqYizhsTt5u3eWqbnxpUeBtK
+h5N/49He2cnGFTk8DtWmAKi2cPRzCBOYrC2Gaue4rIjAJkoykAKvhKXP8C+1nTqJlf/y6O9YIDL
1qmQmzRPjpkieLwukZY6qL546OP1zq8ZFyk/1aM1uIYUudLx4ffnyOl1TTDghGPHteReF6j41DyH
qCBpqz60nrwpvkKWPcDXgwbRx6O9s1v4mNSIaFtiV/JClX51QVnZYLlaQ186JEuJV1rXVo/aXKfn
iYitEzT498ZSzyE9BuokZPeHqycruxlnpd5oy3baIK+kXeQDYtRZ3i6bj6f1zqq50lQ5MERDgvWj
l7GIitCRAb7MCyigNb5K7idTtjoETWlsSB6TDd5u4Yk37O3ulNTTlMQAB1CdvcP5lRLJ4xj/OX90
2vaqxT0TBZzROPdiDC6Ad4nt704SXJgK2lVKTKPj6JrSMMOrI0mI1o/TuKPpEOM6CaT5MotGfZ8E
6XSrmehxfTzq21VUvjY0zEBR8A/H/M1WzAIHGEaFCJvtlpqHrE5RH0WH89TmlG/OHvcX4EKUE5QA
yfEHxSrRRXSoyukBFwhKLrPIb2uvQYTMKpbicwYy5SFtkcdbxXPflycum7d7iEID+xVc6Et96Oiy
yWKiobhCb9dtmg7qAAq/taBmuUJSMbnW7Cx5DGyaBCeGffOOq46D6lcCwyHFlEerSktxngtkIn0M
ULxzqOvZJY708sS5f28U7lAYkBA1UKSwDvfqMizmrNcx+Tn2cGs3ReLPw+DvxA59s1coeXEQ1BfE
JZi39HCUrpuawbCJHY1mhkFIQLaC5sFyYcjxT4aimkKuCJTXPH6IsqVvutxGXtTMkSEwnW5aC31G
jizRTjGY3/l2BFg2r5AAQUtf6nBW8PclenHI6U2V5q5yndsGUe+s/M1q8kvB8KUPxfan2nUchoxm
2yd5sZAYtSMqDSA7smdHItm7/vhEv9noapUonbxgMRDfUPfaqzcg1KamtUM7RyvBjGFNyGDQfImN
PSpdhqagn2a77cy5+v2dTipLJQXNJJSXjqH9KaZEiVNg4tnYXr3HXST5ZqcWCowfT+/d5SIeUkmf
0hZSm/T19JoloUM15j4JSI9QcYUMoa9RDtt9PM4RY5evx3fEFZzDBIgTKPHRo5O6KSYDoH58tPxC
OW+cKHzMcLpCWjo7L3XrDMAS9Fn8TjGrwdjOK04Zcr831Ve/4JjV5WVT6/aOQULYa87gy94pnnqx
2Pcfz/TUMEcPndOCI2o5XP5gTdNV7slPVv4vZ5Mf0/8ATnu6y/H311TXB/AZFf0fLps5DAsuByrW
msO02Uo9pPGIL7Z+Ytne2/0UH0AEAnoEzHk0GTw3hrSvgfTaSe2sRjEZ960wYRlZRHwC4FEdXBpR
cSrJePcbIgbEpUi0R635cHqzMgfUS4YVSwybOFqS5SkLe+vu46V67wamTU9iRJEewrt5OIyDIRAV
S+I79AvQ5i1nsZ3djjKLGC38dD4e7O2clIIXB1nVzjkNR4+KGfdiGG3mpFVjBxw+qmKomw0S2v9g
HIJIkniworyTh5OyrcroRcmFZS3Az1ftIGAKT018Ip57++1U3x/yvRIkAhtzNIxbTqIyBUIcVjv3
q2RBBAQZDpxOjDI/MSO1mQ+yDEFIZbL76B1SRRRHXy6bp0FzSCUxncyDbVJqoHCaOb+JHKNEqCpv
T9SnXogZBwOCjlEwMPBQpNTwYg4/YWJXGGlqPUqm4OuSG+SK7fJbRmbckFt5TXcX2ZX+VLidV25S
iCPmZzeZcfIlZsBQ5OPlfPOdla8O5RiwsSC0qJkd/hYQuUmE0hMIPUj329jV851OMeMustxTESWx
wNGXxtUHyAzdYBeJPkpaR4MFdVEEXRC7flYWGjflXGiDd+POQrQQPCs9ydBiGWu8zBaBJcfok/ku
y00zRLLbCZ4OxLAowz7W6GHH35K5bWCU5iHCtohl2tfw9tx7m54iZP1JB6fRVKMxbebGRVE5STvn
Yqpzr1zVAJ4xZGumOvyELjjYX7oj8YgJ4rAQ7lk4fYoBMiTuHib+DblT6CyNN5n9eB2XlPvuMdcR
iKZ1Pb6Kn3M9885aAMYT0iDwbIPv2NX2Tr7hlZLg7DEti3HQMfFxQOU6NtzK+h6YmCzP/uwQZNzN
Uaq5tQ/q3Miwt5dNTgXOQ6oeMaM0ZBP0neEkzWrMQgsOepwECrrntBHSKRamY5f5kAZ4fnhek0/x
KrHtAr82mSw9StC2FkxQ/GUGSKiwoPJbMsQyZLVE9WjjQjYNOPfBu5/iNUbEefJkTVYkcFuI58C5
d4fSA1YTNIV9W/aj526xQUcDCuCdY0IJKj1j44At05m6wD1mPeLWXO/E3DvedYoMKoqj7TBVl0Fa
1/PNuDSZhmhGDqo+wP9oeETg1kL2ODb0PSzMQnGZl6X4hYrO/AvNNQ0XmX7ENUhGsePua9fKlitH
pFjomk0x9udhWAbNpsX0xvmSOBEMe65BPM9QgAp/CoIqqaTIEU9eJTVeJBfWOCFMvqYYGMVPmohQ
aw25lMvVgPnJ/ANDRLr5K8sIouSZ05YiwVjbRfAQBKD+94ZdSXfbpuZkfsVbPMZ3tiga59vURBh5
rIYqzhF1nzvAnpu0aGW+SqNm0u/DqOuDldCa1rkpUhPqTr7UOvMZC+/PBiDrr6bMEAnXXScPz3Cg
ijICwsqNNmPqBmIblrp205KQpoBvx3h6tPomMPB7E6CLTSi+za86DvSvlhW17ipz+G0YvVfYTy11
XNTbJi0AoqHIj8K5OerLU6MNACndJu4TYtsRURkctEHyGk0afzEbM8tXRlvaYgWcua/XPUVGyJZR
CCE/E4XO3l5S11pH6Kn9MNArQgDeQ7ofPC2iyvgNTgmubnaZ3KAtaPyAupTCqhjmxdqNqTY9ekEh
m3Mb1b12E8H0mDDibkvhp2hgO+sc8SB7W1S6+SvENS7Bx9d0h91CIm6vWmOZRqgCafcVlLQlrsIZ
K1J/XhwHlD97FhpyqM3lpklL47GChzusS1F6496tbHKuJkqrdA+pTYe7NBbhj7EkTdmYuWkhgWs4
3bO7JHb3KSYY7v0mVJ7veHsQBVEArh/aotTnKzcN8Y6qR9ga1F6XzkOTYEAi/RrBkaDdFnZqz6ss
l5GOqwnag1dRFUgL3YZOtvuk7kPhh3FiPaLStkRPS+wULEaSJHiAxwWd9aQzxCcu/ugJaa7gnrvb
TJVXiJN8QtS44LqRtb6cjdyZfza66L7aA+bhFxQN4CEPbZxfzHi7pqugrRXFKCG+X+s4Hv1CvNv4
FA00qld0sKDn26E5aDuK6HXoj1NQOs9DOcT6HXaTRvuUV7N+rzca8LrFoHg0ap5YLriHipsBX6UM
wfPKK8/soEkXn1pQ/VB1Q5r5Za7JP4c58MrzucMGaIeFuxlfVpGhf9Ui3Q53FaZe2g5MUPjLGg2j
WvWy9cbz3Kuxa8LCA5fOiIhRbo24TpJL5PdRYhKjbj85kd46EFSE+QWXknqWxPuRVnPYJ6kEJXV5
YUCTXi4r4MXFurVL2PFA663Sx1wGSWkUISMHx5iytW7zQIuMdVq3uRLtWITc5BKk+veAdn591eal
262sXsEsuUvccRW4OdIjrZYsdxhLNeNzg0coUm4BwEPATqlxkbWagz6qiLjy69C2Wt/DI9j0jR6z
mx13yWBuc9lWmAHPweIY61CLFZHbmvLwS2ZM6fdqqM0nJytlAAcJF1s/sTLgx7CxEywpp34cwOAv
+G/fB1rW5o9ZajXeE3LqcbhzM47raipJRXA0s8x7y1x04ZsociUXRuBZ9YqsKG98Ha3TZO3WdhOt
G4TO4eFgHFDchBjsZE9OkWFrknqZXC7dEMDYp6irqPGOVcUrmUZDlq9T2oSSjZg0HYBlTKxW3ZBo
+q6Z2eVfYYxHjp90Q78XWjiN52Jh8TY4aertBkBOGqw8r5zTsyKflvLPhm7/TM405N/GyHV/1cCL
mx/4yhtAnwagBJtYK1NjVS1aTZBQ5Y79mWtDWab1QaZ7d9xWbXtW5lY47SvOqIX+CSqTFOWmTp9W
Zpg1wZOJD3z8gLeTbrDZJdJveBzIBrXINBzuUwM/8YccrTlxbpRony9+LnuRbyQC6fkj5qOlhxEe
VlDskiWJy6smGsd031YN6qVhiJK5PywS7Z4VnkZ181TgtgmI1euWHE2YdLGM4bnz6Op/szuUb+7j
AZefH9YkJ45QHET2dZ2H8pcog4HHXvc6ex8D24hXRWLMy/nsDFq8wTjAFrsAIzkwzRMKaQMateUU
15+JjHAnVBJ8g3sGncMQjyKddeOmwTtdf3L6tA0fJr50v5sBnWc3jVhqY0t7MRp2SQj3y5dWnz2N
oFBndCOsQlsz/aT+Tre1g4uazqJHot6sceDUYDchtt67E1UlFx2QNp7bL1WE+ahvIl7YrGy68ReJ
vowSkcqE4vlkeBiOYrpg5AiAZ/pw1swD3iKGjI3qpp0b7AbGamTN/VZ0HMxVpPeF9pznqYZQTlSH
4xbp2sW+FGY8ulvyysy4So24gODQTbmzqgfMc7fAUJJihT+hOaELoaXm58GxtOu66Uv3cqCd2/2o
PMTcr0U4l1Rb3FQY7UNkgh9Z5e2ImXCnuZVx6xZJInd6J7xvWqfr7Wc3GHEUEE7lmdlq6rXexpce
l0DQ+0kpND8NnBm6TDdGUv9WhfOIFRiykTylqDZ8eonb/z/89j8AWb9KYd7oEFzH4a/mAHmr/vu/
kLeG/YeiMVIap/ugkg0SkL+Qt/ofhgOWEtExKL5AOBCg+1/QW9P6A7goFzryAwZdcCW+9y99cuMP
xC9o7iPiAz4H/YnfAd6i3naQAEEUQMCCbfmCbQdCp6t//6ocBntljsO63BCtm8NFniyl5Tc6pXS4
uY39k2wDQZu2D3T3TEPulZygrTt9T4Un0Hb0hY3Fj9JhTm8DzRuyfQDHWPyM5BzXt6Nkj+tJtKQ7
LBvg1YixDp6ySkocGZ2p+GFPXfS9JTC78hD/l6vezqrId3BB2vd6U4bfR9OoQjRojGUvza5Egt8J
tlkRDC7RRKHjQmrk+jSuvbxxMR/xMI7zzhEDq5or5IuGljus7T7hm+wMiHYFTb4ygWJgRNdGgDHs
EDeeP+elmt1LZ5iNFSI3SXUmE8dNNhVtj3AzgQ5B4DPJIqHvMIBzmlVt29joFXXm1QUKYdlAFbvo
S+mSABE7i7Oc4N3acNNPwTPKlrhlIVFmWddO2aNUEAw9mEwyuAhBoGVoaGHjJB/8pGHRP9XpPEJY
mwO85WZZ6Nt+GIaWBpIc7mdsjlNsvFD1JHAao1uwS3axtnqtQotdxM16Muu6WVV9HARrboe+wnwM
s/cmqcx7VT7YdrwIF4Gjo73azdmX2QDmiqG2lyCgrkndhwqe/4Awko7IxRXRg9dW+FFNqaevxsYc
1jnqUM+8Z1VC4uf18doo4xz7lappzoNao+uTemZE5IzfU4FDZiCuMSFvKzzAgD6uRdJ/NUZQN/Bt
lxt0a/AwJxbbxeS02yYynfu4EhXCbh6ueyiRkgWmRvFl7ozobOF8YSw5uctnXHHsn8SznuEXaAyX
m1jqWrbFYgMxU4M+1wYsufmQW/2AuqpWlktwNpoh38oZgy5dUxsLy8ds6KxqbWMQ1T+HdTOlmHOV
o7wsRCcnYj/bma1gh81Na30Dv5N7xoq2abtcIyKUztum66rQb2JALNeaSSSqzkWKXHQrysdlthNc
QxqEK1Pnciinq8Xr/uxL+u9ehWHiHOCxGWXxeThks19oAe5OMUGmXnvdZpJ07NoRl10cpL8ndvM4
N8r3Owxxk650L1xNrvwBxKdeWxMhG4rG5coYkP5Lx0VuGyRBQ7NqVlGUDWegzxe/irTPXaZ/TkVg
7UoBH3YBoLvKcP3d6QhbTJW3NsY43XbM+WzOqp3Zup8D3dqURUw4hdupaVIuTGdseHE5wn930X+2
U/FlmZ3v6LdexDiiLZMTkr4I+WvJxE8tWyBUYyg7L+ZD0cAEFuPSruIStcoJZ1PsXk20cREPRJQw
W2ej+zPU8cBxcLhb8fCFa2fS16ld1TvZGzdLPSXKKar1ywnYxdKN8feB9b6YAm9HgnrptTWbhmoj
nmvhU1eGe/K+Z1G7D2MiIoymsmfPRnSe2qckAeqvKzcJv1ZRfgcy6HxJBussMRJMWvtmv7gY2XSV
dhNGwVkSZE9RqGEIGS7Fmurg6LemHnxKjdy5b6vqk12NX7W8o5CAjUnbXegJdpx4Ul6RuuSfuNVr
gsjuP9k7jyW7kWtdv4pCc3TAJFzEuRoA2L48y7EmiHKEd4mEffr7bfJIIlvnqG/HnWrSEexiERvY
yMy1/vWb5puTG9q2gbgSmpnNZjG783KcWucun1ZSV3BF26TJ7AQy6XAGK8l3lKUwN+ZazUA0td0H
o75mQeuMa0iQixnKtsy2ntPoQW0O7T4v1QvoKqbHtvNBCVxcdqteXtW+JHNvnCJjtGCcxI5/0YNe
hZNLxbDYvQffjdA+7I/vZG88lRP2X42lBz7W/7eUhnsQQRqOxj705ALlc/yVJuit9qHDtLmvR6WY
n9RMOFg1y3ibrFTUoDHpZX0Ogy0wRsb4N98n49iS92lFg+zk0W57GoDMurQyX54STA6Og6sVgZua
7cYpxhOh6V/cob9ptZwtpCXXa3DXd9j0d8SHdUdnLOVucqdnUtWqL7Kx5rCcCAGeMLyMMmWae6zK
9qYxzleeJK4mcdH4tjoyYqu7ULPY4CfWbEhJzb9mk7WTInmrpkHcj5O4hn0QNQoeE3lX1SbvDH9f
pZkXpYrgWXuSD/08fFQOEc1FdqrpGdmuh0cam6+9p3khm412NStEtbxyZai09rbM0KQxIHyg6ie5
VBhHfVovm/NGP+ELTjoPBppLuBaOG6SsqKB0Y3wFxa4YQHudlGFbMxI7RM5XgyNhuWi8nZ12Q6f6
0egV/WV3ZRndoV91DctOccv+Vl25K/esPLSNeWY6gW23H0s9P9h6/c3slyN+/pulaxO0WM3FmC3+
Thq4Dqy1dksZTA6fL1nrs3aoOnFsxx7zs3HCsoywKwJokxAVQB6KEguPdO3eyQK5qUqvCZNWvbsJ
FjSAY/VJyEwLQE8pQHtzW+jJ3Tr4ZGoR/ViN/ge42rVSpbht8Nh3JvdyhXK8SiyKvKrec7QXGSHH
Zsl2V+u26r7pSi/uVcPLSB9bNoxj8lHnG/AnS2ytZiWLu3F1rXmfjVkJjhT33OumajUeRVot2xgz
AEMRamjyThH/o7r53bXk2mdkIZuoWzarUbVrYCWuNbR4aXvAIMRXe7h23JMvVkwXquryA1PMSrPD
Wg125tyaXtX43VanLx6ab6YxuE116NgyyJYbSj919DDu89EIszSZkA3yYXsqJ5O6/pQZhNC+CL1T
s7sB0pw9YzfrdLnmjl5nsvNdbDXmXO+QT8zaLk36eu9LMZoPfHlmMxLTp+lHLMj8G1iM823fZ/ob
OiCzjVrOCjOkfkBg8kW6dtHYe1dLHbKgqtHadmjtE/upIL/ACa2E0S4gmeAdui1N1qG2IVhu0hVm
o03Sd6xu1yZWZs2rvI00XbRJ9RwvMIUjxFoPulFNpXad6TLrjcPgFYTS1uVE1F2aK2KgOPhss8ZE
kthrIbr5goxkj3lNnHWpuGN6H0dZZlfEvBWQWPJdWxY2TgVWgtbS9POVcC48FsqBwAJLLpdk0DOi
A5cu7aqLkCC6Ho/XWmsbPmDausbGa6wak8OissAxvNJlXyhWDpqrNJayv+ljXbLJwknzbmmEFpeZ
TlftZpWcc919r8++1oZ8URwE2YOR9I37ZTZylRxQGrTNWyZ4UTeUUDcSVxLOk9WMXbklRAI/up5A
vqgip5QQ7ylbpxSEk4FGWo+7flTdylZARBdmkBIc83PE1DW7mQpvVs+qqYiCQ7lJAEuK6T3NNFj5
BsucrMBHt5zXey8B5d6OvTbl16tnlYu3yaQEAFYT/Twhj9iwFhNZiUHujvn8VANr38UVTGoAdceQ
G6drS5O0Mr8TV+k4pw15Xks27eq51FvojLnqj1apOfvYLzt3R85crrO8hRFBdcH4Qat8DtCVRHGw
5Rh4YUqpaCJWOi6FreVrgDEaBMGkD7q6V12VB3ZjpMu1XJLa3TLALcqDARNSPKbTGYGuJ4mGva3W
3t/Mbto0PDR8goPEWjsAsaxkf10VycmaI5/RUmWBOQNoo+woj5WCiTDYi9rJuV2fTFLGvqLMHajV
rKaUfraZe9sE383PqQ1a0kftXA2Rlc7q4Oe4V9IdaBez7zYHxynERTEO034VQEMaxih3cHzm0F5o
qolfniLF4z466+perLNn7t3STo/YNLiX3CVu4WnvRa50iOFu4r7YO+Snnjxw/pNXQkMhYLDfWpnT
3PclAc297iEQaFpxqQFuvarcHY55quWP+ezqF9qQyG/1gh4ocKnxP8uY/FTZrkxzkNNrbx52CWVg
ssqvAFXyjVGZzE2AzLAJ8s74SeMN1D2ZuSXwI992MH/evaxAFeWcY5nxurp1LOqs0qjeOFbeWiSe
QT8wj9Gazrvp4KW+0bKmmxacFf+MIt/Pc5OKsOeoPEgQqq2dLm9aY08HSW7aHhl/jn+xxoyHISIp
9Qn7opYUziHxBFnI3eiFg1k/c+pA1lzm9lksI9bpoCgh6Fb62JLzGqHEP/lDryKr1NFLFC3dyZm/
sPUHtpugHq3xye9jGcklcwmwQy9KII3Yz536BH1Otr2dNrfT1N1U9VhdMFRxacksTGg8jnJGPzhV
V7AygMF9MzKnTjzM2fAQA8gfch33eq9ySFdwax7j6GySVsdpP8ELN++y7L2S5z7WrZrLqia+2RiM
HLl5X5IUDeUYWjfCczG2T9wJFeriD+OuqcaFRjJ3Dm5srFdT1beHIZYuNz7OO8tc5og7UcUP7tN/
gJi/Gva/BWIuX5E3qM9foJjzb/yAYoSNG+RZ7HEmGJ3t85i6/7cI2v5NP9OdsHrjv7+6QRrmb5Do
v4sbYeCCkPwTitH4GfCNIxBH4+0iYAX/GSzmX4b+6LMhNkIUhYDLnZ6ZKT8hMVpnAD0WRPI2lp/u
csTXFwPv+BYS1Dv49R+pJ/+FnQHLhItYZ2Y7csPfy/fFnE0cQOwJqqcCLRYHM107k+FPSNj/QNv5
V2bB+TJ4NQBmQYdlHPbrXaWltnZaqfzAAEDfuIQkHouY6ZquZdkRsei0j/u+5ixfLKLEl/P2OQsz
+vef4vtVfuE38ClQln2XDXC7v6eIMFfXh7md/KBqZfOWo7O8ZTWvoPHfGtDrj37AJoMjtj9WDsZR
q5HSR2k1fXctz4lQ47o+wQeCN7MW/GJtGMW3wjXbu26s7DvGAXm4NgoTWLjaUPOa0jgRIm9gW05X
6qV+7JFNJAUNP37wnGXQBrpUB6rIdSbJFd35hyfjQkQOYT41IZr9tknM4YVx0fSyyuVG+G185bSl
EZJ+02zJ3Z7uXc2sQ0OTOdW0V61QEyb5nwRKlf09gRIo9n/3VPjyWjWvP+8kIBx/30k0sFkCJKHM
ICd0sQr6p58CPzJ/g7kKhxbvWGSnvO91I1X6f/6qGdZvZ/qwDR6MiBjLBJbk3/0UDPEbLF9ALNTn
iIlhjP+ZreQ7Qeif7zuf6LyyESqcEWTwst9bwSD5XWXNq3bfZl2nMeC0/etsTrB0r1Q8HopyZNy6
xvUr6eykTXUV021gUqpfN17bj5bRzyZVNobSJmAekcSdpF4x+I1wyczCPdSj3k3bDEgLayrX7zfJ
NFVr0JeOcyPsdHVDGCoYdZPearpRDgr6JV+1FzBZjvYa/c6bbq3Fgj+3RcBCvFraHZoEqNsx03Fg
2pIUrM2g2ym9dusRK1vXdkkdLYG4WC7tTWaJatupCUR6Msf5z6kQzw8QnQ/2bNhmQMHCbPbXbUvy
xWZrVxr3pY7SokfaE2KgO/7BvvTrlv/jKtC74DghRUSmz9ny85ZfylINiFGN+4rWa1OnjdzOVo8B
m0lMEwmB2o/K4H8nUXL4/UQsO1+QWwHvh+mEgIXAu18vOJgQiC1pL/eO3i6npG7Gr7PladZ2in3o
ju1QSApLI/exGtVTvmb2lCrorbYLx7kRG6vFBDbIRS3eq1pXn7EOuQaiRdG4oXKJs4O60ogvIvN4
lUxYOA+DuzB/my0L/kPW0pTVyyT7zVD5eH8Jm7Y0WlcD1KMYJmI36N5qh9gpAU/D6P0uEla7EBsd
x1eavw5G5Ii2PdFudXdOGs8vaVKiPtP6wXqlF5ffRFXkTPRE61aBGOPhz0n0eYDwodG6YdtwVgHw
FH99gNPcG1CsnPleJfW3eG1OicazWU1/rxFp9uPr+k8h91cGNf9+881q9Zeb7FPKz78Q//uXy6wb
PqHg/bIhn/+NH6WdhtO3Tvav5VkmXgYYufxjzHb+EaUeQy6YlDbGxf/Yj4X7G2ubOTNDNvu7Lc4/
tmPswfE4OZsjUBhR3zl/KgSYEu7XZWfRLH33qPhe2Z0jRX59a5C3W+BhIxEpq9Xv3Sl74ppbKB4X
bqa6QFgrZLB1gclkKOxq0ztVzKe1pmrwxnyXlvxkQDKxt/MKToNhvdhT5gSD3m1ETUq6CbsGu+Nj
TGKR3uhfhqZ8mWT5TbRk2tjuaXC0YzLXMH8wngiyOf/AB/cw+eLRS5sRUHgmzWtonv10ffSN1gcz
Wx/zBCFsD3IRihl8tPeyfeauY4j0iPQMy31bjf6zKnxtEzvavKHF08iwTMoIH55bbvjKEvVLppt7
smJ0ApziBOILCH8KcRFqlY9h89pEulmslzhVruDXxaVEwxeQZswnyPJv3jzmgSikhXF091y21Yvf
VJvaiI9qsPpgyuPjMrpbI+XymAu+6bShO+zAiUsxztkX54+V9cDcsrN3Z+VQ2OTJg69dz611s8IV
3oxe8zItzhXAu05QUPaRxt59Ivgkqz43Uc3MKciU/ggdob0RXUz6g9CQ208EhDI4ApXOP+I5ycOm
eJMV6Y+gpdB42uGKSPWnCkMyt5heRmd57GFjBlnhzMFSpW/T6uJyRIx9bMp2s5RZG2J7eIVGbMMR
pzYV6Y9sd0/rxHMybb4jYqwDexhuB9XeFHrXh/nC/RT+CpuRYmBnrsLlgL6Q86COpRcu3dRtCbF8
VkIPG6YJ23J0mONkA0DIqoez+OrqY4AbUQqMVoO1Ndlb3M/LydPKdpMMIID+IoojwtcuIKONocsi
bh1EgbkDvyNjdniU/VweKBXUnYB1sK1nywxdstqOZbyQE8vW7oIYREXqQHldIWDUSBhNDUbIsvb0
HLW/hJo/KHRxQ38fLzydurP6jVSSVt128HjTQahqER9zqetBMovdDJYa4FS608rRCpxKXTFuVQEl
BwmJk2YDofOyO/YQQJjYTExc0Y0dDL4sYdQva8skBELfNu3o7UVxV+byBtaOHqSduqkM8NR8a3bF
H4hw2Zh+PnbPQQNn+2TMjFAKOeRH/7r+Yes2IhncZOfBIwzcxt4tucNwurB4oco/8Ir8XcuFMuh8
NfS+lDBnV+9/8aobDEPT0hjqldeowEnA9iHYaE39bOYbwqWuJpsBryKGJyv655/26f+p3zvrI36q
PH9cnE2VJhsKIPf7663WlWHRUJlnU7ziDb5Bgx/vEgJ1sMFN7DXfvwhcRDCrvvDq6kJb/8ih4FcF
x4/bN87mlVCxKat+r5OinBOUsySFFeN4KUiOSVLn0DGcXkS5aeLiDx73d23c7+4Yde7ZE8vU4Vd8
N+j9qW+vLZ2BWsyXGxM3HyiJE8fyKItr1bLk5aSYT/Q+vKfOD1N7eswFGcrtm9nJfWknYUGyEC5J
W1vVJ1uIR7/Romo4dfn46DV0jSaRaW13BQtxt35oCsZjV6rIpTqmGj8zD6zbevE8gC730DZQ0LGh
Aek8xWS4sRthtZN+OvhRRuB7L3OpeUFrGRdL18iQDy6CdFTnKVcUe+l5Zjy9dpZ/XyXsmgUU8xNR
XFrIXOzD7eRz3pPDLjjCdu1g3KZw5IPSl9muPDMCmmV9NDu2T898LBbvPl31x6UjwSmT3hUVFe4x
Xnqss2HbtNq+pQX6ATX8qWrp/ycAhSr6vWkXSQyt+tvuszmHjPT/db78P//3r3/s//b9zwiYzpyg
X/5Aph195u3wKZe7Tx6t+tt//ajSz3/z//WH/512cr+0pJ28N0Otzv9akv1aB7ER/rRG/4WddPla
vk7Zz4XT91/4UThZ0JMw7MSSGJIR7iRnjc4PTMwC90KFhwuQhZHNucn9R+Gk+b/RQIKlnXtLkDHz
LLz/RyNLVUW1c47KYTGcnSH/TCN73h1/3VC+wzaIzc+1NinW3z/Hzz1SFUNCXs11DiDTuiRD+023
XjCC17dxETePaa1PU8A9TJvUE/RPJSFQKRKZm8wfnKj2zOrUm7K8d1TmbfEalseObLqoTlrjoveN
LrCdZAoJL0adIcZOUSmVzQFW6RLBXQ5JOD1JZ4LIXJmfpr98rUac9tb4Tq31hg9HUdGMHtQSVow+
t49C6QufZO4Ck8lpydVZK6GapmtLzna0tHV30HwSnBN6v0ADlN9Oy3jSwdEDx9C+Ebj1NDQFk/Rh
08MEPixGD7Vv6oOhBaKeNac9tvCBgxS652b1ZRKMTB4WEu3vu+51WcgMm8lPG/Dc3CbC4fqd8SWp
iq1vNVcKEcsWx4J75ga7pK2jlASVNu720EIjXy77Buw/HJhAbsapZ4aTptfMIQMZ94QAmiIcMudS
aMVDrG0oaWjUSv/aKLOnFKeRjjn8VGYYN4socdoXuIfQApSTBrllfup9n37FP6GOdGUv+8U22Oha
6GNDV1pEJ2PIDJmD+CRsx6ekIuaO0zGr0+KululJNNm71K2KpHvqTG3o07DuBK6Ng/5uKZFGyv5I
W+eITfFtW93beRrZ1RYpH9QyxnHlNL1Kexp2+F0md54hr7qiP7bqqS6O8UJiVd7jGkELkYPkN4dJ
Gc+8UYAd3ngyfXVXm/VFO6GQs0bT3JWDc7PWy6d0/Tyy+vrgj/MI52N+S6ZlX6iii9y4OE5DuoZy
rT6ybHhPhH29OrxLUJsRCXdZmGdajDxg+mbzbtGy1gfU41sLM8eg11dr24iBuQu5j5pr5xtJ2jBp
5mirgxag5jrXkxo7CCh3Zb9emDXWvvU0ZVt0fHfSKbc9EkUCIhigxxkZxm1/hUpjCETZvceD8V43
IhqW5WAVDJ5cptzM+2AhGZCbYw6usE3yGwben31m3xpy/WZOMRVVojDLNLJPIa2tb87oiFDT2C0j
krrPHjyhHpiIXDE4+SLAFJgUVgE2IEZkmlCkvdnauNjRN2t3TJ36rR+yFdFG4ryOQr6JcXwefavA
1TaHH4xpLMyVe7+xIgu9jKGRKQirK8xj9ZEwDjQhJVm68yWTc33ToVwILAuZfKAPBqQn871ICaFL
NdIpawK5UDq2TpRr5bEr7FdotRsJWCUHJCnLwWfQOGY3a3KyEyLn+j4iGyBYjH1c+IH0jQ9nsY8m
5VQ7HKmjV4P2Z7ZJm9NM+B74ozmZpBCtDrXc4Z4RElSHW1q8XWb5YpxVlZOH6XzFWpjKkbxX/aIu
n6z+SzO7kawM0BTwrozPzpIPi+51Erse6ojbPo2e85GWJb4izejq/CUwO9AGkeiIsaAOty+Tms6G
X7JuNMhyMQKbAF1InsCpb+whLQIo1Mudpy/achzlis0pQExmv9v5KPxsK9h18iKoNaJKDn5M2MyL
TuL6WRxNRmd9qzukuF27Rlt1XxuURMY+zUScHX3ZGRWJkC6j9z00gGUJB2XFxQl5FbRGmA2JGZ0L
YnrbMU35UCqx3mRbede6n0JVpEAdbxV6D432RrSHOW9qP7DWimhAlaPqCTyVe/TLnbCeyqKczWBa
4Bnu4IY674kOVyyUdb5aG5gVI7tzvnaKdgDylE/QHjUWyuqSNslJrHyMenSv1UYNWplvV8YEdgSi
R1YjBJjYD2plEdkkLMLAVyxfiPSRHk23SL5WMEPipWTBe6SRGmmSBI4Y68tY9oeSVc7ouXhGdVG+
9tiH1Xl5jUGfdtn0tXXf0IiGKBRyMxDO8sU6J0HYwlVfG+nV0VmlZ/mY3WXT8EHd2O4Vs+lrQ40s
HWbo0m5Dz5/3tSmPWkVAQLdul6mHl1mclD1dIj0MfBzGQUdDZ2AThexK/OomKUYePJmONMij7+/I
wxwlBosa1J0NO+2yT9YjwYsqjJNt7WrV5YgyCvmCus+gGSA7jL/2VkaqdeteTCP/Y+g/V1HuXa+C
Beqk+ypz95Mcgo6aLprzDG8ft9gOeRZ0lmgIhJzUhg44Pmrw+mI57eBh2i8udlBM7hnfzzYurkB+
88FJhkcnbUKJtjsURBmvhEgVXRzMI0vSJFrUyeJLr02261h+QbGsBzA9rPtkSauLeWGQYuo44ifz
bdlo1QE20qmShaI7nOPQsWPCcaZ4x7e5g1tL3tnSf8Zl+Q2NMPwAaWT7FJAZSl9R7q1kwdLHdTey
hKw1t4xtZ9YeceDnWNzqZoI9ZIzVNzloFzgTI3boo0LqV1761RJLjxouOzHdvVG1HaJ4CwtrCJYs
3w3JNfyaEaDBfwSmuGjb9Q4dTRxQX4yRBDMIdZT5qi122OvtXV1+0xd141pVeV1z4QhT911vSG9j
zISr2sOVK1F5ysInR2JwmuzeF/NrPF3HRZEGdq75u6kytmmGe8N6IcmXHuoxGimXOEo9+GK2ehQ5
s/oWr9uDgvQDowN5QTpbW5dh04Yw1wflzsc1HderWKv2ji6TC8datqgsbtSZlVP7NPDaXN1UNjav
o8jv15Q5AqgFtf24Tgy7JwMfYpCGtj3Gc/61AnBYLA92ARFqcYcruqHyk9eIZePyBFrCWqE5sB/v
HJd9eSYWuPcgSmat45+0Iv3mWkRTCe2tlM0eak9gnlv7uYwQsIfKp7WTHS8AqTbFrsiWx9bsSNNL
okQ39olbfU1iedk26b6LWSC6Gyxa/ZmT8kEm3gZcqKSMgZbTFE+WrfaOzVqM6+uiPLOQ9QQMzp7r
gwWv1uqa/dLP2yn131ThRoJAsfgixSSjBSTRFgioUNulf98jL8WinfrmYRTxBvrGTk1PQBt7FI/l
IzReTsFrf9XBqxSGq7G2N00tmDU/tOiNbdd50rtX8P93n0humV+gv9E/s6o5mYUZfo8pmRVkKJ+o
XO2hMrAWSnKXUJvCqx4Zcz4ZUCG/sCZRormccvAZLhtb3yWlAw/V2uiKkoY8BHZfBq4clTNUanmX
pX23gNKBudjtk4ZnYWjHkKmWqd7ZjYipoesoIe1Z9wgI1hFM9dpVlVvc8ouTbMzi1Ge3VYYGZbST
oM/IA2gIS7+Z2ubJ9rKrIdeLyFZix6sGISk1dfz9iPGEDdXrzess2lOrvCu/wGaky+Awz7ncF2Dy
a5gwMSM7mB1sU8qeEJp+fYYoBFVDvrSl30RJZ0AoIVR9cHcombJw1K8EaQihi4RhH5td/JBP8d7P
9m09P6+Vc1sa2CBrjfjqd28jBLHBTPdjs6jNEru32IJMkW7p7Aw9OjxSYyGkDP02d2KoJ9MUZvYS
CjJxSqYTTuNcQTjYJf7aR5mtd9RElXxo6pqERd0R63vrNUCJLLrxwgLVjIZuXreIA6Dlmlpx2ddT
GXWtuJdEwAdGa980iPq+rma/fssy/s0BsZ1hpZf5d3hsuPHV9LAuHZW1f3TX7lDapEvkJjZrBu7B
XRblS3JhYf44EgKAKjmyO1A2UeJsXbkaUd4OeYGgmo9lut5XZ0WytpyYpjGEiuUQNtB04sx40mLn
JN14bxEHDigXlYCDAeO+C29OL/LMxy0R66Paexqq+b3t86u0vvUH+y3OsvPh8tzN8MYqbxMPwyZH
SLKZYunc20at7VdS54JeoNdMyPVVzcnI10szTwx2/4n7gJOQDfVmtPUvGD9cV8CZc1xHKy5JUKdh
tJrMJPct5guQs7jxBBb8ZLs3rQdNUojIX9T7WDXOnu4hJR+yDTsn2fd9HraimcKx5eH1ttOQ/VMs
e8ObH6yzYqKpyB/H4fbe55CFurcjofNgTcMDheBxaKpmG/cCzm+3HLMJ92TjCe8WP9RT27yue/Fu
Z9pxYv+K6+rNr1FLw6rakZy+UfYtx8q9zS9JMaB8sKBVSwlipNljMDGqOrbz8FRYWuhkw9XaGgQb
S+PbJLNP0OntkOSPg38OqEHdVRvZs+jnS1hUrG1/v/C1OPFeoSZom5fY3WaSnkBQ3jY5aTqjvlG4
FIQ5zd2mLOunrhn8Rwwc1AVjwr2o3BlU6Zwvp1+vGSdy5nbLOclaRYk1PTmt9VKXUABdP7sqlfba
rdlG1tVD2s0LIZR+iFj+Y1BA+lbnHvvxusMrGEbkHpKpDtMDZnYrbjw3lV9QvG9zSQjXalKdti70
6M7bgod3gZVN35IVvzIY0Q1bBGacqNa7QPfZsaBTbbrZfIUzgYx0sT7iFC1OY5MSL+eK4dtcI31A
3EFGtcNYM7A8mg/LHasTnv9UieJVuDX7iO/R4dvLF2+13hLZ3NPeG4J8JRfDidjfqmHYVmXH5KNw
t6JJ7qah3dqxeTfljBVMd2NP+QYhz0fdy703zV9ItXhuKdxLo6RUokeqy7DzToTLoBEpH+Lmou6r
W9e30cbabpSNaAyFOpc4QZu+DXimZdPTMMTupew6O1Crk7+QRS03hP3NBKWn3V0C4E6ncDO4fvqe
pJk+sm2X6WdiDetlLgjlhHFSGwfeKK1BeDTwBVOQBGkzWYcUluZmyTzzvjfM9kY3Vv0CF1JofXEn
wNez4YlpA/nq0JsOBEovkUSREcXretlVlLhMUp0QxTLSFl2kdNS8wJmZMIh1Ieeu69BzVujbydff
GN0vaaDriXEoKsMPO7ub951LbiX46Asz7foBtopGQ5eYb+Vcdk89Grgd4t9x68PR39Vx6wUorPuD
KIbmhhbWuI0tDYpQ7Nh7Ep5Tnn3VWds09awHC2+GKUS73UE5TRbzzl7j3Ob6DW2OBtB0H3OUIb3F
owUjAIFTW2KyzZcjepsYOTyHhlM0FxwtRbdz87WMpjPM0RdqQB2fGte1E0/HqvayaqtPxfIBe8MN
JTzrAztQc0j6dDmMeGQcV0XYnFQCEZBMAAxgXi66P2wYoc9PDGmqg41Bw3NP8iVzFExDooGPeefM
8/Qtpp5CIGW7u9oa472Oz+M1CpmF+BSfppdwzM3S1ChS+jrxzhkzdEEwTO3mosjJJzeadt0pBlj4
0pG0i2Aif02G3tn59lK8sZEfEbamm24d9b2ne/igcVLNn8L22mcFOZz5UuFY95OjlnAeanFhWTNM
YLRb8Z7xWLbXO+hYFa16n6Of6+2zVe5aoxwYOhTInIdVkOL/sR14+FAjMVnUmYmHgzGgFxnd0TaD
M77YspU41hdAmBidzGpfOaZy32azyu/hBPO8GLvnO19vtW2LvgYtRtqcmry1LiocmaLK0E+FlhUd
LiN6vbHwYoF7rDfq1hWt/pLY6fA1dU2dPVWp9dZFop8hPajKtwT7AjeYe3B1k+qWMELlwMhG6dSJ
mSa2sjPkZDqEkyDrrCkNY0Rihw4q3EkWfXG0IWtd5JRHz6qYlkM+WPYJ7loiAzf2HS1sTDM+Wlw1
WD3ViW3ZSJtyvemsJ/qnBvEzhwzyyUOW1RsVrwf4QbcEeuXI2/27eWheTbJnCQw6ToVMdogTxsDB
JkpRcGDXcVCxglax9AMIQOM2nheif1tObVawjaCEpFXCHiVHhln7Oy+bxohGfrx3tMlERm8xsHPp
6xG/Kdem96jjra80HRau3u6ILsQyA71jfNdMdbrTz/ovexmjljWwK2LFOHcoBpqdZNLincZ1ttJr
jagib68PPHd69VTzNI6+caPps6AOqE+lNV3ihFcjp2RSUfjkoRuwpi814d41kHYqD3+ZuR93ylrV
sGe+OCY7OQ3u5exCpY5k2Q9fkrp9KRj1slKnVB2qLEcyBGO2dQOtldmp00273KiCLRVHALlrZ/Fm
x2qZQIm8+RK1n8+otaycCypkY1MvGmhrZZl1AflddUejbbpgaFS8c6Q/F6HV1u1Haa5gnkgNE75R
7HrCoZa3k06pbZr0UhQjw/g1basFhuBQrux+5NYEmjl36BfwGQpXMqIftL5rl8Dl3z3GiYQMrbnl
xeoK1HhmclBYxqNe0YfLyWy9DQJ8894S67n0WL3xMAmDaCnLjZcjhjYYEORF2yMlExDdDWFfmC0j
Y7YQw99aEx0ia2s1AFUUjHbZbbKKNrAe9M2YDPgeuOPwZnQINfv/y955LUmOXNn2V+4POA0O5cAr
AqEyMlLrF1iKKmjh0MDXz4omZ9jNq4z3bcwuH0ijsdiVGcLhZ5+9156YhjMXj2dP1td3x51IrP2g
p+t6MKcHsy+Z7gfLIA9DriZwADgIBubcWZmvvWST8RA/Ml7pX6zwk93qdWRt1jEmMJc6yXkuE/wK
YE5x55sJliwyAfGVu9R3juc0XH7KuL2nFtQkahllfqAHuEvMkCTzKMg5WZITO8vb8dZU8Ys96Oe8
ZvENkuBejpKOFGG6oV7rjVUz0CN32Ly8lFLWsuXTbT325n5to+ndh0J0XVgobSQ+rkzOWkab9MOS
IjlMRfvultkdyaCnMZK/OUYwjrXY5jPmcHEztqrhYlGj1tCxrI3uDQmMP7JEb30ki61beBPQiozP
Uu2FRu1Se0WqhSubU8Qrn9KovNbq3by4n4Bj7KNW24FfWHe0zC6BMdX70lEbduLigPH2pdNFEsar
3d+jM93BC9ilaKuZ8WStUl1jmfgim3GSRYveKxxbX4Md0PdCIKZ3DsyFdeGNDHouJyPfJE8Q7VPo
dcky7RIzMj+ipU4CHgYu3OdRPaetu/U6eACD8bSgzwez593OHTcHxy+/yRneGHbdbLhhY2ogx0XQ
d9k1bG+/HT4rDacyQePi1shH6Dg6wilvhZOaHgvX7veXLpGHkVr2rWnP1zong7la313vkmt47iK1
MSK8X+to7Qv1WlOViBcW0kfel4Rt8mYJpfMJSYcXMVXPk+Gfl7m8BHfJ1y7jBhVxDbQhEVOyLmj6
KazRxojw3o2ofNCsD3PTbPlVdw4nQsT2peyNHXPzy7wonuu49jaRzq78CfNZms0lgqv9oHQVIZu2
T9Mw3Eb+kMDJQvCCBpQazAtpYRrbdCl+JR3gC69XD/gdswNQEnWN3nCovTiF88Alj6rLnSWq6A4v
YRZIv/0Fyas8rHVdgdv1HihZWQIXGhYfEecRq/TV0iBu61T5296QTMnTgZ2O/TbUBOzy5qVwkx1z
EU2SXvlrSrNpXyQNmYiJkulbMBLimR18hXsncsu95Yp3lIPTUKFVS2968cxhs6p5Phhjd6+X+qcZ
hpRaDWKdU13+7uIMecv4PVfylUKWLMR+CVXMzsYgjZ1033oYzlFUnqcU1dyI9X1swCZCfl7PIo2w
lExxt7OJXG2gEwyh7qzrepk/3KI4+jEVXjxXcOaU9RNqvAi60oAIkF7yOTbpkaVjecQy4+gAi6zt
TitClk59rgfXCv3cDdcOuoUVGaEhNa9ctKlHMyEEXjhoOfPb4uTxpZz5Oh9W8ywuVtJceNP9PEhq
jQymWCpwd8uKUZHJYAGIQdy7hgrIMxf4ji7uoyb1tnNsPilW1YEk2/pBOe90MCbDvbGqOE5hwCzZ
LbH/DJOTawQemzVYHtizO+e4CoKpyzrm7zzI51NdJ18r6e13e429m6iLDnCJgX0Kl/FEX9YjWUwk
UgMJu4p0Hm3TyEvB7hQx/CbrElzvlmvY8WJnWWZoF/V1NFT7YWW37/mfs0awQ/YQSFIsxnwLT40j
g2mefpmcy7rI3xL2MDXrIcyZ+WFFxeFEiwDS1cY2SQbnbLp8T5tZbjs7/wGrt8MqEEiueYGaAClY
+bNue/dI18rGlgjVMre2kxC8SSZ3aua4yHpOBT3RQ0Jq3yPEnnX6bc395NpXWbjESgZly0OFG0Zg
0XKyN1MZ9HZ2VUFk6aj17HlYBwkTbirX8cPRot2OEVgxaFvPZHO+R5WeRJZdyUxdHGB7P+deBcyd
6uYD8MPAySN9nRIKvJkMCfLcj1nmmBzVvhGttD+uSwDcu94Yqc+hlvFLol3VzbUe1qNJ8o9b6+Ac
pE+u3ykPNsFC4gdCEAe2nY3b5E9LVL4Ka/7NFotfd73F/g8O1r7cEJI3H4FpGIo5tMqWq/5kPEKc
f55bYQHzT462BoEzR6eokmendfcZS6yArd8ptacrHowdGrDMjMtec9eDqQzpyeJ6wXYjyy0UR8M/
FRJnlbk6r92KORsTtRd4syOvWIc8CR+k6tB0G9AK7xHb7XCEvHbO+U12tduIDcyhLPAc7m3WS529
d9Nv3bHsEHz0E7kSAlxT51cfux8tJpNW2RcYkWSBVSH44ox8rh2rvISxA/Y1N9a4PtVp+lkb7bsx
s1YoIxzYBJOn+EaPBW+rdpdghYSxy2LPC30mTF/i54JAEURcz7g2xHILsSlwOnk/6qwMSl6HLIWN
FpNwxwasDePUx3Z5aHpOhxX34SYnwhwkwg5guG0duZtcvemy9eBj5A064GUbchJ9yNh/QzpShoUj
2XSl8xWWYnuflLb3rMAR8JiTSShy1d3Cefwe2HaQktxfVpyjICjmUvMe6kRC32rWDyer70F4TTnG
QaoaQogFDDBF/aR5Fa7XXHKAS/dJ5vx8S8Yjb6VkIic6vPBC87mDAPLbNb6zsZ2+evaHO0eR0Mzv
DBcCdFdH/o1S3n17sfco6zb7g5rXlC85CcXA9uGJuOMjQDjzsALn8f3hE/7VkmGmmV4sBNlMe4jU
vXtvmPFh7UmxGfUeTZWlBiG82efRPnOOG/LBwCOHQSMP1jZ7JtCL22ayfrvrDjKbCd6P7F5YJTH8
vGxHUwebRZPkS8mycZ7llY7Xh4griG0k7J1ZkcTl75huAxTtNHDhJO0dEK4HHjW3mkNeNdXe8pxQ
D9RX+3O8qbLoFE/lydIEJdXqDtgdywNMx6Pf8KzOqQf95oESb0bfbnaV6PZ1irre1XUb+qZGn2GN
Z0Ql6DZqmMOhXh+YhTauy1Iuqlc77Fu7DuuiGHFbTk8owMhdoA7gUgVS/nDxJ5svzlXDbJ+p4ifu
prNbtK82NR28VT51kndshDYjn+RcciDDVwvjRV9XXApLWAfDUUYsUiwPTc0d0pdSwhHBhwtEQEYP
Xt58T1bx0E18ywzXONpuj/iYnvwGw4CM33LFBr+Rze+SYmFGjHjf8wjZSCO9rMoWRH8nXgJzTM9l
Ir+GHGoAQYIokJ19MuKBOLOFl2FMtn41LR+uUbav6dqP+0kg/ilEoZA74wE2y/tMI1aVaCQ6Zwrx
gUybNiNtofIru/wpsuimr6DILQlPx/kpgRDjGdNjLUEOmv1vtE72mUbEFytanicvSz+GsbpbGFan
FoG6Gbf5KBiHPH3y+v5kNsNdtb7HBugQYmdGA4SxUPfIdns4nPshSrcXZ4zJZ5E49n6WiHe1Wjid
O29nFdOx6DmTrKUjl5Te9CO80nHkv3j9TdfwaIatgF3hlvXAscnkbq6tb6E592O4+uRKrlvOeF9T
dtHdj2bHPRNLRxUPt1alw9F6KQcK21n8+fZjpeqrfjGukuRyFbCnCAS1ywRIKr3iieiJNwFeFXbm
eOrUhPtn2Utr5qbUXWd1tOMpG3rj0B2laW7EeDC8kkskn73U2/dL8r10S9DX4FLrmmWL5ipqBEWs
njq0/LyOiv1gOzvqWzbsEB/MTr8mC12febxNYE2Su9eQJ2Ty24o5ZS+wv9nNj8z4QVuCS1mxNMVE
ylt3OXcy5ZtlToHO41dDjFe5RFop77luTjsi93giChGUANHbCqqpeOpLSvRI0DYgN8XK3EDKtWsl
awPzNJAza9y1D1dhoeKWPTK7syvNtgzrzkg2zpgeqhUnwGwHXrfuZUTqDcgT6L8gKspPp7BfR7Xc
orkV4Yy271ansdWHyufh5ejkXnRVBAvRWOatMhZ0+qxZfpkRo1O02L/npNoU+NkLp3kw/Pxxda78
qg+XwnzEAn8zsTThYG+ZqJpuO/sp9sM8xxZR71k14pEeBXO0xyd74fm4rXR+YxV6fe64nnJAJgiu
yCl2bF85S7X1hoI5VK7fHRentM0f/WJ99LrpkA4ee/LSP2erp6+1MWQ3WJLW23qcT7O5ctWJfv7k
qvtfOV8vkaA/+UAvRjUTWBc66SXFeQFz/Y8/G9Uaf8RbW/HRoDfUuV1Ar0GdrYb8p1Jt8arnCSE1
rWBNzWMDYQNjRm9up4JV7/b/8pP8iweXml+cd76HhkdFIJmDi6XuT47UFO4dxmg61LHvdZ9+EfFO
SzTBguRzlT8QVxc/yPbeUzHU3aPXW9OOxSXBa7G6+a8/fph/y5V5xptVd/Xv/q/2yT8skf/0Vv53
K2XGXP2n9+V/8l1uu+mzT6u/OC//+L/8w3lp/k1S23dpL710YtomRul/OC+NvymfMJhHB4+iLOPS
EvafEUJqlxVJ5UvqGDTVpQLrn85LU/3NQkg1DQIWdC+Rdfl3nJd0MP/L59nhw0MlIz+DvLQZ+v8S
gbPi0TKbmW86dpu9bponexYjuKqxEsu+ddaVq6dHlj2u7GAYAHU2XZWepkxjicFA+DGb3vItkpY1
uvZNyJ5ers0jNqLbkTqCYKlTyoSrXtAVlbx6bho2Y/pFi5W1oxztqupRLq3I2+K3DLPeeeLvcvZ1
BX1laXeDGyFUVNTam8Pb0Oo7ipFc3HpJEtqzOW/NsXyygNZtLFK3L6Vw9ZZHxFKEeMdKYxuJZRz2
VuH1yVNWmtFPm7Il2qR2X9SPHGCFuUmkO6IF5YX3WJcI6E5Bh6MheKBvysnQN9AsaPxI2/5OOMCu
Axzupbn3ommkiWp0dPxiwiAZnqToLhsTDbNgC4ZRjj+21ixNRDeCR7mYkauNJXwEnHGOpMNOTMpL
jXM/yXOdSHhFbiT4XQu4SK+DDTJr62LY26e5ORZB08So4XDDzTSImyHGlH3ZW3Y0uCIi1ypoG2uK
QtNavHLbiCh+At2hhxtrrob9BVqCfm148ZmV6PxiRqNPF7ZbnicELP7ue1oJVuIKFurIgudsMkR3
wB8ZX/PRgQMd8S42Gc6HuvWPwhi43ZoMwZohd5pAe2RpGA/JwU6pGUiotA0nrewTPWDbJofrYWSn
vs2ftNIx2fP2EXhIs0uJWt8riQ+QhPjr6vjJmTBktm9T3xcsG5nPwn6xDfa5S9KiYrSMSc+JwRL7
UkmdYPtQsY95l42PpfP/B4/5f7dzSjp8s//3QWf84X85o/74438/o+y/ma6rLmXELAKowjB50Pz9
jBKgDyhaMKH0O5R3cSb90x7OGWXwLyJ3LvlNg3T0f51REuilDd6f84tIHP/cfyvlDLXhL0cU6yqX
n8z3DdfiP5X1rxW/nhR9DEN2xy7ccA51lnVVWMxG2r9ZEz9ZG6Q4QCtUcVBOm9Sf5cSUFmt94rM0
+HsHGs74YM0ICucy61V2NOBhj78TbdbdCYlk3PqlaoZjV5h5dzTZ/VS7GODdfLS9uCE5tRpJhE5a
VMOLyhH+Cbqukzzota1liNCS+G8sQGt0+mhJq+kROouT/7A3ps+cC5hK3NCoyrL7yZI8vS2trm3C
pC6m9GfuzIvRy235amULXL1bfJPovglIRAzama3u02SdmQQrwCYX046Mngw1+X+43eYwXbglTv43
mPEzskEZWm1+H9niurVSimgtrJANBzi0w30JzN9M6PXtWTVgVPFeDKP9GPxGxscZZqBBazNrhdVQ
z3aavNq6969W7Xe4xZx55SXljlUyFgxkPNbGGpHIY8UJl9At/GLXEFsCtrgzqzFcb/Fp8nN9pTzM
Ri+2yMS6pzag26wpvo+XNcekGrOYGdrqmDMZ3CJvRdeDpxREBDjtR6x+TLkVltRjZ7pFR5dhK5+6
Dtb2JknGCibMEHnRcYVrWSP82vLBKoGt41GYaxqNZZ3MX5k3p/OujnC87ueF0sU7IM6RtSliv/sy
OxndWFG2qns6zRJSfXHLLbMkyf5u6mH5ZMxhLZS64MeK5DxF8OE79iUkKz3tPvhifF6r3jyi/Vi/
ik4m6x4G6kRsDU9hggY3Qwb4tucBecDmqM72Dkic4dxkM5KJ6P3xLXU9j7Fj6co9J3lbfGTprJd9
pOHa8TBsmaJ4QOjoISkzdPxeGhnQ4jHO1a8UiKr8lbPEmh+ha+oJHmrntzfFXBqVSR8AGG1MhxL1
vd9bq7K0xVgs19w6dIp9K+e9meXGsTHm1PxmM8jpvBGLge3BGDhfX5veWRXhwcVIGa4vDCsUwgwL
l2eRzg/GdqwvqCvPBwvtIhp5jPBmYcVnNNsLJcto+VJulwqu15Y1T1d/+dE0xEdnnLV6bOa+TZ8x
XXWwOxHbCmw63lqjGPam7iF3GX5a3PR/R3olhlFg08YeKbcKZcIKnHSQ/oUFBt3RI7iUWKUyjy7Y
xVOeud4+d8Z2b05ddeNp1DXk6zPi5Mo4N2TLY7/G6qPJdXyKMmnuYuWMLCFdwmq+yr8w5s+siHMP
rt7FKsRSE950N/k7+GQVFpS83GfUCOAKMpSLAIGHodpkojE30TSvJ3P0ijlQS5U/edgHFDvogY9v
Pgwv1NW1J864DCfU6l5VGbJN5E+/s8yOb+Ymeipa6T3U+RpfGYXida+pHedn9qG5jRPfh9b13duy
AfjggW9jz0Ev797gJLwiHZoTFIiyabdwfdvFcnafScqu9z6G2CtgVP11u7TjhuoSN8QeI/Z9ASEL
tdcaXwniow6MZMJQcH0OU6w6rbHX5pTCjbG8kwGLKglg3lf7LPfGw9os9btZNYguZmrDKUf4UUiX
Y2CnOBwbbnShZE2L5RXdzzA7cTSLVJyHsbsj+8zrNXTGLq6mmmXqirAd5a4bzC39GSbbpSeMBEMI
pQzyZzv722KCJ7oCAd6448LeSMxfzohhxHF0+9B3c3oQRupt6Os2GPDNeWfaOZQrW8gTjIL+akmm
5C1ecoU3dVIhRs12p+YhOqalfswVLn7XxSA/eW68X50ZjaJgkkxL3BeZaHFMiiY9jqlLLKhFpgxc
S4gnnRDvc/x2l87T8BZ7arjXfYuIHmNdlRrMokqmvZnbycmoMpNlmuFv8NqORzcrPuN1JDQn+cOX
j7w8x2vJH/FYgjk0bYXzPEDrb9BlbcBpW+Fb/gF07nQc8KScZ5RUUp6me7K9sTmObdpc9VFxGs22
C1cXkwKPLGdbt0N1IIPdhdoZp/OAS/6KS2t0jusk2lvCMVmq1e3nAvZ9KztLH90mizDNl8PBX/sv
xVu4xRBsPuhp3JXcj6/zOKsOEoDsySaX+F4YiOuYV6hnsfFt0GsV9fXmMqzeNRVViRei+7uZpjMz
KeiufZ861ZFqA+sOWBwCfBxhR8Izjnl1iafqxS6c+5pFAewcw3wQ1F+Gokv07sKxCIVZFvejMh7H
Fr3MKjMUb0PKTYkYuksNMCRLbnlXE3Uwr/6iHHgk7UKofP6mE4CjJbVaoO8CtAW+cV8gIRULW8Mm
yqxHI2cJZHrz0vLvxvDQ883dJlPbYjusPUIIksqbKNZ8gBpx7mPi+Bp+Npn1tu5vcHPwFLcNp0o2
ApRsu2M1qu517OprM5+z39MaW9017SpZ6uR8CKwhlcSy64EZvsXx38gEJwa7v8IiP+B6PHbit8GL
W8nWGNPE2AS6IzsugMeKTOM39YkVt/SVwUiNipUgRaJUNAC19LIEXCNveJsYj4YJgNKYj9NlktqM
FNgON54ruvIX3Bs3+jTdYcnZfsVO/9F3Eo/yqg0+vJVPwq7uN3nZfxS6XDbKn7IDLL30jv0y8G43
KZ5ypyqwIqWrZewMZWE69EfQBLCMsnIzgMt86FlahVUeyXPmu/22bZ0G+kg5YzPvu/WQY68IJ+ti
0VYNnUSKccEeuyHZ9J7VHmU6jEchlvR6TZzypRpmGItFo+rvyYy4WDk1i0g64+swwvuzs3TxTObb
Jxgg1JWVUteFVTA7CxVnn40urWcxNJPY9r0z0EszEaAH5utvMOt7fPX95bXrqBQp67zczdPq/MqW
xd64Zir28ao+p4hskYHSd++NhX8FRK5/UEPNscE/kI9NNqgB3GCaiICKX/Z7tUmJTe4+Nh1rFCfL
Rj+AMuh9mzN4BL+f1LN2oGtGS/+IpRTgc5pk6r4zL9TOy6FlUOM6BUQsil3RT05/arCd+eEct+bj
ZEcl/BNRVNl+tSrrPNCH+jHP/qMsE++u4fa7c5MBCXRJsjsN3dxhXO2iJmTdU2DCrFgKu5hdPubR
Ls9p5rKkYOF+tpZ4INyvSfsmqjjUyWiagWq94QlI6nxNfg94iyA/Q1bLGY9eBhWydLTLA2P9Ej6K
fT9KrGCVXb31aiFoxbSJCJnXs4MZtJ4n8JWSYGDfXaqpwKtb9+7qGW+DpfFKdrIZxkvezX2dPG1/
r6XRPfNkHCsiMWvBCzjkuI8TzvDZkscM2vJTsnjm2RFT/AKsPvvKQVDODKT1/DxiHj6oubw8yssp
udiDzPMSF90ZVIFxvhjqr3L+Ef7GFo1xvZar+1TJXp/sxYJICZ8ch7FcucfQm5Y8o6AwQlODuO5W
S/SPo5xMtH/2P1RszLO34a4RdR/4OFM4pFhEpl8ztsIHflJqj9AzEaOnHC4YKCDzy9O6d3CDdu1y
u0TGHIOFZx67zQY5euwfYDsRhjUwJT8RwkqbsxB1hFQBHKULE7x/FScaEwy7xgJ043jll5rn+dDO
wjlLINLAmkqLvCalRiyB7HhS1U6Nfo5mbXp5fPCcEXUWKyQuSoJoc5dGh1aWR8/SPJCZC2jM0K/8
XnAikDv4sflGkbUzImCiujmW1qSvxYSjfMILnlM8fF4Y5O87TeNLmXcJBFqffeI0EQwbHDpTlQ3B
mRgpbBMRh06TnRIHK5dKCrIYhFmOrordo+OU75gZ7wdzhPpq89DHT/8emdzQG77V4ZzT3yMc+l4p
Zsl+8wW1HmOO7o3dT+Z7P83JMxC6HCeIBLCstHvmMHW5cuOh2gl2UZ+dqwuQ4qP1aTREtdg51/P3
3LlqPditWBJGpXmSx3FhHAxl4bbZDbd494OdpLFeTaPESGwD4tYEuYaseC3TZf4VS5tHXzqD/DyU
qEr6mICxvTjclHnQ46Q+Bho58DTakU+/DikaykysYk7CxbedI12vvB4ixR62WUvZtFtjWkZq5/JM
4NmK3FofoEE01pYKgnRg9kr4CKuSm9kRzEtuY4Rypu528TCufiKcR+Y2Ybf0DS7JwoisLyTqzuLR
E3hQkzycRotKPlVf2uLM1lmV90KNvHQQ6KnVyQeL49xxEzJC1OWQv5LGTM4DZBiBmLkhcepYQ6zu
iwjb1CabugYXlwPT+myPbUPyDkYtNTYrLqit4Jf6NbpOVd94jH7uxsvF6uyGcUVGyjMWliwxBO+2
UIl9nVAAxXYHJBvPAeBc9WFFBSdNS/DnILLhBW8aDRS27W+tZYh2KXzy2yap0x15bftgRln7bax9
wvYLRUuthftKHc66bdiI7yMRNfusqnhgKtNDnTIVUn5SzsXXMkZspCrLKg62UZgnb678rTbct6J1
Rj75hiqvkDnBjkxIj05OmChnEx1mFf+3uNL112iWJZFMrgXfuFldwm1m4W/LpSxqFklFexBO2/8s
xVrDBneirwYFhTPQaSw/zI2Vkk6JPzFAWdEIsP2arNvYZgjMDKvZC1K4O7J0ucCwU8s92cv+voxk
dFpkPO6V8M072jLW7VSvcqfi/kXVy7JThSu32Onb01jj2yPObl5jdjHPcZ6py+q99d78lD3Tiqv2
y6rFcCpY0OxmE+BWmXvmj2j69pSg0TzgvpbEJrTHqn9ROAAkT5tgcIDxUtFGGY5pW8zvfOF3zsWz
ACbe4xWO7q0F3lg5W9Fpshc7ZLzOjyqxun4LDNG/7vslCyMnch5rWl+f6a/IjxXhaDssudMcCb0s
LIRNeVwWnYUFtrJTMtUTdk2ZH3qZYY+M+2aLsNyfjcLzIpzkunkntHipKhJjNfi3LKmr/qoXwnG4
SDqUNcGpb9QtARHf2eeyZWEf4Ir0+9v/vxn5B1rR+D9uRh7q8rNKP/+MpADX8J8sL9P/mzLpZ8YN
CglRyguj7u+io2mgR0KIoDDHNqlVtoGv/WMxYnv8TzbICSYI35SsAv5Lc7Stv7nIkwb93JRxKAp1
/p21iGP9leWj2NS4Jvki1iumMi6blr8u17xa5P2qDJPxIF71Cc4+N52msaV1cPFnrncjjYWYClS3
xuUDx5kfn+YJ46cm8FF2drtd4TvIn3KuW8mq31ibY4/NlbxELQkk+nGKyDPFWRKF2D8FC3Ovc7CD
gYlaNm4RS32rVisB4mLMqzj0GWcUpWJxGydPOWVr5I/L4XJtZLNY19dObmPTrVIlD2PWxAgTY11L
ddST2T96w6ROue16dwwe3XpMh9x+BWcpmnAuGyfeMXyVtyrqtBdyqCNCgfWWdfnlANXHRtZb1RRd
R4qJwwgTS87GMx7yIrrRnrE02HMowSR9snQmeROq7jYeQGvCWRjS30HyR+4O0uNIzJkNmR/0GbvK
Ldm0pt+sg4V5b501mhIiIWNVJSvYFJQsiHhXulMsdnGs6iasum6KzyBm/XNJZd1jk+M13XF/ol+y
mNhK51SWDQG/QvpBNqB/WNwJBvqSdjPL87GydkuLNrQtJ9HaO1pZqZtgNSRx7bIDGy5OGDkWkITq
6a3JXAYVajZUui1itkZAuQRRa8wc9i/q3ZaXPPFCQuULPva0s/lrY5KGc1tfry7XHNIJmMs3OpXx
T1VSGroXkXgoC8NZuNF03WdURPRs1lxp6I3ikdfb6+viGYHSmts3xXdXZokDHNt00p8yFGfmVugm
z4mVj0BLvOI8a9HrTcSC8Qqj1/AFSH0JfQbtzVhaxTejqIwDXVJyt+EQ9G9V7kA0iBbqK0MpB4cC
kzn7KAiyEOym72PGZrY2/DrU0/2O04EosUF9Hs+wVhTJ3hFq6EJrNbvHcqwTY9v6Y7N3fHsiJZdb
kH1ZHVGAI+aRUtc1MS7dEhkDiJNBVNoNiPrc3s18SjfENpftqpsE3iPRTb2Bs90fWmewiFeZZf8w
4xobApl69esASX/inc3XZxtr97ihLSiFHWCPVPLNAC1u6lRcflTqdEhaJmP7VEHx/vHM1GF6BQrw
OiUpDo2+sZYnduOKRp42cvFXcv0WhyXFPRAgXcc/PIqT51bi2wvNaCaaFs0JQ9I8LQ1+u7jwGJ3a
7L5CiulZwnXiXldOpuhKsSOFw8ItDF7esXifxhFno5/VvAGmqOWp7DMuw3SDpj+4J/rluk9y6uD9
1HLvJQWAzz4V9u1mdLNoT8aG9sy4j6w3ky8UrUteLMYtvvzstgDYnwdOXzq/8UORTAEgL0ZgrIrF
f6PG6TpWtvWUFln90DKN9oGtOvOIWYFCY2e0u1fBTrm/VqjbRGBtGzd5FfnntKQGmkpXnc2hUQ6t
sbV1PuYbu3SNWw+kgE8taJ7jzkKoGK4A3syUuAyi+2Gcnn7VVGsUx6rHtHnnMGfjUpPGEm39njPs
a40cPscdvRCkd0Z7DSp3sFZ4YCWmqnkRrdyg3ubfdAPb866VTeNuBrIUz/08lgo1sFK0cI91W271
KPNnCWeM3qtyKF9npEsJeSXzvttqqe489pm461jKxlvDgXi/K4cElK2QWvCXE66A1140T6oHVoFX
36NZTERm8ttUc6W3ednUby633+6q98Ye2diao2tcp7PH7gcZeNMwLSXbjmnNo0QpT2h/RjTzNl5G
fiBw3dnDtC3wz8TFUnY7R47lzeUb6+9Qn80DGXkkAZRZJvJGYdphyIzuo0KUl/rtSt/pXsdvrtlj
MzMoDY8P/KXkFRdyydGxI+SwbMhn2z32KJ89szatmkW4jorP0piwBrUTZxsB43K1aYPyMhRIFrR6
g3rmYG5FTGbWlhkooah2KRJLnMvoCxNfBbIpxBWR2Wbe8GVev1UUe8+1OfS/1tJbz4Uyp3LT+XH+
0cEUgdRSu3UEBkjys7sTjQAkF+P8EdKSR4jRtJs2XH05Kib/ZnmchpyOk8kRCDzZoipW/UaZoZW1
Y+oEpl9FJcUuXklaIPGrF9416Et4/6Mfb8wgNRTOikjUWhyoAFPs+rkmgXMaUg8XOi2eS8mUie61
b7qcW+paefMlutBWdBdRHLlQggSfzlxYAqoEBaK7NKBgX9XysTBgNygaIIvNQmEKM2tad//B3nls
R45k2fZfeo5egBnk1CWdwqkZYoJFhoAWBsCgvv5tMKu6g54scuUbd41yVWYEHO6A2bV7z9nHX4OF
nK9tmv5IzIgnYWO1hvlnHkXDeeLR61/pqbXGtTVOpBPDPOwWz4bADpfZ3lcFIfEbeb6RxNsSIC6L
B78hQH4OcE7lk3VnmCWmFdGiGl55PWyVwSppr9epI9XGFFUEuNBwc5DHgWEjnSyl+QzGlPyBluBg
vQKo595wfGOjmbWy20t6GrWkqWNPN0bGx8EfjkOAfAPRPmk7Frcz/wch69OitqC3YT2yPVWY3nqq
6pXT9PM2iRNUigHxqPUKrJYGlMmuW8Mnh0gKPYMgBNbvwPuKfUkjMnBt4xgwcC1WQ+Hz1BSqHqaN
V7jE7xLaM0BarGbgPbPuwpVjtPoHf0eYb01pim+RHSc3tTYTSWu/Frxf8WydE0EXk6JVxx7Z176T
3NODjkMeeUAtW5tCodmIuYR5B0KSxmsb1MQSTTnvm7bM7IXGfXrEPIzS2q6U3bFL8Ctu6rTsbq3S
rqbzIrPIG80JkVhPjGbtVeVPtH29cJGT+3SLmS1GYfYVnA+h5IblqMucQydKQW/uEvjtmO0I0wq8
L06lZ4JVk1Y+ViTUzXvpidkBMWPMetcOI8edZmpje2tzAMahUHOldRangBq1PZXzWUVboFi7vDTt
hoLJeXATIhlXKub7RwZI0E8ayKTfMpZO7MtRgD/ZwosQeus0hg9syIXUtgrnXrxoA5sHdUToP0O3
ir4Te2ypcyxzrceenuMqzOjZ3uVW1WQbwoFddOndBMTDylJCDYXq9W1MXydi2lsY3qGwtdtfNjTl
eJU4kW5qtoT00ppssi90glUfxF8zYfuYeutuAEV2R5Rl9n3wCtyMjNSZdGpNIAkcIAa3CW0j9yb3
ODBvGhPj6K6g80cpO3QRDTAyTHxSndyRCL0Z0gPNsA5xyNYbKjn9Hkw9lL9mi+Tc+zlIxIzyebRM
7zKC1xA/UROn+T40Q0LGxUSb4NyeSQK8Y77egi3XJl0cNfgEY8epZYXY9pss3hUttNR76glPXDqQ
m+w7OYUwTZmvzuKv099/RnG/kS5wjIAgvfwuDsccC7HWCUgaLBCun7SJNgX/+goQU4Ki3it+/CHl
+FyU+HoZH3utiSyM1doVJ6LEoKnLlnqQhB17xLbI8HS8x1vK0klVCbkD/0F96dZIJyC0UA2azaA2
oZc0D/932P3rsPt6AvxIXqObpEt0++dx9/XP/KWxcYl6hWvIcRbd6JIPy4Pw13EXcDXuSCFMKd3X
uBIOwv/WASKk4SzrLQkE/NG3BEaOyY6AQ7ogGG1q6OAfiWzgNf4pa110Oo4JdRHeOR0vYS0pCH+K
SWeGSmWWQYgoM886N5Q3ProqJaN7GbusSWJkXWsVdDWFtA659Jw+D+bg/VYKd/zHT/PysP6vwvb1
oyA3Wu4KzZGNePXtRwEX3Bq+xymYnZBsV+HOG89I9JlX5x4oLDvubpnOhz8U1KTVx5d+e+rn9Ik5
3aPzt/wQnuXacDL//BaQ6xhDKwFWB0b85HcWZsVy/JVSAYIck59cbHn3/7xPLubQ+giIguDCdnBy
MRilLhWRX2/wSk6bKdbPsiap/eM7ev8iDI5hfPKM+ScXQSrTRLnDQV8UiXXA5N5vUIPI+4+vcqLQ
EjjFXLo1nPe4FY6sJ09P3fYdaAqND7yvbh2DAMsxUg+BN9MWn79l9D78vrghq2v78XWXhOS33yFd
WpMekk/Yi0X28vLv/9BAV27QGFGHJYUjDFilGnzUpdMrr9gwQ40eQx/7/C6EKwqDqDKf5QK8GI0q
wD0RAp5UfYVmSqNVh1XXzAQ1TZzv2DaD8Usie2QytjAwvRmFZcyrQomergai+7XfIsLokL88xE2c
4Abr8S03mZuFB1VO83EaEfYeBOAPQRe4FdWqagzhrXod+cEhaAkyBk5ma2cdFInxVKbyqeEri85k
oznkMVcg3o6zM5NdieA2WE2ug7vrk2/vb18eebyCbGp2TEEPblkT/vzynJouFxbyDTyH7MowQ71F
f+l9cpW/vVOe5DEnhgIyv4Qme/IEdsnYFlZn0ewyO7UJukagMaPfYI+9CUiMcJuP7+qtoJl3mFEz
L5VE4ciC63jLv//jrlyDjpYGr74BHM0vp0sUrRR7G+YrJr2KytlYE67Qjy/6zk2ioQZFKRx6msI5
aRfSPAC869LR8zJ9Q/lBXzpuQUHKgEI9yT+5xb+91Ms2grLRthxWbLEkJPx5i4gh5iqictqEfCRi
Ys2eQcHo7D6+pyXe5u3LFbhmwG/HGkzEjeWe/nJWTdw9C9eGM8/05KZzkWxLv8aDrKrEf0B6ckn8
DNyVJAgDa1NxroFZ4wnvwZ1655rqGIzF62f6P5/Bf70C3P9zgQHirfz1bKwSuoP6TZER8Ov/VWQY
RA+57GDE0L9WgktN8K8qAxAOlgJWaRM3M/9AIfI/ZQYiX/c1MQY3C4sAi+n/dNUpQFhT2Q9Z11/b
7f/mW9/8tZGBxv6PpfDb9xLdLikbwqcOZsl2AUsvD/Uf7yX0DM4LYXodmYZLh7vtYE80ojT3IX9o
W49G82gigDM+eTOt5dX73232r+v6Li8lUmXHQsn89rqEBFaqx44QR1vbqq56/LpxAcmnGS7dBCFM
LrZtuIz7Zfb1kxfonUtj8FgmCRKpPNaht5eGMKfyQTXXPdKjCyyoqt+mQTnvkInAu7AVHuErf06q
3RxprG6ElCzIOWRK0Wev8vKqnnwJyI8CPowjcZkvv/6fX/5g0aC2p/g6YW7MjgRrLd+0OY7QFdIk
i5YCZFPAb25pvQxV06JaLCBH4XjLs3odST++ECkaQppcba0++YXeeTCwVNkmaDtsdyjZ3n62Eme8
O87BMUb6MIAu9ukPMUQuHqexGydgcnOtLiKhGAJ8/Pu8rVpenwzOZ/DPJasoC9zJqcmZfHtxElyb
PAMvgHSrlxFfxCZEoXNOZ8v6QuqbR0KHqp5MF4//x1dffvzTn4TcKbZfhmB4uU62jMK0W9dpg2Ma
NfET4pruheSoeBd1pCp8fKW328W/7pNxGoU9mayvHPc/f3zXjwERRcZRVU7+JYzj+FYMwc3H13jv
bhzGcg5uJo44zsnb3Ve066JQHqPQpqC1o/FxjEyAdBwXHj++0nt3sxgSHEFVyx647Fp/rCN5L5wu
kdm1tlz9oNByXDNpUIePL/Le7VBTLqd2z8EdcVJE0K/MRJsn16UVTIoRfVwcTFvZd3RwpouPL/Xe
/QQOryQ/FCvw6avJuJwhfpJd2w0s+B7GFxlkDJrGTx63dy8DrYOSyOZpezVZ/PG1dcEwkUGa8GVl
M26oOrpsQWZ98iqfHCNfHzWObtR6vMycaPyTyiTtfJqJRXJtaVsvvgzCnlbKU325s/0ifihl0d0P
tMrMTTl2gpU39QvklbWAENf3DOk/+UDv3DWdfl4viiT8Lad3jfijcogsP7Zd2RwyBAlnPRDB7ce/
4HJTJ28yS6vFuUd4tk1V9vaJpMkmG0T7RyHQaaY4JHA2lF/iHLpP0Jx/fK13boj2jsAHQ3SGBwbz
7bXo6RSkn45H+GrRgVT5CXxp9Gnlt/wtJ3fkLpg7bocUQzpLb68CBw2jYC6OwdSL86IFHA//IwYG
CDRI2SasilDYW1GhLoTtkjpfHXc2tg35QJezNsID4MIlp6BL72F90lVvTHqrEmHvnaOD8pPlbfkw
px+W88vir6QAp1B5+2FtLWolhAA11xjXc9XXL27kkBkwMWsupshcsC/O3cc/wztbB/vG/17zZBHq
YnPUaWcfU8FnWtedgT+6j1EkDeg/Y8mkaFXmndeTb5QDf2ld4/bjD/Dec+BJeosmxxjpipMXDV5I
AE1QHL0QoFRvNNDD4jj55GGz3rsKmgqaMa4pPJxeb7/atrIU02XziBkEfwdB3Iug2gVZIWLLriCa
4GJxoMR9w+nnfCtk4fdr9Kh+j1UBRxazJYR+zKNdbP5GYWSfvN3vfj7ePKJNXOIOGS69/XyzJdI6
IOOch9mHQl7Fd1aX5PAQ0dujNEueFPi0jcWYrlqxmY9fx9KxtnHSJ/xTENwk4Wj9zotu+GSxfS0q
T59JwuAIJuIl8ghhfPvBevQghHqZR52k1jl552JR8vU91NQWPoszJve6aatvbjlWZEUMCUkBnYcE
WLXTEtjtia2Lzvcw1iRXlIVRP/zzpwfxjcQ5Qt+Gbe7tx3Nr7BecFY5G45R72gvIlzNfX318kXeW
RczL9KN9JDmcHk4WkQhdWpJF/ZH4D9COiviOx8JM3VUyh529K2F0fbJpv7f74IwW3BHPqy/8ZVf/
Y4+r535gwt0eR1N3F1YHRBvflf29cQdxMzRERKxAoZNcgM+JZjxm4DM6q/09uaTWP2vuvW6EvJcA
AiyYIbiuT6q7rErx0/oYssBEbREP/TbFmH9SOVhL1X7ylKF04mgTLM0VPOZv77crBWkMcXssGuEQ
EEcYJwLFZo8EhxpMkT5nl2G2aSqEjgIdAxRMxn6w/ifYkGvYckiim8b85Fd4Z+/gQ3HcI1IIffLp
bth0jbd4v45DzNGhENa3eta/GLa/hNjz3BnQvSd3Hz9p760DsHUx1LEImBwmTraArPZdUKn1UcKd
WMiR5KGkkJ9sK+hWlW3xPdQDty0ux3z+gu/l6El9S6zDtrOq79FSgnz8gd5ZNz3Oe8vb79OBOp3H
zNJXfdCVx2COmgMPegmo2vksAe3vF6FNbbMNvRYEENXe/vpGGTVDUxEaNor4MTGT9sGKARb+0ztZ
WmmCh8u3kSI5yyP4xytVWdA1lTMc0Zo1P+TgZuezk9Wf/H7LJ337HHMRYpR5d2kQslS8vQiamoqA
z+HYmYO4rxFvHejTltEaGFLxWbTra+1yejFfLsgFbodV6eRZYeKbDnbcHL0cTAdeDRs7/egkT7Id
R9SzI0pyUafyEWKRxhgbjc8Tvtlz28wuLYaMi0q5DwAC1TU2VUqSnEnmlGXbVrb1sPn42/9b84Lv
3Fm82UvPhAX7b8uI44STDMWxQqIlUTloa96YQZ9cOOQmlrShHUxXdF0LUlGGFnE3gF/CP1pOev/w
QVg+CYcHXjMM3YAiTp62TBK5Favp6GbevKY0RbW3AJA+vt/TB4GL+IjoHYsQxSWzdSm7/njaJh+1
E17v40Ae+xp7E6Anc1wxMU+PH1/opLdJ5bxcaTkLU9W4nA1OrqQb7AsdT0GBE/V2NtzUWfvMhM6T
IcBM1iZQICbX2zdDfEuPM74BQm38ApkYnNeemj/Zjv+2kJ98mlMIR+JFkSswkiWIA6/YUwg7EoO+
Mc3hShnwLxVhKI/5kpSpp/m8jqp+N/mjdQbDVuTrinCB6ZOfe7n/P9+S00908paM05ykTdgcZ6Sr
iADhcIV5m98OCA+gaqMc75jfbYkjAcVbq3+6tC1XZyIhydAV1jKQfPscaKKZdOK0R6+wEJOqjuq6
BYf38TNwWp+8XoT1JqBQQE512kUPgWE1ecYjkGnrVujW243FCNfHcbf03bNvH1/tb8XJcjlp0Uug
n0pXwT+pCHKDIKOgU8e29eFXj4MQl0U7zfd+UFWogRj5lGthVhGVgp/cpSOy0w3BujbgMquygk/e
tHdfAKKSeZ05Gnt/cWH+eNUkshjHyltOMFFwMfcFzb0E1CphtalBRFdoLYJY7xCUJMuO0EI2yK3M
HQeFEvxUrZ4/+XZOD3HLt0MJIxmIMtrgf29/8a4v/MqVHRyxyQDhXcXtNytpPcwwFJgpiGYAB5Wa
WrUd6Q0l5Lh0pYX4rR/urSkB/YdFFxLAjCHWgWnpy0sAo1WyNnLT6sGnqX8Rj/5jO/vd35OlmUWR
5ZBq52QFYfPANlQVx94ro3krkVfHa9+cfX61wWOKlmedQWsDfLxaB63Z3eAh8n7JeeA8zO9ZuJ/s
FaflwPIN0uPga2SUD1XoZBNt8EVgPauPlkFwA2hmc9i7FpHA/z8PTuChSWVjovpwl9fqjwcn9yVu
5mS5b+CvK8F6ngLslDm1VVb66zArqgNuGMiXPQxnUtNhWRSbWsn8mOCgLdaodfQ/baZy80yAOQqC
K0HBcPqh/K6JxOwHV60/BZegijAKg6n9nsz1cP/xk/rO1xzYHOpxBgQcn06Xai8O8ZbnqO8nDz5I
AeNtzJTxSdrsO0sTzUcUIQCjmMiczkw9avNQC/+qbrSNmWXUm5Im8m2W1bDTwJXmZx/f1Dt1RuCj
MkGixIiAmvWkzCvnsC+aob9qE9F+NZuakIO5HDAjDb4GgN3CIDF3LZJOmH1pDydDWsP0s+xDdHEf
fxRWn9Oth9KMKRTCFnbpgMnJ2weM41Q8ao0XNbaJFsqGXkVbyfTh69jMwVdHdsOjGzjMKGLI8+MP
2wYruTboNrU3Iw0tpIHoC52rtAjhQ2JNL0kTCONAH4ogmrO9sBAmfoFx5M3nk8rNc1LMWziDuuO7
1ejQ51U+FxGTTLcbj9ZcZ/cqddQPpgSIClHiQEVuZx9ruDeXdrGBlxX3W4fAnRcNB+62R2SmILPW
6kfXmtER5tIEX7uNsHgoQCGrIcm9s3FyJnkgsHNsrzq3H4ed0k7xY+pkDuSYFukCbS70XWtbsH7J
GfFA+moRaqzWkYbAIkT20ysFPmgMicYdyQ9gKAApluQYUb4csrQavtWlnLINSAbUCSQ1g5v2einJ
K4yIEOwNh7FXNM/+dZLIClFkJ0UGKcos9fmYBlqvglHqs45w1MYiiTRm1DspF84K52iWtH1QB1a9
HfypqhIonomf/OgyxK1rkplQSsREoKAIRCJY7mTmG2QDBw0MGRwEzJBJ9IszZ8Wf8mDBlByjiWfB
Ge+fNTZj9qvQd+MZxfbCcMHuEow3Qdn7exm2/OeB3RAqgJ/R+g1/yhw2nRzQ1PZzVs6rLowGtSSE
kKzi10MRrUK/mY8FoCi22M4lSaSrLOFvSNAc+QEzUhRXIVkB+WOXDrkG4GtnD6J3GiAUfUseYxWS
zbEJB86fKzW7jtrKLgLl2rf8Oiido+bWKCSbJ6wacbsYT6wjtCJEHn3YuwTGw8rNt3MLAOQM1zCS
mLSN/HUnYngxRlyU4ToVHUNJSAXIykngsX61MIw4Bxnjd7xv+XxOuviEFd0Omx+Vm7XzUSVTWcAn
8bp8nUVddd/lUQVTjHBCAqolikcyhiznBgBhhpRT8QSZE2mJK61qEp7DYPSCNUwvWFoMSHmqSQNs
Yam1/rCELEmSZatpsZEUjQSSRu4qSv5+MSit9GBBKIuCsGi2cWHY8lJAzNAktaXRs93FoNkjWXr3
lTuND3ISbrGzkzTud4zBxlesbfZgjhjj142JEQeuc9vf9FDVbq2Kcd1KUwAU22QMxE83G2tr1/SB
2OIm7S88bHsw3SCW5biSz6pIxvIQOvw1+K9BleE+TB9db7KKVaib+CHByXSJy8y4IBkqBokNBQeZ
t19r91AZZffQ6SABrhO2JQ78REHnpHv01Jl+SfLgGAf5Vs+DzRqCfj5CYNmP+q8t9f9EDf8lltP1
fxY13P9qXk4cgssf+EvNICSAMUbn7EvLkJQWxL/FDJb/3zhi2LDo9tD0Wpqr/zYIuv8NWwTXIM5Z
tCvyT4Og+G8BnH/hm3kW52lKhBPxwkdiBuyIbwsBj4kUMzsmXJATXTsANPJ2myKwDa1U1GCvaHDf
U4Ia256F5BzeRPUsK0t/EdgKVlPqEioHV1nS5FjHomuu/TYML5MhsV+wqc5r1AD+ISdU6Qv5LvOO
Dci+7EhvBJhNc/mrlVbtvs7DMr5wMCvfBKLLLwfMvL+HyDZvDQjkhNt2xtHB5XsHh1AdId4vrqnl
BIkr/Wp0df3UzgYoZxAj28HRzkaMnrHNuqTFySWMx7RDIVV3Jskl1lSw7ScNESnmqG59Z7Lv7Yb4
IWlk6Uvl+aRfxclwkHIu4cfgfRimYb4YO8Kbxi4W0DqseVu1M5RdN84uYSddIZi6iYS1jUYPIXpI
VIGwiPokLNIP0PJPaNb5GmT4HPio6czK2o6hBmydTDGsMfEzxH1SDlGyTciwQgZ63hSEPjhZt0st
sBDSjc9pxFy70eMwVXeGg9c6jpzhRsN93xXBEAWYpofhS9n002VZ+hGfHm+LT2DZPsnzAqcNqw55
B3jSpmF6wVOMQlwXhHhP9kNFKfQtCxEGFpFt7Acr2gyx5ORkO3tkE+VtWFTiaq78+nEoSabwXO2e
eZXRP0RJWzAKqQGjC1yK57EaXNDBrX7qJD2n9RDnI9ItFVyTTfFDq2JrpUtYkW9xfggLuTZ8iSfd
68IfOu4BEyjZ3UpZk2ZLY3lfh5oQn9q+dowQW3VFpGjbfTVAI2G/kKSa0BYmr+dQFtFmtMlnc+C/
KD0+RTWclAlRZJTpF08md05GGuyYZVdmKOpzf0rNdVfM8MLttCJlYb7oIOoqyC9G4azzunmJxcIo
1hHA6qJ/7IUfg8oBA3lpqBZ/TKdqPgS7o96I0q2QxfkHX3n6SXtpdkF4z3AREq6BbXCA+uECM0mm
Qu5M9qFNlOIPIkVpUD+JbyhWOsADCM5sPHhq8f3zqem1bdVYGXta+xu/m/l64zA8r3S8Hcs+u2qC
QUMCJPTFJWvCTyUGuQj2ijUQS4I5BJBGG3v+pscKeTMNYOkhPzGxCoDQTGSD4G5wprxf48hZWY2x
Ne1+R4biSnYghUuCabSqCD0TiToXffCraZDWYkHEScncwQHaPkrmOFHnjVdxP9ZbGCG7HhMHcesp
lCZN80xjkK0lleNgZxcSJMg56ZRsjYa5cxqLCGCwLoeklvLY0thue9++HY28W2We+tGilfL6obpm
MnZbCvDqOdmyq4kRF9+5jXvCM57HuskuWzdJ77Bv4KGbwAJ5RPcKe0zWY+7m7spzJ7xOdtWseBGa
57mzCYKM4cdnE/mpvUOSDLXUdUdWM+6k+JvIC3NPSMDwRJQH+S6V0veaUq3zDb6r2NiUdXnutcM6
L+XvtEgODUafK7wr9hN1mdjU+XXXBmrjE5q7anzy3OUw/Cgn8p8iZconZyxIbmt82OuKtAywGqRM
GF8DlZg7OoK0PtnQQ4K33S6p9uVUnHlMedoNAWbeJcHG9RPkFuBiVfMjj9Nbp3T0DfZc8kLsKwNe
DAaoJ+oLwGnkSG68rr4P4+QnTqpnT6sjPJT66CV4A8k5gVdQhWdxnqREJ3TY9rTbHAxmeE9k0BZX
CN2Y83oG8VcUVruQs+8P2QcNhBwilgitnX83C96tlPmwrXI3usgSr90Dh2e5a01zWqVg9aHK28Z5
V8Ojb9NxXKVoBmBh18PaFuW8bzBvYB5LnR1lCKthQLjB5MbevphAq4GJc7dmIV+oTkBZDURp1nY5
UiEK/2LClHkRkIlwh01MfE8qm9REL+6sI+Voc43gDSIMpEih6pKsSELCIxubH23EMKDwwYXtxj9d
I3PPrD5Iv0LlnsgkbptfQVY4v0Z+tvNsDshtSu21D+jyhVBi/3mCqrcCFnjBjcxEdhEPjqb54LMV
bXvlWIfGj/L7wkt+dp0FR6RafM0QrJ+qbu7vavheT+0EVwPJ/yGmMuQkJ8pbo+qtZD2lgWhX6ex+
NUanX+KJt109fsdN+BhyItkMKSB0aPXhsVfZj2FBxbfJ4uIkl2tjxnkU824r8VzHSYtRz8Aahw8J
MxTxYzG5yTKSkOPB7q1EqdRdObucR4D6Gv6+nQz74Buj8Q1JeHlJ+ZH5ZGmX3oNtGr4Dhq/W3zzD
EFDTnPKmM+BWBQGZg6Iijq61U4JI6JiIkvCUvrmU1P7D2gob8VjTVr7pE8K0oJfq/oV0pcHHc0BC
oJWp+on5ovOAapFc0wyPHGm7eekGZ10VEs+pE33XE1l2b0i/vBN13N5TiuDoGkp3nbsaeyrzPg42
wFpSaBqkOTjjtesQ8tOrVp9zfMbCHc7ZIyOyp0olPGKa8OEAwOB5MjfjM98HiK3ZVdWvaWZ8CItX
/474j7CxL943bxojAsciwQrZR0TxWY28yco97S0foFDZ3wntbJXvNMwoTDDBYXAPCGvVpuaRKLw7
8CnsxBhJdTekOx3kj+6Uh78hnrm7SRrkuE773Pnpk6RumN4e2/cG1/+LKXY9MIINggfGfVkQTtcJ
aduXfqa7dZ8OB9vqn/3eIASqYKEgRtNAE0K5eCFJRL3Bc9eRpjeHZN3EuItDwvlUHxoE3WhkI/Dx
HKX3gcc7OiTsXwFZDThcnUfb0gMReYNcKCP2rZmNS7g65EpBcDUa+/a2Ty33seF1Klj8R3WfIuHY
chwLbuKobJ+TBsE/ebdwAHOhOFcwi4bJ7x/iJaI2kVR/gEyaHWIt95frtS9T7s2PudIDX05B/J2p
7Z/OBFmZ2gsjpN8AWmso0lplXQBxzu/J6iYWNlTNphndPSgYTcSq9eKl5hO+day5JHAfOYXbZ1GK
35uD7fgtD4l/nNRe8F46RnkZ+dUCjWaVDMoRaJdtPiX8xs2qnASQC6Bjv/p0okqZBzLqRB3tzRCd
OJjUNPqp2uzZM/zmWhTWNq1Hh6TJrLxzai9boTOPb6zFAKqavr8ojb56JIhEXg+6a8/cfCK2xYXW
UA+jvVd5l/7o8a5v+5YcU8il8nF4dZZilfZ/Q70gZV44yt2LmnKWHvrGscH0ENCauf31BEMTMuem
LPYOEWbseu4ZIIpkmxJYfxNVTXw+V6I5G1vCPoI2RQX6amxN5qLeekIbGyvCD0G32jmUIrnV84Tt
U8bBcYBYiSIQ7RMNc6t69Jg9010pFs8scVTQztJXL61N/EoKB8GJBezc78OUnUEN23pWSHzBZeLP
ik7VCBA9gnJE6hlWZ8CSMG3TvLd+Z0yCzuoivvAS2Z03USIv8jpCitgk01kWT8WhaUAWz9oTX5Rv
ESFEIUy+s6iCfO0kLlS/QrXEDM1JstVEE0CStAOoIAT0XEYaXQTlfRoFW5GE1nljj12LWdWW4crr
vYy31DYozsQUtavX5zyppvp7MybGtna6PWmb1dehy3GEkno8FBse/Ghjmh0YDb+0SBI0YmtDMyq8
wJ8dQibNGtvk5BHLbTOW7bAVwxAUSAMD4wELzzQfDM+Lcqrv0ift2pFndau6YZWTsb6yURB8GRpV
rpUvF8ik2yzkFfydD2WUCcGFkh5AKPREkoMGM+SLM/0nq2szArIqtQ1r6T1MbkTWY4eH/W5MZbE3
fBKUoxKzlznZBBBPriH55Qux7msfD9CUqJqUn2x6yAevXbsyLa5Z/yNykSjk2g5OwpwjdQwNlezQ
4DXPIsXFShxfVv0WRjs/4zWBPBe5RJJU6qFvK0JBIDcPtFYpNKDQ0xyDQLuGZiiPhBc6BHZfFg57
ksya4mg3ujlPyzp/EBwDWJg41LGB2Gs6TRGREpH9nW9HHzANu5u4z10wtcawq2vPuQxb/a2mib0B
fm9k64Bp2hk8gvmgi5AlrzTd8nrSCQDQWHdYjKJg3TUppYoklsRicz5XnTvvYRPggG8q42IwfADB
A5lDmvnVRcjOtwWIIQ9lGquz1LFBU6aqJK3K08XXdqqdQ1r7MzGDRDzOrjVtMDxPZ/xfbKg0mDl4
tUNmfXEHenYbDqx3pgpeCp5fMBM4WHts0zgNoy221nztCs7JRaQ4FoE9Y+np7Ok6Bhy6Jv0YOFlm
GBe9u6nb+zmWd0NjnxNd6Ww717rhwPBdBz/lGEH2bve9HgKwrwk1rsUUyRzuKk58q14OwXkQSyJk
Qzs58Hxk664buq980G/gB511SgKqQV7eKlNp9+xm9i8CDS76MnHXM0HXVoGs35dwWUZjlYY1VBGP
TBikyivDhGmBSpEDQ9A7Wy8FXQGD7XK09VPQGmKb6ZqOZhFeMSrpaXjr4thIG90a1JGzeRr9cMO5
2LnyOtaqKQRs6hnmI+YcjlwcKlZMEcqNOWKbX4zxY0nb3qDqbWfkmPaSmAJT50IxKAYOvhvn0rlv
wG/AvqjmvbKcb6Da/K8shNnZkGTfS7NkkhU4KcE/+BSMJxND27YWlbPnpwe2KVrnrAuzh6HnhMjS
llBeLIKijAP9CglseQdymzQ5izxCeCXCy/dRYBILr8zeW0dmFW6s0E33/EG1nYPxPknnH5MfdZvY
QCRGoAAd2L4Ob5TncN5RHmlZZVCtPCdMDzZUmZe0B/TrWJ2Tr3h1trIed1GQ0tEWo0EmVx/ciaDn
VNSE/pXiYOTr7irJivzaoWtDjlXi7tSk3Z3b2VvHacB/egoUkuR0JNvpCrgZdhCHAlN1R0b+P1Lt
uxQ/tNaLnDQbQ1xI0IubzFXBZvLVo3aM+4Z4hLVQjmILar91nTuccajkeXX4OVQQwJrr3f5M2ZHP
HbIhEbgWWpZ93jvTfG2N+ffZJvLbkz1ZUAxBVxxezLWGzNar5Cjw5x8WcKhX83cwIN4jw4ZMPzX0
nB1TbNOo2CeutakJvGaMbPkUIFydBvVz0jWahVV8Z4rhb0sQPOksm03d62WwEJZ4UjpJRZwTFMQc
GAoxDfIqn29BP90rSx1UzUNmOFOwkanDImxb9c6K7Ev22xVAvftMvBhi6Pc4UKZdy+D6ZVwAubS5
zvPe++61/UVHua4sK98PDZsxYKx79or2Wue6Pi+8ijYF1PJIDzZ0BzEfvLA8E24YrR0S23rSNyDS
wkJvVsUQTGc662HtDO6qsUiErKOyPMT0+9YANfu9ZcIQblwbgimgiF0wQA520/bLEDj6us1KEwAp
yDubVaWsUtKP9Uz6bniVUY+f1bB74XlEAqpW+zgAMZBNelkVzc8ae8XWrJg8R9zXfhoTOvKt+iot
woOL1nvoQkhCTl5Rxw5Bty8ZRB9z+gXrmWhHbav2wBG9AZxTTdj2mmiNScLdVanbrUx4DFtdiNug
SchHdAzrhePbC2prAkeGQhygubcrQWh5Bl6L+DaUbZTR2yKDgBG9Rov0yGQS5TjreAyAFLM9r/rI
PDCtx3kam8mFKKLrjIgvGUTTEk1F8490ayYdrnlV50W4od//iMboaLYopn3mjrx5tHhA+nKkp42/
QSMQ/0jMDABJk3bOcySTAKZFeV+L8bmT4A7hfTarrCz4jhi0rZIafJSV0sVouuagXLjaNbwhOhTG
nXDVeaQCjpuuzchJRmfR/2PvzHbjRtI2fSuNPh4WuC8HPcBkMndJ1mbZ8gkhSzb3Lcjgdkf/dcyN
zUO7qsuZUimn+uwfDNBodKPKjmQwGPHF+71LBqKnpnrsJ5jHiHGot3ZZQje21EeNg+eDmbuXKoW1
142Y42v1MlXTQ18Un6TQkq1iq/HatkR8obk5y0bSlgrbK514K3VeJ8XWGFjlmJF5m7F1byg81JUt
vZGtXy5zzSExHXLPMBpsIyUXTMkHuqAE/D7nG3xzyQnDfNRedOmI5UlICglb1LQoVXf8UNfGnIbC
7TT04k1Nhq8fee0tFszwHTF/Z8tub3Pku/gyfCb/vN5NOEUuceqFGa9dqEp1Yxf2RhiK/d0NqJPj
YJNW06PoKSeglVPE5aZB4GtbLbjziI1im59bSw+/eB6+OM5E0IOeXVRd9IwJO7kKBvPmUJJ9xp5n
V3dNiKGctZy0rrsph+Sgt2RpVJlYiNSSy3YwwAxgDEQDwTlOUdybaR5tBnM4NGHjcnCQNjyNxlOd
2vs8aC+04IvTsa6MIf6WYU27VOZwG5y0FRcXRg2f2H5hWUV7sKTt+MI10sMU2TdDx+vyerHCRInS
Kc83QTtNqzkxBkg0CblyknGDn6ed38e2t9NStNNlxr0vI8SiWgxEwKE28Ebjox0Z3y1b0y6iUTMx
TbGMNTEU4kLKUrlwmy9q3X1W8EkiRtTwLVG/kANMvnFDowxvqWpFdzX3o77CfRNDna+cs7iYYczd
G4bYpsXwOEwOCR3tUPii/iZMfaXZwxUgNKGl2bNsBszXLVIPbOz37DwytglhdpdxH00XWq1b91PI
5q6YJqvF/KTI5KnUO2PrdZcyn+S2rsLntMyn1Virw0U/NgMK9CFbg39TtmAd5nQXWqweeslhMmAB
P6YQWqfKvoJtcBnJceVF6cTsVRzTNBPX6BTUx5hegzvo1kpWQbM1RmKLlG9NuWpY//VwDWli1Wuk
IqTfx+lBqo9dqfsxZ+OUZgUU/fTbaBVrt8ooINsiubanZg6FV8lobfMOCCv6RBi4soPOTCLUhImY
pt1jW4ihFyEjL5EkuzvHqGjv6IQOAGcSOK+0JflxIgPCV4o95Whw0fNlxUpx58xhhordbzq9jrGX
Cqtl1Qwfe3ThpAoeopCARUvCBHLRhUKIDz7r5InKiZROuvfRAU+97JLpH9YKwa+BRJPCPlfcC29g
p6ps4qKUz5bXrQlsWonMsReqkXdLOyeReqSlfmfmgGm9q+8xKNjh5hdtKEmebTK3EdYcVKEvpexe
iqC8wuElWHM9evHow+hoSRdZph7Ird5kXsiMTckqx/oJrv1KycjoTLTSR1g57e3Jgg4TZ8YaI8kN
rqXaAaKpXJVaZX4aZ60QTqokJvR5vyQbRSzKSZ0uYWi72yFoqjXXqYxCu2pu9C5RdjEdgxp5ZAF6
a7cc3a75rYHmOYKuaMPwDOU1XOOONTyixVhyAUmWU383htbWjlmE5AyQZBinOy0hoooT1wq5wDoo
N/CJw7bdkbbE2jYaLyc6ReuKfJcOL7c2Jth7BFEBFtepf1nv8lrC4B695E7IZPJFEeZfmjY+JIEC
9tXfytaqfSPoOZVF87GgaopH6mYh6o5GuOOQQUDbonAJCeli53nIiC+3KSVGlSjXxKmtg7A5qQDB
BE7cBe7TciQpGAChdvgQ0HscaoBZY2kQoVAuVCJJVU7GojSXyBlwOrcnfUSD1TmlNsN/1eUwCXFI
VWyFoF+xqXSgc4sgbC4BSL+XVSGWSlCz8RIT6tCl15oPbafaqywir2s0OSZh6oTbEZaRT7F2j/ed
sW2VvN4qihYTMqxR90Br7rFU69HIihIiErZK0EmwulwnhRWxs5ILsKwJQP7oDJzTvfRovlNO7Ton
gSEw1YTG4Hcri8tAK9mYOIOwsatbd5OQg7XS6pQEBEXDGArs/SukTKJFOoydlip0vLVT92D8ExYX
ZikvFMhlgVvEGE0Y0Sf0krrfQeXYkL0i151Zk642QGEOBoYYte6u5Vz+xsutV13h4ujouB1d/zRR
PylZo75E1DZEdwVZ9K2so5jbJIgYiSDVEm/o9NlqTPUiyhz1ScSTvbGLtv9cEk7+kII9L7MSI742
rbJ9ZAPu1/HSAg6NjUcdFcclkJC1SQSFpmQjJKI9/phPbXAxpF5xE3G7+YoosBYLj3uCb3n4mIzS
iB7apCRDDdfz6arAcRBb0DZdk+2GJz7kwMuxl9Vn6UzevlfyYA061VDVZsSrN4F+WQxC+PlUPIW1
uDZj+geRCpbUEFu9g4/hXLEgcMfy6CfwwtTyjrKvwm0utx5RvOUdJX3YPwweedYSWydwpsD8MFYS
Fmfq9ereKyfzYKXadDck1CN2hlMcFI925KjVww9ORj2cYfJGAovrLhTc9T/15iBeUKZjxRG4JZFF
Nrpn8iXwx4DLoZFxt477yc/DXLs1U7fc6XrVfC50a7yADFgeSjQ1L0IHOgEDKkLNBkcUJqs6L156
ByDbjB0iwqfmY6toKtuNEk4vkoiEhRLjkg5UahzK4SFpUuXJgQvBzchut3quyht4S6GPFz09uSLO
NkOKh5RN1NChCZqBI4ziIm1QI5IaMabLDL/RBiP/cqYk6QECq47YddTfBy2UDrZrVkGF4GTPFROw
nwpar0AMLbnCXYlDCPDlreCGv/ofJh+yyF3Q2ynBRjDvvOIQTI0FrjlBBwtDF9ucMGKLMcVPKfPf
omP8t0t/m3NI/5pocfu//wvOdFkcG0fwR35SLSzrN1wKIPcjY50FGLNm53d3Kus3iA6wluHk0dL7
Qaz8w50KByoXKwk4GIbOHRMq/b99IxRd+w3yNrW1YaKgwH7B+Dtsi5OQSuSuGvcQE1sXFD6wLk69
I3R3arnDBcIvnDTiik8eULnEoL1R/G6A3rw2RgWiEnRMmmpm53XtItBHpT9owjRDIBF7grIVeMm0
AXQGUgymwmt22sCRtuzQqWZ7R1PQCEHCmuMkvX66xZMrc/wGyWm1sESkXxeCfp9P2FtBTAnBGg2g
jyNeQhOrvmVeS+OWMIUk9Q1z4EhuMq+xoQLLZkv2AneMzqg+N9IunzGCdb6ahShffrzS/6fXLXYU
763bB7JVn5+Kfyzjdvx17f74Yz/XLu4lyHjg789ay9mHCjrpz7U7/xN00jgeIIbBFI/l+QdNSPvN
wzkAlRoL+tjxxJz/EQx7/n1IFpBh3b+zcM2Zq/qnjMKZjdSorPEEwj0HxbZzQpZuK0UP+8HQSPLg
ridvYvMmaJ+wp184rd8U21HdOMOdaoOgbT+s8+oWLppuhKuApoFlpBhPVWDLgMpevXBnc+MHo3qw
xo9R/1GdrqL6WuKplGy8ulgkw8YOlqN7wxJznatwuHCCW0v7SX/+W4vsvsz5z7spv3+ZBTwP9O8w
YBhXvw885+oe/Z9V0fLOb+Q3Md5+a2TW/kHWmv/N/9t/+I9vP/6W+7H69q9/PpeyaOe/LTzZCHE7
eW8NEvxKdubT0fKb/8TvW6f2G57vluUipPhBOWNT/bn8TLxzkCQj/4XHhOBo9ib7ff1pLDKXvdFz
cALkfxmoHZpSttG//qlov9k2nOiZ9OYggUGh9rcW4PH6w9/L0cxZgIo2GvmezW/4laxvkwvZIFEl
wyca4eL14EiJVElt+GVGrn8u6H8UMr8u46Jt/vXPeRn/ssx/DkMRjJkYAjH26ONh9JjNOZhMHeZE
0lwobkPged9qfqeGFTf80fm5Cv9SfEGP8WhERAWYIuJmbWF/hWyQ1JvjEQPc+ftAKMRneGWitn6A
lGbACLzIKeWifFRaZeGotaRl1udVkoBGVlG9j4k6dLG2bj0q2SU+uu2NMIvc3ZvaYHpruORjSX6g
GyFMoldUpBOU1xb39m4Zx0nfWn7semGLO6xJzFbgD84YwBNNw0z0HiwaRZI82GLsa8L8mySN6KUw
pAOrwKms2OkPAgCpf9a0quuCxcAS6dslVjCO1y071Rg63c88pAXTsneRiBiPoshpsPkwYMzQWQ6q
qsCLszhcwNuwHHOEttS92M297QAlbEggxRdG8JlcnXZ64JKeCQMMgabrFn42/95SzKT0jWrWNLQW
bTc5tOGKlCZ8vOj6Ak6YbzlwmaqlGiS4BC9KLl4DbsnWkFkLF8vHdJfBjTDh4hh2QcjMkDk9NBjK
42H2co49Hfd+GonJApWlNP00nfFqhJaZIm5cEavRPpedQmxRyoMHs+OyyA85YqRPZp7V9i5MvJQ+
LXktOP5wYdTCL2CSebNDmTjq3E5ErpffRwIySUZCA71TEjuOATkmXfhjTWYC2LnWe0uuBq4OfaKp
BgJawkKuiFSOk5cyTGygOVXhWs6cK1jJaybX0SoAEXruU901vhUU8UilWWZU73qCccmhrQ1N8SeU
C9DJMFvu3K8p4EC6ruAVRWtTzwFqwD/LulcA3MrBu4jN3oHi7qRBcABQ6/LbiqSbcm87hQIWnKt0
S7RFHdZKdjGHNcu7KhSqfZlVsqhvx2RkwBTWkXpFW7OnRtc0L10i+lTgcGWpTuYjt3VCgXK3MQBm
RmB4BBC5pWIqFTfwoQ/4UNf2hyGMKqktm7yoyoOSlJ6eLWLLatudRgCcIPAJJM9ckWRoEz1kQt/P
5SJLIJXgqE7eXLkOxdBMj16HwzkkidSU6i0hT0Q1tBC50ss657VdoyLQvSsBiUFZKKWb5ndKbMTy
yqJC1O5NAdMvXepuoeyUYMq3aHHdhWVXHj2TNg1XBdbiBCLafZAVV3Hn5vFlF4+hzaSPVrWrB4ce
4GUXmhiKL0nN8GrCC/pYzTauSyTlrs4J+tgDqU/j1TiZkbuQTkVTpG9kB7XDQuvATXyquSxrGxiu
oO2VVtni0aubpr8JOzXIDOj8KD7vRDqYGTbxSl1ys45kln4prSRvD0qXpu5HgkcJKEIMQFZr4EtD
rSu+eJskJrmMJHqz6bbvBqshP71BmFV2IE6mIqo7tPcA51fsWSXCDtHrZE3eBApUC3nAFn4U7teJ
vpM1QTuIAnEvq9JUxjv4hibIdGwYg2+XorJ7AGiS7Va1PanI/eF01A29RZsmceMkXQ+HN7IjG15A
1Rv5opwNBD5gJxhD5cd2P/UQHiCOabBIUMNhkSs0gdeTqAOxgUTqqB88jM6T/aQUirLCnYImpHCt
QIHjG6IjEYkSE52hqLLa2Wwc2kclVWprU2QxzTPpOoG5T+GyHAoafqmfwi0gjEnRqM8zLv2j648B
pGXYRVNVeHhiGBjFeAtDNANtK+wNTZE8Em8wCu/QjcDc2Y0HZNQTXtkB3QEh4N8cyTPio2NON6cK
Emt95o3jewjl2ziRHpElJlvDpVQzEOuJVZ5LkPTMnuJP75+Xb46Dgk63OSt1yzxRO3Lug+2ZGihP
WqHgqbKqu4O1eE7keXws/35IzpInahNq3VdmQRDLaydgGKVWPHs35XB41XrXCEtcmJHZ6ev3H2s+
dP8sA+bpQ7nFZR6/b+pud76T/lptBKUTDpOtM30TIokppqJYTBYBjYWjNX6Yh+qiNEf1CZPzc44r
x8rxH0NTE7CL4G7Hq7NP3hxN/M4mTAqqvYXLfNKn2bqtS4IpVdH77z/lW0NhNYGK18XpzNO5wfz6
lBzWVt5ZDDWlpf2h19LoQmoJ7cuw+fL+SK/nc34Y3cCJiWrQPRXFynHMMMtArmL2UwP3Z6h4oCC3
PhMCgfi/RJVVjEm07Yzsd3H036rz/7KI/7WG/5//3aASXeVrfAcq6Z+Kl+Nqf/4DP6t9A8iDi6bp
caX74ZXJu/9Z7etoUmyMBF1bU3GA5Sr672qfkl4FBJmvqPPyxE4VJcsf5b7+G/82uAv4C4sWTa3+
t8p9Z1Yd//kJWoA4NtdhWGl8iJiCnyIlZRcRKOo5d20aWQ0MvgzRF7RLevi9eNB1CA+NZ2dXke2W
N8U0upe9Zg1fVcTgMCcDA45wnvohisgrAeX/UR8Cegi6qt9bpVHR2m7GnUU/7mEatXsgl+mj1sOs
HaImJMlETgezJXg4GskBWhDsSmJdzf8vkrTdGdJ0gPkQrxhx5O7zNqCL34Ljw6hShFT9SreCVR21
3efUrUdi16Oocvy4cKwvVq6hgYWirM/MVqP5oGNqc0hqS9jg0k2+t2m6k7lQ2y0MnjnRlewowyGj
O/OoyUysMWB3KvAcTZWeF/wy9nWrNaub3IDtsmtVKR8aW6O9XJNQd5P3qbPhpzSXeYCPTF0G2rVZ
jc6yNbXeL+dixIYLZ1HttZpAMTYAuyahD5V732D+tgmM+ApBuHpITM3P1Wq47p3PniGvW5jvYwI7
xq7r77XxxYoUCg/o1F3jfhXpeEH8yirID1MZ7/uu/UjC49JKpcCYxFmwmd2pUfCiBF63rwVBVdhX
72TV6R+ESf414NhCGI3j64n9VScU6QKm656p+uBG5h3MgGpldnKNCmVcjUEUfk0SK/Ojyn229EQs
I8sZntS8fbFtwpQxwdYeqWAe49rb9bqyz0WYLgjIyG5R/xHygADjBSLZnV2I7+akfUSzdYcQb4vN
6yoVYt3MNy3qXLGu9cbEP4AeMb1t/uopKMUaeli1HYm5WgnFvLWr/F7kWn2R6P2TZYyQFMgjren1
t5WUfg/7f9PRBYd6I8ncHcr4vkkQHiEMIZpzofVwYAIg8+9lz/sigxzpeoIrQDTgdwrHFBvCtNxY
Su7HHZQ5o00eCNEd94NjQ2Kgxdh9RtZsyxec5u9E6Phh8VhbLXzdFssumNTQPcvRbfQVyVWQmxUT
b/wgmn28YRAFlLEIDFAQBqPcF56iSyQgdU4jt06aJ8jLxXXTwdd3Cc3cwQjV0oWoKL0X9JihoSWF
H0dN/qCEEBHnzqCFRS33Ank1xrRe0H1dO0nNBXNstr3ZfCIkfSWM/NYgcyUP9bsEhUxNmrXf6tWN
DLN4bQ2NurC8tDlIYzCoueJHdUzWCGsh5iCuXABB7JuM55GVvCiaKNoSNXJhyDRfIKgZ8dl3L1JA
skXT9fXaLNR11ODIkadC3U+oeZepHpY0xogCLjsiShG78l/m5CxMaCmbXG8+1FpKIhzGvxcFKiQu
H9mF0k7tIi/gLTcKbWUAVc+PSPYkGze8yyOEcFxB9XtURuGNas02OylTibUwTB6npx73WvmSxSGZ
q7Mc4zvOO9p9Bpd2ldc2Puq2Capbk5Ve1Z+qwtTXWQ6ZDQBum+aOL21XbvqB+cADyMJ8kuCazqZA
CBqXOh0hLkkH9JsWjSuh9Rnm1hwCd60VvbYxGtP5qgWhs5ZRz62+mvTHcfBuw7TYBjhfL8iz3RKC
+RVN900ZoSnCdsaPEj+JyvauoYYlYSjt6HLC0LDoQ2+kGWLgkzwHTJ3f5E7jV4H1HHXpbiTJA+Y9
Mq3m2STy+GtaNHAMEKFyX1jSxFsieYhRnqcQPzDaNuVVoVm3ioKyQVU6ZBCm3A6kKquCz1El1TpO
5YJA6mUT9wMm/YQRFyLbFkVgXSVOVl3zOGJJXE58xRWKezJ1+lYxJYRQ19iH7RiSFNxvnVBztkh6
HlQyGcpW1x+9WO9547gi3LfFFO6xeidgJdZxWrPJt++QD30k6+5TUpubVo0M37AfHRdRV6+5ZrGF
w2gEKzZb81PE+XmNtM34WHEJRbEdftViwqdtE+FGPqJwqZOaFrkDzywOrWWedeZzT2gsWw88Gr21
lF3lIQ03hkg5GGqnyicsOPIDrP32aznYPaoskOLnQlcK0+d+0hs+YXIGqEaq1jQEa2dDulxHpJxI
3UsY5dpHidpqOSDgUDa5al1lkA+vciIVkAiJwLgeBDbOrRCaz87trUNlFLsenu4BkrdEKW7QYi+9
JrsSCC/XyDLypZL2BMVZjQo9IiQmofOI0oaWuJ1Sa9wMGIp9qsgvo5NxZQbE4slwU+XbcuiyLWaH
sJimrJOLji0QR4Fu15X91sjs7zho1QcDeMgPkXahsECNto5rU9m6s7SipEe5dniWxuumg8hr7bpR
hiXUZKaAZ+gG+6Edetr7Q1zd0maDX9c80XyM1wEBVSSnj3AgnLzxW7VtCZZq+m1iNsEqcGv7IVTT
8kkxsuk+JLcD6WaXX6K1Tx4UKDG7MS2UjWnE4b5Pymif6p5ypWRivFFit3qMoWWjpKIU4fQcYb+n
Zk7Kdd/at61AjJDHavGAS1vxNdLs6S4mRNZX7aHxCzNQ127uBtf4VWW+XahkpGnj9Pyj+Pv/dfA/
OSPeq4M/FnH77eUf/0s8ff3Hit30qf3WHGHg8x//HQO3afapP4JTZoU1fnF/VMWW9hsfkD5bQuto
7H/osX/HwHX7N44YTJw5vBxgq9nT7/eiWMeQnoYJOwC3VqB1rHX+QP9/x6Lfk2rz9/xSETuMScNQ
02yVJpBqqc7JpdT2CGXO9IR+iu52a/KGi10cFPYZBPy47v45ionlsUk1j534qRrcNfrYwK0FLYJK
808pe+OLAh1tixUClETHUWb6L6F4bWQ8ZHwI17+8m98f+lcA/vhO+mN402BUROmwzH/I7n+9k2ZT
jFzRpgDo8VNZ0VIv0RbO262ozkVdHF9K/xjKtCyGwQfn1G7XyLJI15XBxGESwDyf7vuZXJgnJN9O
TgOKrMAQbfX48f0nfOM1Mr8WkLaKo7NJQ/no1i06gawbqwmk1wmgceAp4LVBt3l/lGPE5OfDcbVj
LunBWAQyHY+S6qCobkBGtKpE8cU4ZMUXIqMz0khz80JNU/lze/nLRsaJi9SPAfleVJpANns7iMLx
gF5FHLDsIWegMiNQ0Gpz4GxLC6mR9VL4baYEcmlTvKylrtvf+yn/EqtlsQY3rj6+/+wnLnR//BbQ
Nw1TBTqnJw/fxPB1tCgkdrujBNUhb0Jz/hBAJgqDDo7pRFlYBg3yuFLb0fIkDa60v4RJHyLPk/Xy
/Z/zxpJmZv78NSc9JTdv1NgzFQicip77k9U8qUGo7tWyAZ97f6g31pZlmDhHeNzN5zSA45fQmmnb
h4OYv57G2w11epdVjX7GrfXN52FWCHpjS8QH7niQDEsSWRQ6b5ovdW+oBo0ZB/AmnYikf/95zg11
sqgoHNzBTkzDVx30m6ETeQtHVpdtiCDq/ZHenDn6HRhg8LXgg3H8UIYaTmbDjuRXQyNWJR23A1yH
c3aqr58HO0C+Dva12fn/1OcWnhdXdbzHfSswVNwMpnHXpVm+CyTs6vcf6K2hAGugsxgOXiHG/MC/
uJtBY6OhZ8L+zfu8fciTUNlObq4/hLBPzvgjv5672asNB1cV0y0goNNVJ8ukFp4Kpa13CNEuRcdF
VZwzp5+X1Z+A0PxR82pAKWe/EhzqjZPPaLQ9uoxQTn3ywbRvdmMkF81ke0vVxsCp123ta6IjN/67
s3g86MlmLQenzp2gr3w70NwHV4H5aScq8ZAajcszi/31NM6vSsPCkeMBn/eTN1bW9WCCAzW8MRiW
LSjHvjahEL7/RK8Phtmb8Mfq8zgWtBN8GX9rRBIw9PxCU7QtVq/OFnca+oA9lgi9plhnDErfeG0g
v7juoiYn5O90cVjZ4ESG0KQP8IsmDplivwycoToMXjHu68SWKy+gV/b+U75e/XzDMBXmig0LtlPf
YqeMQsPLI+lj6GctAXbyfUZOvO8mmjjzgG9MKKwyfH3g2WDZc2qHGUV1N4RDxwOqsvtQWkLeqVPs
+kQQAzdEnjucebY3jlpOWbpcGADpYKPWya7YhGkzwDYXfjpHYupEQqA1tFFsYZ6A8C9A0oUCtxTW
U+UggaBTLtsbT+vrm9irMbZ/f6rn0U6+S+reuVRz8cqmwX+80cQtQYuks8Iozgzgo6HNNKiR8FjJ
Cy7C+rZJxtzBo8XW0CdxHzfPTMcbC4x9mT2bZg0TYp3sC13R6FofMb704HsaBdTarG9aH4e6J2jL
0Q7VeXvmmV8tL3v2ZtIIbmFT0l9ZZvZur01tC8tV14pk1XRxsUhLV1mOZfHt/dl9/bIZaia8UP3T
XyOY5nh6q9agQdvkIIeFJjKI1XqwcVWAcGG3GKH0dW9uxjJIVtMIsIMEN3J2bm/KvUNiU+y//2ve
eG6iXRzaAhpJQ+Cgxz+mL7KplTDy/TYXCJcVp761Mi26R0WenDlUXn1WtgrnBw4CuwbL/LQ5Rfb1
GChW3vqVWkbE+SWEACuk8QRRgEhylO7n9x/t1e7LePAh6IVBEcU74mRftJUucUTAjiEiz3uGKaKt
PS7uu/dH+TFDR18LwxgWLxSfLXb509eZdEEQT1bPY1VpcNAaGCL0TsvMb5VY1/ajKcQqHbC8SAYj
Wo81jXFoK0DoldteEzwBDWiQSBYnt41X7/+2t2YAypM3O7FzlXVPzjqStDrFLhBUQvhS9x0N+vWE
XOZM9Tiv15MJYGOeSyCGoMc0L7Ff6pJYBgo5nhP2fmmM7idCNX0RT2kY4Kwqdby51GTWHAw4IdCj
t2LPU84s4tfXAyi4XOEJKqIHpkOrPP4JqK9TrQw6GrlRiiKKuEO/Dopy2Ze6dZBZjYFwMzOtVPrz
n1mj3nWDlHnlpk1KcLfQtpVqJWeO5TenxdLYPp25dgcpOJqWUC91B0UiXxbBBnQ3KpW7wtirLa2m
Mkq3WJQTU9+p2X4s1GnbDxYqkfff/6uN9AczmQ+OCpjK8bT+EJlrKYMzL81Eqz9UzAZ69DHdSYJL
v6N2H1ijk3bmMz9xsaessyEdqnT66Chi2jqTW39dD7ZUByUsM6Brx/hkiquibC9dPEwKBeDZUJY0
6XeIVujMjYcEHUGR7gznpWs8v+kjmDCwzsLpTNj165kAiKfwY6uDSw4OdPybIk8bkHvZI5I7Q16k
faNfNZVWX08mJYSSTOIDTMDq6/vT/3rDY0nCWZ8Zk4YK6+B40LHGTdi1SwKloL0cxu8pPhZDla84
2s5FB7zxfByZsy25AcGNze54qLw3C+lO2FBZSSxujDyRK6Moirs0E2jQsti9oGWgn8ngeb3COTZ+
EEiN+fww5uf/5cPXzCjA74RJjV1mMdKLZB9OeINkWCwQy1S48Tagq4l7nSfHK/o/0+79CX59eDGu
ScHEwWKAUpxMMFZxVkJw2Gy+hWA84qZ8CJyyeexFpp8Z6vVWivyAioT85XmGT0G0KqnmemwafbiG
wQuuqPFDIY3H95/n9SBEDYLu8PmRhQgH/HhCq2B0k7FVSVyeNO2bUkbGMwYJ56KJXi9LRuECQB47
iBsF3vEo/RgJsmaS0dekyHZ2Y6JoQyzGdt1kyJDj0XP/9jk0H44QcGC6Y/HlnI7oTmMp1RZ1uaup
W0PUyqXed9aZ3e6t2WPPmW9aJoSiU0pKr4ZCGlXGN06OGr4dSFQR06brv/+Ofvh02iRBwCg6WXOT
7OhTxQ02UxplS94k9kEmGAC+P8ob7wgasaOyfcx4zCk5P5VqB7DmUiPqg74rS7inOULAW9NEiqfh
UX1m7l5/SYgAgaIBF6Fk/eQ0//IpDylB07HFeOialD2W1pBgBYJO5E3DcO5kfOvhXFODA6y6VNqn
dvBN1gI4N4r0laCNaEKqG8yIvqtqcs3qOZf798aq4ErFJQJcFsHZ6dVKQw9v1+gj/VrUHtcl7MPb
qJbb99/XG/M3f0uaausmbQb1pNYsJZ7uoWLN/szhtzyITeoc47FlN9r8JwPRfOBqCjZ7usgVKYSh
VYb0O1kXt3VPFA0Lf7oIJnlmM3rrkSB4ER/AEQ7h8AQDUty8i91Alb7qaRX0WctYKY5S3Q3VcC6R
6gcwf1xCzrD2n2Od1G8QMHX6c9y4oZmGF53AAWBpOFM8LNn/ghujbTp7nSsa5pM4GU4FFVQ1tJu6
cKj5jLEhvskJ8MWAYld203LsEUstVenEh3Zop9uhEENx3ytF9U1YHZ3bMc1Hh75qmTr+++/nB9py
+ihwJ/mE6NiqZOAd766KwIy8wxcQOW6o4vFkNJdyaNvPIwqQleXl3srBgiZZ5OakXOAOFWxHx6z+
g+U4TyjiA8w/6G8d/wg5cp8dddH52OfVm1CnzK1UG+c4XPbPDPXGxzyXeRQ6kMyorE5W/thWJcyx
vvPrrE4vC8MwUfqECvnbet4vqsioz+U+vTkiHQUMzjSVRXOyWKwCnlmXtp1vgpqgPbflVnghqoZQ
BtqlgRvh9fvv9I0thOgGdVbLzAFe9smWr00NVstYTWCdAWHU9TCYC3U7ObNy3ngsPNppIMFUpQbw
5n/+yxYM6ZYU6t5EUJFUtOAxe9/TqBZbsozEBzy75Jnx3lqpbPpEm4CuOszmyUrNE6hYGPMOfjj2
3SIcEWBjL1OsuyQp74kfUJ4IIkrwOaCDeBMLz/sK9aS2Fu9Prj4vkJMPhhIOiJ7TANTpNJ43DEs4
UCEuLqrdaiuRpsVOAVIP8e2IJE5UWfRhjm08jHqkL0sboxM8X9Vlr2AbSYhIdZ0hBgaAhJY3uWW+
jvoGWkYHAygL+BQXRU2banJ1eeaIfmN/nNtRKpcKdeZLny58ri+QC5Ter/CMxbrHVoatl/fadVHg
HPv+JL21AlnxfNIe8bXkBx6vDVyiFVXNc+YoEsEqKquZcYtx738wCh/zHKemzlzN41F6xXPxTCwG
gOQq2GZNUu4rr4vOrbvXdxXgAojYFIK00Ek7Ox5mLKIehigLXctD+6XH9h+Xm4mEUj0NMFdR89CT
KDES7SMW2QWxCDDVr7pGzXaeYX9H5pNvLaqS9eik4bVldiXMJUCO7aCp3cP7M/LmT6Xap04hWAWF
xvFPHWLLHLKSeQfjmHZjFecXWSiSZTgFwYYoBQILcMz4+v6gby4saP6EDYFbEfJ8PGiNaLQrvXIg
1DT9JKSrL1UV7//Qm/LV+yO9uax+Genk8RoAzkQtGamAOOTD184uIxzjzgAhbz+PyT3Ywo8IJvHx
88gWrRZI3OCXZKgtRIjIbxHjqrsodA+y0H/wSOSngXzM0tvTrxK7LFkrPZtaioXfeixVFEGNWp15
pLcmboZNgTpmtP60gq2dgQPDwh3H7Hu5QnAtF2k1nAs6e2vifh3l5HtMNfh+mlGxELjL3UlsN/x2
KMcHswqwIHx/3t5ApUHQZoSWRecxdydfJemkeBiFbc8ymK1k8QhDhYMd5r4Lc1wghKftB8MVnyH6
Zx/11FIuglbGBzMf3XNxUW//FgdPNr4BmpCnkUkdmn1PMZveH3UtY6cf4lWuRp8GzRGbyC6+d0bs
FxLaVtw20wK6c0jm3Lm0nzffMViRR23jzlrZ42VLWHakDtPQ/x/2zmO5biRt07cy0euBAt4sZgMc
Qy9DUW6DoIoSEh6ZSNirnwdSdf3iKTYZqtVMRPeiNyUpD4AE8jPv97w7hTj5zBst/Dpl/6Ix7Pbp
Pj3+aGsxhM3JT1H85L5DxQnboOWW90h7L3H3Kd8yhmnfcNb24Q5ImL7I+yzYF4jVvoKxwqQK8AGU
J0veLyMVoRc2wlOb7tffc/K2ul0ZgPyYYNenCE8HxQ2gndHtW9v/J+8q8wq4vhM6onE4ucNlSVhC
J4SDYHF0PKUuiuGOWbvnd/b2lpzeYJReW0mSjBOMxOPnqIYJ37VJTLuCmH3A4rcu3XjaWk9vMc7E
/3SMqu7KXHoKVYyGtuULqfVT+4g2j00RmACSo+Tx+rRsswBEM9p8EdUXciwUyuFavXv+Kk9snbeq
K28KKitiKf4HleLxMjao1UGHFD6Us4j7Cul5vgtwPH+/oOO8tNq5B7tVjP0NI+jiD6+MMLthqnCA
+KYt4+OEDl7G6MU749h3s39bG5VfvHArnjpOubGbqoDZb8Roj3+jLKU5A0icqGqYzhkzV4zpTTp4
syK7BanntbHr1t775+/MdoidPv8tuGQW3t2YyNsL+EtcnWWwZEt8tHdLW+HSIfo3g9Fi2+d7ny1t
vBAwPPWwA24/rQhCa8bbHy9mt4M/mwvvDE1j+8KR4YZQ9IZ/cPygWdxMV/k4EZg8XmW0Si9AfTrt
nNnfZ7qp36x6VLfP37en3htQE1v/jJZ75J48rNxdKuJsegRSm2sLOwwwY8bwGnV8pb+khhvtmcqB
CWdO1gvX99QjC5AyRD4GNnRjT/YyXbqxaBEK7ZwMZxiwguIC0w5L7Gu/ZGSwNuvy7vmLffK5QcFg
SAkFn+WdfPVka8PkQo+ym6Yo2vAW7s4Y8+Lw/CpPfVs382VEPBS+KIg+fm65UHY44e29S9PaunH6
ObqgH6PPTV3OL7xqTz29cCPc4ACJ7PNUClkp1zc8CzAXJOLppmQa6y4NNK44KoOOzHM/Z+ZogtOU
Ov/gVlJ8NSMKpBye7skr0JlBT4nWIGqBwvghbzsINHXjvtDQeeqBUdmgMkU+hCzfeXwr14rB+rFi
4lj1ot3ho4PN8ARh/J98vcMACTDwCB5bdLIVO47ixu82xmg0W/sIxuvRXzq5e35jPPVhpHNJOImM
h5t2cs9kxo4EdA5HzE2n6yGHZ7afBpxVGSRXPsjR2tiluPS8IHR5sgSAEbrF0owNUs1+fBe7Rmfa
tIgwp8E1QWM2MniT6qW/4+von6XjPJ736ECPa1uMr6dING+qVb4wSfpktMdMM7JCEi2bMsvjH8GQ
RN9aM2/FZhRyqKxoPI6+2d0D7siPC0aGD6a9Op/JFnrMYcD5xVmhvTeQMdcXYp+nNtWvv+Tkk1c0
vt+VYiWs97vh0mqEfSgYXn+hX/7EKgjHORyoHFDkPw0INs+WLPdagux1ZCpuzBiciOeqs154uk+s
Q+RKDE1ln9jgtPvb1Zbd1T2oE4/5rau5aMejos/zwj17YuvS6WUQeNO40R87OYtAckuF+QCGt6Gh
+Gj6yx91jdGGQqRDJzDzGIBB9HB8/oWJ2BMnhzrb1aUoh8U8IJrTJ2UL2WSigp8ghf2WWRhxwKZt
ZvKrAY+ZLupiLWYJKETgR1l23e+5gf+IttDKUHtE2b7phk6uWgklSkig1i6yBvNNTTq0Dxq13AaT
8f35K33izCD7oMK0texodZ68Hcz6rrDWV3RBGMheSncATF5K49Z0QNM9v9QTGwa5DHPCBMp0H52T
pfKp6KY0xyV4QWMWM34ICrwV6e75VbZv2emjI39DZYFOAPXnyaMLcTFRymP2NJMBcqbI78VHs1fV
ejSHscyuYWbjhfn8mk+IdIiWfll020+/BIF+2QtfMxG2A5YxkKwLYR9H19b7NY/SEYsMtzk6w1Tv
XSNgyG4NZ+sIosT9gEHLZZjqfQuvIIE32P/x/C978p5T9+Vu4JhjuifR6eAMKL0ou+7Iv+Ul02TV
joRb//4nh1lucxP1EVmTaj2+/B6bCFodNhYUG6i1KqtsD5HdfuEu/9TZPH62BPVIXch06MmTbD1e
xwyYdTbwWiNGXAOG8pZVfoJKE7vW+tlZmqSsQlUevTGkC9fMUrxvgw4ER2+JCJnxkDY3mdEAJsJF
CI8dtVraez/kygBNGYTN9TyALyYnxQw8HmUWmheyjoSOMZwPgfPAr+4OuVJBtvOzLO8ObSmjL+nc
4UZQqxQnVW0s3mWZink5W9dhoWygezu7qoVY0DZGnPMxoCEj548bS3msUyRbu4CPmEpyIDPRzixI
2HeWnfWIaHrLj2eFi8Temqp8xX7NrcJ9tKTZ1eJ16x0eNyBP8PFg/TmUYE3C0Z2yfTipVF+U09Lp
JGeGo6FNUhop/0qrK7DqARU5cyiBfC9DWts7iWHTZ6XWwT5rPAwHDr1F4S4RXeEFezWi5sFsoe/C
Y8XYrqDn025jLmJy/COmbgHgWiOqLgCn9/izoOiUSBtpiF32Dn61cKImiMaj2/m3KRPJNrObejLi
NoxycPjU2oGg97lX3jlZPnt3Zdivb21vWhTV93l1YLEDojmIIacmRcgZQHvP7fyjTTmDaSNnlJij
G90nz+sdvKYCddEtzBUwZZl3bVLhVniLo5dTIqBfpHFhjMRiuN4M61nnpp4FuHyBhE6zPQzgAjsF
gFJ7gMOSj33/DtwQLG0rBFWCqQBt62M1+GWR4K8cXBV+ALbETVd7Pvb5bH60s7rAugNDwZs8W8AH
RYJz5JzSUuEkgbZ7O/FnUckrXMpr+1AzN1DvUmeQl5GTIuArsQ4Tu2gIWhOPrDGQZ2NodsNrG2TS
hxRs1ie1lOB/gom+xGU4NP7XhR17j+/M9FpZTXcZ1mtNk9uE9EsWZfqHciym96Zb4yFRuGq6CNoN
8YKIh8lHK2u13rwQa0b4MaEIb0ws6gycMIBLfx7CUHtxsWDwFE9ajwb/X9XFrhpN5/vcuPDHDNMp
AKgq4zsmdEz9MrtTTIdJNuxYs6mWd3yIq2i/Nmv90aubCmOHjHJMQslRfCkYgj938rz+1vYqfzNZ
81i8ZsbY/Vjm2Iyg6QEwBchHCGxYYGrBiA5rpMA1ECGZTBkD3Od1sPTMr3tL/rEZTcV0fTGl7ZvZ
Xo1yFw70mMD05urBCwS0ZGjf+FGkQTd+0TkI9DOpw7oEHJR5H4WBpe7RwnjBTmhUOa9L3AQwLGHH
HgSCHWOvq2jtsSVdeCnHBjzO3i2jztwHIF0zmNNr9BoUmgHVNuWH5F6AAU7FQ6sAGC7WgyKNumki
Z/wK5cowEnti8jX2QijpOeMCWRwGHZPspSjycjejdFF7xFhWeB4ZpTZ3GDoSLDJd7ztJ36/5G5t3
OUtkhvAlGVNmGZIwnRsD04GqOY/cHAJ7jgU2DS+1Wawo39YirmZsWGI7K6r+7WDYtKhnkcMpk1gb
dCDBvbG49uGC4tS1qsiPQwOMGb9/xL1HwlNWO9Ki5pM9mX0EZLrGRGLBwkgebFMw2Gz3Y1qeqckf
4ELAE+KoASfc02MHdw/C2GneznPo3RpikvZBViuz8MvkT1aM+wukt3rogTmmiHwXPjiUP2AiWcZb
y2vL6Tj7CjACzTZ/vajHvrGKXS2xFPLiwesDcN2Y1KVW/xUdXjMbb01jWqGCafDGRnXXzmXo51w/
Di4i+d+NZJAv3EhuWFw3N1TXoluPT9F7z2bwdjfKqN/7uV9dFBI8fmYxHGwHhkyUDOy7RVig2P2o
V3d4dXTsqAoz5Rfiz78pTkMUJfSukBrRAkCm4zw+6TLUk2MzR+4OEt0ttwtcMYjuGARBtWtxrcGq
T22o8fKBU6lMhsIIkhbFL/bgfGy6of+Zdf93GPhf9nbv/zMU5zb/ptT9/7r69kOI/5Oqef7wf37+
tZ9DwHCjX6E4B8uI2p5xLUpa/54CNiznFYOiFEl8ChYk35vS6s8x4OgVij/Ksy7pEzqvrQ/35xSw
/4pkAqkxvXPQ9TCQvN+ZAn4c4RNr0+UgF6QB4DFpRfj9eCuphQJeuobnQxVZ9wuGkWwj5ju+oq9s
z3+5NW9+RmK/zuI+jjZ/LGUhLUTMAyIKYc/2U34Jg3vLKiRDSefE3/2GcXRi08O46Z8sQmJGwQzY
z2kNNGxToYscS9ygmw6ejcFmF3BUPb/IEzeNqoW3kZ+p/yB5fXwl8+BA1qjxU4xCoDBeZZ61NjKF
2ZXpb6XRnAPUWElHQnIvmorYQz5eien9SaRTe16Q1LcxUvcyo4CPm/3zF3T6aH4uw6iCTaYHp+nk
grQ/RYgeOgbAtfN+oM1P17fRZ88vsv0j/xOfb9fiw6HZHMgZC0CBd5LhFdE6zHgK0z+fliNDNA4o
pN7X1a7kV50vTidfkAj//aoYvGTWY6vlWnR5ThICGxq7GgLnzPfTOtHNYiZGp16Slz51VbzaSJCY
LNkaPY+fUKDbiQqHczbmGPbYnkzpKrhT7Br4epJvvPSknl8OYf3j5aparePKpB2MQu9gFhhZa6zG
XwuYqge+I/Lt88/sR53m5KFt/SPsd7mFGxX68Xqr3/tDOzcUU6bmSyvN/GtHVFkkbmkVOilza0nj
sg7LN7M/+hktwy00MOZB3ZlZmK1k896oSEMqHDVqa/Gpqs95mcyLSN+4fcnfZgYo/9jXEgFdh93H
2dDiSHFfYt9uvFWzbbN2Tyt6//yFnb7CqOO2UX2HK6PET774+Lrw3cLPDiWmWHrvGGC/c13boXu2
OGn+W/2EbdsHfO34xqNRC/6upk39kGMZPlFDtXNvONBqB7WM35YWr5FRrzBYf//KWAYAwVbqZ+Lp
8ZVVcrF6aKlnTQ45Z53GBQjoTDWM7tf751f6+/vFlW11422mCpb4yV6cC/TH2YAf1bquSd+0xg4T
lpfmAZ9YZPuMcwJybHAonDyooWz8pUjbM2cOwKUEBn6wU20dnr+SJ3YDEjSGSmnuM61y+mmyiQOt
AWnPqFschWfYEEVGsg9I7aX665MrsQDVVyTpKHsePx0vY6jBmNuzAuLvVUEP8NC2TbffUtHfalL8
2Hfownx4IT4bna/u45XkYtqzZQCTtRl9Ab4EqRkw6Atn+lOXswHhPUZMqPWe6ufIzKXZBxgkNmET
T57fH/HS5hxpBvfN84/oqX2wlQc31z54EKeXM9VoBNOlOjOifDmCEcl3yq2D5PlFtiPo8dduuxJg
FuE2f0uB9/E98+k1uiDQztoguvdQ81/j2tldYzXnv2vscXmgW9G90IF4ckkmFIgiHCbhTtV1wsw8
e1oKcAeAtwtM6w60NGlIqwUKPgJXPCuNun3hOom3/nalBKTbMEmEenBjaT6+0iAYdOaq6gjcLwv3
oz+Zf/RtjnViz8vG9FQJDrfQi7bjaOj0Z8dUxdfIwLQxXhxy8j3hrHnTtdQWlqlclzhlQPjCJw/7
ZIZhAYRzAzbHgt9fxBNEpMNYWWu4F2WPuV2pSLwT2VFbf9sL273xykANbwrUdPnBqpqyf+fnTVjF
WpL+7MgFccyKUrvWqATKUdx7hdWY7+wcAnCSs2ncxMdVBfqhVXzPPajFFymWn95epUb7ntyv6w6j
3ZtA7kpsV1Ztw04jF7w27cEM9r3kZiSBVU8Xjr0GmPOFAw6rPYPte7jSc34+Vn140wL/+uw7CwTv
2hrt82Yu0+8SJZaL+4tePlWAHPWuqEpmon1ZZN+MBn4djrOYHddAzssDNfuxhGhnLldhq1uLxDEd
q6SFcQxLpJ6lPKPhBQytA4CgkkwEPQ8EV3UrySSN/TNZjCiBy5UWKOi6YCmSjdyNMjVEZLJPg9X9
NJoCFGPZj/V30S/lDbzmrkpSR6e3Ui6YeGR52h3gCJb4ITaz9eBmI6SpqvfHz2ZmdTh2u/Z8zZwE
HuINQ/UPxtIBVE2ZNiniAaNAA1VBJS/1YpklKXqberiNNto/Y4y2bSAu66KhwrSZO61Vs7wbXH/4
HE2l/prygvWUCDMT29BVje+LJWjfCRRl8GmnGcTaGTaxS77T9mShnpVMhVzhA5UXZ0sPPg70eOvg
BjsZe19YVntU4VxZ2OgG4VF18r1vtFV6Fi6ceZ3UQGGlRwUh7sZ+ODLnG4wQEKflHS2lDIm/bpwL
RCvlh8UL1y8VHkLX4TxnHwn955JafMHIHGG+t8T4MNXvM18bTuytMviE7KwddgEnep4Miyad6QJl
1Ae7AJLKhtQ4lFOtGqmgWFWOO6if3w+i8B7oHy5WAqBgWRO3a7v6khkhXvHaU30KrHGuvsO247PW
V5UdYOdYi/sVSrZ1PnZemt91Rs/dXj1/wZuVmXhYd5Uqbj0a0DoxSCjxhdVO0CYDnxR8qs2pMTFz
B8AWS28zUQtsSHCyXuZz7EHlJi3FIm0Xuco4Eg9lxm4YhfHBgSdu7dIhAGPezlCi4kzpZT2ERtp9
ESM27rvcHJaj4JvW42OAt2gcVrlpvV1TyzB3IvTVR9+SbXvmz+C8dwB7ww+VrHGYaQQE8kPkroPY
+2MZfVgY2ex2mM/iEddmptslnpmVjPQB773rAv5WrCOrxzQ8GNwZEKqomade8luq3l6/p0bkeDdd
ADRgF/i1+71iah77vr7ZTPzqTi0IqyDz7CKexWZLGKYiGZ2ST0nuNekffp9nfkJBNh9j2ONVdej8
3mZs0K4KfA19Meqd29rzH0VI0wumfcCMh1rsZbPRzRRmdcKrsL0aO9eLdl09MquSVKMu0qt0cfCU
XjJMWGOFekpQP+v1zxP4v7WXf2HR8cvpvfmb/OlbcnNf41tykw/ffgWv/fjj/665+NGrTVRA342v
PygJQtOfPGKDgdhXW74G1YzUnb9EfPxnzcWwwleQ15jTJeGhX4f656+qCw5yryzPowmKVABpCxWd
3ym7/BA3/BppIHygGERUuw3YbSDyx+fv6uHtWOHbdofLKfXJkQFhsZ8d56JaQ7n5MAXyRsNjs+Pa
RnxJQdXnc6xsgJuRTy14yedCJnm9ZlfIYzMKt2M9PSwlVlWxKLo7gWpbJSrs+usOMNTXFeXhz1nr
39p5z0KuH+Gw/yM0e1vvj7ZbVJ4J/f+K8w2P45mq3/Bw3/y69X5wF/4kYYev0LJsTWxKepuCjH/p
TxK29YoAmaqRgwiRRHCbcPg3889+RS0XvTiFQsA2mGr8te+iV8xDhIS79N+p6cNS+J1tR6z8KO5D
i4XSl3mbrT/iRmzyk3KFi4e1XrX/qaej578HNiODkOCiKEx1FTZ1Fnzj0FCF2IEt7Tv1xaUdZy/7
LMVvhew4x2BcrS1GeOYcld1O1nVoCWKRSKzRsXfXKk/SznG0fePMOIPbmAyGGD4WwsP6JamZ1upB
zkrMpVta/s02hen3xfVAUODvelqe9k0x5z7/9IBbMz7pqOhxWjlIH4LqMZuZhvqapQwQl4ewXZpe
HyZG08vgLCiVwxxYXwUhzgSOwHU0k9HW6V0xYs+jLjLbY8gIzwTk1t5U24O3ME+RrNk8lXQIyiK4
KH0jG6q9Tplf2ymgw32+wyQ18C4MolXvAcvK0LwGyuMNhFBLbvGmCrfJD4Hd1wBLV3L9WA5z0RHU
KVpUbdF0Y7y6AyF8AJceGgI7RCdZ2Olr2WYr9lW0M+lsEF6V3XenbWvowatXCxw8KRbIr8WwCnlD
T7nFdpoCFEMp66JKjyEckKcqhnCLIVYtcVyNA3cOw3PdFyF2tq3bMNCa20y0XJogX8q9MQnMGBe7
IsSkTNt+TC2NEjdUxnjOOP2q4znjMI5VVck3gxxxd6fLMNzyuLzhrg9y7VxKwy1h8RQMoF/PdTjk
O1muDXRmOaeXxZD1+I3j9KwPZbZO/Dy7WscgBk63qiM9NvvB00FUJV1I+29fsoHh6wzoWfDcoRZ9
UeOz3e6FxR/MUqcJEpm2TpgQ6oLNxY8nGy48kpWPISDbMHbxFcGt1bPg2hwQVwcQhikAx5gO1VXc
tH45j4mpQ25mM80Ltt165YItgukOJ+hmjT5aVe0GO6PXQQeSwxk9ClKG7TGWklliaDEDlfil1FWa
MfbUutUoY9HZQ/gatVbuFYkdGggBS/yeH6bUEdMxAHoCjW2EH+/co1mVzicTV8fNlpRWNKWzaHW3
7KHt161DWk4p/qhagccYqhX7vjnrHKQiWe68biIg0XvFZFmWWHQiEQIiaSRhcL0mwlrohyt7jXIA
ZybDAynN+OebwfL6B5fp+ixei3DRzO6EAMCoryJAnxY/hzZGyP+GN3b+wK7lNtKya+CKLwVphRFO
+jUCI4ZgmXnjP8KYUdG+HZc+OkTMuH+OnAlLlXaAHDQZsMexcEWTi2eUeRtgdvVlZUrqAxlMreJx
dpqrShHAnoV0QqerQYghiHv4xgC0kXEy1ohomeE5t2CzVV1F6dRTCC/jqNbOSvMRJcBFoE2cksLJ
b89drORnOnfz+A5zJ/Wp8joMB7tFTBZB+MKvbtKSrRII8hnp8onB7mqpJiAr7tJeqdVYD8HkVeEX
8j/CvbinfTy/1owZ6MTuMgE6HW95ufVDw7650LT6IAZPxYJxM0AXfdtSra+uif23Vsm0tnWUZF3j
GRzBsAXxxMHDupj6BIhjsH7UJVnzO0NHGmciQ2LkDOfexpMLt3j6Be515vCaWrQ0Vbq17ABxJePa
edkRxSGRNbu0NE3GTRlbU+dIoqN6N42tg5gcKrx/aWQYep+XrSf762UQoXHJeyuCiwkdRih3UyRn
hBCIBvzEsE0Vrommd+hwef7YZn8wEiLGL5jeqjb2phTr2j7Co/QjM4+FvYhd1al89GMUtcu0NbiD
zvpK8ATt47wB1GzXfpw5yizOoola4N1q9mC3s1oxDE23/m4yx6C6yvBKdY62Pyp17KoBY8r6ky1H
PmQRUNTNkltY6yLMWz/jnAjdSxsR6pqgZtAfsV4tjatxsLvhXYNsqDsXoqfXiZmwLSCjjw5RDmlm
vZudfJax00YDpmJCD9GhQpQj9rYmFnuXgc0MkjBK9dvQQrmRAO0Y0LvUBv6A0QIyldHXqb5JR2mH
QJRN+x58slCHOh1mbLxMUd/06I3bzfampO+LtDKPTaSUdhKh2gIhPflNBQOUqVXkFL6vcZdxwKUh
3ChvRsdaOUx7T+dDvOF/X+u+SpcjBlf1dOy3ajigHpHid9hOy3nrKki1zKTKbz2y0E9+A2P0EEVF
cD3KpbvOOJu2rWGaF3jfwmHF7CkqYGWnq4qZQV3N89zvOT1bzl17R5KX4YVstH6GVqby0SQU3biI
w7ro8d7AKPkhi+awvDaULf1DMTRIWtICdVyCa4hlxdSHSNErYI8A4lLXvJiWtlA7jHJDDLTLuse4
sXcM8i4p2ygkYavpqGeIBmiCQEe/zB255Di4e9MX+po+yHEViepAixyVDMc32ZgYq8xMRNjRHljs
tLxwg8ydcYsjB489tutZqaN+OmRF532ZO5JaLLjKoJN7Jnt1B6XdUOuZSeFifedLJHcJxWS8nYfc
by/YUDMD/tHsk7whQrgNTdlhpjab4sFPKxkmxqCXC7tKm3DXoZRvD07XjepmaFJ1kTnpu0quLf9k
PVU3UTSGC/qHpblHldC9n4zeD/czRjsS/LidN8619DL2WJ411nK3+MIQ8E1yAFRpb9uvXd+d+7iX
0OteV1jW097T1FESgg/xli+J89lphzI/g/WQf/N4ytzQunDsT6MGYH/XIOYejoZftE2iDGREFyi7
RvMIj4ACUqMZvMFwueazGLjSs/barxlgeDt7naMfQBowMJ/4OrAL4A3Rep2q3P4q5JzdSsdt19gQ
lvkH0hZ6Znk1DJw2rUTQsnCv39mjQ1aNn0SwHXxCvUefYT4odxjGWIkM+RVQzfWPama7H7ADqgtI
/pWtYxE0wX3JDB/5jCUYo6AM7lyayKF4wv2CF7pBFDPtbfoa517NjYj9xsV2pMjd8VpkFsoMpTrz
TmEsMsVBGxFUoMQmTjTWDl3xhNplM0rrcz7HuuLHF9Yqv+LNAV0zNYW+j6xWX/gK429jbNp3lvAX
ex+QMSFb6trxOm+huKHsCkIeoreO/T7XWmpGEuvovC/M+vvoeeKqD3T6vZ9H8xMzem53XEbHO/oV
krkEm+9JokTKlH2ujdH8NpG1YaJHU/CDidf2d+HBuP0oVYHiTJpdPe8jRNj255kp8vF96/tl0FD1
G5rgaOfKMndGRa7wEm7lcel3SwE2Ejcz/iF4F2SUW4rwSx8+GiU+eVxULCBo1jyJrqr2LfOeb6lR
6pqNOSrrhYLz39Zk+I2sA/UDufeGS3u8Jr0qdJf4ysWBVWI94KAXXEsDn+x0Xvdlxc3+JSF7Qmuw
pc//k15zjaxHg2+TnLIgfefH60EeKzgUUGO1S/bW57xFvG8zLFus0T4zmMfSszXu7KGJ9g4x4m+1
Xn6sjrSeutNGqEKkfZJkIZHG+NAqiZ5b39xHPjyQ2W4enr/Ex62XbRFGa9B/I+X3qfeewpkLzOnF
zMc8NlCkJt3iS+xYaG7ss3Js7//JWlRLECGgtj8lAqWImjIF1DoeCLp2OjPqj8irzKtBFUgTn19r
84w9eXY4mLIQcgQKIwziPn52hiWntZo7n5yGr4+/BAhKocmuZ0pK8Gy6QtNB1L2TVEAugtoJmUwN
/L1wJAFnhzqTc8f9OM9S33fUn7Hq24qAz//Ix92onzefLh7TwUwCMAR30igas8xBd8bNL9qw3YNl
qs4oGKeHH6v8VoXlP9ZNfi2b/P9nNraBU/5zheU9+dCjAsv2x38WWKxX2xAb/UxMvJhLMLfK2Z+l
PfOVRSef8jz/g2K2QVr+KrFgLWyBYOI/e9TuqH7wn/qf1sL+q22EBJYGLxJCAMKP3ymxUCl8vH8h
HvLhgWrCBjYJLU9Le525Ll5QfA/y0vWPzVQZV0HRuMs1tgcEVCqAIXTfBe1y4zRYSV2Jfi6YM88j
cWPYVv09EPZcxpiXpG9oCaUfCmL0L2IquztMiIW5t+0BLbPpSbybRGbaDXLDUd+3hi2d2JgMn7lW
W5CtRpZEzlt64/C60/iKEtoL+I8iZFgkTl23feNUrhrObKnMbr8QrX62pt5d/mgYYbE+WkORiqPq
x4i6S5GL+doPy/w8IhxjHqSwfHkHqqONssTILP/OMeyy3HeWER7cpZzkbqzact6PgaYXljRtZzn7
YOoWkOutMIZzf7HG7oh5U2sdZh/F5rve7RR8rIwEPR0M178ys6y+zrqixBQraDWWuSPz/mS5vfpK
2L7KQ+hrEq6sbEtIyeQYEzWK/M1ouYXIkiWFcLsn8XLq9TDlalxebyp0FM5UyFSi5TpGO9oQpKIY
C3np1YIoNk1cGQzvK8sr8ySyibUOK630nhSgRVn6gLEYU6GW4Xd3IBi8m7yZ88E79CLHeJhpg2x4
G0A5eYhos1F6cKfmu6ub7HKsA2K+QrnTXuourBLpllN76CgTYCxVZw9umiI1p9QEiz4aXZPkoq6s
EIoEu5jBgELdhnjEeEckBLh/KbzXHHxPyxQzLztaxXmUeqt5XIpCXumVxIgB667ELMvEKDfx6Ed9
H9I+62KyKnaBWqoUr1/SVizXiohmUStX+dBzSovjRIJSxD1COpfsWdDEILEjk+5lH90VFQDJsV1y
Iw6LelmpMmQT7ctOpp96DDvzhM6Je0/98zKP5qY78kZicNakQ3krx5YL60uX5uOEMQ65gxcQUHsG
Avmw7dvLLRagP4OT8xyjqQvufGeYymRaqLDFqcauO3FUVj/40u85wFeO9h1+vnNHPKoySnd+599Q
8cu/Ac0G8ts3efsWE+bc2VNwab9WYTZdZkJE5R6rDFHvnNrTdJFk1XyaPVt/LTI8WROcwIJv9pjn
/fmyRsXXLKKyQh2+JqgPyPASWTpb+igMw+bQ8RlIgCA2Z3HRuTljCcLPQPFnOXbCZlMUl1NO1xdD
I+oPCU7Uxmu78dxhF80FTmWFo6fzYrVHMlZFqYqZAGpYgzHP9C7zBcWuo00j1kO/9US1X32BUFF+
NrRuCSzykvjaoZn/tVqc2o3dGt4cZJUA0lgAbf4sbOkN7JHtN34SYkGFV7NV8FO1Yfu3ToFfUOKv
nf5KnSmS+8AdC+uwUhE4RvMoUHvbVeAdw8lUqN8jEwpaCjkvi2etjTstU2kAks3TbxUKEXlY8KtV
V+tqgsRqLEd3cdTM9VtYAOLarToE1ARmxbdZuOWdqCJhxB37XsWo2Op3GTWmgerQ4h9X6PtVMiKd
uh8GIb+wY2Zzj9NI2J41fFGwxM3S7iLoa9zVnTnz7+C5AKpZWyweEupj/pZpNMalO6bet+mHwztl
L/8KWxHqwW5VdTZcXpDie4IE1Z8FK1K+uA3GceCDqtxjQ4IKSC0tvaPIa0Yf/BY97s844r8n/L9o
NDx7wg9N3ueEob+Ipre/8echjz8ShzidEjrIoBM2QdbPQz54tVGu0RohIzEDMpm/TniH/7Sd68io
mQU1Oeb/OuGxJyUPIFTgr3LQw5j8nRP+JLegDYMtBbp7+Hr2pus+ie4LzPzALNQU4y2z/lIVk7hY
3Ry/vnQYbyejqnaLWuc3AdrdS8tQ/fGX+/REanMS97P8FlZ4AcRMhF3mKShrYCC88cg8Y7cV5pu2
WYevOY2T20g53e43l6LCsHWxPBOdH0VrYqZfM0WgnxQqpqDB1b2o3s+68JO2GqiUYVfxwlX97aa6
PxDJJEs4ZgGfOgn6HdXMSs14lZoeXklAQTheymikqSJwSuYMtqr3Ps7nYJUyEX3rp35xzp+/Wutv
d5ar3LpzzNtDL/gRPf56uX0+ZHzlmD5dUxAQZ1OEsjfxmmrwduGau3xyBsO87akyf/YyOsUxMoLu
QzQMBDtM7lEUdJrhg+d66Gl8auT2vplU9xJt+ST1wEYa8AaZ9A84ENZd2538JX3PlxAlFc2HuAlW
mrtGMV4YqGdf0E7/GJ3+JYPelqHewRam1ElB8nSbyaHoImmJMi6NJk9jP5wXL3bGteWWKNv8HMxZ
/roeDGxL3aae1qPePrRq1Jgx1akSbyU10zd5MPR5Ijn3DXL9lamf4P+ydybLdSPpkn6Xu0ca5giY
tfUCOCMnkSI1bmAkJWEOIDADT98flNVdIqWWbtrd1ibNqjJJ8OBgiPDf/fPVCu6TgjqBKIkla6mx
6dNjEdBsT+1678Docugy7IPRWw5L6kCCgknoPv/+u361xySIClQUyyrmN54x7GlfnkRpg47iTiOW
NBTFwS9MeaCQV4TTUk37jvjiH9yLrze12wHJPhBKJe2B6/i135j1Ayigeq1CC+IsQ4yC1Y2/G2M6
H+Lis4zbezxcLIdBmtTup8n0L0ya5ZXsj8pXdLsXke6Y0v3+LPBE/HGn/fcfhT+U0TKPzZ+C7IJl
FwvApQrT1svuGx5n+ypevq5dIS9nhlQReLwy+v0xX1++WzJj63fnFPAMZ73w8syvI12giUscNeBV
fmbCVBxU2Y1/4MD/6ijk1jkQNkfou6+OMmAc63Ibp54uGxU5hA2iGCv7H87fr47CqwCXNYraBvh9
+VmW2fXjUW1HQbs+U1Lm435jPfuPzxgvOuCcFr4UPKmvrlUdqMqY25o7MdOPVP1Ony3dul/+cJCf
bnikVZzcCINEWjy8yduH/eG5Mls+JIzRe27JmKrQTCevOPnZGjRffYsiu7Exkw8dLZrmKXFdw96V
xSq8PY5GXGN6auCDDL1T2zdEF3EODmYh6pvvi+tT5+cLxP21r/W5d/tERvncYp2z5469V9aJ0rur
Rnxml7ZfSucqsRN+FtjA0lyksdfw/llM6l7GLs6HE01NqtjRNcraUqSwXVbNODNcywZ/Z4zN7pTg
Lw3g82bMJoAZCh0ulYfxsk3y+akHTJPv2n5SCntYm5OT7JopedOAwjjNSzuXH5Cit0rrWhjdVUkL
7/p2cPRqvoupASK5P7T9up8Cq30OZsNIDm1brZIps59XJ5GVaLsF0KAR4dic3FALu9K7vrYbY9eO
3VIdNt9rclzctf1gNgxQdwMFbj2DpsZ7A8+iMPdLK+VwEa/NuO4K5dUWfXcMva7dptMp/Co4fDvC
x/j73Zi6FOmvA5XhHkUDB2NB9w3J88dTpHNb6qPdoyfvaJZ2BxwF2uAdzgDM2m854STqRss5sag3
20OylrVzhjzB+Sk6bz3LQhj8TJeYn+ulqtnd06gbhw3ACX2w5p7dU9JsZ5ACwrLfLz7lxP1MyQAq
euXdLGjYM2jX9vu2qJfdtms0MOXl6/hpXpriazs5KL8iyQsGzPz172gz5CIoXfethb3UeMMva9Oo
iC2/As46VvPRxoG97Nn2rh8KO1vM67nO035vzcpkPL3M6rC4APLPdsdD+MJm/j3hb3CK8tYYO90e
rMLGNenlaaFZZQzGR6sN6mVvNLrSIeTn6pN0xuopzhhHhSxMs+x6YTayIah6puM8ue05HEW7sCee
TfXVaEi17RnulpdZ0tYUILPttHd4jfWX0dEDpep2Np4yq4ANn2h/pRdkSyfXa6pyvglPzREX12Lt
YxfIVDRK9mzRqHFgsLyoqDZYIJw4kaLh9cmra2nQ4MBEM5wrI6WyXMxWedlYxchQJJ/yi8mgFlkv
vMaiek3ABja+i3gxC90XUVIbNQ9C1fHSzmqRPC4Ci8zJ1+hA+2ox7Cc5F3MXdRuXM2wr2rx3CcXn
N5WelTg3TqLaizzWy3jrlYHHrYPB1I7swiYZnWjcuHhrSsvZiTEQWL6X1M/2iWoYOHkedJTQXhuj
vyEj6M5HUI+ruB3Gzv7k465pbuNuSeJ3Vs909kIP9LyvpsaOMSAp6KjqRpVGXTHTdE97rt+ECU29
nxi0G11UwAqqdxh8rfHQBZ36vIAPuHNSgryk/mMhe7AH2utRHmIvP7hd7/v7ZmwsvCo1QIBjWjQu
lIVi7cujnRZevcsYOVErzfzaOUk1bNaYoEzvDSzUTSSEcqdo9cTMwohHaRBJmXZuWA+Jgz61BmJr
wGjlpW46fPR2WQWYdoZR3ZRdCTGqZekOdWcCw31ry4GBk7Q1pKHcia2ji7c1PZirnXyA2zBaEStL
/SVzekH3spPVe4wcvJ6HOcj3lgo6I1K5bC6x2/oP/EnxdZx3Er9LDV4rbIuyc6iNYDCYle3I3Zy3
qgxH9sf3mdO6Z0O2mDB8s3SvqSdX1KXHAnS2j3s22WVljtnVzJrgwk4pPLumNItFUp46rXO2zSa+
d8XKJx4rJ0HxGqwbg6JzoAZYs6bIlSV1zowxhvVYEJDH5Os1k74dCXz7Z89v6PlW3hT4ke+jRoWV
3+nH1gM0Y1YWQosLNcSKxjEt31szkIJ9w0PsuDLBdMNSIfcfCL6D7/XyqooY0cJmZnH5Zp2zjE29
4QETSFded/CyvQqfiWtdyIyo3pUfGMal0pO9ciKC5q6stF3QHNoi4SXVNAEGwCeNDyS34BjmMu/x
78628Y07ovu4uJb/WDdMm8Np1dRkiyqlS31ED0HhSbH6hELGegynOVkK1B6DrWLjYxiIzIB5cTg3
wvscEKCzozRFbzsgOvQ53ddpr9BSK+N2geFeROZkGGa0csxnV01EKLRbZ7RlrKkcKCyvWnO/QXPs
fe84ycecd5a6cBM7tSLPqEFlt7VvvEniCqYcTfL1fUxSACeelaVcOOWQPRT9LN8FcxN/qwYUQOwp
rNmv2GnNMnSKJVPHNW2Sb50cU/cMuKJ6v7Cww3iUdJQNpPO25fGz2BGhNhIpwxikAyp33F0Z3NqY
7pjO36LH0c1exqNN4XnaYzY0K/lp7XVz5xmlelcXnWuBTkqJMmKQbHTk1QrDi0dt77InSOrIO9Hk
5XyyhtktjgvwD4JgnBD0c1FPF2kHtwDLecsE1sN+8VyNruKb8E1d8FLFXst3oIcghFiyOjTDjIRV
eh/H3ViNkmMGPExsazCNk8NmgLfXwOXrhLEhiiHqMUQ8wInYvtVRadrHV0tlO59YCN5c8DBYFCjt
NhCxG1Mktwhxar43UKCxIlm+6MVFzf+HJ2WxkgU3lRILd5ld+gm0nVnMgzzrrvZQDcgQxzxrl875
NqSuhaMFyoyq9l2R+X61+77e+4/whPDEjvg3o6VHtT6q18oTP/K38uSafyF6OFtWmWgjIyR2jv/y
7wZ/ObRyk8Fmt8SDbuv5+r/GcfMvwp2M1JGsJHZui43N/xOfKIb4C6M5zznc42zq+CX/RH16ueeQ
NFmTWBUUFFLAsbGSX+05UPztpDcgT8QEOpF1A11TaM+e6g+CzEsxZDsOhYQ8zjd4KYntzYv/43aA
ZeSi8T7lYZYzgQlzZxqe3XWtP2DOm/6+GJlQJl/rX0haP38m4FCcbMiP/i8ouYXNGkzXUx6miy32
mI8aJJih/EdB3L8/EZIdO/4t5Efd5ctPlHZUeDI15BOx0rnzwIkM2+IsfVNInnOh3PJhP1xZv/hc
P53DTXDkgtkuFrie383YP2ypCtvtpG6RanKXh3tYZtlMrCV3M05qMp/+Zwd7vU00l3VanA4LliWX
+ViyWHhXJA4xdNav+u/J9H//G/ueq98qYLaKbq6TV+eyhw8wsKcKSe0bdzkrh10yee0fjvKL84dj
ZBMmJKATEAcvj2JVi9/bKWto2Sz5ZcEa6NgWgkEmhTv/SJbg4uADocuQyBWkppE8Xx2KfdtAwq7Y
IovW2ePDRNzQ0x9uqp8udI7CNh6iP8RJLvVXN29ZDV6Jb7wI28a1jsXAHNBiRfoH7e57Jvrf2t3f
H8YD5oCkug3LX3eo2gZ7CNMsyrBI8NPt2m5mX81JbNL+yE6YeaKA2Yt4OHr6MWmNfLkqBqWt46wb
yFQV++L2wZ652yNwTVodMM/RxZqNGBwXZckxtPp4wBaI1ymJ+rn3sUDhtR4inkYt1kFh1kbYTlby
beoyJ95h5a0ZQo558OiXQi/hqpxsZfVXdW+D3NT6nGXriu9yqMWnhPH68Pec5f97vW7X4+szsvFA
+ILRz0H7vvx6eRokXYpzPQyWgpWKt/gmbsS6vKPFt3jrj4IEZD9Yh242vSH0jCz4R5ag718JwGSk
ZQh4KMCv/4CeDiFpIalgkAMDZU/sjE1nMv5wFf/ihgFuzY6DcQfeoNePuGRdjZFeryIc9LBE9kgB
JaPDccdSyH/+/ePmpYL6/QNhzWHYwscCbvDaYZX7WFnxw5WhW7Tqi5gpxQkBxK0N1lwnu1debP+p
+/kXdw+wQt7OKLYMYV73DBrNnEFC5JCQZPiI7jweskwuf3hNvD4KEFhatPBVyS01/1MGPGPjljlW
vN2jhlXsBi/r2AuLaZR/eDv8fKANessEhxcSaigcnxdv2LZAcEsNQoZ4KdILa/Vw9LrdfP/77+lX
R/l7wbC10eJQfnkU2B0kJg0stDKYnXAYmnznSIb0//go5Ok2KZ2jOFyBL49C8wwuB3uoQuKY1WWN
0Thcx9K4/f1RXurV29liPMPrxttqL/jHqzOWB9mgkwx1MujW5i6zqmpnDDax/OqLvW2sYObuf39E
4A/85T8+OeDHIFSz2Pp+WP81MVTNPvh8dqZY0Fq0s85UuGfSShnDXmI8VWc5BP4Hd6SJFylfVwgh
3zdyiOCgi6tmoCjIJEx6Snl9DfsRrU3utJ9IXOKtpgc2Q9GV+27Ke8SjoVqeusCaRGRVNgQ0WInF
t1VPJTQyv2/tncQanh98B8JsGFBN1rJ3V0l54RVuyga7yRGCLGeV2E5zG5tBuaomUqtwexIgznTv
BbP7Oek2J/iwpDY8ziTGzzET6ji10KadsKYgdIogBMYtWArdfV2sZlojY7L9JYqnqW7DpRFOGQXW
CPsMk0JhRnOMa49Rfpl+LCUq194KqLxFAtANVUjaaod9J9NqRjuwyE0s9oTDl4mlVVysTN2CqAR/
LD6XqNBEjkdJdhtFmBJFf03TA+7t1ryWqyue3Aaj0rvAHCQ6RD+5CRu1mn1gHcE4JGK2S5Q/rBcm
PVn1lnmuxQc73fbnczzzzBWrypqIELYH8hMJgDKtcp7QTSoaCtzKn7LIJ2IfkwsBadHhEJU4DeOG
iAPS/jiLUwLqjuAC+LxnysEZaMFi85/QQtPpPU76+FFQAtdjruDWDqkMXt4GpW98membmMOhqvTD
OOSu8dSQhX/YIL9Z1HeaCoLat6b7BMxecm7yCWMuJqZq3ePw1sY7LdXsYTnPrI/k5dLPZPIJCDSB
3XzSCfO5Mex60SU0d02E5VybHrKIgroOegRNaG6kSQDIg58jiaWRrQftXGCmGtHCBgPiIYDE5rOg
qMDd4yaN00NesjU4DmvjLAfDL9001N3oGAf4qsh4VbcSwTDQG+2jS4YQSIRpiM8GwvJAFxX6Liat
hOs8KBznbWlijkKk8nX/xc1IE15CVnCMs/Q0mWttlpTuGoHZl4eCKNkt593KP1A0gQ29LeOyf7e0
NcWuA8IErnMsJDCC40V8xNAS4zsam5y+iCVzzmppOLEqKPV4rpaYpo28GhPz4JlT4USa3j3kjy5r
xDd/o/hzzhw3f2b8MBs3GJNyQaQKhe0CG0yfX+lhSKzIJUfUPCEyVjmAwXZYdUAaIl1PHnd88wUX
N2XtLBcBpaNnzisJc9iidwuzY7UnNAnOdcJo7qE0pYgmhVX6VQgdBaICRZBut9NLpd/BdHU1jfdN
pS5x3UhE9mAVyR7gqivDdkxYA9cuDVDXjHDs7jrNMspD9qBwp8Q9dk41+d6uY0NrzOQq8Vg1RGvK
GaEcW5zacaaL4iJwAxCdCVu9Dov8Wn+mp8w+VzkaxC2PnLQ72Bi/04WIfuMRyJB57LWfOuEMff+1
zQY2MhArvNyrxX6mWEQWp7RVlG2/J25oMeChmvTNOJZ5HVpN7q61idsbjg6QTxzR0xSOdpta/eXq
VwlBgXItH2NOqwxF0w7zvmns4CFItshZkg3zNovt9ftZwtrl2TsncA9qp1SHeipHC6aID0mzrVyj
jVy2CbBWDcdSoeu1rFSDtBVr2MEimCJ6tj37RALLawEwl/7wZVpxv0XOqIfuEoYCophilYp3bh6T
+NpNWKfuCfctXtTgoIR1sG55MBJRpnuafcBee3Ps8hswPryyPWfypn3eJx7YG9lh4Ne1RHOyJ4q+
SzdB9tS9xV+fs2qZQVzl1X0/e3J6a/oJ2xh8fHo++l7M6HewXaziTEb0HPlww++M0lzji0ZNMZwB
s0luc7+s3rAjNxSr6Ti753cQppnIVDEparOuuKyZoLGroJYyJuPpTzKacpla57UzGY5g2JT3nCmQ
kY4xVR+xx4s4smjB+9prLTJikjY6ebnGAWN7qVR24dQy3hzWy0AwpmMN4cAcMaJmNJonwx5ETiVe
Wjw48MCGw5yN2jz3FuyHMGa2fG1MZNiPPZCFkd2IjLebpQpKwkh++b4XvdnskKTth5kBg9o11ojF
rdUJW4mugtu1X5fVf2x4dQLJMO2MgJBh15+rurdq7JaWPgc6q0mfduyEQsZVPK2FZa3vDQhZzgGu
aTpFmd9Pl9wc0KdzUzXXbs5YB6iHOZj71Y47LyItn5AVaKQDmqytOj5k7yXvhrxj5lPh4oDmPtdu
+jXDS9e+48/06nNbEW7jAjJy7+OaLn5z2VemGC6zrq+aqLKELvcD6BAVDcpO488uPzbsGCuI5mx1
1pSQaJHrBIR8cJmvpj1mu1ybdnKP0Omle6dC/otEC8018uKyMK+7AkD4jkAeiVgmQSPcEV3Y9YUs
VS0is2HcRFWSNujaRFExD2tKju68QCUZr1RRO/ml5MGT7WfbXfJ9jfHO+wwjsXDNsBi9YjpXYGec
Az6+JXs/mOAMMava/HMCgxLfEFjpVRE5hWrNq6ATGqcu7r5O3nmJbtqnOK399tuUxwOuBafwKibF
BIvCmgdzdlo7C/0TH7NthwbPFuuEdpW+a4sk1nyr/gQsv5NxvS+zHGKVhz2zJEG1ZDxSp5QcK2G1
AXiJ6xPtNbLW6y5yTHzkO3s7QOqnkiumRMJXvFBZOzkPmekMDkNmhQtalez9T8p1A8xFxrhSC2J7
g33OJ1Nydo1i6xBNp4mEuMMzNNPsBvcKcjtpML5r1jAowOMF+R0e99nMomxJDW+NUhVMJLHR/27a
zIvzPZryDHB75b11HIo6z5h1i/rbwmNW4r5Mk3cCTxjXJE+K+FI6ovUP3PskCg0TM/WON12A3cO3
Ga4hFGGTtSDVUVLl5zAdrMnZrU7nEa8siyrbN8uwnd9SG++rauUekWVJuCr3yu8x12RtozIzvKPb
9vqKPpsYwTAlsbSvp9mBDcyg+/3QjcYbAow0qdn0fXyTfGlm6Gmmwbhp/djcgxCOsQCBF+rnb8TH
vE+xYfrjw5zOs3E0Y9afkZFKKOYjsPJ2P7H0++AwanvOPLNRV0Uz8JRfTcV8EADbvFw4kxpsfENG
caz9qR42PpLqIvz7EhG/TL0pGprNa9yWqYL2nOIG6+bM/JgP4MQjwauU9efc2tXBUAOjhpiU+L1b
VU57TgAgYCJtrQpyVCvY1IOGwTHfjasHhL3DWxjWxsCd7pGOfKBoqn5yoSznR53EKwoTT1QzqpkF
umTzDV/s7QDE+51Q6DoHPxk7ceOpnHegVczl3hmyIo1UaesLKoPp4qud2nrwAcklWNcK9Tj2QnF+
+jn4/iJuDYYdurX5PPAPw7YF0BSyJ1AZSwTtfBl0i3NXZaWrmCZVlhN2Q918bKdipm2uXCvEQ1UA
0aL3nryl5a9exg4j5VXE9r9APhWyuxscLvKdPQ5AL6UCSrwrOytgpMw1aYcevevvG7hUQcRqrbwc
2dvIg9fRrhf27jiryK+z5e73W6nvENGXOykkCbzvJqkZLCby1R7R9FicWisBM6Nn0XPhcnOk2Cbi
eLmqkzb2D1naG8GRLK677kQ26Qyv+rrcrkAKWMsXWGAOCwViyy5V5Yolea7cJHT9pq9vS5xs6q07
dkx08F57sIrIh9rnhBjzpx4E87gn+J/Fd2y1kyyqFkUM3iFx98k3ZSoerFU4Z69XvgAN3iTvXTuf
3+erEwdvlhLoxZEQQuIfDdqTyc0RToC40BLv+/T7c/RaVLFRp2nAoBEn2Oq1XrvEUg0LK1FA1qSy
rHeGv8anOIBxEHpVbr4r3WV4+P0BXwtG3w9IRI0GA9rDYR++3LePSy7MYmEYhq+nfF4NmPNsOlgn
1xSz/UEj+MWxsGJh+xKu4IDuK/298J2RnmGy+V5runutlTyU65qcV79Qf9i2/7xpJ3on+XCYOJFb
YfW8kFYCFWedVxF2iGXzMciK5ZqKxvYP5+7ngwAIIqvLymGb+ojt3/+g7hNdqbQ/ApKo0iH/RqNx
ettWzXT+/Tf0q6MAG2IgxT3ji9f6TSVbtjZscmiIKMeTlRFLsUxV/UGYfuV9RVqxt9+PpELbGgQk
8epCwFBdBF4Hzmr7kmrYd8KcWSJaPrHkrvWMCGK+YlFGtEOMtF76tnmfs5db9+zZMc7by+LaV7ya
tH9eBmsR59TC5Uk1cjUHu39+SvCpSURAZmrYw1+eeCdoDJfdNCde9G8dIkfnzqjFH8Ypvzrv31k8
CKlI6a9RkNYYjHbfLMiZHfsQFragg3dLQ9/yH6Tpn24Lmud5sdG85TNx+6mSpthi222f6NAgJ3oA
0dIXYaalEa3upP8Efvz5YEw3t1nbNoPY0OMvTx2YYJQrD0gAClK7X0vMM+Ug37d2bf7hS/pJq+MB
5gqkui0xaqJ4vzyS7bYi0yY2Ka7eIYS9MZ15neVvMhA011gRgrAfAvOf3vfbUxOrLTL7NsN5bVpO
MAHYnWR6kFVNvCM/Xh9sl8v5+/X3n9n5f/F4/uFW/Am59i55VF8eX2Q2th/4F/nK+4tMBC5SCje2
WMK/g5l28JeHSxZ6FcI6o5Z/g6/cv4iJbORYR2xBCoK0P4zNIV8hJcNZt3Beb8WI/2Rszk3LBffj
8oOZPGo+YTPAayz2vxPZfnhcTyVERAaZb9nmrurcZj0KLNdnOpGinI3rJWnvtT+hlm4QyTZsGs++
9mqSVuFS1uknY6JFGo/SZObA/PwsO/b2gC82XSzq4g0RAI4pc3Z1YVclK6lsjzjbLs3X6aNZ1t5y
niS0y1B+Fzhog4ofxr4f572tJYtjFnDV4/JdGEkSd6UFxjV1Gh+d1OxRTgprHeO7YIV0SSexmFRn
HWCbUDARFb5NWCmNkU8s0hksre4nIhLlZeJ1iF4jSMQZtMvCnzohIPmRGPLsvgW31R6JdOFQGqcR
k/3UUbe1nwtwk8ck64HRmiMqGXeSVX2cBkM4BAqVOUSJTcYzSjFXfzMRLD5qP9M3xVwph38VE68c
wV4siJoD2EN7LaUfYSds9YEHxUyjTOv7XsizMMlD24TPs69Yd54CAjXjMfbz4hlBqsUr26wJ2lnc
l9ZhnEzns5Pb+h3dFXRySlhYB7nGWuzrxIaeM7lNfixNl/OhZdcEl3TYCPvYltLKPgEqKp7Zm5Xg
bFa9dh+yaZqCT7ZpNJ/yuSyKXZ7AEdgtWD7RDS0imnNfeR9YIq6PYs64ToxULZiYKnDnW6ZzniHJ
l02xm7x8F092n+9EpegVKiqnuGohyTJ6Rbm32BnqNYmkDRVlr9egezMxVQYtxlWf7gAgdKT93GW9
wqJoU7WCzlWc2CG5Mz0jzFiR4nC28grqHPydyCcESwTNlmR7FQXJXF3WcCgq8D+wXA0/3jXB6OBJ
9NyVtAq51ZIGHw8XXqXAk4fFXE8BpkF8RpT3dOlXi7cBg9qEIUFINIdKnCkGNBjJyUDJDBI0AYTw
Sd60tp1BmQmMoN3NKD3ptXLy4slqlHXLpqesjoio2RfZ9RN5yECl2X7s2CJmlbDfTj3bK2cHDKe1
mz2Cmyk71hOxgwcXOI6OPy1FEoA+rXTpGQxH8TOfkwwQHY4QHKk13knP3ySPIIBRA2D3OZHDJDCZ
s4c6plxufSQt8r2lgx1xn8BH865R/FzkonqgGQkh7DqoK6s5mitm74PCw0WBT2WMfaQEsJ3DlC3Z
hV3J+Qs7bYHMMPSe/T4RWU4Xm2jS8oTt0PLOK7SSI2MWYLY9+4Z0zaYe3aIq75xAMHtB1uoxM0ty
MZc9elS2XwhynuzGTkwkpyDLwbfON3Jj3B1gv+Yntyza6VgBy3+YiF8Lpit28A2xr7gJYpzB18KQ
utu1oOzvewotPplj2vLo0sGw7FuGG+8nvPbxLrVF5UbC1fuh0zXmszTv4ayZaXNVq1zrt0CzcbE5
PqPbfS5V88nzErvecB/Op5R94Addwb6MKugtWVQUvqhDGZv+7eTbXHce+1Ia3CBTkbelkCsJYje+
wRsEuw7VqLxomc02x5Up03wopSDKXRqsvCOrSaviaPX98q2pHeSiK28Qw+gfhFOgaYexmqq3hIxJ
ZQ5NMT1i/KnfEAnwsZSIdMWIj7gGRqgfqut8cJkbzQTA3aOj9PIm6Qs2lPFgTvrgBcpxUcpA6Uax
J3OTX52xolVumnd3rplS1NRm7KFo2MNrjCALCWpnTGjQJ1Yx/J6qL1poWC1CPHKBnHnUu3E2PQUy
d/uD36fzs+Y5/5HMv3hiEW699VUqDzSZmQTN53btbmuvcVUbdYSUT7itY7bSZRY8M4JQ3q4WazFd
yH5TPBZKqgjwlzluQCcemyEstbeeKCCNg70XN5yOec7pVuJPwq2cF8P6uceam4cC5M8aDUkJbNn2
124KsR/hOJ4XhzSC3blpsovLQTOy9AJi/8oyEN2HwrKirjan9w2ReLnl7OSFs50CoIIt3B8cZ531
99r2Pyul/8Ko9ruV0uesenp8mr6+WCttP/KvtZLz1xZAc9nm4+Kj3YV1z79chh5Log0eShsPuz2S
kP92GVreX0Q/v5vJ8PYQz/s3JtSw7b/YXGM83PwEIHZYSf3v//XCHgNa9cX//rGqh/XXi9USi2fA
uGQLLbaD7BPoEnu5fEf6l0vAezdkNuANJ5rE4l7dA7ojhHONM4i2u7Tl4Xidx51/0JZTo7Bb7cOs
6iAEB8bsE1EUZ2JeU4iXUWETzGZ7mTWEKVXfoO9npvV2EfIDyNRL0dnU5DXZdNSSxYGIcRJICTei
gul1qdJkPE3gLZMh8PBCu/VONN0D5l95GIb5vQlwEBizmRp3Mk9q5ihI00DU3UU9O+ZQnhfWhafW
h27npqz9cv78U8N/ct+4Mhn2PBflpV0b/hG2mQWpAKabSujb8XkFhaVpbbWGzUfX6p8GL710/OqO
r5T45yApmJNFjPG/qU7SjcdLDno7EKAPFnUnWnmjHcbgTpYOlzQ55gISdqHwBbB8yr45xIgZpiZp
UoSMa7D+17N5rmGk9xetWfhX2WB5j3qEvJfPyNSz6d7j0jLOE4CNIwMKvAaTDPaK+rxDSjArExSl
hwPP10NrLerQTowLyNhA17Kz7DCv4zNwgOmusZfmjV7Yl5lVHtz4LvwGWazD3kQrDIsufjeoftlG
UHkT9rXHahauZlRSX78GfQPcypnPLFm7N5bO8F10Y31JlaQfDTNgB1L/yTk3enhrMDQfmGaqGga7
6p9xhG0kjs76uGLSvgSM5nwu28A4VnlbnVLO33l7zPMFZnSlYFeHU9j0tM/1Lu5+Xjj2DhHjaugn
5JCiWpl8xe2BVnYeluY0LacmMBtIouRF26hgpBx5RKgeJrzykezr7gK5i6iZTI0TM8cMZODg7Zu0
KS7l0pkhODL3mJQD59C3icEAoRDP8ATqj4AuqlMhIRXS12Kf3dnJH/JRzIdqZfhU+KyfadioL8iH
tZdUt1pnvKZolnzqG0lBAX5Pl+nE1ADG23Rj4zCklns11aZxCX2D11CVwA8My8WzjnFb1o/LROXg
QkDzCHwVOKO9Tv7J0dIcIyfvGY6CKIhKSPJXDnG0s53qDSEhmf91i4dESSNo7I4pEs7oPKej8WQt
wVGoJQYx2E3G+6C0QPX3wXyMhzp4rFWn3xlu6t5z4axcKYJiVOBsd65VeweWqXQ5iL57TlbXuDDz
ZHzbFqAsvJZyxcoVR095KN/bus5MZxaKxDyvJkwHURdXzqExVurLA6c9eIlp7GcSbX1oml1ahYWT
im960voYBMq9FPlyl1QJqR1Gj7Dw5uM4G2Bb0uDYVvWpM7zqZm79i6av2ivWd6d+0uperHZz5DK4
QUG7zwP1WNsQKDPdniYAMbtWNdsJGz8vwC+u1zpBKHafVhB9IVaM9phqdnjQAot7y8AUGEI5vpGt
9VGQ73wPiCg/OGx8TuyzTqOoHovYNg+2qq2buSydKDfWZweC7tM0lm+KOHio6/rYLPj32Q/vZJxQ
zrS+q4LuGHfFHUmMx8lOPi6jeBdX7a5T9AbIXhEjqdt951MeKMyjxxwNISe5rE3vo1WOz8KOt37D
Kd7PZfIEJfSNNNf0c+YJxpZrKcLVntOvsd+8DVJx09WVvmRB/oG8yIHBLzZONj+dn13S5nkGR/jR
GCdxa1Ofsc8y/WEkkunDemkc2Ct1k96mQl84jTAOSpkXBjhILCXWFRiyIwo7wyenORhZku81OYmi
E2LLULr3mHW7Y5kvPBqFtWYPs/a8b42ry4MhknvHjevNC3EpS85fylw4bFRwk/QuO2z1f9g7k+XI
kTRJv8pI35GCfTmOO+Ab3bkzGOQFQsYCmGEHDDAATz+fZ9ZIZVR1ZUv1qQ99yUsGN8diZvqrfsrM
IVi9FWSJ9hLXmv1N7URzso5hElbfXYL2OyoC+i3vjEtIzwTxjKg8LX5jnyCA3EZ0ZWxaA+PEhHPi
0JfeGS8EFY9r+U1G8w+xGnsPuXLju/kFUMhJSHg2s2uQIfXyb5mSJ2Kkz6BRD77ZO5BO50SE6cVp
uj7ONWuK6oMfKcERokf+A5PC56qMbubrAS6YbPvraPA8jULeMRQeDnNOuAeQ04O2nQTK7X2JxvgT
Ny5+gUL5u1xFGDp641YKVk/p0+oW8A3AHFTXEVmzDwQRvwwNPlEulkpAkDhlOH5DvAlu5DxhFcvX
F7MKgDVLxmsQGnCe1Wp4yrt+xOq1vo+DNSWpDMsf5LDKx8jgojk9X0uvdj3T86LU3iKb+o0E2Lwh
qulSVln031cGZXHDX7qPbKPbk4INA1w2OodiQ4owehgDnxt8XRWnK1dFegckI71tYNoCbpqEZ227
Upefo5rIlHf8N+4pfB3poRgnfSCJJHcMTB/GnFmvMUYk+a6T7zEispQzJATCyQY+4liSVJPcCsxM
50qBDnTX1IgL6kvBFuFJ5mJ7t/IacDV44Iy6W7eWTeQHFk+QMDKaPzoTCiklGg7gmL6/8hmGjjCx
zwFrPg0Kt0w8iWGanyufZfDEhLfoEpC2ikS3P49Gez9LwXG2WJOKTMKW8VW1k7UzJiIVBzL5GxLG
Hx5FFl1P9VnUxKws26At3kzA4QBNTSBUdLjOclRHPph7E6tB0IH9adBRcq9LtABDNGa3qVvEUSkx
FuI6AWQ8T+bWFdYNxWGf7bScGRkp8o3mQyuXhu5l/96yBAlPk5VVpRlZxKnjb2Ri1qRF9TM0aRkJ
GgHI0qpnjh2GWfBOjuj7WPQcEy79kP7ibsaUU7ULBJnNECzUnoFbbT/32E34lByDt0pT7jxtfC7N
LO98en/2VeR8hVHOm3OA/GV7NdqXo/F9Nv6L6JZLXqbqEHXOFaWDN7w04LumZtUmnEg4TXHOxwIA
syn1lulYhMI5VMKcMC/QwBwXbqYvBfDPGyvUxaGM+mI/LWSx4W+9OcB7V7QvDDhY/gTDb63Sc+OG
6S1FRiUmJ0N+0V213kxTpJ4mQnZB3nU75kzGeZnUz64CI9/xq5jckkalpyPbMP9dDlaQRBzwhs3a
62FPEHln9c1+CHAxqjB2/fmVnrpuV+oiSwDv5vgH1Q1tu189txoSM1vkc1XxwPeNmXILNPjLffBH
Gn/b59il4oTFC53NDwbkKY5zHx3sXEUehs2NKhIWtrZeaLSxa1z6k7BbkLgBF9WA48UHAADMP5Dk
MIJEGpRBJbaei4LlIMMK+WCBE5tx85TYZWLXbdf+plEzbAlnseZ+IuzSlTQuqUV0K6m+Zg53es6r
ZQeq7CvuimVMsCo6fVwBj64uIRDfaTPhZM+OAfnqB1PiotpWLlOgHRBGQZA6WxzrfXDM+djR2zuU
cS+Ih3/hlC3NraOqIr+1WtMURGHdJfjR1pmera2TOwCbojLQat8Vg/5OR3EwGbEPLixyNyZOklez
97Ofs5U5qE+zoFKn5CmSV5OqXeJEIloYxQ6fino2oBnc1KaZd5+tQgyKZ1L71mEVay7xVBkrZTls
a0+tP87bwuBNtpmdLheHVDrDFpyZe0IrBXLGYcO6GXrgJUm9DDp994fUvxEmI386mpFG+1vtVsVw
0xd5/ox7kNB9rUQygHYbb5ZlEjN04dJC2HTC/gARDGsQFqeKv3V0BQt+U1OHvfIjPjBRFd3E9Bkb
88bv/EKfrbWFvdZOVWrfUuszcSaxjX46OmZaPUeF531GsoKLvFDP2Mbt6kuixeDqoDEjRZFgGt1V
8c2IZtkUaFEgdkTN5f7Sc0viXuX18E6pPPbAxg+FgRultag5HEVrf6Un2whOxF593kS1LcYYOd4t
BrRg2beHDMOs8Vjk/aq3dFOFwxXA3UHMDwZe1U6wCHNn0mGiYOAqU4mNP2psGfixKJKXLGqEz+1M
GHE99Z2xrym6q1n8VeZfUEiFc5otUsUQJAQdoLZR+Ox/eWf03xlBatadHMmdJWn2zvTGr6x4acRg
XtXWhwqvaIcGNPNLKMqlilkUKn1I+/TRVPgP4nUJxHzR3jocxNys1ndC/eGwN+fFnAisWBaHlU23
jMvNCunn1lAsf3seLl+fGpUGG3Om4x5rax9OX6gGwKQmJQ61e7PTLctstXAwdiQWglK1Q7B1DUSY
ZbA8SKDpV6DY/qMwi+ooyuraz8lq05PX5RyL776f5iL2axklUi4zNIvrwc62x2O4OuZ9AK7v3jb7
aVvqiOvat2kVbJRpdzRopdY97m33Lc3zF05M3J/WaDI3zGsqjWweu+1oRYj1KLh3lpjGq7vCQAGu
ezXFDFRTOMzLbH5gSHaX2ATEtBnaQEUHYHb5K2c9hezezcFwahHwqHFal/GG5D+Md3vodlD2FCX1
nZU2IBl6FZ2mKKzLuKXG6dmfsw9V2D4Y5ajfdSmZ+DF0b4HajUnJBaiz8WLLgE7FXD4MmYuIj3Z4
qoJxLjnFWuUddI6fSyeHOMiaItotEL5hBPoWTgEmGNNk4ysFtzt+GK47/mFN+F+d6j+8qw3nX6dh
2df9n+cPLco/C1W/f83fhCr3t+t4zketYpb756Ge4/xGCvYaLgPaTbLkipH+e50Nk0CwByZTP5J7
18zEAKUyvxZj/8b34X9CoP49YPtvtShZ1xDq32d6jAs9epxcD9iyAzQCU8mvKpUbQpUIkZyxiE2D
9ZnybxBL1iLqf9JCk2OplXnUM58jMKQsmsUgynO45KEn4LsdDBCNO1n1nvf470+I/7Ia6Xpn/g8r
PUKC/Nf3yf/9meWkpgf18UvxEV/zx30SuL9RUgSjyGVM5DHURer8Q9D0zd9obkUQJwf7/2+Gv90n
TvgbSiWAjOt9BRvr73cJUesAj0KI7oiWfv1f/yBe/pWYaZHb+uU+YbRlc6OQTyKtBq7596awP1t1
cHSx9TaMlNmXlmfDCX8seebE5qrPrqApoPT0Cc9/fkqbKTsZU/4GFt7chZO3NW0w8VbfN5fGn9mP
sDvwMB1aI0svtvxg26QmVj2kwOge5S2lN3ISGKm1ynR5X0hvmOisc73O5Lt0NjVFiHmY8L5ht3P7
72jv8w1tIIPxSpqjyXgNqwrQfzBdFHEX7IvjA+0WHKmt6DowIESjqy1unSQb/ejY+VE8uSotYhME
w0PustRbG2REbM66YUbDYt6wBS8VtS7nCC1qPQi32mIpLMmBteOpJXGCW7K0TjiQgWl0et4qQ9wH
4G2AMAy04jHfra5bMQjBN0AO3xnhNvHIsbvdWOzSTu5UnQcPy+IG4sx1SNTIuLZ7f09tBQ5Fq07I
Xt/QpsOMtuBotJu6q+ARmUhPJD9qq8Ji6jVfhnXYMGeNh8FqtlYmwehNLg4cc3WqMyN3xcYOZn4P
gnzostK/qxTSGrCQn6OxXGQ1kJ+B0NCPy5BhVobltsHp1H/pe+zErpKXgW9J/QaGM+uYklmokgXU
6h38GpGDBM2rH8My4cXuuoL2eGZrETEqfNl2zEFy4sg2eF8MTNvU12fZmm8dk2DULNNtbdto0c3o
LfrLslj500g266YnEtQJTf4bh3eF996UO1zV7Y3Hx3ZvyvY4dus1wALFcYSfZHVQtezAjjNMwdY0
fBQNwqJnDQhCa4kmGRUDOu/Y76dIQwwpLVgc5OTu6mBEyMQJrjlScMtMJ628/J4Cbpy8RuFofWSC
ubwEA2SDGMwxVSbBIUX0aDK95jt2XSyp6EhtmrDdAz1EHDhHhZUOG7lQX9K0PBKU5YiUu42+ElPy
NT+1uUUTJGuyRtgr8UfAVWIPzHYILbVEgQOCgTmaCBdoD8jM+8HIjuPMHjuy2YaJfJi2U88oMGYk
mvBYy+3smuvTXHp0BxmzNglsjM8WZXh3cpxQyXlpNN/n1hc7GjdsAE7gv5yQXFWKy95q/Ru9ZmMM
X9nc1S5tMBxM3mFR/SRtvG+t5pS1CjatjKsi+vQLBpUF+58N/UbnwBLpF1fTwLJAPtwxfsV24dWq
GHiORIuM4Dep2jfIkdUPm4dpxz29sPUvZDtvMd6efJq5drB96yf24pSdEKsZL+uMHIVh1KDPpJk6
qKAm+0aiUxM+MkBm4HVExjQQJJ4Zz6scTrT0VI91HwRP2WSefQbH9SZtjeU09tMNR315wxCVOGLT
RWWzoT2JUJ3wcXLvdOMGW+gh6G1r0wz7UKipBlds5uV+lmv/YXaGYm7qRmTd1mF27MQVs3caYSA+
MCYZsK7gALxkTYPqMTCbuLfJEaPd07Zi7BX2wc8pw9W3C3rKWtmsN4G39bEiu5kb7qRRZT9Xufi8
5xYV48WeN6su/AcDO4qzoenmZ6Rd+bUEmJnuJwBbtMmORHaMXrLRD1No4QbGgcd0nj5oYI1OHfOz
eCitilNzDuY6c5znosz1KSD6sDcH29lXQLdiBrkkqZsOX3RiLKo/Yl2PzEMXte/uagynaOnsm6Bd
smUTFJnSG3cu5V61qTdv3L5z9K4DZ8WrT+HwsaucmXSLTbvU+kORMNg6g8p2fLDcZoKmjIZCe8Su
ZrqhWGDsd0ZhwZLTftavGw8256mhSvxWBoyMZDDQS9Wj/RZjzpksEz0Y4fDZgVuUx7P3jGcjLNGl
sopW2Ll/ASt6V7YeaYApPPiSMdwmn8M9m7CvvF/7ExUa0xkuwdY1p2Kgcbe9BJXvcQooTWaDVJOZ
FOhu8BOmYVx1Uu36GZDHhghUTEp/PDNQ75nV6DsvQikk41VWwxbrpsAUTZWGf2iF8B9gFrUnZxD1
21TI/GUdobduOtt+c6LuYTR62M55q7FAty/c5YgWU/AAhZFhteU++IwQzA2ldZc08n7Q1PfdDki+
o3CaYSzz1LwtOR0yz8nqmRdF1azAu6t+xKAE055mdPeRJSo8iboMYPa584XoU/WMwEny1g2rxDHM
7txaWIa2lHyw6qR9QOhhtFe4TH08qYoYhTXGXrsSTsIl3+NiGk66iSCQIVIl0Foq0FjTRKKpd+hB
djOoQEwp/LikwSypIqS4dNBnkDwXc24fU4VxfYc7o+YNK/yUEhd4c24sZIU5G2/NLjXqPab0iIZh
IztA+iiIXgprfF+tqX5WmIiOQtk1sEIGjcwMoE0QlBc9PPExKtet39fPKW4TLmS+8taMKMFuHgyL
GZc0HeKL9M8N8oTgKj9oBYd4VSkn7/euCJYnG7sTTi3pMzrjKPltCnhwd24XeRRx+535BRkd+YRs
TLJ4kp0G0L/upJSAvE55FB6CFHsRqE+UXPNMN6JMHJ2f55Cwxca7wsil9Oqr92hQbwWCuYULCtQC
sLW0uveX0XHR98zyogrU0xsizjMC89yeo86e3gJ4jPZ5Huxbqy/k/VA2exqmcF2V9bdamuSZJhJr
KZCmYmvXnXpeRYH52Leis5+SqMWqwGwmITeCSYEY5p6mRnmywbk8O+M8e9swo4YMGaneSZZKChdn
ce5y51GkwNUgPlR5l2RDFd3nJhdnJ1K2qwgLaNSZpYpxA61DAgNf214hNw8A3sKWLFMsooq/A4pL
z4kdoke7V7M/woQKcYvgwgYe/pwpFK6ynh5SaSpSf44KlqPbsrOKuYLUp6/L0jZf3DZoKd1iXNDv
oioMPjDymJeWmCM5Xzal6W1OCh0EnS/FCIeQwdwmHA3mn9pmnniQvTDWjTkKQ++Yfw3dfnIN/VNa
ARkQoze+YHXFnsytdDAG0975bFBmghb15OwGr/HvJpuHlngb2C6ZnQlHh6eBA/9ONNNrn9Nz1tJW
aSy8TPNxS1IkjSNRu7DKyNgXM3GHkuM6Dwr6E5eqaV/nAmolspQ5W8iO5v1gpee6sZdd23jpTVpB
szfSkOKrOhyLeb+2sJPjLK9Mxi5VrrZ5KpY2nmYvKzddv65HPwT5p2Vu4zVPu4MabU1yl0feEuWP
Urh0rRS0gwqzDy7pMumOGkyC7BsDvuCtyVL66QVWnzhrOVygLzLR8odYBq18yGkWx3DmL9kJm+mN
B3ltz1Vm0w4v/7I4Xr6PRuOpn02RxVMghpMwGgRx2b/Y2CSJzxf5N0xIBzSdOjbnYfiCBZNpx0Qn
9Cf2QqYaYWP95MKimpXS30faeODIgd1R1BTZswdPX1UbzElhONF711nmtMuhn56Yq4T6hTc3vE+V
p/Zp8XqdNJUOX3LWaUh9Zjv4sSwy/TmRPH1x0rJ616umYr4Bh0N9vJdtaIw0jhHp2I/cKYqtMpc+
JxJptd/WhmYN5mneT6LEFJ5hBDsVxug2+I96gV1rpgT1PDoBb0pJBnKNKfIrv67zVH0v4TAvp2kl
VU+NybhGx9BojcRKaehBiWRGz3xgLJ6JIE34OnGflfvQrsb6OigZ6M4uYSdcQpvY1SWn7SBLmqJG
8IcYWidT5Mx6u9SdWyPfZwRe5cLrapP75PZTjZEw5t9NztMcRFId3T6SMoHSSdBXZ5F2KDcgcoWi
HSl72RPTaEn9deSZGAZNW4M4V2zTBPApCeTdl/mSuYwc2fHpJOMZqxdKQ0S/PiEbeO17Xwbsr92u
P/Im0OD6oq4dP1aqxqwDscKlOA8Ub5Lep/jBHA3wOb1XdA+lKebvBWM+gXeLjNhmSV3vWTGsY2M5
Bl6btBgaMZbOy6XqXHd4Zh2pMHqZxJ0SbMZPFuUKzUll+TrtsBxcgxQjkvycIK8N37vcjMad1u1d
pNt94OTVi9kvw1dCL9B0jCHHPGNPvNmJyUFfkObQ31EsU9ykqfA+q5q+AryYyn2b3LJWSa6J5+EW
7WpgswMbKig/9z1jGsaFefQhSo5HWzbEDzSrWPhDiSMkA5abMp5Gj7mNU8MGJVuYYhrMI2PykqqU
CNH02AtjZ7J40axqcu335O2zbcqqmm+EKiROuDV1/K29Kj/YUZAoNRF4uI+ZoQt3pzg1+u/zNHQu
VWAAm2OzVe6X1Kh8hp7lQiHKYqO5MlXxcW8UDWsblm0xnolTMlaZUJQhWIvrk1pV1c8+9fxy10TS
emEH02PGc6frNikrDvWEISOtsuZzxnrUbcDMm6++QaJcUsFdR2fTLZr7Imq9ci9kWrOLcxrcoqYz
7VKC7/LicVKL6OuTFgv/0Prm1wguKOhYqzUuJVXyh6mZ0tveZD4Onlg0LzWdomK3ZGp6KOnb/ewB
MG9bomU/h7qbcK8s/tXSZ9bcLTO72bJvnbvS1FO7m4lRZ/wX/+mG3Jq8NZlh6EdPU6WcWVeaYbt6
4H3SxlRhcq0Lp0k5YtLDnjRgE9nlAxzXdCTHDbljreWuCD27w16IoWYHX3l8ndu2f4ygrUHxXLU4
OBMvga9NlJrpqeZkN7CvD0uM7PgK+630bOyoq/voFtOJukZ8nS27GmYZs30/RTCUeQaWEU8usww8
jpQGzpcalwrVyI4yCT/X4lUSI61O0SSM4jhYpsmmN2ciWJRrlp2x+HIIAo/kEHTUDD2WeO1F/hSW
C9DjucOXd+e4YsFcY2lfH43JDOYDykmrLvnKIe1+yKiziQ1ic/1p5LT1DWgtTTtFbqa4GLDd4mhu
1VvkpsW1U8Xwb2YZ2gkGHbY1fSmNhyUvr8jcENwLm8xHv+dwNYaA1FJ8CGyFhHtrB9I/osQM9z0G
ZsAcDGJLw6+/QkvIzmxBwmPEeQU3jZO/l9lMr1GIGZ0BnA3Iu3RSsD9E3RkDhQ0Tchzis44Lu7LP
U2uZbHOqJvHteriCTNY74XId8lncqtwkL858KE55HcQAMBZMLxDl1AFXvrU8XRt0f+bOLJ0bJk1l
dYikURwy0QUYO9IJcMLIbd7HNdyA+j5UYo2KbYnFj1mDCuY6+rxOc5kWs9Ev3smFtue+47m7CwCq
VgctDLonN7DfDm4aJqajsZy7/ZNsmyf6UF9l5H03xtR81bRmb3Kre56bFgHH6O9rj29llg/azA50
hvOHp3K5gzqmnlq22hsj8C4pLjoP4ErHbveLKlj3au/UgWNm0/phyO4hGtrH3rZ+VJY82yOFroWs
6PWZPxi7idgN1JEIL0SxknTRUH50FWFRHGOvhsPTSI77vg8b+l+rN693n4Rp3AHW8UifMj/xsT5j
Lmnu4K3Sf6xvNAgZkh7rB/HvN3i9Jk2mwttVbYvjjVc1ECDvGzM8+3sJ1IMXXYTzrM8+ZpsQfl2c
DQg46NLoKGUwbz0KnTf0l3aIRlB3QkPRHsyRemPRA7utHHmoWvFsVpAGmpVdJ3f7D+1wl1iT/ZjL
5kuPXVd4Aw4ZH6/wYOJRyEQx9Eej5ZxzMGn8IQgcNqX2XqK6XTs4igu0p03gE/Z4KVYHh8Dan1mg
b+n3Yo1zyNRH63znddEhX/1HRJ1LY9VHXftJKNE9So/3lsWZwlugK68FnklzOGocZXFqyx0JwRtj
qG8d9vBpIf3N6k+UdqzwfEvcXz7T5LrFhb0EzZ05lexLfPWGuXzdQaogttCJ6GhL4g0gaO/YcAGg
RRPIvVon1Rj6ianUS7QE970VNXewp88NJynmd4yVA4qxXzrl/YSj6pytxQ1PeuKYi2jT3RhFt95a
/nzLXosG9iA4YOZCR8OvIv30R1a73gYuwgezpTdwQ3miy+LYCEOchya7n+Zmr2f7dlKL+0gLm+b4
QT8R5dnRqeZuPg6kiQ9uzdrktyhUwRg6G8497Q0zMnF05fI1yo1d2/ILsvpv2LieiNzrbboaemt1
wR7X2G1veTNGLPnYeEMQc4hMufk6cW4MUjuJc73mKWdUbJKfTN3cjU3nzGYRfJpNCVGkkvCS7XJW
x8Ct7yxDPq1ViYw0tctdBNjnc3DDo5+lX0aMQKIZT5XjB3uYvneoCR3BZ+fRYvdOGEIcoACJfVVz
5Gst7yBJOZzxJg5XZr6D8WKlX01M65032+1BB+2e0t+JbInmduLtvaW6dHjix9CevvJ4XA/Uh6C3
PrqS3S8WZ8JLLfY7bG7mwR+sHq3ZvtS2Hu9CFLWr5f+596tHT6ZvY5i3ccQKzm4DYcCkU+qalo/M
i1+xM02FUHyumMDkGD0MxN9PTe7W7EboaaZSXoxDonHZxkPueFgbTOyZnbxTefjupN0NrPV3SMs6
CehZuO6LRvyTmSZq7bwNBg7RTKy3YYAPdLGGc8b4+j3KpyJxXXEEkH4yVRcyPy1UdFdlcHd2nLft
NBGdi510wI7vHdD5EUprz88wHtd2V37vI0vj9i2is2it9WloMFLCWLQf+jx0nn1Q+Oepxsfbt+Yr
5cRFktNvvh1lY8S4O2S+1cOiD7osh9fZ4+rX0xIkgeiD3Wir5XFI8xWjXkrxwTpjKsUlsDHtPvgk
5knlGnQxusn6bS5bVhoaFp7AblS7niHYNqzym0Dr4phhKd4FVzucahHfpDg1RfMcVuuDEzjPGfv8
Dbyo4Gbqq+Ugl/FQsiFlHrhnN0cKiHpxk8cqBkk0bbxo8a+UKVzTDqH6QkFzjiA41MK2bjo2KYcQ
/w2KJJB/FCAwBtyMa/fam6s8FszID5XKVo4uco2nNqgSS6wHp1KXAJvJtirE3UgOful8ep7bNnaR
z26KvO1+GCu7gGy8Ov44PMVh754BSnibJZ+PdTQedYDjq6pSHOzjcs4yafVxUDjHDAbfhiDS8LX1
aiTDVd7aTnCAvFVcnFIrAjZTcRa02rzBBPnmhqu3SSMbg2OoXlagSc+MgpiUd22x02F/mnFR7bN8
eO6Dqt7mvX0CS0aJ29Shk1f1qy2ggM1j85kZ2Wc71LFOOdFX3qzwf+mfBQ9JUzBi2xhlU+1Aw10v
bFJwnHTQNziS8l0Le+JRIghHXZwLhFwH7oZT8XepjfdgUfdlb+F19IajcMvvHHBY4LER2111UGH+
dQ7TrWctL4StOEFn44vvtv5btmbOjnuPXz4csmsxe3Ghf+tzDbX3HR/FPp+D91TUryMfaGhZ/M5d
Z+9pcTi6hX+ci/QypesPm2zStiLGFsZaOAB97HnMjgzEqu0wRoySEM1dQgFFs+tmQj2gvpssZrqW
4qFpxi+49b9K5YHr78IvQSrfOJ38dNbxrpjFuutsdcu+cNlSuYyiA9yFPDUlOYQfIbYUT6GPMXpK
uXQ9FZuuywtolF1w34FE6xr3MjmhQk6wXPujlPghMKY5c7rLQjXB7u8yNn3TBN+lGq/NGiREIb34
ZKhE0URXvS24I5zN1YQExS2ae+crGCCZlbFHgQkSeqka6HcNUTOu8nfPTIcPjCZfzXXQQ7TpgwU4
EfLAcOcxhzIYOHqpiJntRbfsuGrnQMYztY+p288V5jY+gm2Kz+ILGHA0DCl3wJr0aaJPARRWGKwv
oWNiatSlthQDKcMXIy3HbVSx8JVTczehKsCv97y1AonlNo2Sj9PazbhU4PFJ0meNzh8rw/ZAsyrG
NYs3haeeV8fPAgn/Yo5a/rB9RUxAaUvMLx7ljCZvhKA+hJ0znAqcQeVmtPTsFRf+uiC/yztXeKcS
hXZXoW2BQCmUs0c1w/9WFgCeMuFtUxG+L1V1KTDZVqBFWUhLSEKkEraNJLLYU/hl1wVGNWGiuk/d
0N4aoXep0tr4JrjX7i3iW2T6SMXZy7TDGYPUfOV5rOYJD2y6szIDNJu6rVcnKQMFGy3McDMCI4qn
BlpLmkoXAYESSDkp+7tn6zzm0XHjGQ71146TDWMgfdelkjpGumqh10ThvnWqlv03d5hqdyT5M4+R
Se8Z6Es/c3B+hqR5s7Ns/E2V02j2FE62K2RaAmQlhzCwG6gHB3udgQN66wXFuhuRRbNd62Ibatei
+JRGTVcmc+cZPlzd+Mnol1uCJX+E8//X7/IfmAj+wsWw/ug/P4T81cTAl/xhYvBMTAymySzDdcme
/25p+cPE4Log3B3v9xj673EtjCh/MzG41m8hcxHS67+Tlv3w72YX/A20ybGzCgjlOpBL3X/HxoCD
4s9eFweuAWUV+BdCmOI27IZfvS5rbuasvhQAB2sjDkaXGm8IedV/UTZl/Rr8Cq4/xg34XSH6hja5
MCwef7ZK1NEEPo1RX1KkVL4sTLESv746DO1Fvy6O+13buj1Mvc07aqiXe19m7WEurOLDn0t1QQvM
ZKxwCh4givHMlYq+hT7t/gvG9TV/9ifnz/XX9CyObhYITcLZ/8gCFgAgBruo7cRz3GE/N/gc4VZH
2c2o5h/E39OLCJnvKKwnf2Qa/2U2zrp+Av/0o1EUod16rkf31z98QoT8KeEr7IR9Xfmoy0G9qkqb
iXAYBq5kz7YrJsKPKiXhXuameqWhaHh1gcldKr+nemNa/i1GzO/XzLOZrzm4lrjdrKv95U9oA5iq
oWWOtZUsvT16mxm7964Mqurbnx6W+z/+xD+nAv+TO5AwHnOX6/13ved//THdYKmK7pyZrqaqRwND
gvc8Zv//jZ/C80LykHY4LF6//pTGbxGFQwzpolzhwuatsQvN9POvf8h/cpf7lACYps8tBMLnaiz7
0ycGcI3gHIhHYHOpc6GNfomXqW4e7cHPYmdNFWcDt0z++of+6kLiMvEGuUKSQe1A/8UA9+sPtZ0h
rRUwNQ6c+r0tGnG/htdGlqjO3slkpBvswdWOhporvbPxvvz1T/+nq3f96bxBqE5lW+T+I0gINDgT
hy6yE38q7wHZBfeU141/GN/+5cPhOP/0YLqws/n2xN2pqsCY9+sfmbVsB5p8IBvUGEusvVxfpJ/J
EwJEiXjB1vsN7iDHKqa5l1472X61K5d3zFrG5Tj8iOxZvbfmwhyjM5kQb9zJ0e8ZSchDmXr6Ji90
eWKciZYpCsiz7MaTgE0ynpVwkQ+1RY5nQ9Ok/0YHj8ZqUZhYIaoBqqWQE1gCguVkHG13QvHMzPFl
BLCU9MqxcYF75cNVYd3KvPffiqJZ91JGQIzckj73zjWe0YCX3TRCC1y4zPjqeSknEgzUyS2D+lL2
VKQ6y+LsPIrROCWXP5hRtT9GT3KcmNnlMjFaEm0SfQGdk95WcwMEDr0uuDF1GZ2czsdKriZn/b66
Jed2vpoOPC1fBp5/BA5DLFAfM19sMj4pUrJta72NvtRJrepX2tZ7ALBdyb+Z3eAsK0FcxFd41YLs
OpBbEJBaMB27bBhaWk0ZBUTlMr2ClV2u0+woNtbSvTU5BaBEkwT6yKzFwCUx0KY0UT4IUcAVUIn1
2DwuDPm+Dk4ZJmUn6NCREHli4c+H0AfUWDWUXJZL29HFJtEEVC1RKyD+9Q39cSeHS0jobP6aN/2U
+A6Jfq+ds0PLS3zDKm0de6PxjzgFrHjV4XQc3ZEhCL/oY7uY7zkX5z4MnN26OlATfUPdS2QBFCDl
J8pspv/H3nksSW5kXfpdZu+/QbhDbCMCoVKrUhtYliC0dOinnw9FzkxlFLvSej+0brM2NlmBQADu
1+895zvHSmbYpVDxhEP4BIThMeq7+dQYBu0nd+ZMS6psosvrXpmvcuCojU2FzmtYyyNuPosWZNZf
dxN2I5w6A5MJdezmbDqnKTpC0VT6i9t3R9sJ8euAeUCpTbYQAgsbCEE/Jh9zjpg6M676xOI4Tr+Q
XIN7OnaPKYDkALhJzcgu8u+d1itOlZDWqazyq7jKbgFZA6dw7eEoDeuLlx6rtPrW2fm1Fv2HMuIM
E83dOTTKT6q2scxG3LHcUYzmCHfYWYzHNgiZ5q1yoHYgySDJLmoVrqUWXNcwabRWtCAVvjKcIilg
YesJTLB/RIgDiKX3I4w4S7/HJ7gJ5+7Bm1W4wXWtd1ls3xleepsso4WpSxZB6pYpgYDMgjdWm+pb
8giRDpn+SWPt2eEmWh6JabNOQKLD+7DNvk6eow+YToYbyBVDUGbRRHpyLzarqmQ3lG6QFMV8QyML
DwEKKBy8ejjqyr6am/GIEvyzNozq6CXlJ6DVEVJHdZcu5YNgWPHiM/u7t3LD/zygrDtxlrhj2OXf
l4WCl4hTdAd7cwmsdviuGlyHtstlq/reiYijy5LvYQ/DRaPwI8sZn8cgVAt9InqpLHldqSm/CjNu
mm9+GZJ62LjW/MqZZt6J0uOgXB/hJwy0xshmIOEhsbqnDgkbBy9IW4M38mpJWXyL1HygOXIFMdWg
t1V9MtG/fBRMEoXnMSId42WX5+IoR3e51ZP4JvDNgEcnjRzBmD3fzRR9m3okFp6nKt2QjAltvAvF
fnL015CUKSBF8WH0gYTb8R3knY9gR5sbx82hixXgY8nkG9SsTpZieuZnU3qYE1QgjevjocVnXcPJ
kNP8YC75yWwWta+ERRT7/PN1yu8noyI1K7VB1oK59XDmLoj7DrrtzmOTfsXVcIbvYZ9V1C9yU8yv
QyOI2pTMo2p+4qruERxELb7R+XPvu7c9B86gGf1kZ7QqDKRdyq9OYWCKAShwSoz4pdTpp5lg7XcK
Oeh27EVvKjnpIw2m3LWpAED8X+xV2CINutBuHRAIt8z7vB/rcm8xvuWlgD/LDNOe8h6DhWqbW8S+
CDHGdnb6k+8MLQY0Zqn0qSDuhnvS3+LHJCl4LsIJ89QuL6rq60jX4zXMqaf3qDjLYMTZ8txjJ/0r
knQktiZ+LuOo82ZGOKT7+cuc+PFXkSw4B3UGd474aRLc9lGvamyrXfEKJovkATwZ6ls5U34ndc4p
eyyEOe0W1yv+cnORvfb0dJC5V17HB6dL3ewMI8XECu1Ziz2WpeIrj5911wmjvTdUxIzGGmKmwzNz
lHsMZ9WyLSLsUUNoYNsji0AXZ6ySpOLMZCVp4AyTXsMXwuwWgZb3yMR2SQ+etob6NI3R9Ip5hwO5
2zvLK6YgEkCZhyfLQ2zYIZiBhn7nrvIkgjBfjg3MG3dEfBNRlumNLkrXpZsWVt8wvzT13h/wb+3G
FtYuPJauuPNkOqWMrQr1okDvoBW1uuyeY7LN7qIGzc0U3gRHPLf8a5HF2uX4MsHlraVETahDQ41Q
uUcPQJVvDI+2U7lgvvNWwkyxMHBuOIMx9yiMmNZqlrXFTWKlA1oTsk2Y8lj21J1twwWm1NqjM20L
Az8xvenSRghYptnHyRVWvEv6wc92oquYYrpWuuCPjQomJ17POPvKdyefZqzqwqMLstQkii5z6Sz2
cnIYbEGaOeZ9n8NhsnJX7ZBq1TAZ3DD6rtxyAGaFJAzN3DCDDabfl/yQOmepL4acvltNJ2ilAYOV
RXSDQ5/+n4F22hjrgi0cXTWYBHRTR/47fKE9Y2F6w+UFPchi27h1FlFk165qvRDqmQQ4ds5xRwNX
Lo2pDU88FlW2G/Q0DzsRWckpHaxh+eB7g1gnlE34UWj6H2iFQJ0ECOLlmQAACT2KfNCJDjf4ky3z
GWkHXTH1L21psDxXLkH24wCtfhezMwA9V6OF3ILn4KGxYoN4hywq7M2UxYDSa5UhjMMGZwZ1S14m
NzAyJjRYDnykuYlmTHlwlWqerqx9AmnbfYqxfj04qOo+8UdG/TaLAY71HNxeYQAwRpwbdc8jzxRu
EMnKPbHcqdoZUTrczXazJv4tTH23Zt/6zPxJePocNZZCAJniVd1gqmcCziIKpzztEBrzY6CHS3oc
l+Ql6/GbThQLnYCQzTZpx2McFMpscUwjp3hMIrfFAyfQG5O1BM9uz3LuOugYo/SjYAxP5zZp+4Tz
5TJce2iBXwV2/HAHjZPtTKIqn3mHtPhghh43Yq7NaQhysxkgHqO5oqsc4ZdHDdRld64JgXmKBCGh
a5kNH9ytbfa2EXdXM3bxsik8X3cbYcPEb31jZrYzdhL1SqS9L6Ndwn3iXUGJ3LnZcId3emw32NYz
ddBdwVRZhtgiUVna/qfFcKEMoxOy+jP6Mgz//eLEtPy8CuFdBsbrRJHivSpany9zW1nI383c0OzZ
pd3tWSbUh2JOEU0NVVGTASnShQWsB9lkdcj5aavN7vd8Zn4yiXZurqalErfjbIQfFz+3nLPP05EE
CMQl0YsKQfR5kinC7GWKeg4OycRCNPMcjlC+Wl/tIGTS+69LOd9No6U1lL8sfGjcLsxRVw0ypVLh
nWEc4y7Fdm5zCGIiE8tC7GpSf2d9lRYEQY6Qu85sSDTQfiKfbLI94mBmlnG/jAAS7rDSmM0hU054
S8dPels7zxJjo60Uv4dRUosiGFhVzTVdjmefyOfnfLRFsh2qxkvIvJxQmSq3Ge+cZm6/+uiLmRJG
5PlCNuyWB04c6acwiut8Uw3KvpMytNqduZjRV4dH5FQgmGC646Ez3vojVMENmrO23Op1sULJ4ZnQ
XKy2/YDSe2WiKQmmYeLc1TLMWUGIBmrsr3FVizVCXki1c2tLA7QvIzQhYvIfy2ohvLh2GoJ4F9+x
rse8bh48X8TfyOqon4aZQ8w29Er9Sv6xcSoyTyJMMkrtbadSgWdr+WafxRQvABW6tGnQkOT1y2wl
XRwMZp6vkQVcxmmuRxIA7LRX6mDqLvxmNZP8YVhOBV8LCsp951Xih6+IbOH0h6J0hxByhPcesXOW
ta2+GOiCuqBBwPGxYOUnCs5ohirA74GiuvTCpbouzNb5QmBN/diPeEY3uapoFTuz19DERkQMy8D1
F7S0BMy8sEondOpHkyoyn0PWsdHWy3Bg+pa95BwgRoZmU43PmkbZXdJxem3xM7MPINhEy1QajG7q
rAfoPpg9YsyIUmY5ZXLIX+1IT/toNBLegIi0X7glTKoLN4lfGJ9ElFlORiQ3awjufquzzeIUY3dz
dlmPNnWbLR5zjaWmlYSP2F+CZo7HZysRdMkrvVSPSMXWB2s910CsfUbiOD52Tm9PxOEWxf0I9oF6
g40VLIMr8IWMMHDY8JI8/xoPPmryqjDSftfqVn/IMGvcwUGS9rZ1K5TKUIYGMOZkpESQC+L8wSLW
T4MnXEfdPnoLzjPEErGUTvEKQLAY0hWw0z52Q8e5ZoJE424ESTUROvkhbw7EIDfxM8EAaN36FFhn
wfx/E6ViuMJhmqsrMP9AKmlcPLbktqaBZYVIgyvWsxgArszDPdwOhYZwyqtmi2/Ke2K7QPGUeREY
TeHSENsnztghqhW93hCyBknHtOr0dZoI9GbWmmvvI4ekRO9CD0DWiw5tqzyRHhad3dEMPw9WlRKe
wIY0EXfQhHNA5xLxS6oYofZ92jkfSX2X3sivUy4jEoxh3ugFQR26YbfV+860wk+qk+zUBbPJh7xX
mRe4FBD9hpFEV+2spht4pCniDvZAbBDxL3PzGRlngp82nWf/ph71IlCfgFzdMPlZpUaha93oXi1q
h6UJtGThaSPf2/wN4qvo8+xLi8ExYkxCkXAzxT/cxGIjHAuSLzdVHDMRdajnkAWLFo2nr2X+Ay03
C4iVrakaVC/o1iNmJncSO02/QQTa/jPQ+I99p588sstS3oaODTsS8DdGv7dtJ8Cuk2tFEYpFqcpn
S0Y+gngFfxCuTo0asJHmc60K8zrFUYZVqGuDvqj7BsX5wOuS+9o7kSM8ndoaketGMX9CGqAN0wa6
MJnf08Sbdj8bcv9/CPO/rHU48Z/HME/Da/71tf3+q+f457/yf+F4ah3Cgum1DcP1TOv/eElN43+k
wlXM8EMxaJGr3/efMYxn/A9APGYWoFBWU/LanP7Hc4w3lTalxQGP7jX+Kv68/8JN+raJu4Zq4je2
V1I3YbXrFb590ISY+iXjuWAf1+OdSWm/kDtjkdNQTYXvXZsNqc17pvNsGlVi5N21GArT/fjLDfuX
VvzFmObvy/B4zCWzKl96Lvfo1wY25z9T42xYW/4JUt5wmqR/ApBKA2NIcNgRp0mPB/l7/qlvOPxs
qFhpd6dOpuZjXzfhneTey1MYMQICixfps5O14JCMuWG8jXupjO7fuea3HWhGE1i10S6sEyyX3/Fy
cJKmC9haZOuBFw+YGexyPuDF6G4rx6ivyKJSQZeF8aPuOqTe/SqwNDz0lry6V9HgaEhHIUdFNw7B
7r1zaW+N5H9fGtdm2AbmdJOb+vZ29vQ0fASUdqBGs7hyZ3YPH15fMMUofzWlVLqsAWOa6mYh8PmY
LFB8c7On0vrzlbxtn/9zIYwmVoIj1k21Uqx/GUxkY9PgA41lAMFXZBvJzPsHged07BuEIiFlX053
m0JzXuZw++fPfjsU+eezXYVdmnB0g+Hf289uw2QxPYSlAZ7+xdhMA65EEEcYoTNgqCm9ZhQACCX6
/u+V8D+v3v9y+x3FtzUhxvsO3d23n6x76I2jV9tBGUV2UFA5grVgPHnUHl4f5AfMm4iPGcmU7eXj
2K8nu34qHlx4a+8h8s31w/7fVrLeBuVaFhxz3OwGL/nFVuIsXqsWBrCBVYvO2CeuAKeS4pii20ie
IPbcrqzSc5tac79dmHq+Iu0ybXCJTfT651/kt9ecIYLko3hnbIsLcy5e81EyFwkz7SOIkaC1JSL5
vSv98IZuVFRQdeXhZxSGPgiNOr9NZDi/cHBtngdl7HOHMzV9nbn+jOJLXAOzUruZ0huZUxe+syD9
/tz+XBeBhiqDPIMVC//rc9slqYoSg4aImOOeAzqj223jYAFDEntjEeN3K3spnzBDRcd37tFvDw+K
WYPoEu6TdKTpXDy2VbOEAGZ0AhGc5j412YzWufeJXxxFbXxOCm19NPt8+Svz4+k4VV58BWA7QQvv
du+k/EJZvXh2uAIMz+sz5Jn8Z73WX17fPo1SIDPRtG8ohUk8ayaHV7ViWbumgb88loVfzmfMX+Hd
gmrVOvmoW9DXJJPn7zrPXB5oBtrJVdkIc/iIRnNXQSIVe90uac25HxPwHtWPeQ3tKJoJ+yKS66BJ
/8K+4uaYWLN54mD+zh3+7Y2QLoIIl7eTE6lNy+Htt0pz21GJmQ17qbruyPirP2J5BRYej8luaCp7
j0MRtTSV9TfYdOLo0Xh4b41eP+TNa8lFMKxd6Q3sTPyPtxfBkoxzp5r6veXU6Px013C0GcBT3fid
+1JS+x/+/LX/5cdkc11BFC79YeqNi0+kKwQsacaCA8YK7LZd4SIgwebZMvKSDNdk6be1rqfrZqmw
OtbKwL2FLV5ZnftQVsV3oLb5h2FxGowQVvqhJnQ1cAd1FZsz/p2YyNGjIv1y1TwXNIMTAfB9xa59
+/P3+Dn+f3vn+B4OlRF7L0EvxsXmZgtbolcIh32npSF3rTS6wKl6/UmKaNXFDoqUoR6vjkDKAXZ/
3umicp9GXT/MsqX/GiMBy0PLeZRse4FK1Egck+3dhZmNhZYV9J394Gc+z8UVI2MAI8I7jannMquh
97tsNXKPe69p4eRygiCRCMkwZrX5IQ5j62jxwpx6ZRWPrhi/+VCHr61KpzsdkUcQYEMX15zYi+fK
c7o7q7KhAgi7EJspXOaPSwXsUC7ldJdO3YsbYUQZ2vBGcEYFFOqyxRqcK28nc8nu//xb/P4Qr68R
VBOPfZYJ78X6YHWo+tLSxE3UG/O1xooXDDZaPSq5+RQSR/rOM/z75/mIHHh7GW6QimJf7B+qJ0ab
GM9pT/u7/GR34jtFB0fUph2/GsQ8ZNv/9vtRjCLcgPeiwAJdZjy19VB0KuvHPflL8sWLVYY0d3Kv
FCy8jTc26p0F96dm4u2TgiIFZQORYt6qzLq4oW6Wll4Egg/hOSEIGBnpx0AJeYKs2EBNG9xbEbPv
NMTcBozUTArhviSG3a8M8753u+jZ7ogJ6HD2vrMvXR4U4CgoB7UMowJKOV6st+vV2NW+0Ek4MWBn
LBHOvvkBnwluByJIb6cObnOBqfhH1w3Q+7D6/FdiE6oYPt4j68cxqGZ59y8Wr6opJJ4t1AqLkU0v
hqjNLyDHDwJnfRd0uqP/JToCGxT6glS473z5i9Ha3x+/xoFzEQjqqF7efnsPpC3KLTXudUXNgpfZ
V8+trJsts66l36WLfvaZ9t7DADwlsS9PreEOd/asCABEI5HDgK7XtIuUHMWkL6OXPz+nv/04YNIR
0zmMyyh0+evt5Tl5n2Bzauy9QylwbGVq0cGu4ms8pc2nUdnfvLFoHpld0P7ItfH050//+Zq/eWoV
h1iXX8Y1VqD7Zb2bENCAbEHb+zRpLfEoGLi9jIbtj7dk1NgSDyBp0NtocmoaGpnGeQ0lpD2aZpyR
uJ3S3nznvV2fhssLgvPlE6blgKS/PNXimupJRC4l6wSMjs3Q0dENjaq7mYjG/Oya3XWPMvX059vw
Lz+CyztCwU+/lYdhHc/+UiwViwzJHTflPqPHxkEP6eFfHXLlw1zgVpG4z7650IGQraf8PabQ9XuF
zfoUXnxtBJoeE3lXUrr6F4/BFJNtEQ+Os+9Ce6bduM5stlkyEus+W0ZDpoWRFqc56RvSWvhHrmMx
VOO93UHn2eGlRiGZMCL8J2DqP56Hfmo5L68L+j8jPZhmYLUuqumExGi6fWDcQ9JREkSUDSQq3+3L
cR0/LHHgeapiwMONKXfIhAv7kAwauuyQdKjxS2Mwt91gefPRR17g78ts5vRg4yB3cW7H6ilJxhVD
kyB4OOgRdiBAD4A7793ftwN2VgGF3IzeB3wvkygDeXF/26rIzdrs6IdkOg2Pa7cECgGafHsbDzHc
NrJDpbONIayk2xAL9Q5IpGts3UwqXL9zN3eHMYngzBNHsIaZuDYh9zOYwHeu9PdH0WJ39Dl98iSa
tJbePopuhc4/Qfe/FzR/sKIij+h642Nj5f6Nlcw5gndz/qrq6jA7VrL/83vw2yZNgUOB5hiEUxH/
+JNe9st7IOEvhFmSuAjZbYCbZTTcOzEgjoyJ2cZAO/uOxvdn+fT28bI4nBhsDatslJyHt9+WBoN2
zNh297Fb9l9rYU+HnDPvTqTSuCaaXVYBTvbxyJ5KaC1mrCADWXaychYiuv3FbbXy4RU+lyu7UPWh
wHIsghLvNmkGi/cpdmu5GWdNfTVD7frz3brQ364PlcVWv2ZcUGcovsTbq49jIxWQMEA88YTf2mQp
PRNppK+Y5EQfimll4UwiZqoEpveaiGPyrdFL7aAYMa3ALDvscW1G5Ts160UHer0sZCQ+fyH3ZsR8
qa9saZlU2LqXPYOLnNgF9j1UZlZYvyQO6POPk4yN6jTO5OFspTU4FS7H1sExYLtnnCAKW4AQmER1
n7Y3/mxF4R5Zx4wRlb40uNE2GdR1vToV3rmf60v49mmwbRS9LLQM9rn49fH85fHjSbBwM4p5b3oT
HB1iLccyyHoH3ZTrhJ/LriELIjRzGMWp3XtmkOL/AS9eJhBN6JD2G4K+TajIGpIbPt7IPfbhVFFr
G2vFDYlHPcQo/4z3Lvz31Zvdis4+StO19nMv9g9c3C7pa0RKEDQIgi+yze6VkcidSdwvQtAJzEHk
iS+IF6FxWJiycMem25Ec9Fuikfybd+7jv1zOejQFg2gjxeZWvr2PnT1w6qDm32N6nPdRaAO4sibs
dI7SN6Sk1AXORPfskcF1rsgDvoUVVRBTNZ1QkkVX71zN70svwBjeDkTU3CG0zm+vhkSDFGfmRIWT
VAjOQgw4YLjHR0IewrUNYV3ZcHn2XdcYmB3b/mUizXjXS3CFCwC9LQjg5b5aBZ++Jtjgz1f3LysQ
JyBE6R4Bnj6L0MXVke6A1sFoln0bDkLeVLSvyYQLk/peTG1cbXMiU9yPYgYurCwxgmIUsz19SXyw
HZu8KESFH55Z4g39M3rJEB9qIkxQPcxbkS1xcV6s0q52tQsde9coiDVkzSaUmQmnlvdu9b/88AwW
1mqS5ggLwMWX8WrAImk2mKQl+OkmiZmx68jx9gyYRYhBSC83tkUdwVD1mcmbdw+GnzAP4IwHHFXq
nfXR+pdfniXdpIjDm8DXuXgO8VppNBY8h7FTrCLIsrwtO36NnamMZSMZBgfdDAS7RH0ThNPc0VHS
xr1XTPDrmoFMjW5sMJ6zVnAyiXyJ3t9uiYhHHr1dkmJkOmv34tlVyK91EadfGqvZV1HafU3gxH/O
C9f58Ofn5V/WfI6wFt/GJNjXNi+PE22azSJr4WxZvGB3sZnZN04bwVIq8+x1cDVm+KypA8tIZgYb
of8jAZjDD1HvFj3Hj52RWe9UDP96SRywsJ8wDaJvfXHyTAHeWhnzln1Eo+gaJlN9nfC8khlOfLU1
mPPByfP+k8+udMu6sMIrBgWryXSCha9ytxiM9P98m36v4mnTeQ6dR0PRIbtcgQbYf5NhuiFOQeV8
nFF/A3pQ1Q01/RDEohIvUrvF8c8f+i/PGy1fnjXmYkwOKCnerjSZSoe+8Dg7xE0kDzQ+rWMHuu2Q
6mI6kPlaXPlcxKekTdOrWhvOX6OdvcYKsNDGKVV1yHBlkurnZ9DZ7PJK4cG4Ff6YgRIwZbwpffB5
eM7NQKQiPxFVGD5X0KCf2WhQRC+t+85dNH82DX7dESU/6/oi42PwiBi+7LpneWutW6IRaDJk/K09
LdjPO8YGz6lvzdNODOjNoHLTetixCBMEafeWf5qKDruinDlybnK8z+iLCnusP2BRj8iHKFPk12Ql
GdbtbNgCsIAxTO2XycynYGAccVjKudVbEsslCuzSeVZZPH8KSTpl9FJmH6C6VkRgxcO2waxc7gQJ
kXUAn4fqPUWcBraQ1yTbdNTHPbWbHO8Rj2T0n2N3JDQjltMXVXq6BpCckBuJkTI/21pHYwCzBqmP
U2QFmKxGLDu0ZMLflTgxKQgIM8ixpRrjrWsR6LCdlU0YqUThvYWRlf1Akman6J+mnpPrEEXD1UCV
Ex6tQY/kClid1nxB0YN7KU1Qk4DO/kogpgKN4svtALXi/WA8MHrbxswXVAu6uZXxgN89r5F+b6tJ
aDSDaIQBArkKiUw6CTQulT2LK4LJmk9hiOJ1azC95bQkxgoBb0iiALqKis2+mNcUitLp26NGy3/S
+dK1e9tLM9iBkSsDY2jtO1/Pwjibq7QqyJY8dnZx5DWrubswwsPYdbUJQoEoFW4ey2GbrTcqzIDz
8zZm3c6sHPc7dKUife908ttIigeS5dxSVBVSIZi8WGvqBjxgzJIeFGZinlPcwkTqwPCwyN+6sVf2
Azmfeb032cTPsrKzE+dH853j+m+9Nj7AWptt6+CbY7O8qLcMScChx4kxmCHHnfIsjM44FYwg9xLU
0WN5siPnydMioZsatWQNteo4u8R7MRTxA0h5Dn2gRP/48/pzeXr6+6qocTzHYTZhrEe7X8rXumH1
J2Q1DNq5GH8AHKq3U++29wNIhk/Q5ar9nz/vt9qFFY6TGhssFl9jNUpefGAGKcppBzfw/Mm/TkfQ
rui28s/4Da1tohrejQiq2dIXWN+XAkO5EQ/rMQsP9cbJTLT2aKWWDwTVwL3wrfRJFTX2mtp1ANf1
rBFNtrgbf8BcLVfGxnvrGzZFLvHNAkdhaDrIe+i8kBf4c0n/5Z75clI16cVhUJsoMQPAsS3ylxzz
0dZrux4x2xwDw85Z0A4GoapPDc8fPKt+QQY1KnO8mXAIjYdsRGm5MwcOtUBfkupzoleWq+kWJ5In
EOeapTZeoyyj7h7KlYnZgO2ArIhe/ENL3pcIVVQcQhef2LnRq/YQs308PcQFNMBNZfVOtUGmVn6K
nZV513S6hrPZJ6CUohrR9VGPUaeDKp3CPBj6oVpOkQfs7N4Pgdxs08JT5/V87e8sA+ZKULZRRe7M
AlOIcLuk3qe5RbxPyEkC1nZT5scJsxK4R7+lcMxli9bLScwF9fKCdnJjeu18vWS0xnZZxO9F0679
zgKRd6jP7PZr3JYOv2QfxRynYqKTz+VSQpubUKnZO6+w1W3u2TUvgpEgykiHZXyVBkaqvZyAO7Ck
OQBDMH0zYELpUkYnQiQRjDmMbWWQd0mntxnkXxiRJBBCyJoWVW+GPPHGo1kneXl2MS4Cw26L3t6V
41IfRgN7vGWxtM9Gvaz32noMK5+CCKTtKloOc/mNBci7V8rvkcClQJ3tqRQ+88bU2hdGAZpgSZsn
aXelOIbVwlnCTlWmNopG7d0ILHba2irTIKN9A3FsnBnWZ9JG/HuQcm66jc0qA3+eLT5Y1VIvz6UY
wRzCOc3vBfyrlqJ9GG6mcsS+lth8R0jWpT7mU4prJCS/qCUmSThToIVRWnv+X38Fk9IYhvAgl/zJ
bYvkljrfjc/ktgwHSJBR+ZQIVO/BMuW6eQYL3+t7162ImW4kG1MwV7H4nqERNE+RYs8M5kVLJ3DC
snkRUecDFmjKErBwYaG+o1ueT5t4kHTJuiQhZaeu5yrIZ+kQAGJlcDWRTvrIdxPHH5t7eyAUhuTH
uXzxU7pL0FS5CTs3zMB8KrSRh4KDPqbEVnrdoYaJN1wPA+CFLar2HkIX/egQ+FriAX5Y6hwmdJ8M
O7tM5p0qhqy812YHzCwFE5pvjcm0gIlAisXyhtfvpsSmmQb4IpNHMDCJBI+Lkv8aaupSP4mlRi2a
826OJ1gytrnGC87igOLWGzbS6yGKyCkr0muCVMIu4AUv+NY2pgLMPiCYD6aDuXqkoV/8yFSNCBc5
cCzP2F8chin8883RH3J/2pqJgNMBddfsN/iilAyEh6Z1C7TEXO549CBUFaOEly3jvN1HopndveO1
CKm0iaeqEGHDos6phUPe6H8ZLamdbWGGE+JZt73mh9TM2bN+OvWZENBZvMR/akvGyPcsKMNM2qg5
gfVc1lHMyBQUCbXVsnt5Wu+iqHcJQDfZN29qU2XAWCNK2b0p23DZLTM4zS3oyJFoNCAUObCj3FQw
Ymf/qdC9NM/4ONRTp5Pxu2ph6jN6GgqfKEHP1ntrhKh1LEJUj1tB91GvnNP2s7RqsthrXBpNMOh6
BWCbWFk2bKeipahEgn8yrLQnl3Rskw/Z2Hs/RmRtH2TWlhiChEL2buALUlcNyQCkeEELVUE0l6Bg
s37QJdFhNpQ22y3Sr6ABUbIvdqU/OIx72wPijXGhn4dYfTdEQnqHHPNLjC2dLOX7mCem2/ayrLsH
6IWSPkZXUjECNUs0br9pumr8jEw90yOIqvMrRZhbohb5YHQ1BjAZUvHlcjFHpm2tdm5imWJEKzJU
PBahQ9O2UjHVCoP1Fq01oMZjqzElYdXBI7uhk41PLhq6Nboz97oHo+nh7OgWQ7YeMhD+fpPqOiDd
TVovvq3lX9xdVV6hZSWmQVMkfRCzBCCHFm25Hketf9h2i4IXwqaXB7bbdcYJsxfmmCXB5PsYKV+E
O4WPHZrNxKt/mKiIhyDFs/TStzVJZx5TO3ulaU0nkaZ5f8r6pnrSq3t9YzsdbsUpEbrnoVRkeufC
HAfMuUR37RoX+jRLvbaQzs7sM4peGpL2IXYgWds2uJqi9fCG2KpS+IxEEx1JPsUTHka9ZxA05fEA
x8TlnG2AC+VZUJ1CVCpa7n251CQv4Z0e4acY1nPmVjp5CkXCVt6THtRCx+qX7lhSm1Kxdf1z7ef1
FePn6AGKFeGAJJ2b91lcOJ/Im6imQ2YYc38zV3p6wqMQx4EuLHu567JlhIS4YArAtCdZYmO5OGLL
d1ldWGiC3R3B2TG1X1oRPrg0BsqMlPj6c+y45DLpMbE+xlDfW2BPfmKTAjzpMKhU3j2OA+ZtXE3u
6G1Q4eUti/5EIJs52bX3wOxgqgBg1v6PGEhjvPGshhYl/WE8aGKUS4JV2+RPUR1ktgkTxdUyDGO/
wxlRpJsWvpG966gILHSNq3VrLBKab35P73sekdTtspEc3H2a4Tbbd/wt+5gPEpyt36bmuQVHXQXl
GOcf5trOCUCk7z2fWs9dI9UsnEAY3B3nTIAVtY6Xy1KdQmdB/YHLoN36iPYxL3FbbzPEhd7WLWyL
4ocS6wooHke1IXXhwC+Aw41tWzjmFUZmQjB61P3TdY1S/wwMvO33deLNNMjAzy1nOPlshCWTEKqC
hIYXpgLnEdlRBxNYYX4lmTIejVvCMdL4iowS5yvaNWIW/crqYnwabZnSi4jagtiKpnuNOwnEVfWk
gZw55S+fXUGsZDAMPilUXrVotZPLqLutDVp53kARmx+Bwy4duU5i+g7C2nh1zfwh4m3hupreRKEv
FhpMPRiig1NXILaNyrAfwhkD0HbtciPpYwJl3ojUAFroRJm4sUpBvxywHwzBYfIN8naHrBjQ3lRk
tyUeLPiiGeYQS7LnnTu3F+KYEiu5rw2ziF4Suq8b+ptZfxyljqMbKFZIDiy6Wti16spPNtgnK/dE
T2Y64TCwusdlKpF6u0sjf7hlPJl7aj5hPCwCl8KW993BFWDH3YP0GUQF8PZ5UikpqI7KJaYc1jpM
fU7qS4TJvun8M/uqXLnFIZhoTKDmcCyN0h32rBoEu7b5ADHA9f0EKwtxyN4xHGcPk2lvy4eGGAL8
iWMmjp0am37bsJBvJmccaa/ntaxJTKw9eXLL0CQ6A+AUA0GvE8e+9ZbulcanQUCNFhjfGFpi+PYW
Xd1j7iNrwaghDW7/N2Vn1iOnkm7RX4REMAW8JpBjzXYN9guyXTbBPBPAr78rz9NxuXWs+9BSy912
ZZEQfMPeaxfCLvAWueKK72uzmrZaGZgaGnJSD36ZjQwgBqhWBxzwXhVjFvHyE7+glzw1U26dEKAl
222nV63uHX92e2R9ArBYsVriF0MnW5+XtjQNogmgRM+lUwFmGBcWlNUQ1C9OZo7yWGfCq3hGM5tw
E0dOZDChIYiwXWzk7BmkY4dN66Td0RmK3o+STkjsdwwBZNzgx62w7NlrZROu6akSNkEln0tCyHRk
eZNn7iyn7KyHoB4409mjgWfChSS/FMBd/QfsmTmc8ytTCylrruZj1k1e+mayKkuPrq7VPeHTFgBJ
wavrGt+63GkfK9vZ1k6Luo0VIQGUCwDjfQGzGEh/uk0aRwEP6o29Mea419ARylNWpVkSW2waHkig
pMJQbU9cybT0DXvtzFf6RhEOqC5dpnSOHBp906EZJoKIrIHAvK5ZOVMz266euOVRtGRIYtFcwZig
CYM42OxFs+Kos2g0I8zcnowd2eobSwCWjXgHC3GLO2hOmL7Y/rdRNY0bJ6vZvEOjShuKxqo9JbXo
8CnnjNCPplm4T51NOAEx3AjGYhqWRBxVraBhs14ByteA7kxDZ9R8kkV6BfTuChuemRUGfQgo5jN6
02AMlzbnEmJwAUoGx3MMTRRO3W6zawNDCivgWIsV31Ixpt3P1JlZfC2loe273PDsY2Jt1Xcw3XSl
i4a0tk9G8Dlgvavu59JTv0HVKqfm4Kpa0ugT4o77mcCSNiZjJa32cKnBe2DcA+/gS/iqztANTjgX
yWA8VfW4TZBIrrpYt3L6z9enQYdd5U5jmOu0fWFf2X0S3NFw07Y2Jxk1XzS2pcpfQF2mtGI7OLc5
XiUB6CzMBxjsY7OQRjoqlIFaiPSXBm9aXLqJkEvWjbZ9HmHxgDN1YFeejRyjHfm3pUtap48CxOPk
siIgZTWKtdGYHlJd+/5+xAP3TeRDQXANsKP8wtk7PmpaCfAWeeW+d7UWRkqElW1CMXeqSzamNYR6
C0Dg1ImGBSQO5W+Bu5l32ULlvcMojWesybX/ORjR+oH/aNlXDCatQsxEf2h+eQuZkjH5S0l/yIw2
LePJd7bPczq184mNUnJTwZP0wtwSvRMpZLADTs2OfrZPMzggpANIIkeDTeb7DMIwYFi8Xt8m2eJU
9uH8BdFi8XfAIPNLV5I0Kwp2y3nPJiN7AWwAlKVK2+UTczv11HeN+YO7ogCLSYWE39RN2u1EKT+q
u7TtapKF3bl8H4QajiSNljZwXIP6QK4KWLQj9bA8JtQWcEAsss7DtFJVE7qiE9YBywPRNgUFnCQU
pbb8G1l3fJxmHeYgzKyAmUEv2YmEnqWJHsoDytR7u/KCNuR1kM9UHrj8ooWx3ZODpgs/3AwFouFx
SXDjBoNFNgZVUHFTO74BGEQa3jGgjrNu7XWSE9VzFWQPBgZnK2pmYyZ7JrP0U2dmDAxsJx3WQ8Or
RT6z5an7OECNiDEjNYIxttOls+/bYnVJ9pnw7ZpGEmRHnpjgi40ONMZ7FvASoGjZToFVuEzQLQPi
epeoPn1WwCeuvqwUhGZdybMK1h5QMrBxJwQwb5Iy7ljEJRGAmRHBgoKE44lF3tGXy+YzFmYKZJfm
7JA0TtRQSPwI+98mtze9d4ZAXcxVmd/0KH0jnKh0ziiPTH1el6Z0QoYO2c11LAUUXGdijTsfGOhT
sDLhJyZbo1ZpLU59V7bDeIGiODcY0fqEjdSWOk3kKKEvifSgajjNJMq9qrH4ZqhbmL9ifpm1hGvp
+JA3kHIS1dMX/hTmIL0Fjv587YpTuxZBeXHbgFT3NqghozRZkjz2Q2L4+0Rp99Rr2Y9RniTzV7Ux
YNh3bPzXCAPk1t2rhuilz0E3GcGdXcoAQgyFHMN2BNi8Jn39pQ9q3lYUWZQNNUtfGJVTSmOTlvO4
m1qZwN42qJhPfV6DfJSrA7HHWGveKZ0YVHdctuuZaeASrSk/aJhPfjG5PRj4ajBfFnrZNR41pQ8e
2Lbd9m1eCA2Pvki+EdjFObhU9FPsHFDeRyRl5594yXjekd2zNYHjB3yEfYWx2QVwgG3ec5Xld2Vg
OQ5Jt8lXbLctkc8CsmMZVdsmflSCqXxYmutG1kmbZCquXVLbj3mZuQdZNHZ+2hZ9bRKHsTznTl2I
nWBxMoT9Jpa3TAe6Dxcoz7wHyxTpQKC4W8NWqCDUWHhVNPnoX6JMOv0r7vBsvW4Z3X63DB1nQ4MJ
vj9MKGvVHtCMxbvJXabxbpw2VO8Ia8ZIk6yT3S4gfgX1ovK7k+xph+9rKB8vS1Pk3+y5cDHMdrlK
j1bu+aSsEiPcneYhw5+sBq3e2E2N4Wh7eC8pLNbPW12mLBboupcznc7EBq+ZkhgStG1HTKrUOQN7
b4B6ULYI664DAyRTgbk9NfP8FqtOcsllL9sb2N407kCpWufs8uL4MrIxzXat0s73gIlfGlckDrS3
DhEf6PBacidCZdLik39XbEzrGE8ul4AE2O2xLcCw72WNTwWw6pa86UrmPfCgAFC8MLxZfrGHvnoT
WEHHXc0z6txnmOZhb46ALU+CjK/bQhmV/9KPVo7Sw1P9uayLVlAVdgTZwI1lFuh56Uw4GSLR8jAA
5LWiZWjKn7P0JN4ox89/0dg39aFtiy25c5eVHWzdaPv7TLQTaeau8O8UUUbtjo9m+QdBpjMjr1QV
V3y1azwiAXT6A6OjLGZDnVC1LaU2b8VmgszgS6EQt6VhP5ILJgXlcRr8RAw3WXGqK2BFeZuzHJxn
WT6o1l0BszMxJqiQqpmCdwPZzdE+X/pqs5h3SUXc8LQGCdArAU5oZ/AbrWQhFsT/JR3ysB2rb7zG
ZSYJeYPEc/LLSXxnOIiOpUxAF/FdiMig4Vp38FTqtxVop0XbtGbJA2AU60tO3paKPASNbXRNdSzC
CW/uQoePuYNiyxiGszIHJ4tab/jFrFvLx8DOFhL0CDHrn2zeTl7cow+p9z1Al4VDMrHLiKFEAIN6
2iyykr3JX8LAAOF8a9d6IVis7FMjMjJanB3ftT4R0hGANG38FoE5CKNtt9CtfxpWBhpnf+wIYGhV
Z96OdpN90jaAid0APo1+pyHPbdwM69BbvV9EMvMpMVe3NBgetvOSRE5a0EbS1hAw2MoKzsHgb/2O
OYa8dfwg687spz3yCmyz1ndt0Mv+zpSr6+7KCcbebhFdMX6bwLKwmfR1T+A6UvGyNY2vRJgXOxSX
Oj1QItYjI5GWPDok+8EpQZdKcJ80AFEEc04kxVCWcDqAWczOdWghfVKJZ1zLHXpreW9e0VJkizSr
4m8tq/fKELOtYqLpK2YtGfziI79xDh0ECeMQJxit5nNXGq4BJds2t/NoiSk7ZmVBzqbM53yOUkCE
zCCygUT5bJj7Yu9qrVcSNsqU2PmaGtVuXYJREqyqHaVENVkHY20sYjiNoCqt+5ZMlxOF5cg4dbP6
e4gNpTjqypIo2EVAER4w+xy+dgPSmTtd2sDuFrdp3xxCr74jB7ZUqGpiIA5e2YnPid2njzNpLzo0
exOSfEbC1nrB5TnWhyGF0URwKSa+zrwmzK9do8xQQClbb1zKvdfN9Hg36dTOCd10GzgChH/wG3Ks
OUXkMDj7Emyd/yrr5aqRTxhBgZ4PuPkNMaxxQTn8vSkq9d1spvRrMufDevQNjUXf8KrsnRnfdHL0
JOS+N5OVWzPoCARVQT59wi+UEkbhEKwZar4ZZr7K8hFPpEQ/MgoF/uF0bk9AgJCvXWFu7+T1EO03
tC5AhxRQNgEESrXeIc0YkUdiHu2FIOtCy0sTXMefTIa1uhWLBcNB8Vv5B3LIzZ9MWZ3kTXZ5431l
ebsmN7SPTrULcjGJfVEXtf/UIkqy6fTkMv+EexoAVctSiBFCOyhXc+5E+2HrKErCwia9LKKaG5x9
DmLrdihmFoDsh4tvTaDQG7mrqolEhcBTZtqHCb7Zvb27ekMOXAx+DHna9PiW2zNL6NsAh0IOpq/f
1Xw55Z2C6wCojqX013nBWvGAVShTAAnmQl6oJafI450T905NBk/HoE0Tzd4lkKpcRYYTOA5XAR5r
6/F9bcYJhY+GpLLb+hS2GnopGvu1rmAQMgcoglvF5OoxqQuvZUmG4CMM2IO8Ol2XrTeJxlV3XKi1
Il5RvBE0ozbne8UN+zIkYmpj0lZKEkecwDpn08h+n9gNy2a260xWVOTEf/xa3A0Kgkaf2e5dt/a2
Sw7ySm0hA3InQa3U6yOZZGUXaXTv77TTOWhOYRm/eBvTULXQF0oi44zV/FRv3D13Gy6/nIc4aI9Z
5kjvpu5tNEugjIY2lCXs7tApC8OKVL12T0Nd88BWdcYgNVOt78dgsa0gygmLy0Po5m26W/qCWzgB
2D4dDHI95p1IZo0tFrm0jMkWs89kXQb8A6ZHKh4HNsmna27bhxxuSBWayCZllDfsv6EI8nS96X5T
Fi1naifPLOCae+QiI2mNUz8Wl2lubTOsEHRnh3Isgnt8Y15Clq5HFBoxwv0U8wckL2Eb/uHjZQp2
alucYyE641V3HFy7ttoKHXFGJwl9l8WhxnDZxKCHpOMpVSyddwwD7JNBOgjh7WlFGtM02OldNlZ9
vp/XYdQHrtI/GVaiDngZYLbjAfMZz9le2g6nZF5IwC2dlUnn4BUIXfSUQWSsnNXzIoaHRs6eCE18
1LAInqLN6xnOzWLpqrB3s4xWo6+aR+yOJBDYxjbLb4vwhs8dR99bLwpQI1gIO4uN0WjfKhgoQ1gC
0nhZVeeLM4JgBTRUzzZYzd42jdhupRpO/tSqKhrbwhdHAGPND+YMXKtWjdfHaSzmikjdrNWHqir9
w6BYzYVm2ZfBYUTITD/VQF0igDNZXoZKQhwbXM1Cla2lDO1EJkeNwBgYC10eABxf9nlka9+5zF27
sYolhMvdpVizKeTkoLwDT/vkXKhWMdoNsEZ/0goRbjb6a+PScZTaP+PAQkOSNDkLNzn3DUPpnHit
dRFTHrNW8q9zUUuQA8otDyITXTM7RYXKgClzf2si3jbjVgvStcqgXffAjme1W/i/PFYVHKVQQt5U
J92QwkIq16xu3Czofy6FU3U7cClGeaZyK5lb4Mffg9Bap31dKTiT1cwAh9Eae9RIbQCB7pU0ESo1
/J7eQaJhdfZ+yRKQJULW37A/ZFBYg7b5laeFzech8s39VPZ2ku0Tb0S/YDvVdhTZxDodkhQD7LA3
1sSMPJpWewdGmUmM8EqbngpsQdxNC1e8WtzkPCytSZZ255lfs3oGec/gcZn/pl27Cmc+CCFQR1zt
Hz5qR/ARv2s50sKkZxNTEDdkUR8GhirROLvTmfguCFtJk76nZkJo3CbksGfyIfZL49FuT5t9Xj0/
2Sm9Wedp27xj0fRlWM+jem55Zing0/SLMEs3dgbiA3ZVUg7P/61E+Sjc5mWDy44P7kJJtmAK//7h
y2otvZl1yR6SnrMrgX2elJQBe53ZPgE3ZItSkznYBGzv/qIhkfbHCyedq9TSdQTrYf77h5/NlmqD
1NRs+9m1hvvJRaOWjI6wdnUZgI/xeGMRMpKz/s7JWvTJieo9b/UOldQ2SROBCcMhsypvOPZtbbpI
3X1m+3TZaOT0UDgcOxTZ2YUXXfo46Ep/zqWlyfXJch+QZJrrgiK+RcG8iGQCgdZ5VUqhx4wudsp2
7vdqTkgHt9j+sGFhS+PGfbJU7V1aruo1c52rSbvbstNizOjDV3CAzxnubJu4x/HdRs8UMtElsUPK
6YFNRw9MKV9SdC2zi/hkGKVX79CWji1dGpeaL8nLHilRtu6byhPPj8yRNdwOG0P+bVs2q1kJKMiM
+o2pM9ZwODWGDJXbFO/VViNQF6ttPkxzgu6F/W0+PwHJnLeDcNBdcUInzVd38bEcDw05H0hXkJeb
qQLI5reObpiylgYTbbtIBCyjrvuSe0At/ia5/0M4dP3aPXAjV0LE1df4+y3nMOxl/C7xd5bGuOeM
9XcFfqSTxeWP7bEUEdjS+XsfFF9mrwNJCGZvX6fbLag89s2VM9/rjM/83w/CH1pcrOGW67AEx2L0
jz/894+lmJlYzA6XPSqU9o6XmfkSqHw8ONBZPjXs7g/wZ1kw+gFQqXlK7BfX00loo9oNLUvNxc7S
lf0XvdxHNS4fikeDa0Rku2nCFvn9Q41W200mLv29UbbpuQ+a6dopdPlJcSjuNE3nyUVy8zcbwvXJ
++1Ig8CAiwN5GnZY3/loMfYkkKXWYZs1AMgLsx42K/qJ/g4xPXoSDM+s0OiePxldmZ07Z37ln6nv
S7/ejqknzX1viODBhZodb31BrfTfX9X/+nTwPThrITXzhX24gQRq6II1qNhzwt7roh6GXVZU3W1r
ldP8FyX8HzZLqj3Arh6mLoc7A8nH79+AYsuswLlxaBuj830iYBKYJoGS8Tib2bu1Uqt1WWPFmdOu
t3VjMhIvW8l6Otni/++vTXIyLxnm/Y4p4VT8/knGfGy1Y6pln2R6fCpo3Rk3ZUEQ+kQOvf/3z/rz
teBbKCGFiU4T9/HHo5nh5IS8Qm17W7Y05hJ9KKBCm6Vgg7OKg6dQb5NPxz9RDPzlZ/8hxkSiD7nz
H2Uk1n354esdSBdi7cQ9P2WOetIVGwDfmiF2+kM5xMKVhvrLDWVZH+93zPSMtC08V9gezI+PWUvj
YvgZSVw49NCu+BCO4LvPZhOPNrBVJFgT8PDUM6FNo9ltwrEWzYEBFi0+LZF5qgHHmhHxmGL6bhpF
MYDl3RhQFhQC3C8sAew4oUqMkrKk2cucsR/O7jZ3UBRA7P41X+LjNXQDICZS+u6VQcNN80HQOhYL
d1GnaODROn+n39kI0MK2+Jnjv750qau/dH6HzLKC0AgXT9VIxgKmGf3VIcvr191N9sw0uEvN22ky
7K+LTPOb/77J/teHvBYeGBb5D2LvDzc0AnHitKr6MDWNFPu1zKb12WwMmYXmuIjhjPttGr/99w/9
44Hm0nCLWgS0gcLxMbb//lPRL5m9A/Ln0BICe2Ly01KZOe4TNVoSb2zMb21CDY79yvYEEO+1YdTS
To9so//m9/vHnfzvc9a7ksR8zperbxT/z4cKCHJq1pjsnw6JMNHXNcgDL80wWLduQUTSTetZVXbZ
6PmKO56IRByw4OXy1NM7YSaWbDHgn05MFbAyBvMNileWGIjIenGZW2JPwrUc+BOzHzjGjWJw71iw
lNves/2hO2mL44xoIlJhjtbQJjdBhoLjGuXO2LhdrKy/BUCdynPhcM6dc1FYyY27MWCLBs18ByC3
BpCQMZkj95vAJniPDWJeClp6rBvU98ObC0tmJRosN/P7BkDvdRa/bpcWnKB3sZ3ese+sESVTRjKd
d5Nyq5UhQEUMeY0x0Rijx/WeJSbvJNJB5eoHtG0KPq8HnH3X44Q9/OX2+HgUeLxuzatjA08/JfHH
U3Ytx5p540LY2cwSC8hA0II3HRd8ZqkpQVrZHea/sHNNf8b5pGwDRWAJcTFIsqm8mIuvEf10Zj//
pRT4+NbjHLaudEKQiHwuSEW/37f4PE3oa+l6IA5HReOYtjhTC57W9GpV/YsfjRfphyMR+gZmFAgj
tDbUH/LDe69Zc0DvBHcdkK7J7qoAE8190nTFr8o2WsCTuCLQcuXIwx6nYNAvAYEa/nliQJjerzOO
lEMxpa75NfUn+u3FRW30yPxN3QUVujr4mOnsXApESeILaZjl8rlThE7EHWXyErft0JuxS4SoHbna
pNwfVmBIt0nDvB0nyz8XvIECdrcRIT+HE1c/jyXY8PKQEHVnpfw1QtpfiN5e1uMAUHJ7lgL99053
js1eD6KJOAZFUB8cA09bdN2PvgUQbX+OTcIUJRUSkl3KVI7Crh5XIwbUVn21qpRsauEl3rkUKzJc
XFqJGXYFxiWc9iBNqP1t0l+R97vsz6mtDmzEKhUNap0gM9MVDPEETDZ5HtjaHzzm7mSnrVXzY7HN
ud4jQup9hMlt9znoLRwpXWdMv9qmkiQ1B5oAwfE68akCe6reWNNYXTiqTHxeF9KmQ8ohu39tCzc9
pbRP1cmZXODkDSx3vI1Jk5wILFjebU5WjvgGj3xoF9P02bchoxPbKlw7Yk09vF1fWcGuQ2KqQjfX
hG42jvLLneeX9i9B+Bij2Gxcf9bIKD/BHO7le1H46NEN1Xl1t5sS8lyxdus03WWDyFlCcLPcrAwk
i7Ae9EJiNZEqS4zepuxQYCXT3iHwkP1qvzBXZPlDF4P2ZzJCyyebkAD7Cp7mahOvxqdwTXINS644
BhY/Tw8eDesWmkBuv4BtZ1Imq9linuW1yVdekBs8WEK2jfzQLNKNrRztzTFd8tV6wT2L5djaRgJY
RJ+d5Gxsfoywz8dIzbqO82zKW/9IOCq8elf5w88ln9k7ViKljwS7jU8ZBRx7B5Rro750vIDUfknB
bu0M+t/myFxC1hc1telFA0/szszYJY6sTKpl19gq+z7mdd7iNdZA4ITIqiosetGwvZg3ucF03vga
VO0CNl7ntbYi1pfpg5Whfmeu45YQ4m2dD7FBSkUb2t5QfTLROhMNXC/ZxZ8LWO20t+7PLbcY9GNN
geCrm2S9r/jredRwrPr3zMhRwqSb8bA0sv9G9++RhtIZxIDk1fDdKTbX2lNG0etILOcw4J2lDFen
aiULYgU4HmhEAA61onwiPsRK47y3s7MnyPYiXGZGb2dU9efAy9dTjY7gHVFJd/IKP2MtbBUEubc2
wJQTQRwKQUtfIrrEKOO3EXnV2xbmTrP6OzaF9k1muQFv6blGCTy6Q4tUB4MsxTdwhfNsdOqFcezU
36ZjuzyZoiSmg6wJcYOm0+gBdcuuvmFwCTBSblImT9raVHDJ5yEHkz+yscHFsllfSOZkokYGPGYB
Bmpc7hrdIqYyASY+6iljl9gDOszyClRdz847KR6MslTrcV0YbaFky6E2BymTDjw8GBUAPicjV8Pd
MpRGQcopFFz1PDJxBlK/s1XHYC8zm0m0UT8i2+/eHIZkQJU3F777vMB1tv20uWxX+/zOpESwI1kg
Htl1S6FfNXKA5uz7sxPVeAHeKoIY6nBdjXqDUZ2ny2nO/fINFB94d6YvDvxkljIVyGgvB+oUqJin
gpGAbi3gMqLOvpQFjpdjUHXZF1yMeGjItdDdwSJG+CXNEQZCbZMLJx/bxJq7ouTe5p/3n3WWZSkL
oSR/bXo4QwDP3KWMN6Q/+y1fqi6WVdFhsSNCIdnXKs8g/vpWvj6OTtUHcVJ6zkPdpqw4akc1ZNV6
7jU1hiSTi7khlg6vu5wR3nAgMub3lvODIBlMl3O1yfYknHF7056iDLEH7tQMnJf3WqLIR2+CZimP
GOFjS7RGg4d81izwm7Vd05D8VGu/JoxCQ7GQPWDwB00oW4kiV5lu98NTLjXS0mSQPlDNy0ddEEod
1mpMvlYVu/pwglHE8eMHKB1H7WIyWfPteQPtVe0Wp7c+UbfVpBfN4ABOoMKugnZY9oD53b6JFsUW
kfGVZVi7xXQIP1GWKcsLu6blJV/YlnKOL4t6ctOheO/1Jh5Ls+nU0atBcHJgGVO1S5dEuK+CvQox
Dj2YoDMABgNjpZfyOmK79iqInrm6RZOyiVl1epG5supJS7G0rz0Rw3PUg1Wf0DGSYRQ5QAkBfKyB
sz10tZnujQDlUrhtZkYE9EiptEPJLcDYt3ZFc5qI2jqUMz4/bZPZs1fOqLx93gi/C9VgNT+xvA0I
YsqW66w6NBHIbUrPR5MoYzxM57UHwIC9csIatlkZeZbQ+7ofPktYk5GvZevQWxdXHmfPTpzP7eDb
C4LraRYPi7X53nPiceuFmH95qcFyYrYVzEm3ky4CjCjPk/TJynHzYAGfl0NP9TBwkOPVIkg0yLki
xNnHsp229KFk73cXDAiASCyppq/2WhjArIvUmOU+45Tg72gRAMFLjTLu5YI51Fwsc+Bt2pF1MWdG
mV1I0RDPQq9BdWJsjwGMcf34o0CoVWO+6BLz0TcJMpNTAA8PMZLq0YAJYpVF272OoKidWNWo2fZC
Kuweqw8JC4FrcbV4BKQiQwJMnwpO5R+Iv/OMi2g73kEPmDjQ79ZEsWfL9CKVmfxwxRYsx4SvNFYk
j38raBSJx82q5qdMfVR+PU8mMR8pAiw8C001RR3m4prDqWAWpnUmTdQevLswYrjjFs44O6ed1t1y
kbQ8bIPFNuujYfRweUZaYHpiiF53ZBCnzjO83oTdrbF0cj9OjfdpLPIq3XtOzjlGIPvA3zeD8llu
qx54/QSEXDekO++hAdWn0qIl4MGb+NbGmgDurnG9mzYBJhmaPo6HfbI5mCaXzMfr5y8W2mcjH3PY
vO24biRnqxbq4NATrkCSjVNFfVGt7Nm9IM/ZbjfO+9KnZHWvWWs5h3wpZM99PjDU30yJuHP0uQ+C
tP0kqpzQkAHl4/PcrqTTpdJ1wsq6TogUz1kWpmvLOrzKx4VIJEZn5BgF3dLtuVN4glIi3S5Vsa3z
Deuc7huEK6wHYjFn995gqaxDP1vFHQEl1JpqEy1BA7XI1A1RbVO/88ot+UokhPuz4zhxSQ8hXe5S
r7P1gBuOBQ/u57HwLkRb1XD3227Jz+ReNTIqKg7rG8AYbXtlnOZtzPsgc2JLCye546HffIRz8xIH
I4fWrcEO/nax59GBYJy53ienSQ0cPwqa59mv+ZKiayuNjET5cxXaJsqyvZX37g1V8rZGQWE66HDy
xn8z0kWZHE5IIHY1ZBj/qNKCTNJyzTaDcgMaULwayHvrnWRdE9yphD4iEpbYCHTQRbfdE3exNKT3
JpMfU1WPG7FqRjJMkWomjP+wH0SUW6gbYgSTrRHNS0mhmJq4Vd5aJCTunnDjTvDaMgw7GixnvIUp
bVTnioHmt82cLMbAU5f9SDy+6xB7zTTeNAKd7KWDm+/dwzzy5l+Dm8ykuqHjn091vjmPRp457oGK
auDUR+G2TCQEF4y1KW2CL4Kk+eOiMrI8+FfIsSkHqDcP2aB8VhCzVZPLytCCRDTDwN5G2tWY3mRg
6POn0tPK3HucXvNJ+2WqPkvcmFc/ZGuncVbkZnWfEUU331bd4pV77CGpfhNz2tKOD6uvakTQsH9k
qRLSIyqatKcSPjb+gG62xcTSxxvWvedVSY7EcCl9VrNK4LtEiymo+gnR0Sj5Df0AoLVnsFXmzWM6
DujYJcA7Hdqa3dVNqpmXvjrKaR5RP2J23xTSAMrLrHoz1zQLhr+M7v6cIVHpo2MRPrF9ARiN37vi
Os1c5AHpdECq1txBgfja4uDTO3bGZtRmy9/ovNfB2b8nNqBD2BMAEvEhdoDc+uCiD2i+S72u0yFf
i/llsEmp4E2QP5HqTdpdR8kZBrV+AzQz3VLv/s04/r9+PAMA6GKMjphUfvh1J99jwtyzlTAzjXxp
agwYF4Pj9M/aUcNLIIb0Vzk2KKeabLgxbOPXf49HPv7868aG+Qhqbi4EzvXr9ORfpm/Gp2vf45Y6
MK65Jlp7BlMY6rET8qcxBuPRxZvfzFc1HqJ6assu+u8P8HEscZ2CsJ+h2BFMpS3nwwVoqSZMKO8r
vDDk5Giu07ORteYrebPDje9N8xeXd/FfJu9/sBOuP5VRELwwj3UlZf7vv3aKN8/qEwVr3ihe2Nhk
51nXY2ihVSVyLsflkOa+f8kFdI0S3fcTbInqL/OfPy49GDz3H3oCDGPLDq7/+78uve9r3MJ8MwdF
GdqcXQ+q28XU06xDCIjddulAR9VPqnP69ypIzXuYKuOw/+/L/8/g+N/3P0UVVBPYBexhPYZkH64E
YJa6EQKd+KrBHjM5nfvvZt/q7b13Oz0/XaNAZNgzTXGvHrnxl0Uhnu1LYE3j7ZgPorwtHW0ZD0Ud
EGGnx7bEBJx5Mr3wdglsvKU8Trs5GCHAzO1WxknSSnJYTIUcyVEe5y3xTFNMLkhKqMpIxtNlW3z0
tEunGr1vHdNLjjkwq+oZ+4XTvKET9607P58wXrgqmdIjI+AW8IUHnupYykk7YeExBNlPDWlLWMhx
HBKA7NQmwZ+u27yyd19FPE1W9Y511CSEp0c9GLaAwz4zfSdB0YGaUl6KakncvwzJ/9hLSsFeGYAM
yb/XEfHHLGMTDS3ZYxpnGVjnaEEYs08af4vczspecnQgN27ZLOepqYiZp7i+hybvHgpyUMN8WgnR
Mdvm+N93gfjjNmAPxv7Nh/IpGbJBfvv9Zhy3tk4NOHT7YPDhPGmcZsaZdFZhvIxrBRfAT2ackcgo
ScKxg62OJ0lhdNczLuMRqWGFviwkVPQnVG2reUC8I7qdMzPzeMdbPbz42ObT45owL4p1bXRfJDEP
iD2XxX1rJ9f3KF1lR0BcTzLMkiMALgHldvu0Mrfk6FhYC3ZTZ0GCXawabQacDAQvVbJSGqZM/a6h
zS2ywamY5QW7hq7PDD9c51Hb+dLuSwe67Cd/9NLuRNU5muxwGuXsMbprYzcauf9/1J1Zb9zIlq3/
SuO8s8B5APpc4OY8aJZS0wsh2XJwHoPB4dffj67Tp+0st3zrsV8KZcgWk0wyuGPvtb51QSKRYa8Y
pDpPZj01GTrfemjolXdh8VIZHvEYo7TnOG8AHs2G4B5SbgKscOyQFZ2npSGlg+TCMGVyM1Knegd2
P8y7AU9PyXockqa7ds2moIFY1M2dnSDVx8VgEP3tAgJyH0l1Sl6Fllhop5BnuCfBF/XYq9J6azWn
q47tQPdlHUXw2lDAmmG0KSamKwikW2S5kVlO04YEQBFf9bLp2R+3k/9gk+vnLNNKELvKg1UsSyAi
7iqhNIg2eajRVPOcvI/ZznUBHuIEmwJaBmZhjAkDdeWQY1euwDTQMIcP2az5FqZwhcdwTDet43dv
VUaMLfzgpD4MBrF4qy5K2k03jAQfU8RxClEXuQiYenid6APsdhGEuaGtW7Dy8bVKQNwcSj3nNnfQ
E6mlJ6qy/wLvFPE+gYsTbGZoqxI0D3MwzboQTTBvXw3Sq1ZM8bIt8lV/vKnSViclT/PaZ3Zk1MEo
XxDCtakZDdeiDWr3zujK7ICWyUA47rtZhG0n7rZonkpjExqpiLYFyT7OEScgJx0DiYuvABqEz1jd
YaAHRJE1IBmgUeWNEX7YEblaFLo9erEeauOhzQavPYxag5JJc4v+MSfdyFvQCNa737zEzislAIeU
vc4cfjOHp1hnUgKI55UexZOArgUcTwxBczs1pLxQzUz7ghvtb45x5+NRJsxQL74Pwzt7X1GLdp0y
OZ6Va9Y9/OIvcHyQnSI4eY+cpn//fE36ywyX44HK9gOCI5AtwGD9eUnytKDKgMTghvMcfDNeM1xH
Itg0+CBfkhyyDFArlR07YtEXQdzbRGQH5rBl1O6/mK54Sz29YH/s2oxxPRCzsKMTf1mEfRyuAoRy
JEMG5UVaqeIiwhaN3zS2nz4/h/Op+3wKnIFp+kxeDF8/W1XZnoVRl0LdEwPYF8wGxsbDF7VyvYmW
qyDCc6vTBbzocCVsPz+0OY89f3yxI8chmIHUIwb/ASy2s2FsWXbIIrvQ3RQxjhvUi8RvoX8mFXFL
1GkXXBWmwk6E2hila+sKpB5an0zPg6ydbmVKKOBLakbITi1bbIx6Vmfu2GNibQC/NX1xM5d7zZ3o
S+D0ZA+zxN4TRBvf6dAyi9rQLqvYI+rUpf2kFp+f3V/ufWYAXFtEIyxBhnVetWiFCkVRqgp38pis
XNo930QCz9UwMJoiRNeS35Sp1jyN+/lyQhoEYo8IjYKRkvnnu1HAGgQ/JOptP+o0vUNB3Izf5VDq
cF7yIrCbPj56dCPyrSka11wk1FXWCgOQRbatJHRsaZc6/hLoHAFjHbfJH4s2syUChBjPANsxfMhe
ZOExmphVP2p5N5yEWcdij5KIXn1cEkvHplgnX9zJ2bLaidynSDi+VGwO1/08PGb1bR+/X+q/lUh2
XX0U97L5+JCXb9V/zv/0S1kRIiUi+X9+/mP755/FR7l6k28//YF5APOj2+6jGe8+2i7jn/4Jv57/
5v/vD//j4/tveRirj3/+40vZFXL+bSIuix+Dw9hE/M9JY/+3yT+KGJXBn79q//Wf/+Dv/xkzZrt/
uLhvZ4mU7sI3stgO9h+t/Oc/bOsP2/aQXjGq5ZHmR/+OGbONPyyd3csc4AB4jHnzv2PGLP+PmfLv
o9mwUZJaLGL/ddY3f95dXLA/r8K//vwfkHduSnws7T//Qad4XjH++zbEeMaGBeglfGbCIoCkz0/9
D5sGtGk0RjwmGCCz4o1oq2iFGkGtAXhDHLJdsXRqSzKh8+TJQj+5RU75iooeLXt6GWmpy0L6SMTn
ni7WkzW6B7AIR7ATK6ZTO9lYu7Kqd/QCbeZygw1oAVapKPLHWdR8TBMcAPjn25w72Goad8XGIXu1
8kBe6aKlcTBhra1CLIaWeRhS41IfxJuRxuaaHjiPJe2TyGHKjIniXYSgcaDPlEttDgK1ovy+9mno
JoQgMAkB2YLcxq7oUtROYt5EjdHyZEx3FFlboURyGUNCuXOTvLtl2UqWei0zHOqtsRuaGmGx26yx
bqKqB8sSlqcZBmzBG7416QIz10vIR+wGbOYhAdJtDJssTcoNJh90NY0bnKgkrkVY4SvK06uqs+Ru
pPmymQYrewfXSGfFSPYK+Nkiyjs6oUVIRCmUuz4ZX2pUskvDwr455cOFMgnr7IyW0UsabDB8yC2K
KJRWgEiODW2sKvRPra2tey+XwFSS0zCazS63lHFr4v+nQYsSXCEYN0eNiclLqUa1aAbs8gpeOyoC
D1npuJeT91RpsG3ol+OND8xl4GAorysYUB56bZ1Nfm89FzkbeZRgr6FXAU9gskW/t8Ja4nT3Zlz0
C69ooQEMZXPyIAotHCicC9+TOrNpSy6MVj8F/rXuR1ejVCuEK8/oK+4Q8h4Ytve7xhUXLkQ2+kx2
sxAkdrIS0i+eR+t2H+P5JwT8kWDf4Kol/XyjT9Vrbsj+3S7Ndldo2Uk13p0mA+wfTjLdYM5Frexj
ESLBPqINxOAZsA/QqmFcWTN+pvMcfFOhd5HlsJLC2dojCu0G6sFHESBaGAcSU3P3gMeLjHIimEEu
pVchTgizn3uoafee6I9lkzzibWMXmXTqPSp6uQjjVC6GpncXdk02E/DtbAn4TNukWt/uvCFSj2oc
rQNdBgzL3JKbJk3vqh6Dc01L78ZCQL9K1Bx6BUlh2aEu/YBTMC1w6p7mftA6Zpp6ZdExXjKYrZdT
pgEsLiZzJ/omWlckd92hCKvZLOe49LO0MJahi3WL+XlynJvOX1LTSy+VYRINF1uLToHUC/deTarn
LBTiIc1OEzxN5ujGMpP0Gjwhb6ehq56LAb9gZuu05BWsl6g0uDkNuuUjngindyDBWILxuNbdqcav
Lx0BHp0tWn7rmON7YKf9pW+X+UENbbHSDYYTWiXrCkSTzOSmcafMxZ7aZytoJ/Vl7NQ4bEKzPc0i
wGUPevvABrJ4Sh0TIpwewe8cYS9taIpgo2yd7gtMmHw3Yr4plk3isI0v1XTLismQz6BoXyIeTk6G
FhrXaVF7aoXyjcFsPtHr5YZxhztyvIdrCXvvmDGtv/O+Z/F633N5kcbhm45x2mHFxOZKfkY3bdXE
9Livvf4UgH7BLcYI95WY4fhAOGJTISAseJA6MQUrp2hAmeDct95i4YsnzLxUqsYIJb/15bQ2AO0u
xyRFiKWl3PW2j3SjdQd8Q2hKA1BGbfSIEzBZzRPEhdJ17cLNRmiYVsilj4llu0wQ9DH3UtOXltng
Ms6Gbj85sXxPapQUaSHDfjN2RbA3cHUweqnTd7vzCHnwGjTxg0Z6ExQd3O7V5BLXbeXRZqLww6hn
uuqxMHhSW6fhSgri5FZIKtinkL+xgYxDwQYncFpZFsozeIf5SnG+e72OhltrGtw7urHN0Y6c/qMO
XOq9wCO2fGwqdwFhdTx5caWBtZ9znD1Z8lTRrfEINC++wqGud7pH+x3DDiwdozeXtkasuRaBCCkM
WiI5S/GV6Wj+M9k42Vor8CER+o3upOodQqS1BGCDmeXhG7GaKNVyO1OvSU+esGkKid/PaG9FZvab
CBDENmSJW5o0l5aiMyr411F2wriD/GeiTe46/XCYsMhvKPC8beN8T7MeDcX0mdSijxwL4EUXpcWr
ZK0h/9yI4xUb1fqkkS+MHBTxrNkiGBIdDizcZAs6UQD8/WHGu2sR4QekDbBKA5PYE2EyLYMS/W2E
Ug9ciZy2EWHUyzSAG8JENp9zimxc75ow1yWYpYtydsRWsMGOpAx2Tz4bvluGJ+ltHIo3GUZsLUZV
LYzMx480MPkcYB+uWrii60GW3jM6pvZ9xAT8ICx/PFDDm0eaovx2pH4p7RemOp3rVPvI6ATPPqTN
XQ29GKF4BYdRdD6gQdVf0Qs8OW4sd+g/AdV5oQNWw85vZ6HZSiZ9j20Juz2iJmeJ06K+SDu2XGFq
YBpi+7XTCwJ+IKYQAxd55kbABngdia5bCjHVG80iDsTSwqfaF+M3m73SBb25ao3N6lYbcnVyNEA+
bQtx0erXyGheQmDQi2rEz5xnmxBn+V6F+r6x1L2IrfWIVHYTJrpCV/TeFLDugoysFoZkRvGOXugw
5PQSYoaFtoQ9YIfGqqqwlQd50uJlZtCYk/IBl9v0N65wtpFyn4WykPa4iphF1Abscp7bsVyF9tCt
cOoPOx+1+odqp/SuMMPkUQ5k33Vt3D6HsCArTyuuc0AkW5kY1mU6Qq/PPDt+8pmH3Y0Jvj8a9c66
BHWxtAEAIbxM4A5b2Z0dpMt09iXEjrV1h2KNjk2RU+5dE+a0ARW3nHgYYZbFJsnLLgmP2p0LGgN5
kH1Hp+iF/Yp8dkTyAi/IoLdY41+m0Kq6nRWaK99pN7YU3T7zw1Vl+Wgexj4DNTMufMzre1WLb1qd
r6LZj0m2DaKXTlgkw4QShhMgFDvZ2cRVbVq315GU1SCjawfnfl4/IMyudp7mUUSk4TodC+A/FbOy
sf7weW5lX98N+X3n9Tvmyy9BXKwjy0IYmxmLYY7Fm8ZNXjvbLvg6lONdw0h3XfcB6dEs+iulp7zI
+6vIr646ii74r/kanfkNfZ5lmqhsI9Ce8W7dSszzvmWh6+lM3NAI8o9xlm9SwHY8u8EJ6iH56t74
TW/JelcQ2pmh2cMKFspAhZqA/bG9FwYKW1+5azJx0gMT2hWirm+1MPlhf18prFULD3fHFc2TTeUM
3wZ3PHU6ASqMHyZqIziQQmxhRrQXbN9C7KpVhTWs7Xami17Wrc1g68Tg7Hj3ac+6NOKtLXpeN60A
Au5uwbfThBthiYuUrTpNsTvkZsDTMSW1dnhbmhlebUl68hZ5yoiNGiYHaKVr4fjFwWm5XIiRINGM
9rFuIA7mEQu6P9uGIWWNvlGujTp7mDTo3jIsx3vab4obHmiCjMRFxri/hxaxDfT4mxxSksHJK9nT
IoYulhEJ4/WF7WLkR5GJg/dJBIMP89LrLiu4ph3Uc/fVQgoS0GrdSbg5R0flRbFIfa186mcCBD0S
GAWNnx346NOu9zprXzZNswVOpy25d8MTEoNyCULUu+6iCDqTn5bIQzDzB+ZAgjkO4EVVW9qSTB57
K5ibsZxG155e6js3k+aNAQnq0vIC9dF0XX0XFk70PON8NybWtWNGTo1Y0HXIL0pN551WDONDSBeY
DAElkE4EdUAKUTMtK9dTywGJCoX0QIMQs/qhHVN7aTcUo63BjHiBmUB9gG1istgVAygJNDYTgrwV
uW7GVRlIYtrBDR96PwTxZ4XhEnhRt8SmZD515pRemJmb3OBDQFRSSHlVVYzRaVTrC6AWya1XJt6C
rrj2zBLgv3Zp6hwHglSX2Bq7oy+5PL1pdejE0rfQogR2c63Y2V6t7UTNjNGRX3PYUL7LgLOrjMdZ
V5FE8dozt+MUP5Wxe/CnbyHOWLxM38hQAE5QMWHvzAo5S37RSFjuibiEKdHTlSWPvgy3/oSCRvMf
ZK4+qLbbfWlExsKzgd/Y2D+Zc15H6c1oYP90qadUydgPUwOP6ZgmqyZM1LbpVYHNevL3YZA1i7bh
var6VF27XU75P6mlKeubTGLtXwPUzNZEPvQ7h+nIMx5jaKP5JNYKWcIa2+lNE0Px8GwS33U9ohiP
Su0BtnFCpqbviq9wyoDlE+W8Sl0FswiCWcUOJvfWVjxlt/BbXBAp6sEpSjhSjWYZNhp1q37pTBvi
QC7hiodZXb936EXWQaHnS8a09XOrBfqAsy+EgtLODu62a9YSrNiHmSOqb4kr4D5AY3Fha3y2tHII
moQqBnNSlI9V6mUXZl2eUj2R9yZ5sSu6aam2KMTQXvBO5GUhSqTZDOtjZFNW4qKpCtiYj8xeGK2B
ZlvQktff4rbTEUVEAMlqo/JXua+XDLV7/9vg29rG72wTZr3mxjv8V+228cjqJbkg2TZhhpU3Rp47
OFW3jUj/2XsQ4x5pEY4LIym9+6EK5aKdlILJKNVWBhJwNsSkHcBs752kTnEU2APuTDIxFr1p42DI
aoAyysmzrcu6sTegau/Ssar3de8+W2inAWBz2XQLaIXTg2NttcZf10HSP8NxKu+kW07rLp/zZ8BQ
QEfvjU5jx6ymtwn0eIPox7OuoiSnPre8kZU5VU8wS+VGa9qKMkWFGxDgLWWcKtQmdmW3wPBNsgws
zYuS+osde181yOOyJ7KO1PyEGi+ETiMoLgXGC438KOBFpm2xKQv75JTzijtAauoOkZ/rX72wy40F
Js/gYPKKPtIZRG5O+JN2pfSQBK0mtMd1k7jhIR+yS3f0qg+zzj7sqpn5C461Sfkh8mCvuIxrVx2g
nwPVsUwgkUA/MRo5pDcWZqM9MNlMvsVJ4IEWENO2CH3nBWQwLwOg1LdAMM0jarV43Qm9OxEfodxF
57hw8KJE8ZjnrcMOF0ffNqgVTvVg6tyX3JgItPb7Irl1gf7WjLfMNZ0jMl3gCdNvSkGPpOiQjyXc
iZ2lrP610gXLW6mPKQpbc5CvkVl9pChubureElvbDurLIBjT9SCoQZIJ6TMvIpuJuxP1l+i+maqM
45spphflhDciHlgstfIoycuClfKvII+/1c68jL80JeQ6+XPv8nsn7r8bm//bmp4mHcn/ueu5eCtE
9vb1o41+bHzO/+bPzmdg/uF6luvqtLktc7Yx/Vfn0/f/YMBEBebNLkWTmcy/O58m7dLvtj6YTdQ1
WG3+3fk09T/g2RDAgMaBCZVv/p3G58/t/tkjE4ANxLnC7JwPMn+2H7ueuTAZG2uIFKaktDd0fpKt
YBS5dCFxbYWFzPyHS/OLRisf+8cuK6ZhBiZM1miyMtdggPPz8QrLYFH5c15Nk4Q5Y8gUNSL0cVLJ
JeIrnZdzFi4+P+istPihtfv9oHSdDcZsDBrs77qBH1q7Zuuj/ShtsWMAo1204Bp48cMV0Pjf35zf
z9IT5Ca6ThMZPgDGU4sv/Ww2BPNmnPCiIfro4LkHk62tUOkDNNfTdNMwc1zE0uN9MP9f5Ov96fMz
PTu8z0kyC0PmxRDH+GsT20lhB2eO3+xSSWXYZ7m1gTuh3RDHphGPV5KjQwFjXyWxX79jHWi3nx//
u7znh0vNB0D14hiYsTFF89+zYU7as9J0rlHvwm4WJaSDeQLLFb+mipiDCNkiOpEmso+VWSOerrtt
nReOZMaKnX+JCMe495Dnb32j65/70crEb6ZNZ/f7989nEigSMG9lxvuXKNjSYZSS6fWu9iNStvNC
gWIijNjP0G+C9NRufnNBZpXb2QVBducbc1oTo4rzuCYkvT4VVdfuoKBD37CNzjSAa1Cwr3ltsY8s
6+QuadJVqkfhOvdNDONp540XIPQgiX/+ab5HUv34aXBm66Qjs+AYWJaZ/v78+LHol43WhelOma1N
+6MRQblQntkeaubSVAhNlFxg2CE/qqu+ugxTti2TyHVL8AL94NCP7qwp1F9pKTcwI1D+0hyxYvtR
yK7aN3NPEQymZ1DDS4NNU+/zwJWsLxd5UWt7sCdoJ0xaSHQWyvAShb/++vkpno0TPWaIFmI7NFeE
mfMcnj+BlZQGQ6CYsHf6xcZiKmok7VJWwynDDLosvWp4hIxFtT92RnClZ1W6wa4mLprOJiEudOS+
zMP2XRmOdjPJIbvPnE5/HYLRZVCRZPewH6sXv3ToBhMe+dUyMrksJ2m+dRM658VAUw2Xm6msR5s+
PIV2MbWXfY78tRZBdv/56f48i/7X2WI9xHdvGczfz9YbTZGH49MM203dRI5Mh+upHR1t+flRzp8a
rilSQDrABrJFZl1nggHfST1M7mW2Y48mnrW5cRbKltyhyfnwUwryzw93tl7PX6EBBhrVIm8LzAln
ylEPBmU0NRzOyktxmZbxgQ8Ggs8a1G+Wg7PX0Z9H4sXHJB5KgHdu3s9RPAkyubJdT5DWZca+9ATI
I7uftLo9dFac3edGFN99fnrni/R8egaoBJtliCXIPLua1oxnxTub7yTtIexsPVgsj5gZQNEOk+2F
F7nW4xgM1Usq585D42i/+0J/dYWZp1KXwJEFXjF/4T+8EbV+3kPr85aMtBdKX73kvukIO8HalIe/
YWT84u7hm/T5SgOX7Gfj7GCIJSIpU9HsKs3L7u24Z6XF5Ye9EDRalEn55fPre5YN+/2hsCizcHgz
IuYCnz0UJXkvMbmq5U4HOTMtbQZFch15pWwXtiQyZDmRWnljeIxdsDmGYoVKML5gNEjXREXw7fag
G4LLIozb946wzvfcrBTva9CQGwSY2gUhI9XL5x/6l9+I6yKcZWVGpn02fmaYnBKOTQQLw1mHrT6V
SehlxTEQdv3w+aF+ddOzCZ9LR4PzcM8OVWAhbGtOiXKoCS8NszUuu3boD8T3+AfbSrFfWsrdfX7Q
X5wf0d/oOwIMaq7nzB/qhztu6u0aWDaNksEiu9CzivCSXbq7K5xQ+40O9BfPl8XmB+O3h6YADMjP
hyqjsc6mESlnKHvU/LmbJBe5hVFV2XV720lj3JsWrvCl05XOBcx58Zsb/lfnytFRVwUWlVjAVuDH
c+30yes1EOO73BYdvQzO0Bir4LqLy+A34dLzuZy90C10C/C02HfPb/WfD0WB7s6LZb6zeWcdBoKZ
Dy2s5pgYlMl6FCZiw9WcKnHQ6t9+pb+4zigyEDcjtqXUtc/uo9pPSdLoXUCAta628ARjJNUMCBBC
ZOFlMo2sXXFvDhlQ6IhnLxNUW5/fVb+6lSFigYNAtAEY6+yrJiAPW4nvVDs70t2doN+772Wor+kV
3eZCA/BMhtDvarpffL2smI5JhRG4wH/Oiijf8iyocCyeAvbiVaghQ6BBXTOSjvHQbT4/w/kinn3B
qMhhk1A+gik5Xzwrdkh+2vvMjqjVruK8OcHd+N0Z/eIgKJ24Vz30NLhGz6p2DPLkkecRKwJGyGRh
VBqkeg2/5N9/sZs67505gJ2zOr9yGU0trdL6aje4tf2I8BMeUVVhrlWpVVS/uTd+8Wig/afytgn5
YEtydlJNSW9zGGSzcznjbR4RBLIKdCraiT70MdJq7QYKnULZrLlomv7dALj58+v5UU70q+tpI0lC
0oloiRXg56dSSygB5FCQrpO62qpR9jsK3WH9+UF+ce8jRwu4+Y1gBlCdvVYDTa+9QSdgttYcbsOJ
omGijXkQEsVxm0InJRpA/K54+cXLnGc9sF3ObNYHnl3VyY6GaMzCfAcy2X4smO3e+PSzoCKUyQ7l
8++e8Llvcv4AWOxkgYjy9ggoB3++lgIzap5NbrmD+Jm7u2GcbalJrEXfeBi8EwtDoC06fOGnqfJD
0kh6nFMRUFNioTDZfKtsI7vvE5NdQFOM3hYtheWviFV5d+yY2j91JJETlAUMZ/w6sNZWVKsdaMz2
gcKlevr8S/vF2mHrFEPO/O7VjfMFy3L1VuKWKHcm5iu1qPBvrtC/a09ML9VvYr9/cax5YeTFgGCV
JMD55z+8cj3TrxgGphS3LvET0uinzdRotCXnXsTfPi1ntpRxr6MtobPz86FGJGLFaI7gaOeOR6sj
qtBDX1vZYZTsPj/Ud4zYzysivXOTNgMrPka2c/ltHmOn0Idwjq4S7Kila/X0C9xqazSZ/lpIcyJC
iShdorQyYlpxk/vuVz1Ks/tW64sUzKlt4iJQ04X0qvxkTwMqP74ScgVKrXz//NOa88vg7NOyBlFp
67MXzHDPvoTaHluYxDREaPSLYwX8+y3zMu2C6UUELgnT/3unR82DdGrBuMcISUBsTKQIXlRfY5QU
xDnq8rYpibXLPfYiJeS2VYQQ7ODGyr8FcjzMFjc0ACFZP70b/xb3Nz/SP5/CzLax5oKGrfVfyhmj
mjQKVr/YIZhKF8TBkMmR2G1IUpLOxp7l50orIjoYcvYUC+N9zJJp//l1xMH1cyeFpgX1nOnqDom8
KCGMv2xCC4ADsTDKnScZZS6TphbRNaPRxkDFVKH40rpr3PewlmT/6CUp80I0OPrKQWb0zUzLR/KA
Euz0QFfvu0GLeRgSuUJygMJgbBJSItGC2DK7VkWzAknGkASBgtY77z3O7TBSR5o3q6ZVd3Uk3oox
OrnefHtZw17kwTYOMJ/XWuot8K0UoGKOekGAe8oUIehWxBbsVB2t7ai4BtR9IVxAndV40tHxqODV
HPSVlqHSS5PbsVfH3gumfUlO8xQx4avqlQomPDKERKzcwt37iectmATQShn3U1M/+gB4KmLjKse/
aE2c1EGzl7GOi9hcS1lvEpHtVZt/dKG2Jhlha7fJnhHt2vHUi0UAqI8i1KF5MYcFiirFSqKtNWZG
BGtru6mvj4OT7/S+FWuiGhdtoBCmJRI0se28dkZJP2AKHkiCJwbqxhJMjtguTdmQoptooR4bYoed
5gJiwp3dkA1WZMVLQdwPkhrW3/Dd8urbcbSX9LufaWmsKlPfeM5FKsOvca5xEcVDPSpIjuZV5U0b
o74Wwjwqv3kZRhosbkdrCvgngUVbEn/WYx4DlfPXITHF3TQeG21IiYupMZI4h6qotnF91+P50Z1n
5X61J1stTM+59tH9NuNXu9RQM9KaXrqVeXAr/cPvvk2mxVQQ5cZorhjab7PGWUy+A6neWZOdeoyD
gSGh5T9WBnaEgBbv1M+RXdjHwzI9GLVxl3Vy52UxMZSleDBrd8NdDALIZizH7EiHLL3QAWOIVHFd
R3WdddiUuJ1BhBCN2C5lXq3cMN2TD4IkxPiCP2aDKdrHAh9ezfHUU+ueMOp8NaMGqrkHJ0YT9tYD
MGO5jLry9kUjKj0YBiaTo/4K2vzKQnq7CkNta8PxbI49skSmAcsAz5+WaHvaPsvIci6m1kIpwWu2
cI9CupfWECC26wnKNZJD3YCesSh8VXBCzLoME/veH8gG1bLiEuci2b0ppMActJVHchPCtxdQtl+Y
RVyqKjoWVbuSWYCiziRVyYsvndJuyA7q14ORgxUaolMy1fd6n98aQftlMuoteGC0eOEHQ8ll1Rhr
Q/Jsf4mN9Gg76apSyWOiPxezuofHJE6G7Rirx6AtdlrQvqNbQcRt10vm499aH9R2SbCkVn6NlHth
hiSoN1yEAbOqataaUvYyi/xjNxIp1CmYnURipQ0Rum3WHAmW3mSWvIThgLARy2HpPGSOshYKwABK
PZ6Umt9hbhOUL4Cs7greiosczqGs+n2p+yuzhxZp+3udnqzeRXcTF7Cq02PGOgIlDH1wUvcrBaDg
xYJ+mxMfGln5sh1oO1I1V129acLqMoucF7OAE5Ul68IeFmNR3cV2ijLUTfxVjWAMGPq6dSuSEIgU
IQWK2oM5BWNInF/Sde8zLwbPOZa4r6p3pffZI9y7NTv6Ta0Hb16hLpBz3NVteUs3E+qptsyV3e/w
3Vd8PG9boOFCOHlRjFO+FJIlSOvEdZGy71+k9tdcMx4YhF45ER+4ErvJ2XV1rbijUhxwDNiplxdx
Fd3q6VeCcpZ+pZ7bQNu13XA7Srmpcu85YVkNGdGHY/mlnCgASuSVK8ObQItZkfPkTJ6xH01oAlu/
PFZNk12jVABZUktvmeZtjRoid0LQH237IFRTg+vCEn+dCDbQy7H16on0nFkTWfeyfCc5NdFWZQiA
X3pIMciEFEjLE+8QBql3gpijFl7H6U12Gay1GkSIabR4aw2y2JizZvdxJrSvfhUy0pZJpj68drqb
0uKbbpQwO0ZvWhODiGwoDTqEL4Jsj7Cb3vSh0faYxu2FTEvvKjO1aV0iRXxwpuZrEPKEWEQpAWrT
WwJ0GUSdeESRBFsZCUdm0KrL2tembpsBgSB1LsmuBYgc1LJjlUFpDLUHAu/i59GsTYfpcuzuImfQ
vgGWrtZ+IFkM9TQeJRjzLHiIaysk0qfNKF3solybxA9Uy0oi35dV60xrbUIVmXQVmvnQU/ISwSwL
PDmI6i2oiUDcKKbRpNT1r205OO/jxMGhUOXjS4Msc4+zUSMQiu30Fk5wlEHfAR1d9G1yRwMlw/2Q
qRfK6PwLfJthz3zHQo2eVY8w8SBGOB04iiIIxSI104rvqI/ecju8bz0e+DwjRrmwp4B8H9sv3UWC
T+K6JbxnkQxZ0CymceoIYA5asJBZTHR9pBOEMSDVXJmTaRPHqZc3Wl20FzGbuafYTYntAhp08JFx
7TWr0CG52/4llsjCZkGU/gupv81+aue1R3N5n/bq2avIjUYjBBbScr4mjXIATAzWLkdegkjQv7eH
8o2k3HxXsCm4lyptHpzEs3aQSGEhmeVgLcomV1d5p0PGErpFVCyJ0PWiqc13ulftLZimejEqOz0w
1TH3onZn/TY20Imm5gUpKms3Tx5IXEnAX/bywOiO7HdXQ0NeJOa0cMH9AS733XVM6ibZYimwmUVC
4Gm0aZAAYuCsXQRlZF0tRMRkcyEknsW11IcKKYOX0UzzR12GSz9oM2LPtK0hNf99qOOUrpeN1rNA
5Jji+V5WRWQsq8nPV+mUCQx6SCw9L1KXERJFEEawC1cCtOMe7eDoLcZa96Ffks1QxJCsDeUQzdEn
1O0IwKB0dVhEuMeNPckKxIuy+GqP/hhd4luYnhp0W9thiI2PGDHUN+Ao4qTpbvk+1beh5iEJBGGk
tkbQQSSs7OR6mMKKZLqY4JY0l7G3pPlFhJ0LuzP1euSKyCy3ftxXV15g6O9VEw+7IhLDoadGvgOd
KCiHNHOtMmQ9YzVMB9QhHo5ohx1RXxnUjlKZHyiu9CX1ashWaZAbpzCfWt1iYKoVNXPpZpAAolSk
j8cUiVe0GEXF5SrLqqMmqb1T2Gvdk03I4kEUrqPWzugU+YZOitoN0hy/+N5QILgZ2NimPaFWqG0Q
X0LW4c2DsNu6Hh2fEBYnt4fbIgympy42CXQoBhKnvE5VN7GFXwRn8KC9G4Q0bjNSkpGrqPyxiv4f
c+exIzmSZt13mT0b1GIxG5cM95AZIsWGiBRBTaMwyqf/D2v674pkp4ejHRhggEKhCllF0kmTn917
LrPhoKZwPWva2gZBIZwdI6jTtdr3xNB2RSr3AJSIQ2eR7Zvsaw+WFzRPioWXdVVZuPdpxHp5b4FE
UvAmdISVpwR3Qw2VKbN5M826Vozy8Y6tsXc95F6+IwOAVXRYGk9W6bFU4junV3w8vdqJtuz2ZNTk
P23qVo8dbrHvTfEG/4bT5snMfnFMZWwdJJ1pfy0ZIDdeYloPjcHgOzgBWHikmessA1dUabl3lLJ1
SRWzCfi2+o7BPCLi5dXuGu9Olklx6EVXHWRpKmSPWWr7xSZC4UbLpb22uuho1WHm50MCl5EI2J1R
M1GPiPjXWlVXe7otSWKK3m6nyeS3WkTKDFmn7DTSmK6qUc4zCNvJbz2CkhRdf28/ojXz0i8Zadi7
1NGlr5l9vqXhl/mqAitpKWV7owyZeTVmY/nVYley53A7edBLq943rlM+ZpAMt4Q5RT9Hs5heyj6B
HloVe6nr2UPrmC9NHbH6VPp+M/Xz+jDSh5HRSwSsgts04ZcGVFq/mplp3rSuFR5yg/jUCdXSHFY+
glYfDRAQJcd5yZo0YnkszTp+KvJCS1c1uVzX82rhrhrtWhxaaVk6SnLV2ujh0PERoix8mMxkdtXg
ysoVwcxmeTiQVPLynvQeTnoQGsMTQV3unmyhbktSSr5BFXyrmHAUVxiuOPQsYuk+To6wxw3nWwEh
YnbpPkXOkD8IGZTVutSVKN73kDB8r3GMX5FahzszMxp1Q1pN/GBrMN2Ika/wsEdgMIPRK6HGs0Th
7WfXJv7UkZPn7waV/yvU8ySTZiZMYjsgAHwTdWB9unFqfkZBFUXrqbRCQsjMquQ4vKdStwkdDHsD
6yCidbPiDayQdgttzHruIFIh24ZCdN1lsQGpEs07g6no2g1GtdLeisJuH/DJ6T7UGHEFXJWQMRHr
R/K0SFRBxXNbjsbctNvpWOf8TKUBxY8DzdbYIQElDUxgB5SE1i4L8/WoNEDZXENNNz1peIyzVv5J
ZSG7NQGqIs0p4aQwYP2KDBAQmIGdY1OElS+SrnjthpAG74SbUijdlZQQH0236q5D1pzsOY3sjiVX
uOVIEHvzIJJNaRrfk66vP4NwZm8ytdoXmFaELwfOi1Zq09pNK0gYaQYxJFId44oMVVaxIgeAWniJ
D/k72oZdLzcoixU/hguHI7kwrgOWCHrfQ3jrqCKy8NTJzIa5QG5gHmC6qKJHFBX5Pgnr6GaCc0Ag
gQU6FluTcZemkfHJSMm5UMqR0kVPnq7VOnjuyqB5rJFmyHWqY2UUuYqaRh3dK9q++BwZtbKRfR28
DEnVPCi9SOp1LByxy+dX1DjpSK0kaYlzs2vfqftwa6RfmP0YxcHwaE+mlk5UgEY2rpwFUkTQwiK+
CRsb5WYRHtRmeoXqSX57g3tDb1LV1/Bkr9EMY0dSarSfLHDebCUX37qpYB8S1Z/bYKi/OrX3nbJC
tx4dxkCN8ReIKraaWvuGNV3cG4wL2yLMp09OKpGcEmCU6Er8QHQ9rn+Ql+Meqhg+QL0gI6q1e2AU
CFJanRpr7cn8RrUbb2vastoGVV4fXS+0AChl3g7N5jpvkvrKZJN3Qz1qj+uHIJTAAH2SV1P4uXaV
EKMOJQAjfyIVhH1DI8sD+0rwkGZQXHskQM19QG6qgPwAPIKs7QZcmuQxbVlsbou8jL/GhW0f2OGa
G62e8TXuJMDtRe5WSRplh6mQsoKdewwGQ7OF1jkvNOubMQEBV9TyxVNJfk2NOXTGUzHEqXCM12Bk
ca1oduxRdyAWMTYV+zkZSQpZlQr5lStHK026G8TWJg29bdEq9k0CXHqtTSCculxR9rgEseh1uYO7
bMjvhsQqf5QF9gLi3B5bEVg7LZnUXdTG+ee2D7t9P5ggfUX/VJEYw3l/ab1kMV7iOgz7bZP26U2o
eN5GxVRiFuMhU0v1Sieu8bZuUQWTMd36JEq7K5m78aZSyuYwscn70ceGupN20qzDymFx1rrDs2mO
3pr3T0JXaWIPxPyK28L4BhQXwwu60W0mSUXr5yBij+J0TdT0OrFiZkUtowQhlbi49SAQbdPaIh+r
r8w7VxjOlRZlP7Qmli8yqEyfEb07BLXkBAlH7tZsrfB7P1rJyq5g8la6kb5Qq2lf0UWLBy+24y96
B1+6suDa565xlH3QbBAN1quZWHtQOrKxfOJ5M1+YA6S70mj4dtnsWI264g0rd4zWuySrC7dXy4lj
rPqqPnOz7ahamyGTLkm9VLKitjrUI6tpUmq6naMJdcMnywgKB3DrWnImUrp7g3dKiUhzUevh5K0a
QPBxam2tBKctwGYWnzhjlTGrd3mfEnXQeOWnIc1CHxxDuOnztN6WCKUwCjD22OxhNkmWi5sZertN
VZc9sxenxU6TFcYstGaIp4koW5ks7Mn0TtLuZsRDdO/YnX2kXF/vRtuYaKf2ocZcWWw8yHF3Wmxp
d7A2QCWwqpuDarEiSCPYEUAAqY4904obEKzkunhf4gI3JpRnP1MaDmbVklpHU6lAh6brTMTfCbK3
bzNySR6wrt92BQt8mM4/zQoSJcDZGwiIYKN7XX8TURetCUUdHybHynY61dIvRjwqxww7HXmpQ4sZ
T7Xb5wA83zXukHETWcWt7LpvHA9jSG/UzwXE2TsFUAwcG11ZgeyW60bFZZBpmHxMXaYP5YyIBlqp
ovXWXskWMqjrBWZ70Do9ZmNeBXtVJw5XgTS5jUgneOk1PdlmSfwjtfrpmvhx2yIceXLWxBET7tPJ
cW9NUf6zY221kwjcrjS9TO77RIiNrjPmOiqLlRXlAqw7VV6Z38wuVVd9ninbQNPzZ6VpgqPb2O4u
DVCLw6fAtywDLE5DON6hHvzuhiVw1inGjl5Hzve0KkneahN4xZFpPrUoy4FT2OUGRo5HuSVPCOOy
M4fpI5m+OS1fSytxT4dmHD4Lz7smn42iNMl1+74Z5G1GEsUzaeoFE4oINgTYpYceWRQFnRHzEXnM
T7jn9qPomysP8NdeeF39KttQbtV6uBXQltZKQePGo1o+2GFu/VCz6kU3++Ia4225jkd4zJM7xAcv
h2uSONgEUpt0w91gN+11HYjmcUxlv25z9o/rPhsoXZYDuetGMKY4DaO3CRDaqsWDsdUyW11D6cwP
cLVJluqKkmRQI9J3eK2nTZInvtAKwAouRxo6MWUrOO9U2ZI29XXLnN4GVqTXSuBo237CvREb8hHU
GZW2ieJNbrjqBrqR+GkEEA6MSmlYHdDzPNLz8pXDWfl9glIMcSej42cnHvq9ZZaHFuz8LaRHysbZ
8M1L619RnDg7B4yW31v1iF3eU/fQpfPDgCUC2lRpd784+NCKNSiF7jnxxuhz5ib1T6t6S2qHvaaF
+0kPOC2g9IYdV5/yr5Dk4w3ZKe2h7nrzgMOku5/0kSmkt3FL6phJ/CDRXMqdMrT3aq6Z62Hey5dR
KCjl2cGnsGfwCsIp82O8HI/MrvAJyoKAhTAN10GZDmJF+oHYZULSk1JlGrEOVg0LRpGW34K8H6it
yZnylkZb2cY4pS0Nh6rjfa+xzB3q3gv2KeaaFw4pnbuxGAhMixL12jK88JogO1jLpioAAsW4qtih
1xGOX3YYGrEbASSAAhcY/r2xTrutXQn0FpY5mtlagxYX8kBV2W8afaTelqHGaDainwMorP6JknGx
ExxaXjlpeh+BcNuKkCV4NM2QmzHlVCfFtAq5J71CPqoycbjly5QLvDcsZuG0scEjERH/IAROWadg
6rRWw3edRFDn4vgTNSsOh3H+yHJkOeg4ackyGlyzYWNFDDmS2XGb/jZwm2CPtb69HYJMXevRZG6z
3FlriHKxWaY3Thu/dlhrV6aJN5ezp3iHx43MBZsIvUClPFF57bE3vMDPevO+hulJlQbLHHun8lnt
QLhWUI1nJHOsbEUfDJ85J4/XOcD7rVDt6q1H8/CK9zB5SJRupOaeQNOmBLrHPm7cwGfRv4DXSxkW
WGkbq5x0nV+k3GkkA5rfvJJw3d4riPfG3XqlqWl25SjaMRTW56Jx8RTl+HLIPnsWGnXxzDQ6qOQN
6NnKnLa550oSw1rb3Y9BL+EhmIy/TQGRtceA/EjZNN2QB17tDRiwN/DV0gMh5IQf6mb0jVp/mAL2
i6gsN13JKUfQbB2v4ZTNjeNbpavcPTstEBas+KDtSXFkZSAAoDie35ihsq6lbR7yfFJZw0rjmZIC
JWZX6Mc6spsbqxuce88LObvvPVqhcFmHt5S0d3ZDl2U7hc05G6AtBLF9P4xGupoiKjpWWLfzWsw6
NkNnsmhLjfYVsgCAFOkNprsaeIePqjRiZQVh1f4ZI/DB5tXENajWgQmj5pBJsm44gD5sbpisObxz
A+dYSZtok9lC77fAZK9mBgixCRX1ncpqgi8TjOmrxOnUK0BG2otGjWmXTmnnsZIgdXQ9zaFtKM/7
b4Ti2T5xcnKnqd6wBSYDi1BpehJtCif5DEu1ftRqs7oN25o1d5b0E4QuRjJIXMR94NAFyUfaOYmQ
r6EYuXZtd0TxjW443GBOhoXNudsPGWEetatohnTMB1KBmPq7CcD0gwhS/ZiRfP6UkA3GaqIY2Qty
krCtIrs7pnavJmui0lu4BZPH+cmUatrPPsa1loR9/l3NbSJeI3tI7jvSN4s1mJHYvs4lcI2VW4nk
GkoDwq+0akkCdIZY/2zGXfXWtGkt19j/i6OeuEzMmLhcZaVg6b4v+pjQHZiU4bXaIhS/qZ1CIZq0
t2y/qlTnJ4Tj5HpiXHwLRxG6R9Zhtg+wm3l1ULQoINREIwjDSuviWNrwVjZxo1RPCoF9L16Wyx9q
UZZUC4MwcRnDkMv0DFXf2kbtNlPe8bhtosRk6iD9TcmBfMm8tHqDO6R+4yM7K45UvXrb64q5AsBX
lhvEKiEmXFtmsCwMBUUoOnN317Clo36f6j5JaPpjmdXN7RipRs7MSDYjXDJh3kRNjmyhV2XDegkP
FyirdnaIeOHwXEwu2vlK5Fg2zL+eywi6Gd1PKNCOBWb1tRkHyyPErePvpWTEg7TCLwEqd2egNLyx
2qimPOJFAakKzvAsAj1T96QQewcYnlMFy7NNq5uwcPDhIvuMm8eEk2M/DFRM1E6OYoaM5ah57JIy
1XZmnpg7ciCKaAMsMXvkrDJMr3C0g+uWHMAaG5XTMFD8eWGsxsAD6B3q9PqgTYyaGHVOW5kQIvTz
+Yi02XOD/Oj0TfZYwYvZl20+gDd0Wl5IMza8Ug3lacjyv9RMeItQMndoJ1hZ5OBQH1OOrtpVGVLd
WIO4zB4paYRfKMOzg/aU0ty1Wq9+I5u8OVA/TwAMJdmLSgJJuiKzDiaLIuQ+KEb5o+lbeUuA2Qix
MGnjI9ka3i0FWS4PhglP9SxecUGx0+vDKoCQQsMEym6iyfba8qtNfPkNAPTwxsGmsQuqLvHdwEbR
Uzhj+F1TSADDS4y8rYNg121rm8LTOiEQASgrRctuXSJDEJwxjuLRyTnXhyiZjkTrxi2tMQwsJCuN
yz/O6a5gMgzjhYoACOU6LmsGi6wZSLy2qqcEuu4P7Je6Q4nOUF4VHYW+JYzqiaqmwuZuFPYmdlOD
ALOi659r1ag/Y/wkTFsr3Bf2DPatY5BWwFG/dyNqe45kgnDDJF8oHCg2jFcoaFiPB/osoCNcsd0l
RG7eaI2lr9VBYV0pGUhv6QcyXw8UZ1NwqhlydkMbw2ajlwGHB63h4lmESKCCFSfLCGYOYnAqWLQs
ELEmGFNGE8zcBh+iSiwOJQiw5mOCxjp2MU4NY6yb4BNiO+ZdisFQvDE6bKrOjW68zMvuPVkE2U4D
Z6+tQFvIH0B/BAXQHMwRYjZiudAKWy9GldMIOAr9munS/mkbUXIdlaFOGXLsGR5UiQBeKiZg24yd
OcfqI6HYnDGodJ6MyDG2m+Vkthsrs7ynmRiKLsejBSol4cqrouXkaNeAi0k2HWxdLJngzV7CztNy
nxpV/0xYTuKraN3uDA4MoGqg48h6Gi7TQnATOXb2OFpO9ZR6btQcYqtxfrLZ6UGDd0BW8Y/hRmFB
MCn4FRQwvpFEWb1nHQ0mSZiBLtYTdcQv2Qhz58oRpd5c6Y4RfWIqqoAgkbadXNljm/i164QoUegf
OdS8Sv0WZTTtlNOrW3Qocj+SlroTZcaom47hF06neJ2Opo/FXd+4I4uOKJy2KidGye4vDVOLFvkN
1yoZjyLoGO5tsBeQApK5f8uSjc6tOzt+SNJId7Ou0WKTXRQ6bHZyqNbchIt6Y/85g46KS8rT60eJ
mZujqCCRu2QemQsmgJ0HG/FatQI8+YUoPxVxMYdfaJKAhhixd5Pa/DEVZ6LJkmK8sVWXaHuU6eY9
4CFhfUvJy4GqlEQ2RVTq6nOFio805JncCwBFzKp5brvrUU/s7C6SQ7evZCWuVKUUVx4Ig4OciCyY
JzlSp/jAFLmdujF21sDfCXMGhMsIHwd3mQXDZxNPBuOcFQgGEbVSjBe2lOo+SxD2WGQDfKpp33dE
0gQ3PU7FrYyszleIXVqXUF/rdU4sDQVzPc7l0ekEQSBOUVBpLRQ3UA5jrmbjilzAZKN3IEbX3Yjb
X9c5c90Uc1YF4gJ+V8RxDQocwgpWiZEykhSOi8oXQxZOF9lWT6RY0hdnRNtdV5K8yHsAHVx5yjo1
8pqE+FrUnIg00Ko5T+DE3kVhqmul9WTSuvdpQ0o76zJhvWZMKKySsTz7ZdjfJDmiqWuOQpmypI3f
pDARgrN4SHxvwKjeJoOFQsmiqXSc0K5Ll5MPhF3MF2o09s+mKm3WjTWTlEVKvG8aY/bIQgv4Ncse
Gi/gW84oo9LV4V85GRMmq0P9yDa+vRurDpN8GSGKiJoGR1cyaPfUqO5azWTBUuDit1FMrBVlwA1T
DsqhbfvmQGmCX2NFRtCsKY0r/gCsAmIuiVfdqmP4f2jZHHWUqIdGPSYe3+52CjQMNEpPjW07DFqs
3KA8EBl7lpKT9qSarP8R//8vOK73v8Tta/6r+dCW/SRy/lr+J78xKf9vQChnW+O/5Ngz4/KfwMn5
J/73f92Mr0X+Wv9mxuZ/+B8zNja2f2gOJlXA7IaNXBXVeP8XhhKbNopSe5Y5oszlzxEaF6KW0X//
l+7+w6Jq5LngHLFa6CYizwa4An/k/cPGc/tXFCreJgua9n/ixv5dN64gi58d2Tzj7/LZaSqG2mAs
gZCRieuAhce1iRj5nJLzd0X835dfaLaJSwvZyKcQg/RGEE0xXI+GmcKl74G+sFwCcDm4HBmvIImf
8eL8LlL//7dUlwh+gNlOVzZOOWtGibzI2BR8GaKUhUBmi4o+X1mTdS9jJUzX7z72We3933ecf/w7
tTNQCEvY1SR8BGyBCaJFK49MaER5fXz9RSrq3zeYf+q7G1ARxbicjcI3m7Zrr/SSk5x9X4Ooy0Id
FB7LYPO7JfS7JoPSlY+Je18qncJerFHUM7af36Xdfz/DQgyvZKZCC20r3zZJxlr3qhmq26TP2mdc
Vdl/JOr++yYLyXLUSYtaqCN8I4T6VfSu9pZklWuu7VCh7vPx6/xzk8cC//vbHDhItyHGlX4VF3jh
e0IyWfGMdnVhc1go0ucz/MHiBI/iYEEJdLD7B4tZ9Ez456nvMKu+37UFyjSyk7UiSAGOzWcW7hNH
jIXrAHd1Jk3fX/aOFsOCGnow7NxA+FoHelPRJIgZqqtn2tKpL7AYFRI2dVrsJKXPZoGj5a5mvZBD
Bau3Hz+9duIlLV0wGnVfc1RE6aObGvo78mdG9SqRNrody0bHs67KtoTvp4ruU4q0PL7SOIouDw6Q
0+rayhsz3vaBpLAmicBVVgPLupGqTqGdTS35XVv+r6a+tE+PsegFjobSDyZXocgk1CbapmZo5mjB
kkT9Gst0+qWVpANumfmjA3wP6PXUzNlENEDbuss+hrsYXIjrgHSVzofHSo+8ClkhqFbSGL5//C1O
fGtmqd/aa0v8YJr0SeWHIiw+cejPueFYo1u8rLe5iyEjjEvKRPgCfFI2URkSZ5c/O7j9Xy57/MVg
IXuYEJhxMFGoWfKsRHXyox+r/Mx4d+rlLIaKliU22p+0Qh48NiYiloatSxI5zmXd2F0MFkDHHain
bum7qlSDFYT86rOO7E6eefmn+tlimGCCnQLCWip/rCXnvCCJJ5OyXO82UJXCc7lGc1P52w3yd1dZ
DBc64JMxc7Bahn013HJi2fxChaa5x4amm90OTUua4sefe270f7jVMg8BkKp0AqnOUDXUSGu8fal8
dLRhcKjJBlLbtPxeaF9Sr6L+zGh1ohE4i+UDYrtKM8qg9D3gcN7OIcbagzAaktj58Y868f6cRQ83
yExE9dkLP0xJhEHcohsCMrVC9QfSJjsHdky2HM/gME79nPkp3k1QHWf9ejBUld82pVtsgxKQ4XZq
o+L5419z6vqLDj+UlA+BgLBiTXUXAXDZiJ9mpjKsXHb9+b7vnp+CR4kWMsZb7FGiR5nK/hN85JmP
rf1ubfpXY3YWXZ5Nm57XaiJ8Dz/J3uilm/2IQi0etqqSRvpXRcFWt4ucCEQ1rOm0uCGKth+BIErV
OTPkz6/qT618MSwgBOpMTeMTKWXnfQlyQ//ZqxNnXLl0lYfLXuNiaLAVxbGremQZjh2WlKOJM8k+
cJy3jy//uxP879e4GBOKjINyx8grn+TFtFmbnON62xCpQbAKRYxWyWjiqlwFgashnU/H9KsT2MaP
j29+okMt/WBYNNKxMllewK7UcyRmeKqQ/0dSuYOR3CuPTiSF+PTxzU6093+jyhCTHjhFxhaqwfUT
p7YmV5ytT8GZMfzU9RejA4xSJa4GWfl4FpUNQGnO1yU+1I+f/sSAai9Gg9wro3acp+fINguka17b
YS8Ju+LQVqXdrzkSc966wSKp6+Mbnvo5i+FhtPIKiXlH9wWUB0e+eq5bLT9z8VMffjE2GFmQNFU1
rysJcGp3ZF4OjxQM82g/KdNwVOB3bj7+GSfat238PgoRVmWJGHkxCgFQUc8YKtRH3cojsAKFGn9B
2eA+SyUPnB0inSBf467ndPrje596hYvhAVGXLlDTlj72BhOlc+uSxNAZgBQ/vv6J4cdeDA1eKZF5
qGxhSHGmrscK1+m3oJYRlEzNYFr3H9/m1M9YDBFhZpQIMLUSpCEoW6+xsUbS6M78iBNXXyYZCbxa
pTd3S5CxwSPife1RwVFwxnx66uqLNUFgEy4Dx7ekiln3B3zijwpat91FL2YJRIkwtVSKLrn4jMGp
QantcLRqF1590eO7SuikUdS89sYwjg7HW2tDgGa+7NkX3TuCFOPlCm0zRlXzin8K3nOn2c2F733+
Hu8mf06Rmwz5Zukn+SjuhKUQAuHpZ1dipz7rolfbk6KVaHV4+rF/M8B54dWpk+1lr2bRbcciBaIs
CnZCpKxS4ic3ZsLWsL/s6otOm+B7p27iCZ/I6kPRAVXWSvv5smsveqo0GxkMHJn5EZxjCMBiWksb
2+9FV/8rJvHdNyUQJsMe1wpfGawQORi6OzKQs++XXX3RUyUy9CwmdMwvlNlVD5tiFYv8XKLqiQaz
TFKFah3XRsnSHfed8YDS7RiyqjoDDTp18UVPLeywQ87Aaw/xxkVQuGpKoqSkt+fgK6dusOisSmdl
cLPR32hujXS3xfjF8v2yAfjfGEBG6TpzQD0JR9W9WZdbQBuby77poptGBVZEzwYW49lTh6hb0vqv
kVHW/YVNctFVXatC+VDVAlgmOttNGSiIwC00EZ8v+wGLzmoNo6XVyC59ZO4jA7FoPrWjGp2psJ/6
rIvuCq0RpmlGo0Rx2GQ3PaGT5sZutPLcAuHEDYx5UfSux46oUiYjmlElBI6Oa5lVY78yW82yLxsq
jUWntWroyto8JORGYfgCTMC1lbj9ZUOlMa+F3z0+7PM4ygLOAwyXoEIHZRIHsGF14bMveq2E5U10
DiUKGmeCDoXw9sLKzgBcTr35RY8ty8FRe+w7vs7x535KZPYDIxNRQh+3y/n9/mHjacy3ffdmhKlG
XtYPvBk9IDq4rusVu4MvBc4AS3oPEy40P62kdaYbzE/9p9st+nHedAay+5J5JS4TZz0OOApXZCSh
hECleo5Ae+qdLTrzhIStS0Le2aAQj6CWoYlXx3QuGyrm8Lr3r0w28MXylMZEh3YwWor2ypPBOYrO
qWdfdGUsxQhDCgZRglPr/dCK+uDgIblssbbETeqKsFpDY6AYzVi7tsEe3Ae8fXGmNZ14+CVsUXcg
Fxmjl2FIBwEQauq0HZzibJr2qcsvujFn+nZjpLAbtLHP3Q3/Wn1RMCC1264C74jzb+jawyACR9wm
eVg/FFrzSbGSWbCKvbggjhQ7gBlP6WYEAwrPfzazrBsh5mpO4yW/0qmLHiSh5ckNVXIKTa1bBLj3
itTFMELIKJMyDoQYGwM5PT6nD0P6jGkse8ZFXuHRbAy33LjmxCmGZXs+0ChL2aHTiFUSMRA87ocQ
wPzeHuSIeysxU+sHjnXDuGocab91JRHDD8M0Yugz7Rqf8BjDEYkiPW3VM9/oL5z3H/rgkqgKC0OZ
+kbNfPh8AtGHgcpohx5CQDGZnKzah8UcZawifi2v9RbIyz5xgetvgEcjJ9f7v3KbOL8u6jMLhxNb
a30xgII/MlI9zwv2VpN8koUe31Koeg16ENXFZHQJUWWp4a7wIQI3I/4qO/MuTjWoxeA6jhF04DgU
vp3k6h5E5FbHNHNm0pmf/k/veb7pu6HVKvo+68kT9adGVgiKwatvWLDn9gpZ/VVbT/3Tx2P4qV+x
GFSbWiVlA1Snn7k4VDQNkMrkoSy78CXpv/+OoUEGMZHO7EsMGRulcMyNmnnGZfu7JW4w01ILKIqZ
+ZHZDeB9ZMNBlNO655iqJ16Otli5QDyPOzPENmZSj9kTIioJ2pHnps9TV18sW8ag63sHrpqfAJT+
GoQq0i2tdg4Xfdi/6GfvWlBgKrHsG6BtmPnDXdKN9d4qPPuyuWAJ02vBFNiVBo08DZ0Ci2ZT6T+7
aDSUM9c/Mdf/dRT87ukVPBqZoU+Nbw5ErJD+gTxzZcap63G2mmcvl72j+cu8u4tmxX1qQpbyU5Fb
R4yR46ObxdOZq9t/7sNLll2UmYOFflr62LeBMXRaPQWIYw0dLnviEPJeEjd/ZhQ81ZYW/ayAu9a2
SabsVbdNrzGw/ow9Aooue02LRQshfEkTiSHY46Ac9uhuaojd0bnA6FOferFoSa2GszjyUnwMzNj1
vdwNrS3y7lkCnge4aD7+EadkN+qyMxMfl3mInv0GA0p3lYbtqO/VTE+/YqCJyqMFZR3fWkfIzz7T
vbTYmEbcWofBsrTitkXMOZ15lD9+LGTGi5kDY0FOLDUoVohyJAc5OGU/M4Mr5pnJ49T1F80ar5xD
5CyIZHfIPncdv4fQunOCrD9enAj5xailsEoD9dNEZFRV5pNWCbyp3oUdUl0s0gIRG+xUKi5euIM/
uka81XSizT9uAqcefe6o77q71fA5ndoI/XSic64NxvKvGcLW/JL3zqtZfFdXtpbODtfbu7WqIs9X
K6yvhINd9vSLr6phvcgraXp7zErml37QPEKKlenzx1c/MVipxu/vZiD41SHpiuWagEseDhgOVyLB
SLvphai6nQHL9xxY99R3WAxWHqlJZA2o7r4qYnszYP/xQ8/odh//krmt/GHptNRAagaH4FDRQn/A
Nhr/Ijq3Kg+aKIt+r2DfkVvqe31xcFRFe/n4jqfe3WIEa/IwTSoP42yskJFbNJZprYwyrkwUdRqS
boASXbj9+F5/fHdz2P3v36kb3AhGW6Ls+yBBgR15fU3ksaE22iUrNm6w6N8AEQKMR3AI6gIT2cp0
ZJpu8qHKpwtvsOjj6FX0uoQEs+/sIP7SA1Z4UGvydi97P/M3etfHK0sXyTDmCqIqwe6sG7VN4urn
zvtPvf1FL5m6Ie51cwQASDLlnTX23o6k9X8GYJ0MkT919UW/SPMqtWExwUfVCAWpWYvfEEJyTqN2
6uqLWdwLs9xSg1zfY9WzBjYsWPq3plGZl0gZaTiLXmBUiKEZtnO/n3rgegTQ9t9Z8UxiPSDjumjs
cIHI/v593QzYvzeTkYIxiX0HMjKuhDi47DcsZXwFoAxYJk4KcB8rM5geeQ0oQ38iArd5u6iBLgV6
JRZPo2NQ8s0+Lg/SsQkWqGX4etnVF80/0PuZy24nPm6+rt0V2QCeiyU6TMDLbrCY4/K6tapy4AZq
47QvYFHEp27SCKG/7PJz433XfZMYj3uuBMO+wJN5CzwK9kqBpu4/o+H/U2hC81l0YKEHY2tHTUJM
GQFXsOaK6YjdH+Llx88/v4Z/m3y4/qILd8NU2nYWxHPzLDAzmWq2UUCXjGsh7HN0+FM3WfRkpw4d
UCsB30ATEWfhZgsmRM/I9F0bISWZzce/5cSA4S46NMrRRtVxPfpGixFF9JW+1hvtohNI11tq81Ib
xp0Y6sQv3BEDjhXk4MWSyv5y0cMvZXh6h5OmL7j8UOuvVURBI6zMS07aePTFDJaFvQQxDX6ib6Ly
nhyrxAf6da6Hnfi6zqIL98NkTk1NgRDapgM8qRjbYV3gFn0i6Ly6qHrFb1j04yQ0p6os4TrZaiSJ
hHVd4tcLhSS3y1qPs+jJytA7UWK5EWRXglerFpVnN+iXrOR5+kU3Lp3Ihc1oR74WjnIPVa8GwDde
VOjm6otOXKZdjwjIiP22sxEhkwdoHYsooUh8Wdtc9l/V0rMaiiHmC+VpzD1SXWr3HOj8RK91Fr12
QBA8aH0Y+7rQFHBfbHc4PjSePn70PwseXW8plgsVRwvBvEW+M1Vetg1LNyKUN2UH21Wl567jqDW/
w7bK4ycMkcrrmGtqNfvrqFH7Hz/DiV+4lNDJlOCPzmaBP6Vt9Wr1Mr0twsR5vuzqi86tGXBVU07/
ZxqHTjJbRdz8iKXpsqsvOreN4Q8Cuhv6dRJ6R6O3rD3Bq2cFz6dezaJXi0wxVCfjkytm4h0tzL0b
2QXikuNEvv1813eT8xBUVgiRKPQ1L3izQIuvqJlE28vezLJLc6phyoitf9VSSlcDtv4DoIYz731+
AX+Yl+1Fl87bUcauqga49md+kQ2e6DaqFBOLgWgb48xdTr3+RceuTVNHi9LQMiEbhftkBqUAHMma
y1Z39qJv4zq0E+P/cXZmy3XqTBR+IqpAAxK3sLexHcdOnNG5oZycHMQgBiEmPf2/9rlK9MdxFQ9g
zBYaWt2r11e6IBdwqUR5KcqYWevToQ/gS+DQLIO8EQzpcqfAbW41g+vYXhxbVdy7VY4LttJa4uFo
HESffj80b/qd8WNzx5fAGfQJL1EdJLmqxuqObi68GQMY1x4bGG/NalTdXD/IJJ+tjoET2GP4LsPb
/djTLzP2l0VV6ZjD+R2WvdT2/8q+7TMJF+WDr+6tWFIvaEUJJgx7l6g7oKfhXdN3Vf73V39hUXFv
ydLRRN1cOOS7BoGGKgbHCAtzAfSID7BWXw8OkLd0UWRzK1oPcKOPKbleFphg9rDdOBbLcW/JzjWa
SJO6T3JR13AatkkJjxPSvVKEeWmEvAUbSRgw26LAtmPGpIOrY223DCJK0LpVF62Hsv8AE3uX4tIR
sii0BMEVuBPoWVc57NYObmo+aQjAThznY3U5shp4W9oVLtAFbLb+PocuM/EPG7Mviau6eoHlJGoL
MAxZvxrYbF07Re27Y0/3lq5w6MeoalrkK1znU3QSf5l2Gx18dW/l9gOHmbvDw7dAEZgvFp9ZHXw/
9uLewr3wxBAgXBwhHUgdlJbqLuihkDh2UDFv5SZ7b+GNTYqchd2PcB9v2gHV/GOv7q1XC2OQmFZV
Ag+8urmbDFiNaVhF0CYfe763Ykdawi553IN8bDb+uahY8tw2zWsX+Jfmo7diO8bWZFNxkjvI9e9a
ZMqu1UwOnrG+FE7Lfd23DccgjE/NjW5YAL9LQJP/PjKXWf2HteTr4EgHI8YI3i853TQ97VCGYFOG
u87V0Oj11Komvvn7P3phkHxJHGlUB8mFuRwraLYt4DW7uqq6OvZwb81WG4YbZohB3g5ky20jHvX8
6q30pSHy1iwZZB3UEG5j8oT2Sdod9rJk2amFTzV6NO74uMEF7NgP8dZwDcvRZZ2rIm/HqMwAGl1O
AvqXg9/AW8JxsuwMTRD4JcKQLUUE0f0YI1kci/Wpt4rh6E+SXUC+09U0vIG5VfUDSYny2BXOl8Ht
HfY3Bn+knPEY0PKwz4plO5gipt4SFgDWNolGKQsuguO5mqPqBPL2fmx6+io4CtvotmYqyOEHS0/1
lMApr7X0SKldJr4IDvaOI12gLEP+k44PBdxYU9P35bH09n9U919iTQ3CzSBHFI9cVBYLLHu6Fs5J
LurQuQV+QX1savqSrBIN90oUmDvRQoqMqnK92YDyfWVmXi7if9jlfNQ2nHv7xKFtN69s5TQuiZrY
NxaWphMsYRXsGrupDQBN0E1TvzJuL+x3xFvJNgm47ao1yBVZLBwll/UaWq/18e/7xEs/yFvJ1FbU
MbR25wGI0f/2bucfhymO3ocI5sJsiQCpCdt2eyUx+p9E50/j563sURbYYB3O/j4cY7h5KQorYIiE
uuLdEI76XRRrJKNMMvHoTsG3Gq7dqyPJFXy63ZcWDA0gmbRrQUdrunB5LIFlsac2ViDkQUcRr8eO
eV9paKYdKb6SBbm2JftmbAOFZChs//nvg/7SJ/U2iSSCv2bUb4hSQnii7gCHXYPEcqhdVia+cIwN
LQJyBotpbZd/E1b/XMdmODYw/0HLf1nEVMJmDa4RuOyC+Xcdrqa8IYBAHHy6l/4adSinEjLcHMSy
h7gN3hdVdzDn7IvGJvgerbuAxVe7Rj/KNv7Ei/HfQ5/T14utAHZoKhtEJMUMjeTS7jfbOBwsukfe
+kd7aLUB7IqLbjT9qEj9sY7NKzHbC/PQF4ntjUEtEC328IXrq1twrlaYQNPw2O32PxnvL3OlX4SM
i7DDOVv17AsVQfIOCZj4lfv/S+/uReKF3e3aC57kXWlNqqPNpMq4Q32NWEPeCt12aziq4Uk+xOYn
GGHfgBg8Niy+FAwbXjt1AwQoES5ZX7qoi69JOR88/nyFlFSgtqCD6YKuktWnShXTl7EqxLEIwZdI
1cWEYhaB8XYrY/sW+boeHOqWng+to4t32a/ZqESUHaTHhcxD0/EPzpr+AQYgw7EJ4wukCJrGVxjy
4rJv+1nBz061b+0QdgfLQqG3TjVwSI1esAuUcbznZhu2+7hl/Stj85+s+A8np6+RqhZURNeyhe5q
s/qHgBahfevmnn5TwT4NQMPs70g4nKGD0M/FkixXceuq7kxUsQfwM4WlQI4unx8VfIHMOWawqYcb
Pfix0Ol3OgO3abYn5wz/CJ65ZK+89QuLNPSO+xoW3POwaRh0U468bh8kIHzG09YdC+V9udW2BbNu
KoGjDli1K9SiOcCQYI4cm4/eJtDSsYRz9SLzEoRj0GjL+2JWx3JPkKz8PtkbuPA6vkdFLi5Ew36A
xElzNxy6KEAL4D19iWD+C/Rdbnfw5sqoADCy4odsySSKlL8/fbGihh83B6xh24b7eFDyg6Jufzwy
7Cj1/P50FJo7UQwz3j3aSVqVQM/B8/KYCEP6+lchS1rpDdvvBQP+HFalvSKDKj4ce3dvE5hZvwYx
YO45vKk+F2QEus3u7enYw71YfQAaEagFRAJ1GIKaNscf1oIdU8bh9vf7qE9xACzZjsguQFvAlYDj
ztvNzfzTsVf3Tmu6KELCGpFdAs/GXKO7KB2G4jXdHcc7/v/eKH311+aWAHSMGRrIYrFfKDztnomb
gzejCcZDDRMSk/738Qmq3sXTmsh8g+3uzcDB0+w5P2QBgaf761UXe9d3XObVHH9jUfsk9KEmTzzZ
W6wri/gA6BECXxeLN2Vr2xvgN8JD123pe7JJNBaMcYMgb9BrcOU2Ul4A0CE91MODt7988l+CyBXm
01YEIJN36Hg7gWRyh3aJ1+SmLwgKpPSXK4iQMEZtEFuHpj0Dn7RhwfINZMYucvGatzRgc2YC1cww
oW7b7swJFyssRkGgOnTpkb4qDJYruBMbkJvWIAnPKNp0AFtXxwoo0teEBXNsoiJwMkf2xTyvdnfX
oVv2QxcIKb1lrbdoq4TEtGVBexMnAz2NIEZlh/YMXwK2LwHRrEEuH7DoCY3t5COc7etjD/cVYAEw
ETDmRn6UadCtZ4FG4i0eildcsf4c90hfAOb62EWmmBDjj+WG4qomZxVXnw+Ni68AQ/8D2uSJFfmy
6qnJwIlvaygJ9GSOzUhfBFauyw7b8VnmgJ7Ag3ZS+lHpxn489vreih4CtJE6AroKl0ZdQ+Ki8nmn
5tANBV6lv+8XyMRtZQNP8HxVfXUF2Gt7Bn3qNdOml76rdwID1w2KaYzvyo1p8nga0MSDdshXkosv
Pd0/gjt4/8KJF+Mu5LstAYmvi8NDli44BfylCrEMOKmjyMdiqr9A3k3fr/MwHArEAVL4fdgNhTXB
UMcx9N2ueg8KTvGUUHAqDk0ZX/dFwjlch1DhdASZuYeJxrY8xbpC3Hzs+d7pG04UlytG41yu21ye
K9xBywzGouXjsed7RzAtVCQYCBw5aM/8qWWR+Qiqcvn+2NO9eNmWdmSWVLim4FT6QEQr36llcMeW
a+wt116wpAJgFcRa0o9pvU5TWi4g/xx7d2+5xuBc8GhTIu/hQ31O9B7c6aEw74493VuuwC7TplZM
5BdF/WksA3pyQRMdm/O+rGvpsP1Ol/Np4PSkYzg7ER7uB6ekt1xBB9jaGlxnCEKAwAO2lCjAwSdg
BY8Njbdgl3JuXDhcDtd6+LwP41Oi6fe/P/qFaNzXcjXFhUDRuCK3puq/wGXY1XnShG2UJ0YdjGp9
TReo8u0a1MgVrUCaA8uhy5TV8Ln8+094YSf2NV3IzBkIJWORlyFtcNVKunACdrMulmPhB/fWrAgK
0KDAqs9HYLHSRel8So5e5bi3ZNlGu3Xehcwtk3Vzgvd2TGFTLQHbODY83qoFBEu21kiEfWKB3/4Q
gj6ezPrg4HurtqGQh8gSO84AF9Nsls1Xsgav2cK/9GXJ7wfVRGfwSjZE2/saAacyQLEHC9VDCSPp
67nGxsIVAECp3LpAg1QUxKfSmVebiC/H0R+uudxbs7BujVsNSHdegZ5WXk/gstrbicTbQyCHpriV
EbgLcPcfP5f7Ajx3vU81YESBDr8mA6pN0Uyt/QRHzuhrucK1/LpgcripoZ/7sRXgMEHQDura36fI
C5uAr9LQax044NZwbKzt8okDiQLEZzWCihu5Lfj693/ywsf0pWejnumi3SbzrkeL4AmljF1lpSkK
emyi+/IzALxwo10Rq27dMn0iO++emV2Oqb2lLz+TALXosiRYRqO6H/k2oYPGPR8bGm+DmfY9iIep
kzmZubviohJfJhj0HLv3MW+HkRFO6xBallyhhQ+mjN3eCOAJB6hMjr2+t8MgC0LaAaYpuYMPxhNn
Mf8qO7p8OvZ0b4dpa5iLw0sO1/7NVd+XWjc3UyGPCZTkhbPya8qigF8KBPAKua6iKS0oh5AEpwAD
cHlsg2RebLATYbakx+kUaLTtV9QQ2DsDc31scLxdphxF0hQz9Jx9A3A86tMDnDAOPdpXoCUwPJhF
2PG8GAcNau14C3ZDfGzK+AI0qrqtXIqA52hRXlFwiMaPE3fjK1Pmkub7w95LvfXUTg70MbWKHBBb
frMCPfOTWDOFGeX9VYc+DbApP6g5KuCRow/mqqm3zNAXD09vN/JcBqsD1ZjJLV23dT1WspK+h9re
sNgZWnPkwhtEHzLc+dPcRjo8H/ve3jqDczuUGRKDFiK/klEKAioNhmPVa+mrxEY2so1cpFY07ONU
rf0PE22vmU29cLT4IrEW0LR96vFwxuDinm5zs7FUj4J9PjY03ipzswEoY0PXQC3k8ADDQJfygazf
Dj3d14lJlFHZgmRtPvWA8CrggyI1qatjD7+EJ7+kZLXDbXCtBQDd+x7l8FdscwtvsYNP9+7K8V61
g5EszuGFPQAmTv8pmuQ1v64XvqovDqssHXtqI5bPuh3Pui2hdaPLu2Pj4q3WYevZbmGGk/N9vi9o
OKTToF5TJP1nnfSHDciXgXUjIm4FtHa+DKztr1H0tLc2BpAjJW4YH+HnZG3KFRuGtCJNUKQyrsx8
ulRAgAHvhmZMQZ3uh1SIzb0FqKELUjcExYMGPm5Nm0XW6lgei3jLvkXGQAejQ4IyhmytrmEIi/vg
sQZJSbzjlUP/D+0X+PDjaq5w7H1u2HTwxb2DFX2pyeI4MqtAtpM8UeOc646/llb97/f/6RN6az4O
u3FnDjHZQoEPOsu90eUTTNymMpMwDh1TQLajd1XYjCU6qnmpbpeqw+12usDGUsvLOTzH0QwOeAA9
9XZaxLh+IMSG9tysI18BAiy39Wzcvn0PqRSngIAsPSPsS6Mu0M+i06E5pEoUfvkaEGmk50UY52ui
QHrXEcwK044a9vPvi+lyrv7/WAm/gA38dqcAYIxzB/PEADhyJUXGnEv+iUXPPu6oaRzaiYVfzGZz
DU9GZXi+NF19FYN0/S2xEZi5f/8hf95yhF/NhpmiQLRDkFsM4vmGw2YfebqDjezCr2Z3cphAziQ4
wVdM1KyxUX8v5xC3zyNvL30toQGsM4EyFEFVL0Bt3TaV9oQfzLv6asKqxwRKavDaezP/iLCoU6Sk
jvUlSd+DrrnkdEsX8zwuizLVrvyQRPLHsWG5zNpfjsBWWBomBhmWRfLpTQdjfSzJUB6LwH09IXLF
JBLGxPBTU/aB2ID/u4Ei83Ts3S8T9Zd35xXw844LfNKFke9rg/c+lRCKvdYi89I256sK0YY6a+Qf
YhScRXtHm3V5alpimnOnCpWkEeS0HyEBl/d6a3f2BkmMzn7RvIPx6obe9w+tI919HcvBnJC7WN9p
U6rw5PYGeGdV7jLIUHOcUKgN5/UeyEnusqVY+vpEL571J2tgG/TK9H+hQCx8wB/UxVUM6hXHNlcL
iJHj0v2resJYCq3OLm5KV7bAHcMs7DMqQ+4OMpgefWpVpI9pYnGz/v1zoburrFiBVm0SBiCIYxpb
7IUHZ5p34G1l4SASIyJvqAlcGrV6jrJIVcf4H6gPe0deT5cEil5UVibLWA6M+3qupRHHYkVfSpk0
SwnGR8hzJ2Hhp2E/fAuIZX2wMu9rKXfYACLoumQ5wrr8sQ4GKU7UP8JjLhXSV1OKcjZ2WTeOEImJ
FCc4sjVajQcHx9ujBmjLqz22cV4oBL1gU5bdkxqK5liJ25dT7mJG8XmyGHtdjjdUcZuJ2HaHwgvp
iykHYHfCzU7YvNsdRUWUzG778WDzpPS1lCCUtQiFJMPN0ULeAT/RFISX8vT3DfYS7/9/6CJ90aOc
wC2xHaYNm0LDsk11cEwm6Hwubxs+x//+/b/8Oa6Q/yd93K0bpxX13JmMy4dtUYrCITpSr9WLX0h4
hN7KhUskd22DY8IY8Wz6rYVzaNiHe+bQOZjtheI/Rdj33xuODCbaxhGeHflhIqG/b3itrCliyZ3n
Qz19r4vk2ehjJoyQ4Xmb6RxErZTDynOoYIsHmDZ3aI6ewkMrDh0bv795wphGzIpwxs2RupOsjK5n
xZtDyRT4cv7+dDXpbem6iOZyTpb7VdXmQyKL+vPfR/3PkxYCid+fTllc711ZUYhKhnbPlKr67YS+
Efs0wsh7O5QAFL7MDWZUs0r6Er8BgWVajNUH5gZ+bOL4QreWldzV5ULzou6Lc1lX+3U0sGNnDVoX
fh+goi22aI46lhdxHV3pJezRUBke26whmfr96QMcqvugbVlul0mP6eYCc71EzcFysvCFbjGyxTYo
8fwhCczbnYdQg4M090qY9Oe9SPgSNrgJTZEqa5YHZokhSGI/pwuD9O8z86WHe2sWbw5nGYODZq1c
/SZqqiqlpo9fKdld0kr/v1kLX8G29GDcdwtS0uHUa5eZvpniDD5GO7zBiBzY1URm81UtxH7/+895
IZEjfFlbUYCC5iJJIdmPkAWo9olP6Y4OkH8vqam3cy91c7mv2Ha+irYiHmr4YCJBeKJFSKfUIccU
nSfekSV1Xd/0j7Mc9ZumqMM2RbQo1lt006Ec/vfXfWFf8HVyqlbuQjuk+dpFdktjyG4+hZAkfB/G
8pBbOEDFXkJxaoVLdLhiVwCd/DRGE8uCrtteOY5fmD++XI7ULOgddzR3K1muDZ31e472zGN7vq+V
a1dI0KwKSQ6vk/EEn3l7242mOhQGCd8obR1oacae4elL61LakuotDQ4K7YWvlaMzlEOx6GgOLxV6
Q5uEvJcuea3f5rIx/mFl+TZpS416iYG3dt4NiUbupmuGL50zbZOiNWbuTyyMp0NsK8wgb4+Y4Jwy
zZpG+eh6TH2gwPV3udD94BTyDva4tEW9FYLkUsFX7MwUB4lusO30mg35S3PUO9sb3WPfv8yiNUnq
a0AFipOCtOLY6/vyOT2HoygnGqJeKGWmWCxO+BjHlLTCd0QLKtMhnwlc/KqEPe9FyE+tHo9V4EXs
lQPaaSunGEX4nON4z1ACgyWnZofK2MInirZBKyYHZG1O+6Z7qoHrS0VB+09/3zpf+Ki+cm6XqmG6
D6M8NvXyCVn7+m2z6dfIUH+Oz4Xvh7Z0EvmQforychihV9/GqfskSlZ8gzvGGKR2Coo5DaYy/Biq
cVnyEs6mhzS2wgeKVpTwvV7WCHLJFdUOOIBmKBrbm2PD5q3llTPN1tpGObN9nY8tv0Lb28E4y+eF
7raUst2GKG/MvH5kVc2vFsLt+dire8vY9IIkQuPV21JU/4R9tGt0d8Ok4dDjfWGd46zbQADBaYCU
/2dbTzPaUwl5PvZ07xRWs1wGRCBhDhpye6WRM0DRsDlkIC+Fr6ijON4j7B1hPlUQY6bA+E7gSjp+
cAf1BXXtLuFoFc1hvrZRcRKbWuGykhyTdAhfUSe4KSeol6IcMoDq+6BijrrN0UST4Jcd5JeULDBW
vF/6IoK13jbermAm5VNUh4cyNcJ3ShO8xi20W/Fhg0F8Moa2P1xTLeqVWfnCOc+99SqCthwqjW2u
0jCtTMMgabd0CaBsSk091U/I0MbbsQXmC+wUm4ISjlE4yXa638APY78vx+U1zdRlpv8hYvH1da6q
I/CjgjBHfL6td5TU4iF2bIetPuVLmRWz6MZziCYUchr/i1UPrTxfxtYsulmGrgvzCqi8+5C68s7O
yhyLUH0NmxNikWEJ63V4qZUP/QTyQLvv67HJ5WvY5kqXcAurYOwuZnMeufoO8J57ZWpd5v8fPgi7
TLlf1gUfR3g+O6yLgi3Lj2l3+iO37Wushpeefrny/PL0sZN0IrokudEsTAEM7LMk7l6TUQEfdtn2
//T6l3/8yz8IUFjXcG8luQKP00ANsPQ7T+H7VLdzCpXVOp63EjyWm3BncK/lW7NsF41J0J52R2L3
YYYfM6S1MBz7R7aO2rRiO5IPfEVmK9tNp5dzMXZxkYJEW0Hlx11c3bmkn6sUmnrBT4kdizCbBDqd
MmTr5iSLRylmgOPGqs6kbcielVsdrvlU173N6n7q95zThc7XSUkSfp5XPsuUA5A3w4Z47vqrnWqI
VfbdheYWLamLeWPaaZizpkY1550pAeK+5hUyAmc1O7DPGhLzOK2CmpA3s1Nws1Xl4hQqlmMzv6sA
FvkSIsqz34YZYGo8mC8qI/MabJmuXdj8oAtzWzbppVpSDX/B6jGpprBKwz2KWd7g+rumK8QuT1Cz
wscptmNL0yJs7H4rdocJClwd2lM+FF0EJ7LGumq85iIIizd0CBzJNIo47i0HT60+7aHbi+euGy6q
CWzxG0m3BiAAUJMa0zzDE775iQ8ni3NCiYm+R6SwxT2VbYwzjddbk46BDaJUhyHD/byYxvZ2tsgE
ZhuMnMNr2O/T8SaCZWiPVwyNzCJhdYcwJ46eAWNkexaAciiyugyiR8IDlrzTQE/dAAhp+PUOU/QS
+EC6FZ8dYeHy1hBSoyiLbGDFb2kwzUVW9WXITsANdf9Uw1p35zIY6gQeY1Vk76cG8t8s3JOlOVvE
Eg/l2oD9FVlH92vnnFzSZi0Ke4ZbmXFXthzJ16hR8XhbrgxWa2Qa9f02FOoz3rCCnquEbejTwLb9
c6XsM0dQ+twE8D86jcOOFTXsxHzs+nl/1LZln9d9svWZ7AxilZnWuk+Htg5g5RzBJS5tdUxOs4iD
9/AMj69bi9sEkhzJaLLRkv2RQEtCrovKImMy8Xjl163qOnKKDEdWCI5k1ZRWaq9QR977eLiOI6Pe
Agbddh8Z7JqTczIq+wVaSV2d9j2u7deaDkV1RVfR7VejjCR5rAu9kKttqIv6qkEdE5N2CtfuUZKS
RzcUZKsN9MTWTKdNorKQjTzYqhND73SQ6mmb6jOM/81+3Ru7tTc05piSmLtlBR9qGxVJJrG/o5Qe
NPuQtkogSznWE0hTm03qMavYEDEIQdqVnALc/O+Vmyf5uHZjfTuiK7n5ZzcLEVe90GH9hikARxAO
qgmFLxP/WyOR+J2MMX+IBqq3s3D4utdy1vPbku0xvqfb6vFsdjYs7xfHyPzEOYYmawwkvCmJzLzf
dTsJnmbROBhCwFk+fgDRudJpD0urPtXr0Id4ezhb3CsLYuaJr1jnV4mcu/Vta2wSnvAxC3mOJiX+
KfqunZ92gkz1CUo3Ka6ixAx3IpmRi4QyInhGA0QUZ6rcWmS1qmpITmSIkuYcBmq5A+0Jpd9Aw///
je5NkzxceL7apGagF3hmOaJ7Ymdm+sAxhOrEZNgG2VRCZfpmn93eZku8bbCZigL6fTZY4ujRGS+7
SR/F6nxxcxyvVoWRf1+4amXXFEjc6U3Mhs+qCc66WvbnsBzxXToYg64nWYIcUKcx7y+um/0qiDyz
OWDAL3ZbrG9hwFw2+GQSHUEz7DW2OzlHEao/BVnc2xE87O9yk7N9U0FWvnypZ9LNb2td1dtNG0R8
nS6ng6iilPWdQRpYKghKQ1e0OtuEXXQW2yL+IjmSlucg1OafsGjW0xwg84Hvf5HG2HPXFslpq6zN
BRnAbbfwp49d/+0iIUjrmY6ZMs2/KoRCMAVmAap/yb8W8Ni7oht6Pjv0Y52qZcEVUg5JFuq5yvZm
MSluY/w90hTBqVsha96SeP6+W97B72T9YoAvI6nAYr5fIzlmcKDqTiWqslmrVoSDMuBnTBlVYiiY
wjVbi/JNrYJlzWYTBw+glEIePUmHYV17dH2nU8gUnIMgIUghYZ+vTbRmJYC4OAJMeRZmpidw2z7h
BFO3m+lJFsJVsUzLMnnrts6WKZAX0YmjWrvAZS74sM7qmbCoeAZNiLyP2xiE9SUY0j7EcaNWgh09
VFXG9LQ/jpOdngBtmt8MNQm/toOanqgYisxUlctCJvpHYzR+YBsk1zTavnabeJxBHU21MDpjsYpP
cIIhKSYluW2hjYIMfxMwEa7rTzBvEA/R0n8LdIWU7a5BcKjX9XHTaACIk2A6qQJeLONQoDhlk+tm
QSqUt5AcUFq87+v2PW2bLZMls3nQ289j5b5xE5Lzhi7AvIO/ZBo0drqN6wAzfNDVz8AWPG268n0d
s2dj4weAqN4kSWyvzNY9OLclNnVLWP2AGQ5xZz43yac6YSWyRPCRccty5nqU1+0E0HI9oF5Dx7HN
3Or0T6zsOMpcY370vYNHWij1LYITc26VuQt3icMKmIonBmDst2IebijZHlpttixqQ3Yfr20+Mve+
oYLe4KAI70Ss3NXCiUnDWa6P87YvT6Zp9rQOrMywxua3BcU4KUQfaVc1xVUf4yYTqllkCDbUl0Lv
+2OHMvetCDB9K3hEn8aib9OwhOP3spg9twP55soYg7aqlCftlPZUX+09nIAozBVzOtD9PgoSitam
YipTyPFsVpKIfIOl0vxdzfQ7PLNoBrHKlIeD+AKtY309RQGMVgCmv1agp6ZUMHcd78PQpILBNRoL
DcNjyZOqEgBHgFzApJuqB1HUu0hh4FI+NSUONBtPNlVDZ5Iz5shZlr05Ka3IvQ1V/czGaXzr4oCc
Fh1eMVGO94wgmLS2veUI1LIoboZzGNchsFwaIRJZ2JcJRe5r06ktbUd9g5sxvyvW9b5SwcdGEXaN
xXOOSi7O+2qrVBeRSzcekqwZ1a2xxceibJaMAtOeNdE2pS0YhahS1NXtGobYuWf6lXXzM4WFTTZA
dtima7SNZ9QM7DN6OfWpl0FVpvNaTdeiwU4b7DK8h9mYeKCRYjgo3PrFQel+WlQ/gY1Dk9RWpRky
t89rne2ETD8r6C6qUzhPfZWtrVAngCa61MIKEHtLx7+VbJNlvqFi1kKZU1KW8zmwY2aioL0mRi7Z
rootpRHn6YawICNu+Ya7pGXQGEUyTns0o7eQvhBpQG3Z3vB6Yt1JN3PnsmQRdUYMtsRoi8rbGTym
7R7twlUKUWJ8CgEJPc0X/SYsyQiaBeltVUQqX/vCZKqrvsFzqUnheVLCxlBEp03M9OMI77Ks2oEY
wj8hwl0PtCAzbPUZu0pMM77her5f9uRT5dr7UevbGbSj6zipbP0ZvabJHeJB1r/v4I+BQ06u9isQ
zOuehRvVM1bLAGHosr4fymavT1Ex4nDgdEhgySvr6KyRUqvuFjclV5010du27rhKwSaKZUbXjfUp
C7oEN42EIr7Q2GvSysLm2GAo7goQtb6WZouyEZH/I09kndI1DO46J8+qEm8QAI1vA6onlbJlWs8q
lF/ncrrtWwuoRYsgrUHs9wDPeXYegz0fJq0fYPXwZCl0y8mgk3RanBhTQO9ltoQNLi9dxTJklSZM
DT4hSgrD26QUY3TtmA5EOm5hf4vbCdGQ0vL93wpmM/lW6G48NWYvz8DkjGlAup1eLQ2tELxeLNGl
LJurirEhmxt2P6KElgalalNBxubKiFF8JigKAmcF5ugIU620LRj+CjfdtN07jJ0ebHijqmo6FThB
5yzkjbs2BPMUppSUowNPdz9bWhmSVVHZPxauRoaE4w6WDkuik1OxwUjgxnDRvHPNNp+TeStObQcf
u3Gv+qee6fluWOUMWFRTgubghlMXLdOVaWsEQegiuIqQtPvUkWG6xq7RnZNp6M4NzutzoLbqsYmS
6H2EmAKh4h50WSBEclNtvf4E1jiEamDngnraDtXNzKx5hzva8pZFEc5F6WRnAUHtaMaaBUO8VJJ9
WIz9H3lftmQ3jiX5K2X1jmwsBJexrnogedfYF0VIeqFJoRBJgAQIbiD59eM3K6e7Mrprcjpfxyqt
0pRSXPGSBHCOux939+5HeLY6bfmRa9HQtDBddKpRiF/DQFZk9eLo49B6fRCaYUBmwovPoMWETXnn
XDoskqUMXox9WpvO/qAMLW2yzc9ySWSuetUB0zHNGdpNhalVU740Baw9Md1nK7qbIkbCNFRavQ2l
t0+gIdvr3s+ojqNhOPPIWLxiZTWmSczIKdlElXu1kLMoRnUyzEY7ILSxvu+9m9ROG1AO2LGjBTog
2KcVa1BWObxpixcvlY1TLMvxS7JWCIQNYmZvIE2pP/lipJ+lKHHvqr4xL0IMDI006QmK/5CBJeXN
a2hMn8/Jpboe2ibc0siM4YmWQ3jl5rL7KksQ/ehzUDehq4x3RQJ/rqGFBz2Bu951txo5HothMik3
qh1vFgGH1BT2UiQb43HWWTWSDaeTagv0OyGLwAEU6J/EkqB/8cN8XlYT3wINYN8ukTgpgi8dXuZS
e8QK9eV5XpiVaW/C/gWHTtxlYThAYgmfzDJKDeyBD60f7WHBZOgJW1z8pKpIv7KGe4Q5kJtigAg/
7YMNafQLww5YdD7K9ZBgxwzcYvY4in2XqXq6JdBN5ijCk3dM3Tq7w1s5qFvdC8xNXeaZMu8AGECk
HuHI5ckt3pPvGOn0iJJP7rt1wnu7qmUnwymxqVo77HBVtKlnhAlebS0CPMvRvk4CIEK6zJQa+IWp
TuxYoPkDi0Q3f5kbaZY98o8DjLNphnggu2Xe1/R+aVrsxCF39ZRrTyXmlPzIv3ZJv372pJx1ulqb
EGxsBbIWfV2iMylI+VzJegUMIgh0+HNXkn0swmRLh00OtxUfqin3cYBuEHiIpGlUwpg4nQEA7YOV
IBceErTupXDbkEeqQCiMhOTgauUNyhgu5A+LQiTrmsLsKuwst3rmGs9nEEhZK1gZHeOgWM8FBgxf
ZrBLu0oE85XsqxcokOKrrgJgpLEnpBgf0xvM5QDkwOvG5RZG3acg8hq3qOblsbW6POAcUTfz1o55
yFeTD0EZ7BVtQ8xq0aBMC0+m3dj25taBZMpQJOuXPuTdvsevM8AvKveI470chj1QBsrbr4BJ568Q
HPaH0LVlLgbf7lZsmJnoxvIEjA3t3QocFdALBMHdevGQk/2DghNEHlWhfqqLzukU0vmqyyravcxI
UkjFPG82hXVruEdM37Z3GjvyzIYun1godi28ek/zNPF0xI5yJ+OpSqEcxhs+NF6lcEMUOmfYZPOB
F+xUBL38Ce2oPKJQSk66Q+OID3wINC4JPvZ9jgpQ7thUv6Bv5fteT9FDGMV3kenKV7KZz1OgwL80
OpdtOMA8qimekTamTvCJasa0WRCSmirYF6PsC+oMYxhodgLK4qtqFCpTEZLPLPfYBT28S4HcmRu4
v7Qpj9ScjRPEjouuV0yRT/r7LJnNBmQDXBE+8r0mQbEPFSY+3Fh0X8pBoaBekN5Sk1LmG6umHcwd
hwfTDvK+wxn8CTGDsP1ywh8dB1Cx+eIY9VV9q/qqxYw6jJuWZn7eAkbTAEoz7OFBc64RbP/auXpn
UHxeqjGdbvUQ7phBxz6CS8Dur3O0TRLNVv3QdFGfITq52i0V+xGGZXgYDV6RmrujWniScoESjG3N
vIO96s8N5rPfYjQV5zBAelqgdZN2kpod2IT+jvXRQWm5ZH3UflkdmS/aa7eXjIussbJOybT6XaPE
nBcjvhZVYj0AmWcnnaz3K0quQz9U2HSFvYqC4G1t/XSwdXxHI49vUHb3Uy1vowCNopczYKOQfCkT
SQ9BooCqwiLwdnZhC2AEEHeq+/JQEI4hnHjCPA5mWJ+9EbdMXAooqVgG9+Z2B5XS55DUKClj/VXM
8ZixMfpeKzvnHGHitwHVHqtkGFI1bNPnBlZiu2jFBFateeZXKzOPCaTDaozOSgtX22qJ4SQqtuYG
9QmeKQ4HBNFvtN0BBkDVZSV6CVgC4uGMBAb/tNwX6xJnbY+5sw6u1RdclKW27fmrItSdqY/rHPmB
JkX9sEKzor70rgTStGi5G0xw180aZakyz2zpXhMbWVQMTmVzyRtoAkuzn/um3xldfG2ohqg4DHYz
nCZvS46oRjKzhx6xMw9FEE67ap5RwVVapaZBTJvo4z0plyRHIH18rF3D0oqpL6ro5D4K/SIymRTk
NcRDAFQ9V88wDz5NeNxpQiABxisf7llQYD/obJsNvHZ7uJM/xqC9B1W26VbNq8EZ3sTnCZlp9zTR
SdYYii1JzpiAWirrTgPy469c4uSukiXaI9vDaM0PoA0LxodMajddK6KnLg3h/vMZ1c5X1Kz6PAi1
3nZiIllI1vUK007VPXNuwPk3bvhyQIptnxIvxS1AVn0zleK193FzN4oyWi5YsVk+O+gBMs9NgQvX
4haebz6doYRJofSYvy6qxvxLpBxu1YhRHu8BVg+t8uLcFgnO5RliZQLIq4ruZYmMgcMCvwlMUY+T
UkDBi/lBVNtg94vSA/9R1lufEYup2bORfuKZKoDtpQVHrZOGNUvsbetrX10HZOApur82x5PtsQRx
5uqvlxSS6jSKCCHDMCo37Gmmifq+FmaOXoPkUl6kvpHxrTVsPa0qKmeUKTgAv45tM/MzcPQ5yjCS
dFnAEH3uCdJUNwwvT1GAWtbSLg/YjHb0Ase9hHaK+hznVwAFniTyumK0V09FFDXmUcAoctkvZdkV
94gQ7g4TUeiRxaDRak7t7MRNvcn+XMQQXWMhyHtKJzqlCaii6mHBKKIBUufbGxcE/XRYORv7fHC9
Lc+03sbuydAJ52yj16k/DCKgKtULX4ovQxGwfgcIFPxKM7pPELpwdDSXKitdFEPSmkMlYB/owCUm
HDGXdweTJ1h0puB0/D6KALb+GEbkvl8tNRm2vFyRe5xWZJvmn0xvOISxRkK/j+u6/zQkSXmcisY+
amE3exVHg7orcSphYYSycqeR9PXzZEs0/0GyBs9x24ZPPfd2O5Tzpboo6wjWvliNwERd6DxycWEt
H6CjW5Lgvg1Hdqcu1vP7Piws4PdxsSv8+qCzP0VVoPQNzm6nj7yDi/Gp5TU74v3C6WVmKJFU3c53
DfCCN8tGdY2xxA6MVsMwuICE9jhGROuqEXyAfqlKp9BwhYSHRqm8tbIwR4HdAiAptOJH/LXyyaOT
EacJvq7iQMLQ3nM5wErGTsWKQfeLczF2qML9gBPs+KwwHvbYLy1f8rLDEwLH3/c/RjlRkqPt5uQe
sevRsdUsAkZkA/nUB6VRP72x8D9B6YgcnUIkyZAWuPVNVkReILh2AQfhVFt6VGpd8bmerKluNDKA
gzzpa4dlUpHeXBmi1TlxTl838IGkO6SodFOKFLAivI/CYc4aOnbitiNBP+ZrZZIu60j1Q4D00Jlg
hep2SGWvHhMZCkxLO70e0chylk6SA/CZ+gQe+g0OtxRcjf5ZMg5WpEo6nwPX3nxeeL38nNY+esIQ
JF/3CmTcWbKqIT9bBvx4VyVDjyHpWtWHCIPYZ40u112ETPELNeAar9d6XH3WiYWNb3atQ16msVK+
vyXTZskp3EIqHrTcZLXzBm55+7bt+Bl7dTSfuxIedGnCfG+yFV6VMltCEd3jYUgNroU6FCJNjElc
mGjEfd4q+YjcmV5jo6sYEAa2BYDX+GiPU+hmk2nUYhAmOV/U6moMipD+oMCUw71dpzK++G7CZPVN
gvTQVyBPnHggBAhQXo28ae5Ns4EiXHD2HEITjuvle1R7uZkINn8Bxd6pei1MFiLN/AWS0vUVPvHt
TTz7eD+12/wJggQA2AMO76s1koPNMMZX+5SYwiDqJ5j5d4OS8bEDV/bczVObnJq6m9HeMxrRx172
ww1ZZdfmWLPVO57B9tmrWEZHGRICp0ezmIwTHdxNi1ofmgU8e9Wiu0xJq9BK8FaI+kR0AawJ2H7V
okIFYJO3TEUvCRumOxT/4h60UKHTqlaTghfonLhX0S11nPXJZoosBIR7KTbKeXhnbJnJXrAaMafJ
yJOHSk3bIUJngODtCvNKbeP1bZhIEAhsc3vq5Sqway4xoP2KsS6jSjbkNLKI1aBt3cA1IJZOk1cT
zhzPzsIOFdm8U1xcg01up/u1ZxFQ+20K6Vstbf0V8cr8eizmiGQJzC+Cq87wBep+4NYqWwAhgVJU
MX9BHzf0u7VR8nkk4XBa0QGvhyhUyYuwHm0tvJO601pubfuuYMsJ22fTX8hesAJHutANPda6aRTC
sSyfayf6tGCEVrstvNggdzOY+XT2xfAEe63tW4L/L9KtlJNIBea6f6y6ouYwjnhrdzPK1McOKAR6
NV336Uo05rxXuTh2LrGHYQtYY0BiHfZptYPVdUOzRq1OpBAN2vpoZrk+eV8m31ulUb4b7scn1KHV
Eysa3IhiWgwGEkHEvrVQjdSpxnEwgI+ncbKDCyC6OxmAcmnKwp4Kj5n+NGhWe4+Ofrvq5RZd+UbA
qw7xJ1ryvHGi2DLbNewds1Cy3HPfVRqJDWuDYD8IyX9UrRnfuO24u9DrZjptQFPfnSlUsWMtIOn9
wNDBAmlucfbaQVMctcHCHhvjAFyzqOu7HHy61ZlJQmwXrSA4mjYw9gWQ6jqZ05IUySuAubK8KjX2
D8BRlpRH6OkcdJ+1Z2jsXdn8nELlvmu74QgAG7j8mB0oy0zSzj/wevXxNQ5PsBlsbMEGipoJ1LGj
PxHSypve22o69z1TQVaRFhE7w7iCO2IqVJ86MHQcbzSUjwdMsLBtZ2kz/JBAPt9IG4n2KoH/c5Gv
QwXcmNQGezgA1rI6UAFj4ixpQGpnWLMsyEsDOgxl5FZ/apug/TaauaPnrS10vC+a2P4AUz9H6TYl
TSZ0zH9c2o8kgwS/nbPOFv6OjmOhs0FiMjQDkY69nhbjS9hCf7F3TTy1h2IiOJYDWXTwRN5CgMAE
ZDeqrQizpHlJfat3PYzgxG4xAMB2qM7bLwto5hS7SwBWe2i7fSy1x06rFnOLTZhcUU/A6Mbz8h24
cWIzFkwbgEladE+IHcUb4wZKcEv9HNJDzwbMU3tJohJgXDPEzzWsB+QJm6yQKQvJCDU2q9WnyE/0
pSdkat4iByUHBhK2bQBsoQuTb8uA4e+p7eKbbShnnzNXjLeySubvG7CDLVtrs7K97T06RLM0Iwhi
L+F/viHMJ8MMGSPXy0QXtL/AkfajmdYr3+NH74BdAbbH2JqKj0Y11lxrXP6KXVFhRVRR14HNaDqI
PZzBm4G+fFkQOeEJ0itn1JkGfTZsit5VTNCEuSFY2pQsCZN7Eyfmx1RIwAEUHjdBHmzt/Azy2Is9
rfQ87y/eOmVOtmiCQkaY7gVWxuV2KDCy+lbO1EypDpOe7+YRxVsGo0rTPDSsHsBL6BrIH1EAJfBa
awNMpnEQ9+JR3Aya1ddd0ELmTnVYrOnAMGZ2GrZuGEGPONTt2+yF28WVaV6wPih9nuOVW9ynuI/z
Be03zyTnFoIStBmvsdlYchw9hYlUHaOiSQuM5fWPy7oFI6pR7bufrGvXZI+/ov+MzQ3J2JVqwFm5
1gWQZUSlj3ZwpbdtCpeAOoKCR6pgz8BATxnwC/s2CM+X3YA3YU6B5SIdg3owWbugHEObVyTEbR2j
rUHRHm3rW8lKIW8ah6YN7Wc3bhdoKlym2wiw+1ViwIJli+B63DUlCI8DXYvuzmM2+1NcVBcvkHEM
vmi0p8N+gCpkzl3TSZtP6ELoK5zqxuGB2dVHV5XzAcaSAdIGck/GckXvbVzQfgI9bvBfujBuf5Co
svQWLEDs9yvBHKpFRYr5qRS4AA4mEQoTv9YaZQQUJzBGPTcrTpccIW0BGv0Yeo8sLHHQ3LYgwgn4
kJqMmYQMsLxZFcHGKRrinoLGBF8sX6avEIL6Y6JtFeHrbRZaAs7b+eRZGzTZurbRhZhbY/5WqXYW
OOFHVHQbqj3coYOoNeu3dKRb3O7Mpnmc45y88BGNu0cupnuuTQXKmwjubntS46JDW1cVMOF5enGk
hF+hW/qXNeSizhFn0m+nuGy7z0sZBTYr6VJtGR44tlIEsYcLSvSW+wxWJhCV0XkqUe75IAgeIhbR
7q6WJp6PK3bwZEfG2rIMJ0B3ExsVx2mI0c4fwGJ8kUUoyQEAqN4Nl6ygYMj5tHTj9WRUfae2SJLU
9xzNr8d2m2OLMtsVzn28zxLN4piqEIAx5HzJo4c6XWdTF9E6qxtMOqR22QBfWYFa9ZwYRQFMr3Pr
znyY0A6i9cS2G2/d0qTAkGBXaDu82i0jAeYTm6G5Cea1WQ8l/FLN51GByzuBPcShEkGPtKZAYpnZ
xXEx00vSxtzkW9AwdjvjXsCeu+AqSWnsxvnTNMFzwKR1Aq8qHBsqrO4RJVJCi1eO4zOcpthDFwt9
r+PKf8OtQlksMTYwneJprTQqhS78BhGhgEwhlOOKueihC3fgQhPEiK2ieG/6cKWZX6pKZgANoq8s
KVfQo9osWHaabNdDMLvrVSrQJ+E01zvLNf/a82Z9olGrzAvrQdsdh6TARwJjjPqjp4gQ/xlPqsGg
cYHHthvoZMKrkhq23MU17X9Osl/fYm3nAgqnS59OsBeU+8lyvkBuR3WTj5HgeUHb0uwIzGZ+xiwA
7x0OQUdSHLT0C6SDG66xVSHiy6diKjOEKAbHVRXI5wojfYiF/GkWjySZOSS0QxwzwaEnBviRpAI2
DyLX0Hp098U4xOqGY3mHuybh5Ssyaax7jqcCCLpBKKPMNQ3EFSowRx8hlUGVmxarrH76orO3ZcST
IN/6Euec2ZpXOgfCZtW6tGRn+mp9iqAdmPElSnQnZWlVuwsQhVnmXGwyyrqw3rAjOFFZxPVJ06fe
hIA8Gc6pKmXgRyUg6dAWp3Ek+gsFabmk0+A0A3zlJ1jEjMotu76iIHU8VuNVTWmy7NQYi5uwcs1r
33EU9XQATc9pVGwQ/K1ghfwmOM0kWpanQg2rOCkyVAXYHVcURwhdNlRtEeOgoUtwkm+Yr7DAkRO8
zlnQb1Kctb18C7T5zWO7kPDBJRqYoxR4PrRQuVW8BsM+zPGpUxCNwfVpdLgNQFd3CFQfPM5wEfVA
uRahj5pM+gYl1+j3M5y6Y1xkwt5EIevnrrcF8IuF9AD26ED2OHdqs2+SoIFgocMA0Q48dfxazWUP
mj6KHEox+Hw6EKKy+Uo6Or003QVSguy7NUdTbaZCGEoHaFINcd3vEzb3/b6aSFTnAlxCCd2KaHDw
jWH/jPkDaEsrNfSX+442/7mJK/e0TgizfyikwLKOQ4RnpSrA1F1aQU5i8jBx9TvqthHZa8Lh9o+y
QrkehxVabSCGfN1hjwCqX8VaAREeSPAVlWsAGquoJWzv4oa9FCi7asCHbBRAWDve7LcxWm4NAtdV
Nsx8+Oahh3wtJsFa4BtizAMETQaZmx0SIiwv9Jjr2qBGWRc7gfxCC4mdyDPxKSIjQONSd9PNJSJb
HdArlQPivsE378HMbfZcmX5acnA8AcjHpgvokaF2VLlcycUFfmvcz2qqosc5RDMKKUIMF/TWbPhY
Inrc/I03VZLJQgUngnQAd5XoNcySEjNTu9FZoHAeA9dtPsQlfye6WZ62oRqgZ+qZ3fIJ6tP3Jphb
m7lQIvVQyAoA2rQtBQJqEzINEMFuA6AU1tR3FYTEl1sfNm+a6OFr0UVYSHSWEF/BEuUKIjfT7IY4
XH7WQz/MqLw6GLIMa2FvdNEInpHJEZYnCFOa94JH1u3KmVgUaihawj0ArmXY13PSGDT5W9QdPF3c
AnpV9AnG9a2Jbot4KOrrqh6xK3HTygW0YdCV4Kh1qxFa6rdHCxuk+naKTcdBJAV82VOtkhEn9KXU
buVUBtkIgw/70kI9uvzBuOy/0pR/MC8oJsnwjZLLMES3oMKGZv17EJvh/c9NCnyYtVjJtiwLBUsx
sq292DHN1+1ixR9MXv3q0PPfCdY/zDliYh6BmmtND2GBgvVESqzSw5hACpAi2qxyeSsC1KVogdfv
aKa7N+aaoM/rFqGk+wotVrvD+W6i0yJJ+OeGzX4V1/+TiB4sYm0jqG6xiUAWXVfNmjP1Rzkd/2J2
5aMhKYp/rmMJxMSZoP2sWu++L4DMtzQYXQc/HOYAN/2pR/fRnrSsXKRNIrYD80t5tZIG6y7o+dOf
+/QPY5KMCg+Lv3478BVDmFLM9ESprfM/9+kf5jASU9OSI7n6sKqO7ujIzB4BYOzPDfV8dDlt+sTS
uMG1W5a0sHwMg4gjhUdVfzDi/y/W5EeXU3KJWOwjvx5A2H+nzZxOzjz8uRvzYbmjzxAWeajbAUvx
i0qSHZKk7Z98YT6s9c5NE6SxFwJQhw1yOTnb4WvYP+fE8dHfdIGqQnZUbQek/6krW7p+77bgz0XU
RB9TsPXWNTUKjPXghr7+EXZ9c9cLW/0WjvBvb8v/Kt/t/T+2pOHv/45fv9lu7Wvodj788u/PtsU/
/375mf/4M7//ib8f3u3tt/Z9+PiHfvcz+Nzf/t782/jtd78Avw2E/GF679fH92Fqxl8/H1d4+ZP/
r7/5l/dfP+V57d7/9tc3lADj5dOweZm//vZbpx9/++vl5fy3f/74337vcv1/+2taTeO3//Ln378N
49/+mvBfGA/CIKEB7EOYvMRR+PfL78TxL5GMKQ9BltIARjwYdDIYP6j+9lce/yI4R3wHp5QlqJ/w
Q4Odfv2t8JcQgy34XxgD96P4vP9zXb97MP/5oP5ipvbe1mYc8D3+28TnWIiP/odlYQowLZJfEHJ/
thJQTC0SEN41ce0RcaL9mTsa/YBAFeAchPOxBmSGCM20Fi0bP9WA+14Ila9VAKAT7Vk34gQal0Hv
I6SRQkgho+phxCxUg/HwaL6Imwh7iIHZdXlFm+TLgrCbrx7jEY8xSbC5pEHAEpoxgXB2CO27+Gnz
gPEgGwFMdt32Sp6HeSkfyy5iHYoSjG2kAMBDTDjRMU5LSBGjHCr57ixnXr64mBcrkH+ok1AYVkUA
bSpWEwu69THs5VrfQ3dYo+oRrgFH3EdJt4OHgzLZEEI/n0/NoHsoGmPzrMEDPGACYbsPjPVnAW0y
iKumh+TcNanYQnNTQefxdQ7L9SyDILnmntdHAAs+azpPoDYdEDfA6tB+L6bB7BHsMWcOCUUHzSp7
gySn5Qo9RLUDJgErGOAAZSSrGxe1ANPZiGk4iMy36SDdwo+QR6UTjAJyJJC/9EFYpi4GF6ChRzyu
UmK2uQnr8EtTE3vUZRlcL9GCMQ2HUn2M5JNzHgkDRTllwUQ3hI+ufdbHCUTSgbwxoVjeigvB0PB1
vQ005GpRM66gYUnw3MURdOnSoReAYGE+iJAkeRvP7nVsqDw7iBegXfRjdLog0H3aoQQ9Ac9ZsFPM
7A42qPwTBSuzj7YJNJ7V28MmErSEITDQXUBQ72HSSw2PHSp9SIhmeJe6IbEDhBAVtkSiETKEERe8
P9RdOTUeW1KWGUHSBfqreMztrIOrCuj+awR8KZ8D+gox8Xy1Mh3ceEz7vBbzZHK6wRMf1rpwQ+g7
B4UgRDPZXCH2KsANQFFdwY6hDV+VrcM08VVwjELAEHgpkyiApjWaqxRtswceBZEr4GOJcgi2SXHh
IeXCl0GNboMfY2XQ/vlyRcnmbQ0sPr5krQRodjpoa24gMSdXAhKSBnj21EN+u/btkNfOU35E5AOU
1KUCswMOpngEl266/SZZgestQPACq3DibloXkMsQx4KvGBseYSZQKkBQMIvyGAxs2U0JU/0XIEER
RAFNO3fHqSzZddNL+lwnIcEZaWK/C0ewQymAvoA99lA8RnOKGQI+7olTbMwIWi2Cn3TlOdQ6hGy6
kvbsAfvuTRlftGQsIA+8hFyAc/gWUvHrsvOO3oAmGF/LRHU3NR9igi9pJ5dJhqwPuDmNBwErnfYI
9Z/ZMR+oGzL5CkoTb66amQZJbkE3gIXBI4KPLhIZ9vBajAEQrNUIEqIinygT5gYwXD9CV0cfA2k5
NiWHdJ7KBGjFhEn8KZSzPImiYz+jNSkekLza9vnajfwZM5ojBhWhJ2F5xdY42hUYHQPUVBT9Hbz/
GEZWoO2ToJ07rhHDOS1vqL+RqxcDskqHkTT3lcJQ44S5+TlVtce4yzIM0QRhlbR3G0eCvA0xGwb0
7aKeq0qMJ/jJnrqwDWU6KQ9b2E41EQULpBaPfbhkX8f4MvjpEm/OmArezlTEUIGM9YKVqiBhvMfL
tV5zFznIIOzWqVyHgBdSCDSS3OF0AVOPYfLjMNfVlQDVez+CKLspQgfJUGOsYGkxzfx6nTVlUK5q
tTNdHPtDMrTRqSCIME0HuJDeyoJF1xRkUZs1LQtPA0QOeVtKu4PuDc0lh6nLAxpnsPYJlDAnRmZA
EMrE9VUMU9PrNib9q0M02Ir1CMlCWhfrox34J2Rf1E9h0i5fujh08IXxJYYvJeHHuVj8Pzqz/49L
kktk5L8uSfb9u3mr/nIpCcz7UMNr4h91zqWYufzkP4oTwkTwSxBDOiQDEWB1X+rNf1QnGGsLfomw
dmjCsegpKpf/KE9I9AvqD5xjiBiGOwtjAgX2b/UJ3KV/ATsCSUdCE4F/IwLqf1Cg8N8bgGF5SQ4s
mgFko1SgIPpggDcqqCNq5dcbX09ASi9jgKNX012M+RLo//x8My2j3zGGEiCKxHaZNkC89gU+9X2M
ZDTZLbkA4JYCz6N7EgY4PbemPUNhg0m+qp6e6zYkuTLbS79Mn6Dv/wZh+vRc6Ck4YCbAApg1VfZP
D+O3Ouyf6y72+9lzfK0QbhUsCTCIgrsH0+/fz6B7VyYWp+Ny03RbfHLJTL920OWBfiOHXy8Uesis
HOrqPgjr9dw5EBr/90sQeOrdf6IJuARcQQCGJoHhIiS7wYcmCTVCgjFbRm8g0dt/jt1q7o1blD1i
RA5ceL9cbM4oCNGAl5+hl4Hmd46L8ZVuzD4oiHgwpBeuAQo0m2xQ+UCtAlQ6ggAXE9dvcINq75TQ
09mLIUKlRqU6LSC0YIa2KezHQ3ANiAwS68YmwCUhl8MQkxswxsl4kwCjGTEenun4j4KU2e/7zV+/
NyLCxKUiF3gjPtpB9q6aVub65aaFBuIR2JYD+MgAp6UgUNxPVlcAfOem8XuYuCBOFoLh4IzhiLuK
O9gk+224uL216ksEcesf+aR8wHguV4f1hOWYSH6pyj/6h2KMQSWNZ/xGSZF8g0SzwdzLgMALCZP6
L3BtlusOCv3yTpXdcm7mhLgMqD4s4AYkHWQEqKmFjEcX/6Mu/XJdkONyvCXoYxLk+nzw0BnqIQl1
P/ibvlZfR50keBmWPwwu+y/LAvsJWhp8f8ol+qXLO/tPqNJcyBJCQ7fdUEMhUewxfVYGGD6isnrS
zo3nOBTbO8bBIPzfaHgxHiBIG+jG9rltbFlnof3flJ3XbttY27aPiAC52HclqliWLMkpk3iHSGXv
nUf/XfS/8UeUIeIFghlnMDDJVZ9ylzqGh1IB5R/pb7Y0ukDOuKAmdviXtdz2aUEwbZvhi1GFlLqV
od6YfmpdaV2BpVJ0+8dkQcQV7hOK0iYOtE9abwGeT8q3QAdmAeUA19WVW8FrruGSdOTUIAHgsQin
MoG0j5FR/GbhRY4MCzBd2LcfrF+ODY5eQ+i2raj2tL7/GSOyBpGFfi+f1Carv4lo0Aj6YKWA+1NU
CXBpUG1do93CcsiN9RRqf6IHkoCJMEHUO93nlK5JGP9+fJwoUxHy9jixdSoKJLLCMGlzzhdIVdX0
vO3hlE61cJA+4kSxO3FcoTZPCf2KtSR13dOYtd3XkebSFvyfSY8zSr4tvMl0cM3ehGvDQL8CWX+N
Y+52gIC2eWGaS/KJMK5wahfLBordKpMEebBx7Eo1tiFNqGCtIJz7JiwDp6asYgCjXs/yTWSwl1ZE
1obz+M1uy5m6hWm1AEOIULxtazrk2dsXq9W4xucbRDAlxx+5YJjAMkE/BYG4Btu6VC6evvPfceBx
KlwIE3yV4HfIs/Ig2LCSnM5qr4kovnELgDspTzSLhzXSmpETFnbg4KD9W260HCTot8L+iZkXbiXq
CPykrOwVzXtvYfnOT19eygZFadkcbgptwdnkSL0OQbIz5GvVq8V3rY8J6MMyXSif3d2vdPEIXBRZ
w7hbno6u26GWJHCQTeEp10Gu1FVbxdKmKhL/eXSR1R/asAKfr77lE54PhG/wRo053T2ebeV+/Jlo
yxYaAAWVAGvSM/pno452PHgVoJpr09u04yryN8CQ1cYU7A2ffKy1zZMF+XxvuoLky27dk2lFL4lM
lplBayqwbG/HtUuzbLXwbvPdKmQEMHEAJ8UCB2jPFX/HsAKCE7vxlUZ+t45q11oHFv1uTFtIWf1A
XdcQETe5X+uQFWksC+K043vjcuFN5kf++5uwFiwCSVvnt9yOEojgvk9kNb4qiRLvdA+mMExyxbGc
l1aHTZnoeQjrVuvXOkqrS3P04Tj88/TZHtEA6qInJcfXvkO+Qs0redPLwGcKKKpf3KKj3JXmyirI
YOeSFMGaUdOtFYIJXxiGu7NBqCjNs1Kn2FkYc1XCHpRSn/aSfwXx569cgnUnRy9hT2dzohOnmeP5
uIqnkpvS5P8ONO97BdamL436S4f82SVsAprdYz8inBGXCyfX/X7i9ZRpNePpN9Uxp3H8Zy03kK5Y
EGFwVb3GdxDdLK+dOu713vCeFTDLq6qUm5cwrO1no230LUyeJd32abvcHGe8gqFqqsEogSKcm0RZ
QRr6AFKDq6y5LwVaya+aN2QbWTXdJwANyoRS91+swswvj+fmo6kBPG3xm3RwDO9j88+3C/4z3WCX
Bxd6tVXhSK/8BPKzDcQJlLUXL6yFmUMH98T0pRplYU5Kir1zk06guEmtlSE1RyqNmGiE3VMBxHvl
FYnxBLJ+WAEpE5ukiWFJGX29LkcroB2bAmeSCunQy91bEYbNdiiLdKO3XbrWFK9w5DDTnC53hzcq
joaj9+Aiy1zZeobqLeiOfThmRLGwK4VgX88DuSBQxjJogqtommAjReroBHH4LcTwCFiHpi3cKvMs
8X3EKKFzvSIGJBuzdMrqZUCdYxxeC9/87FZRu8sTy9/Ko/8zC+1jZmNi8nhR3J/u6DjJsq4K8jfK
fnMLHj1CAQBQX3ANYdPAQBff5LJynzpUjgpQ8lDyTIQ80IG2IfvqGRisoD5mdbNDGsrYoEEiMfKP
3+l+0OkHkKrINBX4aV7TTz0KkxISOFelgm2mZeZXIdrrWPuKM7oQoR4/bdY6mJapJlvKVJonClWI
MW7PhLHNo7oZ6uCaSqMer8su1NS1BJdEXpX9WP7WUuUCR3M7SgGhF1Yz1H58yYKrCgNw1waSXMNq
3rfeoINA1OMfDLc+LKyM97e4PTbYSabKGgRBa9jvm+2f3Us+kBRBN4ZXQRZwhlw9fqnbzn/y7Zg6
ZJqrdOxxbkObrLFiIv6+C6INrkpFAu46VD9BQ2xeFDuOf1leAeu7U1pg4wDBNEdUqXpKa704evDP
rmmsi2+Px/jdlHT29qphWEwm5RYTRbbbMTYxiSYFQSMmTqE1U2IuNrGIxz3AZFo1jaI6ZBhopTWB
cLwo2rlDpz4P2Mx+M1zwqUNHKb/Jov1ECl6JJkSTRamhMMu9YyBFtxJW1B3EdLH1wCsrZP1w8XGf
7N51Ha00ALu2urYmI//jpZ100MtXgD7RJ1e3AZ1qmJ0VsfTJS9P6NJS0S9Soz/ddkVhb9O+AXda2
gEQT1pgjkBgtjM3dfaCx8SidUBxSCHDnIR68Jg/PPOky5B61VmB9TqqPwYIG8fu1Mp8B8izQGzYV
A366nQHbq5RMwRD4WpnF4Gg6mgoizWIHOljnlA3l4TwCaF9JyvgppIS1rqCsn7O8++y76XiizZcd
YnCaKzpPP4SZfEHGx3S4Zz8bQ//dxeNsMwLQkKui2xWidneuoOaktUxJUSb/mxL3+57l2JpSeItG
i6rPvsaSYSyxoqBmVRF8Y0CMF3v0w1+Pp+aDcIFzyFCFbulkGPQwbwfNlXKKX7KRXIJgEv1rTaJa
rydpV9OzVtXn0PXNbYdAhWMl8knH1X3h/lHubwTegA80DAIWcWeER0dQIH6nJ5eiNT8H+c7UXzB3
X5k/YfBvitrcVGb0DFXB7oZtOfSgD+0dNMhT7v/1RLDuQ3uhgPL+zbcLiTfCMke1NCIpfZ6OjUWM
PoHcJ5fRq9W96lIUU4ZAbMcQgDLU/+QZt0FQ50WRcOhU6Q5dCmh+WGg5MvJjGxUdSgdaYfhbqmBn
w7VPwFLqzSZXvJCAK7IWgr5pA929MPEOuoUAVeT5yWmanVbQOEsuLY0MVIiqbh3Y0dI1cpclUS6g
wkw5jsdYipjCvn/O51j25XrQ1eRi+eg2RU3nrWMI3I47IHD5eFne348Ge3jKOg0b1Ye5OaLfBoac
wQu5TOqTjhhAJnpuAmDLFOE6UuWlGf/g0/7/80yihdtPw246xHgjiC5hbD0FVssZoNbPVWTvfU3Z
5Kp/wijwgMXRWkomKc49TLxdp0Kfa9F17Beig2nP3U4n9f3pFqHKb1HAE7dv4yV1XfZDGV/wpIdB
pVPs0sJJDokukTAiYsTAgr+LKNk6lHp383jsP1j+NA+nOgTlD5XTWr19vF62aYyZenhB2GfcGWZZ
fnKHwjyZanfwpRAuCUT+E8SCBkEapbH3KiS9JJW8Ix7vqGXAGxoOQ1Qqe0+mNJG6ot9L+eCdgOMG
RyQcPz9+4ft0w5SJTqgh2JpKJXg2eVluuKpKbe9SjVDzmEH4CG2oO6lmyGsPLaBtZUrnzIKZ9fjB
Hxye1C6o3NgqDD2NFs3tSEGupuWsuP6FuuKw7ZLgtbW08Uvbit+y5Y3/1Qrda7VE5DK0IUFT30oW
XuF+4fIG00qBXggZYx51CGAGBpUH/2JXFaptpbiU1SRbkqbpwijf1bvpBnOxktXxtaSYcxOEAcJa
kTcZj+qzfWjmHSXsCHNkKauezaR6yaG9vfht4+QSjZvcdQA4Q/3qxAs0tyVvqw/mXJEnSA5BBbnX
3MNWdKYxNirQEHW0JYgqUfViQbe4Cmv8FpTVvoRB/klO4vB/8oOebmWCGOofU6AH6HVueGBgil6Y
ogovyuQoKE0SVbZobefxwro//pjNqbxAWUzH+mGa9X9O2qzS3BEWrn8Jy759skOvW1N+zOFpap8q
ZVgAhn6whjjZgQTJlGGpMM2ephVGhCBVFl6kwv4cp2W0HUbKqhQSuoVC5/1VT5psaQCidNqUBGq3
31UKGE9VFIeXtlN+Z/WAwpAryq+eFf8CJCT/1ul+bR4P5Ucfx0MVRhPclq7NwihkmqHvhFJwUUJV
Ohpq9dUDS7GPDfnP4wd9MGcU+umzKpT7J8TX7bf5WY8aHHfzGcXXdpvHtbE3gv5PA9H0eZClpbPn
g2xpqpmzNghRGNG5r5CCthG1JqGcRz81TzrKs1vLD8YXml4UPPQAgfWw3fuROR5p3lmHghbWN7vJ
nYmZ/1T6rtiX+H3RYilN71dT1/2uyfu/qt9Hr2GRV+sElt6CLfQH889RNS0yQgibWbkdI+EDvIEf
pZ6xxNOcvM3RMsy0I+yZ9JyWCHf2QIgWTsgPB8qkOEMrjKIQMta3Dx3cIE/rphBnPUp3A+youvoc
NX9VSfwhoNrXfgv1wl1pSbKWW4Q8Q3RNzOygubsqRbhGb79Yo2RzxhhrzVVQGm0WzpT7UeEwoSIy
YQ5NTVizUYHBqaoh1+dFZPKlaezXqpPVl0JYR00uk1eUi/83P87pFJvyVLbDlFxQU50F/XlejVJR
uN6FQhoiOHZqbeJYaXaPd8Rdo2n2mHnZISXi73Af8y5GsRVoO0R2fGhR3FnTxPxmxOO30ap3iScd
S63/abKLF47RxReYjSzQQU+FB+FdWB1bqVONlR7Y8oqkcNvkYtva0UmK7W+Je3ANb5PY45J18v2h
QFjCaremgohBDeZ27XVuAUdSzTh9UI5CnoJnDc1fxdMyJ6n+ezzc78XG27BxKvSQucBARhBnHgfF
iGIFgZC9i1qEr7JCEAYr1FsNaSLatVAzhNPC8i+Zi/c8FaO/K3JhoSBhpHsNRhWacr6/Isyxj9Xg
yX/DGmkulIckTO5yq/iTVy419mYsvlJf6CpUQTwgVpE7oUH75FnCxTxyoO7njkn5eRN4wlhP/sSn
0PLtrdCH6EXAzNm6bWL8VCX0b+t8cL/Vg+IegSjaC0fNR3PPjrKmw5hRoTp7O/QuFlZ2lAfBpRG2
fYBV/gdyanFwBWoPrWgOutlSgB8DKlumlwEl85QvuZrvH0/KfZxCk5W0mhTbnjqKs7u1ljUKvqXi
X3SW4boLo782eji7tuyiI1lO4Sh18zuB8P33f34uAQSQIOw/VRLD6cz5J4IQej96adV6Fy8HCBwS
6F+zxvJe3UFcZIK4pz4xKhjjtblgtPZBtZU+HuVG8jZCClq7t0/OpKYpCnoKF1nQu9Mt62/tQsTC
JCrO14UXBNyNnXuwc+krwjn2dRAD3hccRuew9v2NXgXAg3LtHFrm9fGYfBDBUlfkfKUUqmkwMmd5
VSCluNAomY2Kj/iRUwtZ5/8J0AHfcDwY6OtGn4w6OjZY/q5g4RxQcP8DG704oRxqLCS4U2Yw26tT
xYVSp1C4x+cdx6ysvNLQQ/sclFH/w0b6eSWbY7SwCu6DHxqHXC0EP9S+IZTM5iIOKPqiZ3ROsubc
xn5/rEK73HVtifTu48H94BLTbXqUOiVcDrq5R45IRxVdnA4tNsptG2Svwy0YVNQoTQN6upqh8pMj
2fP4oR/UjtjgjJ76Hilr8xlNCxGg3ujbZzmJQDlppaajTA/qNdOC74B0zVXSGj6ydrCKQToK1+lG
96qOlr+3NRSJVnVp2uuqzqWDImPrYeWW/Bfa9NeF95wGejbdIPeozbATEYyd+2yjt4DJjpxYmEUY
yT4TBVj4YUT2ohTNfxwgP7ClzY99PcgH3sp6sgq5XIeN/2vhPe4rCzYYA41mCLEjrYDpvvrnWLAh
8Ss4muSXZkzz/ww9jp9IIENCsbKDpo1OukGytheG+0XSkAdsieOddugRZIInmuTDBpk6/dghCbWq
xzjA5sHPVunQS89x7EsLodv0NjejRvWBaFEQtam0wOcFXUWnap5xmFzkAnVZGUIsmlvhF3sc7XU/
2v/zEuZxOKlzThOMEVjPBiciVXA7V/VIoZsQFOOYbHvJKhyrTOOtATPA4dKNF87Lu4NgeqgxndNc
2hBPZlu0ZAmbssVDUU7V1tSmY/QOkmHhGnrvzc+GctqVU6HAsGUw9bcTT95qZLKc2+eoCneUSShr
IxaGtGDTPNmB6VieClR41zV/4vYZSas+ks9t+0VkyGX0+TPyhg7shV990O2yItzq+RfXhmYStPxb
W3jZO9wUoQt7mqiXw8sAojRPE1NTHoskk841jYONmbSv5liGuykP+gyMLtrHQSM5Q2m/mni/HnB/
mgIVl94VIkcppX7Z3AfQchay1/vTRmUmJnwOqYsJ43X2XmTkUdcPg3dp6KZvvdIN9h5J0lOJuQNS
vtFey+kGkzJ4L5aMpqCtsKs03D12NTAqD+1LC1W9kkGrh+CPRzfyChpsXAi773aNxv3GkT/hJqeC
zbTi/tnjmCiUteIr4nWgNb9N0p9efa3UcUKZd8lShK3Otyg5FYEGG5Tml0aBaPYwRPiIFsnjcsky
zmWmnc2gR1U1bAkb4f8cfKMSz1O8q2VW+GygS7iikfBTnURBJfqN28cn3H22p5M8TH0mLiIQs3MI
gIXeECGIsC+NVtm7vqlGH6aKR5ES8NBrM3bBqWzt7xYomV1nWeUG9rSQHF1XmcOiT3aFHrhrVy+q
zyhjNr9ylFPHFcJEZbHB79VdDbb1F9CyUi/cZXfTxotTQqQHQxSv3KWpWpSPoyK72mX0u82IlM5a
EtmVBh3XBQ2gx8P00cNAblLLIgiZHng7beCxPA1iCaKGWEMcDT1N125Kt7E22DqV7YuF592dcnwc
xRdN1wFaaayV2+fVKQsQ/Vg+LvXrVS5wvTFbeemU+/AprEID5IkMGW8W9CLnmBdWaWgXYVn9us0L
ADg2di2Px+69SnVzlnICUAHkGpX1qUQ3OwaAS4dxLPXmJVFEe5QRJ/iCCjQuMlWnv1pqKlP1TMgw
QnOUVj5ldsS3mlF3TJFZ/ioBN/tDc0ECrVFWiV4hXEEMG/3B/WvWg/nNGioXrxVUcyHKyUaNtF5J
o8WnhkMqB9sGydPS2sD6915MyPpfAH0D9AkgspQrxGCrLVJ8WBpg4BS1K6KS5CksrR7xMf4+cf3y
H7bf7nNkN7Brc0scZkZP+PmqMFpFWodtLBwaJC4XIBDMCAUWM1OkepNHvbJ1tRjse+4FPVIBJia7
EteWt7CH7xYnNxU2nyACScvxQp9yqn8OMLKW0W9yW75oQRpsUJYqVnVeabwVYsloYixthneS+s2E
gqsX4PwJjQiWEfS9fWCd6FFbx/2IqYx8sMzvSqu+1Y11hCsPTLmE24Vz1Bvs29cOVSoFnHcRxnsV
8RfcqCiYboRa7wWaTZIJ+/VvrP2hKUyvWNAXDlZ5EW9rusqBKzmxuKr0KKLQf85pJKUU7RLpi9UO
ENQM5dqUiMWitoMHk1N3C/3xu2Rg+kr6fxZQdQqHc35GQ/DeyV0+wkRryfRFWR17r4h/B2P7eWGH
MF534wlV4v81Rmjt3o5n56ESZSFFe25Dc/iPJvczizp9GjFZ2Tx+0n22yUdRUCbJhXwCIH92kIEI
VFzkS8YzKouvQaX9quL4ahkAAbO22gdthhjJUP8NSnfn43kWh/Gl41KO/M7JLQr4crFw0t1jbaY3
4lIkjhRTwDVbvZEQAdLs/nj2K7NG3V1oTxlmTisTrU5kQ20l35SiN3ZJrFjHsE3o1RiHKoG1oPZS
6pgK1RJUSqwXU82FkyHhstBwvzslcVVTTHCuMlXRqe9/OzuZTPJnoip2lkY7fNKtgggwqi4LEzN9
5u0aAIXHRmZm6JNoE5Pp303cdohpFhCWzhF53ySVhgYfZmf6U0csuqp91/reZPZFzWyxN+KgRx8O
Nl4HQWVnBH7os+Ub89T67u/OnxBRqIUylZESrVpJSxaW0TsCZfa2dA4nkjfnOfH2LIyJQg3TOF9q
zqbBLdjakxKsFujbRBlFQeZRxQdbl4ZT4GF2lGuVvCOD9y89kkkI36jlBX0feQcHGDMbGSyd0qcR
7q2lDSkY1WiEfyr7aVQa1J1osK8yJOV2bWNiCqJ6KZ+UaZTNZJxAGi1LdohcbG2k539FAi+BFVAQ
96nQXeyk6qHepei60HftoAPhdLaljCCeWOe4xNRh6fSDCA40H/8kQ9DsWlzePk2SkVsp8K/WoNgs
xFwJ3roez8I6z7ItDf0e1QX9hVv7iEy3vUM4p1vYFeKDRQcpBZ3l9+STCO12OaCsESBgXPdnIxPc
bLZee1cP7cTOc0eA/4Xs9NXwFc9e94Xuu3kONG14Bj4YXMqxsM5qTtbZJGawK/y+2sFFzp4nh1en
q7z+JQdf8jy4kflHUxLVoeAvrwoJQxeb6uvCwr7LoC0aCQT//AH5Q7nj9kNww4v0wfe7c6l3GHR2
JCIs33ZXpor8h9X1q6gDBKDqoa236JoqS0iFad/MVirqHQr6njgtgbGdrdSkoMdRyUhJY+VoflWk
Ctyz2VuHviMiJQAZdkoYFF8a3aveJlVgr+kR61Zc9JMapOsf7/L3kvLsbSBmAbkyOfAA3s4Ou8FT
RdvktXmGxRc+yUYBztUadfNo9MPriIBQy9vVgROFrUqpPax+JE3W/FKaeHil4VB9Vlu0wBOCw1NY
yva1iIrseVARKJImSyNfs6MtDLFkZeVy4tCbRvxyxF7A6D1SG3vAlCWvfLrqiVbqTyKojbfBLPxP
KbqX9sIavgtLJrQmGHiic2ppd63fTPUoeZZWg+lWPqk1oy4O5ibcgQBW1mXRlQuVgfs02J56zJQh
wRiDu5mom/8eoR0A+xx9auusuFK1NfN0fCOB8E4oOFRn3FRlvH6UZsvqb3daP+LVhQTVb1Sush+g
8MoNJ6pYiwHS3ONZv9vLFBBogNOXBgd0n6kMLSZvqUftMi9ocrZRZjzlovMWnjJdQzdLi67JlGzT
KyZN0eaYJlVByVAEo32G235qMyF9rUV3gMuo/Hz8OR8/iExRI0GBJjvbUSEE+bhFrf+coDhwMjC6
XZuuX+3ySoQLqfl9dspHAeabuu3vRfJpaP8JbQ1YYghbxtZZaofkd5qG6pUcVP5uICdwtsPRP8ZD
8E2V4sLpi2wKEBP7kydjeoxpZ/UmSVIIMjc39gOuv1wtUvjNyKR235GEtyuVkiJMIN3+83iE7u7y
d4IwrW1hs/A5AG/femhiKO5tbZ3lFE3CXlYqDBBUpPwx8OuOkTXYJ0lPhy+Q5v2Fm/murMyjJ8g2
C4F6Blvh9tFthkiurkb22WqQkZa7V7M3ZeTmXapkho9EgbtUffroY022+lTkAds/P9JKbC3UKJKs
M7szcsZWwokSD60XphWhAth5/tGit1SjMtAvVZjuU0s+lxo6DGpQNjJvcfu5PZIAfpRV1rkOBuWT
nJYdBiB4WY6lhfZb2yjboHLt7WCVNTpPljXia4mxTapW3hbXMMIGr2iPnV7SqisG+Q32EDSZwEAe
cRibhAyy8Bk6tOtwV63l46gj84pQVOsoMbeW7w4SNhLkrJsRIucef2PznZHgbVgEqDb4Q7xtq3I4
SzV6chRzqnWFsWSLQ1KZbtpEwh0qsHFxAiUZ7Es5CA7+iLqtju8QRgruk5sWKJB6bX0K7chdY1Gl
IbWMgvg6sfphbTSy+vnx4lXuJxRO/IQUIuuHj6LPqgIY9ChB3ETqOZOQbO6CFi4jEiunIBlNdaXX
CE/XDO0zMf2Xoo6VdVgbyHLoIG+IFT8FtcAeCh4ePNYGnICbdNXJdLVgIys4njx+2fuziHcFowD2
kcIa3g+386+0RoOFd0z3K66UH66VbtQRTrc3Bq+PH3R/mdGEQKFWntpD/Di7uPsxyMH91OpZGS8E
q4BUO9Pc1yL/PBjKQsh0f1/wgAk4yp0JWG1+wJpZn/lqrKtn0HLti1LVaIS2veT8z1/E5cwkUUoH
gjMH+hi90OgiSOq5GATxV9vImzjxf/pam2PlAPLg8eM++Ciw7LT2OcpB4NjidqYKJWkKS6NPOUod
fU6zcWmpuV2zME/3EEOKtHyXTQOEy0kTs3hzyMquMcgPzrLnvek4ATbonSC7VMk10tFG/hygtLsd
e0yFwirRrsKPPj3+0vc44/Ympqc3wUSI4ME1ybNFGff12CkItZ3rMYo2OIV0+zENrEutu1fgFMN3
GHlcCXqZxV/R8C3WBlV7PPSkTRMO6qkU/n+BPnQnGAzNczF0PUrUsrVDpyrb2rlbXTw8VVb+qLVP
btxRuGur5yHWVrVXwtOuRL622uQZL6vsJQawnW2wNjdXJQxmp/QC/xBiSrgUe00H7eybVc2gD8E9
TbY8T5JRwi1K2260c5A02POZZn+MM0IsNOBxfDet4r9Ssi9UpDjx6BQAa1DM9vvjgb9LNYgG4O8R
apFEw06djTvyMxSl8bs4W5CTnhrsaalL4w6RJVbj4Fbwo9brdAta+WwUg7p7/PAPTiJVR9iMCxAY
AT3z2/WdKQJ9HDNXz7GvH0WLecgKp6JTo5VAkh8/6oOtROZtG2C06H8B5rx9lIKD+yBhFXnGASf4
6dnpW9H68sIq/mgjMY3EkVywFCbM6UT8J/SSjFyWJJWnqIMBwSbucHm2uf3oiE4tpCo8mlKbteij
mzs9cf8UEbydxx/6wU1EUQg+haoJQk19FmlGoaRajZrYZ/whj0IbXsSQJFeDqvV6KLLkaIdciUne
LsRQH4wvJIap3kM8PQnE3H75WFeBRrXRPmcY/Gxz21M2Xi4txesfPkVXQFqSr9hghG+fkijom5aN
a58liKeXOJCPKkpr18cj+EFOBD2M/T3R86d+yWwIEZ21q6Y3rHMeqxe6hN5KgcBzUP08PyLVVbyq
GXpdmtkiCN/LV91P9K1bmdU21tLuKTK9+tDo9cIFd79RBSVVmMBIYeimOYfrFspAzwhc1rnVhjep
rernsIA+6NpZi7qeXONsYXTQw0OOoIPkatbCXXS/rrhdbR6vQp9n/GdLu7RkT4kUsgoNs54DDkSZ
U9X4SarRFX/QUkpTh6LlErRpmtDbIxKOAIHV1G9BJGF+M8V+IFtDoZhnc8y+xVEL3Aw9C6znX2nd
/lCltl04kt6LubMnKhPfVvCJU19gNvlRGyleVUrjmdgMHzJUh5HgG4MJvlmeFMPbYgChPOMKkzlw
FZKNhZiw04FjWNO4b5YqMR98P/QU8gTOLShn86xIlnLU3wKO5yZP9Q32rtRyrSBM3iI6K89VOuTn
OrWU37LtSegXNGusdxy774EaQSBXv2oyEjsCi49Nocn+JVdVSkkq9/r/fLwKyOq8H4EKB9+c4Ivv
WCkjJaadFS0wLoaNBFvT+Atb4L2AN5sbAkkO8OnSAv88mxtAxw2KtlSVJ/OfeOX7lY9zbY0V1lA/
+1GSOno9Dpu0kcXWVptPyCM3VFJd++/CCfHBtHBdysDtJhlPpHluzyFXGhrCWEk5YzMWPXnhiHyb
ppMAUUIKW7wQc+3N9YfWMfAF3cWVOVwCtXhqoA9+rzwcWuwcIRtyvpK0Zkhx2PNEkhzsZimrvj81
CC0Qg6OwAxRencf6+MyPFaYrBrpz0vjHq9BPylrFQe0TU1wslfvwS6xU41uG9NXCkngvntzOFs+m
fkifbWo4z5E12JapYWfjt2fjf0lN5FgXKjqLNopa0mEcf5XJ76Ltf2WhtQKg9pQazcGiIIFlAHEe
dBbbeurDk1njyGs9hwaiAojJV3r7R8Lq+PGE3gcirF3EFoDQosFF3eR2Pn1cJ13P87UX39L+pm2Q
vySxh6Sm1voLT7rPiabsAQb8FO7Au5zFIbIXVlKSd+pLrgzatlATddvFZrapAFxspsR9IRy4b17x
LJStwN4QZdowB24/TZdrGiJ1rL7gEGJR5k+0nRQHcHqD2PglUls/GEXqr7op3tcji3+4/oaSiPY5
xlnvzbNCc1u2RbDOQmMpaLgTHaPWA1GcWgQLZIIMTfPyb7zE6Z4Nam2cPfcFUADuVpts8H/52jcp
UZwA3aU2Mp7bND1metyv0eNZReJnrY9Xw6ueK2lvWEgefZYgHUt5j+LgSylOgXU1WhC3fkwirjql
3a0nFageFG5f7fHKxid9abF/EPnxJUTRpmoKQob33sQ/X0JyP6YGfyiw+V/9Uo/wLCrLVR02+dXD
adap0Or41hhKtUaYKt9VubTAsLk/k8gkkMmiYfCeK85WFiJgwvZCQ5yNLlCOWFJeE9XeNJ12wsIT
tF/QfXm8ad5zg/kGZ1UBfAbsh77ALCTwlNoo/d4jG9aTg6aXm5ZGBUqgTlRVm6h5tUD7axKQdDnY
jti+Nj7QSCN7Sorsqycb62LEOwRvO/3gu8dMc1ehlJ+HflNH/tqqxT5WMVfGnjetXx+/+QcXCWMF
b4pjBK4VCfbtuivkzEz9SBVn0uoe778sevXaPjybeaWsucu44M3W2+CyIO+qStOxGhaBU40A0R+/
ifbBAU2Bh23ABiX3nV9pvUBvtfUTDTm5EdyB9oxJ1jpPxCUKuo0dvSI1nDShY0n+vhjqJzYRSIFh
I+nFhprRxfa3wpcubf61lw4gJ/XyayjtSh3JOutXIL/oyOrlFzXKPmOMti/sdN+Z4muQPhmyxP/i
nc2w2nTuC45sjocjzwoF/FVdR79coe8KMaI83H/CfI4CXk0fZJTMr2ljnyblAFKXJQ7/u575bEWR
B79rulBhgWx8Oy9GNiWreSufS8SZNIljf3SRA/5PwpWsIfQJzMsQfqbgV9FsTOWVGpxb5ej3f0f1
v15V1l6Lc/SnvvO3OeqhGkzqLJWfGkt9Q6LPWJmYg6HncB7TbV1/wZZuJev7xxP6QfKAuATMCFJM
jjbVnC0tdGMQlSub8az5+nj0JYHkAdniJcndZIuxTbwLq6w7NZkb7mSpdAGjR8mwgk/dOJIux89m
GzdPuANaS2SF++QJAAORJCctEmDGnUdDG6lDDiL43NfBAXPeADttrE0VK7ZWo2pKFHeT+o1AdNgS
xLW/6nQMcO0MMRa1s884zvTf2rJaOEQ+Ojhp+sKtBcVA4+J9g/xzcHa9cDH/gdJGLKQcKk18J7z1
n0K69Nc28YOdgZDtRi0FGDUqzQfTV5dUFu9vf0ofKBpOTGSGxpjd/i0G23qmgu/wsN1RkAkAIwBj
63nEA2rh+r/nPU9lFop65DRYVNwxRnRXz2zcD4dzZQ0tTlrKEQ+l+KBDWzt5EQJ5RQdNpkxl/7sH
mPbd+5YF2/oYTuLE7OC/x62Yq0Fzsluh/LAlz9yL0jOu8jCaJzVw5YV75b6tTimBJQ12iWNeoOV3
uykbJQqsorD7cyMnB2gV/TmoaXyvfFlQDwz0VcwJvTJ6U7viCug/ywGNc9cO+kPdRt4BfcRgJSx/
eKnKpD8rSWi9dHiqN7lZH8vILzZkUDvPq9AvSIvo0tTST89AmGXhqP0o8tKAI6IpRpAHYOT2M5IG
44S+atSXsEwcRBJcBxjPuR3VZm1jY/j4GLjfa0Rd5Mn0sYA8mfPABuie5etFob70UoPloaSaDiYL
f/6Ps/NojhtL1/RfuVF79IU3E7d7ASTS0IEUKbtBUCoVvPf49fOA1TPNRCoSo1lUVCgo6gAHx3zm
NdcHuVy3sH5oF3OmkPVwoZ2/URJj9AEUNfV8Ncy9ymw+TJGl3c9J+du5/zIQLVLqWhqX5qpOB/Pd
71W5ST0jEPKjVfV/1ql1Ew9R7AxScoeLo2TXSfbbMk7A1XE7QLPRAirL6jt/v77wEysWs8KLDCv4
hDfYV3kKX9QyAcximd0xCQt/f31KL7/bMiQ8AAXWDPnA6gLyYWUb2dwWnhCY+h2yP3jmalvgqMtI
bUEAkr+SbcAXNeTz9xIHpc9Q+SDWAfqBLdlkUnMtYtfQMxy5ZBkf4rRPNrbxZaChU2VFIQe6Gsng
GvBoILfvR/g0efmkDQeuYOFDU6rdQx2br6jQ39Eel6hBKxN+W5Q4NvbDJTeAb/l++OXx3h3zkREL
M5b3pTeLtd1nT356L4DKGnrLVYZuR1Hxxc96jMCiY9F9L8yeYhraQXX+jLA/jbKPFbF70h7m6g4L
Y5uy+jezrB8trDucTvoQWlt6jb9aCeRbqLnRtIdAtfz83QNbYo4A+hRVFIxRkG59S3ZNq0g25uVX
S4GOC/kPVyCH62pniSIUaWy8SmRwkgAX65DJSfJPk5lhCx939aMxq1txwC/GRLoI9jjHucnLrT6F
XE16M+ta5i3tfR30q6o1HzQhQ2l+cuMKvzG0nbv+O+ISD3H5nFnmh6LHNVo0b+Qhe1SV8JBjS359
412ezuASFrQRSxMg37qyO844i5eJlHtxMXxudaOgIiLqp1nNUNWo8By5PtwlzQLsr8npTDhED4aD
7fzzlnJdRbxz56W9mn9O0jTY15U5f4omGciVHMFNT9V4eEgaGZ9B1fqQs6E/5lFFNGSgM1j7YMxs
Sw+UD1mbR6e4NObXzNLCl40HXU6c85B4AdBz8BIfIZ60GMa8X4dFpAEEq0skzglejo0h+3ftoOiN
o+rJl9FqH/282eMHiG6ZJOj5xwpHjsWnU9m4Ay4/EIktNycRLZg0apHnzxHjfDCkDehFsUadVBEG
Yd81VnUoSo1uoVRsKbVd1psZj6BjOSrpUa8bUyAOq7iAkuVFfbBYslelq+GCcJ/V6r41R+kO+zjs
jqMx3m3M+BLPrGZcXhqiYPCWDoq62pOyMSuC2Rudl0Si5kZ5Ix/6SRNu/AaGR9YOwlMYjFCGyhaJ
NCi9XyN+CkYi0rwZaPxuyKwtuZzLLbsUcABCAYpiEbzlTe8Oo0SpRzGjaeNlrawfiWT9G02r8h1d
uuIrYFvL7dPx6/V5uDwAGRNMzFJ41pDMWt2+7RQMVRGNPYVwUlJTSgxnltA8uz7KZQwDUumNJILc
Kf3H5efv3iyuNCGucab0EMtowA9mzcGUSvFpDq1oo9/6qxda+EOwcwEIgDM6H6ps02rCYrb0xoi4
AdMU7GOiet64Z99aEufLZ6H+Aq/gcGXe1gpW8EFJZ3LRf4gbutA63u8nAqg7/A91R26iyi0L7Xs5
qeNtj47cT6uF0q4YZNhpjelJRxfBFdKscXRtfh2JjPaD7Ec2FHoFLQG8rOl+Z+4k9OqP3/0SrCvS
EgjDYD+pGZ5PT623xgSAwn/ow446TQJvr9Dz5jDUlG+vD/WLpI8gZAkoRb49R/7qUzQZkr7AYSoP
qsdrS5b3Iap73x0wKNpnkYl1FCf3UREFmvfmvGgxts3GwluGeP+ZcNFaQi+dqh2q2NL6dduxM+pc
a3FI90MMVM0ocCNrMj/1+IUfh6SIjr3WNF4fKndFn+IxszEF6y2toOS0nDCIHLO31DUKCwNHIyrN
wcD8stFvB1OuTlEV7Ed/kXoTsV+J2dWhos7k5snXqNP9k9BD/2vJNz6UQi87SYr9zRTKX7AUHo5F
JHXu9We8eESmhsSPcjjLmEt52VDv9qYVBHBGJjV67K3qz3AY8PLGCOIkaknhKTWAWSXKuy/Xx7zo
v6GguvBkiFEJOPnfatAgR4u9SKP4ERfL4HkILPhFi6UYph3trTnCvUZONTxivd06YyPkd0ioZ06i
z6UGD6rcSgjW197b4+C79nd0QrZ1PgcdUAIgeWb0OAjW91huv2SKdkhNdmReFf3Gmlze7WxNLu/+
brDVFiRnjijXG9Gj2kXmLWa1PkgBtHKvT/HlK0FcXFq5BLcE5Rc3q9QH8jT20aPcWtmLmfrkIHxl
px5H/SiRUW4s9fURT5lDArhIGMNOQ5lndcTL1HMiP+ethkD7PmtqctKStsQPWti6Jn850tK/IUXl
5lqf8IUqkL91Y/SIeYip2TnaXXY69sqMK5sWO9en8eKgf3svol5QvcuVIq7ea0hgcnLEwx7AEqtU
4r1iLt2rCAnBYRxnZ/a7D2UC6ohyOEwcw9WC6Shm877MkvtpnuBXUBRPSWAIbHCKivaBEtyhJnMT
BclG0L+OppZnXQjn6gLI4z5fPSsyeoYf61b0GJaTDAEkNz/MrZy7ZY8ORSFGOJVNmu+q5biVd/7q
m9Do0pByJJulD3i+gfLErOt8YOQo01Rb6mLlNkp93w5ENd/IIS63z3JgIQHLqY7CvrGcZ+/OK2HW
J62OkOEKIyNzBhwbHMEaho3v/stRMBRYiKZEieu2ph8mQhv3QfxYwmukWZAQhsEk3F9fXb/apFwN
pGcsLQRMlp+/excdkUMoikP06Fv+Qxr4vVdTk72phGF8wMA6Pv3/DLfwdFG6wNhldSED3MH0pGSP
QvNAiFT/ixCzci3B/C6n8uheH+zyXuE7UR+nT4blAJHY+bshtyqX8ShyzI29Zo9x+LMSK6S68D47
pJn5GMvNj+sjXi5CBakFJvKtwgzq9XzEfpbLsFMH2uCqDq44Hes90p+d3SvVsHG6XlQ6CNBw7VEp
dnDALjDr87ESvO0bNZc1IBvKXm78/UgVdDeaDXTkob0RhlbYmaH5XSue5UA+jtF9qj4W48cwe2xq
IIfqjQSGeTGoD9J5Hwmj7NRG/hHXBX9xU9ybqYKSVLHx2BctMR6b+h61ykWmD4DPsuzfLbgBI/TR
Ir30Eoxy7DhThh065cSuYWzukkorP8coBtp62+oPktj3N72EyktsWO3Gyv/FtyLJgZZL6qERCqy+
lVa3tR4niHNj9yrdLq354yhEcFoBb2+89PJO5/etsTgIAFPgcCINWVX7kPHXKisTRi8PAxSbUA3c
j2Kdf76++C638vkoqxcqgrLUaz+YKGOaYNMVGQMHrB8ThaaWH5SH66O9dQzXL7XYsEFNNxBLeIu9
331ICcM93aybyQtyaS80/kuJ9amTNJAKQzwBbqrhqxAHd510l8eP+nATVx+i+NMUe5p/J48/AtPT
4kc5ye1scjqMSUv9EZicl5avTfK9qW+y4c+gDZxZRIBnL8t/mvP3uUPKHo8By6XkYnf+1wF58cm6
sUz0XFrEv7+05WMw3kXW98FSMCmoYVwfYyF2LOlZ0Z6E+UUUXTJbYXhqLfTC4oNW/WX1p0H6hGx+
TzkS8w3bCP8SLKfQMruPsVNFZ+h7HnwehMTO4x/005MQCkvzakQ/8/yvDIa86auEGTdTcyPJn0vr
wexAQMm7HClhAfw2ro34ntjX5/8ityFYBjW2qBhTl6d8sNr/iCFEY0guBXqwo0XZWdInZPi1H62F
o3glhwHy8Jl0gi6h3hXA+mx0d40tR5e3MHm1CkgrFrQgkTsK38sue7cKsmQ0IXP5g9fWJeYD4k1c
YgfbvmIhQaEoTH/SBEx3c6r9kHDnFaXXeKLSl9sdQJwKKz3lpo/mu7T5Yo5/ztJPSzqmJnwO4aFT
XwWQFXhM3ifF7dju48L4rBbyk5a9GiPdY5QxHMp2G6fCZQADRJjclGYHV+4F1VcTw9AY9FTx5Aj+
tRK+CFROnQiSzl7NtfwWzX5bsSptY9iLdq7y1qYDD7qYwwFyWIXkUpUjcaaNk9epfKTYaKrDOCN+
mWp+e1BjEHloD/fSl0jxD22Wp89Jp2j3UZGWj0nRq/dt1/mODjT2ty9syjLYBaI3Cqb5AhhZJIkW
pnEgeg2CtAXi1Xu1z02HmpldLUC064v68qDE5IWzhLKfYi0I0PPVJOLpKk5RwWhI3uJXjGuuH41b
YIiL5iiTzS3N0b9IaCJ4vNo6BvRcWSplaO2ZgOnoXmlPQJntNH3us4w12Ie00jQnkITAiQPQmbP0
PfbzH3pRKnZeN89ojWLEnjr9COdemY36tyOXhVnHrU7dgsRpnQ1GMT9uJ+QNGnzTn2DCRo/EvrrT
m8YHH1OjZ9osyl/X5/7yPuQfZfqRMwWNDLT7fO7R3ah0yuOiJwuws1srbPZ9UIyuom/Fz7/YYzD1
uaw0mokLxeV8pDlT51AIgC4YSJ7tgghoI9TfzvbD+S4IDxTW/B+D1n28/n4XpfjlqxN3gCQCcA0I
bLk/3x1VSlaALwrT2RtgiH/KACri9ZsUiO5Lk5dT1PbCvBowviHPVwXhR4HHrl1HU+m0SgCcglzv
0MNKPemw4HECr3t8o4bk2/XHvAxaTe5UTgPqIQu2fxUrRDh8xFOjo9+h+AXkrkZ6yqtGfyjVOXKG
SItdpe+2OqC/+PYUQkAhg70mo1nrS+bIudX+IPFFyJrnUTKpeOMJARyg31hlFzhBvgJsc1CQ0G9I
odZijpMwAdUyLXArcqzvpF7UH9N6/pjicw7q0mrVn1ODTpdVpk90AWwdy8yvpaWNBxVtxa/1mLwo
QV/v+1ZRfjtKg5uik8/xeFQs1jQyOc3qsBnL2qO9EaCPpAl2OZbZxhH3q2W4dPve7pflO6+WYVqV
gGe0qvaiZgZZlIbTrYmIny1VQOhaRVD38Vi5otxGe4IRfRcZA3Lgee2hF6G4ALPyfdGJX6GezU66
uLBMyThuPeRy3Zxf66hgkb/TMWQmqM2d7xWz7cBh613htd2XCNGvG9mv6xs11YYveQ5sJg8siJD+
pN3NGPI8tjiwuGJWhl86cbgZst92n1QW2TzwDVQW6KKR4Z8/j9HKyIVrdemFUNM+qtpQPsxm/CUb
I+uL0MTGcz+B3Rci806ow9Qz9VB/ldEMxYRw+BxHNX2TSkx//7paRH2AJdIzIUdfX1ddiwFO19BV
TYOwfImaItz3eTK710+Ey0uR1ghXsEwOi4vBOlHpwHG3FVB7zzCz8K6bcYfX9MncWP3Lslt/cTxg
AQtQBUA+ZHXupClIB7EqKsj45EQQKiu3MrV5pwshQPsx/s0myfJBGYt6NMGjApj1/IMOmlnOYykX
Hg5j7a3YiQSBg7HRS7w81jhnaPQSuyx2LOutJrdiQPatlwh1BAHk8uapGKX0h4UK4/VPdKHGyutQ
elraWFzbi/TZ+evI0hwaqWA1HhcZQh6d5B9lIz7ocTMdCnQh/ixr+Ri17fStH6fIAeraOZ2sJKhF
Ky+xkW9plF1gZpcHWgpUS4iDGJS5CnHKFhxGjLes14TDsVM124xLyYIx0PkQmrNEdIpsUJ5DNvKu
sERXbAdrN4td9xnzxYX9qVoFDftisK0Q7RoLBd47fte0k6zt3XhAFJe7Ueu/mVnc2chLTi99a4mn
pohqR0zberZDJQJCl2bK9+uTvYQHZyuVjg7hyQLppm/Kxz2f67IbZxQ/J9ETGyAsajhHyAEW1k0n
oRWSZWZ06kFkvhRSGZ0iUZid68NffmtapEim0SxXF/LbujBnpmFtzXEqeemYJS++aR3LeB6Pfqrs
QVuCeO8b/4Dk17e8jBNHK3p9Z2DpIM9Y5k3zkG80Ai8WOY+zsJZotWNHcOFkE0h6S4Mpkzwa+OlN
Kgfh3QQF8LXK/K2c8+IkWoai5wjxjvWFBM75zPtd2E6aVUhUGIr5UdCMxhll+uTXJ/giPGQUE6tW
6jKwJWCTnI8CvSANkbgXvYUg7KRymx2VQhrQHJtGj61VP1ea1rsVousb194FT4BmEIVdslhqa1AF
1uVrAONVb1pt4+HqjLVcljRfBJxCdmM2yLdVK01HI9Q+5yJgxLgIwE9i9+dNXWg+Twa+sjSUe+xD
Av85RXD8WPZY/hZ19Q3c+iOZumhLidXeTNaYeULYcI9TmvlLTRfOCSKJ8rFEOmuvjFizDqWwL0FJ
7NJcE77SOpH3E76tG0v5ItbkdanEQljlPxomq0A8LSKrx/ia7mNVI41KDWtnzHh+xpOEWYBidWhb
GclW4Wg52s/3L6MubRrghDgDXThqGrOZZL3aeIj8HUB2GM0njSqgUPbApN2O2LpSE0cuDln9gjaO
PQw3LYQMIf8SxODDs6egaXbLMVuqKvXOJ39ANEIuFw20oxDjZ2W9loO8T9p4lxYPbSjggrBHwjns
6IBI2bH0FewsEduJWsdUEzeQmf4Q7cN7eOdBojlCW+zCftjHRryHjXc00sGFi7tDES8DohDWyH7m
4XFUc7eJ090SKKbJ4KT8mq+5yXhs1QDQJ5AVMMamq2j1PjfxxOb/wSDiBG3u1TTa+cIJBPchNSQn
Cb6LPM2oHjpZPjT+dMiokyAiVfdhzMUIPf76HrtMgSly0CMzyC2X2vG6LZ3rjUi/qhY9v5vtUpjx
4MVoEP02605QpsCbmK3DSCy2k/W0hv+CxCPOi9XNpBt/CUpVnFItN3Y+bQoHz+rAFWAd7JraVO5J
37aEhS90L0CUI/1FuYs1w9G/NtuwEtOXhFSmzKS1xTEvo+oOpVaJwuEg3KpzID2EYhrZIbBuaTBV
V6xb321SRbrF/vorMAcvN2iTL4IylTMn8bD3FSt/VLJ56+a9PCPBGdDmp9RL54Fe5Pnppc9qqzQT
eKmSisFuysZgP8lG9XT9+/1qlIW4QMOGwJP29fkoVilqPeTADrqfiZ1YgRiuLqLSdn2UX1x1RDOg
1pBHWspi66Cw7vLQF5Wme8QKybihG/ZVxg/BrjP55yjC6VPUDO/H/kBtzknqBhEbI54x8A6S6Jb5
lTZi1MvmAckpKAHayqRP8LNXUU2R1VodCEn5WFu54ihFMnhmjnJ3HgXaPqrCV3yKe3cA5OfkBaGX
UOeGEyXt8/V5uZz9BcrBfFBzgYK+nhYtCsYY75f8cbaMV0vFpLkMxGLjGrwYRAUOjwMGUk70mS8a
JbnVBBh+xII3I7x5ByeRCmAzFhun8UUwtYyCtCGLH5ISCcD5QoojlqkiTYInqMXstmlfup1e9Eer
BAthmmG876JBPwmTaRzACAobEfqbHsLZZYBvGeDQRaKc8gy1z/PxFXnOlVgbtAdtiBBkx6LVlkYc
a6oiDHZkniosLWqFthVRxTcnFNSi7M/J6hU7SlLsJJEra+RkchDF+Rz3PWCiQOixWKwN+XG0YuNo
0nq+TZp+sCdc393rC+HiAiX7g9eFuBe+M4sW8PnTF2OWtW2rJV6SVdKO6lMOpyqmYDS0h1qKTnrU
iVt78uL6RHSGu3rRk+WT8eXOx6zVsWYaafNkOCk5LZYmj0OMfIgxFuoPI1Ki01hQn5bmWbvHEwOv
S18vT80cmYcJiUfn+gxcRJ/UJ9kEPAxRIT3kVTXDQmffL6O5hG+BHjBWTcrnClHhv4RJUDd2/+WG
oHkmY6VLsw685HrXhaOm+okAZKES8mRv9AtkCSnFjVEuok9mDaQuTJTlq9JaOZ/eDo7DRK0g9nyj
y/dxiBdqgoTZHqnz4FOVDdHnpPDDfU3ra2Pky9MNUTDMQ3Heguu4ZJHnQyfj4Kud3pZeN7TabgzF
7h4XhhgPwnhfqGOyD+B22nUaFicDn4MewUYnztX++/VPenkkLAJHXLiAaCjErxFjvjGo9GuazNM0
sCLIirSHVjMcKZ6GpzKeJqTQafIU6oDMst/IG7NwuaVIqpDJB0D5JvSxikkHGaeIWRwyD3pNaOeQ
pg5qp/U7duCHuE9MN5fiLV+1y5ocAAjOH1Mkq6HGsq5II4k6I/Rlyg9cXKpLgFq6RHpltmsTNfga
CGJ2DMUZkn+B7KlN2Se0i7FDkj3Qk/u8TGSnaOeSBqQiftPKjk2flIlyq6Si9bv7bWFXI4sBw5qm
K9Dy8zUSz3lvluMoPqiC/JFOeU/FSUW/x+83rp+L7wBGgyQIiAtlWnjdy258Vy0XMjATZcFAs+AZ
WfbVwHoyL5CfqOvkk5/5W/3k5d87uwiW8eg8LAWoRYF/tfjnWs1r2v3iA/TT1g6NMXL0IE033uri
uFpGQTaaXIfyM9XX87fKk9RHMG4QHwQhQwsbf7iTzIltU2afNypcl8ETY6nQWd74bBwkq6OxHCMp
y+ZGfAh1+VlZwLUYvCSOCirqp9qN/aFvxHu/lJ8jvbFlsPaVndSBdQgyOqb5aP55fVu/KVWvZxgX
gQUNS3OB0PH83ZXOrKPRqsQHMyinXa6HvoscSHwjFUpnp6JvHWIxTI6zL8Z/lTrumDa85PCbJc8K
wu1tZrmYajWHOjBaG/vxfO/TqjjoZlodUZv8c9TT8AiEUjiIifbTT5JyV9XyxDElKLfakGQP0VyE
r5XuT19q9NuPaSFrt12k6l6Vt5LDeY4Fq9pXd1xk1ouUd5sOO8vZfT4DNDIB6BBvwGLDQ/58Bgyj
iONOLmEYSp2+0wfo40MvPSWx7FjFoO0YU981Q412n2IGTlUL1UbAcNkvp6yAXxNRF+igpdx6/gi+
bsRykMMHkXPhRtGEu04JGreqjfE2Q6/vpgnT12Hu49tcREcQk8kS7kGs4LeRZNFdmjKhSjBLB9xp
+7/0NlV3flNj0pxCwY/L4FgT5Bxirmy3IvpxB2kU7xozK2+qSGkdUUB535knWJXzpOj3uR+ptllk
wp2kSBWeizlnvYFuU5Q/Xl99vzhiEQehTr5o+iDcvj5PqlEo465KYNlMirBXUaP3daVBbCOSKo7L
qO3uMsGqd3UyH9Nhfm6rdJcq2N+KfaOdspg+LEFg6z/T/7R2FDW8zhyUjdP18tDjIeGBkFYRY3AR
nH8dMwBLVZuNAF5crW6aKUQ2MYW9FJvgVKI6Hu2mV8SNG+/y5KNSS9OJkpfFxbdW34tLYSwXToZX
BcH8jG5YfS+G8VaLb1nbZ2t/ISAp4DIXTRBE0Fb3KhrOFS+BiILI+pcndXCLcUjcdogrQKWbPgSX
px9FBUS6CKOo7wNrWN763f1h6py0WjpJXpyUaHyXjU5NpBubL8WgCm7l17gTKNHD1EjyKVZCzUkK
tONlYWx2cpyOz0DftkK7i6+7PBKCXsQWHGw0VM4fKW+ESDQm1HSQoPvCf5mTZmX2IyuAqgSqGH2c
/C0x9otv+zYkqHYEfMhz3jR0380CJtGjPhW+5E2RFjgt0qe7eCyG3y0Bo4REz3IReqVJRFH8/MVE
EenqhIaop9ZSsDfn1PzSId9+zIRCeb6+jy+CQyIzhqETxQTCFlvtkLgcYqSHkdIT66R7iJLbzqox
A7QsIXUQGFJEhxa7K6P4fgNReGPwS5QMRl9vApJUg2i3rHERc2KWZqS3mTcggXdAftE/JppRU5CQ
JMibWFyJ7lCJL6IZlm7fpBJOBUXvZhTF7XLQfCcI9GnjSL8M25eHWuAXUJeJLda8dTPpBS72MPMi
RW1OFLXFXVEU1iHBHMVOaBqdelH+EGqjk4gxyk1RcvTldKuseokH4zGojiwSN6QRJBLni0ABVonJ
z5B6eSXdT2IU3KO3qbhE2YCZpKrYpfA6dlYnJrsxx+A7TfKN4OpyfxFVkDqQPFBNuLDKyOYg4Wrp
4Yl36rOqCsGpjVHOEsKy3aHn5aZKtbWlf/HWYLUAScPTETHKUZeA790GS5HsbJusSL2pzGukWEvr
Wx0KONK1CaXLwRSBd1A5iKmYsUibym1GiyLB9U1xucvPH2IVV2TUiJK67lJPSCJhX+lC7KZFHHz8
7VEg+NPjoUELEX8NEctaSxKSLA49eQjB2YmSsBtyiEzXR3ljpJ5fFJRhaBlC3UYIkJrr+YxGk6hW
7ZSHXmANOy5zO0s+pUq0g6+0H7UvlvwYazet8kkdcseIVRsgrW2l3W4SsBvuHgx/QpM5wqtQtNvo
VZ6TByW/0dSfXaBiGv8shx/9EWeJBPhlNzhmA9SkSo9E5nszHz5Chrozg/5TWX8r8Elz6/I7ise/
/70gAXIHgm3gIlgzkyH+dEEXyYGHr8qtmQkyfhHNZsSzZCzriTQBEiInuBAF1vE2OrMjEUoVegni
9cdSmwzHh6V3nKxiHwpG4GLTUTuDGVuOAZ7umKeyZIO7aDa+6C9W58L8AuMMfpZkbnU7NHGWWB0a
I97QxwrNDQwHxaVCen3dXG5++GWsm+UEQLJ2fQqWndUHkZEHXj7XL4M4W89VY7QvAgcVTiiRQYrD
Av7w24MSToNSIa4HvLUO6MMGEFVoIi80i016mjGLuAVcjgeLP+7TROh3RKJbbqeXL0pKzESSqmKp
DcH9fH806hjSFW5zlFXACGp6rH0Szbndmfko7VhGwW1UZenh+ou+WXGcLyZGBZwE0ATEHEoV56Na
GX20aqpzr7W8ufAdKcTjUEtRHcvsApbBPOw7eNr5ywgOVxxeUoFsTnX94VT6x5JalZ48tN0J8Rbb
MJ/66JtaWY4+TcdkOkoKDjVQwOBnZcVeGUI7Vp6l7F4JHwyLMnCgNU/6LO0nEdx6k6Lz2NgR16oV
ZXu/zQ4Ncpm91O5aJDONJnnNAD+7Uwpu1qyFyAlbHIOGejhen5IlU3o/I5QkqNDhOGssyBtAkucz
YszsbXGIhg85l8OxEvFGqzCEPAqFqNCbQ0ehNXrDzTp164h8i9rOhkbvFjASQfvi6UAp4Xxo08rC
mUsp/YBYpmy3iNA+d6n2WMttcMLDhRZawFz7Zua7Ssz21rtBPcYtaPJMn5DM6jMZZ149uikADTh5
kln7iiPTwMD1ec6w3hr9T9cn66Lfh7wEmb+5SA+yii7sHscxSEK11oUnUu8jQirlTQFcyivDtHGF
UquPQtfsUk0sd8JAADONoun6qiA9xmZkHccWl+OOkro+yViO95LyPJl9vWuLIHnM5FjeWO4Xgd6C
2IGUj0EJJyjNj9UmKwSr6oy+Vp58KSBRkNVmD5mg+ALK/JvgdyiRIWTgiLJf3AezqdmVbnUOCsT+
vsKqyuG+ogwxjupGu2J9lALbo7O3pLELi4NK8fmHT4pZKKxilJ/8IgjdWBeaXReE/kbl6JejQJPB
4gwePl3a81HGMg3zYV7sNKao3GPBx7arqvZ0fUm8KbG8X8UU2QBeAe9W3jKH9b3QZ1IqtamgPcWS
Ve31Wp2cErVXONHiK+oAN0OiJG5ipi/6otMxNZ2b93HpTiPCv5bZ1m6RjcnRyi3pBsGVzzVOPnYX
PodhFCKXbH6MNXHc9Upe3FBn1zkdyIBQV6kcOZBCN1eN6s7yM+0YhmXuSLOQ7CnOao4qZgbqnS3K
b3hVO3mlqi9moqeOmhiVG4tmunFzXWxnJoJZoKPA4Uoc+rYY38WQUTnMVotV4BOxjqvt0Xx3Jqc/
RS5l/tvRKe7DHTQ/r/zW/oye/Y0rbFkyq6+wIOwB7izlSLLE84+N2HIrh3UrPwH4PMLkVGtjp6sH
iXTh+ve+IIy9vSaoC0SpIKOD9D4fCedFM2P3y0/lnXnQD8nDuC9P0h62tR24ki3uM0c5lJ9613jS
DsaNuMsPwS60hf3151jfn+vHkM8fY9S7LurFSn5CKdjWkINLtW9KeahlHVTpxhpf7yRiZXAtS+xF
ZIKcyOqVVWWppoQoro1Srt0bZvCpyS1rI/v+9SBgpynrcTGvtW8JqKraTzPA0xGOikUURy4o1mjj
VZYL/mydoE0CBIJe/yJfx/VzPm3aECLnOpe5p3cBDs7wrZGELoKFne/vEMz4Rmsge6zAzDlCMm8t
nst3XLCEf1dzKGuvWXsUhye4qIxeiYkOg3Iqlgxry7xyNQpgrwVlgAfv0l6nhKecv2OWUvnJEJ/w
qOBmnT0D8z2mJNRP11fgmzTGu7n8exxq4OiAUAtjz5+PY9TIY4DtyxBoBH+UtmZ3GIrySc61P8VZ
k1Cm1KPJDicEo+DT+btp0Pt7rYxKF0Ml/YheYbOrpHCwxV6KOCLbHTKCADoHJdyrYnog+dtncbQT
8Vh2rMB4kYzkPhYTa2dV7X5SKLUXlqBtZDWrgOjvt6I3RB9rAWevZRQm2ON+m/NWlRU8TSol35pv
pUEItVHziWw1QKuylETz9zb027gqXSJOcaIqWrTnszkBhjTQMqco00jaxzRLo5uyI61r1Syw08r4
3JRbttC/WCigUkApU1TjddeohUTlMhmqKPVaQw2P/jSbXPlQpN7WyX//GP9X8LN4/HtFNP/6H/78
oygnGrhhu/rjv7zyZ/7c1j9/tvev5f8sv/p//+q/zv/Ib/77X969tq9nf3BzOKTTU/eznj78bDAX
ehuTZ1j+5v/rD//r59u/8jKVP//5x4+iy9vlX0N3LP/j3z86/fnPPxZBq/9+/8//+2cPrxm/ZoPY
+Rmt//7P16b95x+SpP2DKYWnypagSbLcH8PPv3+i/mNBHOAKgDcM/H5+khd1G/7zD+0fdDOgq5FG
E4jL4MH++K+m6JYf8TvUmWlUApQl5CTQ+OP/PNfZ1P/nU/xX3mWPRZS3DU+z7P3/7FlscIi7OBoU
QLfck2AfzlfZXApiqEpDdpqjUcdp8qNQJ5Mb+Plo69b0aVDNzLbiu6Q/4a6XnIyuj47zXD5MVrzB
0Dm/sf/9JISXLHV0dy7EY7sGBXjfj7JTmQwnf3J8MiI1+qpZ5WbD6lcvzRzKC1WewHN9UFVNrIhh
1mWnVvQ/h+AN5VG+G2mcHBWcoPal7482bs3pgyAFWB9HxeTqdYqFDsatRywJLffdavn3V3n/Fc6P
mLdXRwkIZh4ldGrN6+6VYQnFRBU6PfnFYLmBZn0ZzCyiSKOeQn0wdggch7tW1D9eH5b1tf72Z8Mu
d+O7AE3QEyBK1ZSeUIqqnVzTcCJNGsWhj7NxNfzi274faR2NddIUpkktpSfE0L4LQXTwARXZ3Wz8
mUabb/XG5frPml7oVoum5oJ14EaFHb56Lx9LVbHRCuhvqS/avpEYu0H1013VxXZZa5/kCSCoJf1V
+yetEMCm3pQgHN1WRY18asJDNh7YtnvfLCW3U3cW1kOnFm0DDNfcLMuTh7AYZxuRgF0ZVDvJn4rd
gNbRB9r+0mMHrcxuBPU7lmleBdXLLmLpi8/H5wuiJiJLROb9xwTd2H2jNx9jwYycvu9GNwtrPNY0
E25A5H/93+x9yZLkuJnmq8wLoIwE98scuPga7uGxLxdaLJkkwRUECAJ4+v68pNEo09Qq060PbaaD
SpUpj3ASwI9vxQah7sK1S6/9wRlzLeTSND6XzNBihYfteZb+1KSLGt6oIGezsPFgYKx1zDJvAqZe
EDGV+YgpQpUwfUBHrUmTuKpPo05OCRSx6M68WgMNVIXBCnFYe3AXsokh89yhpCFJJ92H2VxhIYp6
eQIJXaYS3gbcTkr3IfGmo49W2tu1DYrZk/GmA16MawpP/VnDnQAaWzTyB9wS3xyRvBACdFvpo35w
rm22kPotttHGqgVdIA5a8tCMPnu6iJvpCRqVV3cQ18okFykj21F8hRRFPJY05Y792XI0TlNeOWLa
aYFIvZHusE+8IuvotmnpD8SqQkwRhOM2hn42LYHIrdxfUhzjfuovy25CL1XKVu+pcvUWL8onQYJU
KviIH6x7j0d0qFc8RoQw31phk7xf0GII8TlMi2HV36Be5tWRpQOZAdbLLIF6z6JjKdCShxkZyEiQ
4WdRxR3C+gOnUK2sCkeUFxrYOTU+/sAYPkfwwqaJWfrCafr4WS6hKKhh73R0aNpDWJa2g9mijwV7
DmQCCIorUY2MNvU0GSk9aAyyGdbBM6H2E9fp5AXS26fAujodSIg06iuExTyRDWpB7KUCTxjpnfW8
Qof+XcWkTrmji4HvWcS/NCtMAt9/a+461ylIjaKtqGYQqQMMIzUyL/rKRUV5c6zdoUJRmpPbeL0v
Cb3TKGFPFxHd9iK+i/nkpD5qyR0lKVZNX1jZ3FvmZkYjocbR3S7p6HNYOY/ooD9gd8485UDttBSa
vcTDfBTuAyiufaW/q5reILkkmzTGPlVMSwCeBXDa8On4KDRU8z5Gnwv1dGq696lqs4bKVDlkB8yo
woYONrRAoH8aYByMEYGto1dYlLADjAXl5aFfnMx0SyFUGmsKfd30orG9gtZYJiy/arw0wyZ0IZwP
D71ot57OKTnFAUvDZev57XnphpsJqqmwPsPIXMX3VdPuvdkWjs0dCauOfq/EdkEDI2+XGySltZOC
Z0Gnlr8Hsfnw649p+SZGYLq1GRo7I/YtwbJ1LprOnmwNSbXONZRRDr0MjsB/1RlqSXZhna/VNwMn
M9c/tY3SqtlM8rtZdV4vue3JUVK1iaeD7u/R+JiXiQstRgqJOdxJQdYoRK/K8zAHhUeiHF2SKYHK
qq7nDWxeBUle6+W906jGGVND50PZxlnzgq83EfoewvxUc6S4r+cJSapl5xcuwqzrtphHmiOUYG/N
A+H5SJ2jT/EH2jJNuH9onCQn3XRg3opTFa+w6jejUNky1pnHv4LeFsaL8BptiaV5XPkbGPJuqVJQ
4eEbhoFKzktx/S77cYB4NdzMaJakaBPpe5Q4+8iXwzJNrrEHCHHq6X3Ag3SuHib0cqg4zsNp2q4O
zTWuEZyrzWRUJlBCPJSv6O4uFlug5LzwQ7tx6x42EpG6Dc3bOcwmChMp/Whm6GnqnDUkXRLnRtYu
cNH5OSwRUTH4JzRVvM1QMwyhUwTOjennbeDYlMB+gjbqjMxdOjjF0qJxaSY75GnDBX9BUylQ6Xt/
TNCv0GY9owW1y8ZfeeYHH3Z9COvguqechqDBVnjL6LvrogETvRoCLz4aD1hTn5P5Yx2QFLKmtvoK
xniThHPuI9gSyvF00EkeOE2u1hJttWfZLVvaOwGYpcDDhpyUUOLgx+ZBl2wx4OKBsSDJvbnbucxB
B7vgmxE14AA4fJiE2JSawBObqRNDzqr4FWWDYdbDvIP6UbNplTqtvZ3REuHl1rjuRvfjcz9XP3kv
T2tV20PTrQ/ar5Jj6UoUenZtf5hUBMXpoynjnx5VSOLKITHYEr+K84bMxxEtB1rG22nt61yR7kdp
sQGxeTrjzEKJU/c9qtndNWy5oxymP6+7cQXvChgUt/9+VIJ955dh6TpUXCOl4WQGGgE30+9e7sZF
ZkATJGQnOQjCxvB7Vu4QLjYg3KBVRYuE93aBN2ZGeSdsNiCN/HxEhPQxCVe+Ra9SfzSar2Mq9XAb
G3iwe75Xndi4QuCsVEWZsA8jqYtwjrAW3yUCRsI8xu6TkuW5V5H3yEn4IktWFwnWrTt9T128GQ3D
XCDTjj1qicIEPhB9Bmwy22ykJ5/tE0Oany5do0u42P4D307E3yAsnokqGjlmozPiRxHIDvEFocBd
7Q3KWN2meqm8ZM6qZU3rBLo+L1Ouc7P6kAUwFymYNnmxQ1untMJxipCeVK3PrUU9ilr2YSTLzxEV
T0Z16sF1tTz6I+GX+BpRIo0bXmo4o04mhMvFQY0Fih0nnjv1bD5rw8aXxoybdeAnKeQZgG57J8OY
5Mb0rxAbULzQMXotsZv0tQZNY5OCxdhaq2sZCTrUsB2Mn5BUFy7rlksZTU8AEPwiMLPpMhY5a8ZM
g46SpI+ww1NzSxOzpkMPCHVe67kIah1nqMkoj4iY5Ckk4wSupqS1WT9ynLuqczaqs++sBIOTKl6i
lWMFZ0XWFUcJFQcUWJm7UbovIx2RdwhJzuxP5ERmi/c1rsDlTmNR1cl3NFcmJQGEkqi8ZTD94QoG
k5je9kMzbpPVxAcMXn7Oy3G4kj5VDgtInGELwd6UcLofYSnoRw92VDgMcj7AWzTIL7DyZ+yDN9oG
T8jYOAyOv/do0xaoEnyHOvl5ruUrGnf8TFjojmMTir0nsaxbSvm2cviSuxhaT07IurRfQUTjkj+/
I+rardJEu3gCenKARBhL7rpkXb4kwlIeBi958ZH/kI4+DsrJf60SCuhXVpdWujc66BDygbxQGzIX
79rEjnrUcxap8tZWMvN7jCEWlBltg62ziCmv505ljVthEkG9Qk7kkEsRvaDGFBOGp15j1vHhfSzj
0OQW4vwKkUdtAnmZdaM0wn7SFjFBScg1+34pahpIzFAJT8QdaaXkcIetX60IcaLRqF9/dBQeKzhz
HuzkErwKnJZw7HXot/lg0AW0W5fXXy306kkRsepxkcv0MTjyI9Cwzw9dilKFZB8GbbVjHJw97xWs
Z/7i7wPxPqzYHzKzeCZd4bQ6z+6iXyLtomKBRpfWRUpHzV2bT1b12bJUGemOLS/GAURQOpn9pIbm
MJQ3i4l3usNVgaAWiASvPlw7TQoRVJQKP0LOsoKrMvbfqWTzCRckTE0L2mbKaik6X2YdP/nzMGTX
A80m20VjKhA2zimWERb2HoKtrhwPIplO0JGn8N3zLuqKxDtCi3GTBD9dttENXg58p5/esiWocM4S
/qLcz1Hgf9cbN+lhNxy2VI8FiNs04I8+wDrbui+Th4TyIVXj9DBC9952NUqsLhxBirB8HoXlFzr3
Jze6WacXro4gUbMWU4RPP+L1WuO46ZAqnwTwdIvmo5VY/QiVDZavZR0ipK5fs+XJI8eCHRZxU8XI
KIQRPK/oZ2OHw1gvDXKTfATPoDsopSF8pIK7Ka+9jGkJOSRLLEJYHShZWn/jgP5FFxyo2DaN0ZPd
d6/L+qMXR0/WrGjmLqs4xLvYuZSzHKt4ydoB0lDEcS1w9aHlNtleZyqM0TlIAxgB9zzEXil7FuWk
748Ib9r5/nPvwurX+Bu4INHg5aeE+xi9O1aEtkeht9125jHCFrGwWzb5xw6Hd6ce0ar46cU/Fn3D
BmYABfrddkLpWY6st/OsT6TEGKZ5hFALqMcil1xqKnI72fikBQ7UCsU/qIP5MUWzhw1zXdMAhWbz
gNak/+dj+Y+wvsexx39+RfV+RQf/76n5mkcx/pT/9k9tf4xXvE38/od+gQ//Z+CFPvim/x4vzD76
z/G7+fhnxPD6N/6OGDrRHyFFoA7Sv7BDgnP4B2Lo0D/AKgIWvDKMUGZhSPk7Yuj6f6CKHv8OghQM
Kwgn+Adi6Dp/QMOBliqoK0Deg1//TxDDP/Hu/4+uRICFryJ36CK9KwUEDPJX1Iji/bRMK7lrZ1bt
yygcWFoLkaF4IzjySa2XYQ2qfdSu3Q5Vb8ExQm/vnZAsftAlw0V+WbsLJxXFsByIL8I7suMRBtFW
igp29E4wiKzn4E5hpssrrR4tEg83y+x3+3/60v8F7PZbmsOfv0p0xWWv/ST4jX6vfV9UsvSwNwo0
a6nm24PTcoMo/HHvrQsrVviDi64xbTE6Jjh6+K1fx6AMC6cLQeV5ttlq47hngC7jOe69nV/NfDdR
Mb3VTLpFUxKkWXlNs/tzzwVpNr+twlm/Yo1SUtTxjftE1/rOWcbmL6iz31Hd6zOC2R44HVKnUGb1
e2DmMo+wWlXRvJsj1uel1P2HgzybYtIuwo+0GfcldeatU6Lbp1lFvWHIpj5MCD04hOif2y6QhU/5
v/+2r0zar+9NAIr0SvCDGgIWfsUI/wlt7JyFUV27YhddPwHN2SyvkLd/WhO4ym24kKxthvov5vZ/
8aFX7wtEvFeRFmR1v36opMsiIzLJXY8H/dbICdlTjcVEmrmSh5fWDMuOrDC2/I3j+IXi+GdE9199
LoxeELEg8gA54b99bsl0UA0Wn8vHDm92YMfDSsYnBhnRW+2M4r0hf9l7DJHOL1/xn+2tuF1AlOZB
Mwb65jcwP5zQYJxYdK9Hgz6MfivmLK4g9DBNLb9xOfG+orl039ZyHDcSGffbWtHpcZ592PSBCYZI
e3RwnXNXH8zdIsInAhkJqNcF4kOowBAYOk14xLklsD0+qXpkWVA1+qGJHX7AcfwFq7I+DnXo5Rik
2zyw4bzjOiq7jRCOeIGYLZWr4ns9d2bbsHp4RNOxhZpHru+dicZtG1bRR9deq9sx2KCTqBKpJ2j1
LKNBAFzsFZrGhyl+dCSvsWMgnACQWBSLlNhpKgQJvEPd2+s/e0hZS1HmbZCFxpoFWBjSrkbsZ0eU
JHUfWHV+4U2JhJ1mVnIvQyRa7zqj1ndCWxHkUMjNuB33Eb8f3H74cGsYClJ8gdrPGth8KpSd6+Y2
UUDT5kXL22SpIMybPC8N8SIfkV0MhJeBvTAVQMKy1xRCsDI6GAYjv1PbxWQ9uBCdNTKk32PEnU05
YHxAtIxixUSnXVmW80vrzK8+Dyn86MDghrRspv6Ox6Z+KYEtPXZUxEcokiE/Yl6n01hg5Xr1HGIO
ovWdWupV4OJiECri4FsQrnsFRFs1ZEYOPwTtppNf825r1sjLLG4uadQLehj8Qd6KZihl2sd+iRl8
ZCiptgFEcrpFHXpVs/Ibtxb/sSR9cEz6gOZCaxhm65kgxi1sb1jkV2shK6CjS+22j2PFgMAnIlQZ
Rb4LXO2D9+7KhuJaCcAlamiRBFVU2BlCpNCRO4kS2lOjK9hyouByjftP4cs0B+pzdE2M4kB0/Wna
8MZ2/DtBpNImqbpbz8PGC/K0LRQRkH6uarx3grHfVIH8EqP18VtHcb7Q9cELaoT2TwBrIxwBcwpp
zPAIJKB6YPhXF9cTSK+dY3UalklD697UsDRZGSNVA2BS1Psj7kZ1uZSA+aClmtvS3PmM+oDpF30Z
cana4BlJSH1IFBcRHgbcNv2oGzxLrEGLNCA8jcSU+woOVUCvYFy5mCgQr5ZVWUC5vwu0JQ+RdbxP
zQA/kOiKEQqy3iLjCFD+pJc8mnAZRqCV2XozG8NtQlx2gYE42lBXNGgUnf1tUA/fpSJ1Tls41Frs
ELcgs8n7QBXZqNYqYFng9ubJucKNxvyIhGGZXNr3JuEl2I6LLOXeF6OTgVR7QeTzreDkmerY5DpR
oPRxnX/s0QVyYAOXDwnsXlCRDl8clzLkpuNA2s0dtCK4zyT1D3QyIBNriRD0GHg1PQGsAuDmRvO0
8xb0u5bDmPH4Gs8pmoMZyjlFv9Cmm4YLg9d378bEa9Omt/ohREBuobnA6hFQ4hNjA+Tasu6Vq6SB
5QxrU6Qo3ehwR4JeJYGrIXaQFVUhyFl5qwexJ8WtOb2eTQV2vTHrIdPeDWOr7+sS3bp0iZMUCwh3
VWdBLomPixhr4qRB2HNyQJ996MHn5dsX7bIwE37zqfTsXFQQ9+FOCQ/eiUVC273WRzCxps1cDk83
aSonFbZLzspl8k403ZA7cQmh7wImRVX6oIfgaaCVvniW3FCCQCDhE3O7Olwf/Gj4lOrVJ2WM/iz/
2BoY+dPYH5ufVUseRe95W8wG4TZmgS2ukfsZvKUir/h0O63AdCwfg0dv0giNXxB2Rwd7jqMRTwA5
TBuq3H7r4tT6MuPY34beMqQoZamvIY7t0Kf90hmewfs7sEe8uNGmxPC3i+egwh3e5fLcxrbKk7ma
yXaKPOcAC4dXZUg+Apvsjhz3MrBUMoXymN1r/IpPzlSON04I+6JPhiRDqXWKzsHoiH0tTB2gr7iM
Du4MrAKEQTuDFkOBRX0NChpfeOmEd2UiekTCAEu2A4WTMobpDaIvJ8qDNkAhp8KiX8oiZno6rKMR
Ny6Ko7YSoZln6H7NVlD3ALPxS2+WR6jWwASb4SBbi1MI0tEJFEaPynjQcHsPPu0NC3hTMNE4WTgg
FdyPCDKR5bi+4SxBRTs3BHlVODulO5gTGYC9eDO9TLhYl4I9N0t910sSySJGU+r5aiDb9gho2dUL
anYZ9NxMODwriew2huPcyjqcngOE31D1EzwlPa0YWQKiRFGR0v3q2m7JkFEg7mOH9PcYWJ+AkQc5
adpyW9kquKM2aTduJMCSyBlu7xjJ6c6spv1Ip+SGKd5va3iToWIugWLXocQ542RIZWsOuqXPVT/s
r0nNzLwlbAWNMWDb9PhPJPgGeWjLakAOMgDrSR4ro38uZXPX9uS0cFBWftTBDVnGcRZ4ZPlEPhos
W10otwatRBd73Y7M8rlOCO7BjVUVizj4iVwz3iG+flRV7im+7j3ShIc65MER2+16nOA1Lfiy48HP
sg/Dyxhy9YhyD50zCIfTFQWRAAGACdlhaFJO4cmLhXfnwOH0yvQ65oSFuJ/UgZNVk2TnruUWQuc4
VWhxzVq0TqSeQWqGMRXZDrE77Joa7d41SS5TTF7HudqGtf2IO3hKuY8zXOEWLjpgCzB3xXdNt/BN
pZMoqxmVeYh0LwANUb2+w51Bi6mc1tx60VPTzo9ylDmd5o+IKkwk1n5P6/ww2Li6i5GWhST+4MT5
KAoV0KxE/FrO45GjSGsOcwWAPeNuh/+D1gKzatxkZ9EomtgyTH0Faqe6RjPBKRTB6wnSyelKuSkd
LbIyicGHreGz57Zv+HKzMWLhc+fAtHydkea4BFsD6RhMFIZha13lCe1+HxWmq0z0E2J8G+e+DYMn
2munKN1O3IYBCn+Mo19k2PK0pPWtcNcuW+dw3jbh9FNV7iaZZj+DBuZAyunoOAwAswJVgiELrSx4
TnsRtqlApzQE0q+OM9whmGMF2gzEN4pWP61M1UNLn7xJADAuqWN8B1WQWSTqN5P5NCFMIGGkNxFE
9fiZX2JlTsjXOPhY6Vuge9FN2VXhjvahREG5uURoS75JWk+1WTgm70wkDwJ+plfdlfk0Rm8zuSbn
D9GunkVyRxMoKsMKwVSB++xeBbwegN9ZNT7qiDVFvJW0G5vUK5ZQPUBai6gxLvoZnJhR+2SJ6mNX
hmExxpV+LjlAvgmQlBuwR+uWqQWZgRc7ilIoiIEITcn3UlMFggiiYABZNCHOkXhJey7jgW6TSO8d
tPydGJQVedtN4NmB/leHGUjZLjTttXlPHZXR/l0g3dtyRjB7bZqHBBN9aqHxup/w8PdLQ/iWSrsP
+/XSlJ8RuqtzrIBNO7ZlDlFxlNcOsotRvmWAhg94xWxj7sg8KUC9UKY4EukNuoqyFTfmxCEAwBH9
TJGoioP11CEWOiOud1hiZKW405cPpPWxKjEQraxnl1b5SKkX46XW6ILsMBSLofng+GLyyscq5CZ5
WHDhgEx6RrtkwJp3uNGxfmdElSF1YMiG2S3hWvypk/o4188Sd4YqqLcd0VJkIuaoVwvV2dZLnE3T
jLEQ6u91Qsr8xV3tCZAJepJJMB9Qi43G6RqpYApdOjdjCMt8G25XggGMEpXgxXSXc4tipwTC/9SB
XxOoL6nrrdMrNwtquETHpFs/fCRI4KeSsAWFEUFQAXhKYhAar00hMK+kAwLBkG03r0AbwxzZe839
kMzghFY0zrwNVPTbqQfJQ00Pb6MdR7tnNBRpB3q7jaChXDwEmHDtPgN9yHTkbOgqIbIWDuBQ74CU
h+7Vnftjk6zhrvGw3AVmGEjel+85WfYRtAWopIjrXVV+BovJfW4dhDMPfu645jxVur8O9NB/eDME
Dcbf8xYjHLwvCEbHjjZdPAMMOAmnw2yPKDt50vO4RTc8y4h6MmBOoDc5qCDEGRkh651BIDL1yzaA
XdKHwmVbOn6d6tWusMSgYxuCCyC9bYdSwm4cIIChK4UOCsGMGWPziHsC729VD3oL1vGzYPflim0P
ohFV6xyZBylNYP/qvkZnzVcV4I7kPawJf7agsWV8YN3AQEE2t7W8p2zKF/0xob81gzAOPLKubBG7
D6JDfZIyx8nlgEehi3HByJSYOYPKecbeCUsZBPksxOMIdmhe2uMymwf+E0eKR1qHFUbf+FI2T6qF
U8gqfx8u8703Yefp5z1J1NZlj1hkNOf9i51RkNkY76Py63PoH0ZOuyKe3kPtuLvYe0P8TpCqud2G
/kU7447i7fwWixAvqh/Cc1mVe6RjxTA+t3m8sumBrN0Dtj9QxUNt/X1UVnFbIA65wykeX5Nl5CLT
aolQUBvTFhtDAszKgnlZ6nb62cAZsDBTnqJE4OIzO5sgivQTqgZy649j7kQM6o01CdIlht6DUG5T
Smvcvw3xboKkjO5QUFQDCw/rJDMcagDpjtPNaqr6O/YHaFGMS/Z1KasbMyB73ob9oVejJpkIIeeo
AUnnkUQ6DFIpRap7JHqO6JFDXr9zB4nXejv4Tnxb8XbNG1CjwUpcVG/gUXh2WFFi4pW5XJ6EFeGu
7CkuKzNpAWZ30dvqVA2Ws4kn4Piueu06j+zckiQPqEPnEN6+OWO9PvIQk0K5uMCg/FneTR7yunzE
cm4chmgRImQHbQG8O1nU+t4eMk/nuA7EZGwpb716xZDowk11P9c9MhVGcQNCyb/D0p9zOMiTlDrw
ypqglvt1JNWJ26nbeFH9zmhvUduwsr2xjb3r46vUqEbCxQcyoOMRrxGvwYAMqymCmdCvBgBEEEpg
ZrLZEgMiuqwTsPMIbk7GlE7Duu9LPjw4znL1/KPnFEE6BkcGWHMRrdUOy6eCFkCcem0qSK7cGQ21
ockQgS0yWCmwY8QOO1eNnxxpSVGnHur9WnL3BsbkabdEdrprCH5In6gVrYZOiMDHCC2THxLmvm0z
IGHShXUPF2Q+tHuO+/emFfwd8jI/HVXNjyVSEG+8oAqLJpiWHyYWyRedlEbfk+ow84HDRumHO/g3
PIbvOXXVsKQzMaCAKpc9aR+e8Iy6BqMAHd34tRmhScLPH7QX5ukZDJg7vdDROo+mdzVEG8itPnuU
9JeGhv1HMgwQ6DQqQS0f8S9N63SHasSwF/SoTDq3g0e8TWLReJbachVghMjDBLn5MRIJxcUD6jno
oiflbBAGVrb5iL05hz4Ud6alp/ulLOO865vPaJZRjvdRnZlHXyJvjj563PPT2Gv9Hw4ivSGvrTt1
BkZdQnRE1LDH1OGqKwa64tzrAuw3jt9/dACWRAMbYqTkkk5eO1LEjZj1ncJfizYVz60AaOKaABvD
wzyur0EP/QpiZLLaGyJkzS0z+jzcFiznOOmXBoq8kxczb0MW+ljXxtuM4FlfSk8eOuCSBb7+Z/SY
zUUPLjpCXHFqSrUce8eyXTfh9o55PdgvhpfdvleSbyJ/Rd1Lp2APpfYu1ALxUknv3lkmnhekKZ8x
0Zq72U0YOFjS3ivc/zYqwlOBFSvZ8qSOTl1lju0w+6AV12F/vY7ngbH+LV5SU9QhSpTSmtjqktRt
cnZxPjsmgquq9oNPPMUxU1H7jht4jap2cMYq1TAGnMlMva07V+wccUyoQDpNkLprzWlegfXjyrSn
Wkqx85pluMyqI/eEdP4LzgH+sA4o3cGRAZDaCK+qtmqlY52GDuuhzyCsRlieI5AuL/z1ZkqS9hZ3
9zbDJcf/oVdnffBnTxwq35WpnxCwnaDwM7/h8Y6Q2UEoalzer2sZ3bht622QmBvgolyCR8MuK7MK
aN+mE+2pt9btU0djXhviCKAkTpuOb4VgZs98i24XP5AF7g0tRh629u+wPUV7NVTugdi6fUYJmXz6
E9FXRkmUC69kv9bJ/CKRrA7KWADYcMflHGhnqfMBdukcmEBwJL5DNo4x6q3UyJz0fWM3uC+dJCJv
3hYr3XM4qR41KgrhD53tg5d4BC3vr4RcSk0ga6zU9BZGZXzChXpiuTsn8gZRo2Yu8KBHUKK9tF+z
jww4XBSQTSusjo9rGwcXro1Kk6UZCo6o6YORpXviTTUc69gNgTcx/10kpjshwnWAstLzr4K9Yf3q
W1ZuXAiSIFZdp7fWVMiwJTGsuO5Eb6weRJ2WpVTnxEbAE+zcA5q1CFXFPmZH+ZQgCmjbBY0QqWTO
Cg0GxAxQ1dXJD0JwhcDw1WHyrKF9X/z1y1TliCokM1issei+rgxoE8RnXBDp6G8hw/lEOy1UZsgK
CY7AXz0kcLlIqvXGKkjp1YNvgzr66bag85k7rUPOmTNeIPBqTxPMgDjcafupZ6zkRvTx3XRNdFlF
SD9d7lR7srpBYXxqER4wuOdgwCGMBOTpjfT4R4dB4euUcjkbGft51U/ySS5NeSPG4JZFsnvyul7e
9I68uucdZ+zSJejiu66mzb7ky7ANogFfEoC8cd+GSV/4JZpjYOmDMrEzE4BgXPWfFhZ0c+pwC3Fs
s/jVaUVyKfKdif+AakVXbeUibFohbQ5qWNrZLXIMl12CWLhMsTX6kgb7QrpEcnqbTHlVXUomg5RE
fbRx1BDdlegncwHzD9NbZaa40LMXf0BPT3mqcWXYlvUA5WrQq3Djw1BxHmDvePI1EPK8Eq6XEuht
90sNWxWhflDUPqKmwxDoCM51jPMeJDZpWDHn9CfV9b+s91+4ZHzw0f896/0wN//n5mNof6W98Vf+
RnvH7h/Ia/IQXHC1UoP3Bmf2N6NMlPwRUATm+hFSTa8lH/9gvZM/UKeBWgWk8eNvoVcDPNzffTLB
H7D5gnhD9NOffdGB/5+w3r9ZJZDCCW8G+ntCJHd4UIr/RnqjigsusKtI351VcJeEmh9liPSXVLB+
/Qvj129mib99Fgh8OD6Q+oBU5l85y0YjQgaRD7qIoJGBZoYMJ3Bb/a5UE6RUjLp/4WD9V78bmMoY
JRgI6IRh99fPizSWwhBNuhCjqHK1+gB4+7bHpTD6q/LN34wuf/5q8NAByoSOMkG2wq8f5TcRERRy
/uK/qDuP7ciRLE2/yrwA+kCL5QCunVoHNzgRDAa01nj6/sCuziSRdPdJ380i6lRFnTCYm7hmdu8v
VMu1biShKn9RW2wejA5RN7vAWPSyDM0MUFxYVqfkKL/7OPRcQ+LTsIK12RziQmhV3Jn7ZaSl6UYx
KnO0sehJwdYG2aWoSdWNKIfmNozd8O3TQv8GafCVWId4xyQvqU5imLwD+G8s+s+1b5jZ5IkMnDhd
lNQvuYhGGyVvghMV9plk0sdneGaA9UB6XESNYPYLjRgH8CGre2Dk8DkybowXZpeF5BIK+b6clpQX
pHlm6/EQ3egVb0LAuQNY5JYk3L/+xRIiAyBmEXWgFj3jX7u1ikZXAsmgEEBxkLMWnM7Psv8JtAfL
7B/NfAIVTAMLg43Nj5AexLG5y70nU0sLTeZUNrtxXHF4ShdjEQeghKmVvIIm5m07dlXqr2qK0bo9
KRA+UOSoT4lozyr+Hz2Z/BqJOpM5yFy8AvAHGJKanlgNz1CTrOSTWnfqXmh67y3oWq5XeNrf/ftR
Vg0CElwSVvWcOGaSxRfyMR6WIoiDpWd579JgncQ+szjnY8wETuKCaN384yNWnRvIFWANgcmoa0cT
aJd4dMaCoeqqE/0nJg6B/usWKRs15yE9LRiFNF6TeBQfXT3+V0oTHzsEQAwaWviLsD7nOmuy3rl6
KxX9so/IbVbc5hCDRCfk+LR8sxbIHRHksMlBVcaa7cPS4F6sSi6178pUlpLkIZOdNkH2OOjIHGp9
Lax1Q61PbP9v4rgCQ1lDJZ8wg2XO1xFUIi63QVkxgt2QrNSYCqrXEnPgbZ4SdJwDjKbVzkpQUepB
ehIg6YRE+QzmIT0LYHqkWBMIIEWtNFB+mmamhgtzLEXFlqC3peteaiMSFXGbklc1hvBdqvLq2pdC
t1ikUeH1WzOTolOYn2/GAag+GH2OfxbUfFOM4aAEnqzUy5Ks945nd7rijWPtABn4Jyb6m/jDRKqc
aMjPgRKam4jXrdhWCD4OS1MXHQG9Bc6Xh0Bod5LoXWgdgsYacqE4eO0jwf13PlksZp1Pg/iDmUAR
9R9KWG3jSgOFcKrWBhogPGUSCgukzY8v5ulM/rL90ZAHrcV6UhQ00iac4uepbinMG3WQ18tRUEIn
ywuEyERJtOPR69aKKSyPfw6U2j8+yOmFaTbSCMBf2KlfP9g12TgKYghTC/cXQMs9tTQsTmWttSu/
dhXHN335dy5kJAwAtWH5IcUGMDsRQCsErU70FdurWI0rmau+t5NFKtwwl/TmIqbKmm+o72ZvLpUs
adGYwxCs8HsDaYAtTaTYoV+rqONrLvAct59eLkFQgUE3kJvEOo4KUoFxqGp0i1rLi95RvES59aF+
hQ5GYuKTEZq4qlDM8l8ok0uU1gMO40WDjru3qmOT6xsvkwZRKCQE5MeyFHoLZLJmhgsjzQJlobdy
6N+kUZ4Ne1xjdJMXse4qcPQGRqBTQ/8NcyBVXxp65P7Kw1Z4qkY/2BViEr4Ao2jugTmE91h79B6Z
sh7QTCcYVnKPzExQwalqZOW1igOKsjlgkpByYkuoyM0C2QvVQ7vGrlEVpRCtoXqIuHFUU4HAHCIV
pzKh2ejFz9iNZcMRIZ2LTm7wtcwvXN9xNSP86daQEezSDYb3ykvCzAnFuHp3EViAa0XwFTcCaW9/
61pFcBE2FkWAhDnXlgKuBYup3E3GNDIj8jpRAwnmSm5GL9sXkI+yC7KQ4KZs3RysgFkuBCW+yrwS
aaWm1UrKMVYrtw7VwhwVUrwW8YjScolaGhEg2raCW4lb2RXSV12pxxT2XAS5DYlD6xdwIsnfkiqI
jGVGAnBVKq5IZR/1UTgovfFc14Cs7VIz3HApRiyYu9Yq2nBn1LJwawoRni6ZC4ffVvrUbBdmxWVk
gipQoIqkWozsHmhWu6rLgmwOBUDsdFBXitdlX8P3FGKz7OyWfKqwa6NCRWypGZraQcLZvVTTdnD3
8D/RPS/GWNgVDHLuZIiGhqj71G62V1pB9BYy4acBveOqNxE2F+WOXL2W2wqj+TDEkCR2JvCSgSpz
VNb7zFCb6wSQzpQhgPGz6IFKQiXtByTG8N4Tl6nXy9dB6wYXfVxgDyQAUPjDXWB4Juj56TrQ/IqX
earGdpG7BgofcoM5kx+5hbcGnBEmkMOy4K02jZBycjrUPym8aJKD0ReYMndMyj8xkcDC1yenhKH3
tNHnBWw4P/RJORo+KUbKWoV+3ysTCakwzXBYyBlTuyzV2uhvxn6ktgtPIJMgySuNCkkgzwVKfVpF
FbUWq6pxRLMSNGgjapI4MgUKLJhQFDG3mQm/HrZmoXfQb+JCuKqHOG/eDK/wk0dELS3BtvQmf8z1
TO9ffNyEb/sWWheFv0kZI8GNjfWbu6O7EjRWupP2PkUQdyCAOZTHxa3SNBoqZDLljwtwDe6zUuH9
CqM4hL7VWJ58/RFA/1Xy4f8NT///mwjHh1nL4fzCJku9/7Of/uP+/3KPfv/Q9ZjEOz7+3X+w9eDk
p1cuKseIU6Fvx0vsf9U4lP/icJMm9ZrpwTI9nv6DrZfl/9I0ULUI3yHDgokE/+g/WQb+LwlUPacw
uhXImJnS+VkGAW1sMhyce7MTT+QoAi/bintPq5xo3Fncl2ThxDn+9Vr0d+PTcfvpqtYOVZKCf6Fi
pfPya6qnPPC2LTp+x89t9cup/Xfzs1tna5BCjKIKniMVwEKwXTGwj7f89T7wd8uzZIEp5qEMYFLc
F1RoIYNTla/scMzWQ38pawKQm/fjHzr0E6aR+zRCKRrtsgv0FdDLpVReGOqpi9qhoZ8++KnhrJFH
OUBgc9/AiutllUmlZGOO/+pR8/cATTInn5rHo6oVumIaoB6S86ORk3n7a/t8k7WYNsOnq9/fDU9/
/6lhIcQTUMxzaS+p4wrk3g5GvN0mwqozso0WtZiZ9rbWc/npvQ1HzI1RFo5ZYyek5Re9pV17krvk
RNubRX0JypsCKLwC6vQ9ylPH+/j1qfV3F2cPkCzXzNbIoNf2WvgyIPORh/5ijP5YarKTtHZ9/CuH
Vsbs7ivF6G9ypot7KX0FWmsjlXC84QMr40NX8tMI4ziDaETFjjfEpyGKbL1fJeaJ5MiBffNxv/7c
NrTKWsf6dZ80yjJHqnrkDia9GT7i4vLGzU78hA9P2b8fCH9NwVwZ26sz2cjiUdxryjt1vz1pF0rl
ARKlnWtrLsUUwdwpmQFfMN5lorbypOYxidIlgGDHM3m2DOLCE5D+cF2gWflKMMbrAoUDrpwLX/NW
iScsAzW9DN0O8BE2bG5XbnruQC1wiRYrRxng9qgKeGdYSEnEMEaf+uE5b+qVTxHLzS/TgQKMjFto
618NZPoAT9pmMa4yOeZy2V91fURPNFvRdlkmr+IiWkpeTeK1XBN4FpSMt5WYOVXUXQnNawviQy9/
o29gt0jBqKSTXON3P3Jzd0NnNOAMqnfhyJ1DKW/PWyezGJh2IUK8Yyjuh/S+KF/V8ELKTsnDyV/l
kP6ewGlxflooYdiWPFHYQ3oR2ckIB7SmGJZwIRoRfO2HLZouS48qOchfkAmrPEU2AofkLvD3OdxR
DTqrGQsPSultsLbeRVa6A/KRLASSN0PTnlho0yn43TqbRdG08oomL1nPLaiMTn6JEAIph1cJcHdW
vowj5rmkIE6M9xQ/vvvYLKayLftREmpxr5ju8xBKq8okU1pSJFPs0RK2Q/yOURJbS7uuUczneikt
PN3YK0GNqB180Nrj5i4+47EDrZ2SsceCLyVtn+sF1X8oBnG+odLrYJnktMHE0p9ATjtLKWxD/aGx
tvwG35BKdrT8j0QjZduBqQAMA6YyiuCxJBn02tGBE+944n0nPZFWdSFO6y6Cnu8Z0OkE9Ozx8TgQ
AKXZSUD9tOka1FL2cmPYoQjO1T3R8oxP+Pfqm0dwifdIIkhMK/hNPHad6ZVO/s8v+Z3SshcERyo5
91Pe/q+UcY0xcgZJXVAtRvzEsnUA98hrDBLlVFECkX+b6h5geH2ZTtog5/3+2QEAok0pUDsf9gjR
bTyV00x4O97ygQNszkyzEK1w8xSpFMkHQqUsBVhFyu+k2EiJdOJ+cOCQEWc3v7yD92R1HDK1wIn9
1HY/FeH9eO8PrAtxduuL8qSNqoF1YVl20W4G7cSBe2hUZvEuh+ABY4p2MX5YuE0DwAKtItR+ah8a
5f3xzh8al+nvP8U9PcbBXqr4SOeCG78Kizc9/J9H2MHCxKFxmcWqTO/0MfMGce+Xi1SB/7o43mX1
QFwSla99LqyC7GPbi+ATfdRiyjXMrKU+4GiFlYBG1coIfpRVbsvlYxBuK8mF6K4+dHUNOchzAhSV
JeCTaGjZXRlt2hYHukrbBWqy0GRQCa6yasdiLSRAsCLJhj62DZqbKuhvW+NK1ny7Sn5W6CoJw7bW
nLzOt4EH1HeVe8+qF5640x0avFmwEVqjTwbX4FJUCiulWJXQnU4M3/dR/UMx7vOM50NVBkEyPVLu
wuFCAe9wvOFD63UWH3IfqRWMQMd9ArOi66KV2Poglm57LN2NWDw1+992H1nI2eTXJERlNyJU+mtB
3pbqiY3wfe/1ec0K8nPIjuMCEAUyCkIXY/g8Dn8GLKGi5JTo4veTSj3+a99VKHJaELrjPvbeGmkP
PNE5PvSHGp6HCmSAOhnCKpDvZeuRfzoxpd9HB31evOnggQEFlME1VzkaYN1iMu0QvBMx+VCvp7//
tBLJd5eVEjAcSR0s6nalZP/OyvB/z1N97mPiRaKboYU77jP3vkLnQUUBQ0Nv6PhoH1oqs71JudlT
y6Hksm9BloweevHGVwOyyTJg7d/Hv3Fo5Gc3AgDRSWNAndujm1+rjwagNqixJ37AoYGf7dQAfBoJ
VXYqGmIFe/TUG/9Au3NfF39sE1BxtNv8jENHPXU9OtTs/OyuTSEoLG3cd+LGH5buuDg+xofanW1H
ijke5Gu6W4PA74C96ydOvgOTN9fwF2Tyrc3UsOddt+KtxBtMuTqvz7PzmkQ49fOOsUjzLeYjfnZ3
XrvTGH3ai7JV4WE0TZ3Fu2bcwJE8r93ZWe0lo+XV+dRff23cZc3yvGZnWxDEVFUWBc1GwWWAHNe/
U3/+K3CQwvwyDFHBJbGsaDfxbnvltejez+vvbMfVEXABzjIiv/GzB2sblueN79y0BSpCocYZMdTs
F5Q7/VOeXwf2hjHbc1Q8ADLil7lX9Xt5vK9PPWAPxE5jtuf8oBtSo2YgwvxWj+rbBp2lvvPgX5rb
Hif1s4bbmJ2HXu27QZjxFR8E9iDsMihK57U82395WxXtWOXifvSX9bDt+/POQmO2/xIfFbYgUljQ
MbwuzMTO2yjGbP81H5aYKu0OPBoap/bOukVixvR1oyjYAcA6J150CfoIK/e8RwMeYV/bhbklUei0
sCrtFhpGVsKJFfF94kSfqy5jO5pR1GUcRutnV/5RKTYOTeUobgU3+0H1ilVQ35y1ROZ6J5EEBa8t
jZF3MqmkBpvZX8cbntbYP/MxuDR8HZuk6HKjztmTImLHsiiukeRMsSQ83vqBHT93f0Bw3IpFj7te
L0N9n5gnr+c1PNuM6IsreWow9G251A0MSM7s8Gwr1qlepG5vcjk1TMDr18G5HZ7txUGRdbDzNKxC
7oPc1vwr852/Dhd9thdLpUHzzGf+UESJgcOg73hidR9aGbPdWKpeBRWWIbbUEg6SazdI5UJCPT6B
MzTK3x2fbUrRkDvPnC5gUvhaDf6Nb8WO36wGxJSBMCNU8pjhaFFEleMJqT0gWeFJd7G0HtSVIiCg
OYibIPBO9WY6M7/bBrOzNAA8JiglvalaAPsJpDC0gdEPbGrVttgZdRg4sBAoTZ8X87XZk7NFHSdv
knjYu7F/U+TZdXki6B+YNm22ofu21Pw85pcYzToEIZG518hlnej1ocZnJ21dUbpqptVWK3CB4mhl
ivfw1U7Mwkxn6a818Q8JK5yOygp60l5GAVBoe7tBPSbVG8fPXl0EEAXkTT1Z2MlDswcEbSdauMjx
eOxUxDJzBBtkeZLUvcpSYRGHuh0Z4g4H4RPdOxDM5vjmUZcqGNxsYV9EVCXcIvN1YlgPtTwLDuhM
FzGXFaIOVMFsmxonotmh6VK+BncV5Y2qQStkH0g7BDzRph5s0T9loTiTeft7umYRogjLIdWnmNbh
1RKE8SoagHpgiZwD55LHdR8qf6zwWWwRkG1/pcaDKq+1jmlKdbhQv2PQu626GvJnxAOWVRUtwG2v
c1lfhKPmWLGyzasnTbg7HnCmk+GbHT63kSpFpAeqLoGAjLJqFNxWHXrXEgqioJeOf+HQLM5iCOWe
pkCNZthnamaH8Z+hPi/GzwkEsablfiCmw16ktsfD5MyntToLFaOURbB+yNp11EkEVHIHhCTOGouJ
N/L56RcgliD1IaM9ZHstQhvsxCweGOO5i6UiofJfNhIByNCpLGLEGp+ZSJtTUIo4QfWvABSoU/RE
Dun5vJGY7W1UaoRKB9G1H3EIv4H4eV6zs60tUPMFm6oO8KQX2tXZzc62tBVGNeg4t9+jChm0vxAj
fzve3wOh6CPv/ikXkGu5V6OPQYq13ITCj94Mlq4Sn/dwmENomzAHKNf1MLFjh5phed4l88Ny+FOf
24GrMRp0wx49MRK4xXm9/TA4/NRsD02f6aNZuP13YX9e9FFmOw6DlADpFxZE6t8gL/AaC0hrnZi7
A7cjZXbbLnXlP7vORb1Lan9YHM3QaIvMXenjVhhRQKi8WzEsbQHvcC0DN1xbS998r9zUqbN8Gbn3
gpCvsmxvQYIccKygwCE/ROWzjszgUIM8DrHVyFK41qgXwrVIw7euFJACGDamu9Gau7rb6eYGCWg3
NBGFa3RIOLltoXYzFIot6kv0Ee1xFO1ELG0LqrLgP5biy/EROBB2lGlVf5qyWjMSVOq6YQ9utNId
t1wcb3eG9//rCFVm0cGwgqAYPLHfe+BqdOPe87HGk/A07F5c4VYMfsfxu5DcF92z1r56XH+Of/fQ
75lFD7/HYSUteGkDL4erpQ4nBFIPtTsLHwjbiCl8bDIOP1uEUM88TZTZW8Gw+shztanZP1q2A+R7
fBQOXAmU2YHNiScN8TSrbvisc5mLxztdf3O784r7+hx2qOAsjzkh3c7cJ0W3A/VEKnja0t9cZT58
Aj+tRl3NU10ux57SNnrfossfxVbDOy39gUWvc3xwDkzlx6Xv00esuFa4gZMEhGbstbabL463e+Ag
mFMUC0Os2lKd5jJZw1OwQ+ToVO9UcelQr2cbNRrMJgG2z5AD4Mi2Xb493mtl2hnfjfn0wU/D4cY5
mLK64XLnXkiecisPO69TEWV8EP1HHzDWqCL41moI7IQ3AWRLQbqSLGEVIOMSonKp+eiWqwMi87g5
eNGyyJuFmBm3qMwvBIFXSo7c6XuTb8rgQQRonUqV01EAGr1yEUenfDFhKx34HbOdr7ZSa8oKr/qk
0hcwTJZNri5Mas5d8Tt0JScjvwSynfJw4viYKSdaYY/ofEQ9ZhpQwRtjO3lpV+VVm3dA0lLk8JuV
gNZbxMFe6ktZHAHzeKDU1IUCdCuX0ws9xZ5AdbKMgB2hdy+hM/JbkUMwNy9GLtyrUrvS5OQ6i36J
9ZPRyMuqz2wfIr8u6CslLdGmQoZffcuDC98XQLToqxpBK/8Z0zhTLS6ldlz0iOyb2jYV2RPjbRvT
yTqzMwv/KE2yTfNRgbVe9j9jpPxa8UeMKmMl1pTiRd6UpSMMKi5GlWOa+Momj6N2YyAF4kbGWkNd
NjXdRRcvR/ER4Rgn8dRlJGpXuvlkKhcRHjPDgEPOgHNBt54kI/1QvDERq+x1YVnKkp0lf6A/g7l/
VeroplIaRymq82Lu3HN6VCH2F9pUZVEcKmRtdiIAzFivf51Nc+4VRWUzNjru2nn+kJkX5u/sokTw
JHCCcZVLGy/CTu/E9jqwKuc+rVgs+yAKeUm68Q7aFTyktV6crEweiJdzbEcrCU1mmfwQUZBsHSFA
rhnDn1i5yOOHGJVwPM+V2zr20AJ8q7z7LO92cXWPsXOidXbhG06rl45WFLalXvJo2phxcS/idOZL
pB4M3zHz3HbNu9LLnjAliOPY0VE6T2QJ8SuEki34adEaDFoHvK5ZyilW0la3UOWdj1SlcYs4ZW2s
hfwU7vBADBRnh3CtGr07CCILAlKMK1AFvz0eBA81PDuG3RiXEqShiB2WEwxIujwcb/fA7H/ApD/F
1tHXpaCYEitmdRGWuz7cCP0JrO6BFP1Hpulz03JQaAMqtvsWgSQv+l3ghALlBxmvcIUYzmLQi11n
niKKH7hQfDh2f/qai3rQ0LlDv4/cG616KKNLFVG5uj3xYw40Pwc1m1KAf0nGGeQGSGILwTIfkGoJ
HL0LT9wLD+yUObQZ/pQYNdONRUz3EFDR2ty61Y6lq0cnfsOBNTQHNcspmtNxzQHNU01pVnG3PL6G
DrU7jdmnoZfg2ykRNKF9pK16f5XUJ6LgoXanNfup3U6RG7QWyHjq0bZHy1Q78Qg8NJfT9z61myKU
KOH8NexJqC7wQQI+naBtfNOQRzsxmQfW/seb49MnkDtsVXMqt3bFU1y8qsJVGXW2IiL9SwpMRFMr
T09dLA4N0yzmZHrUCGlIiqqvUwdB5zVAs/Oizsfx9OlnIIWVpapf4RQ3oIm6D09VGw+t9dntH2Eg
ZfCnqmCA4JvUDZg9BU7RSIxOvBMFdXF8YX74SX9zc5wDUfUsqNtYJroZykUqwFNRLiyjcEbxBlUk
XBKzdW79QiVCAEtvBhtF7W2xutagtHfoAIbm5Oi1ckvJxqNn0QlYOwQWAsXjQ148piq2PAjwmel7
lFwKJl5mQbkqsCXQT9llH8ryzlGuvd6nilmys9L6JR4qVDExDmx4YyftMvV/hUnENQcXA4oMRX6b
u9exfmuYv8q8xCytcEI0EUV0FOWo2I/k1QTLWrThqsZ4qfJvpegpGRbY+J0Y7QNHyRw32/eCiRIW
BUc1WnT1ol0r4XlJWHG2XExY9UIzHVIemiqQQMOyObFPv9872hx96Nbw4vxiWiDmW5rdCN2P4ytP
OgABx7jma5AZa9HHh4oHbkmxREbo0yvvou41ka7LlDzZ4L16VATi/PUWQ0csQA11F+dPkveKKCyM
hBCtfN1BGn+NKqDjDX+6gbUZvsSYKMIaAKb2Q0LpOY6XVbEOkahW0UjvDNwHam3ZGljMehK6tRBL
+uHdFS7icu+HF2JyJ+WXWrLP00txvIy1fT281+UmV1eS8EOP7oPxRqgqWOP1Q4XqoY0c36UpeXdG
iUixWUrPkRrxvtuV+o+hu8b7YaGZr3V5gV6z1z6ncRE4yDYux7xaJuMfo75T69Ku/ctRx2pP5YGi
gnjXnEIxFihy2L5SoVMnAoV7MIaHIL+Ru4eiuxubBrO+GzG9H9OLwt2KAuqFGwxq8+J6KO5Dda8r
O2w6Fj5S7OgOh8iaWt11JCPhVz5G6j5XflfwdnVpFwwuZhwTZfl3XHdLUTWuzaJ6HiA9+fozbhRO
JdzSdbX5fXzmD62oKeR9Cpmtp+A4LXJRg1gS1leBcNYe+IdykpqgVJb1tNvJkFEux1Oh+CNz8c8Y
qc0xoQVkEN/zexoW3RVlUSwZrYXv3nqJgF7nYywtlOglfP7hrrTxQjB+CNqbi3jlaG4t81kP3jXs
WPMyvtWEjdZGG9+4l0JcmnmdZh4Eu/OAUZjOfx1X+OpItEigMNw8sTVjL3ontuq0Ib/7/bNXeTEG
ShjCjNmPsUatfeEX67Z/VPpdKy4Q4Dkz0MwO6QBfgKasau7vmAtA8j4ldHVouc3eBaaepioWGTw4
Jk+SRdwuji9j7fu8MxThr+MdxTo6+hPABpkVu0SO0DJ++u1K5khJBTQfpDu0fxTjrRh2eUDVpmoW
XbZL0mFVlhsDQ5ECarqhUJxsXSRTfpXDFSmN2OztuhBhNS3U9EqornDmLaUlJoi26MbLQP4jW+Em
Td4FM982aXqVl64dI06Mnq5rjisPl98xf6zK69hd1s2l4V1rypWmwYvXzpupOegVq5VBwqZ63BfF
HYpLaNKc2fDsRAjbXopUjxUsyUv9rQlWx2fqwAqYy/4gb6JgUkN/RaFErPnFJXN1Xsuze/1gxrnQ
4Li3V94ET7rqjfIE6PX7mwIid1/XVopslNjhZbmvEAJOeSn7+kOLQcPxbn+8Z77Z0eYsVPipr4i+
pvIUFAq7xGlD7SBTxZgVVnWNSuW7SQHTTVEOn2Q1kijmuiLi/VyEV3UuczQLryhEvk+K9Md7dGiK
ZiFmBLqOoi0DiTL/b+XZV9Tf5zU8iype50aqhtA7yHUEbRfyqavcoQ7PoopnykGulLTbcJ31F/77
ed2dxZRAoFwVYr2yl/VnnGPPBCVrc9BspiR6IWR0N9FRIsFOb32ivweC4Bw124phk/tIXOyxJsaj
YUQv4xE7PDtPLyKjtb32TzrwsKgX2KI6qn9LItMJVZij/V1qvvmhBq13gO8rX2chLJT4BX/u+w4a
ZY0FA6cM9h7LVFr3pmSLdbapJkGSl1HGtuXGK9ZxvGmk9djyWq+vu+pF8cTtiR/2/Zk3R+2GMl4Y
Rc6Aqa9KvitOqTweWDZzmG419CFa3wyXEF177VqsTuyf75+L2iSS+flO5bdKKNWSQh1fve60AemZ
jPyIH1LWwW2o9s/bTXPMrtcpQwMZj7Akp4vWqFeV8XDeeM8CQFaNGgpO037qN021OKk9eWjAZ/tf
yFxvzFAH3GNh27x0p/gOh8Z7tv17RcEq22hBt5cPOtzeNKNG+th4y6y6P29AZpFAwZlHF72G3GCd
XDYVKdjmxHXuwNkyR+tqKBFbmkzfdeVHgYCxrFyUpnXiaDkw3nPErqKlKsJWND5qy2ZYVeKJdg91
evZokDEEqYuAO6gW/tCtPzHllNLwl2eNtT47xgM30/pOZpEUsLFdRz3V6UODMduVGKiGoZGBeqhX
ar9J81NB9/vYpE+f+/SA6tG/FvWG7hruTw9xfu+sWg23oq/tjkJZYiveEPNiEnHLpjizv7M9aKK+
rSKBRdCTFnJla/9O1vF/S0CI/n3t72BA7FSMkIzz2r1pH89bC7N9FzRaKWJSPuzbi3J5SvDjwEKY
42k7ZFLHWP2fnpL2Od7Tj9vaN7e4OZjWrVLeAFLf7zstd8LIBGGS6L86qXEytdrFSeWk7iRUvApj
BTdtYXLM41bnUUW8yRFDsis9W2e8MMJbAbBaml4W6VOSv8Sqt+lSbxFo4yLAJh2w3LJAJMKIkV5w
G0erq9GJFXlXIXmgBY9mcBPCOCm3WovZAimU60xu1w0uUUb5HLfFNlFIT4c/QIg4qTgqW0wEgL/q
seSIUGOcXjRswcu3bpRsW3wdfWwvtH7IL6v6qpPTnVmva/eu70mo7H1vU8XyWsYPxZZ6lMA1zVuQ
uFzkbnAzdtk+EJaD3m1kThS7GjpMQ8etlXVby0rX6NutMc3F/8d6sAJds3MfN6hMiZ3jM3JgmufY
qcwbA8PtMkpF0QJ9+Fw9L/jN0VOFyCrvDV4DQX1RyS86Xu+1eB4ogXLB111keU2Qpwq7M9d+N/L9
kDwcH4wDEXuOSqrySAzreIRdMaxaU8JR5aVkUR1v/NBIT3//KQRiqtUNmuxxzMBjDBeBeqLwcajT
sxBYJgO+VhIj7bdrbuJIYa+mW9TxTkvTkH6zYT+S8J96XQZxWSOgxDnT44StSIsaQ0pFfCp93F7S
1sGsEpMpb5FgPdCYfzCry8G9RpW7Vtv2Vj2pc3Jo9GaBMzTReQx1Ar1ovgjZU3LmnWUOWQpEHOg8
0A57OX+qzGulOW+259q2UlP1SdgRPpWV9zj8Oj4bBwZhDufPENJWfDxC9/3KuxxOrJ8DM6zNTny1
yq2iaf1hb4zWQiWnPdYgZAQd7N+JqG98v4YQtv+y8jUkUIuugJqhuPoqRQZJxPUw5rYfVA/x8HLe
2My2QQCsVO1DBjzeFpfn1SiQdv3a80hydTWaMKAIPTwW/PHuz+vtbDkLGAaibC9QrVTrZaLc5ZAr
jrd8IBx8pP4+bdii6coe2zQucOW26VVKSMDyw1MUhQMrcI6cB98n91JDv9MKUM69CAvtrG7PofOy
MQ6+h7PZPjReC2G8NWM0R2WsyI83f6jf09L8NCqYTFVdGrA6ivG6wjDuFKbH+n5pz+HzOFb16CRT
S3VN18lBqVEUciJYNAnmOoIoYtUbLMtT/O8D6FZtDqn3UBrGvI6qsOKvx9xa1NlrT6ZNE/t1F1dr
3MYdpCSXeVmQlKUq09wgGn7eCM42saJnXVcFxJ7ojpLNicjwcWJ/c7yos11bhoDMrJzgk5re3m+W
dZTh2aZdp2TUMbpZFEO5STFCybk7DUm2FEWBTPU2V0GdpCmGrCiaSj9owenSdWQ+JeI1zvWRB1+5
fQrNZuvBSnFBELpS+6trf0bVfVRtxHHbFO2qN0yntH4LxilpyQ/f+u9+zixehAkmvIqGxaCC5XWx
U0GMZ3myxEQNT+B0DwpHjbb4XMJeSKpJV/k2kO+Oz8+BIDvnA4S+BuU55LWZ+JeNhx/1uK3k59ja
d+aZddU5K2DAbaRmHQAJeRrvotXxfh/YmXNOQFmGFR53Zr+P8bJNjGU7nNrzCNlP4/7NfMwBw2oH
5gaDRm63KFHXjSNnv/TuwhNfzOqtA12YKBuvvY5yy0mNn63vUXTfgSFBE7R0msiw23bjexfmZH7m
PnfGs6nvOumFFWtP5pKmlC0qAS4jcmuWeCNVFxh9K/yTBi9zEPWa0yjlesyatQDAL9M36LtuMAFC
7Wtn8SfW73rV3WGyvJfKN8Nq7QCjIl2RbLdHa0V9z7RqKxsPQmleZTUoSvWKFPvSxI+yF/O1HKAC
kQWLNhvuRrxco3xXuzedhIy9qS/c1F2IguuUwsY1eFrpOfxv026U9DKzioXXVUtKzg5U+UUZ3iUk
JpIxR1I4dVqvu/NzPBWFpzR/zw2Jgjb/y1p3uAPHZryU3fvU26GovXe7YNUrN+N4AbDZSYsFcq22
IVxm2a5VJcfvFKdu/wy4gfv49UobNfRWJXYtOl69WZYtC/dd7H52vWmjG28PUvgnZ4j0tsFlt1sK
4pWVbMQuXJZFhisWouZD2du5iLbnIG77sVoPIpKGwnuX9DcDUbdI/xTiLpo80szXbkLeBriY+SuN
klcoPyf53ureA3FbBU8y3p/Y2pFo9BeDcNWb7boKtafKvYvA8JdlcqdhkzmwgS1K2V63Qg9h0WF+
qjV/uixfpDXWhqG8FrUbnOLsQLkq4tEWCEt2N6wkz1rFHtYJmLAjuG4LbunUFl7Ww1sUXqr5f3P2
HstxY1vX7QtdRMCbLmz6ZNKLHQRFivDe4+n/kaf1Rd6iFMFOVelQBwkisfdea65ppIDYHqdG/SDN
tWsmq6saD6BmIEaEvpM3uvTOkBCmzJxOlvdtm9lj9sdokpO6Yp+FmnNSTthI22anOXAxSYYieS+A
f+ySXhyssWQbQ+FxkMIG6USXSFnVS9UHTb7rrMdofhzTw5jfjYs/88f++t8aWaZN5jQNzpJPdXbi
nyX/HB+tYPBWIvA4zCzPIT43BTcvph7snBTy1pbps8fxNMJDIRm7109Fu2/k157E9Zmx7owBt/yr
yz6U7s00gzH8tYS/pOEr52eGFGRY3yUG5ue5cMxTL82P4foWyptUgydcEAhxN+fnOj/J+ZZy2hF4
oJIVol2GjemG07Eojm3iTeK9lYjYrMOZEU4hXIo0rj1xOYPj+JHQbAhndLvidUxLzheUUlQX7VuR
bsuhPYb5glHh7Ity6ffkas6IXsjN3pjlvCnUM4RgpxdO2nic9N7pe28qkFQX76b2WC6Va3S5u7TD
I771LqEuDi55R+okjwDjIuKGOyJnBafIXtZqq/WzP0b7gcBRPWrsRNu15WirvKQCHvIzu45ArLJ1
Hcw2vsxGZKD1Sw2C7zIo2TzyKc3sobOARiCYrLNjyh12+IESZnbCmorz4Wgld5p6NsQ70jmd0YWQ
zkxMGmK8E96N9iLJ8yFS5fs5h4WiqLaQPafgqitMp5LZLn26WT5kfbKxWsHFPsLDILUk8baEhZsP
90X92c5k8ZgEXucVubVpoCj3oVnYedYSNIhJCAOSuVNgmhOLW2j0o4NrTY+Wtdh1p3pG80tvM5St
8M/ryO0jclsBU4aqJaz+AV9eWyMgr7Wehg4OFGvPjFTXimfCCk4ZT8Aq3hPyCqLGcPDM3zDjdwSc
PsgmEhTtoMP0r9onVYKX1yWbOd8S2mkbo4veAKJVRoTos6U/hPLzkLQnGevJCL2jBa1DVmofar1X
d2/RCO5Sdq+tOP+WYPQZlnCcOw6Bcs2v3plOpRd22A6bq316RHJ0S8c0ZmgQxPpXBQU+nxtbhCQx
5Jpbm1fvpsxXu8elIWx9CP15Gdx2TYhP0HxyEbu835Ovek1bEICI9aCcH9YRWWrqlcM+714n9Tw0
z7qMgP8ilC9AqEK90yh4+BuzhWO98FbGl4k3qAnJCYWkb5KemUKpz5SzxBsjDw9RxUxejnx9DOLW
M6tzOgFUPafJg8piicueUf0ulK09wzGnJEVSz97mqiYM2LbQnAmkNleqCP9a8mqRTEw5SDn5RuVJ
Me7XDrJl7uYTyrPmpQrReloZn7SdomNVVp7aqMBqsUee1GOivJXtjmBFfPZrtxBA45CXwdLCgVaY
3rr6U5O3SkfRV28r7VJHH9LasSIOmOhs0mbT57+lfpdyS1W0gyy11ceeinA/arIdpo/TEgjj4C7h
MwwiqZJcSyW6sfZJBHaa5GNGZGdNF61zo+7Bal5b0y/mM+knAzGCfX8P2MMRmi/Tx6pKBBqnniwI
Qb7yFv3Sy/eOXiqWWkA6YzeyxaY1hgrpVk5RVR/LUsJVoaL4ajcRiWBF5efLqRqIvS7ZvWK3k+6k
rApK3GCbbvVDI7WlKCJW9g4x4DaPTisIdt5tJuGPjochpB2xYvVLAJ9kq1bXzkjDoQ+jf7ssSRMt
yOllv1mrzgm7/nHgkO8uReYv0VlV3Dk7xMgsjSQQlYDDGO4YWa21neSuKL2L4maW96RBr8NZUp+l
/E7JB8Zjl0aAwIWAeVCJuTyPpulLzKDwwUg5DqeYHE63JYtsiDB1uE/GJ4GzrzVxUu9r/I/XFvCW
z0D6YZXROYrgUqfCvu3fo1FgYar2NLZbeQjdFGJZRcipRUE2boxqOJp5Z7d94agmdcHanOWWkMYm
POUFcwiqliLLXOyFnajfsj2fjHo/sDtVde0kUeTEVhcIk+bIxkSpha1qOXoy0vihfrCEyM/GYzp1
gVUKOOQNtpX46MjuYsCruAOeZeybxF/icsxkoi//YBUpSHd5vOuHh7AYbK351a+hF3V3ScMePB/r
5HlNsMRdW5e8pB7YWk1+dcVLKvvZhN3c4A/oa8yMHSzieB9S38CrpZpENvCvNt0gVHKSMuElMsh0
whiFHWB+sazH3Nis/anRKrdJtCAf9pVVnAjbPGURPC2MgQiFOzR4ivXw7YWE84UECjqjPyiXg7nq
7uumceowdInYDeKx/ujnZjMPnsEvHVqtU4XNoZhIMRcvFIdsBaYP20bP3+WiIjcmcZdecInV8yX5
EfaPXZI2spqHUfstS0Q1X5+rcteFsj2yhro+2/c8Ap0OIyEhKh3xkw5KkbT67GPlfCuoXlZqesUE
g+AlVqiwGyX2p0xz5eW3wAGn4wY8tKcleieXuBNxqDDizcpTLpvOibX1PGikeqjqdQFY8bCJOuvY
I3RStE+j7fzMML1IQBUWltt+EW2lJXCE9yatq00uvc1l7ep5TyHgSEeJcI1Qk722T3wp0b2x27Rt
4845YkLh6oWxy4Zjpg8Pqf5Fjnmo32fFHQVo33UBQcXemu2tCHqJ1DhVusEkxtEHYg9WYoJhaxKT
l0uaS9qNXejaUa0yt2uoDSt5U9TXuNgiqHIOtiYPugY5GJkiOokbMtsz+T0BITfIqtRg1D4nC6+/
hcHDaNQvinFS5qd6eaVm2Izi9EYYBB+v7CMpc9ClsLlN8Lc+ljoQI41g1shd9dM8GjbBQc488DJS
ltfNeJcUudPJl3LqXJOIlaHuHYGCatBnSNpEOE9zIBkvcaH461AexlKzF8LqtbK5tLhVxq10p2oc
OdNgd022l5WSXsDwonSfNG4IFmHlltONptMUmITpKohwZVsr1U1rOl1iOIa4bVqqxYwLFDyUtnO1
zF+NGVfp+m4Zzk1d+nXWHYmSdAgf2kAjdwTcL0wuasDPSGuMonUyeQglVursMGL4rfCYV2E9WCX8
MVX7lbOhttjrSBRFq/zVI/TTQ+K+qmLbTVttzp0GBdFsUeFjRCNruacU8322TkHJ4jSrEROWwR6p
5OcsvjOl+bj2mG8omuj05aduVGc52bfVe6eEnm7KHF6Tqy/dxiA0R45PXYXGydzXmWBjQu3hpEdv
i86tCrA2tsMvgmncsH8edGsjNqWPfflesXb8Hrn0EmtxEC++NXuKQu4itkOjEiyF+ScdscqxSi8z
ZjeO3PqqmD4MU+9Xi98bZ5K2bBNVXzlBVB+GU1Mbnj7dy/ISEKXrVKJp48Tnz4l8aevi0JBXC+cr
EUwax9qV9Zjh2FNPixjpz1FcOQ3keCrHNAo9M6q8ZDWQq07b0Wy+DLzB7YnQNna47ljXD7i32Lp8
Garkd6HGdws7DSrIsgmSNXGgLxQFvsjzoZRGijvswCV27aSby22BsUyvVCfL3GvoxDDYIZq4RLNV
wU42N2F937XHKdLZHV8T6zfGfLVdY+SZkfFrJHRASQ+Fn10cT2BlkE6TCc6ztgSrN7MviZWbtcpx
wmPAkBSXtRXU61OJWjLi4NWmB2wUvWs2eBtWj5M2P4r4dw955jD0QdgYdFKQq3zgKtjZvBwsYfLG
yfDJioAo4AxT6DXxYOvpoxTlLukozrLQT9BITunqTCzBOSy9YX02OkqCQnUKXd9YqcSBbglBCQmy
YKvMerz32/nOUjhdJal3yWd/XtvMKbT4tKqWK4tbMcvurObLbIgLQsDZKbO7Ik9e4ZrPs+oQtWQT
SH9Sl8dVOZdTuF972ZNr1qO2t8LLSlMex30QWnTBUePKveqQMxOQCUb8xHioK/VLxZUel/6muusV
3yhPJHHjCW1b0i85eR7jy2gRj94f2Ldgs7fJsUmBNZoBJrSvY62vi8ujEKdOGMpOVuV3jLmoH4iH
MutAX6yLksbkz1vbPouOKsmzWiR/ZlSo+hgfJuN5GRumVVQMVgEEs9pJS5o9Od0l0tgyY/PQhYB4
xZ0IFasbFxpyAAZ82zCHlm1FwYGniOyaXoIhr6+Hwj7UTwqdRmcwTJ4eB2Mln4a231iVIFKOo44A
9+plX812rreebFW2ZtZOxm4nq9I5EeLjxMh4El0VKZhApVNEaJRkV5AJGlj0t9n8svJ433SZLSW/
+zJ5YipzBhXBvEHalTEnXD4YJ1NtH7s+DKDb0S3cmVV1ruNLOt9fG1OnoBhOesVJp2NeMmA25KM+
LY6p9pRnK33RPtLbU03+3rK+Y4voGKViy6XgreZbCqY4sYrAjeDj5jEj8nG1cybE5VuVI1u/Ijnx
fd++p8A1uqpSmeVuE32RfgGuFTkda63DqH5R3meIkTJTX936CI34wSTzkwJaG8yNPtCqNMohzhS3
1gm0uUppWi8utKCwvJY7M6avytBtoTM2Wn0CcXQkvnqsxIPI3MSlQWbr6FhC4utAb+qo0uCzJogF
6E002vN149kqUbfBrUjrX0K9ZZP9Wtk4eySfaRidCmHcRBStuUI/IWUwkFOi6fIvcrQdqOmED1yu
sIjEOTap/UMqb8zmxNANFQzWZuWfpHm3unCfiH0gNZw70nJHRJZn5F8Cud6F5svhNjeVYCb9Kl7b
QOStTRXqz1nbaFQP9MaSsnrxQuzaJCrbxjDpays3LaJNkY93pfVWSsOpAo3SNMUeRmr1SDyt3FqP
vLUjiiExXot1JxovIxSdSPhTLXfAGov5oLmZNyWfrWweLFChzDgtneVn1FTllKHyfpO19yLcTSDt
7Wbqy6BT/Q4tspAdMyq5sXtNy20FiKEOniYew6Qn3quhPv9dYqScxrpds5jaRPXX9WumYFnpLmfM
uJXukEmT1wAQp5gqacidwNegbU/nYhJeWowth6w8pezTTU54QpFvY/ITc2u1pRQ6Wn0px9nNiLKr
6EvX2S3otOF+H6LRPBixsiFBl0M6sq35reiHvRie6yRBiX+uItMVmsHtrXe1U3HNSo4powuR+41E
nac/bns1OwtaQ2X8VZgjaaqjNzZUf1XnZuPojlFCrk8IXPlEetnGMgOTGZdOqk9i5PuifSb02rFW
aqtK2w8mkhoRJLe/9pHasYmXndU56AKc1oCbrheOQKp72BXOAk/dytRDPbOJW62tx51XVTNQk4T4
YXIKqoK5UUHsIKISuNKMvICNhO4FpTKVU1v96Yby2Yiu1vTpOVoMTyTeMtItV2tCt6gn/urgxmnj
xPJ0mExelCI7RMuJALf7tJnv2rlEac8mlgq+KiXBWIXgAGj7y2mTsVW1xhvZiXYD/4VANvR0lCEk
G8Yy+4b+0qPLkgTp0qjWs4arC+jEEypdB6/3Y7NaT1k5bdVOOvbqeFzCOeig0oog27KwLXJs9wEg
r389VQWq8dIz5tTOR2HLcSgvbUyPSTkWjcd++T3fm72y7/v+lzxBRZHpQodw8iOCPG290tADCw/x
AMRGvqEtAY5osXwntibVb7tywOPJYIzJZlraD9Gqg4L4xEZEsleou0ISvL7ShGAq3tZQ3WvQDRaN
6JLMk8k8RAGF+J/AwKX6NXeQopvlJIeSW46HCpOO+ZdizHYWPmrRa9Rau6HO9njb/YpXdm5rCtp1
cbSUBaK/mCNxN9JXM7405HOosUFMKCE6fejFWe0V8nTu2ny2DT2+pymBHeCOJY269Rr35o4Iwfd5
grqrV8el0bZS1uIoIQqZnRo9IynmUDRCExtRlsKDn3i/Fm9SBcdoDoI0HZSWZ7w8RMvBFM5zyle2
6eIidsToidTVSqfMt3piCky8KuRKd1WtJcxlFZ2mvWh4uA1CGlFEac4anu6bZP2q1aBua6JUBNC3
jj7Dant/ou+PrSexvTfS6iI0jWdl8q7sFvDrxu+w9YkU2FDzg0W52jXWrq1lejPeMHO0MAyqbT15
m7qHAuAitOSd2Bsgm2TH961GzbRWrqCe0mwbmSrmRCovQFttZPmirqcYLr45TW5FSIOn5E0Onfpe
i5CxjOW7eVU2ZoMfWzJDsMG//pmwGF9hVtXw754hwfXPV61oWK3eSjE4SaZdI1Prk/La9+CWxIWL
QaJEzPGUVK987K2IXYvSHHoKBpJFLwZpiYIWg6VqX3NY4S6EFU1XmI5OVOiq3yFndDPGOtl+KgBh
WkrpWWkfusoI5qm1J6bO4Sz60QD+ZJ0jIk5FSC+D2Dj9MjwQ5fJeW+gPWhJHi7eQkev8pbWPRvix
DhyTguETtBo0KnAwXh9j/WnUj42xK6yRM7fz2uk4x6XfDYmnDGfdFHyDv16vf+iOvVGrd0M3BJ2l
upi9oqGwbAqAfT+QI3Vs2jSIlrdy2cbavpCJvS8Plv7ciJ1XT5IdraIrgBqkomeKaDUl2Ul0A2n+
e8e7XwPxSszYZIs6vAIwXtBSSLC+pDhIhPY1GeXnetJyluMUAH3dF+ZOqDeZEXlTv1209V2k7CT8
E6MpBJDRNpw2YdNsBgFjz1L04wSUahj8UNJ8kYWw8LCH+HPOyvekK1hhuSvoE0ftp7nMTjWbz4mC
zaRlZA9mKjlSBplegH+2pvIRQxg/yiRq69047Tk2trzgQd+K21ZiH8jGL51dqurqzSo9RkSX6Nx/
w9NfkgGIMTTcxVTf+36EKZdcrEi3lZEzWitx06oAkNa13JSjWbiGqLrzeiEoSHIs4L55XrxSSQ64
tlzIjDlMXXYw9XUTJ/I2FMSNWJp0deohTsqLBJGr77sgpCcYC9VvsnGjjiSPMLaQ8mOkPGXEjqYf
VvqRTu8RR4CEt0l26JX3agJq78+Rdpr0y0jPVuIVHIFEApgIQu5l60favVjLSzZ8zcityuWkjhsw
fGiCoumDoCqx5ukZMoXjdXzdShESzDsGilJbcoW7SL6YoDKWuBX63TxdsvYY1Sc1P0rxMZGO4vIx
y1c/7wdeQ3esM38QhAumoCVb0yqmTh4iTM6m5TVG2NkZp1E759cT8LGJs/tFpyFtCi9vRoeH8VlV
H63m1wr0xo4Tl6zy0PLmxGEnMnFwiR906l0NEL6M8fiM3EapnRVqCgaBO0OlAUMrq+wIxr22l4t1
lwnndgA9Ko9CqNyvSnvQONIilVHgBltyRm9BpyEbpvpf77RpGxZfmJRCtzgM4ockRBuFXOt6Oqap
1wnPc/LUzuQK74AKSlyjsunqU9PtZS2oFcstqmVH+5+b1+97PxjKSUhOXX/WVKxLmPYyTItAL/dT
tisHU/mVrnKAumifV2/ybB2U4V7tZryYSxE3Gut9qIazRtKga43vmvjcx5JPp+VHVkLiIXFXvVf2
v9nzL2tkbVRBOV7tcfLhYsYvxQCxfXgSkueCeVH/YNZuWps7Nd6ZlOYb1fgUpgftV5luhbbzukUN
OvEkFWek/Iw1nC4wR+imkReFGPZ0yuNSSE7OfjyFDe/tScnHS5KdjC72MEgPcjn8pceXmB1B1DD4
oUZkYEDjZyZ2aQTtlnam0FVnMB8GId8KCv2PyAfVJDM9wpT0xAFUUnioo88iKj6spvLW0TqISrTX
5fUg14yeu478WwNuLwasOXW4lZiexvadNL7O8JEklAQU4CGjJVXL1J+Izm17c/DaGN5SrLjy+EQu
ID7BHTPnvdh/yO3kw5uyZaCPHCBDK0S3l4SHuf5EftV0YBk1PynTp2GqHszhQRL/Fff9DU/h1iNM
jaOuHSaIgjmpwiXz+394j3133RtmUjoXFecf1zU7v7GOtfEzZvytLZiYJGKlLVw3ZZA5bMQfEiav
qbP/l0lVEmEm1yYMsKXFTJqv6B8EsO8Efv/T3H+83ydl1JGI+/9FRaPMfSFwKCn6Nk3eRmH0JF3i
jGUiK6vBnDVOlMt+Yf0hKfwhjzu7Bn+NrNaNkLyXv/Us+8e9fPed3LCSUPlreXr9HRuN0ZSb/fCr
vmEHjdmkm1nFVyIWp4VRFgPwH3Fobk15zFW3xqQoUAwREJ96xHX//brfUENv7XcSpTWzUEbfzGFT
akWgmCfadjvM13+Qf/53h/9B0Ll14EnEqBfGRJhwMQWua5xh7YOopsZmOD5KWyMV7Vkgg1BRtnSM
+0TTPFV+CZecMvRcWsxWRvZhkBEprE5iO5774h+239/e2o2yNx+zVYwjGMcFqDdxsWjVN3gPRHV9
yIZPZtDbZtiU/RNsH1U/1lio67hYCI2BjUNm5/QQdEKkAh7C4lHWfijfvbX74euoABMsbGoLF8yZ
pNS/f9XfvPLS9RX4P6uvMYuh60SYrj2j2UX+M/zMl12TbvaLqWoro125sBoIvU2Gz8/u9/p7/J/7
NaZMUgVLx7JRdkSFNtT92XVvlr7RqlkzJS23u8huBPtQAwb52aVvlj+JeHK5DigRy34v5n4y/2yn
v/XziYkTKKNxWfbSx/pSff79ZpVv+ITSjahISmTB0BaD7ViFnQXNY9SubrTAJzPh8ADf56RQKAHD
iyVcZ9YYg7TMF6f8UKu/GEEIwkFNdwnVRJ0SiyWrWyYRfkZSbrN+liO2stN8uk7nE9EKRulVDN/H
5t6SxUAXHuNohBC1k1Yd+2EWUyHd//3Xui7e/9hvbr2DDDmNJRnEf59PDwteJVM7ksXQTb+UunlP
an7FOJx/9ore+vwsmVboecOrZKTntfUN8/nvv8M3S/XWkkcp1aGU1ITdPjpU6bVX+Pt1v9ntb30P
dXWo8drk2YxCxUZMCqMQAiyZJID/yyD2f1rk/3r+N7vBmIqK2GisgVSOnbW8lNVBVB+r8a3PLVDG
kAHydlQOXXUw8reyO3OsV+VLIwgQ3TIbFBPoOneq5qMY3yzhITReEvkX8er6AmBLogZJ6N11ailg
sxMB7VS5XzV/FOakJGHrcs1x/pRkz1riwmW2TUY2qRVImC8ZTez0xlEeAmO6E8ERxd9JetGkD2v9
BfrsjPFZmu9W/ZrFdle01klo93N6SipoB1XDkPGtBt/Rm/YuKhV4kTB4onvsDM12JWO3ephV0a2L
5zHcNfCzrV00/EP1/R0n/NbqUUcU1qcDnkRXbw6aQYhPjGrw1lxmgH4d8qPlaJFE4kbl1nTCKuC7
FcU/sp/TxJv9sputSpgQeu3n5hiFm+lfVOrvXvKbzVKuIjUW4A/shy/zsf7Hmf7dpibeyC6WRKjM
sYGuX44vGvGiUEGBxxxct9QI5W8HHDe0/hxJrrTotiiuJEwzkYgMt+62cbal25/6QMsXQEMeNlMN
Q5OPUbW+ikl3ttQStoF+McvYxVkwkACX50TfRuumiBQnLpLDAp6cKYeCbJZE+Zey+7tndbNV92o+
lWsmURPscCCYfuZCo97aaI0d0+w25rLJiWlc8i/HlP8WqKi3HlrXsIGsKHhjQo2x3CfCiY3e/uws
VG/DO5NuGtoG77l9suLB4BXpPwrV7276pjyShALFdc1146hwrBGkAzLJ9LPsRPXWrUkkrqMQB0zL
pQ+moz/qNtRbb6VOkMsun9GKGK/ho/7772fEf79qqnWz3DM96oQRms7Vm6RL3e5nHZdq3Sx3feqq
cLo+gfV1Pf3L6eO/DzTVulntxWBalhoW1HJWE7QWfHQ4SIYITcLs3Z89j5ulp6ZsKFOuzPvqbXDL
Pz+66K1ZUYobs5iYvGzta2N4oDg/u+xNQ1O0iWGJFXUiLEbGXNY/vBm+ecq3VkWyFrXCJMu0cMqw
MSAAF1HtGJ0SKPm/DHi/+4ib1ZfJeGuaMHHxlWco8WfULylB9Vb2D+ei/y51VfOmKBnENFYEqWf/
XKbDHI22lU97Ezhzke8Q8/yoTFdvDYzSXJ30OcM5Vy6gmW+sPvJ/9r3erEm5Ucdh6SQ09c/Ro/Cz
F9u8XZBqxcBWZESgSeEWUB9N+9/v9pud1LxZlHoYYb157VaSbJNBcqK+quLS+/vFv9mezJvlKFtE
CheoHa9o7TRuF+VnT+PWi6heUg1knEfcdf5y5Yvbf7/fb968WysiLAwaGf+whUg4SME9xvUZnLlL
s6ReqK7/+JBvVs+tL5CsZ2bUp3wIsOiV18F8QYX1pXQ/O2huDYIUjbyQqMPTQW+6xNZVya2gG/79
AX3zhRo3SzPSTCkbTL5QLcQNDueHf1TN3133+r//H/jAxE+8WBbuWdbc6UNIg7/f7v9+5/9/f6Pe
Jnmq/aRZmTXNexFN2IInYAonbY4OKe6swvy5RiOMR3RFHVqNpXGFWUTCtdXhXIqyrTPOyivYXGdd
NiEAI/No4iCtFYaeRTCtT2q5XCf9+9iUHciSV3dQpY6frEL1zEUPqhVUVgkkfXQBzBwVC42w/H1V
RwiZCFXhbaXJIs3hoGPYN6/5XhV7qJoPHdTuRGd+jptsYbwzovckuqwIqE9n5BLnZbDm81buW6/H
388sXWHVD3m0bK2UHw9/NIap/dMqRX6MMmks7jr8/EP13pRhJhQyetQnDOxgF/z++2PWjOtu8V/P
+WZ7QiosSdSmE87dPVrb53B+0uAbCRAoK/OhWng+4duUCoFsKdvF6v0+a3dLpzPD2Bn9wlx+2hTG
sQxxLoefquJcPluMymt7ND+vqERW7VoDMZFcBVcLklnxMmgAkbiDKhhEKoIdfrqs5yb7TOV3pA8o
HB5LBoelulmZPc+DP6vwWNYIe0N3ago3geedTB8Vui8sjBy16+wcsrAxz+iANqqU+hnTjRVSUs6g
XvskNVqf9srwa8ytoDCnQIsBSWBoL78r+XdKUsk8bVN4GdK5z33BgnfDzLaRnLbezvIXML0z6cNT
1pXnWuj3S8ZQaWRSiUi5UyqnhVIWwjHJFDxgp+elgyk93i1Q5qOCJ5GeDGZyCNTgSOGClmC7Lwz3
XdzAAVM3eaw68yLcVz2cz3dJWuyBZrOOKz9bs+eZ/O88ea7W2avavaL7lcisHj/HQWpdgx9OxfNK
FPKkTRcBBXmj8n+WkxGGrCC6CoTxYZFtlkGtn/DBsud6o9e93XYXAjScMhk8Rf3Im4O2aG6ql44y
SS9l1yBThJPOXY2J8lvHxp2oqU1i4bo+jYMvriRbo0kp4u5+buor+0vRuvtl7F0TJcUgCy68jWBO
7uBNG0Xp5RiUG4LkTMm4HWHhR0buECu51sROxOtWQGClngjYc3Po6JaWEZRhOhK3oPHRDUyWMYKK
dR0werIaumrYbqWw88dJx+nU2klIPa1wRlNVeLHRbwZmbX0Sezlkhaydg0b/6sfQTxJrU+KtKcfK
RxlBnUagFTGgNQvR0xPZLfOHpVWuFjGOLmDt2+anXP5MjLsFKQMgqQMcAjXVIj+vcExj2Pax5ixX
3eEaQiZ6za36Yq54MjFB0WwBPYIgHK20P9YMfpvZK9TXhfjdNTkY2N8NGxqhO/Cys7lOB8m6l+I/
c4RaU4KSUMNs1ypnVh/FadpZWQCixFw0DDT4Fny0PUc+UzrD0h0LDjq0IKsjwuE4SSJ0sRISZuNN
+fo4mAiCGmijomqXfGNq+dLOLyJvItSomSFBOIZOEVZQpQq7iwSnXfAgIfZltQxbmV7wPe6S2Mlm
JCYFzNS18CdlJ0Jz0PsYOhtTyxq2b44I4L3KFGSF2yZV7NhQyEnE5q9A2dgekmX2cYHCetBLs4es
MCEO/BkV0yahRup2Qok4HZxoHvnCR91R8AtSxHsN1TXCHezDZeyzOu2tqwo/Zpphpo/Fct+JEMwj
y+HLgGO1l1EMWyV8e4v3GDCyz16EosWZSEGLIW/yybxEmvUwGnvoWwW05zrZTTia17Ovt/pxYIM2
ulchRxOYoRVNOlesMWtOKa1w3GJsAns2jzMv719njfU5QNMhcWRU/uDY6MgiAqxFdev/x9mZNbeN
rGn6r3Sce5wGkIlMYKL7XHARSVHUasmWbxCWF+x7Yv3181CqmS7rVNkTc1NRtiUSS+aX3/Iu3pcG
dKuZnsxU7uxEM3u9y3xkM/094CDHZOs+xjvyTH4csstquXE4wpzkY9eDik+/BEru61oBN2z3gbbp
zg2rCipn7g0ry2bTQfi5UcVdlbGMJ2/lg+u3g/0cnEKNXVunUYyu1oN59B3Qm2DsN1UWf7fT/DKK
Hwrm6+yl84E4egCg9Ec5loTIcruY6GPItMsACy6C4qSiz34EFJ4FZ8DPjfjDrGZAQzVb1PafUpAe
JRY6VbbcqsZ+LMDEzwX04qkkLqfB58IiIsZT1u7ySW2UmdatR+/Za6vndlCHwb4ClBqjFoPGA9Rh
FEhVeSGSoxlenPaU5CfXfvbH6SKtOJUnhpLdWTJ3PLqSY//bbJpDV4tdlt6DNdzOYXmiAlhL3htu
MG324NVoMkMDNAH4WsPwKCz2jg5OrXsa2peGiXw0rg3i9cqgYxjV29k/eO20avSj8T/TW9qkybBp
1JNX/BDqYUif8Q3bSKgkEUlHX75oeAwLzjtup+/a9LbusEuJHtL2qUgu2FG7MeTTvDw5Rdl8O+IJ
lliX2ajB0hGBweCirbpm4gIRD1RTlnZwgv3LrrTXYwF4oOjSbZ/eh5U5DiU8DbA4Cph3A3ZTkZlQ
TKkgeA7nezsrweECYIniD9HywGVsbEBHtj+8iCG8au07Sz6Oyc7QE4ZKNSXjIbcudUhPODhljJBq
QOxnuZRi1l/7ihNn+F7BzUvm/KLopyujoboF7N/mUxg4hylmytqB7LRYrLltw5cJVx5DurOlrZVM
pMIjidq91/9OQe9vNC3ke423GPPEEELMeAzma9M5m4TY3LUww5sfckx3JamVAeiStCUmUNDZ4Q/g
/ruNlLUeY7hvyY/FLe6zkMMtfGiLYlN4EXmeu6nYnmlF39E/mH4AdAXhPTHrNrb2bV+BCg/gaj4E
OcjQsrpQBlAVwOBfp1zyVa3nr1Kud4VbZeI+q+OBTu8AXjGH9Y54TXMXu/2+s5pNQjCGabwfxa6p
lyvfeW79b2BgV26uNroaVvEC9xIiVg3KY0o9GNk3OIysFmgR4wKB1No2sj8CK0ymu7TOtzWS8yq7
7UtIq6l77M5YwpoElVGfkbDidb3Oyw+Zc2cQPljMuPErsbXDeUOt+q2AhBpky0USoUrF0GC+wzD9
ooLImRxGeGKJufVAMYkZDyL7cUCaUUMmScNTHn8FSuvVw+Wo7lPOqXQstxG1pN/rU5qBSKObH5JZ
QWBjzlBl2CSOUKe7S5SCnFXRJFDKL1oo9yPT6RZQEOFgaT8vzRHNHzIh6Mq6+mhbSF/TSjzL0PbW
lddE94bANcMEmLqLoDkF3nXbbkxy51bL3k4PM++9g80VRqCKrWov3GgNOI284DKsd2F+cMdurVS8
WQhnngbPCdnCl4CznXor/ZuSoGw3/co1FVEcyCdEIvFF9vdjcR/DP6MLW51b1cldDVAOxYygDS6S
jATU31kKnpqwr5L8erE+c2SAyBw3gsypHu7nlDlpdGGHp4XDs20e/MXfRO7Omlbjve5OzbSswvOs
xT5Gy51bftDOrZe1W8yOV5IhedKfev2pg5eZHybCmiJd9hxW8hkXj55Axntfks8+YhMZtP/uIRyf
bPsujl6G9pikH0O41QlroWD9Ce+6jl6CFi4VH5x+qNrk7HhNrkHA9aHuM9LCXyGM/NsYFs6kwS1j
hLbtISK2hf1hyu8q5uoa5wGAtlu/cA+B61z4KrzHlHubBUeMMPysvahr4Peue2Wq+FBS/YRAxKtc
gZzi9QQz44Lmqeo+F+FDlzw6RXAJSQhBQPEhnPpPll0fc7Z0pb8uarob8P7EeQGbt02J8VlH/6mv
PkhDhLAhMsTVZQj6UyQ8ANjSiRU9APBad9BEB5tDYL6rihCrsmk1hNcz7p01SLfmS+jcD261aiFi
BBr9AvnoIVBbJLBl7exK1o9DvuunT2k2b6r+Ermys1EoaSsoLElgdMSpZCuK+g7X4RWbDA48PGas
G9jsX5z0vie9sHn7wSP8LnxHzPilDY+CqbB7S7uEdH/rAiQ2y8mTV8kw7Xw/2KAAYuzjzPlRyM8p
TIcpeJL+dwdLP5VU22io7rWMHkvI2gkyI2igGGTgN30IND7mBMqoPyO0vXf8pZMj6jDHu8L5Gpp5
60+kAaDC163cy3g3jw1M9qPDEDNX1L7dxyytIERn4OZ6SO3IMAzdo291R7vCNKaJDTWzCvcL6XXV
d59iBLJV0MPBincyQMiAKZGCgzgYcJ6F2UawDjrZfFB9cEBT/3qE1a9nUK35plDIpzkQ75xgPWKx
k55L8ZFUCPZ/r249yP9xeH1m0SCeEvoXZgqYzRHGI9jKCAsUS3wBoamhBhjPyRy2eoE1XcTAfcto
2viQJnR3mdhXbvU00UAT+QxRZFlnIRk5XA5H+ff1gk/I+X0G864c9t1wOB9Cbt78SGS+T0OxhnK+
9lsIEfJhpoVQ0G2yoGQtebSB8IFkxSHpgUGr/TRddql/o2UBsTY5CYFIbg6osDHbONqliK74XXEf
OnJnYMJEbX8dSnGJbtpujoFOjZi9tdN+kf5B9/axy1mPRCQfIebRe7ag/YQlAaq7jwD4t+3noQ0v
dAG++QOePfUcXs2lfsizce/4IA8RwvnNcfY3/YN3jUKYSzwMONPHGWIhvOi4/f7rD35FLv3FMfle
qnh0BjVKt5mOfm8eCWbXITI9kyIPFQhD4BE1k//7BaBP/ztyDeQgag257LhYzk02+Qe7W55i/0ca
RNdB+OPXF/U3Pdf3CsftEjTg5xWyYblcZSRBZ4jyWFe/6Y6+Ynn+6p7P7c0/ddNk5g9DkzPSq22x
MYv9OEaXpYtV0fgjsR6i3mEwf3BGkMbmcuRM7Of0OtfXzW/td1/91P7qCt5NCBAorxRrkDukj7LA
sHfnAj5IswVJdhmOAawLXCarmwkfhQSmc8dZVbicMuWVqY9AXSdUFXzX/v/r9at3bcsYIliSMRg/
xtbOGR+X5Df9RU7Xv1646l3jUqsS/gbn1RHy/arBY5duHLzEPdCIB4pnyCHlkQQIK498XTL1L5Ov
TY5QvbOxl+6h4kRZYrlpIKlxFmwlVOkJ3kJeUv7eDfWziOSFp/oLucjLuB62sfUsQYhXwr8Jqk9j
PaznKNkWxVOz6PWYwYarD113Fc5PpWk2qBsFMGIdc9Om6bpAVKSl0dyEt8K/9ImmxLR1ra5g/jXN
x8zuaa+hbWO4BghlRPeughCULWtdPyMVkoew2S7NgCK3vQEF0hea5BGavGU+xgTKCcbRVBXnTsI6
tLrVWWWg6Wuyii9ZTLKYAdRFQCM3MENj/2TUdLAkiP6zUsfWz68CewuJVS7QFZvruDp0c7j2aBG6
9CEmUexThLgyyoLKQKZ3DrLOVgi6wVGt5sfUVJu2jw868FHaetaCtD05ZM1lTYsNq6Uk+rJMP8oq
OtYQfZoY/DQsRhRaXLHzxqsAueoKXwNGZFfLkly3ScJpTN7OqTo6KXul2EQTDPAROmO0Cy8iz0Ft
SvOqob5Oz6l0T2X1Q1TNPvfnTd6f2f2XdfwhaZfnbCT5UfAGlbOl5FzXCScONL2u/DBkJzc7ARRF
3ClML4L5RRTOdrbTe22+B/FX6cabekQ8rtA0PlJqrWzVuvZ6KvdWfW90vVlE/WPsyr2xFmq2Zy2P
AMmhu5qrQogteiYU8nKNqtJqUMXtApl8hG/UDtPFWIU0kPIrCG+vDuNRnD/7AAvivMIz91NGg7g/
0ysRUtRLShtJHwvnOl5OhuyxnaNHz/o4p+0xKL/rGFatV2wm0WxneAX9GFzLWFyaSLwkgg4EwI3A
/m4NAu4xtlqdh2xtjdH6xxTeFupifX0RoK9RFvI21fZv5iB/M8xR786UJksHlkw4knUMdA0fpije
WD4Qkhh23PI7hMPfxPL3utyotZYuIkLj0WSPBTbDXncVQGv99UHxN2OR9/LcwVJSpJBJHSt7n0YY
5k3z7+rHv45b3rsjQkdOIunsjsepO/XDAyfAbz74b6Zb7zVxVSCqsdR0ynvkIYZwQRkMETnMjkv7
d8fb3wwbvHfR3NNl3mWLx4uFyVFnBg9BRbvsMkWyJEkfY3s3lz5xJlkH0v/NsP7vXvO7OF8ujq3n
82218Rehz5khnD4kAH79nv/uob0bGftZHBdLz3uOPBsn8uPkGgioiNCN3379Ba80g784kD3355Qg
DQ1IWk9wAqr5HKkPSZtcZ7V8cSKa9FjzJkRW43zVw0R5m18X4Se/pSQ5O+FBuENladPXCIdF8z6r
qWjt6iVQxcHAt2R4d9EOzjZN82NJNv2bK/6bt6zePRNbzZEd1hOjRhiGKmasoKqrMX/I4uex/hRN
BpW16HlBkksi+hFkaPpoC0kzs7JGUF011M4OMpJf2YyUvpTW1xQR+F9f2/ml/8XDVO8eZhemDupy
Pr1EcIccIjP9wV9/sne+u7/4aO9dV6ehDnZ6yUowZXpbePOuKaJtYMaDq+ZdBS3NcupVV+UbhOtR
+UGNo6yeAghCDk3tqNz76bhO1WcnBUlZiUumTaswBpOariv9EqVE7uyhOQuV0NZ0HNIMPEFtGMIj
WlBRh5wWcmlBmO0732xF/JyFXzKv3sKP29dz9lTN0z4Dbpwnt4JhfonNah98DkO57oJdmSD9sEwv
cpL3uEbTJRC/eSp/tz3eRfI5C+KoQZL/6OQVTZB8PSEYjNkbk9w/8Ov/+XX6X9H36vbtEXf/+i/+
/LWq5zaJYvPuj/86JV/bqqt+mP86/9r//bGff+lf118GiO/V+5/56Vf45D++efPFfPnpD/DKEjPf
9d/b+R4+em5eP55rPP/k/+s//sf310/5MNff//sfX6u+NOdPQ0Sz/Mcf/3T4BlnnDEH/zz9//h//
eP2l4PcO5beq/N4lX/7td75/6Qy/Lp1/2k4ghOv7KKK659Jq/H7+l8D7p2tL1/aFlrYr5NmtoKxa
E//3P7x/Kt8WQeAHUjtSeOcg3VX9+Z8sx/5nYHvSxpLcDVztotL8fy7upxf0Py/sP8q+uK2S0kA9
Eu+Gzkq5rucIPsjXwvd99/1ZVgjHLr0mVSeZirlDjdEK2h6xxLkFLFqpiPO+Yh7Fvqkl1nZ90guD
MM3oAhctpOq2s1tZ6tINh4HBuwGSRSPYj7DkkfOAwWWnoGdbPhKoK6ShbAzyYhm+xEvXxZvM7aKX
NMR/fTV2nQdJs5qKs6xa0Tb64IsRtP2yNQhpWJ/7oLLrF83Qqt3ieOe6qzGJz1IDs09eN9Gijh/y
pQ9h4PuuYGylfIaw6/P9L/vE6fv8w/k+7JWlkFR10fq3Sv8h8sP0KTy7N73Uoy6r5TSYzCmO0VTl
lK7oUFsPaZCh6VCgRXvXB2kdplsJUJaf8UQQ4Z9luy2qReU42AVKUqmtKnQonVIhC1YDUDghJdJb
D57oqQ+SaYLgazf2+VeyRM3Fsc2D0saVJU2hZ4ZWLN3nUadjdcdl8jeqyXETzWTDfFhmLRlv6/Lr
n0bj1z7qTTqSD6GJg+e+s5DpzlQ9JC28aO0heqf7NIspHbOx/y4gh1bkn6WD2pWo8fc6aCUEVpWc
Q/bWtlI72tL2zaY7AVeyeYkbg9KLmGVWn8Ixd7LdkCyh87FvvehjI/MMzTm7k2ZvkMbtYIZOXncR
2p7NtnXLgu4tf4B15qr0qHQ0j4dkRIzqqSjmfLyxliVNv+MMYsvT4nQlYORWVNMu63h0z42VjNbD
GErVvJSedFCZTvMS1d6KN3kc9RJ1q7Gv0+ICb5MxZEIUNk9xVMXFIR8EgjBVVlvZRZxlbkaRXCVe
+Uk4PQpawvZq79qzm7n/nic177pEsiP7Juy2QyKmlzL9wnOOl7suVub1xXY2TZW89rV86kHu0wXS
TZF3z62MeoXmRDmz0DJyfhLMTNnM1Yu0XtwbhgVBvC/dMAAMMAc62EWJianLYsa4+cphlxfH3Eet
FWPkuBObyo3z+Dbqch7eUFYgr8GBIERjJh3czDRTy2MWBeFABafVVWIjq/jRHs4qbW5Q5sG+z5WA
dGxlhg3lp5Y5qMYDnB/PFnc7+CnfN/C2zX3te1AOy47UY2Nh/vcRiXeknUs5BBdOLfz4ZFdj5e6w
yYzrfeyNg3M1ZqAldo5ZeM3w6PhvktTF8gSczMhvsw0ne2qll53eLrrsFpZvrwRyrzqe+H+URBf7
ye9dFJvGnMGcVDDN7kLH5i3YVBUWWlMYmq4HBpY8uMFe+u/O64qM3H4sj0uow+a5arN0upvLPAm3
SF1m1r7U46wuMQ0arc9dFiffqhwhHHSEIpnel1EeinjVewmN4JUqGaMeI2vgI/gq1zvMzVAja29b
TBfjWiCNWItsWgknySZ6tu5MZzecRY5CdhbZzM/HimEscBwdHSqVpMvT251mE53Yu15monmpkUlm
/SvH2JfVbOxtEaWd/XlAG9m9cixvHHdoafKoKCO495A2VnFMkcUGEVPKUOyCSPLA/Fka+9Nk6O62
UYC+nWer7liG0s2OOskRT9JVSSTy6yjuD0nUC+phYSq6nLk0wYcqasuzUukANKqJxHAH5Aa5mq5Q
UJ6N57HwHGfRPJ1ujpC+oKb3yREmcCy7pScgX1jh4rADk5pV1FtZHbLxh2wXMo2sVmlvLRTrY/9t
qd0qvk+aKl0u+8GGR9sObtPtA8r8FSJ0jdiNaBbRes7ZkCcnWKzmfpZREn/pFxE7O4z5opDvdJ0v
UVLn9LjirC2nuzzlrg7lVLGWrakgjsoxmNk8EES1uCS7TqtLqDBxyWePZ8GbkkZRlkOmnh0CsTM3
VvzEhG5SF9QJ5XQ96DBFAGqwNCr9q0X2UXSbtkM/XHk+5oAjUmYuQ7sc3boBkGHRledesXIK1BAz
y7tioCzULulz3s9gqYn0enI9sCWWngSwgRng4GrMBFEg0Yb/RrmVEN9nMbvNrusitGFYkiqgX9N1
9KoTaUHMAAH39uPNPEoUK1/319xi9Hp0xjDPH/BeM+r4tu8MAXDe69BJUJuDGRPclXWj6Q0IzyyP
aePSI6jz2vTX89Rm9l2fl0i2ZiJsxFXVJXweEQR8RLYKQwNGeFMHCbs08qH1WRuQ64N/F/RB1D+T
M+niZgFrkJ3s0afp6DAZ8uldCZmE+1gOvoaOpBvez9vmH7J64OirXj+xWWoW5tv/d6YerIeZU50j
NRPATpekQq8rqVRWXzng2uLTW7jKXw++PPCzBT3N8zaJhpAjeFLUJPMFysPnDT1l+OjQee50Y9A6
QtYPbeY/pXJ/ZEt/zo6cnxuT2icp0q7GdF1IFWj5Hm2aZBJT1IwFT89Qudfa1vF4MGOfVzfNOLvF
VuJSSXfs9fk0/IjauZUMDaK/ecFL/83l/FzXvF6OL8Rrxii0Qtzu5zq0rUge3MpJd4mPZuR2jtoY
neexFCfc3Vsm2QTqrl6LPg+1XjfkPs2LWjyiQhM6XFUfCXbT28NcfElu8usL/JmI6Csel/CF4weY
FnguaMSfr095QeGKPC4vJfj2NF15Qe/JPWbbQYJxskBkVoC/nG9M26gBsrzHqvr1FbwzRzhfAtm0
toHS+q6GEfGuBGxTx24tXBIOfdpq/9G25tKQmizz9DgvIyI0aOcEw30ps4ELbOrGarcJXT65j5fa
AWyWROKpwzZQXeZOQ4mI/tcosXcbHQL/0Rvh46yaIMH2Phu7tjt1+awFom2azwY6TNhvahHjsvrr
G/u5ejvflw+hQZD0Q34JvPdcz5KwqcR0juMSdNYJychBX6oCffzLrkWd/DEcAuP+pvnnuj+3/xD9
BDIhlKc9FpDn2P/2tUsU5mmGIlnchYnYxfZYZ495hDnRvYR8slxW0jtrMaPfjCp4nhEa4xjrVm+F
EJV8Suy2FRuklbJkix8eRFkLHWvQcczb83bdZIrMCQ+YQmOarSswuXUaIIjejki7LHPYq03UStO/
1K4E32elpqCP14PFwbYiTy6JnsuDrDjF00F/QwESOoyXXyciKLZzUDXowmX3U7J88oazJBeZxprw
bxgneuvSeNdOVX3MF/A8s7KQ03Uu3Cy+qEAFcpKsJ53hx3zu6vqNuc4b666vyY0zJpSdyzTYzN66
iII7e0r9k+iR9i0CxJpqJQckrebs0vGCi3HpMYToE8qzfWo73bSFNHofhhoePnIzjMMRYPPKKVyX
7lgCtsuGO5bjYSmGQ1mqz6oen4DdTSjRoOaDcdi9g/KZ5fl6BRKRdo1SdNUVcE5bIgIbO6r77jka
V94x8hK1Gd0lus3DcjBfbV156XXM+KBbv6XsTuT75qGom+u2RON8Vt6+nPLTpPWtBvobCevEkOAm
skHNJsJqdnU9v/RtdlQTKNkkQM51Cr50pWrvGuhZO6+VyUako1x5PcJMkWASH89oRPJ19coBFWc3
I25Zrr0ZRHYbD+2DtSRoU1ffxMzAI2p0tzK5+NDGQAsdClA1xsABoku4BbdWCMRS5f2l62ACMA3p
11iAcW0wo8hT0GtBy7ija65JzFCExaxtzvRtNM2flaUe4Hl3x1oPGC5Gi0+IdMVT1nfffcgVi5I+
wfQssp17T37Q/bC7HEhY3H+LovbRFT1NdmHVyJSOP9xwuVMakGaIyo5YCnSWgy1t//ChTiiIrPmT
NuAU6hpQE+Ofy9Fb3E3aNIPZWgGSj7tuIHNbj41jrTjQrp3Q39kpoEjP/iaUO1yRgyM9naaITJrx
hGbDRSHTU4wO+CrtwmWjDcKphYdvSqf1l1Q635e8vmsy8eBl4ad55CmhNhqiR544eot/I95Ahbe2
LSIyU66eTGCUTfLCQNFNWORthUtRJ5Zu1zCyIrOViqIGvyITXlWNNSHpi/aKvsnbEJ0tvDySK8B4
HTLwDnnPJgkdB40iUpWtVWTpN4Za4NrayDPJSIlzFvJlWGw+67RIT0W0oMHth0aFvzkbxc/tRIKj
w3bS6AMHknPaf++OA0i2RDTLQgf+tWQCWqbSy8jhPdxIHxLaRltegiGNigSle+cl1SU9gxwaQVYg
yxcUjk8vL+vR4n/NdqmQ6OSqpPPqu3py2odMtTw60ifCr87sjBwVSBWnQTdO9Yvo27aGsdqRAhQD
Ae+EZQNeKd5SThMHkGd/KTg7i+NbmazGqFxulmKqUAlKwsR9MLkK1bEQ9jD/LorTYvpTO/T8aMhi
AiCinkMLyhPvjuUGowBjZWA8G2FZBZSKSWCu2PmAqaOxEs7eSYbMucEOgaSiGENHX3c6HiL4HrPt
XHQZvgc3IpW13kjXrRmBCd+i/rX62VdX2gr8S3sSZRGso7SO5bPlygG112FqePalvzibNnf4m3Ko
VAXBwYFUblK+4GrWDYp8jm3co4zQ7ORhej3Z5a/PzndJAXmTzckWKO7e144mP/k5LyH4OXVvsCvJ
kgFLntQJ8D5C3QH1OqwZ5njf2JGADT8r/B5QLLTIm5YFdhcq/Inr7kcQpOEFYFuPXq2aYn1vybL/
xIzVMKEdLAHrV6bIj1oRTp6nYZmQ9XQoERg6BrUaryFVg3D9zV39nG2d70rbgkQLNyE6WpzSP9+V
DUTZaB8zHxgYvLgl9QCyFW2Y2huHU7t5HmPrXKTPyRTfD2meaqjztRN+SfMljYBYZbnl4BWinEDt
izlxcElUE4Wo0SPrN35tQ2jIj9/nIMfxC7lL+OZXc9JSMfh4dPEzNWKC9wPQ/GbvLMuC/YzVO9HH
Grp1d0MlOMD0kBbFwa/v/d8Tc8dxbVyFAl86QjrvrfvM4leOM4AkWmRJmyTL7ECjfDbD8JGeAWWH
hi8wplD75wRUZ1T+Yze4AN/nSqMB8uvL+bc3oXxfCpuFJW3oDsG7Fjv64UEDnNOlYO/t6kkIAfra
yiX2KLZHe+oizlnvh6xIrYGBukLG8dcX8LqF/2fi4ZNZCy+wHddB4y/w6Q//vBZqqAXAxjNWshPp
4R6lN/SS7cqPxDYRVYWweWQXLMeIswJ3lMgq3V3cZbxCVNnEcO9X1LiX6dRrtI+rpNV0J+lTyL3X
OdwFhQYmYNJr6G1EaZCHK+0xYrrqY89BoNuchx9un5MCt/hdhRfSzAb1SM4WBDFHkYfbspjYWm2Z
W9ZBZ12UXfdOT7LsCxv0de8q4z5E+FZ5vynhxCvh9c+PRpG22kLS5nYp5Gz65T/heZZOW1LEGXhU
U8fLk1ujrbEjHlgfobVRDjV+ToutGWUs926dpNE1eR9/Y88IrwLaBQp76sekCMmJQGrclo1Q3YZc
zZzKIagT6BBVA/pVTvFZWYCcFYeZyV+w7nwtB7xQjN6+Dyf2UedG3cuw9BKvDy/0795aGtVSU/LL
13MrGR2+b0l8zppJzt58Hy4G3VX+N+q2HnZhz+BeKKrl6HN5WR/SxHmL3JUV0I0zfcB2y3hO3UVp
al4YrRj+RoZ1Mb24nT0OcgWDr4xIs5OsBwI4uGx6PTVnpYfJ0GOZiXfpmiBhsmenGLvmxJnBZ9Rj
h3cOaP7Bbl4a29d8RTzSojDlmCxPKO0z1ivssPOvc0fTE57o7OFIVg2ciuU80qp6+xqTSC6PPYEF
CjanFp2h4vXojCvNwWJP+MA8G2Rsqps5KhiRBlDROmxOCl4YR/j53uo+jum+vzbKgjg4axm/xsHK
LFP/nTkK19VXXtM9o/rFr411TH8ufW3c5HFMOWwTWZFLnmMYUse3b17qOoU8FUvolBi2vLa037pr
b8u1twJuSxNeu8vCD2s8xmZLgm0ltBrX2Q1GUwKNuuGJ1u7C7aHAzqU5YohpkWfJbC7y10ZhkDcl
czi/HOM7sj3NzM8PAKNA9sAcBnlXaabhJo9MU98Nbpk2KEWqQKKNOmvDPhPVeTG7+AhgzOYJh5oo
yqbF/VE4dT5jQxUrvYk1HeqDCrHi2+q3RoDn8zrtDDmfbjPpKtcfay8MGfUwzMRAxrIGphB1mQ8b
3n6vroQl1KsffeB3eJ8MuTusUIemK1hlDe8ha0Jw44wEzv3Kvqo7FGbOG3uQJX8TxtkCMLwYzs1p
Bi7PiSWEeYl97X2SfZf2l7lxBGXhsvBCGnfms5DI5nK7gDTxoJzk3OtZSpcVRI5WssDHLqau8CdX
LPeN0i0opzwpxm2pXBpbAalQubfhbJgDHfCObnk1Ywy4Jf9lV3dqZsPouqifo2ms98AR7Pj2bbVA
CsGXi1Or/mrnRdLemMaM4S5153B4KPOx6J6l5U/n7mOeksq5IfdyxK0wbNn+IOGz7WDZjvWtTDHv
ydw2S57QE7AL+gz2iAa9FYLKHUOVYjg0jniIOMLqy0s9IIuMZ0nR4g3qa/giZb6wAf+IkIMreHvK
w1qSiXNsin3tRtr9MIUZe6J+bZBNZZuxG7om5jmht0D00GF73iBva5jhDzcfjSM3HyNIT2+qb9JE
PhWO19GsDbH4bBMs2zUH+/wB93l+MMojiqq154tZbfA8yB/VMg/RnTOOA7hgkbFgX7StpnnNKvHk
D6f3uWxaih7aR+VMiqVykOqdH5hDQUOSdfIabJkw5h7P1dPr0m/p7L09PJnEY7RO4siZiA0NDeFK
dmQoQTSce9QTvo4URQsMkXBokpks3CNYtXMtwmt3mSZ9N06030FpSKS9ppDTMgaxHFTTZzI3bJmY
/TOB/Vi8xizdegB2ccsuBvzVRkXEUVgqLdeCzxWci269PL018rGaIpgkfe/4JxrD1deZ3lp1sim5
PX7c7zdh6EyIkFfOebWObosBTi0D9KHXGZlvjAukLD0Uty2BynTtZJ0868t2Myib3BBZozZHktCL
296+0llr+dS3fTPtGCmobqdUMpfHWuii2gezgVeNEml8ljlPkI5oG3c4+79K0W7eYk6OYTch0BO8
jbeZYahVaJ+8pGmBK0s9VzuPo+Azw+8ZSfm8DxZolkXhwD1k/jDtScIN9DNiLMS1dimafevTSV5N
Bt+LXTY4qbuTGLS2m8q3KwkBk47JZqIwFnsT+AtPS6JkiDFIXRbDlcSPItkJyV4AMR9ywlFBs1Id
N037gysbEBdz0pxN+FDmr+mpW/+bszNtctPq2vUvogrYsIGvUktqqSd3t+cvVJzEzGymzfTrzwXk
VNLyKfd533qqXHmc2C3BHta61z2Mk3kyEQLjnurwVop9KBpRfulb7kZIfqr5VoiUGbLl9gbQysDi
WVDzvmeG2qXjXk+Ry4pP+wq1DjOFcgdQtWzaFHXwoa/B2nyqleU0kEnJNck6Xq9JfqHotBSpNWVh
//CDadlGyxk/PgNCCfUlSQxXn2ZDLBDv4GkX9+G89w3vOW+1E5aPY9kx4TSLeFYfGFbU3kuwvYtw
Xu6yzPK58GoFA346+gwGGFTYhZf5Pz3EpjOO7F1eT6/perLGFkLCfUwAJllJk9XOaB9rVoI4juu1
akcW585WpmwlhLse99vcbMC8mk/PQW4+hvPU9c9RxuF1LGo3c156rk3nVPtN8w4Ma9kUVf8tunB1
9wQFKf61QLHWtWGrrmxpChlCV7aiMTwu3VEBORkAH56vHP2jMuqwO7ZF2hGoMHLT74Zy7OKjnww4
IitfBd3N3DicY7+vlFfm05tPBm0iCGz4FVKabnDNd9B1I4piLMRlsBOE8lMwAG5BkaFvC5pxiWSj
iPFvtfA0BrwBGQEPbmhXf1SV5Fbb6iOcxzm0RGcTfQovwKk/OxO5tkfTLAmAcDXX4qhC/sZicCfs
0aqIkTsZjUYNTwOAmZ6xWk7oYDLHJQjMmr6kNE+4aTG25wCpslT2r7ZvJB9DDmJBMspSrzA9529O
vb7korHqCl1hju7qPjO7jJWYhDZDTUDp5azCRisli6VZLruRSeZzmwHev0iutb/ilknX3mhKM38y
lDW/2noKvtVSk9vT9uFwmaCrPFpBCSvXom5Ecsbx+icrfI4ORT3zHOJ1ki8pLadzlXFunZjGYm2d
LVIaf6L8uVWDG0zffSCfr79/hdbqAvf2HTJXcV3PNCFaCIz535b0nagrQhgqwDXboODg4GLTAoLz
wbYaMGta/rnLmrn80/MC0vwsTbn1lKqWEVY0OZw9ngPufHaBnX8aWR8tMQRBOB/CfiDZJElDdAA7
s8JeaKzsvP2Sp8XoMomUIj068OEDKNey9A5phep5ZxRui1+/dsB1t/mKMlJ3OKQD32NHO+6ET0E1
iui11YGJxooIy2gfeJnE8VPLVt32o0LsFq+DnY1LAsuE+700uqb6MdeimC6Ri/uaKcISL4xcLYlC
+dz1FF9z6jyauWPKMzpKaylQ3IkFtvUISV9bCYAy84+PW6Guy1gM54Bx35On8Jc4+TAGMo7y2CYx
ZC2vh8jzyfYJk+IvlpcmpGqdVJdzO9I4uMYc78PYIbPIsGNu6V3TaHng5GeZZqk1/8Fq4kx3yD6E
tuLLprjp7ZSi0ZsJDP07oXzNDkEoeEtRO/DP20R+KylbInl+pmLI3UfZj/LshUbGCVuhzPIa/CJP
G8xG5eIWMR8sIluBsT9McXeulzfLGDqEJGK2A7Z241DuTUor65g2WOHZufm196I6xMIusNujVI08
G3Njpyef1DJo9FY0xYgAarqF3y9csQyf3qxbmwkgRXrA2UhvcT1NEZFJLWeELfEVCzciqL3l6ofb
w7AujXHArZmvELJipe1EXMHE3MmRDpFFbq9jgzlVRuZbV7CzdpnrxGDtY2GJu+00iTOP21XpxOoO
pBeSC7gdCJbu6X6cpKtPutYTT70ByCuL2VLHWWGgSEaS7efHPqTt5aktrcsUjNTHIGD/d1v9/kGs
Lq7/PgigKxlYDmwzUwLjAEteASZw79sMmgMeOJMXya8T9zzTuAZMnNPDjMmIG8O6+jbbCnIy+7/o
HjZsLklj07jM2Bep4R0Q59cPxaiXewGEFJzQCa7xtLSAzeVZTXLaCDjIm3g7aeGzCeNUAZX4bsn5
a1VFF/0Z0s5S18/dXP+E/NdiEg+D638z8oU96Fkg/+TaSft6At0ZU5JaVpacGnic3Z+415fNXzV1
MnwMjBejE2U7qcGCO8r8EIreS28xWxLlfVHmJqb6pACz053lSmpWHPedN/nrhNx2pb/MosFVbdu6
wpat3iJyaYyyk1kEpAJ3HicEFCxVcsF4kYuK2w+k3X50J+HiuhhlnU8uq0Q7fee5o6ezd97ial3/
79JiYXF2U3nYluM5TAKuB8BiiIkwKELnItKexrt1hq74MXmTH1+Sqh2bU5CmYXyXyrRJnpleckxu
YIlYCXgb2a9aERlzrDH/rxyMYVJz7KIXyvc2ulPdFIuPEUblCrGPIhpRh3LSR750W31zSKjyPqki
nXvOmUyoG4amRnQP0cTLD4M3RPiz9uOo3qFTv+XWr98bBpm/3InwQ73gSpMAKgv8Dfx1CaaUAbfX
2QuOZBfB8Mmx4Tv/+B+9eN44fAjfhX5qc54Bql/9vHAope6LeTrGssYzA9wZNVDZhk3yosGsSWtI
4EI9ED2EsWjO0dve9TJPzpWX+DCxf/9priYcy4cRtuP5UlgSHus1p1yGrsYNNhiPVI8M9GE89GSJ
i9a3j3YrrEejyBnoTeUgptsEwLskDsnRNGm//xirrf9/F58L0ggJxPMsRG6SDfG2MNEVi6KIavdI
qrrx0wy9ESMAtyqe7CFSWNBMjExOUrtx+SSw18KjgtuzJF+8CcZ8vutWFCU0W87dbWl6a1HjjRX1
ZpomVHZhO4tHLatJP4R0Bu1jM7m6fC08W9TiBuq6Oz0GU1VXPyCPldU7s6T/xyHpMEMKqMkCANVf
Dkm6DcN2zTI/ZborawJjl8EIDmDmU5kmLVxhiuf2QpIY+2qjMgW9tCHjB334YinMQe/eeeZvKQrc
JR54N6e2hW3KwlW4OoG8UMfglXF9mhoC3w8BmiuiNZ12cZ4zSaMMqUHaRdAS3SMvc7hz1vmeoFnK
Tw6Jd5ighG6RH0lwmeIds0qyhNO1gCyyQQBfpIlxGP3O8qiuOtrlKTXNU1lBD9lH/ijM28oZJTlE
WYeGIjML1ZyIS4yPTZQ375kBXr0AkH5mWY4lGK6y29nSV19XV52BAC0Njw0Tq4SIZJiMcLZRonyq
etOtj31qh8Mn21du/zJSzYbHLG+T7mPaVk391HRyGr+/8wqWZf1m2Vt8KN/1pSlN3wFZfbvse8Pv
9dTJlMlnSrdXGQ6TgKJoiRplKNE8AzOWjCOAaP6WUERsGw2CY2ZHBQ/Q/hp5oCw/gzbrigdz9teS
cJlMTB49y1EnMK32SmSUu7rO22C3DdnIzGSgMDgsDgmbL0ih7v3+a10pgHnUPGxPmvwFtusybLo6
4roGRrBhmuoUELpK+KtnVN/adYvWfsXZ1vVV1V6UlyX21w36Sm1zQb3XFkyjyX5K/aCaLlMMxeY0
jald7zAApKx455Nen398UihX3jL+8RkEXS+KJmYVgi2qU6Hmojh0sQHrWfkw5L4ZgV6C3FLZdlgW
zMo7tQkoLsP63myfQ2Y5CE96x7prC4HllPbhX5zaXJI2m+W2AoiDifwEMxkueKqXyEA7c9+/TpZl
+98lxNQe7hhso2WcR/jg8g3/o7pmBAMpH6Y0dAoMzrElHts++JCLqHrG5RrAe0DC59FKqz9i28+w
S8lTu4c+Uw3uj6Gv4FbQPcN9P8GIh7T/+wds//rxIPObENvw7BdgGle7buisfMhwfbiIIhGHwu/M
8s4fbAwWPKNtm+O0tvudTUTrrhWECTWwur1dLvENOkxN6Ab3kRMF9j1xQdV4zojoi89t6VmIgBId
CnlwGq7UB6KfAYJ2W4MDEjzP97MtBucYdWHufZyyUIeH33+3t8NLnrQL1GVLj9rW5CVcAyJCFmaS
eojb8nXgt13nYzXgMSJnTbSfpFfFJQ8ig3tQUKz1O7ryNWXn33e/nuCQxZjPc4hI7s7lE/7n3ac2
DIoB/vmJkNwCkfTaRRY2S/bIqhvVOS0NTC62GRAnUD5iv7XMHnq4qyCQNXHiGAYRlXpTBKmtD5YZ
kmKl7GG+bccazkHlTVygQaECnO0KiQuPYZSSeOSMU/QU1Z2HiitmDDaDZnB6/aUY5PfvmMRySF8v
chsGrgn8hGHuIu65WuRs4jEo/Hy4aMTu90PAhvhQzbUH88AYJrwL7T4nhzuKJ8zp6II6/dWamkjY
xwB+uv3qFXZl327aCOQ6QHvYJAbfAhfR3mfkzo78JEz8hI49aO+TxkmdQMdxmNtbEYAHosWoATHn
CCXY0zZj662+0fejJzEHGoaSDoiYu3rBNbehnTPU+GvUTZgHdxoA9WvnjZDg8ePOpmNmNKm5j6a0
7v/khJf1RfpGX1IDLKSAwgsQ0UNc2OFO5kdHLqSo/ITxOIk+k5oKLGFis5z+6ipztHFRDCcDaWSV
gSyAhhvivI0GmAxRM3i1y8G6ERPaUdCS1Y2khW6xzvvJ4R+kf/iJh22oRobAWHQwmQxIt6pn+nm3
SS54JZBsYJbWWNzIefamUwwLm++Zayj0+6mca3VrOG5CNHlUW/ax53OZZ3TrBvJr28gu/lhNxnEb
r1L89sFd4nkEI+w2Or0RM584KaMIQUZKdwHkOLy6/iKwVpGfGVYN0aNNAcOo0JIEnvpIInDoNNMI
MxyA0XKXKjt3DrYIkAT6EQDO3lC4IB361qrxnXGbwoLQnkwNhH8jv+1TB1e2LqhmHAS9EjMB6UPy
ONcuJjE4rYT5MfMM5Po+Sd3sgXUabQVNOd/MqAeegyItOsLNpYAKxZxR7RzmDM9T3ZTpbTV3JRje
1MaAVSSMZ6ghu0CcTB/aM85BflE9+laYcDBwfHyaBmsmqEEOTBwGl7yN57AZRvwm8SYtH5Q9lvn3
ZHZ18ppWLtYzZQEp4Wn0GHH+/jT7tf/jonYhYyyXiVh229vDpMMrwrXNgKuBLexfctXWz64ZeR+N
VZlkVA6mg2PW5cY3DOhqDJSsgQhHeAyoQAiupuJLKzj7N6D8FmYL3owYBjYDi7OkpKluSqfJig/m
OKkPcmHEnDcEvrJhbu39CqezMC3lszMY7pEGRBUnxY/7FOqau7PxFQvz9195bbXenJ++YzoLBSgA
0eYgvSJ/OEkUMfTGJwRTJoi5gwFN8L6DDrVoTWvd45EugxArnFZ038M2SIhyFVOVP06MvfKPY2NP
6R91owvcIREZeXS1K505bmr12Yg4S0+6oJx57zy8hsNoJMDDlv6RbsKiunj7qgoCe6URmPPJb2IH
HRYBM9khqa2cJetxVH3/BwGVk69AOITjvXSOMuajGTsYYXkMqP/4/aNcHUf+fZSUfKDBiCApQ5yl
lV7zs/5zFTU1iG/cphRrQ0ohurWTJqYZ0YfQqGT2SeVFiu9gP1DAHnqY3u4lapk2hgkmkZr0CnFb
j7pXEeWXAU8m7Hw6pL6yYJy5fe332Bl1S78c5DPplnWkk/HTRhIayzGiiPVtzlU8mRgV3s4rZR3D
VmgB63SC8N6VZuPRy2IizaC1gRqyULG2HxTFCwGt0wk/ouFVI4RbiTcb7UJGHMWXrvBhtw+wpKCY
2FOHg2cWm8QQry0DzcVERY2hTjR+ctc/4EEAZ6Dfahzs3LANxT1yGvwRlZ368Qf4vSHs5aqtq4c5
T4xktxXxRsh06BYDBmjpWx8SG0UMDV9HC12N3JwwusPqLw3vK5iuDIkE5NVjHsQwkX7/Wq9iz3it
vsOVu8BBDvgIeNXblQZJBBY585dTNeV9+VFV4yxencxEjSjNiSdmrHDvNqPehtGyFkmAu3ANYn3o
6oH/aM4RED63vdHEd1UfEHuyDVuKhlbkOGaRg+9WP/rmgfMyaz5uiGwTWu82vVdbHjmAb5mBoNwH
Rw0sjrq3XygSaey4aTiedUk//gdnTVjBu+yXVSasGAKEVCRiawiXhymeCatqu6SF3NkO7rmPC9Xt
WoCiU4wSpziZ2sZts1QUgUpgq0RUaWm9x9C97lHQP2PVh5RGmhDgfiHoerKw81JlEXKtCSHQ1lPh
FFvrg+/FJtNbsyxu6ryDR1fMWfwhQcva7t9ZCb/MjsALQFEDxkY2jOFfnlzmcRuL0TLPbjohT7Vk
FAQ38UT2LY091/pLo3Ig6bYkcJ3rtga+pHhY1B3bxm1F3tpP6QxFCfHVSqGrkh6UbduAKjHZ70YS
zmwi+CQouJiHLZtVlWWdPLilHwe0LcupkFpMDQ9joGmnSqZA9RExuBcgxWVcf9nYH7CKXbYyFc7w
qcwiaZ4RH+G9xlhaLMSzrvogAkParywZzzilsZ2pPxktDx94CNr+EE5mQxr4+jmjauSnRn7HzrYo
ncNjK4oxekWlBwlEiMr8MjpSjxC86kqRyZw4+tM0ukZ72L5C1CKN+0R1XaY/zczpFsxeOoV7EWy/
AY68mYWMoqPW/dA4o5FjJW4lep/quI0fjJYau11pmZGL8OOlkjEusGMvnfAD+jLrVCVN60x7rllP
Hc2sn7OHFlmBsXdzaMR4eyAhUadOMvX5h6prE+pjP1WaucEhxS8FdJdhpAXXiMzrDywru0G0nGr7
qZEJ3zqKkhml4NAoVIhbNWmNRuB+3c5NI6h7M95RMfr3wFbpiGmE0eNLZSVi4ssmbsKf21RNUztw
vBllZLiHAeds+RUxTm3txEJlfEq9KCLn2/H5u4OyhhI5JwA3Bz/MOCCNVavja9IjDp3pJtOxbSMS
5rdheTlAq740Bkz6p+3Pbiez6BWgA8oF1h9TFV4fqbEslO1VCmkhYtoOWuoqlgs0jLD5Giha2mNh
dbXEnj+MOnXO8tCqbtX61ApD8uEsP6nSn8OoI+OU+XNsH6xWFunPLqrMlLXJt7/RDk49x7qm2MBp
D4lsXp3MwalfzDjPk4NHqGzyEEd5GSJTsUkim7Hy904J2pPsDsyh1BfmQrp9tQrPnD76oyzHbwNB
3i7Wpzl6kqLGNak0MfR7DfN2NM45VgFnvNCD5zGNXDz9txcdjSgijwa2c96twJuvUDifWX173zQe
3DaReo34LLIm8wjoTWwdP8QBPfk56zizUeVWU53+lHUSul9pB+zhnM29LB9iU+oORe162c1lyr5f
iifvKYqTEFZaCd3jxvKqoDvYpZvbt6yAsSE13NP1CZW1gT9IUuJRaPgxA/pmHLGQJogy6l8b1fB4
qRZZAdJoByosFWdI290c7QmuzctezFlqYHUxpkUSJxEX+G7mM2Hg7QZ1FSyObkthEMcQJHatwxL6
QofEVhCOn3bvORCtveh/KyGOCyZhNqgqFZoU19G4UeBWcDEccZ7zNPjhaweLUz/1OkLIO2+P8AoJ
h5A0mlyRbm2eS4YaX1NRNvnBFCUe9ZDMBuuEAUGy6LwRXamI5fWpBMUdb8Z6xPRhkW0Xl0mwb16Y
c4fZi9FaJOPODGryU21A3HsSS+V5gxh4JmW8t4I/nbrsvJMAL4q/YRRXwVpEOV7KnRq6ft7ldYGN
oyylM92YOrDCvZHlyKsY5TC73/VuQdB0HCf0VVVY+9lLXtojYbws5/JcwZGd7vPRHuUFv8ax2i9C
R4wgI5zaYWL1BKv7Sj7mTVrJ0++vptWP6s0TDyxoQDZ1LKYgAbO0t3e6b88YmIK5n7eHyw6sbdgy
4Z+wsrFV7bA0+FFnOQZimYG0sSri6CUUtdnsUlhs1j4KQa0Rr1fGCScPktNUr7jX1fIbmPEr5wNx
vZ7GdjQIyK8osDLmDRO90CBfSu/FGAuq1qkQyaV1vJyUVw0CYe2LAUrEQxT38fCSGk7/IpUnsJWH
J9kw3JLda9T3FD2Fq5Goe0z6EEU6+rkP6+CPLmvN5Gz3k3scGxPiwlgymMLAmjd8k8UK5mRqDmF3
YNcWH2UZo/wC9Sa8o5l0QZBF7NYPQ8jxcQH1C/cU7ss0e5ZJgxn+GOobpEaOQqyZ9T/8PNBnr6ma
dwDutyMGqq3AAv9l6AFCAyn4eqZYRAupW/buWY3G+C0x52yAlGiht6tCkZKNxyUQEvowdu07Dcli
AvMWF7VchqtS8kOBBeiV3i6KOLfUXFcOChv49eNzueJeM6UNMqOVMR36SDIPDDlL2G5uuDL+xsD5
rrpSFT906f7YOJfbDTeFkDEImF0kcnE43afUzBjqMloSN+PUZ/dJ0mavqS7AFIY4s8i1kAqITEOu
fYrhF2E2WOiAbIiggkzbFgRzbDy11mthmBYrsaG2XPMMxFVNj1Xoud8tNw+YvvSRFV8mI7USchvr
OXiH2vXro0L+Fbgga8zLTe6St4+q4EuF+McYF1aF4X41QgVjXo1kHyB/HtLHRnZUcVOVaq7yYa26
fr+Dr9SyQKkWnazJKgHQYiB+zSCwm2rC/qPN7+rILsbzBAL2tY38mO514jB7SqMceMHyIUKeOiss
cCNBm9LfbqNq7cXLk14BrNxLMOttC28k5WBj+OWOFd6purKtm85qNPP19c1H+WzpB3viWt51jc6i
Wzgwjg1F2R0+g4pb+Slfqbcb/vP7b/wrpLlA4oEl2RVLbcrHffvQ0UVFRtTl8QXDfrpQE0ZhCzlV
Q6qeoCzhSTBGEBerEhMK7Om9bnGndOAww5kgjHhyavFU5RCb9iq2ZnCrZMSMVyJ/RERrFaF7aweV
a93AFRrUbTPMT85SFlxSzuT05BYNRjBlPZrqCzZAwWPvKrjsA6V7++hS/6PJHgITLntjNV/cvpSG
wp2ZlX3KnTz/NLVcsBe7ZEZyL+z+UzTW0TcwAvJXWOv5/AUlGAfpavYHohKTvtcXXHnBHHMVUCu2
3aGxcq+/LQOA1h1WOelrNxDVt5dwbf0bZqWLt7DJyBF2Lx8w7RpZ3AAQY+TpZwEfELMNu0SnifkG
4TFmjYVdwjUWGfFwjETowbHCEUK6nyM9zOEjsxAY/1bKLPkcW2WPDtM3feiFujDtY7SYNodZMneH
IQLAumtAIzQGxyZIl11wcZxVghn5NCuV3uRGnrr7uIu5Q7RRd+krGDjHK/zuGI8Mtmq8z+seszI1
+vGfvl2kj+VEYPmHBvjCxv0gD2ZEYzmijCTMn60gpmOrReNQMs+FD/kDHchfm3KynNpguDX43fnG
NKHoPm80yo1vBtnaTw6BmeKYg47Va86FGPPoYdOIlLWc63sp3OYfmUwk6SWfJpm79Q/IAeyGjFH0
zgyD6qews8g45JqSEIu91LiluZDdU+sVLYxILYejakMn4gwq1XSWfT58MNIm7fdJL8m3JR2lH45h
V+oBw02uhQfOEONGULAWqGjr6VNXGhGXLqzJ6Z321HlLp+EEgUbDIY8lmM0h5l/HLTT2ILSXhdZl
MLDfOM9dVqkTNDEecw3j78voA22TjFONUASGqWh6Gg57fmiqQWuYtHPjD5Swi2YJbFrfFz3+XrtY
lJk+kiYUkT2R+/Ohcn2cSRnxJ983Eh5wD8S5flVuNAxo6x8tk1XMNlyoyv5pBoL+Z8RZruLWAP4E
gIiJkIc0lD79uMysFQr7qVIovTssVsg8GNtuH3VafzfyeAr/AkH25q/TgInqE6bNynjn6a0hrv+t
oAKc0hDRug6Fq4ts8WqQVGOu1mEnU5N92BR/oUhJx9fExkDrBnFi/XVrM3y/lvVJrl4F5dAR/sUD
jPqHcfVsGUzDoWMP8zo9m+jRUNCvB/J22UJg4LmLGHuoz6WveEwsNiO7G6vKdAiqYNJ37pKgsc+o
j+r8k8GfPSGitadH/NH2UZGaX+fKHTiFKgOvsnM4LG7pCSb44x6qMTBbUyMZeYXX6lTtzrYgTCX7
zW+srXQZEOU4UpPZYorE0WJhZruuioh8UL1wMd5oGGElYVT7JzebcqnBIIZ4uNk44W2KFfAdAxtu
akA7eoeuQ9T3I4HqHuyB+d32wZ8n8XcREtBzEEITvZHkjEYOiP6Qh22EUjPMEKCFq2nRsCq84FBS
kKiVIi0qLr+7Bueo8lsaNC3n80a4MFOWGIQkfp2RRc9gmaxWfVfb+BFhhdjH8+2ibfvi9U6DyfUc
gR2IycyAKdO0n35Q8zUV9kT4MOOfXOZfkRoO6sgkeGG3+UZs7OESmPWdjLqAeAF/SM3s4HSzjl+2
zxm2FVzTWcg8PY2GASGr6qeWYK0xrVEhtRMncnlj6VER8tNMdvvOrHWlw/27QoGdQOkxaWLkyhoF
vbu6LqOmdkqmePqCUprHT2XfyucginCbj2tmM4cNrdhQpMAqsopxjuW+4AolvvV2kpg3WSdEu///
MU9xfp1PctcsvFQfYIIi4aoDQT02oO21k8vgRBSbpGaxtotiiPWxhvvtP7uoOp6RKsDMReKuxwOg
ghy/moXrpWgEPTLPx4U92REZbZD9ZfNunRNbkmttzrSan7e/2bdqWTxEQ43dlF4Fi5HrLtM46m/k
Qvtm5Fj+PDOdRIaYKcYCk5PY+MtP1XQT9a79bRO6CERZ+pgFFrFOeek23tkxe/Fg6jyyHuyAIrOl
UBe18VonBvFFBfVqSYaQsYwO1zGzyJVp0Y6M7jvt3JVEmaPcRgwCXIcq2PQpCq8GUbx831Jm017M
IKZvN+qEUn+nGP3bXFyL0DzVkbW8T2bte2yElnnAVqSZCVX6exj40in8u/T4PPzPXDQPCwiLPcTV
50lL4UyOcvO7KB55uXlsU69tflIyKoNscUS0EiRmFQj6qQwrLADRt1r67+2dqTngjTrSLf8c6kJa
p43mUvYOp0nWWRih9am1WCtuwJppZ2DmDsiFf6BZMMM7nShECQWBc0wQRcuP/301+ksDsAAWNsB4
YFL+Q5t9W4vGZu/QrPg9clQrNm6U7eTPcQ8t7ZSYHZhuVMaNdesVWgArOTCrb3//8692N4/Yo02E
Psybx9XQu37EvF+Ip5NDgHLtAFF5cQjY50JnATxeOVFtWmg0fjo2sGFl0IrcKnaDp2o24uyZqQxv
HYE+GKNeB0bvfLxrBJ6PhzgdeiOtiQlCKN4+nzBsUO8Ky7j064vYCN8bBcJEza1eO6OKzqBQ6XCD
TpKavHDN9HHzikHpjbQqnJ3iUlB1jvcCRA679SmZrVvfLNP5sUHQZ16mdb9u7/r3X+AqJ2B5vgtf
3PItGNUIM6/7q3Ea/cEA0LsTkZvnN61tRBza9uI1WeSmNRybKvfEYzUgCTu7JCh0SCScgbQVX+Xt
X9t4J8qzviFdJw8vRaYa98M/fdRaURpAwMbrBr0DfhDgFxYdpjSJ4XfNCcSbBZxR6hR3hhLuXSuS
maTDYk7SJzxLjYWutqzxGTtFBm3t6P34/SNYlvCbTYyoxA8YlaJcsjzvmmlnFwlInN+4dykHK5q1
siI8zrKXrovsg4Xsp3ujcJ6B+q32nRPtl+UTYD7FjJknv/AUrpePdn2vnhvPwKhQOcNP5ml590Rj
b9JOCxZ2u2+zkU2VRIlT3sQ5v7bYQM2J+x5h6O09tdyi0sdY12KLIyFgzP92IbuzqOCT9fbFXwkH
VRJEHrKTmORCmXTVocbS0b3dqPv0cryQeNUy1PaUYMvku8mLO9XtdOvUI74RBQYVLlJjsoWOFWwK
3nk8Aj25oiN4AClu9gxzr8pe89xX38soTKJ3Dudf53kuJIyFf2VKDh5zNTH4z9xZ41JYJHLqzwqY
L741deO/jHKs2ru6BJ/EB1RnilQJszhbyNj/NkYHlmvT0SxDFTFzDPeyBudd7bkkVBVVl94W0ND0
EapLrqAXCUO9F2BOZX21Gv3AFwv9FmCKoobT5e17aHGw6scyCc9qlWzPlpWW97XK0/Rejxly6SD3
C3xyNsbmZgXauLixfR6x6eJfiKFZHBJFqdTDONmm/lxDnWHWHNkJo3CZ+gxcSw8RWb0D8xunR3Iz
FvtHIxctBdtWBcyrTaLrtZU850NkOY8bl38zrtk2s1FIfAeDaLHVhI8woyBPkIEkzk70edT/jW+N
lbxgtSv0N9U7ur8UfVGnB3OG3bzrV+Xdxn1R7SBwwQijAY6lXKVnLl6KOCOK2Zj4sm4ftP+o0fKq
WD6tnufJ+WDhylT/2TixqR/MstVo7kORA3SuZFKJmhu4xJ2Srv2eMctTT9xmCTYCgC/9S9g0jv89
G9XSAs9MOE9bLb6R4jaThKoc5GI+XGr4UXqJKLjbauN/HB7cRb4Sez5K5yhYUEMfO2J0wr4yqo9g
Wp1xs3kU2V1qGWc8bGOylfIQawcIpYxO2G1kVG4ymCnMo/Qma9spXXTN/M1GDyf+tBlCbNYazuaC
uBH6NvPB7VMzR+C9qwx5AaEvqxQYTrxjP9oVkqjDponeXpZwGWkm+2rtMIB6WzJaWOX5Him6Pd4y
mtVe/Q8HK5MpckDMQvNi2k1WQVtPNOLI980SPLZO6TAEoDSbCdaYSs/6kMB69I/WRjvenEc3MWjb
0kp99vo+wCaJQ8xI/hZViLdxOU9Ad3tf2EN4k3vEzYw70x3mZNyXTYplJf/eylhQemhx9Vp8ETb9
TeF5PMnMC3nygUgjUtK12UOr7RwvDp5EPATw+Fc7YNlwDV1MzKbVoaKbkCccnjOsFRJXL+q+xYwA
D89SVmwClM7L/5tWUHiTAE9NSo214SvVau+xjD/4j/6p2TDcc/ZNPrT+OYoKZqWMTWCXdXvSnrvy
2CmY8tmOWVSAJURrZG2MhnoxELLzxb+V9m1plww8JqBpd1IV33zVpfbzdpXG23M0ODT5r3JV8wL0
IgkGoaxGnpCNws68jGAT7sPG/XFyz0f4aurJyx4wVOCIUDGsVbWbIAn5PYCX7cz7Bo1DenFqTTJ0
bFQhFYq0jfpY4NqBi7+2ARbHqPONXWd4df6wLf/Nq0gGMBLxcaYzif6yC+3ML2yYLj/BjJ68nYMs
IDi0iTG1zwPyinznpcw9z8rqcnpYg1m1+qGioklPhmr6nPhXWy+mCpQAfNopq2aeL3Mqp3kNzGJ4
yUSUFA8xKNNu256bn0nWautzZhqJ9yOMawrxocB38oWpnsf0MUKPp09Yeo7GbkK0Lu7qjP25n4Qx
C+ZQ3tQfmBKQ/cfDTeZboHhedNdNyr8BY9XJeZMfk39qq7s6zib9rHFB3jVqJK4SY1c5H4plmH30
0FHZx20vtLS9pzovM84HIeHOao/6Y4cs3iEbcq165kUSKFddx0aQQWTGp2ckqet90IAcP26/7zCS
B31CBMq2zdCs/B/Ozqs5biXdsn9l4ryjB95M3L4P5cCit5KoF4QMBe+RABK/fhaqNN0kTlO8UxEd
3S0HorKQiczv23vt8KF1RY+gNYEgX60QAOr5ukC1MN0CcwdCS+l0BNmLuqH6gpQn0R69A13qeL3y
YGKGpxu4z40he7Q3ChTdu6x0tck/WmWPZpnjUSTPeiQz86PSjfvje99w0Y3vkwR8JMlymU5K2qSr
8hltDYRprxNT8ETRJuxWWh+GVzX67o0dxwmcdM0jVPBI6q5sA3ROm4kk8w20tgrxlDMXd/6g0yeo
TF55VnD60s5ViG4DFeBG7y6B4LM2llmDhRW4dDIHYsv+M0uE6+1/z9kDOuT4/49chAgKur5zO33M
n/hu6mCHNn6Mt2E1eMr5caHNunT6NXLWqkiGQn5BlnmsiAuYpEJsUgAupFakWqZflLmru6tjbS9T
ZUo9GVwfMo8jn8ilpcE8Q2ExsyuSg3I263WkUS4oKVa68rCdPmo7p1KfSeIh1UJSUfugv7CqlmyR
FVVCnNW9UzKgTuLwrxNz4qWIFWzei6Psx+mqTolH/BTHMPoFisrx0HYH/plk8PMLQ0Wh9eAW0Niv
jupeIN5c4jiJu3JQ3KtGdzr7TFYT700vY2U876vaIErG06lBkZqewTL5rIQar+gjXVQH6s+HEGoO
AyYA1YYGp7Rccdsd+NfQlczsyobyanRb66Atz93YZiSsTCLVJGE3Vf2kUohZXx2XN9caPKZ67bad
7R8La7+Fr/iF4Bk5Kjd3ZEgNMsV50wcwT1eJklH5+vNxQFse6ukkcN50sN8AADOt5XmgKxWAM0mZ
0URn87HNlYAFwszTPCLfS2tY33GLk1jNhngUv9iGzBKOkeCvAal1zrmJHWNPzLl0CT47HiBCY0Rx
9Of7dJb3OffFKAHTIKIQYplLOqPalOBrbaM5P8LFR2gykLfgywifFb8CPYZK+64MDTT8wFEFsgPp
GI1P8gKnS5EAGjluCiBsAIVKqS83G2RPebhzUm9KNjPQPdoqh5okyoto8DtFzeQunPROPyux8iDN
UTuj8LEvBTsjsdXUB8ouoWGWoeqel5DsPGb0DBqijkEltrTVMhhWYSuANKptkSJNEjbvjmxMmi2x
A1X7lORVwCNdZ2bibTK36P22ckVxn4TsnM9zsNLBKgbaMW6zPvV4qiSRM4hDQLMRDKM4GF6ETaPp
05HoPPd5IIEd8wGO21qJ3Agi12EVqbpgXlSP5v4xF+wLjnzsQnMVcyM0pL1bQPxTuwFSXte+rpL1
9KmfCrYcozNDun+DoI+txsNZtT7sL1x2fgCiD9AmTFY8x7EJsGANB0nIDxq1fztIMulVSjUq+0ET
YuSiEjVgswdcLUvIMkY5Xaf6OCX7wWtmfm2t/fRCxbOplWO+OxMVj/0ZOnqEs39+JP/eaqH3iRKR
UhFsTGCCi2JnUmlF2TU4c5XJzZrrInKK8LJOABPscOGrSHdzy+2/WibFjrs+Qd6frVReCsrPuqh5
qWdKTxk/spvUulNAIFIvPexRj++uLENPPq71KInlWh9JsD8rVLxkc1T3g7DL0noOOnhLqm4pBMbS
b8ce2tMV2saZSXs476tIP0fW4cE2dxQn3SfYj5Jda5byCyY8FQsLgB19MzTittdaBy65pajFRhlh
W19RdeOpsWRC0f4ox/3z6Glvj+CUYmaEyqzbRtVJJXOJ+q5ckFV2N3kXdu2xjptxJvJLkDpNutdG
Oya0QHj3LfGt2kZHIPBYd8TjrAs8EuVln5vFmXRoz9qrD27rby5o2tHWjO+E7nKosL49kabSwgls
OIT3KkTE/2pRA5drTpdk1kgeZZbhLBHdd0IdsvCuQNFNRkJSGY+GGFkMzdARqDqdIHW6K76Z3NzR
c2U349ZWh2jrzzf7dxQNt6pq6HFnLqFGnfjtzfbx2LMXSOvLgSTl5FM7oTZjV98XCAYwu6X2JcJ9
butItD261A/bMN6InO3sQ7bH8Xh7JOP9fusf2i1HyIn2WzuA69JXiBOVfkgDokEgFKXZNYExJOf2
wxgEZyKKB3KwvbCe1sBjghqNF1PSDy3cL+uy1c6PyoSo5tC/t7i76rKFhRXt2OxGgtZQ2cuXQa1T
GpDIb18KPF9iM+kuFC01aIJLsIlQ7Ch9ssKyHSCWqyxDpVujUYm7vUwnQrqm0ZtTPYG74AJSzWFY
JcUAiU9XnChFZJ+32c5WkI+uDa/AxU+JN173CZNwZYaRol7pNHIJF9bVuhWX1qCHyvoIU+SIzo4o
TixG4s/fo/62aTt/GMdgS2lpeBAwfy9d34jYJo1zu4YTYE5uSQ87m1yF53aF9Z5UHVa5Oj6Xowc6
t2qEAMcZZJq7r7qGfMrjiXnSwSdfA6pC6FpoVPiqOkA4YU9Nk6yQJIceZiHMI+UvsjCIHNcpQ7Ii
/fmj/K3CinWeOUlplP+x0JYvFsXGo7rCrtj+HRUwqRBcP5t2o+9wNVcCo21oFVdIhwgDTVAGuudR
7YzDVa96wlm7iCpnxkM2katcWo8VVHQyrr0a1evOCekj3pg1YZufMq+vwDkeChKqUmVPnOHV4msq
kcTo0dSzRcXRUl6ATefEzdrdRLONDITRD+CGRvUSuqrS74+H3T8PAXTQuWz1usiKjRwTLS8nrFYa
4omFuL7tRknTWgn3zBU3k+s618peA12pZmm4Nmda/b2NfsfmBe/NYs6jbndIHOqv3gE5e2zvHbXi
g25gezjasptCIEZWQvQGv6qpQWOao2H5nsJowk/lVe6DaWh1je+sNp5TONsuP2/uo6ST0ad76DEU
YBDi8lJMAzYyD2PSN931satUHnoaXm9WX2MbhdiWt2wqNsd7iWyPLhQJSchOjx7PyVKAIWOpRiwF
O8G8btUpdPCnzLcVu57d36ccqCvy31Ekbt2I+JrNZHmU04dBNbq7o8KKVw8vHOzcc5XqYEhRp4ge
l+NYJKc5gW0ov6BbSWtr8t/xA4xIEpSOt5Omtgye7C5k4OBwo38NPHse0aNa+mh8kSJiANi6I+9O
TYf87dCsvQEUuWqVn/AIjOm9o4zEtahFB1Bma9kEh/06Ui+OfGCHbN5h20x84F2rdor2RRWuWfxK
o5lAdPzKjrSxxoKCB7UCEcTM0+y8cy9hO3Le90owPOb1GDwdQyOOm7CCYByEcYfWbSthG80hxWDw
KPOo7nSV9WqcfVW7HF5qY04JB/kwfqnCwiluNVpS5BOryheUP563P5qAahPZxNOxZYhT1usurFzP
oege+mVHCfAxyMKKEIHs2thUlSvMZQEk0+4gdT++EQYF9Te2yo52SYTl82eXqn3ue8ZAkKxdkFBF
SCY+zmJlODV0PAOC3d4r67b+3ukQPe7Z4LJpyY2IikwIsedfRoa8iGR+NqWd2n86ysd7JgbZuOVY
tKQCHaTvCWYma+fEwo0fwqZz4YSoBL1c1WZNeY40rSixv+jJQIPs6AkwoJZIgtPwN+6zoJtjqQbE
LWSbf+akb++1Iqm29qTrD5lr1mtDTOZqdCod2avp7JIy2mSIGZABBdfpQM5Dk3vGS6gr0brFpbUd
KmXW8FQO4mJS34tUiS7yWFaX1MWmdaeHfDWpSdBZRYhXl1kdsRVdOt7CUHKRK1ptuKf8HG4zrwmu
rdh5mdCd7nK36ba9Nt6n/WB+LxMF8XDdug9TOArEat54Xlt2cBGFo3qlxC7EL6A8lLUb3glTPl3T
j4t2deuIu6qVw1pVpWS7p5SlWMMFdK6w8BEdGpRnxlCJ7cjFzrMi7jedJ1TihSahrciojr62ST6d
O8gjNgYn/m0hzeZKi6bIpl9bmV/0Pla/g2sc1rnqeGuVXS5cMSW6qobaPGvrzriQxmj6icZUXvWw
Sj8JU8q9VdePkM4apBQAoDfgbpMLSIIk6sKWBBjVBtcNLQ0SY4Mc1URubkcl1HcNcn19Favi64AT
bd2q0r0LaiX5YiKb28Pv0cKVUdViHUh4wcIQ6qbWkEe2jZKm+JJgrrbKeJ5qybiNpizaAmgcNnWD
Q3+mXqhnasMRbvJkZmxoFOobdMXmDxZhSlYNAQXnip6IHQ7H9k7p9GjvGTgY1WwkeLvXP9d5Gd64
UYWp2gBEw3J7WSrxLRGy1QXmsHEbJBKYrhObE8euqdipEsjJJipt6nP4NMS2wYMfYwl5UuEArsEH
xzu6quH3aSBdUxk0Xmfl+KIG2UgYBv2wxC2+4YNR5WZwcP48kKwZYTkOrM+p04dnlhYZs4WB1YZx
bs1NNebTqmmH2wli2iqEZwsQoNA3XpgQLArrYfKFLDt7C1c3aTZyzPGdFJxi1g0UgUct1wng0NPJ
25VhZWARm1w6t7G3jixs9KLLSIeLWd+m1kbeZACV6aeoOYOn7nzF7ANPWMu9M69UXhpDDc/bxLLX
gVPLq0Kpe7ZipvK1TM3kCS0UYWl93V1S/E0+J4pwKuq1enFhBnoIBFt8yzsk36FRun4B43hDoohb
r7pOEAbgsPJiORM5XRwKV+upDNSN4zbOXQnkadhECBfvIU6EayScjHyme1ugdFqI15DYbE0M4c8h
Nu+SVAt+5okz3loVFnpsLeMXkGeFQjNw8LalZg3VZ6Gm+udg8pAioPy1VzxfyaOj9d4lpjfCBzrl
PsBOtw04mW5IRRbY4J0bxaF6dKbD9Mxx0ioqzMQKAQMcR2sXmmbiS8Uu926mpNdGRTwK/JfpC7me
Fi4BAtmb3pmeEMVnF3bmBcxucsylM5pIRpXssrIDohmVyjtz7IlWQmLNLVSSIpxkVWQZf+h0Xf0r
D53wpvOow2pa3Zznof3JjGvj1mBHkpVQhU3arFtIM8PaFcTNZ04gN7UhHyDgB8/Iu0e+bFzqMtXa
h7LN2tuAmuk+kjK8jaR6a9ZpsxaZaPbJUIHpbTuNFETsFK0SAqsvJq9fZ3ra+r1bxptK9g+cnaI7
o7Nf3F6OrEe9t7cCS54ZbHDPApHG0Yq3mEPtNxu/pk6x42DTXg5xbK71ctS+2bU26atODP0aR1u2
RlkfPhrGxGpvlU286oZc/1Rbk3Yd1mr/VHhJ8+Txpr7PjTCDnYkQ+DrqbXb8etH+aLKi8EkmRWjB
NCDgxEn9SvNIdrBRr7pWaaytuJefx9QaVjySdraupOU+6pEd7oKAFsLEcsIuK0y+emE3fZ4q8BAz
nSnbegjZeaKwS3wpTKKC0XCwFHaRg9BSKfcm2KOdW1TDg7DdKxeP2N7ArnQL97e7ISkq8bsJXy0P
t3FjYfNbjX1U+eirJEecxukvk9jyPqUxgS3o5PRPRFZxmuKE8kNQStrTGip/ila40A+aEqi8Pja7
ximKdaWK+Jp+pbm2Fenu2Jt0a8oRNb2IqO9W05ChuzTzb3mj5kTUA1hH0egpl4pszFXaY0smBSvx
9WjA++mNwIPHqr8W8DBJKoq8qyKMws9m13gA3BkRQSfkOWX7vq69aPKZDfIr+fBpj+IxdbYp1EJ1
xUwGfpRnzo8h069hmhTPhVQNuM8D8dd2U3p0l0LaTrkQYP9Ny6PDQgjXTkty7ZsVhuzrAsXeZoMO
cYFzWwMVyxWtirslMyhXOsqcaRSJm9TIui+1rMu7LAOhusXaFoc4e9Nul46h+wBK3d2WlTgrgtL0
A3Yzn1W8r1Zo9NtM5s56cEf88VrlrQvNgmFVsLDzmqzueDu2Z2bnyQ22q/IyZS+6EkZI8oGW5jte
OtmuNLKdl9vR2oxoh43WhEm70/Bwcbj1GadrBVL9o4YOvFsFid5eK1XMgY6jPcgRtXZWSZ2Pfi66
Z4s6vS+gkO7B+njbwosMAr1IvEqj6nlkicFdJ6dNbNmI2+zOas+1fPwKM8++Yk9xLQfWBTp/yq62
9X0VaSD0a4etM9vPNTL29qzrh/wbJxlU2DK5DticzQf7coumQu68Vk13A17lDVsAZ2PYYftcl0F2
TQqWusYUll2Vfatc81w27Hy6Uaw6G4nPiO2Fd5wez7iKof2F/ajwXUdOZPeGwcylxAYmDe2HFSbq
ZztXPtl6+lWUgloeAHY8lLT8n0SWDLOdq4+2hGkW31Jyd86wabp3Zlraj6gwY7KD0mZXUCNehc7I
iSAqhxs0LwCERzf+AZXW8r1AA70dU49fJRKEpasVaBE6u7imrjLCpJszDoyc91Mkrkm2UnF/5PYF
eLj2OgOgeeHSw773ul7b2Y7I9FU6Nt4D7ftGniV9H1+pZmjezjUaaIKtQUfHflYIIl0X5CaymbCt
c6UbmpnbWYhpZXkj28tR0/aN2Wu+JDMCjZ8Z32uxXV9XtK63sq6fY9Nhha4xOnVQ+NdV7am3ui3V
u7a0m5VCI/amSTXAIRGtGqJLErpNhfHEYjNdJUQnrdo+fNZwXNHNteKNiSbFJopg1VJUXxOjlfFE
S5LLOEa2dZDv9L4X69Cid8XBC2SMC0Bm11UJVH/cOv0+Tir2nok7PSDsyX9odqM8F7nKByhy74Lg
wPjRgBOdA0zFg5donBAKKMFngmTWL0ElY1/grPjqwYa6Gqy6v5xiIhTQIhU7Bz/v3FfMiQMqANOs
oYerWyjrNrVUN2x8GtcsZ3FwBZCfvR8n5acacMlVPsJZ4OtQZptLjpcjtQDnBYnFe3g47+mE/FTq
kufUiW8GS1ZfxwJ0Dcbt/EuhRxabbfYNaT2kt5S1SLYymCuOSwPUo6/deL1+YcuoOp+mjjdYl11Z
nKU+EZmLWlMxig27dOd7jZGThlJgXfdRQsqxErffMP5kz4oZ6QHToVGo3ageQWGhXE0WN1yPBoLs
ipp5T/qscy9h1l1DqR3RUyru3h5c97IR2DtKQ8frmTfThe62zaqKM2el0vC4oLlAbSczSdNKNBsQ
a+FtZFv8UMkauLcLU6VsootgQxqI3Hi0LojVhVDypMEVOk9URdsEzWTt3MnpYepWQH0pw2+GKf3S
xE4EQ6mtLkIWMVSwVdFtOr3jOzR67ynXe8ypMTE/SD2s7lwD47t1cOoOq2lUq1tQUMljqjuIaMjd
XKNPqFzgOZG5GxMhbzDe9Jdq1Jg+FudKPE+pOW0CtPdbz0mybd6x20Os0J2bUVlH96nIrR2q+3oT
5u0nGauub8cO1ewu+lnVYfeUjXnyDcKkt2kRSqzRculrao7x3hlyZYtOEbeDDCpIHA7tTtOpyOub
MltuJzjQ55GJfmFLIap4tNLKG5+OglskQ7z79NimfJL3PLX3Xuto9XfRk6t5U5qZ6V3QKbM7XDYp
UUFhL/RyBRScm7fiNA78xku94no48ABUTEX57ZBOtbqrcEDmgBDxTGwAKIX9NgpAK2+HKTG8s5SM
IsROVabFm86MkW8LzkjZ49FSfazPT1RhlYsYWxR7/zRJ3B2B4/MD30ZSUx9paZZPmt4mBJsrjVI8
keol+9UYgzPYFqPqVp/yQSqXbW9ypK496NX3jVdSUWngbIxPFE8oBxixVda+KiZvP5FNHfqx0UX2
DZAgzzgPUhzqeydJsp86Y7RtWrAlGxSSsXpxbAoe3eghT4ru68TVFNdHlkjspqSJpFVNXu6MQaRy
BCISKSA6oqA7L43CLv0hisPioRuxgt8oreBujviSYzKQE442B4woGZUb0XYZDcrRCAtcpRgbWM+R
wRm78ABM4O3dPXuT2wQXscznr/JQhMnctic2AWl5xSCjTfhytF2Ph/LRdMhhGjOXcs2xQDJaERs5
pYFlctnzVjXP7FzyGAh1lMY5cOzevjla7j2IBvpNVuvQdyEtHbL+usRWLuyhcfKHalKdhm54NW7H
gLwwa6eSglU8WTVGLto2WEQ3rRNDTmgOuaLd4Ss6fusdGqSgW1UoafIdYctUmo4YNkBmFOfiRJXf
Zlhscj1H9owXMfsaEHMjFHH7XO9takVKLNv6JY+oG1XsoEf6uHNr6szAwh3NsX8wWulJcbWjq6Ak
xN2CKyYGdJtH0/kHFdRlf8/Fj8IxHJGxQS8GFfzbvkajVaUiKBr+DkACvpRqV+Hcmvep+xLx0dKk
r8i+wSJ22ZvUG654pbc/YqeupzMkI7mzbfkR1flvkBZbZpVat0fZEYNkhlnppsEzo54BSXAjfyAn
vt198CGWnSQwIR4gIM2Z2aJUSxfaRsxjTqUMRXHu2dLgRGGk2bmKdvGxRWicPTkmueD0PIZoO3lF
HJ8RMh5q15zFQBrrVRIXv+GbFR4G/R760XBzrNt+cJ9zRf51sRrH2KwdRZE7WzGRHr8dbAJu0WIp
hMGmjcucAgCLLjjnUJteRXbJU2IZIwXekXobv9MD83sKQRVo350MANiv4+w73NP//jH+n/ClvD3+
9Pa//4tf/8DDy1BH3eKX//1Y5vznv+Z/86+/8/Zf/PdV/KMp2/JX98e/5b+U19/yl3b5l95cmZ/+
++4237pvb36xLbq4k3fipZH3L63IusNd8Dnmv/k//cP/9XK4yqOsXv75149SEHvN1cK4LP76/Uf7
n//8S5sH/3+/vv7vP5w/wD//2hc/429/+/sv39run395zj9MPOY4RQAAzBgAvubhZf4T2/0Hv6al
SVgFrWp1/hNCarron38Z1j9QfODqIAgAoPzhH7UlkAr+1T+YffzmDLtB0kq39q//d19vvr9/f5+v
c7DfqjeUA0ub+WYtMO3ElZJMlI3OtrOijBSmScrPkW6P16+G4feP+x9cfolDTByqvcNIhgKgsaa5
H+xJDR9DwDq//nz92fj97ynyr9s3F3ZA0tBSSiKBvWWigwOuqGrNXsiEMiFylVynlFB3wQcLxztj
ZS7WixbvTUKop70dW4TUK1c1QsSn0nb/v1gE//4w84d8pRDHSq6SjSwp+mmVeaVRqc0fBjVR7Uvp
dsXoK87E6SGXdXX/59F77wMtumD0Iaue47W97TPPGc85QgVibbb0ibd//gFvXxf//kTzD371iVwU
3iRLUIwfUnpI5yyzgb6u0laPyBGJEv1KE6lI13QkCvSZxFtoyHCKqG8+ECe98wGXK7xbJFZVUkH0
KyeYD3eT91KR8Fuv//zxFkawf3++xcpcOTnUpZa+lwjZ6K4R4fnoo35VqcG5BPLb0FNukY5yWaJZ
T7dsNQFnopXHZv2BYeKdT3jw+70a4SyUObqhgRF2aSUbTfnLsaAf/vnzvXfx+cX06uIlC8Hgys7C
AtQ6X9QSTFKAPPwDnuN7V18sPZmbxHZrEIiWGnH8ovIeuSwU4go/+HLeubyxkF6UymBVdWRZ26xz
+k8aNRDsM5Nz2sJ2gHq8GhqE1UlV6bW1RZ83TVt1VMDU2lVZfpRs+97tLxYbnSqMK7OExaY08b5L
2x7NFa6X7COmxjtL5wF0/+oT5F4/WNgTHT/PqCHck7BTi08GzA71vFMiz7nDLmbY+5OeJGOxtJHI
hRO/hVKDH9+xb9u4jbpPedcpv067/mIla11VqMNIYPZUauTCo7GGcBmnbfPBw/R2y/iviX6Ipn41
WB7NkEwQEgj9lS3tbmADTKVxkJz26jgyvRN/zGI9MUwU0LQxHZ/+id6dcabieDQVWjZuq7gbxtPm
9QFi/OrT1GUP8nfMXb+ihfRI8Su6KeADP/75u3hvrBarBjI5V4Ng4Pm6gp45axvHgIwty/pzamH2
+WCo3psfi9UjQu+NhaZy/YZKyl7JJ/UGXk/zkVzmncsvBYxlEGPpR69E+bbWcX8ko/lsT2X1wYvx
vcsv9i2owEpMVzY61IxvoMvCfGsK9GwfiH3eu/xi8RCxUchMJq5vtn3KdyBdzAY0aSlL/fk7fu8H
LOZz6ilWjVvA9TGw18W+mlPgt03iTMPtaT9gMaEdXRqtptDU9WB+f3LQLt+OcVjLE+9/MdEcOXea
8VH7FW2g+AykxOitopTS5WlT7JBX/mqKgSSq7U5vHJ8g5Mrct9Te3BWV4uajd/P8pPyHne9S2yrD
JESVx1dcA+RoNkmIp/M2V+DcnQOSJ+8eKI8svpB4YXwVRTgUH6zk7+15DlK5V58sG0PKXnQzfRxE
WXUegSIm2HbCPIaAqBvISF8VHdE4pHzaVU6/hpbQxjYHo3zo1c4Wpw2wtni9S7jCjpuS45E7itgY
8eDQo6B3+OfHb5HF8a8Ffwmst/pujGu99nxDnZpyO2lBj3kgmKbsrOK8Lm9CYuZ+Yfke8jNzcgvr
esTRXFzpsPCTL25K3eGDW3lnqmmLqZYhh9DIlXB8KiGDH9KJylYhdpeff/6k711+MdGE1thkE4em
j5/YfbZ4/SASU/LT1rmDueHVw0JRvkiAcHg+XlB1jrt10T0QkyjbDx6Dd6bBsjbSxrUEud+4fgdZ
WCfWs2nU72Olzdw6HT0SWi1RIRad7Cr8UeUT7ILTxk1/uzc2SAfnW25sn8ZMLlZVrRONI4VJZ/O0
H7B4jU7mlNbCbpytqC1ti3E43BBHpWxOu/ri9WkHHn7+epz8lhRlfypQJNgoHz5YJN55qJaEdltT
I2VkL0kAcJyvdcgRm0CW+mkPlTo/C68eKo4l+MLicvJ1zo0rNdI+F9CfT/teD8rRVxcH2F+YUKkm
P3RkdyVkofL+rCMtOfH6i+kcoU2vjEZOvhLkHtTEMd0EgO79k75WdTGbjaq3qi7l6l2gm+vBgGvQ
5lp84r3PX/ersXELQgF6CAH+rLlapwYtMBva8mkPvGq8vTqdrQZMZDv5NYySXesV4bq3zGn355GZ
R+A/vC/VxXwtAmjkk6YM/qBYL5wL035ngt4q/G5wPvIovPfYL6as0ZPbmqTB4BtMXJrOZbLVzDI9
7bysLqYsSV+GOUz2QGS2Ze/BDotNQqjFSaMPP+bt6GsdqH53SoSPwt28iLPcuarG7KRb15fULt6k
QZpqRufXsOAxblp6u3aiEQzAn7/c/zzw+hILYwVhmyqz/rhCmnuedmF3KYIgO2lSgcp9OzTURxWs
lUm3a0Q4tA/GgIfwxmpcOzpx7BezNtXinn6iTnMpFNM6raxn6cnigwf/vbGZf//VpLUSJSWnM+i3
hAFgkGsFxFkPpdJpI7+YtAYaA6zcbs/IK8+Nzgas8MbgxK91MWfxWzeK0tq/b90ENbWyeoBnp936
crZabiDcSOtnveBs9ebq7ekDs5itKLErENdcfYR3uBZuKla2rX/IcP6PqxmEwrdfamRabonjjaub
+ktNFPQujMPTSk+6u3i/ptjg3Djk4lincx8BFii51B5P2hvo7uJsOnZ4tzKZ9lurw3o5ar2+0qqg
O+kVRdjU24GhR4qe01DFtkDXu6Ih/YKzVDvtifmba2RqYFpEg9jmaYTG27Selb79KGHynXnqLuap
GlhY3yPQGLNPZtOO8bd27gOf9Ky7i2laQ3lI2AmLLWkMKOESIGACo/WJV9ffDrpjJAokUqjp5BFo
Vy3tkVtIvdkHBJ33BmYxT0eBCJSoZeFPGs3G1VQQBrJROsX9KDnivR+wmKo6hKBcVGHvS3NGLCtG
ZfnVoHc/Thp7ZzFXNfwFoBly3qxBm+E1abVNmybypM0wx8u3Yy+aAKCctITfecZXEBp3rWncnXbj
y5kK9yWXUiFAKlKuWR6fpY558bRrL+apF6MA0OBhAGyJXPQ01mOZBuVpi4CzeJ/CuFAaz0V7qcSg
NYGaXDp6rZ5454t5SvsWV/joKlv0Jz9jqX3WrY8CT995EJ3FLAXVHiq8r6XPZVtEvnqLvUO2Rnja
0uss5mkPOCRKTRyfmJHULyZxnlhzgLudttNwFhNV1JmO+KoURFQ2Ezxh5zuYmI8yZt4bm8UkDdy4
dvq4Eb4lG7nO84pbTz/qvL5z8SXI0SNKAGYMUWl05b0rF/bIVaYE1eeTnnV7MUV1FHhN18Q8jhGS
fyMfvkClOu0rtRdzdDJLj6zrVPiN1RsrzR2fySS9Pe2+F3PUHMxxiA2urSTtoynkFWimD3iO7w34
YoaWA6r8zgi7LToqZa0QEBVP6mn1Af2QAPZqx6uR8+aQOqtsbdW7yaXz7DYyO21pORi+X10bRlDP
as6YZFEBzKLcAZI7bSVfJlybFfmQI0XvbTn1OMuwrFinvUGXyGnMEACcgOL7JFdfuiVSVRxupz0j
i2kZZ90YCcFNV/kTNGrQKJ9OurC1eGtmWEIIjuFLNKP0ezN6d+5kn7ZOHVI6Xn2Hou7TUQ5258sW
ENEkO91PhNFuTrvxxYw0CmT4CQB2DG70+vUiPfMC78tp117MSJJB2jnjVSH0ht2totrfkOad+GKz
FnOSB7uuUTR3Pskp48pqTWXjeU5/2sSx5pXg1aCj3HQ60+oJS7cJy8EdcuJOYsmsjMIIwynpXr5w
UVsMRgucvLYfTxvwxRtzoEEusT62Wy2q4ETSfIdO1p34pCzel1AC1JQAQaK3MuvWENWP2JQfESjm
Yf17uQt249vhRkom1dr12m2TG7cW1x4FSNSTBmUp6tKG2DHIV6NsrBvqpXDD5Lw2R/u0UVlKuqLW
7DP2szwo1mSvJjV5yuzog0T5d0ZlqeDCoGUOWH46fzRkl6xVMyA5GA6lFp+2tJiLCVoNuRnQq4Gp
YVbfiOz9TPPh6ZRR15bTswAOo6SstlvNaYL7XirVQxFZp1WJoJ29fV6yuNCESl6HXzWFe1flhuV3
seWe9J3CQ3l7deDHuRqANPS9iCivsnbvFDOMT3ockVi+vTix9IUUMs58SAN1taaoWz9PGcL4E6+/
mKYocYIAjEfmY+j7XhfpVe5EJ+0MteUsRReNk4XKK82AMsBb0or+ZTDAkJ30yCwnaqwTcRgF87BX
bvDV0WCF5bYlTtqvkKb6dtyJBhXj1HDzQRjxRtJg7iHv+Ehb95+nqracqp5NgLPVuomvDZ0mN0Vc
jAWRx0XSn7Rz1pZTlQSQoCqSKPO1yJYbCLvqbUmd9P60oV+8TKUdY2IZamUTauFYYtvR1Gtdryzx
wd0b84X+vsAT/Pd29G3T0EfbFjw6trDym1rTCBSP074mqb61hL6zMBS3GyC8Y4krlNr+ZeXgTHzW
NQPmka1Pe8dUpAUnMRBIIyXG/Ju8sEZ9nde1JFU8hFH2vQxkLHZFhbtzLaxk/GHkpnnR4308lzhR
d0YgBi5B8x+0Z46h/jHSqBvcpXOD/rGI3ardFFggwWDl+JcjlTfqdVJFyrThb7fxFS6psv9x2qAv
lhneF7U+N3q2YaAl1z1Gnks9hkR64nTS3w55qaRWaap96kP8ebH1+s7TwpOOWn+D8jhqJ+FsDKlv
TOxfMt3c62X7kYJgfvn8p0fl/3J2Zjtu49oC/SIBoma9SrJdrjmppDK8CJ1J1ECJkqjx6++qfur2
7ZwAxnk5CNCOI4vk5h7WuogF4NwoeHFrfeo1TQrnYdybJYvxfg/ZgmQQ7EUcNPLLVb/BZdul6GM/
8PBEnSzNqK9XL81xx/503SF42XaJYmYS7uDWp7nzZMY0zSeYtH96Tr9ZUu5F5C7sopxq/FqYY7CY
E616QCSK9a+1EtbN/346v/srLuID5EVh4WhkFxju6yCTph/6MpmHIcfpspApvCrQgaj/71d1rex+
Gt0uzgxcnxW06PJRD3Xd/CHM+c0b9fem9I9gHvprMc1BUxyK0tT1cfJXkSzQLw+l2pniIxCf//DA
fnMMXDZeFjJcVT40/CYtjLLaCz6xz115ProX+4VFn0jOsH19Em381bjL0bjiD/v/737oi70idHMk
q5ROsrroQ3OOm9E/dlHcb4eggCx81cVevA2O/PNS5fPZQGxDi+4KGrQpURaf4z68riIh/iaJ/eNX
Hre4L0s40yc4T+ZIqBwluRQy/d9L4Te/7GWHJbyatXAnIU8lXm+mKzeVRXH5h1GK3334RWxiB1pA
DmjyTMzlLYO1sJ//ZFv53Udf7BIbA6ZjZ/joffcOeQyZunRO1z2Si90ByFxXjnGdZ3Xp3IW+dYdC
57qz69L1Wg8w0nhX8kxXS39bjaM5Afh5ue57vz2qf7wouR/KGXw1L7vAx6g1CIotbrw/bDa/e+AX
q9SO6yGHoVWewpLJ5nFYP/XFdt1Mj7js0yyCsLBmZypPzeY0xyk2eNX7pv5w3YO5WJ/WtnLTUkN5
Kiu4iFpG91aIwPWqD7/sgJTgNoDSMjzezv1j3XSnauiuO8Qvux83ua6FKgikGuhOSTu1NpIA/w9b
429+z8uhHKao4f4VHW85dokE5VAKAvPKPeuyWxKb3jbORgMsiBQwX6Dg2BYH1I3XrSPxtt//41WP
1QY3oPZjElgdiJuoyYe7bq3L6/LL4rJhEglt3oa9G2dq2ZO1fie64g/f/O+P+I8w8LJV0gNhSdNf
IU+MWLuQ9EosyrfMKG3iAx1o3QlSDQD6sJ+VfwhWyDFpb2B9MBqgg+3YT7HdH3YtCucvFfoOpqDI
LcOr6gHibxbtPx4rLBREWg52Clr4TXEukb9Ob0r7sc2uWywXK5HxXQOoVobZOsiAHWSrphZYFiKl
79f9BRcR12DqCYYYCLepk/qgIvBWGGyu6p8Sl/2UxFSMSqPJPoi3fkoIHFTAvPCqETJx2U6pw9kb
c8OHzxNDa83o9cBInes6D8RlP6UnJ6qMUzsdnEro1IV1kpCR+HbVQ7cvDsyujtCyuailZ0eqJLIs
P+tXz77u4LlspiwATNieBTS+m8MFrdtQPOKeMq/Xffe37fEfr7y3aO2KAHWsFb9he+q9OJSbf+WD
uTgzy2ERXds15kBzvvPMBHj9LbD38Lo45bKXcvfl0ptpHg9tC2uLkT06bbz8um4S8Mn/fjBNbNzd
BVx5KIECHf3cMFhp1dfVkcVlFyVT8+7e1GY8uIuSyGLNB8pW6x/22P8+2rDU/furT0tPK2K4jQfQ
1+CSbLhrYX1dMAGR+98f7tdTYLk9T31XtMEsZvtlo3W/8ptfRLXWrlWfN+50KN54lPEi4UpgBUmv
edftyw7KfYKvV85EPtA8v43KfVHSua5sZccXJ7JUpJQ77U2H0h7gJWknP+S5qP/wzf/7HmfHF6sU
53zv1BgHj+Cc/flZTqpUR5g/DY6mQXMKXveALtZrPru5Jyr+Eb4TAVZyEPO169Rd+eM6/35zNKAa
YwI+vSjaMouAk6Zxt/247qtfLNe6YjuIdmc46FVvaYlRKxtVftXBB43+39881h5kXd9HmlqDV1P4
gqB9xftVJ5992UW5KTcAvr0MBwOD9CjG+uMuqj9ZQn+zF1x2Ue5SeahUdH+AXxKmCqMEYqLhuhqc
fdlF2YZbaEKQYAdLWUNaQTQEPrRd1xFnX3ZR5p7XDKIK9KE0vcQYpZoUest13dr/D749iY2U81BE
x6pq9w87puvXCjXHH1bs7577xYpFIr+IiUbNgz8IJxVvAYd2xJ9yhL/79IuFirGQdPUWx0fPInU+
W987AFRXLaRLxnwtHJEDDgiP9E9i/pv3Yno1CLY/X/fxF+tUNB2Mehvgo69V26VLtQbyPhBNG123
VqOLtapRQBHF6xjwoEiq2Llt7OsiMQDG/94GaHDszebw0crj+Buiw9T22VWP5bJ/ksH0MpdhHx/3
t5YyuNIe3EcM69d9+sWxWtkNuvKt83A35jftoJ/t4LoubVBM/34mtm8TJinlZUG3nKrWuvfa8t11
3/riSPVpz5KD23qZE0xKnDyN6eQMSXT6eN3nXyzRVou+aqYuPHqdWJkd9Ubvtt9U9Kc+7ben+/9v
ukD1/v1oMKZrbFl5gDTOApKJl109jqGNsD4HoJmfC7Uv8sHsKA7+8DsLMIS/+UsvDtlwc3L0E9Dw
5Lgid0tFU6IhO9Q1q645yvzNf9Z3Ck7Hm3SNs32ttqENz12jA6mOXKyrGgbxXs/bWeablf/lukut
T629hV2NfhUm/AJye9D9fR2ISD/MY76I4LxaXtiDPNybAi6c7calW+ANDTWBUBfw00Gt7LviLz1I
BU3cq8NSnd29Zowu27jQh0W29fMypPXmVusLrbnLG2oXuSc+0nYr17FNcNRYgZfEGzOx9Y3QdcDM
L+xZTuekwxILEcsdw679qB3FRaYKq+iX0oo/xh3nzVlAv4+bQIyd63SeYYue8FSt0Gxq2x3bvzqy
qiHw3IHbABzYKCjkl7b06vi7KiYIJ0m/7d2gErooq+3z1svoBhfftiYtzXhjuizlKOosXPCAvaEa
V+dgIVMb0xxUXBWnc7BsvsqcefftOxHNQXzEsrirU4fqZLthPLpNw0DPwUMFdjfK7NJd3FSGQU8U
FqkoixSDRQnI1aBv03EBRV8AaOe+DwIZGioMUjP07RAm+AzDMw1m5QlkPWEjewnAV3y0zA2UwG6J
7JIYNLTKsNs7X3ujwHMjFQi/g4zc3KMeOr9+3AcGG14lRoPw0TVgIe/3XEZTkTX7RDv8MV4m0Y2n
/Y1o+lBBEuD30mUJnA+jyh4X09FmWoxoTNndXt9sgbsu3/pIlZhvupls7Tkcqij+INZwHTe06ghj
DkWEzn2E99i0iwWLZ2/6gs6kEK/fYeO37Lqz45NIc85B3YLNrIM6Pga1bNMuWBGhkE3ZrHF+iyzn
8c6exvqwDOxRj0FXTNWHdXWKNuJ16JzpWLn+uKZdIT2H6Ru5NRn3Ghl9ibB3dXfxunPxk749AYWF
WE22PUFSFDpEUMa4rptC13Krd/j1huA44/JZ71oHBrGX2Iae1Z0ys5kLkUh7GwOTKBnQvGo30zen
sdAUAO329EvoKxFlMh/96ht3HzixyaC8bs6AoXfjY40LB0wtRCJ1rLawhM3e2Z1/u/uWU98LCRTy
R9k23eRl3oCd77Fn0cpDq+UGq1eJqv8kLRXZMNg9tId+EiLb0Y+2MbUA1J/n0ZbkRawK2Hbz7N/a
Q+l1n6sFKXfKLLGt7aQA3B4zMucHzffcLEVdJHVfR98g8/X6k8E2IeHVlpxdQS267WEhQR7xH3eW
972rhnk/K0dv24d6R02UYivd1PfK4zW/KWpnfzQxhinb6aPqKRqmMDjYUanl+76W6/68hBBULSrR
zVsX0NuEV3AeF9Mi1KC0gpYnAEB+6rqqyU+9E4vhbupROafYdT3nCw4aL/4hljp/xKti3VLn2b/H
jVDIB/0iQ/uTW9la7tFyy/D8DBEwDtzPTVx6caYbL4zehZts2keBiFmcl66cgKX2kCNv4m0AEBgG
a21/shHq5u9lHxca4LdBFppUdjxim1TBOGPWGv3hAeOJsc+uDlDQQCzIu6fJj8Gk2rLuwswgV2Hv
XHzsB0drw8rz0Mdz8L1ZR15stKRieZKrPbCVyG5dDoGPUKzIbMpJ811dMTh2zIsJRulqwfn/IKMx
9uBhI3VKTG4NwTcp40qnRTvWpkqiVuQ20BXPXc94hEbgrItjW5kZWwe8P0RM/cU1Md8g8+1C0Ca+
8i1Kq4AfCzVzbEFIT7NJaBTe68d+WaV38PWwfAX3vARwpQoYdykj9sED4VLxM2cJh2nVSGycgVr8
7tPWuz7gZeIGWkkTt9738ryAuV0+bHC/hjyRvQlX9vtdLx2iD8MxvSRkvOfxey2MKd7PEiMYEK2B
U6FeEOq9b/iot19Tm2k44BimHnloF0f5iZ5165+aGMPmYZ4Lt9kS2NLRfresY0HqYoWrE9/YWF7s
o93FUp5HGFMW5PSytF4C6NBOhoVzsrLRnkWcwaDeq9fB3t3qZjb7Ep8m1Vl51i9Ovt27oIuebTFW
5QvpIwcKcNk0Jj4ykluY27jmGgNSW3TR0atLDj2T56DBUanL9V4VdlWn3T6Avvb0EFqGcfgRxWdi
8xqJ98aulZdMrWfMc7naIb5BCrvVY0cbcdkn8+aBD2FoM+mXIRZnWJAjfPgRidxfTrlGzX2AzZoX
rZWqkT/cJtp5HRT9sOOhK6JyPvIvW6uDr2pv/BjUs8xvcaZU7plxITjdzGpBHDqwJzVBBijGzX/u
zKExMDrKyr8Zu7IoTkA215IXBa96dQvOeNM3ulKuUySOWGb7MGqQcslsttZ5aa04up1VE7/imyHh
y/ipn3/whGysX1bcvMgQWnfhSGc7mm0IX2KoPr+6EQx8JiwOQIRcbf1Lu3H1iqBi828CtmeRzHFf
bzdiaT/Vg1dljJmV77nVoHXZbQvQWzPswNnj1eHVVzaD8I9IK+dUjwRrz7VDXe9YmDfjXVVmeF3y
d0HYzstDszublyHmG/0XFfeRdZT4rFO5dk7ClL7Na6CWJrUnfx+/DpXDtSxCzzilhrvgQ2V6x3qW
Hl3qGW1O+d3CHzzsRVNkqCo9cgtO7a5Z5Q3bZ2RphUlVCxT5nlZr9y85DGviVcGDVLV9nsfRck8r
UZN77unAusEr5L3sQnm4WWNW/QebXowNVak18z40fuo4nPt2DCwUB5Ec+8fdmqLDHMVtOtn5va4s
9ZFZqPkpnNji8cApNyv77vtuS4DaKi+/wqyo7r1lY4p0GSmJ3NTBsHlEHGbttswefNd86hGjsPN7
BDi0hRs6uemBrnkPEpSq3gcHBoeTlQs+xO/R7LLfW6Hd3elq9GC8F3lc3MWuWedf9NeYMokpg+6Z
bTmzfxeFZl9/hC1+omI2ra0SyeDzU9QbAPn9akn9TjZshl/dTuUYTSxMPKnCSTzAwy685s2FG+ri
dneEwWMC9ms6LWOgHhZFMPirNeGza3YlsrYSheJRyUmzY1h9/uwgZl2PNEa2LXBVz1Qv86KDe4l6
dz6pftu2x3DrbJ0NK5Xzs1f20ZyoyVmcxF2Br3+e2qGwv5bSnZ8q1+mf9TDsElVGYY8zRYh9Db53
ouzFi4FEZ312KYVZmNDYSesRApfvYVhAQLulaHdmLEQasuetLPch7fspJN8dTFOehrs/4/GdqurE
5WTXDxgMwueYwxZSP3x+Wq0K/9GJVZtuIai4Iactj/17Sqxqyt8XQk6pM+zhYQ3i8rypMs2X9osC
pZSgDFvOC310Vdd+ohtvQxLdodiQXo22oF8YQ0e60HB8mSGNqtxOqwGVZ9F4msh+1DDQ5ljcl62x
tgztiX3j4+IFqk1R1GsDcxD7bqVQe/ukdNFg1EPQfiTq/RrUPghlBt6FYYl6m9GJVM5K/Bl8Lsr4
YXbjtOsFK0MI+4RncG7TvaqoHlm29yLU0uO6CushEVXjYvTCwzDF8fo82k10a1VhO6R20T1yzzAz
mOnQDzCDrLYCoS976cSJYMTmqOOq6R5c9BLWm9bcHu9iHL5Z1aF9Pvq4MeYn0doDg3JU1uMPXtQu
8jg3IG2ee0e6n6MRHEs2ejm5pai0TPC4tToPj/ZQLc4TBU23fY/gd3/yvaYRJ910nbUyA076AsW3
gxNJ0QMZnWaBFm/d2wJUPlsmytTI84rnjdYnK8WEqeb34770yDkaVzhLyvhBXqdhLEr9VI/kMHl4
RdMf3G3kknZU/SIOIKPbNhvs3NGpKGUjHrxJvxFYg/EtuI5o3ZUg2KPZdzI19baY+JB4PrXKhIcq
aurOT3aFkvaD9q3RfS3GoLtHPUdYn8qislIowXPIqxutcxIuAZuEM9UYE4pg0QSVmO64CyL98tkr
rGGBXeN6yGORHkn73dSxMFPHD/qs3lDFnOqV8+SLbw/LfHTCusHC4g7jeitAnUfZFjbyezz7RTK6
Yj9O0bR+bttcOlx5/LwaHye69djxBkL68tYt9ULtP9+eou0NaLoPu3s3RlFtHyKINCvhG6FuNuye
678uDT7Ccx20vvkwNbmY37fDJFJqc73zFXE8hhl/LS2EPvJjjE4ombX1c6tlhNPaQS+yVvJGGlQ1
rYfmj2DPTTECIFoMuZD3tP3WL2awnRundpbT2k3xYVGhe1ej+PnUEFDhTa6+FQwIPglSWs9SOEHB
+Ld58Zf5tus4GW6jpdh+CF2J1771I3njlLJUp70a9/iht5zh2V6Y62Ks2H9gImNKomAbkJvZ+4mw
pX8tSDkNzzOKxBOqgjCdLFoucst/jaJ2TLC+P1CGRJ4EbNQdktEu7tji5vM2RM5HdvfiUDtwnxOl
VkNzDBAJx18s5KJM1sNr5//667SwZ+TlTTmFxRs+GhBTUGy3exD9iKLCvPMcz7sNbNwSsdsMaWkH
7xp/UB/F3qxPUaCrd4WtRzqdpqZGWLHaZbyMScH9bTtugOC2m2B2itdArPrWoOmIs6rtgxSXxL4e
26Hybzcacr2P6L3Dl6JZXAa4HdOG1k2OaHFpkpy1EuFg2aT9ozT4vT76fhBsyVyqNaI5WczLlpWA
zhHHbetu11i0xKZh8Pb9yFu2lm5XZUUwC+t2FvgH0nKAQXg7SJHHj5igRnOc/XmzX/cAN2kab95s
7iZP+8VX7mKqB0bgWM6NLnXp3Vfr3MBtLdqZrVXoIXp1p0bbT707ufpgBr21pyYYA3nurDlGFsHK
BG6FHxRXhz1W0iQTRP3iiHY+LNOhIerGZehartskm79N5fc18t0eJn0379/AVy0E+BJ9Lqd3w0L2
dVLtxq8OzDXlzmmImrJ6twqyWQfUM646Gman7Yw7ehGe+7eG0kMfKsd9mqRT+Xd0hLsiE7D347Oo
mOL8VXKKqjfofqSxmcXFLG/HHlVCkJTgv4j/9spptncke0Icg4om5P1uRCTFTiTbkBhKK5b+S036
ZflS+3V89iBok/JRS/hFjG5tfVW0DJD4WTsfniFlFeSuBMQiTvJpriFrYKPPZlUM0adgYaN5jRZp
R5/HsY+dKvPD3iJYgQVvzS8BRoW1SCzHCV2inHxQaZy7GIfGPVq3X15exc2PoVSyPUQVUMD3WyPX
+FChihyeoUH79Qr9gTmwU1xaTvccsD7Zg213eAsQwM6EpL9l27flTeXacrlxa1nbKvP2YR26pAmC
oGBgvONGzfWl6tONIJXAmrjHLO8qQ4i4nBAG1MMrYs1uPiIFNPF5HHF28ovt8TJkPZKP+SuWjdX6
Fsg6Hr+ape7noy5sZaVxPYm7si/yAEK+45v7rao8LGx9iMGtGKkbpYOee25YfcD49ysixDg6QdDM
77vC6U/IhKP3vetsyGaNv+/6aWuaBqfEGqH284rJhUQWVd1xWyLClwJY6XTe3ZGUg0TiikZmIX7G
z2WW8V0oUMb8moGgRIcdubrMgP66fYcVHRrFzR4o/9sG866sErez4vwWcLMXeOnY7JXF5WqzrdO6
8wafQrjn4a3hZKn+ivdSZlvreflT54zDobT6faJLwMqtM5c1ZM02mXF2xcj0eboUu/vRnQ0tj/Mi
C32O5dvxxNMygjmwritTzkCtXn2KUvaxkhKxibZ8XOjzymgOaQzLj5M9lKJ8jCo0Oqkst/qRyYYJ
1WQZtKzIfMIAT+ruIXYK45yJt5uvUYVz6LGtl/HW9GGLEj7atjX1fTYOkotF/lU5DpeRQrGbltVQ
PxhjxwxHbFa4nJswkqneMfEI5pnsmzIc3OahN+7YPAz5NN5NWnfVX86wRvWhi+rhA2kU96AslyiM
7xNE520PQZc1q7e8+o3f/RycwIZgvjRlyUtMoJM0S6iOLgDpCUvt29YWUaqfgehFK/UK9s2RcHRA
4z6RA0lRIsZrygzXViRC8vL2W+3gQ6P1i6ZzYNvOQxe3hoQhkt5Y3YbL7MvP6zL3+/3ucdh9dByu
VfcKT0w5psaddXnXRTSGmWZY1wwEejdBgfaeHIja2dyFa5WEXQ4ItyWoCN9hOiQdk4/c85MASN7t
XuXWSkdr3+xZTRGdKCE3EzeRvAXicXZqUohvIvY1+tkZ0mocZVxcgPitNj0Uu2F7e7CiuDMvlNuc
4X7R4ULcu0B/fPSmDtMKSnKNOIpq6Ddv52b7FVGQkZ9kVzAtVxuNLqktlPdBOTG3G1ioXAJq4BPk
gIDssffN+pMsyXqQYx6P9ThtImGPWHMcbuSi/awOAymbO3xcJE4SBszE12HUaA87Uivz06aLfXln
694KP2PVbqenaS7j8jaSMVeag5ryujzPhVyFZL91/F/1QkyLCrlY1IxbQjN+WHf9/pHKgaL7bSbF
pNZk5YgfbtZqXFjZTv+KOck9UuQRd4HLybRFPrOjSbsEU/iR9fAms5NGcmnBkbXeL9HU1l8WRTYm
4Q47AZS3nKD9CWE+rrO6ywfng+Xsan7c7KiaH/MOdNa7iJSq83ciaXrUo+u2v/x2jMObVRSNnXre
ELj3HGQFh3Wx+s6S5UG4RjoFPkRjbroLul9eZsx99m0ge7LtvFhhfTsFrqdhodlr+xBrEqzI2NyF
AVIth5+2j9Pu0dlzJIdtbtftDZO8lvPMwGMYdClYnH2hcNNu+gjQbhmOtKhplVIO8adv7aJGC2Lc
bqKzhYt3+Ww3qucCERA5ZmKINRZcSTyrHicSf3XK5IIZp8SLtHDu7MDxidp9Y7U3JQ0S87fF2eKR
f1WQG1R0ZbRkg691fWhcN+ozRLGLAew+qE1itZMNNwLPz1GJMjkNLwl8VJdVssQKmxs7jFIGPHC0
ZG5b2SODprmiEE0NsytugxnJJ1uz0d4N+2RHmb3nCEtIoIoaQZPZq6xX7dQcvXUS/c+w9OvGIkQS
nnEBgIZdD2deNQxiISIuzJjOiuPQS61miE+Bo51tPdcicqPXaQBtcf/2zqGP8aLSqzwcX6vbPflh
2ayfLP41sZVILnvddCSnNxPfz9E+e4+4Ahtxl1tdvXLG0Oi6o2HLC1RbSozEZMPkBvZMTYk8U5hS
JPEXk9ijitvv5caWTVPeFir752Bmqz9OqFiIC1nm3P3Bd3TD7Rh3U/Tky2ouOBGjav9RS8oIX6tq
6eojbrbW4h7ca7eFHhsM5TuPqIajAQac5x81W3v/U2rPX6LEIKrZHpfQm6IPgpxaCQ+DxL35Fg/e
VL9qa+qs566gUvNujqt+HIntowbn1NwjzWTeTQ/NWSoKVrwknnYRMRLfBQfAclN/x+he4S/pTvGn
U0lQDmEZZjbmvuhu0ZSA7gkiouC+njxvfGmbqh5uwwKP5dmaoDt/dW2b63nQrgHjMp2ypqQJnQUx
gO1P+TtrGqfys7UDaktjAoD2sE2Ihx/L0TBConw7nD/sDb2IaWSPVGdK7F7VoRwKy3yPglHnH1xy
Q0jhGPiu5v3W2gEOYwpuOtmcF124W0KYUe2pCFcz3WxdG7s3A+nx5dTUODlehTS+f1vWlPBSjYjH
tg8MAtsDd7uWDD15+3H18RAOjjMhXVWVlbDmHjBzv6WiWl/m5mgLeqL7Y2kJCjVBS21mQ+U2TVi2
+lX72SCRnNygGYz3G+2tlt2m9uYsyAtrREZ0WU6xqO59MYzjqz/6C2bxwpvUPcrvMjw2vpzil2Wh
ppI1Bek9xgrpJHsuWzRUd3nRtPXLgqCTbdqJaiRvE4wREhW0lsNg3nb/uZpCVdyuFYKvj8SzZJHI
GAZb2ZNRiBSpZs/hBbPTicWsrTSw3WDTGQW8MIqPOEfrZBv68EsfGHsUaRyPbqsOihrOOJ1DtQw8
WBNWenheBx4axU7eBDDMDoaNF5fHztgSuqZ6/0jZg8TWzEo+xvse3nNXwDTlWDkZxCSwJy6Nb/W3
yDnZVRDoU12FvX+/Nx0j08JBC/xlKaeY1F09jbNzNJB7N5mIhRwsxUmHbim7H6M5DbjDjV/V7EXO
czeSdHUwKg+O4Oq2+uCoowHza5XGalnqbFPDG2LLjMGjP+Ree/YYwV1u+lZPeLLnTbf3zri1LhKF
2hZnb9e+e2+NQlhHyoqmzJqoiImrdT9qMmOuKt2/1hDi9V2+F9X6noSyZ8iUS+R1P9zWd4tvuu7s
5my7TCee7XLZ+ofaIp3zocmVIz92re+t98Kzxu3X1vuVvi/nCW3UPvkRuY+Y8nRCjW6iHFKOI/15
vfEeJluNS2o2GIrnga9QZdPuOHVKO3tAmdvz3jpi5whbltCPzQwk9aO94P56GMwu2tsQAhgRARnv
nPGE2GxQrMfQq76RNLHIPPmRpUeyg4RgeHN5z9WBOlJNooEt9O0eg/lyeYqtYXbTzbLEwDKJEN+k
Wvtvzy7WXNOLhKRt/DSGc2NVyV6G5Y/p7WT8EU7k2Rj/9otz38UEITY7XfPiDoNj8LIUZO6HZGq8
7sQVGmROSCrUzlzHt2iIcYs+f3RkaJYj+6dZz/ObRvynqVa93nd7qPxPRAGBt6InrabbjVzk+ikK
lZ6fOK4L92YkTkmUEXmfgEUp1qx1yc1z2FJyfCYqjsPbUTIb8EhVQzGi3vkLFtqkr7mV+yD8PN/8
NU1WHyXM6jgL6Uw0KNyaUAHS2CCKbJ7B076v6EXkQAxztU5ZPCOtfQ21HdMb3tpUoMhw5UPfmQTG
RO4lXUTl302pVg/TTy7KBekwLqS2+Yvb2F5aSWDofagSn+3V7EnRdMxnJM484iDDbFu8YVLa1Qvk
F2aiSUon0wLOoz8p7hpllS69PeOl4SK8+iIb0HHO25V9RRftVsHmtaprx+Zgx58r70MwX9WUbocX
XVZ+487ryN0c0d/7iDtP6V83emJfQrC6Ff12XobhkVPK5qoaz/bDyGb5J1T3b8jx9iUHiwu3Y+jk
Iu62WAS97EpzpxarK2+6ka4W0mFz5SUtHiTneR1JEKXgRVFyk5XlzvG/W4/euqP+ozXokpeFegqw
uzWExw66YpPBqF8faLpDEbytVOyotkXn//03/aYJKbjozxr6cRs91w1wYMo+fDFbl0+ZLggzmbrm
JkYGXFoNQeG6tVcNy9rBRd9WRV8Vmzl2wiAqHGrLoj30ZLT+8A966876r0d30bWlIYyNoYx9Oi7U
t3oQr0uk8+uaNi+xWkTJPYrH3D9S5iJeH7ZzOTXulR9+0ZllhDBtNwUoU73+QMMj6VVBfuN//8y/
eyoX6zxfqWH4cRkcC9saOVLnnHs3h+91n36x2p1au3TV8Fy4qQXY4mOod3v38r8//Ddv6CViK8Bt
uui14nWRYez8GNtSLakdbM6QCgxVOkFEKdUNw0G+vgoXZl+it7C2LCGsE/8IntH/5PXD+IgDt/3D
b/H3FN5/vKL+RbtlWG1uMGP/OaooluS54ha37SL4389NmODVI/DlT1pPtMGpxPRY7eUHwZvm3+Rj
OUmuCoU8QIv7sc6u1CjsQyKiP3y7/35T/o+zM1ty3Di39as4dA9vAJmYdmz5AiAJkjVXz7pBVJeq
E/M8P/35KPucrYZk9TEVVoRbXcUByExk/v9a3zLlZnaOQugcnwEbDZwkds2QocNwTeeq2UnBnln7
OztRS7cHoPwMeWieH4dKP89jc505BHnK96+dFo4unVh0oZuJu5zEwL3rOOZVDzRzm2A2ELFre6ha
Qr3OnyTxq2kbX+UqNOVmbraWVi5KFF1ompYZTIXBwJbpt7+ePf/udm6m5kIkQIeVtSPCx/6i6IUl
jvWDiflvXnrL0JjbHnqAqbXhYuSTn1dOcygLRBRXffAtQ4N9Gyd8ArJCMiDWXblW947ormOkmFuG
xlCbXUZQfRtWBEyRPk7t4UYb9eX5us++eahOmlj0Rg7c0XH5FYnW09y5X6976c307CHHxbWNrDKz
1fOM4FkviuvG4RZiMUZuZqe5bMN1bOL9OPFw1vLy9brPvZmcySojSm8oFnhyAshY7gv3R9zIy1f/
43JqbnPCJg2g+1g7bRgXozX4rWOnd41dz7A+zGEJrvv8m0lqkXlc0s1uwzwRv+Sx/ESk+fvrXnoz
RWeduo7tRC3zf+yOY9cavjHK67I2zC3AAnUUVjlh8sGl8akYtdKXWv3xqk9ubrx+8dzUIBviLrTM
BG3RKoaFnbGbx9nuujfYPCllrNBHuTlDctaeksJ8T/HtKvaGaW7mKILRBuItLx0t3lOvJw+RsK+y
mLBqf/8gyt2FXu24tKGgRBBqrtk/GWpKrrKDmdtERNMZdWtMGImRvi6XYk8o5JWRbKa5maYF0e8E
o8fIokakvRw7D82krtxabCkWSIFxWHpccpbHm3Exb3Jrvm4ObXPGvEnlQ9oounuRKn1nXW68FtbX
daNwM0E9Rok+m1kbohJ+FEZz2+r9dZ97S8doE+IF7ElrQk50nxKjfcqz5ionlbmlY0SzLDJVp21o
c2V8D4QC/oTCvW493OIxepE2Wlp5DcELcROAWnoaNO/DVdd7S8fQdQQFpaU3oUpEkfr4Jcb9oGv2
lRdmMz3T1CP3LV2YN95SBO5g2895oq9X3lH5/eQfU8uOSLNrwksRMzA6ec+T9DquBwy871980Eq3
suaK4VJ5En0JDdSsQ4fljdlVrCZzazxvAFG72lDUoaCaBYzRnY9Ddi0na+s87y/amFVYlAZt5HM2
gTK+Ro96f924Mb+/OoR36p6aS8aNiie0VJC7wyiS0Kyue/3NHmDJ6BK0RVSHrtZlTYDOs/g2ePT6
rltnfqtI/e5wZBSmLidPq8M2XrpdoWy0jl1sHa769Fs6h+PMs6uPeh0OXHwO0KTOCtC71332LZ6j
z4n/o9VQh510VI8y38xeEPKVP7KuXabPn2zy9M1OAGUL8v+Za1PFaeUnffFhzo3rntdbPkduVlAw
HRS9CBLq44KE8zDRk7qq3GVu+RyjGFE75FMdppG1ftKrSB2xjtTZlRd+s94I1nhcBNxWj4pxd3AG
V0hUG5XdXPkGmzUHaX9WlXgkOCt106lt3Q9xk19XrTO3jA4nK0w6VW0dOrJ/l6juaUK0eN1438xW
FS2TyHPVhA7YvLKaMFpJKa66KMaWctEuGt5tlDAhcr3Bt4z6nJU/iiH7rUj+x7FubHPCmmQmH881
q/DS8kBvWJQpE9ZJ5ixQhaeyY1Ev07uh6PKT6IRmh32MiuE9shmneZSe1bXvPKewjxnBItUxzUpJ
UQ5Xf3Sv5sbVJ7xeadN+mDAcUN9dgAW/VHGsNbTiRhxkhgUsHwbGQOsjN8BcB/Zk0qqh4wfo1nTw
85yiKp2WwNCpJnzWiOZcDoZIO4eOycxrogvq14NqvLijRWiuwwF90rzuurEQ5S+zg97qsZe2ln7t
DKtpQsAMiIbbme+7q/vVQiU34hQoMWtkMF8dNRwViCnv1nbLS0m6Wc13pE1hE6EXeqoTBMshzhxM
c1ORj3I3tlJZe3omEuJvHo+oTXKsgexnPW8J3DYRjl9gCDVuphKd3glBdC8xKmZqCiyRjScE5wWw
Ms7WIRGOqeOnEezLd7mBjfGqXYixpTq0hRrHsR6rMHNx0Ldug+a+KN3+ugG65TrQxejJv/Wq0KOW
51tmehuv6rpUa2OLddC5chbSlAqxXx0Vu0qf0nBu9OS6zaWxBTsYqIdWTaR1aCsUV3tU5sPqO5qF
FPqatcHYRmT1iNsjLe6rEMPvt6mWZ9TpVyKh3c2CXA9TOzaYocNY98jf6jtnzgMsSOa36z77Zj0e
rWYV42DiP2m81UXV1giySVzTvJI9tCU8THWZG1Av2QLqBgIBZ0LDkSRXolK3kJ1iloOdDaIKbQuV
IA9e31TCu27Ubyk7QkYLB6i8DvEzv0Uyexc5yXXzdYvYGYkQofXI50YJE3Zefo4s46qiuOFt7qg1
EqlmUDkNybucEdV7eENz47rWj+GZ3++KW10JjLdGHSozxQGaNd8g67y/aix6m2dsOuK/xYVWhXSt
6/seZ9+xEn1x1c4J7ef3nzy2E30oTbsLVZvJW1wk6Vs9D/2Xqz67u/ns6DOjdFU8wglZgDQ0GHZQ
a5MeXvfqm88+6Qt886SsQvhm+RkppIVXs2nt61hVxpY10qWlIomsYjjCLT/HpdB/4Uy7XFUKNra4
EWjGzVp07PkoZc2nSEZDCPzbuW71dTZ7eVPkg4fQlh1xUii0QI3yhx7J6lVXfkscMVpjHmbOySFG
afGGM2p9W4uhuC66ESng94PSMlFJxinEC8t2Ru2UeaUR6NE0WT9gYv8b/YHhbJ4fi25GkZ27Zbjm
QMTf11kyVgEAaLPeTV2lvVddca/hfk137OIylPgeB7pDrFlWdd3d3zboMehXZVm0ZZi0GAOKdBKv
rcZT4Kr7s8296lJZVrI0ipAt0L0zrjfYv6+q6Rrb/rya6boQAVCGyMjis5G3rq8SuDPXffDNQjpl
duKOmShCkbkgWRD+NueLA/lK1PSWB9M6iFSHlG0/GjOcYVqRqhYqRFn/iId+GUF/cq7YBushFVw5
bl12JhECqpsiUakTLg3W5OCqK7SN1lv1oZVo/cpQCCPJ/HnC1uOnGfT+K+f2ZlW1u5VhafIGy2Di
RVqHT6Qev1714bfCorwvlt4b1vKSLYPoVolvmJuu/OBbUZFqVqPrMqfA/i4PuZmdTbO7qnphbLVC
habpanJ7IsLl2AWZhuKSAO7n6y7KpkvSx3mrsOWXISg05HsxNv3CSq7cKm8T36Q3V8LGrR06VpkG
jeceIZks140VezNW2rpUeMaTMvRkPN12UFMCp0/Hp7++MJfl/k/m0laVAmlgGVEuUclcZcPWR++U
t891o6r2+Nqq8rrN/laJ4i525NpCVaE+CGSXxPCkl3use9V1z+KtFqXQkq4ZPZygpJ2/G3odp3d0
3UJvbcZOhS/I1Vs+OxUqa5e0lPJXHDX/vL3/9Tr/t3qrHv95rbt//A9/fq3qpU1U3G/++I/3VcH/
/ufyO//vZ77/jX+Eb9X9S/HWbX/ou9/hdf/1vruX/uW7P+yRb/fL0/DWLs9v3ZD3v70+n/Dyk/+/
f/m3t99e5f1Sv/380yvew/7yajyCyp/+9VenX3/+6Te8+3/9/vX/9ZeXL/DzT+eX+uWPP//20vX8
qiX+7rlSXHYl09tv/8U0/+4Bs9GloRsWRpGf/lYSDxr//JO0/s5mRWdz56LpwebBBrirhstfmfrf
5cW36OlUUZCV8oz+vx/nuxvyvzfob+VQPFZY9LuffxK/9VL/d5I4vL7nos3yBExoV7e3zaIS2Pmw
jFn56OnYWVytAoGToZtlgz8fqtlYAwT/mN/66QNVnXvyXqMlbL/IpNrllk3kSHU76C923vi6M1zO
AIT5AGbp7HNWJIfDmq/3M4WlDt9UlDx5ZnScFmfamXqGYWLWil3dFTM8HysCbgkSLCommoRW+oIx
WqNbqCX7SQHuklLHzlcUVkD4DIgaLxZBHkQqyT+vS4wKJTV/JWmvgNjV2r6rHjrV3yRp9dqvrX4o
FgAAq8C8rOp3JuL2YIjlGPStJ0DVmp/canmVZiGPXubE91oe5/uuGvNP7OWLO9EZwzEl9DZ7TB9t
1zv2nrpdi1sl2x2e85O33oyZetYQ3IfOhLC5bI18p2eztl+V+oz1fvX7Gmdl8epVMV76s8ixOp5A
vmCXxovYBKuHzUW+DllZwyi18Jp2E2wWsZSBVWJuiwCvnqZS03aag/dpSoC/TfauanAZmK8AylLE
+oYucKDNIvUpR1ZkgVXGsTRA8iL7E99qrW0f1DrAYtKE/Ky12kvBoTwonEzuZacbASr6lJpU8Svh
DpHfqcjEqiygPchVhaY+G4GMxjag/awdorV6HYfZ3a2q8tCIpt25W5p8N9tN47e4aXa1axPoVOrJ
XTF1035iY7mD8mQG0dg17+nbpg+D2znIByTmPm2MUefjFjH67LNqpm7naPlXck4KP4PhcOjHCHfK
mA6HNRrzz7b0DGa+UdxXHcN2qJtf8nHBcLmU6c4A9XgrptnBW1F9JSrJCIbF+VLmREsgWsAQhmV4
nwoQe04/xAczt95x85Kg7JQ686hOA6ex56PjOU+L1ZVBXufRvpGVHozWUr2LMkeFc+Z9sISOw6jo
OQOksGsUBoWdO+EEXQniedT7yD108SJvSjmpL2KynH0PM2TXlOhJQRl4IFKKIXnBSu/sl/EyyIdM
3jhNaVOazV1flHq6Jz+S9K8Ozh9Q3Jxr0NkBGnnhdw0nNNTo8jZKC4JVZjgzQJFrP6nR4XeQ//xK
G7BBK2fcJyloAWx8zfiNB+94V9hiwsG5OuY+m6Jqb3TUnl3nkBiHwwhPzDeyNdpRGY4fNG7kPsla
nK2aBkAswbKarbjlTU9zDp3mMF8NCffNsUHbkWYLlHEUxzxa3aCXS+YbLY3zPDbodBsrHA8dyRs5
4O2N0c3t3k6xIfp4vcwda+MUVFWLwSmTul/aa74f47kPUirFOzfJh1PM5izAHoC5cYjUvleVOM1e
WwbaWBvATYooQLAn/WzE3+Oo8UOJECtIRvHRya23pQQmUujiRbosZO1sf8p604DaYDgBLopvjlTd
rh8nyuQkFfvasDyA3NQCSTr93mObch9fsNyyVNNOKYBBzeqle8PwDD9J7IvBWnOpcFfNXV7l4tR6
6bKzBvytiTEXe3OMwHZ4JiCOKE/OZVUyVRzAGa1SK4Q82PlDwxQu8Xn7i8J/axfJy3TxJWf4qs6K
b+xnWrsceHaXRzPKx1MxrF9cuCVg0zyoYuNKptXcZtxUIGMu7dx9W3fOcTQ5hzYp1vy/3mK5322x
/vn08AzbNm0eYNRqPf7+d21RrayzBo5H+eh44qbwhp3FZNBrd+dBJYpsSEiVEf2gFPf9to73tGxL
YvSycE1ZmAw2JYrBlH272t3wOC68mdYp977SSX4XjuH8QGR8eanvHo42AmMbk6gteErz/77/erS/
Pe6/Ix7bLP2lKUFZreNZkYGTjN5u7sUPTq+XXddfvd3mahrroCDUueJRS9LPEk4lAKsdMIJzzVv/
9Y37k7dyPZt0ENO5nF233gJRgZ7J58bjIt534g7CSiqfKu0HhZI/3CobJPbv3mVzqyKjBBQEGhfn
3Ke5PEflkx7/4Gj1J7fIM3WGIGR1hDRbrRgAlYFMdOnimXODRZ5lSuqJfNLlt/lH1cg/+TbeZRBI
23F0W2yNMzbwfPxAhvcIzsYEEGLs4vU/knYwtnlIS+eyTTT5Ps7220BzwXCHfOdRgyC07tgI/PVt
/7688Nvre5Yn2FDyJpfJ8/2AThnpDLIxfYLD8cT24lPpdM9//RZ/vErG799ie5VgxVxASQNwzdT4
NNDB85Llywrr46/fZnvfWQFMyzBsLpJhuYAhvv8mSrADmdDZP8b1XZ4/jMPBmeFSBZ32g0rb9vvw
Rqw1nmOYDj5Ne6uMW2g/GYurkkcnLwIzf9GSd5n8wZK2KSiCeHPAGpqgmx3dZRhvQ4FG2XIedkFC
kU7q60CIFv0x9Z6S/LbUx3PhDIFrpUEaffzri7gdDtKxL+cLVjnGM4yezUWMS9wbmS3TxyYYordS
+9Hj4bfUnd+vaLyB5A2kI6T0PLEleqdiTGIqpfljWXmH2Vs/oho9eMYT/YId4lF/ME8Tu2fvEVr0
Tp+6H6xyv+Xvbd+fY43DxSWC0tymAiV0v5c1TtPHWcH67cexuiP70eDR79SBqUfDvrg4bYmR0vdQ
rXpAv7r4xRzkAN2i+mwCXvLh3VaB2aTWU1EWYJN0+20m4+IxqbwCRlfvhFT4nb2BMICYEZ74XbyC
L+fBqHw3YUsLoirz68wV+86zogd3NHqfxJz1YBeRdaygLf3gsfXHIcv+l3EkUKAKnpObplUG+9mt
QcE8VvrRa85edW9kj//xyOEtWC5c03BMz9p0aPLKa8VkK85DT17NluM/Knlc5gMPa1fquFBsG+vl
ZmB2RTrH3tQMjwgMffc9NvofLB9/HPnfv8Hl+fi7jQuGZi03Lm8w6367+PWPEtlZ88zN05zvAGrF
MvkHuKC7FQOntkh1pTXOg5Nhec9LmhGAz5Jjb0KhrWZibXN2x5/NFN89SBgJ1TA1dN+MPZCA3uT4
paGyOw6oamzGPZjZyF8pBx3qJH61OmE/epE3nOMcEvABFcgXXU+B3MwAG3akLspTW404fDn1cUif
zHs9SeegG8g0a92p2anOcm8AkDqgpoauMk+Wnk972svT/Vj1xfvYS+pwmeZcBfBYvs3NDJGsJPvv
7Igah5M1clhO3fnQToMezJPIdkprP8BdHmO/KzqkviNbYkhZ1Tqds1XmB2BPNZvguAfmXX+pZ88K
R2jf4AI8XsGcvftEjwvyLtskqMgWWHydxRdGbB99EmBPiQS4KEMdGd91eUOJQozVg0vy17OT6RVR
Qp0Ld3CARw25nGQCd20+yGZu7mJZ2GfHVu1+6Ei7y0oiZRMYiF8T1oyzS5sOYhGpvFbuOr9iVpuC
Gdj7TtWTvp8pPgSLa6i9sF395Lrs6zVF0mfrLq9FgnO4K8cvTgyhX2ZDv/cudLB8iZuwTQAXmCp+
1s36s4rLC+B8tg8pmdHBBGjjRnUKcm8zZrDMBEbpqsm5UpGs7/ROK/e9PTbB7FI45pQDDbiIvbsq
l+t9k4zlobea1B8AqO9UuzTHRtWoBxOn56Qn8YCrdjhWY0bWey0ITS57NfiNBonXgypy18gsPzW5
yYnczd0ngzaxDR/YTI9r2X80eh1ApZZmh06ApjU1vfFV4/YnGuHejZEP8tZoJ/22tSfLz3JrPRPA
6YVWFCcHe8xr6jq6yynX09KD1tWufEsH645D2uKvhZ76uZ5Vz7bUJUNmkG8ORz+5jy/+7K5YP+NR
iE6z207nxRISbnmXBPnorc+V8JoboOfTNzW4X8eLF4t4JPvQeazDeO1mGE619tD3y/qUTVYWuMqO
jwSzZnu3mgUYutngnjrigUKFfUqdTkCBtTsfOAJHLdWIXWnxa8ADP3qzgqjb2SOokTk+CMMpvnnA
O/3aAl1bILzYw+O3b2am22k12vycgQJCArbUpxIZJOEYZPvZPYQRmmrj6ULtfab3CZszlp14asfR
hh3hwtPQLNDK0RjBZlL1Pl8JSoUJCzg76/AfLtYQXALzWgyH+1IAZ+5l3R0HHQKgoWCycpGLkJqZ
eoMG0ALYErFvkVzIkqYcv/Uq74Re+6my13JngVk4xWqo7jW8fadMxuPeVbB3M8/1Thzkltt2NTgo
1oY4YapU/LCt74wKmOva2olvL8OU+nIFt14KB6qaK6cb8mJbfzGG9GCoVverFuZdVVMFqKsiSO3C
oMqyJOemk/ZuiJYz4O4yfSnsD9Qd7rU+UUEUJdWtzSbrNhM1BR+6kAfF3fNdKupp+d6drB1E7r2a
AYQOzZTsR5H9ypbpXS/sXmO1rOQvpprbndONHwCgAxQpIxATcUVuAhHwD7DEomMCmcU3MFWfrQzC
tD2l8aml+nksKoTDMPb6u2Gp1wA2QrWbctfVQcjhsND6fHxq6+EVZE2ym6LefaSOQqlHtnJXC3rv
SWeLu0Wb05PoK92XYkiPQ66Bgswh++uREwdu2Y47WLBeDGtwrvfu5MCGbHsWLqPX9BfNtrob8HSk
n7KqIjMmtIxNLvDteGFajh6sQLsp9nle1AezUNVBpzTlI1atHo2JehasivxY2qV9Bwx+PcRN8+ua
1t6tB7oXYqbOuTxBvVIZlXcequgzLCPwl/qXCf8eEPja9cmbSA7WaCiAB+WrOepDsJpyDabeZW3M
8uzrvBTdcQZL8GQ00/gGYjiLAVHKi2Z5GN+PdZPesAo2J8gL1g0jzb4Z0OwGquIkM2VpEi5e8mwM
Tr2vIUMGbFTAYBrjkX4QhnqYhydKLXrQXQqfQ5x6IX3Eea+VVXIYxJKSawCxYdK4nigevS8JPIt9
lariBDm7Pkp7Vl+MGb6pXWXwEs0hfQR+6+6TOmoCQZaqv1pqgOE9FsFcywTathmDuqxxYZRa7byf
alsFeRV1x868PPoi1rjAgrYS5BCQPhtLZpl+4moTSzzPBH/pybOHoH/IceYeaQRl77wKuKpv5UtC
MS3Sz2sz6/d9/lhRxUmphTrTa4cdFqY+5ZI2bWRIyfS5IWfhAI9vPBggxTCAT29lBfNxKkvv3KZF
BSbW0EG8jgNrWAOOFolD0KfxG4xbhraN3MyKSv2oxSW8V60ATWNpyePsiK9EAqtfzXHSdqKLugfX
SauvsEXB9ca2luw0c67vnVSYLNlWHhZi7E6wSIxAM6b0BmE6l25g7zBU6euAc0Xs284Q1g5EfvYU
wyLl2k2pCiFfJKbP07vZ6YS+hoWZgrjFKDr6JQz9Q8W+4r5ie7B3SpEHXe9CDfdaJyQNOT3oRfxK
GWzx5dyY51STn6a2Mu6qSn3V+RIgbDtqwQu1YIDTEB0Hn9DDCyNfVO/QrIKSTnKe2yVxrYEV2f1T
6QwxISaWfm8kfX7jAkvYkyS1uPjfC8/XoeUCaSt6edZiWO7d7MB2iohLZuB3T3MO6kNFtA/B6KKC
BQgESB4iZzfoXSBwj+2dakw+T+z4T8WlEFq1MS9tmb/oS6/gglXgtCnY7yFnGpC+FlikYzztmhHG
/dil31IZtS+xZbxNl38nq90xcPpz3NHpDlp4dXeWml5Sm4YKqaPQnlwzP85tk7/RGjLYS7jMWKG/
yjR+qSahvYycmA+DJPZUy3Tz/aU9GQxWiQY6T5f+vs40uiTROO1yT6jjKOn5Ob07BQmoxGBK6i5I
3EULOuIf9tDy853blmwxunF5HHL9RRHVMPmxar8aYn2TVqmdakDJPZ7FeQFF4SQ3M2SEvV3QI5js
8avIHb6zPrGC9ARZBCBoeExq43RP7rvlm7Ty9yXnpXSn1ZUbEprwAGfzXtCF6XW5b+XHVn0GCbRP
CFzxNdZLfxrl/ADj1d5FQ/1NK9a3VtN6CqMdSBxD2IFJM+lmxEl5KDwbjsxgmwBwp2HXZTqUeNsB
sGC3YyBJPt53F+U/BIrCH6k376bWKeCIlNldxfJzT0eq9OdLiVFauX5om7oKCGgZLlV5nS0VmKmQ
DLIpHGGe7DgIqF2RRsthAA55EsIyAivTfymNLD8SFZsFA6Cxs8jEEGp14Z2b3tZ5aiounUmgj0gW
95DP1hrKNUKegTL6kOT2q0gB9wgd4oSbsppW0WSF6LLjD2R+jn4t2LhnBMeeAKtSF6eV5Nur593G
mnPfevkaVOWqfVT5IvcDjZCPCaHmTFc6gg2PWUrPKYqp80Afm4L/YvPR5vkMqhLqYyPd58WlCm4K
babEMpP8IvvXksyg2wme6F2SyxfbYNuVFHC8L5kRCXBCVR0TNx8u2tRqt9ZwxEHYArEqB+uoCrv/
ivEkup9Nt7mNlxqscFEbz61kM2uw/vPAjU8gYJ8YdXKnd577QHBI9ph37F/tufowx63F2AcxOKVa
eypb8al2e2LU42IGjF7+irCs39tewlD1WITcS7IIVPl42FWFXB7yBpmfI7vc1+tk3FPXT4l3aXoU
8xH2pIPT6H3s0yFpqSRV0U1sEmbCPBvAOoqx3U1jGz3aOZECo7LUHQvdcgSTAIfYSgl0bMAqshus
DkadoBxX0MtY9aP+DiVd7teAx08Z3GmWn7bIHTQDqnvuOmG9FmWW7otagjzNQLXJtBYPqmrGUNYq
/5DVTrI3m1ZeBmM9+Ni15zOHoTHQOCadyWGxwq5jGjaw/c6G7v4KedTeNyXtUnivcdg1cbzT0xmk
kTlZ+xIUmx9JwMhSJh6kd/MYrS1BrElFHkhf1XfM83xXcDqgWdYkh7lZvmZUUvw0rZcj3OY3ehvT
XZdG0/tilaD/Eiu+X2aLyIyxLHynZd8o5EjOQlFSkM1MFZh1Z+5oCsXgO1NzfTcTPPMQRSN9oSK5
KNrg3x7p5ULqEQgqwmYlusSqo/SYL8b4NSkFuDi9Unsz04djk5fLoyvi5WMKFejcrHCXpLamvgcg
6A5ILPiuRULdW0bvc2436QdoWkBLnX6edrGmZaHJASukSe3sE088W/FSKdqXMxaMyMqehVEfW7bh
NdUii3P+JauqCtmvxWfLFQV5g1goOPtFn0e6RgfWyzK0cOHsyi4SgSgT6kuTRpDDOjR+D4X5UOu4
FEx6e2UL7qqv4gVQP/u64xLR11sTY3opu9K+gLi6h7WEYCWMJYWnzplYN9Srarx39EI1f3aLzo/Q
vB1zkVp3o9OkzzZj5wTBTIWy43nFhjS9l+DP7pvVkhhA5i+FSXe99pL4EA/mEnp2S6bGypl/NIhq
JVWMXWA2ACe1cvsMHq7bJTa7UbLDBGwzA2VyXZwmpmxoa6u7mxKjOLQsj/hK5FOCifoUuyRV5PnU
3tj6nB3GzkAjEI/mrUPzHCqxiu+r0m6fSjMXZ6Msrf1ik6FtVraxy7u8PLY1969J5x7efTKuNADx
FqwUskCsVt6XOk7etErv/ArRyrHQQIhmsFpxDIxBbshPRHPkx4YIHl+Hl3xjAgXlgOl95EhFN3xk
5zT2sYdlYSSHbG2MXTTCcV4jIffmyu7clqN1Sk1yQaQ5dEHuCmZ+wnUpJbX+ypGktStD38WxTSN/
fQ+kjH2YxSNBtet0l3ojBcDO8ohFsewPkhC00FLCChMirwLZVNMRYG8dpBD9wxlotR+tGgeBQbM+
zH0BlixZFUlkxq806LOg9jx5W6T51yWy2tOIpikQazQ/QDqaQz2b3gZn8O6XWoM+aHmX9bCayaWD
ERdfYPyxlpY3lXC8IxzHaa8Wtkjd4vDAi1LOTXRMzuPgyM8kARFpnpjWF9MboAlnUfHMhVNc8jl7
JZ/jMiyKX+QoZtYncc88sW9J985gcOn93oT66IM2rf2hssWurTiDxjURE6jDiSirwKYPLgc2qfEI
EuXQB6g32gDYKyS/PosCNQ45jdZ4ZLpwZJ57jXars6LyA/vt22P/FpHbBod+sHedzshYSza4ccbR
PpoGdfQMQM4Dfsxzpabs4CZobxsiTCqjO+lNaR6ZIkEyyRO9detBZFnxXnNX9OR9/THz2mgvy1r5
dbTa6FaS9NCYJd/FyCnDW9W0d7ROniDzf4Z3IHZEjkz7xul0AiMyCgRltOxJtR8uqS/aXk+Ljtas
mEJK/OaB4jEFdacy55Cal+eDDoq5qhyLT5Oe9cESaagxjQwSc4/UggDyksi/y9aUdA4/zadi50Qr
Q3DSrQvHkxW7MnnnkRA0y1TayamGb6KzQPy3Q7Zrc6fbd8aq+5lLJlw2yuwZe5SCfdqVYYxw9aRN
S4c9eSqPxVCpo93AMRyl1+7Jhejv+ArQvmaZ3yHKM27naO5f0tT4QmO9D9y5J1xIlmSDTAX8bAnj
tIkdGZJXyBk9UsuRUhXH9CSm272q4tYDhvK+Umn1QHbYt8rgtESizBDYI/KgfkL+4cm0PPI5PeJe
THYl1ElBm1TtvVnTLrIcr3tM2i67meTw1eEf1jfKJLmZZA8cXBaEKK66T5Y1Y/fD8Do1JCUeoL16
x6zuqhs4reRy9QiP4ojLDYYwPTtm4Xz2lG6+9KtY9jxGB3/tFphYjXAIO2JmpnHtsGLDk7+NVKSC
erYonbEy+7IeP7gGfr+ySQl5a3vzqLqlODlcpQc6BUwEF0+/njbGU/1/SDuvHbeVbA0/EQFWMd9S
VO6kjrZvCHe3zZwzn/589AwwbrVhwTgzgDF74C1KZLFqrX/9obUhlsyNSjHpR9sB0+u1IlRMvvzO
2fSt3bgMTfg1lQ7Xfu66nRmk/aaK7K+VLtttDvh1VxGduIaOr3Fqs2RxAA1vYyPqt4U/im0glrOK
Zm5jIfpaQz3Av9wwdZca50tf18VOQlfBi5/L4H0cngJdFHsNOsc1hBQsijVCVuZRmjAr+pQAmhGW
TwhFwC+jZO+nCdhDbCek2WFsjY336xgm2SrAf24X6ExTiqzDkXkAWMjbTGzKCdQBkW79joN1+KBY
de6ZrFiXITBHarRAxjSKw0qptc0cgnAM21ApPY61aNU0HCRdprlD0+noVFJ5lfQp4YmWoP3H140a
LsjzI0a2chN04ksSVsAKsb9Yw7adGw1z4RaJQvxY2IFYSyd3TUgSV8haxwPOU9nWV2YSpq2ivJJ2
26Di0fMteVSJa+hmcT2nBFO1lpmsKhQ5dyE0od0QcMLPSv5jDpJsz5bbbbAUbcl57aZDrJMZGLQ4
fKOpTrc8UX/XB0uXaDRE0M0GcUBpb3uZhf1wqJnjAWJQcSDoTD5WaEL44ADykB2qCCObV6ByFQBm
VtwAc0pym8o5cGeyGLCc45DqlERsOz2JCaSyYK7ItAQGrp9VXHy9aaq09TTGvkt2jrVHsiXuh4mk
D6EP7qSUA6F/lG5CX/IcbVSWNJAtqB6Ne0o//JLNcrwqNeWRSM5+3VjYDJcBahvbh5MTqFZGxdGA
S83Vm56CGvRKY60HtRJuHs/13YLorxzsYmdXWtOPoemZoPWyexgdTKGiLgl2CbkfXqVXyotPm3BF
WFHuRUlK7UBXv+T26JsacA6bzzs1JxVPV17tbMTEWm+cdR2RfNuL0rwBuQwBsHi2uqZM16FIko3S
I3wlOMHaj5nVPeIjDKMPcdJxjFR92+AzsKGw71dJXaEkUvEgH2U74ZsWlZ6jSawCGqjfvtlFx6Gw
SE7PyD4lnqD+EiVQt+pU1A9dlWNg3DX2uCrTpLsuDKl42M5rK0Up5DMzlx63USpCNy+qgFlCboCP
YtzuZ7B2HBKs2jS9I37vpe4XyH+YMYgOi54HPNRXlgNikttD/Z7gmHlLzkl1K4twOBLIMaC/jZ7j
2W+PEOBql6xoE6qxj88E8onY8ixQ23UuqXn0LiiedD2X5FuodstCcQKsdhfJrw3e1hqFepOPzvdJ
zOa2igcBIpVSHxJN6Bn4WB/FMM+eZOPbxjLuNwMd/QqcVXUbZUo2dHb6IbPp58bCCah8DSyhpx5f
p3VEbuzomoQo3tYkoX7tkkK56QzqrXbEelXFr9flxfHvNBrFDV7W8sHwRedAfgIpAz4gzzFESGPj
zH1sI3O4gWvUbMgSnV8wc5hvW4IbQlpD24bWV75UfQ63SdTlI4Frri66N78UJtMJTh3NiNLvdqzK
vfDD4dak9HI1P+l3fjgrntFE4pvtZOpPmsOvRuIPN0zb1G/khcbPsVl0ituDlr30WBHvKwC4Laoz
Qu0izEY1GoXSsjcC2+YbFt2z1hSYu4uhyx7VrsQXPSSAB0/QmUBbsmXRgFo4/xdTWhKLUZYTVQ7r
JIuJ4u1qy7iltXxnL+xwN4oEMbHtPcPCcJdyGgDrUjqg1tD5PmBihC8RyEF0hee0OALT8ddstXp8
6iLjVR2i9KjmNBZx5fe3tRrRg1YkSoYNsCHcGN8tq+EVTpW5Do0s3JLt0mPNmArlamLA4NmQU72G
BXIXD0AGfWP09M30+0KPqKTiWrvK1Kn/Dj8Jx2jk26+W6asT4Fk/3mL+oKyJbJMHoZEWpaYKRFIF
oLoBCK1XGYP9jZgc9eecDWIVOjK9l0kaP0RVWD2ZWP5ea0lGkFGmYrbfOO3Xljm5pN1NvylinHdK
3Pb7UK20zB1GQpCi2A85nKLutRWpvgdTHu5S1WYx2oPmHNiH0lVi1eGLEyXlQZu79jhwPK6qeF6M
9W3lupiY+jai3Un8fwnmjZ01zRj8g0lBhGkU+bQqSqkd8VVotqUdt6tSU1Pq/8TaZmQRrboAq1fP
SYfpqRN2LBmOAcjWVkjqiHTg+tqt2ELItt0CZYBHJoT9Q5n6dmMW/nJE03PJ5Y88KhQSZgp+r8Zs
rEzKb77Wih2u0O9KGImTpajA0V1oawQRBooKKzOU9aONjXlRjGq7ZWWmW0QmhGmNLXm4aqPqz5Ui
9Pe4klPkEX1hX/lJqFExgE8VkZlxzifBVUOW+2lK54y5VWUdbNOdhu46spEuq+WsXPM9ZrcaY4jK
MquSlWLZIdoqCMXN7A/0QawROA5xoJGdlozTtuWxbE0/6L+GsRZfTVVZ3SQN45dcwHKMMjP1NGZ/
N4UIZmIozT4ge4fpIh7ZRcYszlFeClOxVoDK+soApFrJoKg3EaPhTS9y5oMhVoO634ZrWwnDow8z
76DCJtmFPigJ7i8VXYxFAucgFBc0hVXI4ONEwm2/K6uJ5gXPpXuaMGihxBxCRjGHnSEonHVfkv2j
69Yma/1gU2T9zMidV74ji8/TybTFDryYd1mv+dB7JYU+qX6rPrCJaEs0QqkT3/T6QZs3o0aWivXu
Z6dY+dpX5cSZHYKtaVVMi+3UPyPFmYlmCnQJik3O46peSjQtD0jjSOfv2Jmq7wDZasvnTfVDj+vJ
YvY5rpIibTdh0g6LHFMlQCusr1ufcERyW/ECtId8YzWWcbQIZF7pZisp+UDCxyZ6p78mD3OOIYUu
5VjjZLUX4Xa/1ZjDrNSS8ZLaTt9tEdJaZyRJM+dzCK7AVB9eLQDX6yBkA3d4CXvqgweOOP3ZX6j2
YKzJC3ddvDlVBoxWVzAREi06+gNZqAw/CQ4pmjcc9JI7jXHSOhtTc5U4Ir2fOsf4krTZ+Kw0Rlt5
/Uj8kBOkEiOKpnQxFW/cqgUmthLzi9EUGnkqdMzE94VEI/XySEwLYYGRQmqWbTFopAcimqm1lvTl
Eg9+laHNd4XEo3ATF4qFmTG5IN6YjN8Gn5eazJai3TuN2WcUpQmm9NQbN53Ww7ClRiilACEUZr2R
9tDuFH9u+QJdv8uCIThAPtfJJ7DklykVhurGoU5dgtvQbVcRU4Drf3gkZ1D9pqQ6tZHR+MXGyEe5
Ys1p3qhJ7P5pWR6J3TbI2svs49QZMAlsUbw42E3Q0E+TN5k6LHFf9T36hsbtwiE+ZGopGSpCTidS
Apt6RbM2ra6JtTIU7ZZvM24n4kE3JlkRL3W+WKmrvn6IJ718SG2hPwZZSIEfdyieA+aPhJG8EnMO
omjm2SopycKExdsfw7LJN7FoM/jnUUgaBPo1Fiz1kcVEGpOfrjZazyqn9FGZ0hj7eWm/hr4ec9qT
AlqWUbGhZR+22SiSBwI/nJ1Qq+h1TIigJqi63wKyDfSNWbuefewarWzq7pkmMi4l54NECKcQMoHG
rd52EoR+UHv46tocTSdOP8awatNJEhIicsvBAViYNfIQ8hkoCCd7axhltXE6TV3b4B3dWmD7eQQO
nL0+tBjMdfq0MbT0Rovz/hbrIgMpiPaeWWSikeno3wxa3h6RZMZ7wodaRk3FQqpRjDe1y4AzS0sF
CiTVCrnX2gqHuUaaov4IqfCJVlaClSYLa2NhazKruRv2wwpXQNPtSSWgQR0B4loFwKcI/PghZOHc
J+kQv4PGdd3GKOfojsEhRHZely3Ux5mMK8jdKUs8XDnkN7iFVoc3KYM7YPZZ3ZO/qb2IInVI2Uma
U171ktiUTt5FqsYQsjRvewqck0GLVsGsSXskg7yq5BrkS72rrqWqVfsiSeu1qHcEYR2DCBVOMky8
KCGONp6pqc16RocJIGqJCmEHMwliQYlsyaowO2idX7zj8LtkDina0Syk+TXsxxgyftpQaix1GoXJ
BqCfoZwVqGuGwM6hFa3udZP9naDGJVmmm6pVWbOdlOQrVnEQrnJ4iVHAq64Xmrxl9iC/ZjRYZIHM
1OnNkm7NHGPJDTUiYrBMe5iey7JtdpIQv5QeMPK3GfmtZJsJ5SaJOghWVlivlbYxmFKhRCkKg3vh
4zSwNeo2/Un6n//Fb+R8igl1fXZInKIGCqi6lJLJQmrdE52gkxkVs13+nVT3BxooPHmhGryxOoOJ
c+JeRfKa2hpBdUeK3jXeSIdujNZGlx2NarrVtfypJU9MhWFQlP3679f+TIhbSMd43WBkAVXyXFhO
7rI6R2xud8QI1Vtn+CefiIXQR1KfQM4Gt5VJ3LmRMtUM83qj929JsIJ1OZn/SJzm86HZqbbND4Dr
eS7GTMdcHbpU+rfqmF4nxJ+3yr/lJfATbKJoSQBSHUi6Dpf6SBmsKVOrrhjmO+CsNllysy48/l9O
mL+zVRcWLmoDATubP1gAH6+QdNNkBGZd3UgRCLAqxVyQyXY4pnWL9MXM0JfO+rwOGhDxLlf6a19V
sWXKab2VuEl/dGQu0f72oXroA7IEQZnzfUqSuyvJObkr4Ll8o+JgtEBMD4ONvy+hhTz+6euTmgTl
39E07dw7IpVqXY4WEbzMId0+v22GbWQRM20/q+wEBfpk0qf/kSi63DJbRyxpGibuaeLslvmpCl9g
qqobH7BvLB/0/AL9+z93/ePPWsjZgCb4HqqWZixvzm9UUZUMV+K9lPYmwJcPDZMFypsIKkKIIPPw
ypIJ3VTXiR+JYYzIOFweAbQ4l7IJrHCm75hLZ3wEJTN2pOPaSwUwPPvoVVaL2/WqkwvmnWacBYA9
m8onwMzSwKyI2kqLPfQHYyMiOV9N0UxYLTmjaya4nUfoNVMxp9mntPReLhVnxXz8GeglJ2VPlAi0
hAJHpLZ2BYYboDBANkrAgCKv8yefj6XKVIVLCqvUV7qAHUUpyxaO/g9nUrtd230sd2kXtkdSsIpN
ZGXJTcsr/jB1XX1jDbxnVjU9FjAqbyKhNsecvJbJ3ovSTzctsjZEiaRNluWoeONQvlEPOXC+q+bZ
GhRYccHYejUEEy9WE3sv7fpAmU/nEeIMcVD09Acvg30Ke6y3dLOfry07q/aWcIYvEVMUgPPetDbT
hMVbT4QR6Tx0HG5PyOIG7dBP0tPTFcIRxSPIN900OahXZTTNQxGhbR3bPr5J4aOcyjJIjM2YJTOZ
uHTG2MJoa200swOWZEHparWIHhFBGmu9U8YVNeybNCtzPy98rAm17iHzhdm6Y26h5PRHzU34O9dh
OnFC0IdRxkSjwb1N072iTPF9U5SdN1iiX2tFCYcya/wftpmG66G+FZW+tqPM1YLwOEVkO2PEgqxS
HYq7CTT0Bwl8gOgkG/LFEhPk2p+hwjaNae0hFE1XgZTVJs3T3C0VB8RLcfQVJQd4kU2bQf519x4B
CZ+c2Cr3jUUsoyaU+EbMRUrAp7S8rHWyLTAD9RQGpsgMfVVZDbJJT3FTTGu1qRja29UEg6c3fH0z
kZpIqpSRdccWjNUTrY92rzJHE3q/PTH8MOe3XuH/y1l/CcmUCVMcS5b6ppsLavqQzFwGGmH3BUY5
5781J9s2mYqjkbffGuxongL06ts4gYqFGiS4qVp19OK4jq4rzAnWFe7w3jy02mEIi5JYzFhTXTtV
i1OpfJ2al3YVSTlvIbqi9KvD8MnWyjulLq4iGrg+87PraO4gLoapB8+weM7DRvtWx+Q6B1WzeMUG
4b4k6OLQiS68cYbSvqL6AYm0BYz/2AgXCnlhmcdoasu1ztT+pYAx+US645TNza7GzJ6ZZZyLdYQK
gcGWNZ7IY9PdIPe/1tP45jda+arUtr8iVIoRKLCqfaNAfYHgapD5NAfCq5hwY5tK3BW49nBQrXBi
3NYBViwObFso9Pa2rjqfYLvGi+U6rT0z7uWL3cN6VVsb+vQ4kye+qvFdmF1HMRitkoq7YRYlr0My
Lw6BqbyXjmSm0+Q/AmhQXpNCv+Er+IQ4KuVmVIIe9l1N3PyEBnuyqp9TT/NM+gdgPOHJxFmq1i4t
S8fryXbESUPB3lBGROCRdfVoS6CEwRy/m9Sf76IO5CFIrAhZcK5fK6FTEzw85XiV69WVXwz9umwG
52qxYHcnp2rcwUAiOUklYWKBYjPTS7BtYg6DC/bdZ6pGqPzS1G1VlY40NERSZ+KAuR78OjBbcSfD
0BrXMMDmW9XPowdC/azXlry8p9qGS5nDpI8uHKIftRuc/Jz7piHxWaRCdT4doqpCcMM8woWvYEQM
a5V9NLlQ6i1f/38H2nIJTSUWhJpMmsiafolmfjvQsAvwxdT2zg2q8/G9nj2/WXeXqqVLFzk7Necs
LXRf4yL6xJDLY4CuRSsjvnD8X7rKmU4ENIecxGxwbmhE5uHGlysJBbG7IGNcvuuHG+bYtuR2USFz
u6R6VmTEGoxnvQ8jDo6o2wTjUN3EUx/8k/rTxqhUSKSFmo5oklLjvHxqEtGUKv6Zd0x5A1LnpmSb
wIvZqBAUDopML7nSfrx3FvI/dHomm9Typ4Ge8WNdQz5oKKYplwx+wzX8q5Y88Mjj9fonx6HP1zmr
mwcklTTmhbzW596+jWZ7WpMG6l/wlbr0a86UjYjJCpjD/JoSv4QQmOtNgb7dXXKsObsM3ZGlCcTO
/HdZCL9EP7+9O4hDfC1UU/+BoTCYJrDeZAF+XnhDz8SN9IAaVoOoDU0YnNyfs2UtK3RdDHmqe5+j
MtJKzw8P9UjYOD5jhnVhx/m4upeGUyNFbJHpIhnT+Vkf14FWdSmGoV1xL78xna2f/t4U/OHTWc3o
GinLVEs/F4opg9Y6s69m95m6p25V/62v5Msjm1RxVUGCgYTx3NHTMEYdMwBDue8HkuxO0P4v3J3l
Vv/v3V/ujiV5R0wdrZIJj+7sLakiUoB1Xxj3myl5VkMN7kZ+QcL86RIcN8uW7PAqcvR88lIEltcw
WalPVo+fb7/ukUNRG/79OZwvXG1RA6KXXXpjjdf97C0cq8yPVDmUJ9UY1m20rnoVqvdzBuH57xcS
y3r5cMdIYBJIAnWeOTjCuRtnXuYk+MyJdjLTRqP2EofaQGVmtJADiy67XThf4LvHpkFsNY+cQsMz
UpR/AwQY3WIRYGKpCR5gGfbioPN715aUupE11djfBztf2ebKv6675eNtiTIYUACl35nEUihVCIfF
6O+lOn83SuMLJi5/v4+fXhyJHY/B+SyAG7iVZx5ZcUcabg8Z7n7KPIcKM9j8/z7/7Ab1XWxXGnYD
9xVtD3Mg2Lt/v8Cyoj6sg1+vJMcMuIm+1DUfn8CIJbwJzQzguaw8pU2OjE08FCMrTEn2GJevA4Uh
y9+veX7TcAnHsIHHbcBs47VaXrXftmfRFEaXxwmlP4w/a01F/f/7/OUt++3zdVkWDYPF4pSmJ7Jq
kQ39/fPP79lSeQL+4DfBVkC1cfZQIsdv/BgQ7c6Y/WMbBltD7w5pTypvgwlTnfow+McL9+wjbLPU
HZw0aHi1X1cFu/n4m8QQGBiah9mpCF/Qfc3DF6dhIngnmy9+lCO8uKgKX5bu/1bGpyueL21IvHE4
yDzDDqpGsa/HV7VjkoASvidDAwewZJgEheygFM0xK7vT3+/xr5v4+fLIwm22Qmmdi4snLWrhJAYM
6ar6wCn7pZvh2EN46fFSJmTWNwEW0JBNpXnAyOBRYe5z4Sv86Z5zHFLqc3I5qLU/3vMoqTXRMmM6
SUW7GZX2uk9j2Bpy/mkX8xfqpZXphN/Hsb4uRsMzcGtwmY7CS4m/x4q5q4lyszuxGsmMEbI+wtG9
cFz88QsK4C6pUfeq57ZgXR8g14TIf0ozNvJ5SVt1HLfVoTbl6IjMguR2s32LreRCrX2Ggf9ncTA/
ExyJEpvQc//vpmxEosdpdkpQUDUTwH1OmwIOnhlP7LNa/81urpTxwnFxdmp9vuzZmz0xegnrkkXh
6yOAya6C7zZ8m4KTETpeNH7xfYSrzS2cGeSfl2xFf2USnC/J33/0WZWhFlGByizLTkrCqBNV6jEl
sZvZC2ImM3vtTbSybZDTAodIF6ALvDF7/ZH25oORWiuKi01FDHiJjoqzaK8TSOCOokSyUL0NYa3A
IVDvDKCnjejydTlwjXrO7jgAMgBmhkxOuGJrsjdT3/0sMrRKRh6sFnL3AM4octQ5irmOc4TfsOhu
whHHsHn+gubkaCdwf+yhRE5JLkoRbqY29zSNBROw1Q+SjBq/BAbV0qfUDx6xlLzzk3KFQHx0e4iF
jTF5oswPdiXW+lQ9DKazcQqIHvgEz+6Qmcm67MmlQ6+90VHvrnwjA5kSsVcVclub8kdf6d+RW6E6
HVp8+sl6BjuKYIrCRYEHHQSPVdR0q7iRL6IJjpb9I2EGDxL5bOKI6oqu35Yzr/sAFXIVDALmU381
FfrjqAxXeVytiwl4tEdaXTbB/YWN4GNZ9t9lx7iFOpaCn7P+40bAPgDwBlR2Uk37jgkvnlzOWMIq
Ug5jILfhVK2NDHmROW+1eD6K0X8Ko2ElYA0wC/ued8oJkcmlHXI5mj8uR8inDIN+Vb2YZ5xtT1rB
vDjSi/KUVO8GJwHPSYdeooinKt44sB2U6XvbP2rdknR+4Qj8FX51fnEOQQ5yXTMt/tfHW4LFTtyb
5K+fVHRcxxlW1kZTZL2OWn2GMTqqP2vYSa+zQ0ZAbdXlbZvOr3AfwsMsVHWtpJp56Aanva2rCd1Y
FLQHHWB9ow5J9/73x6d9PskWhxPaDnxhaG7OXVJtJBJQJY3iVDv7qH+Pihd7xrPBiaED3OkQSeLu
OlC/QSJ1i+pGs9TXGvs+Y86v6vHWxyAE/Yun2d/zBK5d/nNkCJoqNe8uCuaU0R+ODoF2NaoRiG9y
58T/ZBSyrL5lLidtY3nWoEFn5VIUByUDqak8zXp79KfkLomqCPMAJblQN/1hV6daFlSBTAHxxDgv
xzEsFLWEvHfKU2jTTCLCd4g16a5VrPcxH7PbyNHHazwzpiMkcfj+0ahfKHg/1la/fixJC4sflYVz
H3X1x3VlWoQT+11TnqLqeRqM+zybIclULsRvJ33T1fTCIf/5COUnc36C5BhMjc5TRLD+LVQj4eYG
uWO+4fubQonB0S6w2nBnFKN8ypI6h/0qkB60MA/+vjb/+HM1uh/GlQyazg2SFLWDyFfl5QnmDWJq
JoNuUOT3xDOhd5zUvR7kXueYF97ejwX4f28yOTbUsLwR2nmkZaOGPkOA5SaHuHM2KX6V479XCNzY
/13j10v5WxEeWX6pzH1bnnS5dWA6tJO+Ko1nCMVo2kavd9a5iPZTl19YQMvbcLYxAZtqYHO6BnR2
XjeWmkD47NvcUeE89raADNY/zVDk/v7gxOfr0DPhm0QPIwCgz4HAKoLnLHOrPpHAc9v4+ZNS9LCW
010QMruCIoXf0SM2F/tWrzcMpKmg6zXUs951svJ+SMSFlbRsuB9/98fvs6y03+43Ktlsmm27piK7
NRp2J1YOxGdXaerNcClp9fOBuFzMYj4H4IJ07GxLGjEDmqPGQCUWRXu1gGjetfvZznYQ3y80Pn+4
lMBXB+hzAULVcxw8mtj/JohmsGjjB9MonFMiSmcTEAdDQtWlRIU/PFWuZjn8R9MWt9qPdxHT207E
fbtcjWKrbDaqla8zeWHT+fzWA0gATmLvpkKE+MSzcFDuteHYnEqjXjdZ952ImKOh2ewCyTpumytE
Ixdei8+v/HJJG1CUlx7w+qxYUKbaSkfBJZN5kHukgspRrZTh5e9vxR+vgsUfTZO64CFn60Jz8ApG
sductDI/5b3+oGnhhXv3h8bQAIKXGjwSbLNQ7n18RFC8CW5s5+ZkZz9rHP6qYYLb+z7atIAlQ/zR
0/PTjIgrdsIL79ifft7vlz57xzQ0M4FtL8+tKXeVaCED9uh5/n4P/7AEFzyM0w/nHAku8/H35SXK
Jgjnxp3V9xW+R5p5jVg8O84RLs1/v9Tnd4vKDVs5QjgAZj89LiXuEX+YcXTqDGtm4cG0DjXMiiZm
tF5ZJfOFTfNsj4KgpkPJ0eAuqVJ+3jaSANC+K/rp1AvMUJWclMy5UzG3Tady7UB+oalotAtzwk8X
hfzLHM0xNCT6rP2zle+nMkV81Fkn22+6jS8cGp5wSo69MVibkft7SAYlubRKz+oKjEhVsJoFk8aV
h0nz+ZtQAZ2ko6qcJFTsvVqLZNO2uDF0hUBd3gTiVrGi4YWGErsiSuWDHTQIt+o+Sb7MVoI+UoZz
TKrOkJ4iXIKOWdrIuzmIqFTGIjwUzMn/vhjOFje5ijowIGUyHuj4Op1Hi45x5NSBkfH5uPuY4baX
D3+/wNlqO7sAVf7Hha2jB7Z7k1onMEtXZrAFI8A5vcYg65KD5tk79J9LQc4C+gXf5Bl8vBRHLXSU
ShSnYkZT8BanbjZeQk7/+HP+d43zrI6+SXBIgQx8Qj2j6y84IUAK8bVLAYk4l174Nec1qqWOJoHY
WnFSRVZAh3bsmzTOOm+sGKc0qHv2A8vtJkGrfox7OKHYS6HTsKCzGFUdeyVeV6BS/BvY1tn7uhJQ
gLNmYeymShrtdK0N0E1iEICAVMcvJ8jtn5HIzV0xWF9Ddj0vKucfiaJYpxjum0f2b2V4XWgxG4g0
o8XyQzq7PEuxAqyDBMw48zeFlo0ue8hCmg9JZB+F5QbG0Lo1Si3Ef08pFIUJOz0PEWy5hUj8Zrd1
iJRTFKugir5BO3kf4P6v47FqcU5qsJ9qdERc82D+gODF75QJbgDMOLZZgqGcQU+De04cnuZxOuRz
thsaollsTAMUJALo+c1G2qsizClFB2k/DBDtOiR681VQWbjGbSZZU6RainaNb0CEqVQNIwYdCV4J
kd66kUQfLRPTcR1R5Z5lYJ3ALu7g04J9TCJHf2cacXkni/RNywJ9DW/f+mohHN1qWEBt8yrsbpGI
QN+VsJCYWCFlU9vBa+xMrpuIvUhNEmxLIjNeK2Zr3Dda3xzVEn0lquzmCgubcp/g7e7KqNJ3QvjF
V6sNyI8fumptSUSNTgHX3Q4165Cj3vLmNFXWNYJRz4IM6Pl1/63RA3OVG534iWH3tAo79vlJHXQc
10yJankaOzyuMHia9JoDdV7Y4HXpI3mxtWQd9V3kzVUgMPCdhsqFbGVsgwrbIcfJ26eiNXUvyXIf
ezsstK7SIZRXMsh+VkINoIYX9r7v+sKFJ21u6hlfjy5HeY7qRGLxyMYwRPb4DedmjH1QLa9V2zfX
Ux5pu1JHsAdlvL6OEts+ZEPd7gxnYo7MqJeHbAq8rKpXVoxFQMykfQ1mExGLxH+o7wJrX0EWdYN2
StdxPb3L4Thg1N3n02Nl+Xg8heBpZRj2N75f+lsj9mPiC2ZjN3bTO+RvBZWrzUOx88ozcVVIvTDF
+6yExre1hIjXdpO3+8aEXDSUEGijKxKlI9KZe4Yc8NEtF8Wq3EKADnZ5M+g7v+hw28KCAm58qqGW
GvRkpSXdz3pQvlWTQTdYW/7Wt2p505BgCq5VhmyZk/UFl5fJdJs0Q7sbMUhPRuI7m7S2IHw3+B3j
nuX1Uajc5UNhH5mGtJvWiEc3lygPui4ajwPWMxuzxLauDavgurH0H4qjQlS3W2MlKtRUfYpSWk+s
b6OIga8pg1c5vO1NqviqS/rRuBdRNnKSatF1nYT9vvGFf+8Hc7RvygJT+7Eqbp0Juasz41eJtBCL
xByndEWihdd1/FESNIXrLI0EGljNvonaEFd89DBbOzTeTLwsEdNB/koq+xU3QwzvkP+s7ESiPsl8
Wo+irI9owzkP1eB6wJBin/s2UCxyTdCR8M5W+9ELCzt/DjLTcjX+caPpneGNWMlt+ni2kHkVM8gl
zqiYpKCAUga5KYsJuUqZl17VqXjeO8imI7noCkeEPVm6uMtlYFawS4Mrk39cRQ2ORWFXRBih1eVb
oCCXxZYLw0PdUsAtumpatYb1IzTN3A2axVjftkOSEQJyLVsb3XacjBD3TYwfbZssgD4ovLBVTVQz
bXM0/YgUyRprpCGouocA7GzTLvLYrpyLQ2jDBO9zrBnMYq6QyM+A/knlu/wN/07MeOyoYfk17iJt
lUwBdg9NpPOVa1pDDasrnCVaLN5gfIchpi+xQ4wF3vjOuojgrs34f20yJalAYHP9NfNHdVWhfFpF
lfWtRqi50qPkfcibHyXSHMYO8XtvKC9a2eGIOGpvuc9JgFcKSizmyy7P580wgHMs6Zcr0XWYqGpx
7M0dM52sLcMHGs7E9S08YPJWeayTka9ZmSmcuxB6XabO0DQx1grajPcmqxFc2rm2NXF6cIeKmiIM
Qh8DpnC8zvsJ9heeA80Tf5E3MY1GBLhRTcvAjvEUWQ2qH6NKn60sezJhKb50nZIdB8R2h2kugmMA
G6BCuorpU7fwO63FFAFBmfKmB7bjZTmCQ4SBEB6dAF6joyBEAgnwROiYhzywfug2vK0Zpe1VYzn4
gg2N4lIfq8DjzYgOnO4vqHvG72ZJLvCg6+s+zvC04D3ZYGtg3sedGLaQkZprrMlwByv1+EDqG8Zi
1LpXFNGJl4whMb6F8ZNNqPR66LxsdyS29GZbudDU4k3ZO9MWI5ZxEzJDYmkPHbgSGi8kX4gvdW1a
cQrPB9l3gzc3jXwo49Dsoeh2HR7XmEluIwjJ7qA68bPuN5z3sjDytyIe+8XbIEcDrg7BKR4Xj1zZ
I7NzGH05hf3difPWxagSiw5n1m+QwiV4D5FB4UoEkPh06skV5vdfrMb4anTd82Rg31JraXSP2WTy
fxyd13KzyBpFn4gqQncDtwihbDmnG8q/Azlnnn6W5vbMGY8tQfcX9l4bAwKVoRzBDCq1EHff8sbn
gxbdk6B1i/hMgZZ1Fo36nGFYmcI590pIsPiHEkNY+zBP+fyXSLbHshZsZBwpcW1F0dXkC2MD4caB
nZVEuFD4Bn2OX6i8YXbKnPee7iv0cnZNG9seAJTEZe7lJIMcZ1vMgdla6aHDUHc3ZoIFZCTAw4bi
t2jYgXU4CY963/fbycid95AIaMB3RbXPJTsStPdW4ABE8Nkwm+8dlDOM2kjOMMqs8nldHLzJA9GE
cDmM8bEAJMTjrpcXQ2AGmLT8r145G+MUVWOnqxb4qZZc1wqVcSHHbM++ZL3WaDj4x1YXnYWaEMDi
2zwtt2EqQvzI57ILn7o+F7tIdmLX63C5cgzkWIiG+rVsGGMNReNgG7KMQEMPt+tLbI+bSutbSMmj
e8UqziO8NO6302IfcFrN8IGnufdAbZ2t0Cc0wnPPi5pTPEFQjnGn1q9mqfVfCssghqpsKYAhroXE
J7lyzpvZAGFATPqD0TThczhEMEGGZt5lpRH6kVsuWxWxanPLlQM5dMgokVox7NZ+iZ51eCOPIub2
Q94LR8CZR7+OxnBLf1k/i5ulErS3s+01zh3gSawJZysNEN86u8TRUz9tRvy5LgPvdHCeVNlBhgqp
KePJmSoSjppfC9cPZMx8QlOAIz431K8u2Ik1JSVuByePc5Zny8vHrPoHMVUGrLZ0D62oCJJ0JUNp
Wdur3o+obVOXvxUtc1Wc0sTonxt3+VKd3lH4DD/LDLNsma32Mram7me68TPL25c2M3BTtYndbXJI
bQE+AWpjiffzzOqHDRW+AYcTvW5i4y5mQ+NpJeeo0ydrULeSlQG+1kAsxvwUzku90WJexjjPXyYU
3z5j7j/HTG087nNyBBl7HQrDJykwKYLvWo+fdcS14Idp3HFiLLupIeJmAhfh6fM07NAgJ/s5XTL2
O8oImjaat8Jac+TxYb61Bc+p6iIAMg418GmRBj1FmvfHJMmbR9kU6b6ZlbUBHDVd4En3X3zwy84c
M6xoE3j4bWr/30I3HR/BnJ8IB0pxKGfhM1ZwnOnYC3cl/S2MQwdgLNWHgZY+bk9magxvfeXAXkUT
4rt16VxQcUeBXKmarFr19xCtaBB0UPCfXUozEmTtMj3UMCZa6tSx+SAG5zzP8hNtVo3H1IlLrFGy
6RPLD2vWP7cSDtAx7tjb85iNAAQ6iwybUo7bRvWjJ/XRLbykDw1ja/KWLrzxkIsuauJWHpW4pamn
7UH2uD1NmCMAptggJ6vCU0z4/NZ16mqfrYnypKF95F2Pla5tqoNTq+YtawxaG6eIwRa3YmVZgUS1
oM2huA5z4PabvLeyA1OEZTsWaXxv1OTuQDZq7ac4caHttuJpJAGRZTA7MY56514l+E5CG4Bn0zY4
mkB52/0HSku0mmxBnGNN4XewRi0JGuAPhzRnIa9RUfs5/3WSV6YfgCFys8QdMvYug74lIIMy7gJO
U1Dy6CpzsabW1iGt7TcXdVigO20E4qzFGMuJ5pVx+JGHfbkRmTAhuZqpn023sxAjqFerNKZrcqRH
qxdfmm7hB0PPKp8LMFKp70KHo6h3NH5TI6eEASrCkSnT5QKlhSgjI5XrxTHqe9KuPwYYvvtJYaL0
Bgt7pJa7LbADADn2rLd+DDRgiz6zCIiw4XoAg4uTkUcT/2v8ShXASAlq6I+Ko/nb1sPxfmGLv+cH
zABt+vgOaCKiwWiVBjRmeww5GYzqvS+wmJqlYx3sdLb35hpbnhaC5qLiGA9mMtjXLGx528sbCXEk
nwD6VlP4bbfAyHFC98pEC9CZ7D4i2/7VckaRJg3IcSaD7M01HW3XLlr15S4hRAb2Wz7CrHoT92Aq
tCLu8S6GGgtRC8cnJ8NGao22x3jGVIw1oEcgY+k3YdSe1YQjQLcci/gzrimxaFQHkyXppOpF24lp
InFKwV+717vZ8cDqmFsjBP0jI3Jeigw0IRliDMAse90w7DFxElm/bgTro65geRtlJLxSiMhPhIRR
EocGxRXRSJ2LS0tfBAxB3ZqDgr6ibodAa5qTthbzU28y4miSfty3ku2KkHV0bjuJab6QDrC+ZLhm
hRx26BCHTwDmzknNqXaHKwmW6iS7oAC//x5z1JzAC2R+OmeAXHmqzHtKW4gZVQyrzq2GJ+hsv+ME
pT/uyWJlZbaezfhpyAOC7NINDRDfiJkZH5SwI2cM5U+tyX4zDR1L5L62tzHKdN+MTOkZfU3jh9E1
85M4zvj7HPddVApruYSN8G8N7S88RdNLZJbVoZcakH69WKrkwM4DopBsDCjyTtyrvziT8yFrZ46h
Oc23uc4Kuq5DBBUGDlVSM7rqruvNH2VZ2hE03uzl62giU8PPxuuVwBoYef1XghXgQ6jPUtn93sor
Bii2MCgAWwzilcUKskwZmeAsfnX15c3GikOJtQDo62oKPS3XdvZASl1WzCDuSmpWhFrAi7Kq2rQk
CAQKf7dnt30H4mB9YIoxojNES8IuWl2tEb9ZYrMJTBtY/kmhx/tEhNHeacr2MTYd+4k/yvKUzdOZ
OMiKuukTihhuNYHNWqeW8hjyAvfox2E7ZYV4G5I62S59bn32sWneuWlmJl5DCBWRtDnhYRylp1Eg
ysn7DsqPHr5hnUI+EWvkyJkAY3oBJq3MW3PfuWPkY5f9t7bZuAVSgxvbsTg+UcQGqWuH+MHqfzMo
rxdGT5BniAQDUNoCWBN8xcuyiMfSjl/WdCJBUdPBKVlOhascxShDSV4nNfxOJK1taiOr9/HQCs4f
vj09JnelWmT3KMdSO7Wysk+wjuM7W+RrUGROtl0hFDPQrfkzjFvfr324lVVdM3umYO3LlqGfYHgR
hbyd8pvL5ZdoEzhVqCQ2YsH03mszdqtJur66aYmiJLG5QG/Ed+UM1wQH4tkuufFK+B/8fiom18Js
tpHufrFZbgJtKHktNdl9rSPjSUTFlFndFJiiKu4oDkcCpWBcWW0Ye7SNFfxB2e7CYshueBF6g7VW
2ceKiTwoy5FyY5HFloaGMAF9wZJe93m67ytg6JFt/oHqQH5Xr+umbiTsOeH81bXewEbOsyNHrrwg
Lip90U8opqLIah+bYpjp4PMe/xp5h56FFSVwcN2SSBZ2QY2nz7PS4h/K3pjXtv2JZwgxIAoM66hK
nv5hNb5vtnwv1mvGdMCeqarJZfjNQvJmqk4aV5Lqmi2Ya2ZyYrT8ob8BQFPnbK9Aey2ktEfX4VBg
rjWQTpQ58CUAU7AeHz1Li7XXHPb6w2gZ8UPbWeXFzRz7HZMg8yn6Uo8PtyYQElAByBe5F3a3+DhG
rW1PiN9WKBiMupn2vhYNJgirqis++l6FJwCC7T4mzm8fGl18D1ax80uC/XYzX8tmSCfzZI18NZGK
TA8oltxWEwysIkzXXZW65skEX7BtZwNnpQWm3XUNcrVvGR9t1AVruX5p8WAzkK1ndegnEQeIU+FE
UbUFRgdhoau1ac+aDgSWE/N15BOJIolQh2kWe6dOnhvMwojoumGbi56+TI/TA3vz5s4FWX40Gd2e
VmCl3CytIf7G3K4/lNO/h3UenwzAXbusg2I0J+lP1M0Tvz4DYbHeovnCfsApmnQhDBg1+2xFGVQ1
tAXCzvQrcHjebwmtYIlcfVtUVr/n5bQCQkgEFjizPmrtXD6ZYWq/z6vzjwaX50XnvMFD2QeVDbpp
1krnIGRTcZY05XOnOZ1PchM4kpJ8IiPTko/RtPszkZvAeRNt3MbD3Gy0lWTJtM5x4xVa/bImPXEI
zCUAvKs+DJ/4Mgyav7x2ibmErmAbNcBkhTbQ6JT8WFY5HiUHBpjB2YTX3OrTC1eduA13zQNqDP0a
14wmTDsc98to38iLGUCYAktnKiC4FDV9gGQW/4NVKXbBkzXFdxxBTymHvPhj7opgzGk5kJdhVheH
8KPHmPyZB70QAA4FWvoUCokvy66gBsG+jxUOboPgwb62s5b7kT1XDC/6duOEy0xJ2o/yMihGcasJ
e5Ak0HdMoagG5uYXp+G0J34HSMo89cgndBTXAXsL6D1TXQaWYcUXs60m+Jr2imILGnqL7eZNLeKd
5ZpOuVZ/yizuIAo0dP8gaPqDaBCCaiSzmmE4/FiFa0SMchfakLSv+6PjwpIq8ZLgperbd7MwAdu0
ReePGJHN8v3G3pu6J7MS3Ax9Kf8czvyzXUwfKDrrIxE7XtllHgNA7SMpECXPEak7DA/6zdyONJYk
uGzBGHP8Uv1+pDZwK7PA2jv0dvo0GlXLkgDONOhFOwjTMt5PtWFSrqMVITelOHaKBSxvnIwRRw6q
8kxzcE+1a9Qfcq3bEDh6ZwaLSF4GN6ZDsaaPuL5BugWf34YLQDw5zAvAHg954mPaWMddURSiD6zC
Cj09DR/reJouMeGc6ZZhdNO9JCithyDt2/7FMsWw0bvEBYjUEVDQxJZ+hDrqHGaYrW9hq3c+by0b
StWFh2hhYmy68WvILntTOhE5JUTB7ULs8nvam/CAk8TwZRoRTVwR2rMO5E1qUZfv0mFifOeO1Y1U
K/3Gqf8VevkvqwpjAzQUN7q0Ga+dRnrJdpuHw33ugI0cHDDVxKuk9EyxuW2gNjHbzf4NBqfiWBf5
LYaYdYo+2OFboy8VpfTsNnsSKLZu+snwrArPZTnY1gXs9C1EdeyTZNeyIr5bsbYiiBLJDskd+cVQ
cwj6bCGpFAaEfqWpnzWD21timML6Xn2HeXQbSb62b0V6Uk1gPN3+ABTRflUFSp0ExDPw/ECyxFwc
Vi4RL13lU9MAiKhCEloMqzF2ygBi27NOgiDlTtS+dcihyCmx1EN/tJG6r9GoeUuaveDiYFeH7ztI
c0c+kib1bzGN05Jlzyvv+05H7EgaCQN5ctUvhJ9dxLQYJAZR8nZ68gtbGWOPfbLH+wKzooREyaTT
LBSFe5GH7yvF2MUsWPJs7EWL/2oxDc+pcrpPA4ac7y6QBbA+GyvXu5OKbVr044OtW+vRMZNPx+pe
o1oH457DW+iNkTmYrQFon6uWL7hMNq6oOWEq0AueADF3HWp9OokK0Bpz4cmrEo0wTY1pdJkwnRjK
KmL027fkL9OaQlJiR2IB3bRGcPUQESYvL4n5yQ3G+kyMctYbHMILn9ZGTCCixtocSS4YkgC+Fhrm
riA3ZSljgKsMbAgH4VIT9vDczSxTmiS2T8QwfHCcmzubfcfGIh7gKgsn9UPEM5sSjbLixccZ7enI
M9AFMgPyhMX7rMH7ZA7E3ePlxdj9Fja9kpU51bbqqNWAD5ARNUW/sz3HW5Ky1nLLkuO94QDasF6B
SBXOX7iJUs9iUsQqRqckAeYcmJqgM0zqWf8xtK471T04iJR0HC9iluO1I8G2DKIm6tK6erCWqn9M
kxg5+Ajj5dE2i5LSeK2bzVJOnxbnlJ9DCd/ANvoiSZx9rKmahXHtIIBlp+LLjBzjwtamukjOEn4R
+a+iIz6lkVpgwkrozpJpBsO2GKOLwca2CDMa9PxDj6Jmjx3KPTJ4/tfHw8SPTZkOpmVzs8134eLn
/dg/Na7OxDbMWjhlcCeTnJBkaUcx4TTRcC2L9qtwVnMrGhdtYspVTR2Xexn82RHUrt0urGCGN1Fg
h4KbWVy0oS3qU2FmxUVnj2QjPe9nyLxjGmQjX5CGV39bRnpxZ825ea2Z5APjK6kV9aF/mXAk+Vaq
zTDm61vKg/laAfXAxI67fZAyPa62mx2Vfiu3W74Ldqq00GbUBE2UxX7r9n3Qjna7Z11DylVTxgE1
BxyJyjU5+krdcxmu+2Eq340yfyU0z+Gt7uLtmoTmnvQtuXdnk/ot7GcnYFG5PI4WErDenqwD+Ih5
O3Vdca7mFlBn56xYzfDnQmjnM7EilxAzxaMo1HzRVtc52RH/BjHAn1UHK3HODLYBukmqetcS4UI2
+Ya+l0OTIdNDbLRx6+uhaiF96ll0acGis5mxTY81+xjkXXjPaSJIrwqNozLybD/2ItnfaL00N2Qo
GqlLg0BayDabgU4jlq8308IgCxgUOk+JAAEpf8v2keQOQHoa6w6E/DPD3KCPGI3rmMU+TUohthpR
tpmNpjvNmF5OukzMr4xsKg+wOgOZFg4Z1NRq74gxfzCoyHZROjxkRKXuUtWQRyFy49KnNx23sEY/
Vvl6QlEtjkrJ+iA0zA+VExIt1ibtZ5wk9TYiTGcjqD0Jdy9MbhSOfsIpMiJr9PHJGlnEAFDpTmQR
tKB2+24ry5XjIzZQehuSQDYGgq3nLsQ6udm67l03UttxFPFuyidWy+vb2oztnuSQamuPYnjkfF5Y
E2EdTfH07i0jTM612dYnACkQIK2xeWCk6LDNWgbKupUtbBOl166dngSl5l6bLaZhvSYI+rttpYX+
Jd22uywCt0Vp9+rQLebyVI8DYyZqio1NHVPCMcNGWFzbWDlbzZ1+EkAd79FUEv++3HAOKuMkqKfo
pxgXFWROEtIvTxnLbJ1/YbzhC8tJPNBCRF+9tModUXNkId0QSyJq0k2W2uMdcmIQ/Hqjc4WFDbKu
yD2SNuUeuYXNQ5SlNeqKAi5NnRFZwE28dtmyY6ja+lT1DQHO9XQpjSLb244z3CpDbUN+D8XxoC17
Q6tL9AyKinipwF5PTFFVKl/yenB37HfaY626W8Zbo9PvjvgyVA/dM3QhqFThRkum+a6eowo69w0P
brkVAULuHxGT3y1dCHvpb4nc4qAcLX+bLJE9jMsybfQ2GraYAMWV2FexzUZWuqaMymPqZvIIIi7Z
pUX2kgo7p/U09FMnzZkPoIe9UmZAVFjXsGtC5qYmVHasrpaDKcPoLYuWn7JvPnDZxBuDS39TVF0S
sDrVA1unfBIaMSq3YAE0LrZ+jUJUzK6ddUElV9MjoMb0E86eS5l3sZctC4txNb+MVd7tNDfOgTCz
CJhUWEDKNrRXmLkHxJl3S2UkAbuAO3IunWAd5edo9rEvFy5Xx+ARB1IXn12+1R2dmXHnwh58QM6a
bcTMPM52YaOHQ+78UKMZkEjtimVRBjJIc9rD0kGXsRb52VLP7ZGcIiNxQwjQw2x5Jd1wEJNTyqtg
fTop2z0UsA3A2Vs31ujvq5iSs1uGw5E2BpMDS/CEi1abEKUxD0iQ4W8MUfK41Kn1QHhbdjFq0J9r
jGdojeNmCzyF9MaqNa7mbWHglvSDAsGcJxWZh7jEiwcVKQdew/Q2MSMNeMhin0kX8CKjk/s1dFm7
K038hRinby8C/z5dxiZ0U3DgtvYjlW5Dwqw/3BmkSzwNwyXjsN6nGn9OZDHzqTvxioAgvvmU1v1K
nu1GrcWDM639m+JX85lH8Y3rZnjSyGP0sz7+QL8DqVnIZ3NMbN+I4unZqWybvwLGsMwYJ0Ff6g91
b69BB6vH6cfXKmSTmE6kNhntkHgjwkufbUe4cdqx2Lqx0R/MIe/vBz3sd12WlM9Axyyf0BtzY0SS
AERIf+UmbCb1KU2924/OYr1HYEdetNqJoHNWpBuyLHGwiOVM8ZAHbTraqa0TMx5cGqogyMKA42s1
PLRWuT6O44jniPET8QiDFyN7vFiq6b4ILSvPTKIEu307fAaSxLvbTJAuo5JRbAIRh6ySnoaz1b+z
zqHLwU31b+3D5j03nHU/x6kdWLHFQJG9Y6WJTYXf2oS/Qo3+21fTW6xFzySDEaVxE+bMORNAYD0O
sjQ1vToR/wWYitW26Vgf0hIN/g1YdpXp1P7T+2Z8NXS6nZQOF3L3MmxpTjJmtVysnaPpdzSIETD/
wd4M2QTPFp6J79qDsY1cVAdzWEYQupT5bAzWry7dFMk/mcOzaaUbw2jCBxcnlNfJynhIqce8XrG6
IO2BrB2TQgc9KhRmFhV7w6rZ4mtjerXCadwQDgglo2jTwRvhsb+jfzKDZLRfnE6Zj5aozT3dFrIc
lTWc8DVXiyPDc5g2a7BMRUq0S/iUABo9sS0sXnqJnqJcnPxsqCNyqBaQqpa+Ed5hb+rKJmm0ouMR
DlIyVhP6o5V9op5lgvMQ9lcqgE3L26ozb07AEWWs/KfXtAgMdESsEC9N+T0a6V24LvCL74nFhpag
mycmM8QzU6pEP6DiuSuZ9uaw524bfecyLC+IGwOp2r1QzyTvaslz2rLbk0+1cZKSAeQ1io/OfCXV
jvfr2iQhttrfRiANaCjvzsRdhOSOuEVJ4yOIKXoXpDRZGh/yfs33qvhx7QcaLi/R6Rm6MxNIY6UJ
0k89M89y2CYtdwtoI76zr9J+qPQXi26qvMbJrrMZ68nDUpHlk/8W0z5n+tRpG7NjQVWdF8ZJycGY
729L54H1Yj72mxTFV8YN1/Z/sLMoFX47zYft3Q7nufgZcEea4d0afRtFS2YV6Tdudl/GbRBVz5F4
15qzUacHycZaiQe7cQMuv3MV3sQ11bbm8wft7JMUetKHYO5+FiYXMkPfSEelT68LI6ku2k4jEgNa
Iou6i5F2Pu2N9CiWkxOzaBU5mfV7PX8o6+eSF6ilxb44PRN+yJ5jn/u1RaK5s3F6x6/Gn9t3p+I/
2ksiQfE8r6RlbKVzrdo3nWMzqrNjZu4m40SEz6HIYZzSPnM+DPp3GhMEiTzVALi8AL6bnsIIU9MA
2Xf+4RzyCgiKA0M4UR/biesHRH4Gb0AvXyt1UMwgyLb0knDyGusYIzTiueE68fmtszhojHuNgFvx
EVX3uXHo458bAx7b0WaSfIAXzSQF6uIWt+3XB9OVyX5wQeh0kqz2b2E8L/Mr5iiP/UYnLqGzq1lj
IXzX0OL0uxT5TCG3vfGTs0ctuFyhkierRuzYpQrvEkHgFVKt7OJwnSsCp0SnN0FFowsiH+lXUWkt
e9tRvMSjLA+Mdb/MzMzugGNu7ZW2KrtMBDg7JOdRg/XtjBJK3DtS2xQWcco5mbocPaDP1Tk0m1MM
PdLI97ldehOJaeDYSFsgegfuEKpdtkpF5tvzxSIbSnDwuS9jw/nrslfLmaCGnhhfQIz7bIY3DUVh
mu0StskTfjOUrPslSjA4Ps0s2oqLIgZnprWX3XsK8BuoDftdx7pkwJTcDJRZf5Xzi+4+NuEuRX+5
1n8MJnda+6qvj6b7ErW7Nf+bSIlgc1U1xs2QvtfHFDHa7hY/YkoQ88tH0rwkRDCO+j6M5oOa9E0G
H6qp8NK6wPSZ1lMzsDo4LChvBOo3l3iBtnzqjNfOosrU9pS4h8q8ZV6Q75H8CsIKcrYqFb8TEwav
HkuvUP9mxdeXnle+rSE51BHDnCXcyDJnkqTdIyzy4TzOEn6H+0OKHpfwva1+0P5tItSxN5O2waR9
NXcDkKyUQ3dhE3+4iSAFaXXxxV0MChOORZ4BuiVfy8tt0mmvI+oz+LueEz5k8p5Yln1mfZrI3ZcS
fjCyhqj+rMYIedYzRMHbhTjfen9h+bmGEqD2XEJj0pzCtDDQqDyTHqvTIpI0US4XQeijhWliDt+k
iywjDo8hVGQ79Prkx9bIPLG2WnpqyPpyJOa78d4AzDe2bMLZFFG5cvo3Prntp5bYq4XMwlj6kfVa
ViSU84nM9D0IAioFNilg28kX9qyijnnHHXRhgak3cj5786ZCne+ypfcLLfzXjbXPUJlUqYtaDlrx
NkzfUt8vxc6gdsogWrpflbzHIrxJgAFnFthRdWxpEEu5KwlzmojWygx8wQ/crgmAQbnJJ20z298r
Z+7UfLfZsy3PdBmerD+i4QM52VaiGkDBgOLybk0Rt+8n7eLMezznvcP7cD8QpFW8a9UH8yq/FjS3
9pfWPUW3FLUkKIqdmb5247dd1rsFhS1iA+RtIEppgJAXltpwhPrNkQ3Zo/gS0b3dARGtDixm8Pk/
dfXb4pwKchj+9zGTxEMXyA9GxDj+q+X9Ld7Q1fZSPebzH1uPqvtBXrsHNk7jXHi6+VMsZDm6u6U5
pw1XKKd4D8vaRqVopbu1eB4cZLHrVcl7breAsnoD9SD8a5iV/EEiJhX4t4edE72m44O+vBdoQ4z+
pFFqRbbbk78lMuQZCSeSAqGcomDakk7VH3NSlnZ8+z1Q0YpgdkvFp8bK7yd8U3zxcUAVs1HTwzgh
HByYDhZ3hsvsMcWl9ppMpHXKb3v+7ZCdpADB5QzDeSWQg6+Eh2GzpL8aCweHEKYeafUUCx8B6SK1
HWNFokTekJVtVbjeEQ+0W2d1DYnNZqG9NTLc68idcjV8LIYVdNGhcN7ZFNBR50Eh3+LwV931gF30
Yt99OYemv6qa/+FEy+yNxa5nFbeO0WGKD4r8gxoSc7yeb2KecXmxOFWzgjPjdkCIn4J7iohw0F33
doFrjGy46tEhY6PO+JI/OMRc4gHh4pVZ7isCljlbHANfzvoRyaduOKfuL/kI+XiM5jM5g57qL7c3
jVU0L9HBpe4275L6MTTZxEt7S0oaP+23yrcLtR5Dkqn75zIKY33C1dNu2hvCOvlKs0uN6AAgwqq2
g/OmyTvTvC7Goe3oaPW9mO1g5NqwnKOhsYnoApHeKbYj0/qANhVZ+t3SPi7Tl23wxHzkyacWkwLv
oKcn1KfWLkPjs/bfAtDc6OPHZJ/W6h6wZMVGsI7PU0Iq5hdDH62c9yBHi+ZZt1Befun2SYnHcHoh
ZaiKDqsM2vhUgA1bd7jYN6K4cxnJVtM1T+8FQtuk/8yTnofgJJ2XUe5mbrEkwsLyIs3nKL0fxrMe
ESGPTKp/T9URWMSwOtQr2wTrKk8o9NRH1ySJFFZQoEbJ+/i+Gld32NLP+bL/5j5iyQ22UHHL/c4q
C6zy7BBfLHMSEvR828JJpd0X/UOcwfY0wf6mwjP0QDWYZ9BFhVzO+i087FKQlxVVh8F+TPXpPJqf
0RDuctNlSE3CWHtHX7NRdkv3U3oju4tZ32E3JFax3lKsUzYztaYP0JROUDLNSXxHEIlncwE75SNe
aASoL+Rjc9qlxxnKfd59J4imixICe3kojN94tL3GfEs5AEw9xRmabphGF5TxM2vEaPodltjXkgVz
73JNuwI+CONbg2uOP9/oXkHcdfV0GNx7/BSUBFGwkqm2UHHM9tYGAFurJ1PlQTJ1j0ME7X8VnDKR
34Yfs0SzP72E9SUP5UZrCOpiYrXKv7Er/DXGKvMVxrBLkHWmnAcVs8tW8xP92rnyfnWzc19HwSS4
saLCCzV00nzoEynBrolAUXHiDeZLk/M0Vzkg+uhbWOyq0t9mLNlCoNhHR8ONSDj8cByxu7HT5syF
0c+kueRHlohaQgJ6bWZIafs0ju9Esqn+CtEe1QUndhi05Y/FZh10KrvOv8rZqkHsjDAEopzSjzcH
ApqD0fhpmtYLXQIEbwSfoWgPNbNPHW+Oh7Syc7V3LZ0PVTkc0JjcJvzRXxuSLb03ULdpTuItMxdZ
/LyYYHSrdsv879xjTN7Zq0RN/1c75G62r72yXs2s+Vp15eWkUQvrpyn+YmmfJBEXEVCOIn+f2oQ+
Hb0b+z+WzOtI3N99rXHxxq+J+xKbxnZo0fWu/2YEIeFzufy5DUlhmG2MjwFC7MBvHO/FerjFbC/0
irn6jEhgbf101fejPZ4H9Tw1gUqoVQDTpJpnsAum49HbH7Inh+ZLWg9NdfOMsaU5NVWQG9fBhgd8
kLZBJoWPCWOLbGLTUyOqMtkNBGhOqPpM/aFvT4M4tezDVfxTWHIzMzvutYPJjrRmnpsaL7Z9GTVj
h+rT0+mlYE/ASuabx6yCJGCT3Doy5jfD62yRdjEQp5o/zM4PsWD/VoIxRCEgyN5V1jOKVS+pZsY/
v5zxIrxrtZNhH4p0N2QEfPK7sS+X66Mr/wbSmBn/521QxG+THQId5TTChXTUeIpYFZBXcmbzbMnf
MqqRiT6zJ0nQuaEvA+GS5n/6fNGbZ4lQtTwbKQ8nDsJIv1M1eq99e0s9cU51R+8jz2PxZynlR6ST
tIytkmc1sGciGKJu7kP1kk1yMy53fROy56csezOQfC0QQ2wm7DR9PABdeLGBK1flUzG+as2T0z5O
y25sH8iQ3DAEZnh+lDn/h/q+7T5MOhjhnrpEP1TMNLKFCggHYpG/kqZ7nZO7WjvhFSQ//TG3T4V6
T8G6r0u/sRVZraRtxXCJibxbDTby+PIsZqwF4smYuk5P/0bEp/+RdGbLkSJZEP0izCACAnhNck/t
u+oFU0kq9i1YAvj6OdnzNjbW1q0qQXDDr/vxdjwm7W1OyWXWcM3l613XPyH9GLSbHzLnQAWiFHS5
A6ROlm2XU8SYtMcxe5sa+rNszdr6OzNf4cCfELuBJT9q8bfT0yGVy1baJ6oeMHPxHK/B+Dha1AQD
bFUNTg3o2oOudym+gpUOINURv3BptyrMXxdH32IXsJfGG0JdZ0SHeEPG742ukGjlpMZUXZzjEInf
Cu5IEkZrUd+UzcKmnPgjqg8tLtmyE1N/7oF68ffhay49xbUtSz9IMDCjY/2L3W5XxWT+OzcqEvtf
oPEiiXkHGvszTMgOIcnWdL9PVX3AUXH2h+U4UCxjXw1NFIHhjx8AsxfCxiG9fjuxuNdQjsCBcwUL
D7IfaEq/VoBM2652j93Cy+4v5hQ0ycc4Nx+uax3DddoFyr5pGqpS2zVCFNuopXxA1tzJaT4j9X96
DIgqnM5G5o+UHG6NWfZZS7O48BuQTwqqnn0aAuumKpJLKq19zd5/w1LjV1tqP1bzU7LYrPDZVBkR
rV5/6nlrsjDgIy4/sbwwS1BRw9dYb7LCiuD4PKdSbh1t39ay+zMXgdqJBpZAWIZnhw8uZu/IHuWm
s+RuhWgewYEm3fdvqR6H/lm5EyMy5mQRXm9z5Qd7oQeTFXtnJi7gL+d1TY7Y4B7KkAWRDA+1dlhR
0nnj9Ld1xV6vZj0/6uMcxw8im6CxwGIb1/5uXKsLLQvbgnVebFOihMZMx/El4IDeJGv8gJXwdgbx
Uyfeu2iHzcRHcygEQT8MOSK5kE6i3iR/dQBmzWJ97dd+F/LP2NgixyWJwjmnGbfadFQursuKM4eC
nSTEWbEeLM+56ZvqKHveU7yUJlWRDvwdO8vPzgqORWNutTNHjWdeeyrsWGfSt7xcYZq2c1R6fkKU
fDfTeHaLeEsRGg2QtPpCTuHac73XmobZrkedp88nWBosvO69Pf6MsQdVxTpmfE9S29t57JoprUMr
svfY2R8tj0+w4u0dlvWSlkzvBRG4QTkP0p526r8CJmB+br/FVhalqT52/UDh1HAY7ZnCIYy2rPbo
oz35otkq0n+yuL4//Ox8mPEz/4Y01hnHP/fOuoXhdKcaJrZJmOcJEWnw231iocnZKD+zN29LtHik
qV97CZ8yWEaRN9F1zgz3qxt+3wFmIo9PFN7aTuA2k4yQ1C5TwO1S3gs+FlsNrg8z5KfClNtQlyfb
rgl35odurj9ZJ5eUlqcJfxprrzUbmavZUNSQ9inb2fpmhhEY79kXu7uRPH6aJ5DuG+rOYr4Ginup
UNmlCAxNQskhnmZqykMLO1G3K+f20iSc5cH66mJ5nQYG4g5qP6V0bMGmayVxiBpo2/qCs+hULAB0
SfLFYcqFhC76Zj3hGRq51tGZq+QztXfYp+Z7Op7KTU4GodLJe8fDS0UCTJzxsZY+AD+3aveWkz/L
4a2YuOX1hOUdRTCQv06OjK599obiM18UJkAq5b36OFcJVRFMVmPLWEceFOdjjdus2s7slmKnvNEs
xdqBI5nph8cj5/vRje39gl2yT3kpnDoK8D/gXCXNjQV85ZSPM1rKeBPajgGDC46n03MdD5s8brd1
w1KbeAOVcnghodY3fIiAnuG3RqJvd6kOjgKBFZDjLp/mXTH4G1HIAw0RW+HVd4yZZ0K+3LQYigcr
SiBqBYJQu1bkhQha+mQgsxo9zKUIlDUBLoO8ibySUNbQncN82jTXO1tKbXHl9EeXqVeP1T/qI6iX
k+uHY9i6TcvtxM1wRZZtfezOAfxeLMbBAL+75sRU5IfqsUDZE4T8oMnfijDAYNuhrjSXngth35SR
Y5k9J8NJ4qdber0VmPJCU761Y34e59yOMMrer2lMGZtbPTUe/kTsE9wMSa/lbv3Rk0jjvsa6RWKG
zR37tpuQzAN+UDpZ+EcGtrSMZNce7PRANGtnchbAK79FhFEySts4niOgZHsZ+5tRBdgIKFEsFTEy
+nkNnnAfYb5oJZoJcVR+nwvmpszkZoPFi1/OtXd9jXct4K5yNVWkLA9dI6+21H8cWm3z2SU9lAZb
vFpRMl/v610k6/rGDggZO5wsTV9jUxJ0cKsfSbQkWgo3Sl02/3aAZZpPqU2lX6lI8ff9b8Mg3vLz
WqvhF9peZqV38WrvJPJe68hbhwVAR2Zjk0zwRBMtLrW7vshcHrF1H+hceYb0+chy+LblL2ea1WG0
dnPYoInm5pjSJZ0M6kBiakuWbMd+7tEeGFVZRwakA8FzPPqV9dkazKEBC0DHXrlwEMNQKQvkcEtb
buQyw6Wj9RRKrm+mPg1M7JRXUhzpzSBdqZvvNUln4R/C+e81WjO1/NFIP/SYc2n6nqrtoAg78P86
cBeygVHYTVZM7+73Ar4Lp/0Xzx4HLNFhF9vx4A8fJR5HWeb3BoFumFN2wzUhr+SS6e5Alp9FzxCp
ubh33ebkjETimukgVP5E9Bs9lCUt+/uTrcTJccN/ncro5i0I36T1cwN19Lppl3aIJsNLMYfDaWRr
XsXuQ+MMW9Lz/JR9RbsoPkPJgeT5H4uFED/0/h2zx6fBRBjFVvdYjvPMcoh/YS1YL4XvRRvfrCMR
NTPgp0yTl7Ceb4dyJD2I699rQd+OyzV9NDUHJGbWGhlRQTpms5wVAx8Hl3AijuvrQsUCI0DKcTYN
la/Lp8ipsQ4m3DywF5i2bUIKWTkyQg/2maYPVgFxC43Bw8it2bPu0mGmDAzLWswlVYTr8WraXPz+
lk7pA1ijiz8u45FF208wy72X5TczKiPJk12bqHc7mfZjrN07YxrkwwC6RRNypwm2PqvlWFH5M8HK
9Ltgm1yvjtXCXZ5cqs11Qun+ritjbuDOjWyzf40MfsNgvdWwP1vq7Fy3Zy6sz0YXOypBIYKlZy8p
j1cbDDPvdgmwol1FIDQlhRDjCI1mMq8b6SU0jCLANxZf7AAhF4EyuX4MLSHIxeMy0wuuI1qxuyJl
lKNPL1cgNKou2eFt2M+Ciu6Wxki29/upZP3akyWvZ92c3NSNBDCFbvYYul3kFWgJq0QTH6aDX9a4
K0e85nntVrsRNsyTtRDNz4nS3TWtgjMKrJlrkv0Y8oK2ZaUprA2ua6JJPDpB0wZ7SkqHQ5WlRDqp
5f3O++Cvre3wzvY6dhAOcLK3VbLGEt5N3+e+fm2wf7xD0SkPhujW1ngjnmiFTUjCOz3GPjU0m64p
6LaX5X2j8H9hIIJDe4jTpL5xRyCBRBgsbjvexzi53YXSmO+16McD+cKMvHit6EjSBaWEaXwP/JqM
Z7KmPNMyFTjxEPIEoAo7eGtbLT6cJQkehLtURTTOWhxcNO3ICqhLdWoUh2KK8/MkvHMbAsNwNVnq
VRjnv2rLIwGX6raDBXLoV1aUgvzlkX3ssOsKH+tSj1tvVsSKB/KQeIhqYvBe0d9W4hcaP/7anHoY
Gfjii75Q7FoTZvikHdj15Ul87jMu9VUxzuRRQ8HqiSD1E5a09ETjL7YlEWcdamyXvzQVMp0iE55u
sxDpmO4CsC6CiM5jDoAjgF6SmAfTZv63qjwgJcuI4hlQMVtMFB07nhtTQtRbGLDN8szuf58k9GT6
iw/coaelaKCkBEFqMtV34KzrHjZ5tbVLwB0kkr7G2TIJ7qgeXWcCM0B8cpuXHqZ3pqmek3NJH/11
aP4V68D1NmtqLqCuUCHuax/ECHFhsbwUuCV2ZrSfq9n8tLbOz7Xn3FZeGR/cYGJHDnPkHcQNn9oh
IGPswVZ5CLPWP3jOEO5XbZwP9s/hC7bk+Q3yC0h7aix4H5bpons97RM6jS52qMbXoRdsgcNqPXGF
JMuDMeuRx8R9qOEP7BpbdD82JslDt87TsWZrCitRZbwmecxmRyeS6dxI68dXdXlyCoK4Y8aVgijB
f098DYmCE63IOzLLnc1/rzXfhQ0FJZxBF8tFPmdBJw6ewULC2NIW1hm7io0u3aNVe0nF+eSgByMF
lm9kZ6+Gz7X29mFWZTcYY8SW5p7x3BJGZRSrh/k0iQrfhxrH12meSGOEAfKfHTavtBEymU4Wx3NB
nMXelLmrD25O5h33Yu/iCfGGQ3Pd8LQm9P+GmS5319AXFICpI4xYAERVPRNZ2XozGkbCMJ2lQeRQ
lopWy8lTg7J65j/BySRYfjd2Nd6J0U44O+frGlolJOvQFA79lP1CpM7wNBsUoboICSh0rL7SruJ/
rS0FkGXDT+PIPgAKS9tpWS18bXsYD0uK0zZACc3zcbm3qDfL0M7PY2buM4dyOTcDwp37DBV+2B7b
pviW8fpSFTPZldspUw9BChmONCYgjnBe8PrhrTkmuuEUF+1zzghFWVHKKUqLurn3Yq9+LGYZ8C2i
MoHLqBufqDq90iQc79WaRwRNCkj3XszfdBGH5EF6tTwMfkVvVzMFGHVRF7azoGk45PY6Mvp+FIvT
kLEU08m8Ag9Ipz0/uj5l/drx5iO9MgyOzbai/Ita2TL5kWHyh9FkvXXmuvko0YTc5TUpW7TueJOC
04jBGZAuTyLSppxtVRz/03ZXPtljEP8Oi3IS9uFxdvLj4D7m8/dsjKsvroWxsLLoEIP6FnKUXM+L
cnV2s5dFfXxYJNOsGxA+LXU/nTzXYamfUC2+ZeDJvchOTegAYR7VuOt1CcaAnGt7lISIIgC5qKtL
srAcyTtbE75FZc1ngdsRzYrGvSTd82tNThYl41RF8U2WucMDuFqOdzHQHPA9cUm4KfVHpT/2hEa2
Jq7J+rr4hwWj2RrE7GYnaMyWot2rGCzmZdWtH9bKpts1luSZ8P4sM0/LILLdBEEJNyz3FQjOeEhS
Cye7Rt1qZf/HXIEklWr6qNNufOgt7aL75N1+XHqwIV0QM20Yp2Lqxng1ZA6RlapkqiM4wXxOpg/k
uA3HKo0VMVwsP7z5drHHF8s7NFYkiFhzb7TI+A7RiIsbmsJnyPMYNK+spcTyv1biDtvSHukAL6jh
YIALEahiciDjUNZRmy3Qia7GwDgEr4Lbrov6VCf4FtRjQlwkidIWu8Soh3iDrpU3FFPFsd5Oa3vb
muHXhtc7PSkGMhwIcf6gjSxPvXbZEZFQchHRaU7L+hmMvBXGr4klzL+KTzkYMCn+0mb4g4wV7lpT
cb1i2i+iMGbzFybTefL/4uLFX1B1ooV5ICxMtgCK+aJX73XniUfSDeMHECCSt1fLvAnEn2FocrnL
SuMw+A3QyBJIZyeWBsMpWHHcuKBbH7qr/zEXiFQ+d5udPxTVvkz4CpPKIqTs9uFDVwq8jL1zKYu5
vycj0OKyzDpEG2WRsGnLj2AtvxMraL+4uY64k5Ki5f1nMpk0JbIRywEy/EGeFreACjRb2TYgS98X
9+2q/sVjdp1tvfkbm+9Pu2CDmjv/PlTWfBunMWle+ki7yLe7adhBuXMT2Ayq5wEhY4VMhbA/z+q6
MQ8t+yib3PmK55g2RJWAlV7C6oEApXdTjcAbNiY0KTtQgs1vFXbYHXl/tAMajK1bkWKBDAy12YPn
syImKxHlNryCm0apPHzMkpB9tUv54ZIoRH6LPYmCy5LM4Wc34NwEVKH2npfdJyjb3ehEifiIB64S
CC1xk7IeoIr0l1LMJ+2Zp84dEQjb6UEa66bWRfcWx16O7aFDFBgn+SIxX7MF6aefSvQ2e2P31QwU
V9d+9Ub3QHrrpsn46nEH4R4/I9ZKAuqUTD8ubfNEsOqlDEhPuQQm+Y5znG7Wrnsf8lndVTnTn6ss
SEYZUJ3CbcxnJzGofhPGeVnJB1b3dlu+dck1JLb4rLRqYzlUiTAYXSlJVdSNK8uBgE9GgDqxqabh
X1lXv7ab1whSWISUxxq6g0HFC5Mn4xS10oLDYPOYxgcno/6WElgXNz8dTxszkJ2emEmjrrPqg8rG
P2KqIJv3RXC7DMm1aCHEwODmgNt0ini4cEOKAHVBTeulOI6ywbufTWHjbOe8kg57VtcBqJ/3/6gH
r3ZlwXRTrnivy9X/zlDj9nWTfbZtTZxk4fLTlta6yWG0ROPidwgIK/uOAOTFrl7S6rut7OoLRNrV
z12gTO5czdbMT3w8+MptObjFwgZSjn775Ijc4WZvp90KXy1/QdLg1slnDEtCT5tt1qRTd7RM6C37
URcuzZ/B7JwoRzS8/bGD31AvMUCdBK/4G/cPddJtC1xicHAPKlMEew/COOKEbUN4pAz3wUnM+F3y
ahc7K7DezaL+VgXbXrhx9R7WNrQof/J+J1mOTVQLc2+mfnrj34IBWvV4pLL0ShKAv8oVsX9hhfti
E5DclrHlE0cSw74rWeUzdqckHOw3mVJUcsQ84tL9GfxOAV8JLjv+bqq4Pe87eEwn6a3Ef8tgqe77
Bf2t88Oef8jj9iTZjVPukt+mRf+4asJ9DHOCyazo3McKfiAr18VmV8rwtCnqkfQ/aQxWUPxOaGms
tlk/+Ggo3euiTPBoUU6yn9KpusRqFDsmmw6tE7B84IHQ3/huGlIoG+rf4splw3rCxDj51sMIUuoH
NtZ8M7judJGi16dkDuIt0g8yZTj4R+Wu7taq7IG7iD3e8Io1UenyrIHFMkeFMel2ClV3yoIsOJWa
0tXAzYmumqFBNnNcFh1zfa8NR0s1IbAhVcqraEzgSIMkQc6zsHleD454SqYPiDYqKvzRu2tq0X0W
dt+fOx0Wj/2cx7dCTvm77dNdK4w1RqbIlv20FOydQFqdffYZTIejm5I/0cvZ9exvypox7shgYzew
1as8tE4TYfOjm4hx56GORbkv2yMSCYYFYXOcB/xocSrF2dSZ+hrtzokWLzNbAehga1v5a/F/axcW
QUIMRPfowxh3c2ahsYVOvHcm53cdhw+1ELm3c3v5EyDdXORMdptNfHOGf188rzaeOruc5xsM3WqI
SKawd+6rl9XLAMAoNErXwkZmqfxv62rGJCavTR8O7j9/8HgnmaUjGs2XJyJcIppZVG3ImTkblvlo
rNU5C5crQ8hqo7nIro71qeTwX0266/H/w/phPhtikkN90jr7YA7pB7VZrY790kJHQMPy8LVU3rDj
7Yf2Ebf+RfuO+GcE8eZ+HrkcDZm17jOG8J8CINPDEto41tKOOwDsnptxdh4oZv4FVtZvdDqwoWLQ
DZkcCgVqbarj/ewnLmuIznpu/cLbFmomLRPLmjoy7AwvRajjDzW26RsTR/jRN+6KbDutvHNkmvfe
4vgpfzGT/6YrNz80BGwI/pEsRhjqmve0G3o2d0UR9aBL9+PkqH/KfvCwOa5kS5+6EoDkvkrYFrZh
AnMTGtW5aZFyLV8bMphM4BDWyg/XdGAjGrIU6I1L9k6hz8KlhGwkbc8jHfUrso4HyvWirBpxJcXu
xAzO3RsB5Vxb9SfAvWJLfe5L2VvvTkj9Ch7r6QZ4lX7FEt3fsZmWpBETpCyniC8h4T4yhF3yjZZD
Rb1NZCVoY02PS5vcVpUdvHRlj82tNGgtq/ZueNJa+Bbyt+y0R5hgrI5p5a7i4omkGX5m31LZrsmD
/mb0EwfFXWQXjYnrDBLEHKpJGXxNOXibgUipX9JQq/MFzclexMTwS6IpjkLu3PJYQ9kl7V0VODpQ
WqZyryvO253nzsFd0ucGcdqRl84lALlU8XJc8cY/u2xNseD35Z6ZlEoXAgg3TrGy2MxVsxWh5dCG
EEI/LbN0V66ttV193/hoTDb2d720cuMHCkxTYXtYbpfgfchQ4wshk2Jby/VNrpIlEhApiWQaJ3g/
FyxJbdwWx8FxvoqUD9XSLmwf+m5ZWX7mrf5Yi2zEWC8a7APVnFIc2o4wnHxHPgSOnhDehXuXUiX8
GNvAmOYJm8w8so+D7rXuqrTXh9wk1/9C+OoP5fBXOGhufU9AQOA727I0qKJhdMNdtRblD1W7+qZo
8xiOXFwaFfWSXaD2lXO/um1AtFt7+3bIg13JPe5ctenA9o+lVK9qJoXU8e7o0wkfO9sbme0HmPgW
mp3BsLdkcFDntVxfQfI2x7UxzoMjLRWFQT48kNSu961YYRj1DhWS3EqjVrnx33Ji+kCrZHZYpX0g
CYuBo+e0z/IM/FaNZy4GZngog8aBhI66ToIczxZVe1T6eAxwvfkyed/e53XlfUMRAOLmIedXcB5X
fmS2fevcWYe0511VjA9bUvzTVs1Odbu2C+YFWfA4gTSkyXqCL1MAtd/Xi5MRZU/i7eCr5FXmbOT4
fljyzdZWRYx9sG5oa2XM5ytxQLZrDnNvV/tsrp0H3oLrBgpls0pRRaGg0VYwVSH0oPHP2MXBxiKE
dkDSLXeOnaXvs7/Y58oe9Us18oTguqiwWCoati2LPWnp2hYOzrSFgQoLOYBxAmiWpVhR6z9OmnU/
ZgEWhB4/0uxOxV2XVO1dPc3ftlLJHVNFxXOFqznUVNQbtdbHULXmYW1rdSEXDDiPNeRWDR6cGZnU
BAnJyk0BJ3yr2Xk0U0f9c8J+LswQv7KBIuiy6cnpdICAsfWtBk8yIGUgxRQh1+R84Drsk56XzUG2
v+7UGTGL5PoAc4YtC6LGQNxm/SiS0X3tUwY3kxLRqKdBAXwMwn3pudXRRsHa5NnyDtMNTZwbMmAO
ZSNg0KCy9V3Rvs5zwUeKsYWFEBgY4vTzwQWe+C/FSrYpGxMf7YoYqVfhw5uAfLAI4H7jZED1XVUY
BPAw27Mdk4eRs+3KRmrur+fWxid+uan58u5qyhRIITfgqkb9Z7Fx52ZefBcrQu3xUudbDWwK90r6
L2N03Shn/lgmDMZax/KYmvKVqWmIAtt6LiUD3KYybvc+qhLbj2Ocm7HQvy49HBATCNvf+oK0bLBY
1Z2Q5EEHekXvfTj2H11bolS7EqNc67DuSrPfag1YElMk99aSidwKSjJO4KSsUxK7PbHllE2Q7ULR
8/3qDLwPI0m6JuL6ieNb5c2B/ZerLLKStHCrzIMUO4vnI0oVA1znOuoQNFyIjXSmtySv47ugH/VN
k9XTjgsSzj5TZc8sN8iRaxzCGdzidLOSj9qsOvsbVllzmRpdXrBm8KPDUTJga7BKN+Pg3JRFi94S
DGCkZALLkOnALZ+hkMnjuNbOI9sgPN59jSNtIqyAa+f6e0icnEFkHbwe3bWTfzxj13c8c4AX0vQX
kgbmtUw2934ssUdkDWV2WTbIbS/RUFE+oO0NFV/L1hKbwK2Z1GFKx0EldzNp7MPU0TCVdJpdq98g
sIu6i/jtUiY29hI+oxCX1cZlI1P8x3g4sYMNDbELLEqbGZLWQazDU4mmgkRSPc+j+1COSbuzm8Qc
gH3aX/7VVN5cI4a8PYyQrqcx6Xr2rZqsv05p9D7r3bnbTG6rd3nuTOew8A2c/PyLtHUc8e3FzSsC
Ar1JZ+/DsFsu6eoiM0yAi+DNTftuFDa3L+i4/ph+gbip9gkWC4BnxXzT1A0XjSHE1GRxFdimbstc
b+OmCJWoDtna+7tkKfWwx5rGgnoN50gqi0ukwMMV6Jl15jxcQsKyy02w1FC9YjdMr0d/8ZCi+/9N
vPUV5YogWG+EurRNI6jRKwcY56xQMfizeeuPYhj0r9MP6WOmguAhTnETa+qW7ulMu/KpYs05WRY5
cnm+NA3WdXy7JJBI1qRXc/mA3+OHzbF3F9dzeu8EZANrhGWQJvC4RFv+2ilbVlRswn3stlmTJ+Qt
q9V966h+O6bwSw5kZIn4q8SGPkLdrWlBoqrkOt8xpB8sQSKod9Bw8c+qrSuTL8Od/ehOrXlMYSVt
c002whq7LDKcylExh+oy1XRG+XP9nlA8u09CEr/F0hjSQmmwG5xFvuiGyvPBMFc51lDuxWKudkx+
rZXbfOZJgDE4sHieJ14p6fQ/3G5ZrK6CXE2+kjSFV/IspiHk3bavwQS8+LwfQItMP5HjYOzxXFTk
MgZ6Wg1yAOzh9eHJQ1zHOVr5gJ0SFiQvkoD8tOvXbPkg29FHYU/iOavDaROrK7jcWbjO6ABfhWwZ
ckxZMDYOJj+Hcl4itx6f6w4Baixta+Mbi20w0Kij8KfgxrjkAjZu07GP65qehyZPxMySW9tquVSZ
AB07zflL3FY/HMAAzWt1XQ01+dO4xPOzV40Np1JOkDPwcYmrVHws0Ndu3HkpmPHx+4QM7hN6efZa
dzmw/hU/R+zP6T61UfVdFdv4PFbZHPAjMOQH4W/iV18Dt03+UpzssFKfcGnnjkpD4zPntXrh+QCB
x6cvwyCA8Gi/JlApsK9h87VhZ5O2WZOtnFlCbXKWDdukWzPEZUsOqKpd5US25K9sWH3xTMTTeZJV
jvlD8u/Jsz9oByG36mraliZmIphJAKEUxceVWAG+X1x0c4uCZ8UsPvKJta4dc2CXmXWsRp3+KS3F
+gC17CisWZ/D0m+2eC7wUteAHc9l5Qx8Vq1h5lfDSEtlQXFDqSculan39vwlpfvFC3+pw8UM3iXh
pZSaOzfvDBDxduUKnlkouWFJRYCOwYMnMZFVJO1puZRTB1I/a5KDwx1svywT8uWcXIEg8CZYKecd
eO6k37mybw55kHvPRqryeckSyAp+m1+BFXLj9UQuE8PKZ2RC8YXf71MtPid68+4X2LKQtB2yx7HL
d0u6e+OeYvELKXTa2tOoQO+pxHlO5rR/c4ICVyahHkT0fkBC6vlT9RY2CHsY9Vm7Vv7iBszIYpAK
xWQcd7rGYtZk5fA5g5V8aoYEfCff768gI7paTNwSAYYDJDU4BAq3F7B1F/DWAVa/elLywFKAwVhD
kgTxM7MEzOdH6NHO2VLe8BV3nnfli836YXIAg1hB0UdO2f6gMsjfaXQ4zlnD7ZTIuT4HMBxWq8DC
QX6ANIyrNnHHPdkZ0+pLlYXcjWYePuqRSwU0EmZsE3w7ki/GmMZyzwiByyXwNFp9P4+Paednl2ZE
NXWwq81yusZapEk5dZziM2Cpz90dv8KwdNZDlwbVfRmo7lEgaKGooghLxyXlo1acmPOiMMgXGSUM
wPOJghi/3gcym0DYDSOtFsbfprZY70KPUYLEIHoPexVsTbsZ6Myuy9tsO1I0UebzLw7z+hhYg78n
VrwcoBDq49RRJ2Dj0PoqhTEr5mu3PzacGFt37TlP3bm4WUgnY4d1KObNQdPHHR1cZYmWKXF43IqF
cTwzpHDgU3H6Nc4vow9DmldeP8Nan3uLgWKlam4HM5I2zZ6yxqc4wH8LZy19cAicg+WH2XYaZR4c
Rt9UBNlVd4i7dYDE4S9fmmKIPXF5zguggBz/xFnZFgxvlEoA0nIrxTbgmi9hPDg67Jte5gH7uG3s
9XbuBspCaUc9AH6FCWzz+TWOsO5E4E57rl7iaPSQ/q1bxzrJOC+itZn/Th4lfENTZf9qoHt4Hud+
7+Sm3RvKaPceYhc0q0TunRXDLpti7ox0AexdOjlwpuJLSxundw/lgtyYZ+IwQ+beLJKc9pR4bH/y
eNitsvfxmFKa0QyT+tCtQaq7HrYLub7TJK2YKDIa+Cab9Z/CcoM/7qJZKTaqbU4AgPVWCY/fBxCB
JPmsRtyHOOfqHWuI+Ojn5G5iulN2Ne3KgCJ861ikSb7LktHicE3qnVywJnci+DcgnETFFQSG0AO7
Jy0AmjjAdIa1QzMEvMH/RFpg5dlbT4nduJdrF/DTDL0K5AJQEsIneBVGzznFBYs8o0TwKIeJvp1A
fTJZiBuqAKyLgivIkAJhKpKQlbeEhX9Z010tVMr3o8z2IS/1DcUdRTECgCzC/FR6OLhLCGoqhMSM
AgBqvfzwawsOYxO3VH+RvknD1blYRdu+eyPMGUXobDfyON1LRqBzDg0g0gpXSpnnya3PWurG8Ojz
kRoM3gcSAXWxbqupgRuYen/ZD8kH4uffGP6Q5ig7PkxGDdsukeoQcv07U0DhXAKx9Hu+v+2hXDn8
cl2HZD4rAyzKzfZZ0YefrOTmDfdIe9NVWH9DRWdFveR9lGkkEx7ACHYZekmFn7IFHbJhBZP/RXwF
iEQQ4JYRkedR2iTP6L6O5qbBd2lNCPtB7V4nOf8FRADpCKBBgOfAHxJsSa/B9CU9pMrQ7JjXTZQr
65uPfOYCF+NgMvnq7vPYT25wuuIFXJFJLdpkt9pp3L2wq3e0rmTXoSlGyyQsBk4ruyDipbvF8hmY
qtb+t6bhqyb28qpKi1cqrr3w0R9n+5Z8sd6HZcZMRdyNQL2koxdwMUQLPH1UkQVbvWKsSavZOyYC
e0kCUkED+fBZxN6xhQzenQR2NLeS6SJsno61Wdttmq8wvVISg7WdPIEkOa506JHa6tjX0RjKDLaU
iF9kGIVVl4eiIl3NaICG11v2ri8hAqe+baLGru3/kXZeO3JjWbp+lUFfDwGaTXcxN2HTKyMpZUp1
Q8iU6L3n05+P1TjdEUwiCEmFRgMz2cUV2++91m9uyfUiTxEH+b1ssg9t7clvR+sG84MkgwqqyQgh
AwaJJ8rMY5Ln44dqNNwXJa7kB7S3x22gkB6wjSC7salk3AC1ReFA4TpzSFTEAvogfa1S6uVsuP6t
hoaiCch/4NKco2q56a3a3HW40+y1tAjeRDrgAUKeEMwmqfw7S9K1NyBO+qGabhVt2+bHWiX/TCZM
3I9QyW9CxLgOSQ+ONghahDc6wMPIFmSvUWCmL5IO55Yn8wBmi/x3FOcf7aFXD+wSCMFRgLmpI9k8
xb6UHYBzmK+AOlH0iC0KUiAUqHhmCtRV6jR93KAsnzXNQY6Q9Nj0lEt31lQcMkZbGxFyjYAvp0oB
1KOySTtbNWcDYNLJ1FCWPokoQbUi9stPUtIjj0Wp8AmtaLq4zpMTMu6ocwgkJKsxr3au3uVogctk
4KMyfnDjfPyYcQF7wJT6uUO1Yhemzd9sKjyRba/hPog8vIunCcoi3HJ14D4bg4siXhkkmhFgIyeB
Z0Ydt7c5MoEPbkLWpizISdKZgI57TQFJXMtH1LU/+xbHwiZtfMSOwYC5cZvLO1OPfiL6mTFdkSiA
KFqAUALAiz6Hcuq97ivEkr8qdC5uu9EfXmvS5TvKsu1h8FCvC9La5kbgG48U1rJj5bY8TWBKI6qA
U46H/9E/oCwY0oiy2eQstqjL2JsooraY5Ea21SqjQGeYI6jE2/073trJQ2EFlBBb7rOyPPqPvOkK
Xifg3l5yK0qOVmuLnTuQHpowOZB9W2y24iT+ANyv23bsbdyYgf60mdWjz0kus0oDIOGZaz70ag5h
NnoYi1MlI36ClL/8Rc8b/VugTkJaJtwgA/WVbYjm6aPidubWaKLhkI6ucbBku3wLu4p8gsnzGMtm
meyM3z+AOFe+swNAOg1jE/uZCBsO3gaPSDhymKpeBVWHUnSc2skD+NGEm1XG7aPIpe/lhBzOCmR0
UkB+R9y7zXuKfdFe7bXqu+s3/g8pQ4syjNzgoBRBi0HjJHkZtSCiAb8ha62Rzmrz5jUA4/Umc2kD
hwvZ1GzJWG1sFy+iMG/8T9SFXa7lcfTS4SxyspGkB2k/1EhXdViM6QUlAwH0hv8KXztTEzc6CInb
oiFfuY1I1oCEj2PgsAF6+Q9FlBakTIrklt1q/KRquXSnUsI/xkXDFsNlRWm4OQGO4XUYmvDuXPkr
gjVvleydGqTckfQnvxTbn/LuU2aS11NI4nwoetO698Cbg9MAUEcB1me6ZNn3UOnjfeRFGZ7J5kQg
xwHwxR4z+VZNGnwUyNUeNTUKPqoTI0w2Ff+BfFn0d6JRj5YBkj3JGVjTUmn6vV338T1vjex57BNx
kHBBO6DSgjeBEb0GklZk2+omzLB1QS/OJk1rkV3HGGWneygo3yTWXgPvKG795BH6KrokjUtBJK9V
KB4heQgL2Z9JIaV+DdpJZcNC47TsEtAlQD2pAgDn67Vg3Kpmme3ZTYJ9jVMEITC66Hi37gbsN5kP
WgnUPnPH724WC2bAhO1Ig+LOq7wQpKuEQrvM/w+FZHHSx1GjPttnO1vU9tHSGC6jRJBAdhH4Quzn
lfSy/BVPI/3GCLMXuaiKA+nef2Po4GrjO75RehuLo6j/YnVW/gjNyf/O6dY/ggoBuIMqKORRHUZV
g1EAQk9N8kxOeHhrM/YDCrHZTRebn4qiLzelyUdaxf2ujYpa4HfD8w7daXAEYngbeIZvtGQMjmj2
WZN4Gxw6TZ1qPDVThsV2Hzb0BdrwOK9ARml4lAgUDSerFVJR+b0Hpn4TGNyz7NrfN8gTp/BnO3Vy
h6lR/LVtv9vW5nMb+cWnTCDMM7kZefd2H4k7UH35zhgGKqCyNjwWYWJxgNfWk5KSK8PcLz56jc2s
aU0baBB1eMqCGG8MdvlQkHl+pqgRIA6bfgPb4+0RjvaeDb9QbvoWKbmQQiL4IjW5szwPDm6iZsdW
Q2jObUrvQ18Y35GnT++UrIXgq3UWKvvuuBl4uj3hMMX+DKacPYMXu9Jn7othgJX0zJzMSoqyY0RF
k1xISfWId89zb8IxCBTyD1qHHFEd5tZT2Vaco7aY7mlwP8JejsgcMnSDDIkpirBTYMZLe/wjg5vA
AmLF802d9J7Tm4Y1idgtG1ZX2ziYBrBR0M+oXvTBwnyKU/NR8rBfAtQoQcdBMpOHa8CRauXfvOkG
nRZF+7elts33xGi8Q4zjFzpzKLL4ktseSWCmjtwOHtYwoqbAhfJsGALVMTV5IGWNCqEL2OS+NuFd
Yy+Kt4SKwIAYaKRa1veVCV9At8XwWpmFSoLRFXfAcuCHG8oXC02JMCTlhPZhraPkhus4kpr2UQc6
8YSYVwAxC0wH9nbdDh+vBhRGTjotBk8swahWXEhmVpxjrpC6PQpQKPnUdizjmaiIuxxU/sHQWvu2
SMb8KCmAaZpRKm9YfdyqK5LtdWgGO09NrPsYZOyO6x1bUt18zoEX3lQAaF4Ka6yYWxgpoqQQHshH
d7cIfrJmzYp7+yBbn1xFfjFjvduF2SAeRlP/rLY6cvIxx2udUqQAeWm9NJDqHqKaQy+rmR+FDkI7
lhr/hupKiHADbhmDjVl2WQDHorjKIiFryuVL0hCwpe70+A+4uYs0GDgIbvO2gZVdDdXApl9l94oN
W0Br4IyyQhsq1Gl6g7qWDPq7CSmL6sVXLq5cd0ClogkTxQ37oJDrW9S2mLhoBElAl3jDJt+EKGWU
A/3iRg+l4JF5pd3i0TYiJjWakAn9Cnu+LP3BXQiWrFnnXzBFgj3cSo25UXihAl1UoZuUQEHI6/FK
NzWFDRPIUR+VcJIiyDMSGPQXjcXFPqiInTHCXGlFCdUqcKu3siyrk1zh7egVVnT0hh4rc1/oO5C6
XwEBUBZEdPMh4/DZG7WH6npOwVnA0t6C7zFv4hAxAa2x2fEH9a+mN4uHiio+RCNKQJUChDkG2r1p
cS7adUr3tW8j+Qjj3jpYiWj+xrXIuFPskOqRLX9Hri85lOiuvtid/dU3LcBtJRkECmg/APoqe6o3
PFSDGMNsCbU3K++AhYgGK63WIPcnZ0ddcFVT4IIjVqO7B3OAFShw8NoJT4I7b+PKlfVqxorPteSm
kTTvWdXr5EXwbgQ9Xvck7klR3zGpvhc1dYo8yXhAWD6nkdvK+06VgZZWirwxTSnd9RB5cSpJkSrk
HrftR4iZIAOzfeNx/NUuFScM+nwockF/7CVfhQhEQoZszlBjmYUeoq2b9V2I58WOoeAp7svD3orT
nyoOijt0nuJv9UCiWzcb6WuB0RfJBq2GhSheCm6YTxTY0KGS3f4vrn1fQJsZJF2hxWCD2u/KhsRR
1wJTCMPsB41jSWc9VI/JcCQLqUZZuV/d9bEQm6osypPPtnPj5+hlgvujQkFdVU2hsYPGwVmFQoYK
JS7Swycdm+idkkCiFQEvKLO3G6j67uDeqribcMkyB+DFHGzyiPxMg+0HoCmQTZVZjne23aJ27FvR
W+2SubZUig5VxNGgyx19SCZsW2eSRO6tLFHKLysgOt0X7CZJLUexicCIjI4/TJK+z24o00jbKIIC
2SrasAdTzakpQ6aQOzyHxhT2pI3l065ua+2oRhUM9XLAHYFa4z38kw9hFFmfQASF2yItzCMwF+Sd
UPbYku734Q80nP8A7iHNyACPTal60GujoOgA1oYygeCh0Qy5t7da86dnN61HhbTvp+e+hJQVjClY
NPou6wZB8tcFsowmbks91RiaOwPAusctMPQiIPxFVOIziyMG17q6Ut5AHr0VDzhHNhT9MfKpEAcH
tmDrLaVWHTVGacr4BXYVfekaMFqqIaF2jpQh2DVPv6tyj4wKgI0fRtc3Pz0D/UKB0K8U539bJGaP
wHAwxh6sYfp1yc9KScSu1Sjm+yqrG6EINAUnCVOZDXgbWEh4Jz66P/LHAg3NTVZSobRi0e0KQ46O
JbDcW8HNCoNErm6biuMW3psZ3ZTYPaFuishZYMFbaWwVdeDIKB8oYo2vBsYIDv9bnAtqX9onTSDt
ReMPUPnAIoFIlH9IDUhMEnLFj8jQAl4KkcobtaBrtEn/QLQw+Q3N4pxPNf3eNIDwVXBYbnmVtvAM
wuoWDAc6VhBX7lRKdmiGaCYCIaF+pypRgCNof9AKqMg51VEE69tWUl8pYUONFCpJScM07oTLjZIT
Al6Tonn7PBnKR+TD9X05JgUCEfgDmGUArY1tLuk1lIF0PuKWXCTzbNL/IEENAi0ItqJskK4xdKCc
ni4dLaUNjqBnKCJAdafYo7VfKiGajyoyXWirklk6FRr4MnyO9e2Yu0gua0y/MkDLBZfJV4tC+MF0
P9gQGrjWTZYk8gjKtZBA0Oi8Px9IDqJADDsM4OdUKU0b8ZfH9eBzkVIQG9tYfuj8VH/2E5KxErj7
FznPIan1tg3DHlQreMiSfLxOTZe6N9QrgN+mrij3RgdjEpXyL2MzISZVVGnlADY578dmX9fBF8FJ
uIlbEhWk1cWR+U4yTnQCIRrgagE64Ef07ABIyEiyTeqsksS1I5RtSq0KtCOub/ajjgUJcJi+fOUF
rBxbqOGQoS3XvSsUhaUStlyElbC/UTmzAMNK/ZNJZlu+6QtgyDiNRWZ+ynpYvC4IKrYg8mOqWlob
K45Zb7nFsCUY9wS2jgK+niZvQMpfzdpgl2kTHI0DjIQNG3wAkr2AnXj0VmjJGtFuTAYUxbAh3tgF
xNjBZwOXemTKan7oNiwk/WUEEwUkLyjfsIZRj1Yed07k6wYHCdOuUqmhUjwbKSOjJGMFqrhXVQDt
HNcKQBWtoZpKFksIs0DtLc2OY61ZWGLWGGxalAY8F7DUdf/0RYN2zbIEfFNh8s+//if//vUl4Gb7
f/9S/hekG6bJAarFiKMhU2i8/erndU3VbFXXKPzoqqxcfr4RnuChPWQnWNAfvTHfZsrw1/UQ7yzT
+emyZQthqaSOgU1dhsjlWKU0lEkIbX2Nhh3W3lSDouH+z6Kol1FEoY/RRLE6dbblsGIyx/DJtwJp
kx64VWuH6+GWhoUBQU5YtWxNCO0yXCTz9tYCszhxBnCaDu7mz74/xT8bdoj8iVLIdnEq/qJogtHO
n31+Mp8/+3xO6hCaND9fDHszPmbu7vr3lan9GdqXWXr74//+ZamyznCf9c80Kc4CQPY1YYG5BRK4
z9arrZy8FoEx4HwwSrdojKFaUYGmfRull+uR1wZmtl5qAI/s8KI4SToSrbu8WWnZ2vety4bledL5
hqwzMMAe4X37fzjw9uX3B7RGJHlkZNIRavYLSY8/6h9dvvy+aXM3yWq+71H4VQRU2uP1ANPUeT/y
JuZZ6FooZBovA1RUgfPGgEtuWU4BAhA1rur79RDTGF4JoczaQPYbY6jMQytJ9HvgEJum4XZjvUlg
D1MeE9ejrTRIme1fFighoPEsRXgrgNS76rYUK5NqLYR62WeZFtvaMK12sA0prG3wb+NKiOV5+59h
+WfBni1I9Kw8BcxecQLAmLUbCgXXe2nt+9Pfz77vIi2egjIqTh13TAjlzvXPr/XQ9PezzysSr5do
ZMjRGwoaCoQg1v6wBbMtCwvB2AhiqziV3PbYnVYGYPrX301aS+imzcXL0sXs8zmHMJXHqjz1CUr9
XJLDcNvyjHCH0/WuWhyJs0CzHdCqpAQ4XVmebCpoeM8jsXQ9wOJYWLiGg54X3PtnZ19iUjdVqhCZ
70l+mLu8UXxIzMc/CzKbT1hH9oaBr/fJCFDLHXVYxiZ1ufTuepjFrcQWlgV6XNUMfba4m2Rs8UTU
2K2OoAcBfz9rAwqXz9ejLI69bRFBQaJDVmZDoreVZGEsxHGLuJ57r2FIuTM+X4+xNOyaqmqmsHn8
6vYsBoZmde1qbXmSEN+zDjksxD8LMDv5DMqf5WgQwK62TfFXUJQrAZZ6SciKkFVNVWjCvAVo+tKD
Y35KvlZY+/VHkrZ59nC9FUuTVyiWbqkKzBdr3k1uXLvIxNb5yWgepPhzXz7VyspVdOqI+UoXqi6g
RmuWYmizvcqyY8trkwhARI+zg108SLL1pKM1HXneHUyKEROsPl3pvKXhPw86215IErcFObWc1NT3
jWp/u95ri0Nz1qTZ0AzUubqkjfMT+W3Du3UDEmW7uvnwG1EE1waKOVTtzNnGknpWyM3UK04kjoIP
lv9dRJ9HdeUkWewogxqNjTG4ZlizFa/KJLpzsOInI7qDS2+sDP7i/Dr7vHp5UI1W1Q5wERl8iuKh
euKwQkPpej8tTjDDMKZZzJtdzK5YY5JnoSr6/ORR7utHPIoUhBCnGnJETu1G136ry/4Tb35nBAVq
xENEvJhrSTI6A/CH6y3658r2bs3YjLppiGmPnK0Zs07QpG7c7FSaID6OPshc64DAGlVkeJbJN2SM
rkdcHKezgLP1EvhZYiQlAdGrxHfDl7dJdnM9xOKisalV2jrnizZ/+Op6iXF2SggsK5UeldbiR6Gb
G/P2epjF2XAWZjbjWPb6aCaEQScBf7YjSvwIjAxauGspWnkEvh5vWuvzodJlRRa6zjiZ6mz2Fegl
QLb081OVPkfuj8TdR+ZDgYB9u9J/Syv1LJA2u+ZTQYMeYxHI+hlkD5p4ut6OpRmgy6QlFJ1EqGxP
/Xp2pZSBeilYAfJ5DeM24MT4jKy04P0MILui21QmNdXQiXEZAniR2YRFm52U8WGwXlEHMiLU2RB9
ut6U90NC/kbhZkmqRZM1bbY9B3456kNip6c8/ABSQ+TejvMGb5IvBeJK12NNv/ly+C9jzbqtRNcl
gNCXnob+S+r9tDHMscH6K4AN4wSW3T18uOsRl3rR0kxFUW2N/9KmeXI2UKIhcV9AIjtBXK5BIGRP
1AKhllyPMv3uWbuETHqKK5ptw9meHT6NAtZdD6T0JLQ7nWIGEr2fB/smVm+K7sf1UAvZESbDWaxZ
i7xaj8n1ESvr0JpE9qAZT2iIwdz8G270tpHA2IHs7H7YttNHYMuqlca+X1r8AMu0NVtWFd4js90P
s+/EhjFJVvHOpIqW/vq8v/j8bD7a4OdLbYgmc/CHoABHcpS8u9xYuVW/X8CXjZjNRMu2FMvqiFIk
d56/G8VtI75eH6mFqaerCpNPcJcDaDxbwHEPpgi6Rnr6Fmd/tR6oAZsa0e56EEV9P/UQtVG58kxP
KoxiLid4CPpMVMjunKKv5uZvKriB+WzFd+zejXQnmieIJb79ej3owpZxHnN+pkNm0RKkptOTidEd
xN0ot/cewJY4c1z7l+9E+kWs2ZUrdG111LCgPVnAwToUrQRqscrw+TdaBFZUwHgTNv6Rl72YjiaY
MJ1Fpdqvk3x9t5NabEl02DLjt+uh/rmOzDYLnd3INnTmhs3efhkLTrbZyTUtotCHe+wJA4KD8VPH
ZHX7sRAfdc3dt80nX7/tIX4GaOugMhzEH+zskRpH4AK7+BAj5t/fFsHh+k97t7JNVTZlphFvTX36
z+Uv6+OiliTfVl94dH4u1U/w9n/+WYTZ5lX/J4KWnVL7+Q+/PutZMGU2gnj8/lKBDhXtJMpe13+/
QQ9cjN2sh6a/nx0npWuArJOJYAKPzDBDhwl2H62t6cUoEOxUY9peKXheRmkVBFKwgddeAIJAzEKp
V3XRYG6h6jfdd0mF6uhVJ7WP/1LANvd64QAEe/bC+GhY4BDahPo29enj9ba/nx0GClOIcVgcdLY6
f/1Gmdsrspz7TmO/GcancCWbsvb5WaMFxhNRB3DVKXF5SQ7Nr55aJp05HVearHKtUmf7SBEFOVwk
HajZeNP0x7BfmRkLP5/vkxMQtimzqGfHVpCCbnElxX0B9JduDOs3fr5qGCYHCi6D1EcupwSsWSU3
5cp8KavHEu+llV126dcLRQgUilRSKPJs5URCQ/116F1MPu6GQ9n/+thy22fPI3Up2Plmh5SSZ3oe
SrHnGPgMqCycX174vCYs1YJUpbF5abPva76ANSeZ0kuAGQGueIW0klFc6p+zAGL2nEC1TxnS0oI2
AxjGO6bZyjV16t/LfcUAvId6p6KYhvEuyQfxjxxjnXmO3fD6QmVjM+i/MUHhRhkydwV2eGtq4tnW
lct5iDckzJ/K+2E/qij3Xd8e3m9aPIQ0g7nJdVuV59VgXapraQDc67ADDd4BNqGGubH66xP1Isps
HSjSUNalpgVOgLA0Kua/nAojh3DeitkRSJUSIYaW79flbR3cglG73ksLE+ni+7NR4JdztQ1E4Ayv
Jk4KxcoevTAIHBe2RXpS2FyjZ5tooOM4DR0idrJ0p2Ijc88LSwpWEi7vrn9MUc0GzGsIsq0EupxJ
VVHG8BIIIjf1xgXMmT7ACitJtYcrvbWwLFgRgpVhygqE8dm2lAR4X0KBq5zEeuKdCGFD2Ct5w+nH
zlbeRYipR8+WRZH5Ibt6UTkRdNtDnwJLttCgxBV+lJ/tqHGqSseiBSlqQHEJ6Lrr82EpPO8DGfyE
YghrfhkEre6jCKKWwIIRkyhHLLAMydOfctWsP4S53hzlMQghJ8n6bcWteyWjvTAdAVf8N/ys9akv
j7KQlNI5FP3nSPp8vXHTbJv3reAfnt+2TPp9tph01KMH6MKl0yuv5egUOEspkIrbW9tq9pJ3ez3a
0mQR2HwjeKuSNZmXliyYWzA+rNJp8M9SQYwX+t9avlbRXZj8lHx0zvjpGmTMJ39cp0jlZHrpIPzj
tsGuT/7uumKDvxgAuesNWhocXYd2QfGHLNAcvgMHoiisri8ddFReSsO763Rt5Vxb6jPdIFvOqcAy
m/dZmQb9aIVl6cCtbF9woFCfI6XGxyLEwfh6a5Ymg6mqNAdaChnA2QXMA8gph1pWO1BiM6Dwn6Hl
33QGQs81tMnYVD7giby/HlNZ6kKwBCr3vn82xNlWhfZOAy2WoAmsBxCExsEHpBz/xKfi4BG/bdq3
LmyeO3QaWhtZ/uAmscWhqM2X679kqaPPfsgcdlAXXemD2audGul8oz0N1NGz4u16kKXN5DzIrItx
5qjQoiprp6l3o/QhGu50Eww/8neyE/pQuFfW92LvatN6s3mrKGJq9NneGUSIzuYDjZLh/5T1KXTd
laNmLcJsfzJTt1UE4lBOWQCQHXVEbnt3ZZm9rx+YxqQHAFmIVLvNYXPZDNu05U7oQ+VU0jOknAw6
UaA828UXRUtvhHuDovpGgTz9G4N1FnVaL2ed55pVkqbDWDlxD9W6vU3Fq4vR1ohfDSDhJt4U8FOu
h/wHbjLfkE1dM7kYaDrFxdmG7EK6xnnGr500xsdHuU26L777nLtHHAES/7YNINFJf0PdXmnr4jCe
xZ3+ftZWL8CpJvcC4vriA8jtNzddSy0vLjDAU5ZsWkxJa7bS/ayuOil3K0fj/WI8JjiiqIeV7pu6
5133TZ1nmZR/kcO/bIZrQVcP2FGwh21BVWOZYZ+M6lltHhTb3CrVz8z8pngfpPaTnz8lv4y7Y5oC
nIC+CnAC8PZstXnokI6FxlrAbERGv6b4jUE6//5srVnh0CEuwvfhnEKiEc3KI3DpADj//myZQXeJ
4gixKacZyFwj0ZDtCuFh2mAq9TaZWJx+PPiONAI0vj5wS9PvPPJsqQkft4PYomUZTruj3m6SbOXu
MfXNfGYwMLx7yIpbVO0uZ4YyIKqTJDkzw0AK7tWquOJg8/njV9thyjIvOFPo3L7NeV4IsDRQr1BU
jnKQNFRv0O28HuD9IpoC2Loi//uQnk2xEfVOeOstAXoIHUcVFXbuvb8RY0pqQe7juiZme4Ho4j5S
fa9yOsywon08GcGvnBrvR4Nm8Ejh0knWx56fS7bXuy1S9ZWTgTiod7LHabiPopW70/tZdRlltl4S
qMtlI6TSScTnUPtgJ/vrHfX+NOf7Nj4e8r97ajYYTa9xfc51DojiM1U6bi9H6E4w+R+S6mYonixl
7bq0NPzTzcwEecJeM99DKYdQSVetyhng70sath5g7NuVwVkJYs9SKUqr9dUQm5Xj5x8wgbdxTFJe
rvfc+52G5yITQCGlJVtkni5XoxuGBZQL1jsqv1KNYc+2BbkfYvSHcc/KrrbcnP/Gmu0tcm/5iCQn
3FDqo6lSSDqE1sqqnH7u5eZy2ZzZ5hKGcj8ie8LpicVMiM97Y1JI0tWNWqPQU649SRduCRfxjNkI
9Qjfeaie1Y7vvbjsloF0J+feplJ2tXVjMhOl+L7o73plZUEtLduzYZtjHkK36PmH66SmPLTRB9Xb
CftYr4Gw16Kol5Oj1ZsSvilRuO314RcvfPDLF86i61NwZVoYs6tCjn1EY6PT6/h4tEymDFvrlzGn
U1Lkv7PcmG2kvVGgDjIwLSzUXrBsU1eaMP37V6bdPDVRNn09ulVBE/q33kWlYqUEu/j9CXiggtnR
3kFcskxkMgLvtYPt6dbPnsbqx/UxWAygCpNEGIUJeV6wkEJ0/bpCI3sUvvmHMH/9jc9r7JQcmCav
h9kQl70cNm2nVA5K/1qxVVc2scVff/b56e9nd2ZB2dMaez4vq5if3UpNcrj++xcXAqxiKt2clu8e
5FCetQHtgtIx0TBPx9eS3BPZhn2Detn1SIsb2JSht0kAqO/eiY0lFxJiQVwrOthchndQDGRuSxXT
57qBKh+PN9cDLjzpWBs2zYK8pnIjm22ZUY14dmgIbL9j/XYQ3TYcWvzljpp5F5mPXTLZyaGxKK3E
XexSyhvkXqenyDskGuxSrFrI5nURfkyIGor2KU2+WPrt9fYt7S5TaZAkrE4taz6zPexoBgSkSVpG
vPSFuw8i9TbqxUqYpSmomkA3efJQGZ/XzCRLbyC4a7VjoFqKc1Z3jIPR/o3JcR5kth/nqJbVUjxZ
9JAUbJBCRGOgKr5k7SEvV64e77EzbJnnseZL1iyQpwhNYqXPvvsRIUQo6IdBxjBadmTzgfRPzf8d
y5hbuLsgWTnglvvTBmg1ZfTe1QhRP4XpR23a0SFEjlXziGLSl+szYykEko6Q5nTQaRTzL3cNxCKV
SKuSxiGtt3nGCWhltJZm+Pn3p7+f7Up+FyCELPi+qfnb2BiR93kym32qHa+3Y2mGg0XjkcAF2HqX
zI0L04KhnjUOkN8bLHbRJeRV2nSH62EWm6PzCJmKnjYPuMvmyEOFAYyE8CrviI1nHDCFVNVNRY7u
epyFGyn7EHUZ/GcBj88TL23Xa56HdLqTiXxrIFc3KrddcWsGT2q5K9bupAuTAEYC70MS1SrX+Nnu
J4V9F+ZJPTiG96PelunX641Z6DQFqIyqGxwcpJHmqwjCe6v7Zs/GjX3wYUxu6xGJtpUu+yftNrt/
EIakh4oaGqju2caAfLsZ4w1Bn+HwqXmfwHejhfYiRSdhPqneQc/8ychjk4fmNsPoGmWprYAFjPeC
2GmQgn+j1UJM2XJuLOa8BJwJOTOKOhicJjnC5I8wbHbvwr+uB1kcubMg8/kYiVbp5HBgg0o2n7Lx
Nx7fCozT/zRi1qdIQYeR7qWDA5W+Q40+2WjxyspdnB1nIWazAwGFWkf8gyaE35FisB4kDIoRL/uz
jpo68mwfCntpGHGyHRy/uunJ11an699fa8VsHxV1r3g1yHUnbO6gTrvt42g/2Ob+z6JMv+KsFWir
aWYYRIMT6PeGL231FjUZ+06s1V6WpxWrlSuDDt1+1ppMbd1B9rMBEeWdYm7VXweOAU8Q//3+rB1g
GpTA6phWynjotZswXnkqLJwGF9+fLphn/YRxdALooBwcb9y7CrIuKDwcrg/FYggd/AjcCKoB5qyL
NMtLYr9BKRv3Wi3fwzc2lP31EIujcBZi1ktoP0DfS7zBSconAzny4uXPvj/rJb/UIt3vaILdbM12
x7q7/v2lLgLHqsGxUTSO5Nn35Z5aYVuro6MbL6H8fchbZK1W8B3TN+abvs5kAsTAKQmQ6nKkB0R+
0j7IZQdQKz7GjgcvIQxvTPMuaPuVIV8aD30SRhBc2WnRbKdSqtxPsq6WeZbcV7K0hX2zskstvUN4
IJrAnihCmtqc71CiOpt5vFEcT6C4zypPI0Xe6DVKhyaeRuGIJn71DRW4uzFcA9Qt3TloFxQCBHf1
d+CJWtdrrwDd4NjVhNK2wjsVCpk42Cjg/LLkgGmyyGVuhhA7Jr7C5bAluH+MZFxVpxHyrgGriE3L
9ck3Dfx8YpxHmE2MaqxbHKuI0GEx8hQe+p9e8hvzm5o+BTJmHvN8Nh+6IU2QBxSKIyc7092m0U24
Rn9dmnIWD1JKcBSp3lOVXFf0qAyPToZGaYIVDKZv1/tpMQJzmXI3LMJ3DBsplHJ/TLLRqbH58Otw
8+P695c2AapPOokDrkG04nKkEZvWaiTQBkevwz2WP24o7aVfZu8wnc6DTI082+8D5OGEUueDM2L/
pm1U9Td24vPvz6ZrHQ9jWNg0QvOOyNT1+u56Jy1N1vPvzyZrPKgYX+IU69g8j5Qccp16qvVkn2sr
2+XSaFMiIFfPo8Iiz3XZUZrqukUXtYMThUhKqBUr+9ebQnIO3KCiUNZ6l0nhjtWbKCd2pKGig5LJ
jxoWtnGv74GmrDyPl57nMHQQRIFHM/ETZ8OSJL6GTnjROfgJpDvZRo0zyxDVEqmFTZWaBFv846ut
KWGmUojcPjVVX3xUDcyxe/LhqFzLfbuyhS8M5cVvmg3loMtgYWp+U5EG2zr50UovhfpkyStvqqWT
4iLO7HANeikpZKXsHA0Noj46ySFeGcGmz58L69RK+67+JHDRuz5P37NHTBPWN6gH8KBcDecXQ10h
94pUWetEWJCbNiXFEiugHRJFeX80vXgzhih+pR8x5Cy1fCX6wlmvUgYkA4nmCz9itpVIdtzZkmU2
jmJ/DbGfBXWH4lua3bv6SpFmcRBhdlCa5V7B9eJymVToR8N2SFtnVH/G6EBOmJgcLcMw/2U8nQkg
Up4wpBxWPPkvA4VxNSKf32CXXR6kZOOPKxvXtAJmpyAAW44nC8Tg+7SIqRWSlfV95zQlBqiaOI5K
uS21tXL2Uhid2cDtgfTLu6uDrA1JVoiid4JklwQI870oa7zgtRCzdVWWQQR7iBC9jYjwVlLuzLUM
wlqI2ZLSQpT9+5EQmnQYgnuIcMraFF7Yf0mDsCtOCV+NGsPleON+lKFdXvUOqkQyeuq/fpiff/6f
TePsHPRVM81ljc93r5Z4qqNff1ZdfH52egijTnqXPZSzfB9K9ykCMt2vZ8QvQqiXHYRNVwvhkzHw
sPz8R0S62aRrhJmVUZgv73GsUxtf895pUOMPMbQK/76+T64FmP5+Ng6B4letOa0H0f8lfUPS8zc+
P4HmSdmB75n/fr/OhVWh5ungYRM3UDlR6vuzCLMGqKLw5ColQpBv1Vst2v/O56d3Bk+cKel42T/J
oIoUF7HOycdiKwfJdq1WtXRUgIT9/wHM2TorrLi1hMvpaJlPKAHjx7PzxmQn9ZvMWgGE/9Pb8z12
EpuDJoQQFbjsy8YgLziiOzw0Tlw6ir732lst/GTnx1Z9QJRxX6tHLyjgSO87yLeh+Xq9KxdebdMF
iM0XrRdAerOW5p6WZiVmKo6KOaHdIioeN9tpm/QRsMVFa1wbu4WuJaPJDoahGlnjOfrRQIORP9i5
oyRofbo3wn+USjwDMFBFpHNlHk6/fta3F8Gm1p8tpMLSXORArNwRvOuz9K5tDlJ18uIfkf/JjLCI
6bWVLXSpP8+bN+vPmCtOg8B37rhp/LmqUbH31UNdDXeaMFDWHDbq2DnXh3BhtyB/NKH5EbHjITmb
QEFlF3YvK7mTqpvhR7by9YW7zMXXZ2tNQ9I0bUy+3n6I+9fBvFWio51+ut6EJQzIRRTtcqCqzka7
VyPKMNx02J2I4K3ycKGyf5ZgqLGNlPqjW91VeLpfj7zWebOdSi97K8FLNncmqVVSfb9xpF40bLo0
nM1AqcLMYYRM5wA6qFFYXav0TP/+fIZb8GIAAXJzQhXq8vuun7Q1VfXM0a0vQfGgWndl9O3XuwgW
IDdneWLGzLUtYlzpA82Pcyd+wDJP71dWzNII/D/SvqtHcpyH9hcZcJStV7tSx5qu0BNehEnrnLN/
/T3q796dKtm3hJpdYIEFGmsWJYoiKfKcy88L5qvaEYaUxrQ4Am+/67504AP7i99vYaQBjzqYPiFC
6Nf2wHFSFCM/juYrrT+xikgELLk0IGsCmRQ5DfC5BA2ysTY6C6nMMczzpyEEBH1Uu5zd2q+dtV70
kiR86UTyXgPgqJho2BA9KGrTWdMEmNPonIOSg0ItT4Dbc7QlucWCZVloBQREF3obMOEiWBZoCwu/
qLPyGP4DMIH6J0a7bu/LgqvE1DcuAmKiawKXwbXposI2Kc2UlMcESNpupZiPeR8DI7Hd9ABwrgCA
Hit3g0mgQ+NSpnDcY8eiFGSx5bFMfzNFWXHO4dtaLZjzlQRh2VINPCp6D60KAK066SZ2ZDODC+Z2
JUGw57QHp29UQocYrIBBuGkBc19tMTBgk8+3dVkyAVRX+UQQrmvAUF3vUO0o9tAzvzxaw9FpXkpA
+lvb2yKWChEAnvlXhgjuAC7vso9MXJhV/dDUoH9Szgng1yn5ZLJ92oGM+5Oly27pxU1C4oxyAFC1
ZlUmNe9IDJJPxAUOuIO3gMW/rZXk+2LTaQjSmrSo8P3EeTFBlTT8vv39BRcAZJt/fz8VPE7QhZVG
fLM4Bg1/oNKdVRw/Y7H+mxT9evv9oMt7PzQgJfVqYLSDJ7TxGJEUS2RrJbiBWFfKpHWgS9c1X0oj
f2ZFtLutiEwE//vFJYzX2/J/y1UE6xrPw43kCpNth3DmQ4XUZm5goaYa70ZrBWRCijvJTqNMC+Hc
M8YatVQhxfa3KQgsi9V/WyXudy5Wqc1BO535PBRC6okJQ799HnCTvd+Wsui9LkxXCMmrugAwYwot
4tLr1GcdQ/TqJoo+RbKWHm3Re11IErxXjn4Sw0hxCCleh0I/2vYTiOQdwLPpRmiuY4cVIBXTt0yN
HxylBRJh/TkJ1R1IE0H0CGrULrC/3lb+tqGgS/R6icFzCpyMDEucp+sg85r6Of6K8cfbQpaqrBfe
QROr9FOZhmoS40SxVtNWCH4SlxV+u4rrsHeDIpnAIWkdYmz2GgiPleuEwONrKXhOfcwiSxz8stXi
2dME4hdmIwSr0gJCy75EvseqTZxvFFl/9VL+DG3/CBAMigIgcUIMXxwjozrYwC0LTZAjABajrLW1
qYOXyaSbbrAee2ipB3SDGua2KtW326u+vLV/foZgbZMaT3hNxj2Wt892B2bXAqyHDeD5gSF0W9Ly
CfpXktgvnwVGT6wKkkCFPgVPufopC3a5/ySd0Fo+QH8ECbcMtVnVth1WttNXwFcAxCEOxW1dlq//
P7tHhDsmZnGfsQwZepmDhFE7k/y1TF9D9cUswMO27f0fYzCubwuV6SVcB77uNAUKPLj96bNRv6YO
kvO/ujr/LB3/CRe+1G5KoldchAJaJa1q3yxAkY55val6e3Nbm//Pcf8ji1vmhazJH9EqUVq4poPX
Rv+VmmfbfucM5WoDvLviZ6ef6fgtsbaAkpGYosToiXC4Qe/SJZ0BC6m1bd1sVHrOALHYSjRc3C8L
/ZIAgENVTmzSUBKjmLJmwn7Z4MB9Q4bgSa4+fjiFLBqv8H8kCHo4zNKj1MdVYVUPtN2ZuWcVp1jZ
lMHa157GWvLyuOgTL8QJLgvIxxTcMD3uQBCFgZTr/gFE3lTwRx3BFwFP2S9CggUr4+3nRubRJYsl
1gPQfBGro4bFCrQVilrVp9D/zULXzp997286PS5VMQQflIBCRTO4KpYeYBbNdwOJ35YYlyE4oDLR
zJqAh+moJJvWR6v0fugebp9QyXaLPQxx0g0BoP9xNYB68tBFg+QULqtgooII6BAymxMu9DQaQExX
HI1qxzqg0DpbH9Qvf6PEHyGC07SGnBpJw2PcajdGn3rrb2J068/3BY/ZaWndZjm+P1obK3wAC87t
37/oqi6+L3jJGtOGuKOxSFr9FiuPdvBV97d2OkmWSbYXgiexKd4KnJgvk7+OQPFDEFNJRCze/5YN
R4imIfTW6tf+Hrx3DSBAULJ3hrXS/xNnWyvCPJD9DVR7ElHLi/ZHlJCbdXiZDXsLBQA/2o3m56b7
0mJYv7YlKeDyov0RI9hWBl7ZHrDAuEb8L6AvVshTHEvuENmiCealt6CtzQjC0L4BFfIarf3gQ3lk
teMR+lce5Y82gqWNZQbIrY+qCfjgwMOcelJYp8V9ISZwejX8MxvISftCGZDewMGX8co3np3sJS9f
SCvBUFlyXBh4ALAxOgy02UDOYKfgp4kGOF/QwQ5bVbbvi9HfpQDBlG060SRiuAjb6jlOf7T5NrFb
AGkfGvvNqn/aXbLKO4lSS2t3KVOw6dI09CEEA9aRWBsQN7J4o9vrtPp8290s2dulFMGk8coTxFoL
zXTlczmCvxY93ZsQtK0ylAiZOoJhpw2JqjqpkbVTdkwb0FqW1SbRAtONs1ES1fK4RAyTLpUSLNu2
WyvNGygFOtgA7Onx4zSAUnvVq58c/Xx7AWV68QW+iGq1wUczRQe9NH01hmhg3k3DSzz8RZH7UiMh
EstatTbGBBaO0Sy7WBkjiqh/cfGYGMZBhw7nixBnA7VSHWjs4EZoCXm2iuKgOf02RGQJbKm/6B6z
LmSJdce8Zf6g8WipevB3KjqaI1dGXrbsE/5VRyw9KsCQATc4ShhOutWaV8f8izjgUgXBJbR+mEzg
bEGwBJAftfxeg/jvtmXJNBAcwDQ0IKgMIME+GpOrff1vXxcOfosuKXQ+IJ5M8y2p19nfXMmX6yOc
9zb1Y5/43JzUndK+k/hTVfwIA0lXAv/K/KT/2WXhpFsBacG5rhZHP/+Uxu9qeFC69X9bKOGAh6Nt
o2UVR28YN77hyV7FF8t/lwslHG1LZXFHGba5jeNVGYFEOn4P0OKYFU9K+skc0g3ajl3H/mEOj53+
EtDfhrFJQXrw39QUcrG8BvyFDbbCY4uOisbfqNXxtoBlR/n/tgpNYdeO0i+K1vB5AqNrb4O5C9PN
EOy16P22lNuHBv3q11IYwrMpTyHFQKZn7IxREgLKvi8ce42EfVIVyJH0EoMRD4msU3LRoA10FqOP
0XaI2CSBSSUCFvIKaV7aodnVcJ2h+sEKGeHEohoXYgQ18lDTR2Lg1qqrT1X4mQGd/y/24UKA4LzC
UY9KIIAgjgXnrN38JvmX/yZA8F+T0/RNN0CDdFhpE1DdJd530VwBfQamETxdq2LTdadFaIYC4Av6
f7yoArfzVlPWSS+JwWVS+N8vogcd7OthX/OLEGMJg7bura85Qv7Elr0kygQJXox2WdgFDMvl+4Nb
+yczO3VA7Rz797/YFoQPYDKBWzLEGduxb2J7iuD2JwV9xCbsF+1Tt0UsHpF/RaBZ4nrN8lhNQjbB
56sUpR13Yp8rWbF+8XhciBC8SGp3DMiLOOXWzwlgDL9vKyD7unD4mK04wzAixW/8A1rlYomjlX1e
OHqVUpmlnmELFHubGcBIl6z/oildLI5w8lhj6FVow2YzsnU2+dc3Q/YyJNth/veLU+EXXVoS/ixt
Jd4YveI1N5fdRsuLBMRNG8DMnBrtWoQ6NmghsqAEXqbj3oulDwaLOuAAgKUXbenw5dcCSgSgaRKX
qBOlkQuqFZf0TyF57QNto4XUNcJupeUHu/kxWY8xey4w1xfRZ/Q+SnZL9juEe93omzKpuwK/g30a
mw0BA4vMIJbW0gGQKEfA1/XZtE0WsSazuj5Fo4+2o0m2Muvft0/MkhKXEoQTk7MpHcA8nx4n4x8/
fzXLBwPgFHfKcFDUA6qHboPBCPg7wrGxEqb33Vjn57hQwl2Q++QJ1R77oRgJldwtGt/8q7D1Q5ZF
URdD9+6sFXKIAXGW5FN+TmvdiyIM9QwecEtWbbpr6+c2MdwcFNn1CO7oJj6A1iJMip0WZs9mXLjM
1r06jNGdrkqWYFYMwM8iiDrQXWRwgAlhCSpwkY1K0ZVnv7ZdgzRrJTrlaOzVot+NI8loZ15EkCV4
kaSrnNJOh/LsOJ8DGruJkXtBpLucXf3+jb3UihvXhTcZVRKXJd52z8Rn6zGIXJjqupcODS0unoMJ
QOTD6EAUZx7g0lOrzcvyHJm/lKL0Um0f+r4L7uFVlsv4bWZHDquHcWyYKcF/zZqxS5tFIXCKijPg
ud+tJnzq4kBipDIRwpkDZDExFTz+nFmT/4gVZ9cyJqnTLIgA6AuowvAvZmQ/UqOLnTHHrrSUNCvO
Tax6xWcnqyU6LBjZlQD+9wsBeHDQNSXKi7MeMTfuH+E1NkNP15bszp0/bgIs5VIVIb7y8eiAyZ0Y
GzLtLS0A8mnjAm/ETap6NeUPoJHYRE2zMpJg29LIjat7n+oAauKAowa0eByhUJywKq3c7vKgz8/G
lD0EULZVJZnPgn3zhncH4IHoH50xSdppoVljFRTnYWDbLtIHl/WT24EZx01ri7l5HUskLpgHH3bX
TNSk0OkhAn07iuMHEYPETNFxQ/8YZNH3kgAQPxhAreXDx+KYn90ZlhlZVn5um29jUK47KkOkWjBA
CsgrwKI4KKkR0aM2cdfkGG7OzxbSXfXNXWnh+23vxu9v4SqBBIoxc5CfzeHKEgsQ/EOu5ucQ7HRm
2bsk/JlZ9VOTDJ4G8l3NWQ8yWqhlrf7IFFxDPDRGgsEvXJUDhj/NQ6OeQi3zrGF7W7dFORx5AhZn
I5Tif784vmlXtEBWaGHUaH3qwcq59iO0xvWF3XkpwCzvvygopmt5tzLmPjHnci0uqNskAXJgfJ76
Es8tybpHR1Kp3g1QCNAwxJw4q0ApVPEQei1GaeNMoYxGnMtqXOWyIcUlo778vLA5uh9MLUD6o3OR
VNm+sszi0SbS8t4sIgNePZquQS3Dm/lnCFHVmOoKuv2Dc9MHGyXI1mBAWVeaDBV1HihhXJRgDtcE
zj+Q64QtqYwhB/nP0Jwx/7WKjN0Yf7ODR8t6UukmS37cNrf5ysEZWGi25dAXgKUQfHhN0nYiPiLA
cfS9Fj3XdzOEOKCKAsg/6iIOusnFVvXOztu2n5QCfS7mxurf8+Q5MoE1NH2z+3vLu4Io4egMfVg0
VWEX55S4NHVL2TzHwlpp6EsEtR56rgHdJYSKvpEATw3dsOcoZb3rKCRx6yq7+/qG1QBSBa7ZQYAg
woPBrKKxUZv2DO4ctdiQCvPsniODv1tQBWMKPOrFZC+iGiFDqtFaqIX9FJwZ6/XXasjSteWEhaRS
PZdio5SEZmgEOwAMELvhLCRhU8VKdvKrxlqBU6GqzdW99nstQnAsjhoovQawnpMVHNLhWO/+2+cF
x8KUeCwb4Dieig+rTeK7Z5yQP2JchPIXXP5iLBx2M7PSbmhK58S6cj2++rW5vluDKwHCoSAGkEkr
v3JOkwNzdUAheO+braCB4EEq8F2ayDac05DXK3TruD9pijhpuhtGF7GeznMNMMhoBCPp11dIGPfq
mBVOes7GpzELYtcYUe/W77fZazGCQY1Dn4/AO0rP+rYMhpWpygBB5ocCXXIY20GBFQknKiXXehij
rk5VT+Mzhn9dZ9ep/d1XOhfAK5E44Qj0xB23GIuNVonPVrLH0FakfQvb422j4p+4DsBwXwBSG8iV
fEhDvM6zWsvT2Oli7EWD8VcvN70mWBc0ljjDhbW6kiMcv0hjyQg2mvjMLOoW38NIhjgqEyBshhPb
dVGPEFAMyJMH09NCyUTYTAKgJE3UPDhzlYFwWNiN2C+NUetIfwKSGFLllTPJsMRmYQkkWCqfFecX
xoyGKHVoPjhJP5zMdtX4K99e95UkKF1S4kKEePaQaUUZiSBCw8PcnsrAB2bmdK2BJZy5qGG27/T4
PNMe239YhEmA4jG/e4aCS4GHRSQKjOMZsV5ixSkBscVwCh8VFQSymK6/81RAAE9D8bIJTzWbyhvU
qa5DY+pO41tHHjp2ZuPnVkbPOB/HxU0BF4W5Uj7yOZuPyiCeEafXAUCAG6O3ntKu9EBZ+2lqwQsO
fGNFYRtzNP/JMaqlKrILd/52+yHfQr0MuCMcV+raf2Xl5EdOmepA60jcwtJWhrFLxtHDE57Xm49F
8NKNz2Hjg5l3y4DJOYQ70hxamZ+e2wxfBqy29cGMICYuSRkgAYw6/WjnvtcA0rkOkpWNebtsuDcG
4AprSDjB1IvlFltES8wkqEE56kfrs9rtVOveKobweX72LhK+qdfAg1Hg80Y/rNFWHzQyJsBlk4G9
AB1KRblXxIi2SqV2nNKCBj0SvD53c4xxs3BtUswmrNEqXJBN1ttuIZ2HmPsmrN2FZJ7rXCjHpj42
ksnUj7X6WE0vvf/khG+3T93cN0EE8mSop3PoPsEeMWxZtnmg68ewdjvbi6fV7e8vGJqu4kjjtgMI
IfLYaxUAWsL8AiE7HjXWTblLnuoSzAeSi25hnYDTjNomVOCgeYISJlOMIDQy86hU/UOodM+hMbyU
5bS5rcuscMIR9jFn7SC3ADeSGPbHVaA2mlqZaBL72poPlvFPg3EYRve1vklKNCSpskHihd1Bf5WG
OWUcU0wZCYqVzZRlNDOsYx4GXqW/DaWknrqwPahl6XAFyDPxgiFY2FTZ1VCygBzr4K3vJjf/VqGl
s7BOt1duQQ/4W450bAJFUTMFPSxjsu08UaxjRze64hkSLWSfF7SIdVqiaIvP1+qbhepLPEmeHpYE
gGKc9+sDB3pGyVqVNKxUxqwjqXL3lx3Leh8WDJhX/FQwpvPHFHGfY8q6KmsTcoyHcxUy4DVoK2rf
HUuBOECDCYP3GBP9MzKfdMI7VT6Qo4pOepp7if/r7l22ER3AoFRwHwOr8/qsj3oWakNf2kdT27TB
ypQBIi/sAmogWH2VcmoA8b0k09XeCFDKO6aYxcGz4jpa36sAkL4xKwQnAiHYjWsFSEvLZAAC6NFg
qzrzyuTuy+rq+7NAkOGiSlBOOKraU/M7ySX+aX6YwZmF5hN+jsEnawjrn9G+thuisWOfhm5Jp1c6
1K92982WEdvMzfVaEP/7xb1kVk7QAZ2dHSN/nT8qw1pGV7ukCQd31wH2aswRVwfdDjq/TNB0QjNP
i74S8+x3rlarkotjblEoRUEGUgyAW8wgexoMT2uRWfinyfQy9hSYx7sNCt/Hi5sOVhbgSgoLlRSD
XtZt459QGIy7XSQDBVv6/YiqUMRBHQQHWzBYp8ci5Ubon5Q+O1jN8BgDWFISl0tkiEabASPHr0Fo
dxoxT9urG2rL7HYuAZ3pyOcd28KpRlh8bU40jaiSUc05Niv0Xjcya+Xe/yrdRpXg8vPc2C6s1dDD
LEBRxDmO8brXB89IVc9oXxvD9pihef796R7kIRoBhzri3Rn4ZuOHRdnpIQXksrMhDd1I/Pj89F1/
X9CH0Cmps4JBnwl0OSvWvqj333fXIsT7ekxSQ4shQicbpXEL/eH2ueD/v7glHJaaA5EZZHafsmmo
/cmOlaM+DaAcQNyZ7xx/17NXyvy7I1zUiS5kCVWQIYyTahghy6kPqArTTNYtsGC+6GDR8YyP5BHP
jkL+zezOpoVisaPzHgGeXw3uxkbkzNI8W0Mr5wK8p+qb4DuxG3asH3OTriejX9/ejoUTciWAa3hx
Qio0VdQVq9lRi+Kt39qP4Iyx0lWlr4je7JjhbG7LW7DgK3nCgSfKkCQkhkKJpf4K4nYXBuluTJLf
t8UsbYyJngONE3MDf044KO1QZlWYQq0oeQP6BpGUbhc/Dx4S5DWw5BlAdJSaIXoFCgbmhK8Zhu+z
u5/9sO9oLgLyEshKEVUJhtWHWl0SJ2PHqkOj1KbU745qwSgOok28YwB2Z1b6Cs12bElNraNRrTrN
S5LV7fVf2mZkSrzgDKz7WZ2zy9F34BfEPCZ+9hqbybNutFu/pPc++vOU7EKMeMCDKu9bpIfA2Vmp
P1XZUCK3EsFXXX1eKHJaABkHwiE1jxkgGcsw9iY78nwLF5UMQHBxvYAYAG/l4IFUfOxrgBYV5VFk
YSZx+qHG9KXGYFATRdvb27Jkt3jrQ9KNTBZdGYJz74qmtYF1TY5a13h1vukT+282nqLCxR9meCPV
tT8BbkVYAF4JhjVNIOUpgSW6HmVOZFGNCyGCGqaaJmbfQQjwmPE085aG976/cbu6ECBklUWUObHv
Q0A7ppimiNy/CBSuBAjRm1rnGN7gywQksRV9sen9+QzHHwMuNX+dRtVW8LNqnkRmwGzjaOTTQx8q
66mQZN4LJnslQdhp3exaxgmUjkz5PNbrKtndb0pwrga8FGD6NLQRCaaUJ4WuNiE5+mx4UEAmkA+l
q3ebu48E2BZMDFGgjxEIA4It6XXIMb0ZORbBs7kH19z9n0cFFJQOQOTCa4Pw+JaSmg2dnpFjH707
e8X4/BefRwsh6ji8eVi8J4Jcy7O+hR2hXGx8C8cftz+/4ABtDa2dlLcL0VmPp2/QNJkKRTmSb8Tq
PC0hXmGNXk5lz+rzoVk0iekarmsOwY/+LWGdcs1OpslqlaMaTmu1X2fZk1q+hsM21GLPNlYqCuJO
Lrk+Fkz4AzUdRWoKAhFbEDrplaqU8USPvf+5JNbaLIpd4t+dCKJhDLHb/xMiXOW+oYJ6jQvJrH2+
Se5ujQVWMBYOHZEck31mv6OhKsEEtN2jHYMLr61e4kBd1136AkBXScrMj4JwHaL3Aa08aLGxMaYt
HJW4r+IpbBk9TpiXt+kPQg4seTDeI03WEL+wMdycgaykWXidE59KVBI2FS4XBO7duK2QR2kVxthq
fXvbvOf3CNCJCQcBBcIlJtYEJwlQ8KAy2dicAlK7h16VcXYufd/UwJ6Nzhd0JopVq0GxrCnv0uaU
Gb/SrVX8vP/nc+5RuHfQdAP1+tpBtmDFGYbMqU90+OQEnpb/x+8LDpgVU25UNb7vO559vpv6lRIQ
xfB1x+9H7iTcHz2dhmlg1D+P6kNlbeq7r3Bg7mPpkf7zRlRx7WnK0NFkh9Wp29kkXdNKBrg039yP
8BxRuqmhqio+5Sv6yFDuTssTOuxpsFbZ3RXD6+8LsW2j+oSZVlICsid+Sd0wKyUC5ocMKw9ABZTr
UN3Wxec5J9b8ycma4pTT4nvTjh7t+KyA+e22lc7vEDh07qDwxosnFLGrNcAUgZp1SX2q+6+xaXgj
eoAZGgbSUvbgNN+Rj6uD2ECHo+gA43+/yGVpVQW9VTQ4zt22pG4pQ0SUfV9wF2HdKaHR4PuGvxps
N/x1e6FknxcOxGA5IGvs6+ak4A3Y+gYWL/duAWhYNJHtWSjVz7i6SF8XJXPU5pQCOLx60MBMf78A
XN4Y7Pk4EeI8bZ51ZjiNdXKK0i/NOrublxURCE4bnmIxw8Bpe6/3dyLOSNKiiE6ts6rBtiC5DRbO
w9XnhfUPfQXyc3x+lVjfyoes/Xr36lx9X7g+k7Q2mNLj+zqAYL4XTrC5/f2l329RBBqEk2Kh+Hy9
POOo6dOkxNEpCdbmuNXYetAl9cd5tQg9axp6H3l3LfJI4UZoaer4kxpFaFk7OWHuNVXgNRFwjh0b
TUCZ28sGaxfOBPpG0WYNLwVGGDEvNrs8qSYniE5qr7pZ8FB1p9uLNhdAATaDl2OkKnicFLtG+5ph
OlWxMOAavzHXbO5Okq4/z8VfuKQxjCMUevD5KRo21jC6udaAqoVItl6mhXAycOLrHIWF7FS6ebQC
+dDtReKWfx34XWshnIwJeIZIZPD5xBxdy3xX1mP7Bb2+d7sPVFHxwo5cCdE43kKvFwu9f4CwCJPh
VOWFayehW0muooVl4m98GOFERXDeZ5QnYBls9aE9Ec9s3xL97kifM9jgCRTMtsgoxJy7VsA236Vq
f9LC5zylXuBn9+8zTybQsaFyQkQxLsZrRjWONR1PYfjobwN6d1WQJxN/Pi8ElEE0+IHf4fM6+dym
J7K+bUZzB4U4DAAbmNEAqR4i4uv9rYqxVCySqyeA1yuPuaqlLkpdDrqQmkqK8ynuNR5xwXmMjJJY
cIYzViEzQd6VlsZ0KrWHT4m2u62KeCI+vo7wDgThqNohurlWhWhjP0VFOZ2cdHT2AK4vDpqS1FtS
qiBxTmJWercFztWBKg5wVvj7Otp2hLVrHXvCnEbYH4IvubP2S0kmPNfn+vPC3RGgcz6KKnzeGEEl
1XzRTQwcbwLZ449MC2HZYjWoNN+CmM70CsedqMTCZN/nf79wt0g4fFqH+H5G8Qw+PtWJJKsQTRiR
JVp3cfbQhYzpOfHVVWPIrruh7w5aedLoylFxyN/u3ulLEWIlxDcCJa5Q3jxouluVXiCJchaWiLNG
YNyG8mMozmJE1GjL2Ei7Q6tuneyZyp5cl76PPgY8WvBGAXR1Xm9Bq1Ra3oRBd0CFE0hxkXv/8qBD
42PGz8Bp0IQQRAeUkmOAJODAhwpDzAKnP2+vPw/DLi87bDGedZCs4+I30YAl2GgTdnVooX3iYBUP
CsMUqMucB9x1sXK6LWhhpTBFyHHoEM1yvqLrlUJjcIITzZpDSFzmrzRJ6CH7PP/7xVmIbQesagU+
3yeflf6beS8owsc6Xfx8flQuvz+GXdb3+L6qftWqQ3S4vToLHgntDajJogLOp5eFaFkhVu2McdYe
ANzyrSzqjd0rrtLaG3AQSOKOhUN9JUq49lIjNfCYkLaHsNxo3a8kWeetL5EhU0cw29zqckIGqKMF
KxatlGRNS1cJJYdbjM8/9uTPoom+AywdYYVB+fYwVL0b5ooL1B53smovCv/RyocmlKm1dFgQ6PGN
wlTDbLJvJAXIGv0qOhS+zb5pzgBCyKCIzYcgYePTEJXjY6L1iQx+YdZLDUU5XAaa8v6HQCcsp1JE
6L8o7OhQVbG5B6s5YbhNMhvAGT14XWz6T98E7YYlpHwusPSBmynNWLuDQ/qNUrXg0WPRlIHIpE43
lWX7kntivt2wWTQ/23zkESMr/O+Xh6MzwrApsS603NXDuuleiBWtqlzG0jPfcMhB1RcjK9yLiOlL
1UyOFddRdCDNczQED5lSrHpAZ4bAYUgP6P29z4wR2qIND3EIHirR3zLrViR4gqGAru5e+ukN4YLb
2E+Z+VlTft0+/IJaH2JAWmPwZhoU8MTi3RgpiTPYDKuWo1PHx9hjOqZf7CH+CbTbxu1p+j61pgya
RNi0D6kASMCsCcUjLO6Y600Lkt6gStRNL03AvN7fT9Y3H68PUyrr7Z0J+ohKkXBiGgu5mZhG0yan
BBgT0R5Y7WYGzIQvWbxJ7a+3F3FJCm+Jxqw33mJnT4AaG1M7JlbIZ5mGuAefjoarDBQCumxUdVES
Or05YRtKueJ2RXFhFoHJwn1kGY8aUAuQt7ttkj8mxNndVkq41XDhm+hZ4KyCwJDBg5qwR21nTT0p
SbQf0yd7U0z31UQ/Po+WeAuEYBhYnuFyjHqhs1Shwb5Ssk1pxyeMLq9JPUncw0d+cBFk/E8OJxhH
OgpAIbEhd6BqUZtDFe6pka6MYmNm//jGMYxfGG4hso2aY4EpbCVLgAtxyBHp3F5FwW3/X/FIgVGQ
RclITF+cJo9TzMqG+7K3IRi8ToPyDbChq4gVj1MUfb8tTrhgZ+KEUGQaoiIJrDrcx7rlJVnsadaX
YNreFrJkGWgO/lcnIR5RzaFPrbEL91lfu7bxSGvJeVrQAlaHN2K8tRrwgsKd4weYbzR7aFGGpkeB
5Z2a7+mdA/l8qSAEVwfKE0CbEtvBldgOWkNxwr2WfGXkXXZxLmw84OlQcsdb7kcafu3iYHdq2aRJ
tC/U0l4raMF9ytBj9p0WhKyiBBcqdXoZ/fniwqE9Dh0nGn8+FHam50XDXoN7GKnq6U7pjfQhCBLv
9v4vOCE0ZJnI8fCiB4QLIUMmGNYpBn/C/huB25pv2fAe1aNraA+35czuJlx+kMKB6fHvDAfETAM9
CS073jexFm1GZ1A3TcHoSu3NM3IukI0i2vfMqJCyinENBKeB9xM4WB29BPwnXG+eUpYdSbso2RsA
2tUUc4tqzkbJnW+DXj90efG7sqyXmEwrs8ye9faf23rPdxEQFGhaAeIFWg5n7RjqaCROq4b5Xn2r
By9pXD/a3JYwP8FXEsTneDT5p2ZBIKEAtsqhKcvs+xDrncxQFhUBWKYJ8h5spXhbVZHPjEDz8/0w
bLJfQ/ubOPflqDjEmNrntxPiYoDFiO61a2lSTlVW7M2IIvbuzQqIBH2xvr1c4nTa/8TwQimwFXS8
rgkWbwx6FFdaVezVJHllqr4a9GCd03dQ7WaR+YyB2VWgkdWY0VXfpKvb0mebpWu8iIB/wFcMpyUY
49gTZyojbdrXdUcf6kipNzQjtaQuxX3qlckLUvivuIijAcfka6kzTfuMbcOxX6HqtkLFbV2mD3my
NafGxeV5W7GZH4FIDAQQSsBCsACONPm1leqZure7gT1nRjbtwfAdrXS8za2oUUUSY1mUhwk5Hs9w
Yi9hISnN6imq2LQfqjT0+sJa21n6TIvoZ5vKRuhnps91u5AlLCfNM8NgNFD3SjHtHaPedtVwIPcO
VqNGycXgisRLHXqTxEIvODYrI4Qj2gMhR3enqvGSAYyRZdV/v3uvgGOF1y4LaQk/BNfmgUFebRrZ
qOwN/XkqPsfVq9F8r6NAYusiYBdXyEHZGo1i6GjELBvfwwszNMomLtu+UfZqrh9sY3CneFrT6SkD
ZryZVl7UadmqqgbrOVBYvetA/rd2OkVWqJhdPfxn4OYxEJ9iVcUrThnG3EzSVNlPreaq/trP113I
XIUds7hzi1JyEhasBeIQKqAzykbQLQQ8sUUUlEOhdZg8Rs6jzgB9JQlEJSJEZE1ahoplslZBPPKq
xF90sq1NyX294KgutZiR7bRpa5lVr+yTZNMj45dBLchU0K9tA8+gOLMVVqmLc6ByguWzSVxdBpW7
tPUIagAJgrYosNyLlq7mqZIqDts3xs/ASTyNfuqbB015ohgFcXxLsi9Li4bGczAw48JHkVhIs7Io
0A2f6mzfT19DquHoysCaPkoggmtHy9IfEVzjizM1KgDs0iOIwCi880xS4x2saY99ZAV7JSnSXT0O
1I2bvKpcDJF+0qkfu0M7fjcGa6UUKAsw45CHaNyanFaGeLC0pxp0R3MVeqtQW7n+bZURFaYPbsp9
Mj3l9vM0pOh3CyRrvOD4Hfh7fsegUReR1bWQuMJraj2qzn5EqeHhxJ6MStJ8ipAG3xAX+UKGyJ3Q
BXlo1ijf7fXB0fZjMsZe1qmjV/TUR+e0nrjpUPwsIhtsgo7Rf8lJma/rwbAfOkKKFbKtrxqnJgsj
/1eNsHCl1ZrqqX5OPKuk0apLrQ6TKbXxCK6xYleqevvgZ53idXFXARpet7utgm5nVKNwwgFIorau
o7bENRM/eLBC3KulUYXumHaVGwMOa9ckBXh/zBBldyv8ZndEWw9tl63Q70NWdakCXNvoV3XrKCsz
NF3d90rNzZl66AlxnbHLMdU1BG4xUS9Vk+o1jkBbOvq57TZVhgPaAbYJTJnEjXWtdgvNKNy0Harn
PtLSZ723+506hOo2oiQHGANNvbylyv8h7bp23Ea27RcRYA6vDJI6ys223e15IRxJVjEUU7HIr7+L
fS7OSCVChHwePDBgDLcq77DW2k9Klb83lQOl09oV5XsH6SEVAg1FHRapNvV+N7XKvplZH3GDWFFP
M/YJMo7QlEeo8FammbH3AMEKpyHv78c2ye+r2i6etEHp7xUXHS3UMke5ylG7Y5Y5WqBxlgbTYJF9
rjhQ+C+M+2R0oLSiO9W9OXfkQD2r3Q+lyiIva7rnDNmdsDNye1eXqHpNuZcEeQJJZHjRmM/S7sNK
wUOM/gFG1NpGtRutCpGLo4gQnSbnUIh0fKz7zLzPDZsF6aDRg9DRTVTQQb+bM1v1Ia7n3ZWFQO8S
z8yCiQkRinaw/Ew40yOboKzd4Zl8TFywpIU52nt1VofPrqIw3yZOcmwdkuxG5KWOHaB5PgqBuV8w
1vhYSbRdUxV3Z1rJs5H0RdQltPVb4PADLVPVL9f9hoswGLlSZGWhFLjkreE/nB+9Au07u9xt7aPI
rSBL0Gk4mfaAmD/yBKCogmpbL/fKhQKDOOOAsuAhlatumtan6JvZ20eSu36hzJ9NRX0C3/jP9XGt
mkH2EtgJtIRHfvZ8XCqbCOKSxD7qZoNqiaa/D7rR72vdYofrllYvr0WJCbg+lPtkV6Qws5z3kFM5
gl0UOBlNg1ErQ40j6B70t+u21t6+hceFcisyZRcQ59y1GDy9NDl6QLv6uEofzII+KTr03Sq33tOJ
hlpxIxbiw+UzgTxe0AMozsmuJSvygfKiT476Py7zq+j6kFbv5ZOvS05Da3hzrdT4ul2j6TEhoTVs
ZDJXtjjmC2CLRecV9V5pi4O3VHizJZKjVhb3KCrvUYsNK8/6lGRwWpXc3tgQayNCLLpgei34DHIY
4zojmXk1YJHm8vcA4c2W5H8xJAuuD2qyeDUvqKMT0lUDN8bkWEEnoTfVR6emvqP9aqw+yhRv4/Fc
OUsu4B0gx8HnQkZYcoFEUiWkrDXvCFhdqMz9M7XIDm18NnbClhnJDSJk5MXEZ+84O8dcR01wRLF5
q2yzthlOxyK5Gn1pjO4wwYhWHuvxrmS+IR7ZGOrdbQDBj1NzYsiVGBVorDYL7sIQ6H6j8zLWsV2m
fp0Z/sz+dNZGGn1j7uTrbrZ7pc27Cda498VQyL63p4cEj9n1w7pqBvwdAJVRbDPkdE6XFvBjoA5x
nOagJp9KI1SUjSBl7TqFJtTCyQRm6QL6lo0DM91Zx0jSBB3EE5/V925NAl2Lr49lWWnZIUSVxoFy
4gc/bxnridedWA2vmJN6R0V/7Mc/OfwsI79vk8jL4QuqEQWN+X+zuAz9xKKeNGRIMlj0umbHahY4
7EVY/wzQvB7rQ4aO76O2Vd9YezFORymdXXuEL9tOsNmYZUAr4MzKrzawIgMrd13RBCPw59dHubqA
SIZB5HRR7rSlLM5kE1NNsyw5wgObNfQvtDJ/TL6R/Odf2PFQ/lqSsJAkkq6LifcpRYHKO+qdHYrZ
8hv2DzBPu6TfOMlr9/nyemA3ghkD0Nn5smkKp4qhQuGItaqvu1E+bEHaLvOXC5ANTxO4ZYiAkGE4
NwGAY2G0XNjH1jSOVWPuS9f+3Ixo286suCNTBHhR4Vdd1qAnRrb3iPHr+mSuHGwUPBbkm22DeSu/
8QodU0vLS/uoTU7nlzytg2kmY+g2yhxdN7VyA8MU4I+L9hwcTmlHUtqpQ42c2NFW3mZxSCEaVlP7
kOs/Bn3e2Iurw8JFBdq4DtEiS1q6UW1oV0+6fexI7zuJsfMmZzc2f+PTGlCmQqlUw6jkaxFC5h2r
3cw+ekN37FSd+4aRmjtuZun++uRBjAxbQbq2Fsyag7wXsgEXW8XwBqrm1mgdWzepXybFGQJdJJqf
p23Qus8W5wETaOdWBFnTRo2do7bl1YWvtOx3qfL6Lad0YY/2rXaovM7wG6tsSdBq5ktD0/EBTqXY
KU2dhzYpxyAtRjb78A37wDJrK8Sv+j1RbXzqNBDyU16LkE5ZdTc2A7vLs8L2O6+197aZeo9ZkyAp
aPEugIJwkvm5UjXP4BYYn/QkG4IqLafAzh2KtN1s7RO9z44JGndAkbBPI51lLXzBmkdpOfMgBX4s
LtvEvoOeAbpSqyYPWZ2lvm3VVTCbw/yUkvFHVeIXuLmT3o+A5QUdnsR40NXkMJqC3htIjwXgZc/+
mLbenjWq8dTzzn3MG/45HVWxFzXetNQi7oNbtdk+S5N6oeeIh7SgPZzfdNTfSHqYzR0BjKDWmgcL
2RloyLpDFeWGwhGcus49Q0HsAMQG3xMVWrMam9Xj5JjTSwnZ1s+ouOgPXWqpkaKgHwvRqeqbwlDv
S1s4v6sEA6KtMd9nFdq/Fqwr7psRU+VQz/tMW3R9FxMAtkWVsB1UFKvA4Uy7w9+ghEIHSHCzfAgL
o6982hmpj2Au9Q23a3wnNWyf9M0UcLPXw8JBuOAk8xDg8EBhqCY9WoI1/M8gHGVfJbkdqEbu3pcZ
s57QcsK8b9pifLYFemZAktR5bNq2CBKTKAfKR+0rAKHALuuGABqRu9qXqmiTjat45TVDxRHcYXAh
Qb2UceWj5TKz7GzrmGRzVBVflOE3FyxMKPXZ+IN1W0VimYy7eHFnBqUn28gsU1EA0z/y9tiW34Tx
o0qe8+xgGS9Id/qdOgd8q1fe2qV1OkjpgoTXlroDCJPHcj6kPGwt37qRJfExLAhqoJMOSgbQPJRM
5GSAYoiVOPB9+pAjQE7YxkW1NgiIwYAtjbYAy2qdv2g01Y1ZYDsfufFLS4zIQUOwyd6SU9dW3ual
0RxqfhjNIkx3bkboAx5V8HOPtLKUXcJZfQC4PgM8sv4hhsF88BLDeEPXBRKgH5EeWKC2hkVLqt1M
0RAWI+heSNm7t7vj+Fngl0GSA5RXuSRojVQvRIL5tVy/VnnQ4JYGle36W7A2xZCvAN0V2gCLLuf5
2JWhUEjaceuYNn84RHv70Gt+XzexNr2nJqQsCmNoCS88mLAeO2h/52IL/7Vsg4vXDCAFxBIQvL1g
NY0kGYrcLiwUbutv9pjMQVKDG5Tk6ler7eCRk60WQGuzZqFnDsgdYL5c4JoYtYpK0GXHNM4fYOBS
CLLYJDJovYUFM9duK0DjgWJZpF8vYTLIJdNsnt1j6pImzMZ53A28eVOHQg/U3PnVTTX6RuulE7nN
aARuA+GhviKDz3O9BojTTJ/tAS0mUeUgwZzX+a7VZuUxh6OImpcuIj5Rb1eWVL1TXPS8dJoWSXpi
10hhepCUykvtrmYm8ZGttB9Su7P3Xi7SSOBR+prPGYtsRRl2JnoJl701+ymyvOGArksHFREX0qJU
vPRElHdIpi4y5sKM8KqoO646QFZkroJngOMt7gRE0Vpj6/LdmD4ZwmsLHb2bE809OqMVkjF5G3kT
5rae+gAM7dsJKgxVzv7iUIExqC1SPVDmkVFHtVHb/ZiaMAoJ4onVXwGx+5wSz9mws3ayTu1I0YuX
qo2oZss9jsgKTOhba85bwuQrgRhkGv8dipTq0L3CzSH17B479lWH5qyFXW6+ZnDHrl8SqyfqXzu6
dA85/ZRWZouhpM3XwdbgnXyp+QaE/8OFli+Kk8HIAUpjalMB39M9MtD6rBwEPFvxdbN7Hrr8F4Wq
CEaLppCNeaBG/kSI6lt1H04W2/BA1geLdwGFfcgtyZGa0lUT4s3OPXKlCBQG6BvpQugXR9fndNXx
AO4XgdLCr0Gq9/xyt0RW0UIZ3aNKkzCpmvuitnyumQdzMr61lvmrJ9Ohnsc7Z843MjBrQ4RXAO9g
gWVeUFt7tTI4K4plPQNFDUzszY3Uy7qFhX0NsQYdwM/zweltPZeg2rtHu3pWxxJzGFfdbQzHDxcH
vgcISnBCFlGbcxtq0qsczq1zbBM/47s+3ZglGXh/YUA6wZbisdbtJ+Qqm2eifCvdwe/EwXIeVfrs
JtGATN/oHUbIiQ/W08CeBO39YdyI21f3yekwpUPelIqSixnDVMtnVRCfZG6gmBGtv9uDG1TZbw1d
x7I/13fn2uV1YtSUTjwVOsBWeAWOTlkfx8L+2hVbCivrAwNgG+4b4t0L5FhTZibXM+IciaDHBgw2
lwGwYNbsaLXJu5UX3xF2v/Zt8pPo7sasfuA55NtmqRyBCL1k8OVTnjlq0llaDf94MBo16J0C0jtz
0t25gzkc7Iblge2m1Zcin5JjlyFmHeYezZzUHonKJK18hSk/Ow61EMBReJinSXbQuO7s3FmMYTE5
JTpd6N+nqbVRR/a8aPBs4meNqn7ltgU4C2D/OwpEpZ9URlv6ow7w9fU1/NAIuBzjIra89Ja44HtD
LQWYpcxxjjrFRTn8sTuleuSjrR8cnWm7mpQ0GMAXCRp0BvenvnV3rNRrxNqTh/2slC8OEmP7Mhv4
y9gkNgqYs6N8U2luRaQblC6YktLzUahIDincI1wktnqPLnjtXkO2IQCwUgmAZ2juEaSbj14J8hcB
u+ZTkgx1xJTGeGwsFFILe2q+elsE6I8HQx4+tCoBS0T/EWSGpIOT9r1Fh6JDMrZCPqLxfrST9j6D
0l32S39Zivpk8qK6/RGpjxdNaQFKM549bU59vZiRBjHeS3RX6w3C/cZsHjP3T8bRrlYxtk7C6mFD
OhV+OPz8CxaeIH03t3BAjvlcR4Y1RLZxuL4VVq/jEwvLLzjJS+e9WU2WhmhFHfKwpF2olIXvVLdR
qv9zX6L5HSYdOgMXIA8ryxRgvXXn6LLms17W91AU3DCxfmn8a0MOidio6ZAQt5xjPSj3xYDuWpU9
/3ZZD74T5UdTI5EQyn3Fq2jO8m/Xp3HN37JPjEvBktmbEPHFIT8KM/VT492xX2pk1qp0Awm6ZUdK
as4NcH5agUE2bgDpfad/Rk8YfUtZcC0yW+rniN0Rw1x09XO6TCmUpnKPw9d6Bv4Fte3GN6wq3KI3
ru7vE0PLcE92H9DhNh+AjD9CftpYeGkbF93W9yVHIGvtjuc9vv8+TPWCf/GvL/va98EkgAA1arFA
UUieWuLOYDfR2gX3Lhn80uufe4X+hdcJ2hJwMUBgoQYrbS3NFJmRUpzQCuqeZZy+99WGS7Y6CrRB
xQWzFJRleRGFZWlmc8NBplz3bUh1+Qrkm/9mqlDfUKHRBiETGboHSEyHx16DEV4dZqPfeXb4F4sB
OiSImAARo2B9vpl0muV6CSWFI0vrndF9T1J3Ywxr52LxJxfYzBLaS++G2qjQn6oz75iqB0//AT86
IvTebOcDTTeus7V7+cTUx213cjKyyVAoqlyotqZPmlP53eD3xutfTNjSSnjpJbCo551PWOOptVvV
1Ds66vQJJVc0O3de/sKEA4oBCluLuoy0Jl5nT6lmcfeYqUjMtf68yb1d3bwnFvTzQVAyO0WbIlhi
JWS7/L9A/0L2EbU56OIBBCnDE9EYdKRlgjwOEi2C/27zg77VX2d1V0HsEbQPcIMuMCoJ00bNLhOY
aFQS0MLDuzEWaqiVtRq07aDvHZ1uSXes7i8XapbAqgCBI99c3OrTyigQU9OJ+9x6qPmDcDdChY+E
yYmfhYIYyqZI2APRD3X+CyAW+B8gWWUljZueNXsHrWJz3+41+55VowEUH6oWvWu26B0jhkPjohtv
oWnpTnOSb4Cfq795MdO9B3/6qYJil08Kj6JJS7mV6ZTm4uJnSltIQ1fApEFHuribsufBrH4rph7q
3Lm76SwsZlC5Q8IWrBsN0B3JDCG98CYdIgH6i6NFza0iUcvn4dFiFyE8Qwsx6ajNeW/ZotXbuN8p
yWePxbf/eogmo5UASreX2syZrpWN2TVtXPDAKkJrDG7/PgST8TigOAfsh/RUlyN31IbTLjbzB3IY
yr+Y/NPPSxF7QjqrNjp8frI+W+Vbs/FIS7fQsrYg9qEO8dEaG1DA81toKnOlzwHxjVsjdEmUOhug
r43vy6SwBvFZniX4/khDML7HjWt65QSc/nxH2jtVn7N65BMmv+vuisGKUq8HCMDZCDYk7/Vjlpag
E8l3SFLa8qNGmnbqa9Vq48o6zLkFTkycW23gkR/X99KHyJt08aAmAoAP1F2MywpUZSR2k2pwlPBr
kFzvXQP5YpsGKIbru0zJvYA5M4tw/5kPmVe1oV0IjrvJK8gvNLlqX51MfDMA0f0zTzkI6joZP9dN
lu81xPXHhjhi1xEISqipKHUf0SFe6OtDWFkR5MeWhtc4DtBwkt7mUSmBpHGrIoZ/fGcWk35oinwO
28R4v90QWqIC2AWghHGhnWCWdel4eVfEHav4J7TbUh8cqk4vMwrXu+umVpYfq442J/Bi4T7JDprh
iiIvmVLFVBwGepeyR56/TGwjRFo5KgumCxDjpRca3u7zowgxT5aOpVPFLH/U3B3d6um7tjKn35du
koYr2N41vk+aF917asizSzeO49YQpNvEaAaB5rQwoWr76Wi34fV1kBwOHENELCgeogCGnAqSIOcz
5JWDnvW2IeKFOWB+g7Cwqkdp9mP+dd3O5TCWpnQqmJHQsFjEBc/t9HNeOhYRY1yTQx7RduM2Wfk8
yF9IVaO3hQENV2khOr3J3c7s5lgMf7JDe2szL8zS4rLgIUWLpCW2P//1glvgaaQej7sCGIq36ua2
Kf8xYCE9DRI66PSyP8A53CarGOOx+6U7v7YIvivTgzXG1CCRj85I8ufbaYYsrzJBKw1gSrpHAWXj
xb48CMADLcwByKAgVfuBVjoJUUaHpuj80ojYopaftrGrvi5Jv5v3EGCai8Q+OjzhXZXSzQVQoMRp
chChXXSADNt+o1RweSehBqGCS4aDANkOGbA9D0WGtnylHaPKrX51WRFRr44s7e36MOTs1HLmUOuA
h7BITSwezvlumhMz6bMmd+I2i7WfbrlXzF37h0+/qP7jABb2dXMraw9rkJO2lmj1gtw9Vhk0DCdY
G7LJd+K6+otlwWAgWw2cAx5ZWX9sTj23VkXVx4Vm+09e49y+7Pg+MhKLoM+iuX8+XdzSszbL+j5G
RjHQIw99D67P0HI5nHsIi4YuNpULxvhSajg3IGrVAVLM7WM7G9HU5AgVkK5+cL8oXxlIrddtrazG
mS3pHqxKJfOGBLaU2m+bPFCarcTEyi4G0gXcELSagSKUHGabQjHtqZv72FJRFDUOLoiwwtH8rh12
t48FgFgDwveobOKFleatLUqEMC2E7b739j519n/x+UVSAh0O4STIeNsUelVKSugAgTB/cKA5c7Of
Dpztyfelpai1DO0VEjLE1fygkKBwNugSa9sK7i0a6i0KHxdhNWOGYmhg/cXE/F1P37rsF2t/FOo/
pfhjac3GIfmQtpc3MdISkO2HQ6LhKTxfDIsr44w67hB7IIlWZqSSQ/cyAVbYq292EXjFXVXcsx9N
E7ApgKAJKV/RRRfxG5qpXl83GcW83G+4pv/9KdK+qGvPG3TFGOLJYX6jPHPlnyn/hyjPtNhVlW/1
8Zwd9fzzdbMrTxAOMBJYS5kXktuSC5AaDBUymuEaeu/+gRj5Js5qbT0BBAIlAZsGjrg0LMFUQzHJ
cg85fdTkh9Zr7/jcgpp5KL18V7vf/mJAgCjhGH/02JWeO9Vt8qLTvC5OgAFslSQUbPrCvS229tqN
hPAC2Qg0NF9uwfONMwpSNTpD+AWitsL2ylbfneX/lzcmSH7wzP6jISY5sOaMxuFKmrSx2j52mR2O
06cB7GZ27Jt+40Ja2wIgg3tQqQDU6kLEqWIgzqe6jsA+a4xoNmvdz6axiYDx8zY2+bLY0qigs4Ds
MthX0AK4wGUkVm3nYhzi0SgoxMpEF2nZW52MRqg3af1+fSuszCEgyXBCURlDkVLO0NnQSHdKGyqG
SoNuJrmPqparH4B9HW+PmDB32A4IlhCWX3TQQKEd9fZ50UtMo6LvA+7eSKRfbgf3Q20aOHxEHjIN
r4PsUZlNTh8ndYKHKcxAdr4+W8uOktcG7SewDxae32WqkRRE1Eo1xn1a7qYCjDginlVODhzEKOrU
T7bRNEDOqRvbb+UkYUAu8KdwT7EzpCu4QIe6lAMBHlNHHL4ptjhcH9fK9kaoDIkeBDngx6vSSdXV
dJrBmeWxSADyG95HNFJNJ21j9lZGscQ4SE0Cb4R0gzSKVvQJNxhyh/lX7cf8/foQLj8OYUZ0scU1
DewURoKlO4kTlqanLoMUccw5fYDT9YBE2cazezlL5yYkb26oOzfpcCHHvToGc+0eXMV58uYtNuwH
nO18l8EOohGcSsSzF7W4oRGAYBVdHhdJVx8mU3B/ThLgGebh2fHqO1N7T5su7PQ0Aq86fWwSOn1P
c1L9cFnLdh61R1+MmrlvQZLwIfnA/bquTAAv3XTngU68sTsvny8DUG9cHkjCQ0JWdhBSqPWY05zm
cU7KfWq2gavtq3m64664s+FWownJ9bWWkVE46bCIW3ihfy2JPmknAeNaeALIiJgWqhaYGvVr/dEP
e+aFBOpPkVOko6+DBxIS10YjgNT42TZgnVQAy0Rjnw8bd/aKY4IfBBdfc9AvA3Be6SmaIZag2ehY
GBPyZSqgy6pGDX2ok3t3fMp6wy80NerbH569RQy6vL/RyBeX0aI7iVSLLJSXzfo4QzuRxpYFVVYm
3ijEV/1sdCHx0BsvldGFG3O/stpIrSG5BpbEijuo64yVpNJI7FLDn7qHmdEg8w48s0JTvA2QFVCe
0k6Ehg5JytKvtHfPawLbCqFUm0+QR9h4wVYOPkpLqGghfkMjRBmGR0t0fJ8TTmOH7rr0kG4FoSun
/uz7y3ycXCxNRSClRwcKkbQXCv5HNzQ+bbZYlFujkDYQQOMeTbuRxinATaz5rkHz4vrCbYxDhtSJ
crJTa+poPLlBW98JFPy2elesDsJF+Qn6g0uZUbqDUwPRYNlONOa/iLvztI2wanUEJ5+X7t8OzqxX
zJgjxJwcDVA8n22xBWT1qeVmQbYSiFi4KchryMX30bKL1FZMGufT/egxv7d2JX/Efx3zUJU0pCBD
DS/m/C6SLXd55SgDT7A0JV34Mjhe5xutsnRhtcAgxrr3aNFdPpeBA1dMPaJx18aNvWpqeYKXcAO5
csmUqXMUG8wGC8XCNAkH6ifJgYIJzW+uKEHW6MTQ4uyeHJ5Bt5rKZDBkai8ue+ruru/ptQ0HQMwi
i4fknSMXrMTY8kbvi4+zP9DduLHhVqcJ8grwV/H9C4pRO/ZovWq1NFaMoLD2yrPxHfIxlb3xeqzt
a8SWSKKCBncphGvnZsMKE4/HJELHQ03YR2Po6xO1OpJ/TVzUxGqt1KEyROK0irDatQ5yWcCTqNh0
kZcVlZwXkCP+O5iPl/JkxUkyJWNmexA31fweIg58N2XRMGy4YqsLf2JFugpa1jVuxV0S97k/jn69
VRhbHQXCMAQsCzbYka5jqrqjotoZjcEXMpDhEn5V3ll1fH1VVhceivtI4wALDIXT89MBinuN+qWF
VSHCt9Ovjrhrx784IkA8oVqPzA36PMpHXaODAZJCBSm9QMt3fKsNyNpMnX5fGkPV6pY5a10Vz94X
a+rDHEnBFAQr6ikbD5jM0FjuZlC4kP1B3gt67/J0sbJMcsdN65gUGWSHR/NbkblfAC0MVIZ2TEMN
QqziU+ivVKz3+8b0O4NEnXNrt8DldyAtCW8P2V2IxEpDzguTutBYqmI9iVogrsnt9wFUBxAlI+kE
OJCsgAj29NCAM13GesGeWZL8pF5/V4r89jO0NKcDzVtfKrJy6K+XHVrEkA5msp/fra3q+MoJPfv6
8u8n90A+ty1aTrZlnOmfqBNv9Tfa+ry0rQ0BKESLtFzszW9eZBdfbj6ZZz0FpF8/5s6cTn1HYgtc
ueqzYn2+tSXnsonA7vlv1wJpADN60ulds1gwo9KMxrfrA1jx0lEIsuyl+moA2Lk8CCfTD9KmyYSR
kxg0B9+czHuHvunik2JHCbvTx62IbG05cCKAcl/YoqgOnJsjEy0tMWckbsku8VHovT6aZTKkR2Wp
/kGMcym4X1yUqabyUvACL2TJwsp96KqXWX+9bmPlIoMNVM0gwIFHWBa46TpmthlaecfM6QPWpkHC
P6MzSkCpEl63dDkaVEzRig4YFeT3gKQ6nyxuth7cfVz7Om33evVl0CEenP65buRyRc6NSBtgstu+
EpBKidEKJSiMz2a9lc7ZGoYUGCUiUTpTwELBR38aj54X2JCcuT6MLSPSQ2x3XWVXKXwjoz1k7G6u
H9QbBSjxrGCmUBrHH9C7L6SdtSmd0SIey+Eou3nW/BHtrz395ij13IjksIjUY8j2wshI3vLsV5vc
huT9/0EgfliOIBTzpXmaiWk1qsA8KToN2rJBA2+UAaHQcH05VhIdyzj+a0emzMKfh9jFDPeufweN
2KRh1exFv3N3oxN0b2CZgjy7YXKpRpwf/nOTUlRp6XzO0XyYxHnV+QTU+6K54+WjQrwAlcFa2xVj
jWTHzdfBuVVpwQwxzv0oYBWU4GQI2XRwCt+8vdAJgAzkBQCNtkCGkmFEU9s7aV8rmM4x9UXyrGU/
r8/e2jXwoSRvoby0iFqc3zWK2dZDlisFQpjM1xIo0m1cZqsGoAltwF/RgIeSVmdORs81SVPGCrtP
PCV0q2F/fQjLTSWvPzAZ4PAvcHjQYs+HIJxJn63MLuKhDwuzCFzyyHp0zsgDL799MEvuGCrMCxoO
F/S5qbJE+ySbjWmcamBCZQ/ObG8MZmW6zixIg/HSeSp6BRbq59aImLO7Plcrn0cVBxr1gGMAOSGn
2BXSkIlxNQPb9a4OGL05mEARAsxd0HZArwIu53x+KnPONTUrWNyM34ud0v+4/utXLvuzz0sPY9Ib
LOsYPk/zIMHxJvYY2ltk8uUj59sJrayQMvAQdIEvIDc7QwKbJ27H61fVDOuKQbI/Cy1y6PWb3etz
O9LzCDUgVioD7Djt68jwQP66PlmXS41EEcqDHooFwBTJ1VXPLgtA7Gj+2v+07QegMq5/fmWasFGB
u8FhgCK5nMsbiDOqHM35AKtzv9nqtCOflKzdo8D17bqhy0VfmAGLeD1uKJRYpRsqbag75eWQxJ3y
qRp26byDlMp1EytTBZYZYirA33DfymPRa8MTDJCP11RE7Ee91dBz6/PSU2FWZlPrHj6vNG/uD9Zv
wKwu7z8UrwCwAk4XMMQLOfKq7Sq91bvi1SNfDOM1K9+94tXOw+T2ywMNfRBxLnBHnA1TGocF9DqE
MPryFdRbKAIpvuNENy8EOnUg6MGDgXqJJR1wbkLnYzDd6vVYFwpkHLYEa1ZW4uz7y1SeRD3M4yb0
zJPq1ZwjczxU48ZSbH1fOtNA948ojeD36+JAxW6LSLhyFIBkwLNjoKcxpJMkJ67RQM1pyrp4Je73
BjwmiwBMnpvhzYtwakVOmnaVqNpSY8Wr4vn1T/vtf/u69MBRs3Pr0q6KVzSOn0V0a4sBOLouCj3L
cV4QOeC6nC8xb0asLwQ0X2fQsEg43ShAevF9aYkNLelpYWXFq2NGLUdAEIClfn2KVpf5ZAjSMotZ
QQnSI8Wrbu68LMzdvbalDLRye5/OkqwNS3ghageg01fqOvzXREwjNptpCqyOJRFcrPlwfUjLrEiP
6kKJRF4ME3ippSDQ112ZQZx6taDNhrRDmIp9bf3uLOpXxns7M/+6vcuDiGIzShfAv+HpuEDAUXSO
IwlchddW+Z5343Yz+S0Dy7+f3CTDkBWGzhpss/bFbu6acfe/DWDZIyfftyyR1pPAUU/mw1zdbUIc
L/fY+QRJN22dkmYePExQWobMCLn3XAw33yMe7vDFR7AM+Oa6dBKrxBqNCeySGAlygO/qcuOYrCwB
mgIjA4+wBQGSTIp0srQu0zK1Y719Zgd7q7308vPOtyx+/r+fl339mbHWrKhixXXLnl1T+e055B70
6BApjb3LycZsXZ7IRdh6Yacu7SFxv58veIE2NUIbkikuwuwHy3a8Qmu2DRsrMwYm0sLnWcQ7Ack4
t1HmoHV2Fldjyj4JERlb0LSt70uuWtPmjl4o+H5mxKz/pBsbK77MgbQkCISRUge2A+mYjw4bp4eC
LCFZYfO4ql8MNW3vRN4+d571G2zBP41o7wezz+697PX6WbxYGrCS0HgFGDhsNeiqS0uTaVyZ5kwf
Yoir+LXpW+imoTpfU/7rL+wAB4nszH96u54vT2sMQnFV9CXO0Y+442HZhMxk/st1KxcnH6MA/11f
nF2ouMoxWiIGpylJDaxYtUd5N3PCzbZdF/sAJpY20ZCvgZD2JZRP14ZME00XU8WdA2iBTpk3beyF
VRsos0AcE6p9yGOfTxbhLhqajiZAt8m+7A9fr0/SytfBLjVAGAJYbCm1nH/d7RgjylROMXom813a
RP/T5+VWSwrnvCtmfH50H7X9QG51Q0EEPfn1Ms2DVIlhtxyf75VdGlnm7m9+/UJXsMCRxVqfT05R
MPAIbH2K+aNWH/iWrtXKBsWv//fzkodY6HbCEwefn2jkuk8mecpvZinDCQFkGw4C4slLdSVbyUGo
rBs1zrvEL+8nbwuJvjIGGAAGDacZB0Gud/S10Nk4ZSo4pomfKoYvyibg41auYmWb6rACX3dJ5lxo
J1geEgg4z2pc2iETIRoKX1/ptWGcfn+xf3LhCq56DA1l1LhTj2X+qap3c77hGXrLo3N2qWMtgAhY
1gFlxgseYE2IC1KxMcc0HeY7RWVsp3d6ESZQr8pw13YvWefuTXd4x9sy/mr0mcCZGCGs7VP0DYpz
Ja8C06SaGdWpk4Hl71Lf6zpyR7K0CIAnrZ6zLst/IWr1hE9NdVR2+ujN4eCM9j3EU/iOZ3q1R25P
BMZUF/+AwF4c82pkAihudJtwhNf5muKkAXVHK6aG3vX3pcVCz2nC3pgaK7DV0S1Dp5og/96pU0Sm
VHlBrGzshkLL9pZVFyFTxyzzDcCEdlmapz90kY0vCfT3lY4L3wIo0ScqH+aIdQ4A1minpGqiOMxe
OxPf0In2CE6p4vf/R9qV9ciNM8lfJIDUrVeV6ujD7lb5avtF8HhsSdR9H79+g17s5yqKW9zyYoCZ
ARpQFq9kMjMyol37etdqpvMlqZJ8D/mX5KnNWL9rk7wL62pZ/41NY3yqEvRpZwXold2UJjtX68ih
jdp6B3xq86FwWbxr86rz3YKOB1aYnd+jreYHmRznUFS2eZ6Nep18GlvRblkq8KV7K/2Rue7MdnW+
NCF8P4kBSbFGCwzaEWTQ2Mwg1Rz/05uRqwJXbzcjLn30lyArhw2Px8T1ZmzX3OzrMTXPhgkJ+ehg
pvvI/nF7w28P1LUNccNPQ9O2ANycaRp47xMVj4f08zzJhCSHRDXWNWqjqmbHONvggOp2FTCgf/H7
gU/jDeeQNhJp4zSzass+xtLFCBxc/TyodGG3sRAm6MIA//uFRxjR5BXT2TLPq/Uzdw0fCq5+k6HX
R5UKkhpC7hKt2qDe26DdRhOY9jxqzHPmfpjmoxF9WpY3V2d3ezi8SFFhQWMA3OgG5GCPuT5NeP+i
O7Hzk/aRAYzL2k+3V2XzlMDrB/2DWHUQqMHZ8Z19MWlNlmQDFCmN8zobweoUfjW/b8wHOnxi2c/b
pmQ7DPBKAG+BdUXFXbibu4pMPRkmejaaj7P2Oh5vf14krcMdA/43fBd5X3jsTUEq1+eU0mik5yGf
fW/5lTXTETWkXZI9eu6/evfImueJxDutc/Z1/TT3n9Cm4jd2u1/LMy3fT/37svlhrMcmUQQ9Mvfw
55fZYo/C2g0uZBIx8pS9NitU7MBKrwidZZPLm1nRoIvrdiM3ndszK9jU6uiIP5HlaX29Pbm/33jX
VyECHyCVIaNqoydUBGUQMhAdVxr2vEF2TuX6pZ7v5uYjqPzzvNvpSx402jvHPSR6HIzTIa/dA01/
RmCSiKtvVXnS25OmCse2g9Y5hgkcPYA9bDuAHHt17Q6PsZCwdudnbqsI5LcH/fr73P7F4ajpmLKO
4ftL82synL2p9/slf3B7lcqlaiDCKcybyDDrCYYMXE2jvsugwnB7AaVDwTwBqgf4xgZUk3AQQYwG
xdA0q1fWLB/6uoYuRf+tnVW4B5kp3moI7+igqUVEowx4fEUpyDHBRARBhD4+di0KuJ0HBTM9/nR7
WNuTpUMO+Y8tHsFdrFAVZZbDcthK+jcDp3mKn2rVG1u2OMjYctUejnoSX6WZN01mBJHEsHFGqLb2
/t3wdhD0Q7EdVXQcIFTehOihTFiRo03VChNz9gm8fB1Nexye21MlHQYXHAcTD4JaEZqnQRZ4zUCy
FXptsiM+hE8UW0y2FshLoUeK4jAi+XW9FpA26iKrXzGMAbqMIwky1n0ctFlxKLc4Dj5dF3aER5ij
j5AfgaMKUzfaFRxqXtC90XwY0H2a78dx2C0E6hPFm+F+vnsKee8ythtyB+gEExbKoyxBR5JNwgYc
lprv0cPt70tm8Or7gr9J4n62mxnf14ad4QVmtku/3LYgOZtXFvgvuDgvTpp5adzDwtQeqPs1BeD1
B1M1O0h22m/NBdwWACUhyXJtZIzsirjDRELw5+bJi6qjUDZLBqgJUHDFlYRo9frzWmw3yWCMJPSM
ZteMexa54Mbd356oTVUASeFLI0KWJZpqrScRxpCuICyO/smXaufYr7Q5sPTUNYpl2Q7pN/sb7+eH
0Y13RmNS3IDLfAUmfJ9ODzGEhwpFO4PUBAoduAIAGnPFmntilYlJm3UFFOmI59uYnVKV4Mh2c6Gk
gc4/6DmAyHbT2haDFKE2MmsFLtTe0faQae8tPSxnlRr4dn9d2+G/42ITQ+eoWjPoxp8peKn+XTuF
H5N83sT+RbcqSOiADxe2b1oxI021FqwgzW7NAzSC3d5aqu8Ld1Yzuz1SF51zzoo9WE39OVepzImi
2QiFeZyGerKF3j0ODbyeoblP9CSzWXSewcn8vcuiKCxc53sOAoIvxZhku8yodBCfAMUJWWNtPfD2
Zt9j+lMEuapRJzvo3vxsLe2Dvrgfbw9/uxGvTpZ4TbStM1JSzXBBafPilPZ3d2oe3TbZ3zazfdhc
mxFWEeThaIRYcIDX8cmIjml3Juk7HercbqVKdUlNAQmHRnQgsDYcnquu0djoMxLa2a+l+LLqRTDN
4zGNz2WdK3JS2zOGYdnASgLvy7nfhb2PVkXIdiUlCcHJEJTke8RDcERX9Pvt6ZPb4czDwK/hNAtO
1inAEkbsnoR5fKROCkHLfWJ+MNi/t81IN8NvJuX/NiO42cVc9EHvOxIOcbIrtLTzIVXkTzRWDEdm
xwRc2UaAhcfnpjyjm8yOm5SGjnuK9aBefe8vtvWlBf4LLpyShS5nilweDXtIVnvlqYsAvFSMYus5
0LVxMQph8cvSW8tihY3M9J0lKFTkL9JZgu/g8HuAmsQXerwgo0qjnIar+d3MnxGxe6Ni/0qHABJL
7lqRZ/rN2HIxTUU8Vd6YlDSsc9Cqnlxk9m7vKJUBYUfpJcmsou9oOFlfhkOvUs7Ydrjzzpk/AxAF
Xczcbht9aLDOXfnUoH7cD7hODWd6c5rxZLvoF17LYzT3X4rBCZiWBAj99wSEMrWd7TMTXV9Z6e0S
NgeJgRRtlwZ5Visg1dJJQDqAE6VgjsX68zKtaWvVHg3HZO/GAfoo/mKS/3xf9OFxyXnWM5uGKT2y
9KFReVTp7wdGBu0fSL1valyoSuTxGOn4/fYnt//46favl/k2ruWJFx0PuMTb0V69fGnLWOcB5MM6
e1A/Ow5Tsp+mMbhtSRZFot38N1MT+uvFA6WD0tuIOwJvvbAHxyv2tLQeFtPdTVQb/GVGs7RrKtZG
OroLm8LFZxVuly4ZbKJA5mvew1pCthL6hu3P22OTOosLO0IYwyK7WPJmJeFSfgZfhWV9i+O/yFqA
GOzP/AkPrpF2EGSMYAPZp3fDtLwbKIpiNWoukQo/vW3R4wf7whbfk5eeKRucaBkXEpI5DUrrpcqe
nWaf2l7gLvV+rWo/BtFk2b5V8+ea4A3w4fZ8ytYN4o2IH5CGQfZSuHGhLLQaYOjBfFqIyV4gQ0xc
f2TH21ZkO9KCtCyyeb85mwQrZtVZqEphlFPyLmMvbf9OGz92yUeQw+xJp3jWbPmtMaeX1gRnzBoj
mucJ1tDh+Wit3j4F2cxsNjvEMHtK6ofGGk9VWgdu2+6Iu36b5zzoG2isGTQYivVr3Lq7vmkU7vH3
ubvOZl79LtGJL3XcJwZfayerfM/7aUQPmYMs3+CT/JRknk8ghhGperKlK/xn7sVugMTV0zRqcDJ1
cwnqxPxsT1pQpx0UbVS6KCpTwuHsAYi18wwHp18O5fQKDfeqORmqtlbpZXixviKB6VQua2O4eIpH
WvaO0fkQQVWkLqpnyD1ATQLdxzG60NLlbJX5oc/L1262H5cGbBesOLC4PbVohWBJFhhx7jM2t7um
iE+3d7wsXwQJXrx6wc4NggSRzXVKa69jHt/y+WNVnRxbO1DzYWiflxYd8UUEKV7EnmXjzyiB3rYt
u8cuTfOXw4VPcbMhtbH9Sdh2++yRafvbn5ceZh1Pbf7aA2pGcPU26rUangNwWfkvD0F6UQx+Cq3D
uf9mzN+TRIUNkdgDxhdXEmJQrvzEd93FcLJs9DrNY0iKRBDROpBf9XxcjINFoQ98uD007hmEE4rH
FOdr5Koe4C67NpXkGfHspMDM2cuv1l19Bv6Z0k3PbkTQqTUWAaCah1lbFHYltxrsYnjwXKjjimIi
6KBJ2qhISDjGRxtiesnOyBSrJtkUVyaEs4nE6WgNJoamTRAWbr4AWXf/truyIFybKRlbJyuwTg4Y
hMAAAw6l8f9pQrgt81KbJn2BiSj70HWP6d0oWaqjdYBDM9EVyDuNr9dfj+M4L1iONzXTg3HdAxMT
3N5hspUGqxsAoLyRfFOP7kcrGTLPWENIyn/LpjwAOvBnqUToSc1QPNdRpUB9UswZszZhfZE5a6h5
j559bLTUX9H0d3ssEncPRrc/RoTVgHQ4RsnH4jq1r1U9NGL9mT5nqWLrqgbD/37hAPJyKpmXmRiM
uU+6nVegh1FhQpJM4QI1qHkDIc3r3tcmZhRgqt701jCmD8v8iJBr/DxZdydDwVwNuCbqFBywsUmG
tr2dOCNZw4Ue2/bYlkdAe24viSyeBDU2er4dQBnBCCvMFSNGh+toWUKm66eIxH6aDS8D0Dojc/Zj
Bbw51Y9FN/zqje7JYeZubItdb6iWTOJt8DOAU0BeCkzUIjSFeKPmmo2xhPaOQajPXKvd7YFK9t6V
AWHvJdQcATl2ltAEBjnf1+Y/XU78or2XtR7bG9hBrsqNEtkmuRx1cT2iEgfeffAv+l6m8AayKAFM
3XhzgqID7LpidzAKyT0IALUFocwI2lt2aoxiVzlPmaEd0OrqL/S9HeV+a70S58f9M4geV6BiAMDA
vSps+SGCxn0GnYOwsw+9+8OpE6T/D4aihC85WKiacdFtTjoPkqjrgzUCubg2GTVClj8XfRu0Swpy
mF9l5e1QNf2LEXFKMwgn2cjyCHG/Dg5kYxkMM3SnlzWC2uZLToEOYyqIjGzvAeUJ3A9QJZI8Qaub
SZ7PsMO6vWk9dpVvDD6aORR7XHaILuyIoNhu0XNnRANVOLnvnbTxh7sFDbC7Lw0I1x2KTcBHGTBA
skd02OYqCP+WHIwbAEEERw2bwBIJq59OUNhuKmKGlZ6TY2cNrV/TIfVR8S6ejRh5omjtmmNjV9/1
bqI+XpD1rgOWwPeSUVUoklwjOMbQzgN7C7Iiv7XBL66RwoqMKtEmK6z65wbCHeUz7RVPPLkJ3Lm8
aI/WbsErDX0fA3VQW6Hd1d9zM352vQrkxJbitpJuDGBp/8eM4OSnLE7WnsBMaoLr1p2C+S/ymZir
Pxb4Ebicq9TtU9uurDBnH+f9rKIOkYT0oEPkvG0obG8fRymF1GNZUzO0+8CKnswUQcqBZU8u2Snh
NNI1ubAl7MGlm3FV4JIKy0H3IfPu1sC5qlJG0hW5MCI8HIahXVj320i/+0nuR2fjGHno2wLzHIJT
MXCwGYrbY5rA4WCtjUp71p3l4X7feWlCGIAz6aTUmhQnNancJ/TWdjtbAw11V2q1X5vlrAhUZD7U
QcrfBsQZtx8Rbh/gtTp7ICXs9WbgdoVvmMMuK4egux/7jwmjEAfkhXuIVghOzlnqGbrQtRlqzalm
p9PteZMtPK423AR4+4AdXDiKmWHnRUFjuNDc174XKvoQ2ea9/LxwDstqsJeUL8to7q1s17fPrqmA
CUrevAgW/4xAOB9uXEQQb8MI4vIIvHxVokJwKrU9GrMrf7YVbwbVgIR9Bk2PIgZXEDBntYsM+PuJ
UgD7jrcXhX9EeMYDBEYMh5crOaPTtfcCRZjZlwYzwzT7MGqZX6A1OLb+0Y3PtfuawQ3cNifdywZa
+njVkgt8XJtDv3/rgVDNBPJEBwT/sz1qQToxtW4q/9B2XH8MCZMXgds9b3QYWtCL99ix+WVIwBqX
JfnnAtmMwG0MVawj3d+gAACLKOX/COe08rqpzubMDOf51U326aCI2eTfh6Q9Ok/QOCOidioIl4PE
ajVDKznWue9N+9trI9tvoCWEB9D5HhfPJ4rnjZvXtR4a02EoDyhJZLniWSdb/ksTwhnNk2nK0QKk
hwkkHNZg1h+rBH0Rik0mmygwPlBwGrhYZxEPOKwxqKt1XQ+zvmn9lBrrzusbFShQtsM4iR54YxC3
4f12vZVJWhvG3KVgu6TGPl3tBy/3AmPR8EZM2oPhNH8R4iLhxam9QJqxYWGaolizK4qiGEQmky+j
6n0lXRoD8qAmqu/AIAknU29bb11oBmXHJY4+O8Vs7NuqLVLfWkxt51mT9RfXAZ74yB6CfgfaF3w7
XsRN06pV1DQ6HbXsZ6d+b6mOo3Q7c7AjSN3QF2vxXXLx/RbtR2VfED3MaRE0CdiJflKm8tHSWYPX
xCOKAHgqJkNaB5Ih5WRj1mrLJ6sdGBE5mNmL0SnCZZkhpDy5KjDyjwiPrkfTjba3uClWfxhpvsus
7JM+6Z2vU2DrjIz2is0m29yX5oTF6S3LZgVUKcLB+goezLw4RFBBGT8Z3tv9Tocza/OcAQ9zhZCD
4hGQGZ6GQvLw5kzfovXQqrgo5VP3x4R+PXWNDvzWOsKE0z6k3r5eH8zugabH2wORxQaXAxHcAS07
lxUVZgyA+nU+xE9J7U/OMY1841cUBX9hDJsaWqaojiP9ej2kutb0HvLKelg0/fJA7Nz6wEjn4IFQ
0Adr9lAraZrJDpDXZAT8yxCsuP0DpHMKkgxEDiiIgnDl+gc0rptFiVvoIY2Hd02b/TN3EeozyNr5
Y6TajLKTjID0P8b4j7k4yXEDaPai5fB87b79t2QnJSUvPz1itMCbp3mRBhUNSxhOYeVr5XHfOlrn
NH1vV4ong3wEf74vjCDPdIhUEqaHSGv5nf5vW56Wv8A3IWz/Y0PYE8XC1s4bYaOL1nk3W+sX7Hzd
T6vxy+21Vw1GCK3GIR4YtXGeAMI5Ik3rm9oYpCoiS9WSCIFpk8xsrk1YgX9P/bZzTlHp/o1TBSkX
niP41wbVW4yLUY/oh8LGCuJ3GrSq380qJgvpbF3YEGbLQc+kpkG8FEiZb8l86OlpGH/9xYKArQSA
MP6PWBLLvTLOaIWp0vPHMvpamalPpkgRVEnHcWFE8KJ1r+e0NyKMw3ohreezeW+mKrZy6aJfGBGc
KBuatDAsGNG1V86YcX92wOAADkiJ8KQW6GuvPQm6a0eoeVpI5FbIFH+fiCro2A4A5H4gW4RGDO4y
sG9fG1iJjrK+hhzuDO0K2y/7u+nGOKs+oFGgdv3Nkycci4guc6tlFh4BjOzdGfIYq+KRu3XtqOei
CxDsKuBfgSj09RCaeV7bfkYi0qiX+Dme6Cc0wwN7lVdnD+Lxt7cud0rXjhcpT5THwZ/GmwNFfEIc
TZmdDYUZNn2wZl+hj4l+fRJ/A1XKbUOyhcFJhg2gJ5Gs49v74g7pWtBIpG1vhtE7IByiUuHg5Z8H
KJOLUOHlIWzcudfBiszwNiPZ01j4affhL34+L7shQYPVF7kX23KMLC1F/1m37PLx2Ovh7e9vTzfm
BSU9FFZ4k7TIYpc4+ewyL7HCxkEV6pTawEAqHIhkisBLzWVkkMwEtknYuVYFUH0DOH9Ii5l+rFNv
+qbNianYUL+fXcKOQnQMnkrerYXARDDjlUBb9v1CQw2Kgj2y6KB6+j7PDuKSz41l+u5cHNv0sZtf
FrB8rfW/+aA4QLKBAhjJ60VoGYOezfVWA+NLHVumRsJDZJJjlerH22slOaBcFvp/vi8WwtZqjQei
A2S80OUQd91+LhNfb7V9FN2dcUD2Eoh54O4AAUd24XokVr22WlXi7jK7Zf8e2lH72yORzJQOUTVc
vwZIARHIXn+fmiWr0ikzQs39OoaDCrAn/TwOPbY0iusbkCq4LQpqAr4SusD2Tp/N+yMulGz/fH9T
dIrz0rFb1wBU79dSPQOh53uzYrFlY8CFwuXtwG0IkqfrKWqtMkVL22SEGc5k+q0zVS/Y7clHqRHl
Z6C94Vdw/K8NkH42+r5mY6jlhwJAlNRP4+DeZYYJ5OMhNwEBKzA0XpuIkygfaxN8FTn7FCVs1/WK
AGh7ImAAMwRmKsBFNuJvzmChMdPRxtDIqwMuqV1TBZ12yF3FeVDZ4X+/uERq4NZpNsNOjDC+1QID
7EeRdSqULZTSRUETBEAByPVtmAV6qhcg2dNHNJGUQduTH+Pg+IatInBWmeGb72I8OrKVi8XoGJa9
eTDa7CGvq39cI/9+e/1l04amORTP0bRAkCi5NkNLvP3XehhCxkLHSAF2KnxmLUHX3g/nxlMQwRHC
ebirTQ8dmlt7u3eMPrTsY2m9jt7JjnvfzT5O8feFvd0elmz2gB7BaxGZc2MDeOisPkNyUOvDZj0l
TphnJ6NTXCVSE2h144kFNIqJwAN0uur50GRDmDDTrwm0qjXfrfd/MQ4HzWiOx9nqRWa3bkirDMRp
fYjEkjkHJvUtV+EBZOMAcbSB0BtP1I3yFUm0MdFM7Oe8/tijVFaSF1NVvJLtMhdQHk7JYXAetOtd
xtqB5hDemuCNs0enNt97lXWoxzaoLffh9oxto1ZEkFwr2OH5gk2uNM2cGqmZfA7ddfCd4mFK9yDX
DYzpI2tVyWzZ1F3aEp8srddPwFnOoTlBjuZzW4EzRSVCLJ86vsmQ+N1SWrVJps9Rg6mL52/Q8ZnZ
Y73uXFXCXGWF//3C21g0hrJfDyumNh9pPP5ur3H096RTAGm2dyaWB/sMBHWoBW+oMKZ48JLW6OYQ
WX+oWzZ+vihuZemiXFgQFsWaay9jXjuHrfFjrh4jBpy8ClcgiWQhTI/ICPzM/FjawnyVUd+6+VLC
yPwlWT4X+uOa2XvTywHcZv5QvPXFW1yVO01/bPXndmgUg5QgrvADOLIBL3LE7WLByY3dhI2OPgH2
VL+NjvEIacYPWd28rK6xN1Z7tzTGE+gdiG8DWb7a7dfbx+x/+QGgGuRa6u4mOVyDw2CcdOwYtz2X
+i86jkFbHBrtgQxfXLYf6lNPn03j7qwQH/Yfq0JUWi790hU2rELaym8QGDXBkv4TWwonIjsOl2aE
yK5h+WCxxZ7Cxn2zy691dagBLbqbdxtsO5dWxCt+qayEcCtgIPWTOvWTb7cXSeYLgYwCDRLqyEC4
879fnOq2WMEHu0zYJC2rd2TugnjNj5rn7lMSfwXv2Zfb9vjRun7fYUB43PF75DfV97U9A35qSaIV
5GcgcdObB1pU/jA/0EkPdPSF5JXidpQ5E7SHwS9y3lB0z1/b8wqDgRsonsP6jUWfTBVpGL+VNsO5
+LywC/I00t2xwudJDYb6JHBisGrqPkpK4GrzC28MiHZ3EZZ3L+HBxYmYtq8uo01SpG/jKjSrT96k
+ybbp7Gxq9PPt1dqO3M8HQJJB+g5gDDWELYe6AXLAVRcZVj5NtjYPSUj+3br4eOohaGUi8hiw2MD
WtVyZutShsnBo3v7l7egHrbPj7eHsfX13MrvfluCTJcYV6DTMVnTEVYyULf6RgONGMWCSCbq0oL4
oK+yMbdcboG6B87jZ+1uj0D6ffBxIB2CMiXEvq+3cNIZ3VCjMxlR5LnYGbEidyRdBtyzJjAP6E0W
c0drYa1TYkz4vLP4RUr9bPyqaQH1ggpvpNtDkS2G4aKeC3Q4YBZiGm+ecjAaJVmJ1owPDl4T5R44
nNsmtg7GQvCIRnSA7VBeE+lb29FysmScqpCkWUCHx259swDaR6vQPi0PGqkOt+3Jpu/CnphFYPYw
13PeVWGjjz7NwZtvpR/MAhKXpC5OcVmoAgvZHIL1Bck47gXAVnC9HXqbeVZpkjJkJIVuG0OYxHZL
7inGJdt1PAPGEaRgNREVH0xWusWQOjj+IGh5ACWCYp2kw8B7AlE4KqEgDb4ehjYuhVtMWhm6ugsw
jPOTliD3nKNJ1awjCcSQTQQtFwV9M/5HBC0Zsw4XkLAKV1zu9/WD1jxAgtwnNmiwtZNtP3TFx3Wg
+BGVr88vebm/f4dc2hejTTMdhnKFfTurv7cmfS4i1vuAPhzitnw1S0+B5JfNLCrLQLujKk+p2EWm
s4i53RKDPDXflU6LIGs5NSoySNn2uDTCj8VF3LAO2dClM4yUJNAaPzrfnjPJ57EnIHuGHAo8nujz
usUYUIgu2tDyU1SqVH5I+nl8XOdJLUjY8Cm8+PWJl7drVC41sIyx341fKkXoK/0+b3tCKQEQo9/E
txffb7UIbKgtvh/Vn4sjYZ9uz45khZEWxfVvoN/JRCPP9c+PIurEQ8Hq0BuSg03afWa/jCrHJhsD
LgTg2ZG7QOwk+Jl8qrsGybI6ZPH3fkz9fr7/3uQ3zn8M8B9wMUlk7KwR0VMd6vaXxvzl0Q+3Z2kb
ofOq1J/vC7PEujGBZM1Uh0sR+aN1nKPAs6AR+HbbjOQCAFwQKCX0uSH/KmKIqqkYK7CyVWFBoJg8
t2bj62USorz4JRrdNy1WyS9JV98FNhIKkXBp4g2HfpAq711ahdZYof1wRqmniZ0nzWtVkueyLYCK
KxJX4PRGc5PguZaqblg5603Iedw/lpPiCpB9HlQfQCtyEmiUe643gBdleeHaOCVxTevHeSnmMxTp
7m8HRSH0wgrfJhfbrEwWiHql2GYV0R6zyXxXDyp8iGQgwNWjFIIoFjhvkX/UtCOajLHeh+Tb3D3O
5d0JES5w9+fzwjKsDRxMkuLzgx0krys53t7A0l+PSgj4KjgOUix6Qx4aaZ0Gn4+/mcNXQ1M1aUv2
K+5whGLo0wPSTnSGrHa1JlnyISQAJxPU7PMqcFT4LdkgOJc4B6Lxjmah7O2kRBubqRhCcHPvsn2U
qihTJN4E9Vvk8pFZ4LlpYRGqKi2SwYr6cLGf5voxnZ8WoNRVAkyyuQLuBtlcSuHeRb0Jr++amGmY
qwV8YXH5s9N/6oB137/gF0ZcwbOPALRU9oi56qy3ZjeUistPMgbAvTgPngsGfE/kgprRe9QOhHah
Fh2ZvmtXxYNF9X3+94sDTWviFpWF70PqUfM+TsZurRXhh8Sn41EPCSmA1sCnLS6DniB+n92sDzus
cEuXwNTfoGM+l+d4+HL3YnjQsnCBPkWz7CbbSbqWDnNZt+Eb9cJ8UczV9lgAbGDjWedBvg0FHKF2
M3Se1espMUNAmrtT1CtCTcnnEZ7hCkKDoMHxJsJSrLpVJ+VswIPHfgu6h7u1vHk+m9OwQRMLryyx
gjIQzZlRawLAJP75OCb/3jv3/92UAwgLqswoMl///HxsekrZaIXLu7x7H9WKAEQyOxynhL5TPHXx
hhI2qmnkztQAYhx6uX4wyvUzKIwUFaatV4JkIV67kCvhdOli+o6VVpeaJQVqsPUTa9d6QdSerEER
qW1PHO/aReUX+ETATMTmxiVNelIMEw3dPt7n9p455FDa93OqwAouUM4aBfck4v4bs5ndSGt0gFgm
v3IetGVfLyExFRlP2ZSB9QBOHOouiGwF71fFtrNAa1UPK1qeiIWX4Brn75FjRVO1e393ODKr0KgB
FB4OHXCM6x3munGSa1GnhY5ftl+S6PPtDSxZGDR8eFAF5LVzDOb68+g6dRva1G6Yjv2nIYtgxABt
rvbpthnJRr4yowtmcstcCqdxw0KvfLr646xYE4kBG1US5ABRqtg2Rwx2D9k+ioNotj/0j3qm+P18
lq+ztFwUAUAYnkXDW4ZP48WNERlMt8tKt8Ii/xH3h/qNVM+zfiDrIZ1/3T1VWG9ORUFQPd5UldFN
2KVZA67pZk/iRzad7v88mBvgc9EiyTu/rkeyWkayjkSzw1L3GeonqmypbCEuvy9sKDclbCE0dUL6
oY0y341VrcmS04ewBskrYMiAijGEpQDBjVc6VUzDEsxQE5g0soT5TV3sNBWTp2QoAG8hpgVBPfLk
IgcVy7SiW+qGhBAmGF+jRVFmUn1emKlRb1iqZWDWzHwngm7E7u6Fvvr1wpGrjbQlxYzPp1bAkl16
PxUleoUQy6JRj4NvRL2Bhg3WymK2hsVwHuxXM/s2s/udE65u3kmHQwd/Kyz1otUgua1aQI6Z63do
qHKWR3NWLAP/iHC0EWUi/sAFDhiUGKklJslWO2egi4S6fDaHc2f4zvjx9mJIjYBjBPcfwCIoilyf
utpwB421EQnr4gXiJxEE+iwV7FBuA8rTWBaDQ/aubQysQ4rQAizQ1h/jrPet9WXSVczOktPH8xQI
qVAKwcEQBgIlqohFGViFSPmr0p+j5CHSgLj6dHu6JEfjygr/FRfuliwOZEGaBKx01s+KvGbR4fb3
Je4cci0U9MuQjuJJ/uvvJzkDODwHR6/Fzib7rHUPXvFgLKvfW41fqvqPZKMBHTASIBzkuCmjT3Hm
OdkApqRotPbO5H1ZBtUmllTK0U7Le4HAYsRpW4VANBpR3m2KloQ6Wf5pJ30/FFYC7EN9ylHETqzm
5M7m3q7svY7utBa3meJJKNl9aGIAvg+wccSTIlaggQ4O0TgrUKt9spZ3RvKQjw+3V002j6gmIN2P
RjG+dter1qdRrYEUdAXjlPNsjP37yBsVbynZ9gYImueTEEluYNY0onbc5txE849eQOfBK/0JdI9/
AVayMRAUE5EcQeQtep0eq2DVzQTnT6rVr0vH9MkyB3ZqpLu6nj/fnjnZ4qA0z3UokRcAM8j1zLlp
iVdGY+Mmq9KdNSKBkn6I0iS4bWX75uVUSn+sCDeOW6Wa1UJ3Iiw0611RDX5fDrD2XUv7o00ULmI7
pN+hN1CfkKpCmpZvlgsX0bdt3KZzsoZsqFEppztqFntde7s9JKkVHYBSHuxDJ088VomNIlYO6iQa
aTGIVtbXdSpB2lrFiltIQniJ8fyxtKkBk3Sp0a0HS1T3i+JD5Hzxil9W+rED4QMZ0M+X/B/SFNv9
jjYPAyBouHTOrcTHfzGLQ6YRMwdNHJgXQZmzB70mWE1XVf1ZNou8d4G7WrwxxEd+pNszet9mnKq0
BRZrwUP/1WM/bi/V1jtgKBdGBO9gDU1Xt8UC5rOBPK7t9GwZnWKDS8fBL1ckdLhuhrAbwFMwrHZn
LaHjHYv1RVteBpVGlmQUqAUQdN9wApONoOGaocuqY111fnFb08dDROGmZd/HwwJZKeC94UiFWQI7
JPDGXlKdraj0XZr59/cnoagMvTIkOpF/hKbu9Y7SW4sVeAWX0PgKlvKQfLp7lS8/L2Zps6iBN3Xw
+UT/FK8HO/n4F99HczMQP/wWEKHK6dymlLm0OK/95Ouo6VYKCLlsAQBQ/t2/hXSaI85PXOTtEhfF
OfO76K2q7n4HA+AB3jwPuUck7MSi+ErK2nFn0pxBfbFDfzgUgYPbM7SNnWAB+qcuUkZ4a4u3cGnO
tKcVbc7WsEuIX3lPjPqkeC4ZYLCK5NR2smALuD9e2qHO5t4yxnSqK9K3wD0/18tTs7Z3Hwd0DYBh
HLUwiF7hv8JuTQD1S1arOSdLFhQQEklUCO7tpcgtAG8F3g4Qooobaui1ciXF2pyDznvvecEw7Gyf
zn8zDpxoLrGG1IGIUCiIk3bx5NVnsJYG0ertcGncXnbZUiBN+x8LfFtc3BSzm6PKM8NCPpS7KSXB
pIKbbu8izBQaXDhNHGJInf+CCwte4VhZBXKYc5M9FhUgaadueOxVJCeScaCsgBQh8s1IqRH+Ky6s
xAuwrCuO+bnrawgsQc1C9biQWUBXEHwsoClYeMHFOglLZi92m7ORfiqr1+7h7oUASSmcNBRkkDgX
PbgWVSvN07Q4L9ErtFTL+x0UqFNQgwTjFHolYeR6gmp0AzleHuXnPmmCyDL8XjvdHoFkoaF7g7wK
ukH4SgiHjlogS1l6Oz8P5qHW3tntI8gicxVdisQKx65YOHccJ+YJ44hsmufuNJZnkP60P39m3g+V
85BaAL0M0hOgDIA3vJ4pe6ihAl3PWAnjsXa/J+lH9Pij5VAxXRKHy/MfHCH4m3xSOBcZstCz1ePK
06zsmU1WoE1m0PTeYSZowvab7u328kj275U9YeLypIlGsH6X5zFZ9rbZ74mqEYB/4TrlAgQfDjoy
a8hCouv0euJGwtY5m53yHDUHN0p80/Ub83j/KHgjrkMB5uPO99pGXNGkLCNanYflm67/hAjy7e/L
xgBkjgd3BWJf5Fyuv09zxxlyVy/Pzgej9732Kc3Dv7AAV4hMJ0IaMA1dW8jZtM6d2SDUQe+Pm6b/
xdm37UaqQ9t+ERLYXMwrULekculUJenuF5Sk0waMwYDBwNefwTpb53QqpZSyl9RP0cKFsaen5xyX
OPTqaC4u9XLPreIl4v7PMPRkohoBNlXrYZhartzq3ioOIAA58dfvcm5NoXeP7jr6+Cg8nwwCGXHF
pBbVQxO+y0N/iYl19vFoj+GOhj2PU+rjVLXlEADjYGNBhchITLkqi/LC9z5zQQMCgYGGQBcMMFK4
j2PYpLFYVzjVA7OtyOm3HksTrt6LolhJa4oydH+MsiN10a3z3EpbOLKIAed0kliZVW03e/JBze80
fHSaJzL9/frznElSEO+RzAE2AJTjKXsdJuA9lwZZry/D2Knp74CLzexVf1hDopB/X89l0fyEkJG9
uN8g0f44la7GBafrUvkwgM1KIZ1nNfCHDC+suXPzttDB/rNThAv0SdGjLrIBPuMYpRn2LNgMY0Iu
8aPP7R1o4IPoDZQe1sXJECMvrSJocMb08hrIjlXeyKgzt525BE4584FQJ8IdHdZYOPTdkxkzxK2A
dpyyBy3Hn0PlJEjUIhsOl74eVqMJnr+9HlBGBPATKQZu7aeuOGGj6dSJqnwI5Q8b6614VIRGE/7Z
6fHroc5sXWCQ4YCH2ABF+VOcphglEuTBQzIQPPvRQL5/mIEqAg0wcIiQBZwugnSa01bjszyUx7yP
e34pKixf+OQoQ/8crSg8fSGxn0QFXs/4Mi3S4sJ/5UEsx2LDtIzFsNb2hofrtCtWdXWbkksZ/5ml
92Hg5e//5LGtH3RzQFP1MFrmRvsmCUa6r2W6g0TLhY10RpoY5VBUJXABW8wlgpOEza6zEhJMyMwp
dMZ4ccvIjTvcFOqX7MOVz1788EhhEZP6Ou4vbbEz2Q9KsTbWBuK6jej08T3B6ORO6zP1oNw/ur0O
6R40jFUwbdJmy8186VXPLEfkCyj9AlWORs1pXbZtwlHx0agHXt9PYxcrBsPfScVcyLj03n2+dZtV
B54DgbyXau5DuqrDX19vif8wFyeLCnVUBPylmE4/15lUEwiXmPbBs/WubfouQocqSbN8TTg9UknW
fUd/ojUG/qmMJLVXg9WtOS4EctISZdcqcXIo97W0fvn6p32KQ7giL4zn5WuAlXzqZ8IlG7I5tZuD
Ge+AjIkmZ922Kzfb2PzblSoMgDMpXGR6FhTV8qX+WeB0VAa+9706UCnjjeKXFMPPvQruOEsbC3Xd
T5oB/mRNJGMaz3ciWG0mY9Um3VvXvGT169eT9mlNLVNl474GC28ASYOT4F2KQtOxctuDH8/jSmbr
rx//aYfguganXXwWBOyl9/dxoryKTM7c+sPBo39FdcjHjd1ujPWQetAfci+cDGfeBQKRHuiYi6f7
J4160lumpX7dHiq4xdtXzv3X73Lu8bg4u5BQDQDjOO0idVKkg1tm7aGlf/mKVn+//3i0joCpQp8q
RB3341QttXsmfNIeQNZ+05cSjnM//t+nLyvunxWreun3QU7bQyNfYp9eqOx9SmdQT/j36Sc5rlto
PrgMv/13MT1Yv03/9P25QXUHAceF4sunzq7VmXJAo6o5lNUvXXVx77jfXqgLjRm3ABRWUSQ+ja01
5GQsJ8fHzcKbcUTa7O+N+4cG19O8tbpv32uQJeFQBh4Mt0yUSU62heXiYGR10R5MhoKb1DCQWnvB
Y3qJTfn5q2McQOcAhIAr0Sf7GGBdwnrgfXtw8lWdry5Zkl16/PL3fxbVaNtlV5V4fN/tc/VYfluA
a5kmH1x5yGbAXuO0nKvcsMh4iufbmiVjze+aRsaOI2ObVTAh/ra3MAFoBxkEytMYFFWTj69Thp0O
+DyaA3CNkWPeeQCPtdvvruRF4Q1gcSQMuGacQhrNzAXSymI8mMAkXt0m5NtBEAMgGceU4fmf+BM8
7crMz3uDhRx12U1mff/5aAtDjBLIl0Xu9SSQYOqaicFw5KDXXaiAl/s2hoqA8gNEDXY7TJY/MU5m
KcqJBJl3CMVvrzjk8DKx15c4DZ8D1iKKi42OOzkYUqeZG6DuE/Kb3D10DxBKho+qXGXf1gvEi/w7
xkldYdCBxmrDGHlOoCP+BEuYCxn+59MVIwBQiK7cUtM9veK5dd+D0ooRVJZIeouDZV1W7/a0g8GS
sC9BHM7MGW5bIDSBWbbo1J1cJ+x+qAFLoeTAZnsr7AQKZZbmm6/3x3LKfUgvcVuFcMkiJ7NAS08j
I8+UrIhg9sFx3kciYjOm8TjkKGP0F9LpMyPhSFnuDsvd6BO42OQAnaCWMh30RCC+3ph2uCZpQODm
lYcJ0q/02/kDuHLAhiB3x43vk1UCm9MJB5x2D1m36oaVvkSd/a8adjJ3yBXhews9HrTXThOUlgbp
WNcVPTih9lbc8spY5iXDraDtbmY58xHNewXBaZYpnlijY3aucYNIz05zPTtM7FQl8wenbXTETZtv
cD8NblNITuypnGxrM/nw4nFsLW7p+BuiYsDl+lvheHpd2tysqhaFwNxWQRWlsJC8s+eAr0bPtuDp
JJyHovAvCZCd+YboKaG2BlFw3IlOmY4h1BZsf27pgUFvISyPEyHROG8mfSFqf75lLs0rDAWYBfJZ
rJuPR8MIfwivz116GLw8oua+B+LCZa9Tx6DvwCM+7vt+Q+TObxIJCMvXewIXmDMn7QKYXChGEHH8
pKLatP2cmtSnB6BBnogK1U3FYTY65m7BgdAkD2mtm7veJzLGGqablkzQCTYgOEbhLEcZh6M9kbgI
/WYzerLcN1q/dix4tQXwncorQ71yJA9eZifLH2e/BpkpyNAOjl2aplgm9M13Qf0Cxo7uGlEtLuXh
WCRFa6mV6StrE7b++JCN/fhgTaH/4qKoAqejMrDW2lEOmFH8r2qydR8UEHHLMUdNY8FQjDptPPAA
xeNwdHZ5WrwWlsjWSvttFLqiXFMna97F6PT7ETKZ1xXTKMi3JP+dVSDiRNk0EcRujRyh5O56bkH4
j5vM+91K7aFlGuQ/sZx9EUFT4gCLnafSdHUyB7N4lmFQJ33uDGu8Pl0j8Izx4KTzNod9ZMR6R6xU
aiH90+IRgjp8302WvaK99TrDhLmNBj2TLAo4k3+tacyiHt4uK1co/1ZNzmNqbPHYQgx766gWbjVe
H5QxL2ffSTIQ3eiqj4rFvlHo8KdBd7dbMXgubhzVv4hmeHbCaoyceiLXLMSkR1Vo87jVavxVqDrA
x6m9GcRkKR8nVaMOQKww3U2UdrEkhXsf5MatI9ZWskyqirIfbk8MumWZjNNGArEjnJbfB7Se3nJ7
eIeTR7duVPe7mlEjjjJqcSdy7QwdtnJgT0aVT2PHnsk8T1kEKqMNn3qhIiBTIfduTTyx54qpSA4c
upZ+ONZt3FtW9cdnwKeVPOXx0KXVQ4565dYN2yM4F789Z4RVSZGRxHTjKu/sd+2YNkprf7wLu9no
pGO9V990Vt1vTFv9LRGr0jVILZC66Abv6OdD08epgiJC4mgKUWE+sI7FbJzyA3BDPytfV8ixLH9E
edA8iDb/7TTBj6nQqousovppHPU2Zg2Cv8jcuBJQoDEeN3Hq5kGUq4ytO+W3u9Dqfbgo5KpalarI
ZGKDc3mt4X3URIo20F3hVEV2ng4r3y/yTV3MPBo8rRIHpPi/8N1QOyHkYzkhVNi1cFdVzZ/7zqJP
fkXq3TR1fxpfd0PkK15dqXKy4l57v3tO5yCxAtqxrcxn5w+CTxrVbTvGyPD0ikDfuv2BcAxNwQbC
ZdL0BqKhokaun8MYnqMwg17mE3xtZrKFLjDPIHUgevcutYGumbt2jhpP18mYUoFTNvSToMz/+kVT
JUFXYISaeSUUvRr47wJVM2MpeSQixt4XE7WryJ3cptl1k3QjyBw6sV+YJq54A/W8soZxggPZORvk
qRjlVZ3Yk/hBMgRq7Y6vkFJuNvDc4bFJXS8OSUPJ2mTo+cbdxP7Q2erk3oj2RsDn4WZxjiRYGu0j
kXI/FdaPMqiVtZkHnFgwGrMHKKjmx3QsfzmsQOAxuefOiZebnwoKZeaqZXmx94YWYa2vxOBElgOd
dlkUWRqJgDc3itqg2olQmMfKltzstGfxrfEUP0yQDrHAk+sV7iBeFQmL0w1Oc75rtKzyVWEFfbrB
Ur0Trb3RaZ5HPRE/AxtiD8gP28THL4i7QNVxJqy+jzgn+Q1hY3bfjqlIzDAMzWryzLWxG+y+Kle2
SqpxZG8EGeR6zFL7LW3XfbkeQFtY2anBBoA8wd1YuCQFYM3nEHO22W2bE5knovbaZ9bS6Ygu+Svk
0O1rqYf7qsTXsBzX/gnEHjORk3dZHIqg4fCFAgk+y7oqmk05xiVAcXvusXJdevb40us23dCByUfb
Gh/nqvgFVpnaMdJ4e1L6dM+aulxjO1vx4A1phDNUR4Vl5wnaBikUDqppPQM9uLdEalXX1B+GMSrl
/AoJrcLaUHR3yJ+mCxgUJbVLEmFGk/SI9lGZuX6CDrqb9H7TAJunvdmOS78OI2PcMKKsfBsaauLS
GhBcK1CfdqPKHHkjFrGZfS+BU5sA3uiStoRFHrT5vSxc1RJ6H5rACTgnvkESO0IlER60adptaT/9
qqeSJb6EKoAis7zmc7vvTKYjPZRApzrla4gECnpV2Z0OZpJ0Q0tXngcnCtsgsnpmcKPOVdYvHBx/
JzfP7VjXdZ8wMrWY4QG3n6jqbaXw6mnubAKcfyKZ4UQoNtNUSazTjNeRO2uaxbrPyyirQhBzvfrR
nhqlooChykx1OiYAU22LwIrnEuRvp6ogj4qfaFOJVVUauqktSlZ5Rlic96y4oaOQUdmXG+WlUerg
u+gBPwxHdX8AQt++Jy2vYrDWsUndoYGwTAHB8qgpdfUEpd1yrSabrLxcpFi0aXfwxxEKoKlqfhhg
QrYUsvh7gIf5phznLGLa/J0wlTFOXBUzdIfvfShfbJaSeiJDalbUNXAHzElqfjUltP3gm34P9Fa6
qqxC/0IcNL9KMU0JQnR9VbOse2CwB0dwCGACnwZG3JJymn/mWVnTG6t3zG+odZNoblsaA1aM/aad
9Ffbyjen8721j6AQ2SIn8TCSNFZWL3Z+h+kIg/6PS/WDbRwkV24DOJTFDkwVdM36zG/jfAQEhKJf
h6Kln24d2nZJqrI6htZqHrswdNpPmV9E3K+6HcJwFVUFq1cib4MjzrLm1lDRX3kCYjOCYHf0pA6K
WKIUsTHC7Tfw8DTXYZjyiGUjI7i86Rl+1VVzA/K9+4sOxbMmLHsyuqgjb2TNdYkYEpGiAFWxQ+Kk
ggY7Z0Q2d8/mJlQraxhpxAta/em0HcAvvsaB3nWljKbU/sNL9LuTQdlHV4/duLX8Qei7wXWyt44g
lRloe9WG5Id2Zb6HPGqIBn8TzmLjwKykjee63dt58CB8I7CUnTLyvfYXZ/peFU29tUKZx0RkG+Rr
zBuhETuuEWg3bdcPO+FbbuJYo7+DfKCOAcxvotYeyLDOayj3tc68YPVwZNNJdjGpoJ3Qe/KWz5Sv
UjdrV6PlDPg/uiTkL20XyLhvrHaFJQIJJJ8muVJw7ArZvMFx+5dOzqtRZg1JkQo8CjTBRLhxC5Y0
qfeH08qOZpGCjgIyaxS0OdhOhUStOs+isDB4CV/pGPWO+UYN+QHu3u+gAZfrUQkY8ZLumYomj0vi
/5onL78S2rszlEAnjam/sq7YbcHt/g94WvY+Z2l/nFmabpyygriFZYrHiut6JVN72nLlm3A1uaVd
3MDAooksGfJrG1MOnWBQ8llgatxJ297TEXwDkXoJ0GBWoZmAv2Y4zryqr5G8WTD66XBW/lQTzrrI
bmh2cKGiPMVW3tCX3gTtLyK635AjfjHcT2M5Zx3StgI+OuaYTvX40LQaWV+G8LK3Oz2opBR+acdF
YcY2ZjiQ/oxsZhsosg8vSBnaBKVML5Juji5iodtmlXGrWXlpOa1CQYpriDu0d0Qa+77Tfr5ufOXh
I/hCxAXvZBipfEofhVaAs6akK4O97oOaRNwd5jnhgUXWFrH/ppke7kpSPba+L1cIu7gw2HmzdSrY
6gJnBrDcYEn+kneVRoba+i1mpwuzTY1wFBsgYn67Vltf49IAAbvZykazr1zZkGOp/KraQso2V2sf
mS0U7NNiLcpGJCLPjug2/6kFcrzaK2Lq9RPiXY/bRDj/DcNBI4R7iDUBfr3A519JwcQz0IhsPytS
rMYCJIAJu/mg/Rn5e93o3znxNB6r70unCZHXB3Ak5lMfV10j3VVdSmgtVplzBGCD6Y0zFXmBpK8a
uHUtQohJlzi5LdIjNUUrTfdNg4Rxrtbc2OCG9Zb/a8AH+pWWocdvPI0+SwD05dbOx9rdqcG5RRt/
gCjnQOtYur29LQuP9quMtSh68gndQ7AX3NvGzxmoeeUbKTwks9CdvHXC3CAZNNnVwIEuixxUZ5+s
vua7nKbcJIpAsMWqfIiEgQlTX4WNRLhRpcieR5+zyApKzANQadCRUzUoOA6tVyGxX3xvFjbIGEiA
3ZHdK92pqGuzBhjhOY8FL462M+Vx0VYHaevHGi2tKzdUyO/4rHG+w+MyzaS8q21ZxSOKFs+VX93P
KkMiZvdBDINK7OesznYOzotN7ii2gZ4JwWamLAEyv7qClqfdPoDYRSLmpk11w03WyFsItjxo3/4N
86yu36dcu+xHattQ2prtvozSpnyTXn+0aflImtbDenWH58z21CMrOwdm6mSan5Xbj7dDA8tHyf0E
B6XAqg/Z7yGfn1FDqLIKZ6Cy7C33Pet3URV2hEISuA550JBsnQdGPqSQRHr2OX69W9fB6zD3KDy4
9AcUy73VNKmnuujzuCqwLyTr3ruBceyy+tk1YxU7M+6C2djUUdBYHlx6yyruKPhe/RjaR+S9jxlz
82fI9gcvELDLrmbPaXCAdkEZlWNa36Y1Gfu4LnGDLcFCWpUAr+x7CI/Za2fm6UPNqrBK4MxRqe3s
9g9d5Quzz8UiyVr6uNRlIfiLvUnfnWF6F7q/HpoCKui+fJmC+VCjbCFwYVKDvOkz9kbTyo1kAyzx
qsl6HEfGdnroNDLgy1hQQeSQQfYM2AVd44PDcoDsQl0HYI65zc6r7Vd79F7dsC/iukKA9KT9SjoQ
cglCUTTnmAy0XiVAEGOGOWtS/TQDnxVPzEmxg8rhb+POVlR6AY+nNphxA2ozvtfV0F8pavU0Ekbt
05lbIK56gFgVZPCcRHD/eVTgkDj5dD+WfpDgao+rnskLBJbw2Nrps6VyKwq80t3MeaniaabldjYs
W9dF2uOn5c0P31QD7vBqYdqkRfsbCgw6yWdk2LifImBnU307Mop3MCCeirkcjpaZyxcBR7mfIL5W
wxYCbO1dAah9RHD0DLEJ3MMM2bTHBjId2wCVvSImmS320NXzHpXgOXa432rANeHWFSFfpL8UGO27
mYymT9LaCpp1VUt/M/TN2lOV/YwLsUkkAIC3A6RiV52sO9BOqPNS1rqftgMHWx93J8BbOSIFTsEw
CrXdxB0L540a2U9MfRohHwF3iCFRnWb7WJeu2Yoct/9g2OImuA5zHV7ZbWDg+pHm/a3WonX3Yd3P
q97LyVXewWQYOIs2cY1+QsuAbn2L/AqzZozGOnzMBrwYFV7kZ94+LeyDSTUScMHfgk79QkoWrOaM
hjvTuncqBExlDIQ5KJ5pvWpbu4xb27RlbNl2lTQ0zZOW4T6jp/Q1gH5b7FklBCvdcitLsiWNv62t
SbYxUuQGBtjzqkFiFfrllrY/Gd1qv4ucyXsnI2/XXaOca5plgOSiFfHuofLxkgUa9+/K5n3il4uO
clnd4ar5RDouVmIYJDLOrlibMOgi0XflHrXbQz419q/JytW1lEEgE5OqF8eazQZxNd+22ezfpq5r
fpiWp7hSQmLJDoqj1PNbwWtvM0CzfYo6mhX7AmqGj8Xc1y9l541HVoaPlWWXGeCEPipuZT4kAtsi
FtoJd01pyaSAQlcdoeTsvqU4RB4BQxqc7VwUbwoZwjUfqX2Tc1RERzMOkY0Ycz0zRe60I13UaqRl
R4ObQp+ZWT9DYu7deXY2beWaVV3ofG8IhKRTUBCjvK/+ssx6b70ahuKsOAQCwnYKmXICSv9rmlaQ
1k2BoUvnPNhxDx6qVyOE657cGfWuDsWcXY9bV8Rr93HsW18kA28Ziz3u6Du3LWZoZHgK+UBoZSif
yiDqnUFBML9Qj3nFFxPz4HkIyZAMJXMejKHqPe8bWOmkiKAQjJjnnwrHwkZTXG3XI66CP1qf4P7o
+0q9dVRAM7drHlpHEyhRQ7U61kVmdOyQ6lgJf7zCaYuutt9AxBcVzLWNfyg3NajJqNeRCwQnfzD9
j74jzU9IKM0Q/GzlirdWeCuDnq+LuXoXcCyPCzBtg6hN5Yi6YfgbRYEi5lp2zzOgjnf+SDiPGUtn
vCLSlyufNLkNN500WJt0MrHdF/BaIOxp6tr8PUQJ9B76Ys8ovvvbmUw0Rkl4RkDJJnc1p/6zgxpe
OSPQ+rA2gMZkJt76luh4CouuRFlhKPLEKGt6ELQT78ECxMlTg6AYcvpb4/J5bc2s+ZP2yzKw3Xv8
7i4ZW7Qc4gYVs4SE/bACTq45piEuts4QPpAhS+PBrYOI0Bqbs5ImKt3cjUcEobV2a/5SAAT0AEUP
/eB03bwms74ZfEPvAe0s+siQfLlsWMLF8qLjiLCLW3EztM6mymfUQABjB+xGoUJ1NVO0LFxbTvfg
j7Ib18BJbpJetVmCx4NuTTgnhV2xqAytIULpGbuJU+hkOwBJ+XHjUHEBp3CuCQfJHWdp94HidIp+
VMp1kGtN9BAMz3OwGui2Nt/v8ELOB1gdCLuASeWe9C1FwJBtSEHRok6cYssv0fTP9TKAnFq6xw7+
O4UleqhhUdSa6EFaq86LHX6hsXfm+QumAqgmEFxgr3qCfpfCTkPRheygvVeEVSzEr9sxZz7Bv88/
RQj7XWBQeMPzSzWgZrR1qx1HBe7rQS68BD2BFqI6PzGUfRiQG3scLdaFNuu5xwNiBE8F4E/BiFz+
/g9yg6DaA28dPwCe/uqdX7Kg+Px06D+C3gDkF+x6IZb28elsCqlF854eAIq0dkxuv56bM12/D48/
mRtc6VzSZXi8rfZhsBvmnZk2gbgE0rn0Fif7ABVK9D0sTQ/V/DaPx/z167e49PgTtAlRneJAT9CD
0ltUuOmFL3x2ktCvByMY2ADfO/kGUMCr/Fx5+PX2moloUpH7Xl8S4z33DmBMwJopxLXxk6hVqpxM
qAJgEDnilJzqCN6u35+lRcJl0YMF+P9U7jcvOrSkoQl9cFGTzN2VrL9L4wR7898Bgo9r1S/quVAQ
kjv0dIgMS1L7EqPg3CSBWgIvFgoSO8b6OILVDBSVJ+IenlBHi/z0Unv43PMhdLN4ri3kj1MUiAmZ
yKnq/YPBeYgsPjDWhY+wzMEJsGABLOHnA3z82dG3Fy76qK4ODoO5nXkCPRKzaR/C6vs74sMwJyhC
SxaChwzDKLQOEl5eOBfO7AgCwC4s1xcWySefn6ZGCSTL6gBJs3cjxsSTGxct4xaFma/X7OcDAhgW
YEdAGACNHcycjx9c+w4dpApx33DnfD951QE9Cu9O9YN7YaTPxB8A1gBf8bEJwb7AQv44FF0u3hWz
04Nz1wUepHk5oBdvyn0M8zq2VOz0KDVckIP4vN4AYgEMAewVDExO2WVp79csGFV6yDjfpJa1/vH1
9J15PjjVIC4sflzQljvBWgSTbUo/Vfmxqc1t5cgr6lxQ/Ls0wrJS/jn9aqnDDtqO+bFHS0mvLP+7
PHpMysLfXQBm0KVkJ19FePBE6qnIj0WBiBhf5Ped/f0Qe/dxwgIsd8pYC3vV2yUE8Q4OARJAbqBu
+7/4BP8McLKCu3R01dRgAGWvu6NNLizbz78fyRnw2QDbgn/+SaTQHnRKa1QHDqD1CQVV4W/HdDwf
XwB6uUuafMoEEA63dG1S6yCD68rZGHYhHn7e4ECj/rftFiFYiNZ8XD/E0jCAcDxxZPOuCo+Fv66m
q+9+gY9DnMTCamw8GxgAcfSsBNQmeUnT5cwn+I9/Co4bzu9Pm4xDtVh4FcznXHsnr2r+7R0QOj5w
ogC5gkH1CYo2mKw0craKY/WWAd08fH8BgWMO1CMCBGJfcDI7opFENlMojhTFQRLVz9+f/H8ff3KD
IEPr62DA42V1zfqbNrjw85f18fE8XSjy/+/nn7oYu+iiiMHF850+VgFasiRCeRLdwjhnl4QCz6xV
3BIB/gZ4bNHAOtnKY+H7WRnK6hj4j3U/RCPszS4xkz6frIvE7P8fY1ls/8TTRnYQVQF+6mitlMmj
YeUspZvVtz/Kh0FOjgXmVyD+pxikpjBOK67n6tvnGt4CGlQg6oIvBxDqyVs0Xjp2RVUdEdBXsztd
pWW/+V+8wz9DnHwM06V+laZldXzqppux+PaxBtcpyP9A3cbD4XMalkQ5tCNHg+sgxauuY0ouoCDP
xAzQz4DNDjFR4K+ffOayBv5hrFP/MNpJvgMS4NuT8+HxJx9YWGCyAu7vH4Z8XEMErBbThX139gUg
lQoZEuQtQP5+/MIlyf15mA0mqAW+K4CZjbkwwvIbT3Y20BI41+AqhdLJaS5epJ2D4hMLDqZdA9Tj
i3U6rL+epjObDaYeuE+gxPHfrv74EjVADKRGg+cAUdvYLW5r61rxNi6/7V8AOUhUZ+DiCdXGhVn5
cRwF6HAOaUh24IW6Tq/kxSzpTBT8MMBJEM9IlrUTmpUH8RcoKp2vvTwOSnBFL2y60yQZfAs0w6Fb
hbvwAos+ZccPjpt2agysow6QjxH0WMmV1T8FoC70/W4OpwTYFhRjs+3XX+o/FsE/q2EhkgBdDtgw
tLCAZz+tdFU6pw5PR3qcRrTWQcsUbsTR/30M54luchhMo1RbP+XaM++pJP27qf3wulIm/StDX15V
qf2kYIixliQNI4vOBN2sAegbagFJqJsO+hRTmbGHTDfwMOtJdgeFXgOLd0jtx/JqoDFYJqbhaMOO
jxar0J5V3Qpe8+EGTWC1cXoKQBxAV7sOvXpYe4gR8FwZinIPeF32YELvCFqnnXw9McuX/XdeFi9k
wA2B14ZD6YKs/ri0yqyvYTlSZD9C/zX0tkV+lPmV24ZRE3aRCS55ZJxsSkjdYDgQJZayKcTRTr9/
VwNAyU2TwXx157SwQX0a6ffynf87xHJ04JszMIdONotwTIOUjfEfwOkx51AV3+MOLM8PELYwXXD0
XXblxxmrnGyeQrRa7xvgvR33SPrvxfb/BkA+vlhpomyKquDHAcqq6i3SueG9NCt7HQzfi+3/PR4J
LUM91kHs9U72usNUMDncC+/L4XY/eP+LHw+CKUqO0Oonn5QCR5tWjl0H4T3cPWrv2cgL16GTkLv8
ekg5omSNsA6lrNMLfeFbBZ0yw390XpQWb9SPSRi1/Hsp/6dRTo5XHo55ZfjAf5RltQHK5yVoxfcy
hP8ZArxDJM0oFp36RQ52Okio3fMf/jRt0My8boHV/Xpvn5+r/z/Eyd6WHNpV84ghOLmiVsK8OKs2
+lIN4syWXmS4UBiEfAKI2Ccl4JAOqhnABL4vWy+aKMR6ds3h6xc5SRaWucIdFRK8ILtjR5w63Dos
1XMLtvG91rHbbtEi+/r5ZyYKthUojyPpwS3mtEgu7ZyJSdvYcfW7bRlgEq7UQGLzTUEjvAfWLmRh
HLCWMVHsZOuNJfM4cJ3h/fymxV351A/f3n0YAJa0Dsi5+CanoucACletxxm7r/g+3zX+t9fscnAv
FWB0LHGMniwox+pQqSkJuweVZLrxit3Xn+HTSgIFF0WI/zhEqEScdotGz2JpmTfkvq//D2nntSS3
jmztJ2IEvbklWa5ddXXL3zCkLYneez79/1HznzndLEYxtM9ESDfaQxSARCKRuXKte/WX3N9L5t/6
PkagE5OGcZi+5g6e9661EgavEsZafS6qwFVrgAPT3+U7FOyILaZnEvpSajpL0QfQm2ZQRZL6nCZ2
l55Sc8NU/3zg3YXNDnPMFMo6ZOXgPng/Ba3zuzrziuk5SFoX1LwdBYdmAAYX3mXlCBjxKRxfe/Gr
r+0q7+iVGyYgzcf5anyok3jZQAQkLzvbOnpdKqCo07OkAdKS3cDToCu4n4ACEcmcq8q1fk/+hmVc
OQDsjkctj2ZCYIU0z/tJ95JAbAw5yrOeAUi+j5sNB7N0AH+iQ4USGUwPUNotd82XLZyx0SkfQu3+
yyHPHuIvt017OYE/A6jQrTONlSRMUteNJYqt8kHsfJcWq6qT3f/bCIsnc502kqwGTAFpLeHg/YsJ
yLD4U6Dh0p2VZt7vQJBROMlric+rwiGMguNG1KasbAHMBdBTqNBFiFfsF0ofUjkxS+UDSqbQn3tx
/OQbUvFRanL/WdQgexS0CfG+3ItcD/JER4sL7RFYEkCGrjfqvaG02l0hx/pLWufNgZZK+bfe94/e
mKRHUe5NIBxC5JaRUJysqZYOkSbQEWa0JMWkGiS1WRf7rgFa29FwBrw6GJwxhBzAAfJV20Xcij9L
tBjs1sP9TSOBK/jULYb2FR+IfVMawb2uVPzbJBLUtC3GZxEml/ZRre+E4G8DWA4T4RlZIgidSbAs
PIiX9ZbiqeLwnMg/JSUEAf7rtikuWzRnJ8gIGq/7+Q4i8/veWGQfII1f9gNutrLDpqf31Zkau2/O
wvRM++JXLdJ32gAAvvaPt8deXb+ZgAixBp0+1MUVRYo+F/OwGJ6V1vqEVvKXeNRflWrr2bQ8z/MM
ZcJ/2G0R/SAoeT/DdKTaChXt+FyXYsdGhdUpiZMthMn8lYWvVXCyVBb+0OguX0uhlQp1Fwnj8x+Q
YcOtKP5CN8XRxBQo/MvtlVud0pvB5gP6JnOo+4D+ssLnYqkBXKUu4I2tu2sudF/Nh0rAHASR91nO
R6pQf7QEDeO2Xs0EwKeeHNryayH1diUHTjr6dlrvxS0JktVlJAyG3hGjvOrN7+g6iKH3GZ+DtkY5
rNM/DJSzYj13PK091Im4cUcuVpJYngI8nckUhAhozOUDTtebNtK0wYL5ew+SajQ33kDLFuQ/A+Ai
SOtTwybNuDBysZCKRg5q60zHXSU5kLKr6qkcnVh9VRW3/Ir2dAEha+iQGJyav4twrgafZ//GTsxm
HCvYX60z5fryBxxwyb6MTHnjxp9D4TemcjXKwoWkqpkrkcYUtUC1W0ByUvtsTccseZIiHXTbRgCw
TEz9ZzxItGDXn2u3S5fV09NellVvnnVPpkyoWgFgSJEGYc1o3CquJBsYeX2fcXMcJLk0T6kYVx9u
n8CFnV79hsUJTEKd5H3Xmmet6Rw5om+rVC2nC2SaYuVLopXu7fEWvvL/j6cbBCdcN1d0jl0OCY9Q
JOZZLetdRs4p9DwXtNNGiW59bUn8cCyIG68YFhuR26jzGIeU+JOvjZ4t0v/RWAohshIQ7Rvf83z4
1hBJqkhk357kbI5XhvRm8EVcJDbE0rkVmmdlMh+jKjpZUbqRLVjed38WkucnVkPcol7xpMSlKmRx
ZehnTXy2Mnravbt+uMjTOUa0o0dvou13ngxlpu4fmk2Q3SJy+s/o0ErOrz7ex0vuQmAaNc2qjJ52
1V6Z0t+GVe0nzXPTpNwIHVa3kgj5v2MtVjMGPS/mdCefq6kuaTUDaOuTAsumDw04WsgX8lNRtHtj
EA/0TG7Raqzt5fxQnwu9zHWZ0g8Cz2vkSNDPwXBff1Sav6s6/Wch33x+MTnRQ6w7Cvj8DHDaE3Ju
HITr88Ytg3uZZaSAayx1IUq+3nuwcJ7z4mdGVDSkR20r9rpeIsaAM3kuFRg81heBSTVqzWgYnX5G
skE7yepGeHVta+8/P7vtN85fH+UcmSI+rwTC10xunvwyfyBbeU8z2cYNsDqTGbcjEv1AK7J480Wk
2OXSH/XzZNHDDPo9/nnbM1y7W+YCdgbioZnmZknADpMZZXe11c96evADnO30beDa7Ip7xdxytauT
eTPWYt3KfAqjzm/0M7CgfZ7Wrmbtbs/m+sJ8P5vlA62mtTPQmU1UXwLDzUiV1dZjC0mE3v6ij/X2
aGvzmavmnMGZD2z5IJ8SowkQTEUNPpIeSs86TP2H2yNQJb3y3KTKCBa5HiiwXZXLfWE0h0Yd/Wc9
F0tjH5tKdqQbp3UbbuvaGbRWO/mKOe1Sua8+9EYXuNFQ+qeiVga7Q3nzeRBK7SSWSfqcZUWw981Y
/UwP3/CaZ814wIP1n1tT0F4yhX58+EaSY0FLvD1NlueUYh25tKHSXu6R5qYPWCp3sdGMr3VWs4de
oB48+ACgbym7Q24k3THJ5MQ19SY8K3Vg7mjaivZKF0MEIcbBHc+DKnCMoY3vIqOjFVr/bTD6fS0l
4nOjVzGlpdjaSYn1dSrF5lAlUecGVVw8CK067aEnUO/bvNQAOgNjpAM+H88J3XxnLa1jZ0LX0ikB
4uy1IPoxQMsLL0kgOX6htK5aesKTNWb9Q2yF8a4ym+5eKuJib/WiCnlUn7u6OuWvSqTSYZWIuZMP
LewBYRDsLI/W69GQixevpYUj6GLjkyfo+Z7WpvTot2W8L8u6v0fBXXcgbJdPpaF+KbQhcDQqs/aY
T/7FINvtCDT6OVJNE71ZSem9UIo//F4K3KwWXoOunX5ZxYbDXTvhAJ9pQqQSQYl2cSbo4gnpuJH8
ZxTV9lYS32s6HWOy+tEc60MmdRv3x5p/hyiLGwqAx4x3f+8cG6OWtF7SIHMJgj18xbD6+veJsUXp
uzoMJQOohyT+LO97vxH1gC5I/xmJlZYGz+CBzT/3rb7xXFs743MamXiYZjTS7++nE3l0BY8a58+g
Y5F2PLpJbx/xtcuEnjmSyTN8jlzE+wEgMfPEoKr954i+71ycYFPwAeEAv9EOt0daZi252vElVNPI
d6C+fAXMJWs0kLBp/Gc5ko5WNBw4ufeFWbi84eCfEd067WkUUr/HTfroJeLGm2lty94Ov4gsWr9t
wwGaEFgXzK+TJn/SgubQd/LGgq7tmAnejjwjNggy5P2CdhDiKEbueefczP9RtZnjV/I2gt21MQCq
MQqAULzz4kxVjZzSQlgLZ3kU6PuJ7CrZSAWuBJnyzGn3P0P8+fc3QYYEcwRxTCucO73Qbb+wOjtP
Y7pfLFp724teGW5bjyd9wL0J2sboa0Y5s8IRD1BkhOfr/RrG0WRqoVF458FI9lHyvWjiXTJ+j6aN
dVwdx4Dxl7S2DHx3MU5Iz0eL4I93LjOy9vVHS0RazXhRsy+3TX91v6DI5d0l4zDkhekVY1LUeh17
Zy/ZKfFjXLh//X2ubpXHHQ4JKanZ9N9sFuc6hKzC8s5t+oJMTvpy+/NrJ5fvg96lAIjA7jLXEQqT
ZWZeKJxx5jIWAZAiExT/bqoy/xFkb+eKdWraQdDUx4G+BTfrBxNaEBKbt3/JykIiGo0igcJ9Qqlw
cbj6aapb+BCxyto1HrXBuf15eSWAkwh1Z5gKhKRXSNxcrXplgKXnPDZBsZvxUU6uWZ2jZYCWI7hu
vow9NANyVpoHKEELp4Id4VCEIlVXopGfDUHGfoj9wjHqMnIKCTYVpZi+mpVvurHkERnE8WinuYC0
etH+Di3tPuy0X23cqo9TLbcuLYKpY2jjFnxpxfsxM1Jv4LDBepkLE1RLKQsj0fTO0A7YXqjs/MRA
GDY/3l7B1Q3iMsEDUiO+0jYlSpUno8FSFBOWhiRyyo0B5JWIlIn8d4RlI0/vF0mfCIFw9rzezeLS
HsB/ObliPKeIIZpNdg+TGKnMzI3pn1WN9rnTzPuxt+ATyE7QFjpCUB3MoX9EvnsXp+FRIjN+exVW
FxsYMdgXgmf+fn8eJY0ahS+ZmGnxqJtuLvl2uSVJvRJXwTo6Kz8ZrAcFz/djUOjv6WaXhPPYvnji
R+isXFkECWpp+3QrLb12LGidsgisuG2umMT1WO21LEz857BgV8t/BBPKvvjQhodRkGl2Pd1evjUj
AtRDS+RMY3nVIUTTfllrmiWch/Epio7lz9ufXzUhHueYJxkMesIWXoQEH4BBuRfO/aBJ94Kniw7N
8rUTFRHtrtPM099Y8gVan+jBM2AdUSeAeH7jfeEV67s0qXm7VFGSV8hWvH+GxJCcIlVplzKEZq+U
nXGvVqX/evtXr9kUpY45qlB4jS3j6JLYUu7pqz035kf6K4GzJqDlhN3tUVZuRIS4/jvKkv9eG4UY
2j9NOIsShuVE39r+PtpCb60OgsAQ0mhz/nzZAdaYWqkPWYaTqDXL5YmZuk3Ye65XpdLOLKst9P3a
UeFhPmMPqRcRtL8/KlPi97yCcuEswElVkNLtrd9J/NRQLm/FjbtyfSwykEBxyAAtExqKEqRWnTO3
mVsyQMRESls3n3TuAqguui00y9rJpI7z3+Hmf39z8ydqLsNWytSmiIZ+6WCNNLxZnxr5ElayXWUb
jm11OFCDlNUIyum1ej+c0kNyUxdz4JkdygAPakPeclCRrxZz97YlriwkGU6DNwOPnzld934ore2C
qpSIzdqgPwp++K3zFKQSwl1VhwcofjbejSs+5+1wS8Ov+jDNA3Pg5of+oHlq0y+3p7P1/cXKJUad
GqPO96GkIc+VbnU9SvN6vM+xy/yPNr4ZtD9r0r5fL6MRlVrKWiZQqz9lw4UybzpoHcHJDjcd0C3a
c/X1+k5MrVfArd/EtLNnoC9R36eh7x+g0jt6YriRrV6xGH4W7fn4WQo7S6V7fRxg3siJqCZv3wmN
nZR3AiR3cRAcBz91zEq3by/0qt28GXCxDhBEdTHoKe9sCt2jFlt3QDkdwSKygjkPUYONE7HEAs2v
WujrSYSLogYqY/kWk8XMy+KpZ907bbSNrH1UoJ8S62968prb0OSN/UHxumMxqYdYZt8hN9tw2qtr
DIgfMC+U/VdJ1FFoIBMR5mcMJDKq8NQOhw72ruZsWZ+TbOMeWrUzaJ+pS6HVePU2qwpVheyBt1kL
DYyaaDtTevCHn7ka0mqJYZuOp2880/60bV7ZNp57RhTQqbpES0idKY5tXnnnQH/JwVkVsAaHjWJP
qmQbzcUYvpjjQVBRJxSlXQe5DvAsu4Ajq4b0UIBKJE59Ow94402PsSFClUexW1KfIlM/5MOxqSqY
3xSnhs118I5CDzO0em+U96E4clcEUGKeISJDUOtgak8Rb26/fwrD75p31KBMlL8L1udRO03lCR61
DTcorW0u5oXLpd7CAizsuQ56Hhtd6J394Rs06el4zkTyisGE1sA/+phBznKU9e5Z0J6yPrJz2H/r
dNzJ1mAXgCd1MbIbwzzePmTy2imbfxJ6AbQQXLUUemoy6lIqWWfdfxzkxh3azxYRPzTKTlkquxHC
KPSGiuk+L74pMnfS2Npq+VUQJ0fTpp0a/fDr0lHDAtzapUPOQs10px73Y/Pbi+A0Ul2v3MrM/EFe
Ls2IdheUIIn7eJ0srpTGK402ijTrHPNrsqjYBZhM6f/O+smVpTuh/5SpDQ++z03xmKfGLlZ2Hfkb
OTgguZCqEelLxa7Tb5oOo7t3LwnJIameJuND0R069Vznl9r61KvHafjWNclJz36m5UBq1zwWwen2
BqyUO2kJ/tPkDAx+bhp47+5Nc4LZr/ZU6tSS3QVPQn2XxvdjddEw+aj41JS/1PBEoSOG/en22CtX
GXpXxM8zkwKN+ouh62rsq843Vcr0z23xWFxuf3426MUuAdEjNEfgkNTM0uDVOu6Ctii1c6Srj9YQ
HDSdPB3QpdvDrM6CHkCaCGbNqmXux6jJVRaQ1J1NOXJhd2ykv+RqmG8GJvK/I8y/4E1sNvjt1NV1
q51F9eJrtR0pn/9+CqBo4bhnFGAoS9eg6rAiN5p2luFegtdwi9llbYloFeIBSwcg1R/l/QSgA5Wt
muz0Oa1tSDn++Re//s3XF8tTVbWltA1fL8oPmfxk1lu8Ayuek8w2CTfyOfNmLJbHakel87NSPxed
+qgO7TkazI/RUHyIZM8dDf84aHW6EQ6sGe/c5AsO30JteJm5NHq5l7oI4+2imkuxNqrXvBv8XdZB
HHx7/a6G4uDTrjynq7j5yTW/3x26MAJYTNvkIip3VfZJ7/ZTuwGi2hpCfj+EjO5B1xVlcgmysTu1
skLdqg2Scy6bW7CCqwuF2cx4bfILgMSoCb8favLzLPIDhhJ73y375iBGkWFbeh7YTaT8bP3scHv5
rh6h84AWARMpmhXaJakvNcWzivgSh58D/U4KYM+F7G8rX7U2L6C0FvxR6tyaPf/7Gyfgp76ctq0V
X0BtVPsmSPeFWd+bRf8Pz7aj1hi/b09rbcsUGdAbrQ20vy69Zzkpve9ZenypR72BZS7+UPvQ+cnq
31ZTWL6555W3GVhtkKzv55XIKa/taYovCcycVU3A+U/ZfL49l6sDvBhjYX6RHwYq5GXxhRfiT1X1
P8M/dgfygdp684/s509IfG1JGa6PCX+PQQYKeZqlHVL3oDdRjblHQwSjXvW+cBvlG4UQtbsHnfwv
DjGW8T/DWXO28415CMnYBbASxZceTHrK21DsSsf/N0ZBWw0BO76JLVsYYSfEftwmVXJJkBDKBuOi
jdZlgtD59n6tHSkgNYiEcx2hubNYu94cPUmJiuIS10bwovqT9jkqA1gyP4QeLvdfDGagTAyH0Cxz
ubicoJHxE9ID+WWk3QEOrKOfhyeLZs9RyDY2aW1eSOxSEKDB+JrAJlEL2LvSuoBwEG/Ufxrheayn
f3gq3J7Smu3NCl8c3Bm9uvQVqZa3saIgFVomvrQXYiROhEnbm5H0U5ejV6LWB7FRm42FvLrlOWUA
c7knYT+b2zvem2AgRDUkmIzayA+S8GBtJAC2Pj8v7hsLL2LoKsPSLy6oUEQuQM7ba7bm797++oVp
w1dVC3I+y6t+y0vebR1iIBuubmsG87a9mUGkVQl6C8xgCndotyr/xwVanppIrdIq5fOQTwtPkny4
vUDz//1dOM32QkUGBlpGFuoKjAaHf9ChmVZcGmE65Ond0O+L9EuUv2TDUZMP5bg14Mpp4cLjdQL+
muh92d/VVoOStZBTXzKxBKzb+MKDEaNeYeWy4PpjtNV0szoejcy0xTDaldcZqin3ynZgPGsfvVL+
/JVttaz9uTUXi8hdR2wyUwRSkFhYmTZKoS50QXZBmQi5enOIBKfnTDmAlEyjeK4CYRflvSNAE9vA
41hp4RmpBi1wAAH15bOsUTUsQimycdPth3yiW6s1g9i3ZcjDX9lCabJHM1FOjDPYeoF8DfTP4kOh
aKFblLq4K7Kwgrk39k/QQfc2BNzhvR9EyMFVfUwLBJSLja94cLt6yCNkFaJRae7ovuomJEz1aUJl
Z4g7G12NhPe3bx0DUZweeMkJiIQonsv+RGc/STNpr/QKiWuwJzZ1CAja5DL91tOQcxZL6ZuZe1/h
bR7rfZQ2gA/DWNz1ggGjtWHWXWWnhprZSmT+hvbL+6QIIrL0g69LO178H/Sijl+SQo0uohRYiRvp
yMN4U1CdIkkZ7UDypTtdEr3vkOXLnd36keUIs0QFfRHaXZrQv6/XUmVLhZA+pcOouH0e908VdL+s
S19teJeVow8ukZrLnMOk2rY8+kY3oGpdJ1yY7cOvtJY2ss4rtgspEBDdmT8J41pEUVpjZmmsqenF
h4U7nL5J8WPY33Us4G0nsOIlyVBy+KmaEwEsn0JRP7WV14TZBREI24ofisoEvrGB2lhZLC5/niLc
kby2lEW4FkgKIl9FlV7S4OS9Gn9JAcXPh1CRXZjLdrxJl1WjfNRoGCuF5GL4H3v4tJVC2d1epbUJ
zHQC8tzaeZ3YsIpCDIUgyy5h6WjtJ32rjLrx/WXpGgqRMfU6vq9aO2tH7vH/9PO1hTH5Vuxp4sjn
jXtQ303k3v787OMWPhAOFxp2aT0k87P0gfWY+BX0lsll0lunLtqTopyJzXF1J4SQNkLJtaV6O9ji
4Jl9oiFNkieXUbqHp0ORX29PZu3gzXA68gMG/ebK4vtqnA66CZTg0vi7HPWSFu6RVHLz/e1hVs4d
vU50CRF8i+bVG70LGoWyT8qRgCdSkTLotbWjN8jf/s0wgHNo9TOBeCyuJwJEhAzUML0ESnuhyGD3
vXwstHFjNiuhBOmU+YWOEVxjK336bhCw96vLSH8+XNQ7vY92qvQYTGc9amyv620v2UhBrBjCvEXE
+ORr6XZeREeRmmFzUl5dgmchzXZVnv/9oYf9ciazYJPmxv330V1qRJVp5Hl5UQoSdSjHbFjayrHR
aBIHx4CSNg54cSrD3FKQQpGLiya76cvL8Kka3GjjtKxYM+yHVErROcV7WYs5lGorJWgCFBcrGV+7
YjeGEVhUwYTc/9+sFoVfE6vm7yUSzMgktYwGZjOkhdPy53Lbkte2m+4ZmTsRfperhoOxZosyMcLE
gsQZ3WHcWqrVAWBFmenC0Z5dbrco4OHBRVcXCkGlm/Dn7yfAfc5DEffFvb7Y7kTKLQRKKhbIkI9t
E+wV6XR7hLXNfjvC4pptjJIeTr/jOeIntm/Q/S/56Fv9yLdoHdeWyqLL3OI1T5ZniT0OwmmsxkEt
L/73MjhaxYY3Wf08cTu1mBlHLS6cFppLvoiCbnmp808j4jbGVqvP1gCLUxH1cdEGCgOo6UESD97f
8XzM8Qj1VvJEtPjMetPKe8ehtugT6aVQXOqw+q3URPVytlX4vL5yifxRE5jLIPiPhTGZSTEBU+qL
izITI4J02wgLV0zp3fcXplRLYhs0Cd/vg/oUC/1Hkjd73QuPpPf+frffDbVYLWWoSQ4FDDVWttjb
0sfbh2Llon33+dkW3rzR0UCR8wp534tRHfF7HmWp/u9dHxlj1OQNLvLrVhghrOAK8q38ouo5ZXYg
PYI1Fn/vycmrgj+ldXkm5Vtcd6hXCLnu5eyIWu6muv5Wq+q+bdKdV6R/f7OS+JnbTgGNkBNcnD9p
MALQvGZxieKH6djGG0+b1R158/nF6dPFMpBbXefzdXwyxF0t7foq3vCFK0f83RwWyyWhSjmQBC8u
WbpHn7M/3raqjc8viUl5DfRlEhnFRc8cGEmFLeDG2vkjV6LQ/oY+wxWuQfaaIg5yTKrMuvBpqOVf
QuiFz03siydV6aeNy3Ve8kUET/wB9Ql2DOxu6bHyGnpBhZfmpU8y6XFqDORd4s6y0xFVMInLyvXi
0PyWKKG8hVNbrORM/QfvINUqsKqAVpcP0DjC/wf6oH5Q5N/Wd1/5dHujFsY2fx5OFF7RKnSf1+wC
ReOZVmp6ygeI2W0VPadhuENe9/YgSyjGf0aZUdQyzZDED/OveONkUpDNQ2zRa2uMhpsnB6/+Yh06
BOPVb6gcoqWr5G78a5YN1t10/KlLF9341pnwAm11OS0R+f/5KYAnoQAC/ovre/9TqMt6yTjmM/Nd
/liVya5Xg2epmNDO0+7FYHpSPCTkwtZRcmkn51vgvIXhXg2/uDiQbGvbKGT4rkadMraRQheKe1+d
Ni6oq3nSJsSG0jo2w0VJ9i8OOHB/S/PI/D2F5nAW6BPSC15qfRHvlaSMdn0Un0sz/DIIO6mOn0V1
q+FgiRWeMc+s8YyrgxdaJTB9v9Bxr0D+nYj+WW7RzclbS3JkUCzA64oPaSkmj4qJsnwQxaorDJJ8
wnYaJDAhtYmRBdDEY2smvuN3EDI1keZGJHpRYhysnV51/RG94C1S1yUg7c8vVkmQzMahmFfNGmLV
xYMeKsG5bgRtFw5S+RJWw0hnAQXITtfbp7GQMreuMgPeKuDpnkJKGCVRseh+hlkbu7ePzdJWKGRw
VOa1UwAwWctTo0Qilac0CS+9L2cnaECaR0MKNSdp0XedQn1LhGN1PBqWGZEaFNWu9ztmiTU6x34e
XYLALSS70i8K8r/K3908Mx0eD4j/HWVxAiK5GKe8ZRRJ+mkBTrH0jUhg6dKWAywCpqpLhjoLGaDy
EI02PkrdS7VFQ3l9vJgFVdy5Ds7rERLS92sFmVRQWdngX8J+vI/D/EkVlIMhoJVatO15QINcgsPA
C71neIzsOjM/3raNtUlS/gRLRNkLT7aYZNOYYc91Acdj0Lp+qBxq41yMX24PsmYQbweZ76Y3bpva
VqyAVfMvMmi5OozsYAQNK1yE7sPtgVZnQ2pkTitx8q56KbXeQnrUCi5VafwIwvynrqMjT7369jCL
a/yP6eFV/mRiqLwv3+BSNvR5mCnBJQrD1G6D7li3iBOG0iutMSh5KL9LacsPWtbs6N4ED4yKRUIy
yUttprIXF1vVFeidodg8PQsT3MS1F4+/RzU1fLS+pAoJvrhyPID8KdrQT1Ocla4Q0ZJC91TjxDz4
bbKGnTMU9WA3ujftis5CDh4JOnvK0IdGYS4NbNrkymNHPt5OqCG9+q2CnhqF62OYyubO72v1SR17
6aIMreI2SWc+5oNJz7fkf1KKuv+cqsrws04j2H8Fo092cldFL9RM0l09lKprAAt1JK2H4cjMfhSt
hFaaIk5F6rY5RUo7HlLvOFlFuheQIj6V4aAffbXq7KbVJ7fR+/TeCsdxV4pojxt1jNR1Gam7NqiE
czDWoYNypOQi5YD2YVAUj+2U05TP3bavk9a48zoUEKU8K9DT1lRHtVA2lVKx3xmlCc9F1yDuK3sg
lINYN1/MKm0vvViFZ0tFtRP4w+/cpMHHoBxJz7kGUBHv7XhkNGw/zqFxRq71MVVidVeQOnUHRevd
Mu66XVs13yMFvV5VI8VZmaPkgufIAcSm3oPh6+JTSs7lpU7VBx8/WSAnOWYDkrJeugutWEdvvfJP
ut+MaDfGj1zX0t7XDXxEZP7UtHRyw6gKqf7QG5NEobiLRI0l7SNhZ7V1/IVC/ej6bZxAF5CJHHOo
tG1VHwzpoQnDF40IGRH7wbtEkfVDoZxzHOOu6Fj/mq5TkRN1FNSWyrsWfLXGigr/0BdfJHCVPUry
qt86VTV9HSuoipxMMtOzYAq9S5Vd/iEPU626PTRR30LTF7/KTVPvhL4SIkcYDeOjPMrZD89IpQ+o
5uYPYooplrL1qxKzBrQJrSKszyvWMe68tPmVCoPwOqH++oyRhB/NNFfNU6O28iy9W+muqoWmjSHK
+RHP/TvoJv2lr1E2DH0LfVBz9I9ZpndOh3zfMWoSiRppZBa2hVDpJ0uo6x9hEXaOKAR4qkruv3u1
lV5g1hNcry8DHz3DQHCoSRmPStm/hglKm3kuSAB81NY/hIVAFXGoQxseRf80pGn1FBaNupMaCMuC
2VJGzcgRoByfCzXvWOfwn1gZo2+Zb7bnQJkKO2MxPkYEY/rJA/O875VCfx091t7W5QAWARTgnwQp
8z8kZfFNNor0c13IX2MPQcmRjjS0CCfEEXsK5cjCfpmEQduzScOZtbU+K2MjO8hsAN9W88ZV0jEH
oJrSIheLX5EL1DR3bGoULMK2AI5d8FcFpAN9dusTBecQBqo0c0VfqXfGAMbe53gWjmWk/qNaNi0T
NRO7MZEuHX8Y0Y8OQjPfy2A4+uUn2mRrRRy7Up+2bHLBf6ghWqzDEHGQ0qh2zN7q3InXt6s1VrRv
0B93MmQuHbhpqYl2VXmCxUhF2TYwPtZqJN4By/adxB991KoV1RmxObufPKQe/UF0phJ6njQ0qruq
7QVEW3UEe1FORpUq7MODGivl57pThR+oRUJ4oSIOmRoFrFNhItzrQdgfpsRMnRQNUMinOtEJtSh1
ZDpgS6cM1frVSGhak73QPKRJlTtVawy/O3j27isAOj/aPExOyK9rSM3mc6U5TlGihFrqiPcRgTkH
vZuInfQpUrI6d8a8qR+KeIh/aAIIPTuEI9dRomo6WJXe3SmAGg8Fdd5dn0jdZ5mO1cYZzEJygQg2
B3/szaOcNaqTDIH8mZeHaUdxFX+Q0yY8VCGPo07vgvsOOvrL4LWktAYBPViEEZ1IasWnNo60fSII
9Uuq6+MlSurWbRuzsf1s0t3WjPPnTmj0OwHY27FphWlHH0X8BS3v9BiNo4TepZbZTSIa92OY53d6
jYamFzcoUAaSmdw3qao+5GMSuYLYAO5CBzryrIsvSJ6L/N9PpDRCWmSy2laT5DNRUWrnPqX41NMb
t0PPfS8KBl7DyqanuG9CWzBzRM7LktsBWe7HukR2m6apzpaTASmFJhbtSvWyXZ3kBS0/KCPfVSXv
ao8f9dBFTbsPm7h9nGSUgsXcrHYK0ie7MmlGRx2FHNKzUT36vijtvcy3dgPcn07pS+03rt5kNwZR
uJsGCG4NoUDsMxSiHWQikHnlqn6qgDI4g65Cdi8kMcwRkvVYdm3i6FVmgQnIqJ42QfVMHrl6KaIi
PdQK4xptBdrIEzPb8uPhU9YkxgzFRF4V+OkTmvOWrbSReIotrzkUQg2A3miHO4vmvV2Sdvq+qqNi
X+P+T1UsDo5QxfpJhUP/tU1bwBG1hPq66JeuUWA8dWzIOyPodHdK4foURmhhnb6AHnRQap92y8Gy
Y69RH5LRFI5yzF+aZ6BLHaAgbeU1XZo9XoOOxepOtwZpF5VZ/FJHln9QEBR+qfKkOKXV1H4sgaS4
0miqlwoV8h3XWbLrhK75HrdQ8wzmWNoWqF3Impr+kLWyX7kRq0WJy892WkIvSVxY2SmRPcU1lLy8
L2bRbWW0kBTGijnTYfOqDmr4T6S3kdtVCDbLoUU1TBZSGkrbnzntpbRhwBQs021sD3Eu3XNmPQca
eHlfGHFwMFAntv8faefVI7cVbOtfRIBpM7yy00xPaEqaUfALIVsSc8789fejfO7xNLvRxOgAhg1B
MKt3ql27atVaY2NNdzCacso8y99GWaPBUFVOjjYl+n2TSd0zBWxDP/JsokUc+AfsNrXxKY784jgg
R73LG5lNa0zBNvGolaGMZRwLX+v2ZSpMx+rU9AkUpb8x6sLcSrlI0VcgtgpM8gXaUEDH6Gff4gwi
EE+f9Hs4x719SYpt31t668hyYjljZtSbRLQFKopQKBUDpCTArP+xpu6fyhzMb13nKdA6hvi8VpUP
VZfDUAFjhDPSP0y3TaE/RGPgP9VSEB60uM0/x5PkbVTRNoc4ybRNWtvVtvTDaCtDCbwXcl4dMjhk
HwkL2INjlztDi9p6BQ0anS71h9YPbOHQTRhuEjD9h9DLkYXIDb3cjvNtEzUdazqinU4GR/846Hnm
6LEkVxtArNJG72biHrXrt54RDzuvrsO7DElNd6KqdpfXbf1Mf1BOiqcxnjlI426IfP+U17H8XGV5
sEU9QtpHitQf8p6n9gjBremkiRxtAT0X+yhuvGbbtmb7aVT9n4nIN4kmTiVR5k6hv/GLAefguMkn
qfpLM8faVco2/qFDe/HVhmRmJyKEdXs5+CdWYsXxpD7ZxB4NS1lp07XUEdDO/Rp3uejsfVN58g65
FDpbutrciskadg3MJxsvrapdV+jII0tAg6eSThWbrN8ukRQ2HcloBIXzb2NuK3gMOz1Z+hRttSxA
LUOfEPI1CssZgE7sSCFKu0AZw50h/EDe9EqhioOejVO3h76x+Jh1cNXogf/Fn+iw8ZumQl68CMRO
52XuAurtHgUt8skxsqk4ENLCZ0xeoN2ChdOOorLrZ9s3f5Av7p0CDPqz7kEdNbQDoWnvW3ee3XPv
pNyDYZIbO1r+GlLMaovkoxLsTbDk32iPNh8RqGhezEZKjnWdT65BG6kBz8dU5w8V6FSZF61XbiJU
kQm6ySed6gGHEKjTsGkhu+ZOIceUjHGDRooAZEXe/iOhGZ2VXpHsoaU0HrOhs14pv3rFJuqL9jig
T03HlSf3pZMpXvgz6bLW1SUz/ZT4ZvyQIuu91XNKAE4TGMWmJLo7eHkj7e1qxDOIEJ3kSbO2k6r0
d0lO5S23+3qrx+ZfDdvgySuK5gkOu/TzUBrRYxcARo3TmQB87MLXIGrH/aAZ+badLM3RylJ+sdQi
dFVfCjexCAPeQ2V7SLuRJUzT8qVLIC0VU5ptAMPPAQ+5YB8tgWPQTNku94svUl3N1JRG+phFbfEA
K0bzFNBaAcJAK08iqYZPJvjIe7mK2CXIe9+XIvrF/xVtg16j00rlWIpg7A428oz3vLdKtyxKovpK
sUjm6b23A9fWucmYS47Um9GOlrHESXXeGGng96+aJ9S9UQn5ZHOmXyBfyncQEabbLOqDbTh3suZD
2T3IMa2Xo9GNH0M9bT7q8RTiOWkSzPq23lcxYL3Ius/q4XPs6dK2jcjm+Wofb6I0657VgcdSjSfc
yHpW71U10feK3YiNVsv9IRCdsvWa7KcXVy1+oiuPeRUqz/RCRJtERqfboFuwmnrYQkKredSUoPme
ZPQUyGGpPeUgN5yE+vkWPKDBNT3Ex0DOY+TIgwKqCvkQ0CBu2VnhSJM6HXvar3eNF9Eua6Norgmv
cvzJbz6i9aDC6qWr26GpUmjyPHufFBE65lNvPSrIz26LyLbJ9IXc6FVev+hK9iMKG+ska3g4wy4I
WfpSIgWiJfejH1rf1QousDj02q3aVA1cfJn+oGR2czRb+acBm9FGbSvlGA2QutWIPTukpJOZ3rLb
B0hnbGwCP0dU+bgzIFnaeIFl7KRhUA4+qn1OmFjRL11tEXPQfOlUGnF0DPM23cd+L28QeAl2dR/B
PKWGKGBX3AmhqNEUlxsCUBtxIshAKjdXxHQnjTo0M3FhbeUwljaxHST3nYAwfrBmjri+CBwR+sW3
pozGndx73v1Eb9RmkpPpaKtj/J3UuLGH+mx4nKr+1xjFyauuScyliD/3MCrt89b7p63r9FMFkt1t
Eg+dokFV3Vw1O4dQ1N91qpEdCML9DdV/dUtipN9GQa45Cutz34YSukHUhY+tH3aFQ8pEfoYtytu0
Td9sEyV7DpReufdgX9r59khfQUNWwoj0/AFJgfyp06P+QxpKwyudfZ+mBoCKU8w9256tn7ROll4l
O0SPPU7y0CkjO3B1tST49+XkIddsmv9075edxe0DNczhqHZldq9zXW1CmlOdQIqnFkriKfvs+cnH
IhjNYxxFCL7TD7nJQtly+rryN14ooGAsKZt3mWxtysLq9mngxZtSE5/Jl1t3U5hkv+JuFM40NvMT
K0h2sfA7nl5VeTIaJXYa1Z6EkxfK9NEgi39vtAqEMEkjH0wz/VUlsX3XqWW8BR1KGBbW2kMJewys
bcpjUPQ0h/uF7JZaN0+bOd43tmRvQy3+nqZxeEh4bO0joNkkEbR4AzdPsoVTggibF5c4kvUbXvPB
GPbeJPOCHKL0ayxJ1RdvCI2jwXk4hJoNwBVNa1cifHLC2PO3VlmSy+pSBR15b3ruJJjjglzkH8uQ
DD8vVe8hBhyzS4tBukMCOAHVjvg2wYQZ7IFGgSJLksYJi9SGe5CYEnK+n1bYlk7Csb6TyBvsmkqy
HXOopN1UzM0SA3tfImfvlDK7yLcF4KpqUJ6sdkgeg7QKP9/OHy5rcb8zebS2oAcDsQKgpPN8aDX0
hoDQaXJbheblx2kN9Hbt+xa5Qr5MsZEWzvPvw8xYGySVJ7dpn4foPljD7q18X1/0zPRQ/1tKyPft
UwL8+Z2adb8TnSDNiA0oHpDsXNTFB8rJQhu8yUU/mvTgkd7fMVrr+7k2hrdG5hzvm5x0LVLRGx1G
4mATS84aG8Ta5xdLYFNWqYeGz5vkGSkv+9/ev4XsWRsBhIKCDPaibjCa5WjEZJvctP7LrbXv7/46
PAp0sEGZRn+ZmEf3ZnK8qm+kqjNkV6rUv1TSQWS83tfTMS/y75oH7O2gui+ITOD/AR1UF8L15PQk
hAUl/aj9uj2My3LAbAPaAqQJeHosa5cQt9oa9TTh0iav1G6VkZl4uW3isrSBCbjQQEbPBZSlHHyr
5zqV9Vy4LfdirZqfRALC307+MqFBXanFXpYdsDXDwWbd9kuC7ZHEYjkVmeBSHO7itDtOXguSWXlR
a/8f+BlIP64JcVzZxpg0dJW+FfhdjYWnkgtpsCK9FG6OgGpyDPwft6fvSk0DKgAqXxD4I1O5ZPGk
G44YJvNMV81+TM0BfLZD7tQZOPjQzs8Vidv2lqyKv7cdXa6/uyZV1KoXtUlR2HaSBbLhZp2p7ErV
E1RDqqPwjEOfB7s47EjRZi+DJu36rPA2t81fm87Zr0HOhijmRWcOWdxGogfBcNHZ2oz9MTLeSUn8
7/jeWFj4hY47Pegj1XB9pOdgBKzNP9jwEBDOpSgDkoAlPionQLZIHrEjEKihsNJDOxIX8zUrvXey
LBhdIFnXKY7SVmTOR++NExoVYv3ebDW3JmUGdYhE3vb2clxW6mcT6DAiATirMS63XzSpldyUlepO
1Md8HmWZm1W9YxbHqSj3Iq2/SE36Vfb0Q21nh4D8nT78vP0bLrbErKECVgASNNWm6WFxwmK5FLxa
7dE1SYjGQfo4afX7cGZ4JUyAfwcybAKVXGo1wnujkDrQRrevi19y5R3N1DrcHsWFG1yYWFzZyMVF
flKpoxs335VMcdLsNGSJE4j9bTtXZ+vNUBa3Nm8Oi+4n7GQp+qJFSKy94iGuWSB8xtkBIKZvbzGS
gHpvNAQhFubMn6+nzkBWdsXIpRsCuADmHTJP9Icu+VXlsdRLNMN7t6pNP0MwEABROVTQZUd2XTtZ
EJR3SZQnD7A3ha+5EVq0hGV/357MeShnBeX5RwA/pHkXdoYLNFoq+VlktgkqQeQ9TJjZLJXAV48c
Tak3XbwGJbpqDiuKZmlQyy5DlqgmldkaWu8KJG+1/OvQ1k5Czr5uv+j5Cm734l6ZhzaTZghImS4P
tlnBtazkQ+8Og/xZFf6+MozKoduLvr1xjBzRZ9vQSP5RJmvFp1y1DFyJ/gyi1wsm2F7XispTlN5t
QWX1remo1JPhvfS0R6X7UPfZxpPK3e2FvAgMGC0wI9QO2FC4ssWlFnTCoIxk9TxE82mbjemzQWNA
kJfb3GoMZ8SZQQ+vtitDvWaWrgrkfTgql4SIel23kl3Zg0vnCxnvQ0AHYgQdZcvVzR/zYmVRrxxN
ne3KgoIq4t20uBASe8jJYWvsV/SDU5KAa12mF/Ei8wgOhuLarFFJGf38xtGSXGTwcXP2eVRb0E5l
qJYnzbujgNkMdbUZjUlL8DIs5QiArVDrwZ10cztM4qTE1f3tHXF1qmbxJVqReCIsn1DBKFHSqLrB
jYu8/TBaJI55j6wxYl7bAFBPUMtUUU9GaOx8vlLbq4SQ8sFlS1LyvBPVXD87Fm27acXd0H27Pagr
l4z+1tzC+Tft2I2hVw6uEoDbGNBzeBltYz9F/9y2c+0IA9AFFUVIf9l20cqFHfgiG1zSWR+FV+CE
x29RoX82awU5gHBjd+ZzijDuynm6eitwnuAqoYl6VgE8n8886RLEs6PRDSFdUTyJTFC5E6ImO/ej
tF9zYlNf+1tfQ9Jd2/ZwHRBqmXOD59J9SJItmjpU0JWcXhVeLaL6VUg/bs/ptVDrt0q8AtE3W34J
4zSActdFPw2uL58EHlgFrSMlp9YzNqFZQ6UGxPtOk58C9ZfU378fLTh3jqOYDHk2Nw/I/vOp1fu8
AlUtq+5MNJ6S6IXa5O72EK+cuTMT8zS/iVetppxz1ZPqWrA1DelBUldgZ1cu0DMDC/9X6VrSioAx
KBGVIm0ftPd9ASQl+taqK6HB1bEA9+X2nJU6f3NdvhmLPMGrFVEIdE3jH8P7vibpt/L535jfN58H
wz1ZY5bweadQI2dK1tIvV7Y0fcq8HWb/R4y/uBEhY6dqFSpkqCr0X8uxVV6R51CPca+IlVtJmb+1
CKNMOtmI4eEMoR9pYWvM62xSEG5Al9l2lPCbrj1OUrgP8s968MOa5hJZeWeBZltjALrifs8Mq+cb
LhKx5qP/MrlV5H9CG3YXaF+83m3UGsq7u3atEfSae8KeDWAV/CEX2GKDF1KmEafWk1uo/t9GLP9d
qMWO6hXlhsB3wig7yKH5z+SVj1oHvuXdpwtCINwyOHBUtpfvztYuhJW2yBeqSJ4XTrxyt1zZkW8/
v6QB6rI4HAOVzyOO5+TlrrF+/cHvJ+SfaUC4KZf+z6/DOrL6dnRTX/rcDjIRt2+tcSddubmA8P6v
EW2RmG06OZLtvkTjER5ZxETgGInFK1n7H0NAiUOWv0k2PPqZNRxuj+7aeYMMkTyewRpdUANUFcUD
6CrQQ66/GsTYzYEC6m0TV25/yIb+MzGv4BufodeGMXR1OrmhudW/V8oure5q8f6nMkZod0B4gyf5
kqi6VlJVqyeMaNNWjDA1rczT9UH89/3FkfVGSS6EX5DaRmXXPkAy1Dd36lrW7vpq/GdlEcfWjTW2
WYcVrdzJmhN+1dbGcdXC7wCWZyySystIxRibuAl+v/dRfk2s4K9ErZ+VSuxuL/qKnSVhgxUEtT6V
4+gK3nHDrLRG7doRQb1CAXTdDm82cNVIJC3jZS+rwfO1KNmK/CkDJV274FFuD+Wqh4E99/+bWESv
tl+ZfplgwgfYVNPMJqI/2VyEjbScoLp60ZIkgXPI68ggCUP4mPVQ6bbG1iuOvVr9wVhwxIhKqYLW
RXURicR0DYyjpFM8IX0K1G7l89dW4+3n50DozVFPeLTaKTBWpGrNrfqzA4Cr/4E3Id7FWdGuz3U2
/4Q3JsZa0sIxymU3KLdw4Pr3IE6MtXf5tSWfSwNkGemvhpDy3IjZSRPsWNTJrAlIktwUTmSJ19vb
6ppHIbmHsAjpWNINi7myEs8D8+7LrmX2Ozuq7iIPIhsbGv9of9vStdFw8xPFk7eyeR6djwa0LAkI
aaSkVVndQaFDeeuTb1zpWr1mRZcFrbemYCsvIzfZlIQhhURTfb2XduCNbg/i2nTNtL0CFhtqr8te
KCMFEOFNYnJHDaCoX24S09y1+Z3RrISF1/bw72ZIi2ekRaXpfLbUOhN6gNClS0nf6eLvGaieLF15
cqwYWbpH8Ma11hazkRzNsPJLB4mRtZauuGqEZ9MsZK4zY4sdRqyeQTYsBlYElm7pF7acsvl0e12u
LjsR2EyDR7VuSXWgkq+LkM0dXAtQ8LGeCvXg+e2v20bmX7qM1FmN/zWy2MGwT3ttZfDQTSGcScpv
GaCDQvvGytj5n5iifgqPIPWziwdIr3epPZnA/KNhzB1Vrh5sSfnQ5dNTERmvFZjn20O7On82qhB0
xqNvuHQ1RVLpFQq8iIqLwrEUHobailO+enL+s7DUZ4jJAta2ggXbPETSdkqeZhzgWgCmXN1t5PYg
DCaAIdI/PzewMxVFozNxGQ09RBZPvTFCmVZ/8aukefDaUttMFEzIHKfWV6mlezMFAuGkw2AdWkjb
8qDbRmbaHm7P77W3lqBoBx6B3AwEdOc/q8sTJZZaygJFWv2dKuGTgNqCHifkxRvKYY6dyt2hzNL3
v8PNt2YXO3b0ix6UTTC6iA1tgCLuVgXvlzLqc3UIecOZb4uUpMF2PR+ZaYetHdBXw8i8nown4LQM
QZg9wbbxII9K/SB1of0M0p3WCoQkaDWW0l2UxuV9aZfFwVfzcoM4Z/Tt9oxf2whwYc7dfPM7flmI
ETCLBpnOjEf9Q/C1LbdysPsDC3MjPmTR9F4uex/DgP61kL5LVwFzGlsVuN7XvF5Ds1w7NzD0Qw+u
0rknllZKC+B4Z+OjkwFZtqk5kuytG/orTOf2cNYMLfaKb2VZ00UY8kaAG8jBgI06DelAy6Wtf7lt
69pxoBd8VhMlPWQvH5p96E/4a0qKmSQ9qf24y23poIcAXRTqRkkffZHl8K/bNq+Nb14niCZpRLhI
m/tlF3hWRf9jgrSj/sFKZPhM0VNd8XNLYv/fB+KNneWlKtswZEK7Q3A7ZNucxqMaRJo9SI4cfzaT
By0nw8KBj45dIt8XzRqb5rWpfWt+kU5Kx9LzANFNLkjVetxU05e8Pipim6qObN7dntJrtwb3IZPJ
3Q4PycKrhfFQhkar8lCsVBuQeePwclwjJb46ICpxcPcC9LlgVLGi0MzRIQb9reMjNUmaHrXS9zae
1pA+ihNzF+l9/KlOg3F7e3hXLRO4EOpBHmAtg3wtoatOF0xlVd9VsAJU1A0m9SVU9L1tuIq5Erpe
CS+I9EnAWLNgEs+Kc09aza3UrQfmS0gfeNyn476oHphXY43L44prJDAmEpuZnkmHLVy23hgDPbaR
7NLksJmqH3Q9NMHn23N3ZWtAM8e2sGZVHQpW54OpZWWMR9DHbj69eNNe9Pd/8H1kdedQn5fkkia9
yP1U6YZScWt7M4xO+U7urPkU8+3/vr/4/XI1+VmrJYqr2tEmVganfDeCcLZgQN5DRtSgc3/eDm+e
kDL5jzQZNdmF491RtxNY1vdPEQwKkEio3IEXDg+a+j5FylZxracx0hyJRqfbBuY3yCIeZqvOn+bu
B20577M3I2jkLkHApFNdPYlRk7XTey8SdOe2D9og7irRxJuqtyd6H+Ovty1f8eXw/YEqmytslKwX
r6M2i+VMmuGREK73/cb4LNm7Lvv4J0bAlUHtQ8VpmdTRYk+JzCGQ3URuQwe2Fph5ZW8T2NOroaUr
AeLVEakkDqmk6fPZPJ9LvbdhJQFZ5ra18RFulk9z56AjpdFptNZoTK/4NYrg/9ma//7Nukk1nazq
EPPm7/5Kkr+U6oMRbsGJtPZntO9WNsk1Z0MpFNjhrEUMDvDcmGZmllmZIE07mvoJ1SDb4UEbBCvX
7jV/Q2kONCsiU7A0LnyaSj+I6U0UFzKt2dg2jeTvT+2SVEBoGDjI7M8Wm73ydXrfC4P8Mf0B4iEa
2pWJuj6C/wwsPI5mTMAKGm1y9XJv9Mfm5+3dfG0deNjhaZgiE/bE83WAZNpsYHCb3OjbKB8tzfXq
P1kCeDMU9jAl6GXyG9rEYIps6klW+qPIHJGsObTLCxI5CI19RIad/y59vqJ6SRRUkXkSIa0C/tG3
v4a0bmvBsB2ilYzu5WpgS8A6AhCIjNXyPOYZrZFKOBqnXDmGD6H37t10/vnFEQx7KDWmjM9nj1a+
sddipivlcjBSeP0ZaEmxbfnz7WI06PJuxImWnqCCNGI6tb7vtOW9Iu4LVd4azQ9l7pWWHhT6SJXh
5b277dz+Ynw21FZ0y/XiJNmvJb3MVXhsU2XlxFxuaYyAuJnreuCXlkmfzu6zcooZpBJ+LFu6MVMn
Nj/cHshvDOf5JTejKunHAo9FpLHEeOYTYIuIEPhEbr7cV11q9OD6NPEpaMPoC7NMt2uefrTHuvnc
FqpGIFqEKM4lireZkoLG+8auHwbVrJ4B1lJ9nLwo/NJKrXVo0DR60MPAd5usTe+nyE8Pwq/iQ6EB
cZNHEAc0hqvNHaFIPW5FNg7HgdjxzifR4NTgIe5HdMq+d2Xof6DyNFDLt5Qv8TRIX/xRyHtzDAq3
CyCVaasJ1WgjoVnBn2K005R4Y6awoPVxq2QHLp6OlrapeI7yqAPKrGuvQ2R/avLmV9hLqiMFMlrQ
yRQ20548WHBfjaP/LR+t6aEarfbeMsoQrFNXGr8GsGQ/E4Ttt7dX4tpqzzcxL25yiRd3vpnRYSWn
iGUp5SmhSZTe7TU6pWuH/o2J5dNNq70qCwpM2Ps2pl1qf3sE1/wX+QgLMmHkhC4CijxnJofWN06y
3O9D6W4qfxZp4+je0afz8Lat60P5z9biAA5lo0P3ja2xsw6+/BO0w7vdPZB+uoPwkly7tEGfXyhK
7mdayc1/Urp9sRP+3e0BXAZEMxPgnLz5Tf20lMc2/YJ0oa9YJ2X41PIEKhFgo81ZX8viXJkoY+bU
R7IFuTpW53wYdRT6paR01imU/+oeMuvr+4fBOGg2JlIGY7mI62CZkorAt42TotXWh8GaoOsQpfQy
JVr/LDp6/m7bU1V+77m/0uFNI9fNUaFPYAl08NrW76akykBJleWHvhjvFYuG6F0VxhOURZYMVVP2
zZKLeNdPcf1sNhAnRVkWOF5TybRlki6ordr+lOOiLEjuk3I/VggagHU1N1qhxt8FgL4PM9PBBt2W
9uX2AC6P+ezRBSivWY/1QuMRTaCmk9IpPcERIIvOoUThVO8urugGuWHAvbyD4UZeLEpArK3TxBmd
TLncTADlamOAPGJ7eySXO2u2Qi6GeOhKuIKCB4IcrRmdpO5BsYNNP73fJWKBiHGmc0RUYXkBBr4P
vbOcxSctlR1h0ucvt04//Hr/OODk5CGk8NDmPXl+QgaEGyje5ckJPVbUmlaZyS43LAfkv8/P0/jm
NRIpTR/0gs974tss0NM8wp3xoWwOUXN4r6Qj50JHnI6IDq9F4mq58lRTzFEe2F1qljyZNHTn/ftY
peewVAbRyisOCDAVyIVbRH7BjKwmr5Fs29bSIc9X/OLsj87PN9/nCWIDRTQu9c1CXQ5CW4vqk6LW
0VMnW8GLjLLNMRZG9ahD4X+PYgtU00G/1j92uZ9ny3O5HqZ6RCuXp0Yv1DppyvrU/OgSJ3p97y47
//rCD8tjDBlHVNWnMgo3RnPf/UE+hFIIrSyED2if8+/zjWbHCZQVuLzTAEfBiJrnWjx6bYJwWawK
2UJmanFQNF/Roddn6cfqWfIeZW11BeZX7GLxVYNUKA1NyHFfENgqrQrPguWrpwZbOz/rxcarYF/a
yElq2nf+1IYvvPOQDbIzfVNIvDI2dtOVvLq9MVTxDUL6nnt2tWlkr9pwsl/ZMYqTdH4n0zZitHuJ
OuqHuFOtbYCe+r60EwkCiBGlnwT6JBglP/l9I54tT0h3UZCB3IPNcHodbGM0HCVX/buavpAC+jiz
3st5ND30atm/pg13eG+EPdCSWjKlTV3J4zarCvPdL6vZ6Rr/Mt6bYCrPV1nlLBhZGqinQN2WGuyK
7w6szr8/379v3FVYFX1dG/MSjJ9S/Ysuvt8+B5dB4vn3F5uo6ZQoS3VJOfVJKLt91dRPCogJGBbl
TqNZPVDD50yRy3e7LTaU4GCQ6kaHa+m2fpN9j81Yuu10b0YvVrly5V6ejfPvL6attKrWK1q+39Gu
q+A+hhW/eAVeigWONTHMnG1aZgfqwB/6oStK4M0fE9AZYoAoD+oG2HsT6akMkm1ffhuzdHt7vRYD
Iz8w168I6OfJu0ymS0U+dl0dae6oHtXqp5+tMcqvGVhs6KRPtYYOSc2VYTc6GmuaMFc/T22FfhVe
sRfQS8g6CyROc9okm/JXq3WnNk9Wpmixpf+dopnKl8wmz9Ml8HcqU2WwC0V1Tdu7G61tQSEqz17R
upbktdrGchv8jzG6YOmGpCK93Mh5N0Y93lADZdzsQKu+kB7aG5F9AHxwp7TdKdL9nQ6QZ6MMxsvt
vbBMu/xrfL4CtPmJetEBNDR1bFDj1kBOQqdaV/pDE1gHVQkcuIWQAwDvpsQQJkGI9k0dBMyckJ2F
fgTj1+yAV37N4rb499eYtFbNlOeCQPHcValB2waTWWquER+rYnA8UUJs+LetNVvKTFtVibdB8RTK
f9+2u4jgf5ulssQdO4dBVDbOzUp09iqlMqpuaj2o073fHOvufd7kwsQiV1p0MKWLflBdOX9tnpLw
fcm/i88vJm5qs6LU7F4FQPhVM7+uPNGunbi387OIdERZKB1taKqrfhZDszV8beW8rRlYVEc0vaVY
0WAgHe6QcXAkf+3tv3ic/ztBJMIJQmF3vegPU/LY1iWKCK4RtQawjlQ/NKMCcZIsSdTi4H76gy01
1xEBDaAeuAzdytScqmxSVTerxTaAyyz1ZVpMd7etXBsVFVHk7+iiQhV5sTCpr2thYVqqGyqwtyof
Lespzf6K4xUvsWZmsTzeWE6DNmKmQwdRqB8183loY9iH1kKVa34XEnmgnVCpX2bM8kbNzCAsVDcq
JCjt0kPeKneF1W78fMITeOJwe/6u7TvkdAB3ApAkv7UYWOznqWIX7LsBpihounXc3f/JwrLxJ60k
sx1HWphE92loXsVa38/1EcCtQI7OplV04brQ8AlLkWmcnKyBUip8rqNoJT5dItR+n525SZSyJb2o
wAvO3aPXDHXTlrXijqEhXrzB9nfIl8mvCSWaLdTT8WdQTcZWLvTipZNG/x5+x3ETqa23TdNQ2cGv
Vb1mpWw/+SVFu9sTfG3LkGCd360INhARnv+4auo0HyovxQ20+BAiybGFle9J9SryI0X60EA4+gdL
ymXJBUXcxuQsNo2UqvFYGiWbRhzLfdOuhIXXVpQ2VsMyCW3Qz10MyErBPUtVwB2IWkINq3u85guv
TRm1aH4/6LdL2AbvrkYPTU91wcBF+V+Kb22KGnpG/dhSmr69PNdG89aWer48Y2rWhQF7smsEG5oO
7pI0Xpmv6/HTm+Es3h9Vnw1jZkoq3LJT6khIZT9J8Jwwd0Ld2d0o70WTZXd5NBakzdJyp2hwcb5/
mGwHEJzAE8C+zYHNmzeW0cL+BoW2cGNZuQtICvXZy20L87K/eUj/PoScQOgLAL8LwvZzC6rCOc+1
Sbj25Dt6/lEy3Bi9+BUj81xdWEE7ENgzBXdY7s6t1INZJqk16a7SZ8apycyevMwgC5r6pxZqub79
Bx247G7yoGtNR1hdwz4ik/PUa7qnOX2ie3QVpOLZtyW1RmrY02l6narSyUclwgmm2qmuhbYb8tbY
FOFY72L4o1FyVHzdxVkY/4zI9txPEJmPzghb+H4cDONrMRdz/NSGN1If8x3vSvVj0UWd46vFzF+S
e882vruAw9v3D1JzSEy5/RmMRfRBncIfqqj8z0GmwK3bwTqSFxqw8WRMHnB3kBZMeb+Ht71zbI7F
nexFyd+35/XaKZjlE+biA6rRF3kWuPibvIgNN2qgFjwCn739/WubA2lEqgHcZWRuF0cg6pR+yPQB
bikeK1Ut7Sir30dQdd82c3UYb8zMf/9ml6M0qDWhYA/K5abV4SHc3/7+2jAWrg9ymtjPVL4v1McO
3mH1Q6uveIt5A59vcAU8M5raXGPUmZclf0Uamj5JUt1NNN+8t1tJQ5uj3Y9T6jlJYw0P4dC3W1Im
72zs4vxiGBIrZJdJiPHUWsydGCz0eULhThBywz8J/cgOp3t7Ai8X6NzIYoGmJJU1K8FIVB3SdONb
Kwu09v3FAlmQDGre/H35V1d9iutPt3/+srP4fyaJVDdgv1l1eXG1Cko3TGAEf1nYHXJZ38ykoR5g
HKesm8e01w4q5QNHKyZ7o3TZ3xAcrozwMtTFskaL1yxaDYB54WZJYUpt1Bu6K1fFvcaTAQbpdF9l
6SevbHa3h3s5mzOsl8jTJNMAkHKRJ6H5tlGnwtTBie6L8pNnrLw5L8dy/n31fMuZEEPHYIx0Nxgf
+UdCCkLd22vVkLVRLDZ2AGc3uFZGkRqb7CP8L7cn6ZpP4A0lIFCAgIuOq/NBDDLFD1kwCBSPSH80
2WtQ/omJGZcBZg6A3jKETKOWFmI2ljtOvnASdUjo7R63shYcbo/l6oKAnZzhh6AoL/IMBc8Y4WPI
9gr9o5aIcN/1XvR98n3/paymbHvb3tWloa4q5r6/uTh5Pnc5RcImHSv8qfcinrT+2//t84v9qwnw
lNbA52GWVmbc7x98njhEpfRBZsZaxCIQgNu50GEa7JEmpM3v3WKtMziGIjplQlAHvP/OZwdO3cKU
TS7N8ZhLvlP5P//k9//3/Xl13tyWNdpPstTwfeGYyZOdr4Cvrx6MNz9//vs3n2/kRu2r+c7vvlij
I+RD8s6e598hJ/wHOCfCWsKXhS8kOKu9aeLoFdZ9oRy0Ij60RbFyJq7t0bdGFqsceaPwhYYRI3so
N/Gwkrq6Nkt0aVJs1nHrMFifz1KRmTM1NKybmnVS88da3Yz67v3rTKsruu5AUojNF8dArgvovXtL
8P64J6bN/2QEvAWBF+Ca7At4hEISdjQKw5Wz7Ri+ophG5+4fjIDkL15WoFC9rEBBjSxGRSc8VaKu
2+sN0iB9X63Vga95PwIfC+AKeAm6Bs6Xgjc8Uu6Er67kT5UDnuFp6IKD7LePgRWseL6rthAqIzmm
CRgoFmuiDaMeUcLHVmdVG/Ds6TFUvAp5m66B8k0LtA/vnUJgvNCCkSadO8T1xVlBkVJLoqnR3Ka+
D627tUv2chvzeZKJMCYSLlyQgSiBHuhpkOvu/yPtynYkxbXtFyExD68QY05BVGVWVtYLyhoaDJjR
gOHr7yLPObcjHCisyFKrWi1Vix22t7f3uBY3hsAt3FUKJAVvklVuZv9K9I5PxIigIISqWetOFTwG
JWfOtrYiGhqDVnwDmoYexkQHqc+YM7Kfymr8xyl48vKJbQRcKBAC4f0BzflcR1qqoF2WKuj1RR6n
4CA5GiWacWlvsJMnEgR/AiQsCTJGjhEmz+PMOr3/uwUISh6x/y0gBewIr4K8uBFV8MNHPl3AvMAT
uw9s89RRJ9tAzjIB9chGaxFM78x3ByD9n1gLnCI0ZVnQa3HqphrLLClARBRa3k93n2g/rn9+Ia+I
o0ASBq8w+N4vC3lgzbNRrUfUqj937FuN3Ia57ZHesGNwUAHkH82aPgG1Ucorv9c2HTDbn9LbM7T4
FWh9ACAqjPdFkwgd0XbWAFEwnH4VJpzLL9dXuaRvmIMEAhfAfh1gTJ8fV+zVhEYdMIw5ZhTTV+3G
oZwPdUDyF0hfGMNCUlK4MdkAMrEWj0c4IO/qt6VEnxfiZXREoi/IAno78suCXStrywBgwBSFBJmd
3PgJQoQfnqX6uYkpmV6W/18wcwCxVDG4Nm/ZRSuE0hQWEJJrL4zraFVFWyDvboboRpzdecuwVagv
zO8pXBthy9SxMhV3stzQ8PsaZYXh9myghmDiwx1AoxgCyfMzrxPNqLpSoUdaf/s11s/XNWphk+aJ
iLnTcAawE4s+jMSRkRVjcTQiJNhWhfHD6yUiFpT2TMT8TpzaGErT2BogwtooeAEaCRT6rDTCM4N2
l3mkFZqL6EQ4AJcVtEJVhx7BQbRPIicwNcDPgLpaC9Rpc323ZLIEe59z0JuXak+PSrImOpYTKO9O
8siMr9flLOUuzhYlWH5tGNADwxg9duUvXCnQvoIJpn7EvMed7dJdnBuJ34OtkKet3/ZeeXO0hBuD
LiJg438glwsXlXLg09C4pUfHOoDfqJMc2fLyTr4vONLcTGlZsYYeVeBERy+6Cz6lR6vcUQ+shsm+
MtcWeTRjSZCzoIi25QHdYa6hwisQFBHBictti9JjMtxVYC2VfH5ROWYSYABFz0HmfNVO9NzTiNHp
6F46pspjb0+oUDynHdmpdgWGEEk2ZmkpNoJwQLygbxAzjueymlKrqziPYRR4oHbofk1k8LQLhgGv
KPJJcD/RSS0irjUNJioJd3GREu5r7LFBykQx367r+ZIQhMVzecBA9GkKy8jVph96YuTHpAeNYpCR
1SR70mQi5p08OZWKWM2YUis/dj2a+IYXt71vUIK4vo7LCAEARSfrEI4+q9WC1hTriPKV5fog0bPa
DZzr61KWFOxUyvwrTpZSu5RnEVg9j8PYBWX2u+UeSha/SLq1XcnBLN7QU1mCBVBHgFMoBLIAwbiL
DXWtaBoo7cCB11d/EpB0Mbd7BwLQChxAoZLHsmZS2VoFCwFe1sQDN0R+nHmJM6RrGvZQNdu43pky
ZKbFwwOnAXgFZoMnxsQ5qfNEH3B43Gx913hqnGDQNpYteTuWrqzzrxjRd6MoeGioEEAREx34BzXo
hSS19UVVB4iNhbEHNOWJpXWiKwlNah17xn8wI0Ob1U9dBjC1uFknMgQdNKgH6LpIy48FiMucIEVJ
rQs02QOxsBIMDugz8BMKoJetxG1dxj2YiI7AswkcNN4W07OX3JwLgQt9IkSwDHgqVBV0ivmxLJ8y
8pvrd2Uv6aRaKCefyxAMA6AiGzQywB2p2NZ2HlSwP6KWrG0SArLVe9d5a9NPvK1YFlrwVGwf8sOC
PwSg3gJYRhX0DJVQq/teRncsvi9QpOzsn7bzxtSdgkEX2SDR/HgKbtiZWME1SnMldaIYYlu0P03Q
cJRCeaCPQHFfM30TgUjxujVc0MR5lAE9UYjw8YIIb0dmeZmGPHt21PMVbEQ0bNMpsLX1dSkLIcuZ
FEFJmFuRNgJZ0BH5e33cO+a+Hd4brwJnOOZmpp/XpS3qPcq6wMGYZ7/EIk7v2E1dpkp2LPR/NPVF
K58GGba/TIRwTgUoJsHfCRFls+nA+ErXKv91fRWLqnCyCuFk0KvT0tzBxULIsdOKH2YKcnBghfW/
reI1T++KSOJ5ydYkHBIf3T6tyjQ/qqWzrqr3tt0X6iDRt0UhmORHF81c2hExrDAk14+Ry2FdLTDd
bYHRC7LxzyzkRIawEJq3bca6CdYVTJaVz8pVIUMCXloGQlVEFzomei/8ukLLiIsmjOzIky95AR6+
r0MveemWbiZoOdQZNAKendh4y4ZRrzXaZUdPCTqy1+td2R8ifnvrFPK+GrIsaPFFhC/62wooN9Hj
0mdHqwcN6Y6qX66r8eJOnXxfeOoyYCZbWTd/n7/2yZtS/nGZ5H2QiRC8LKLTwRrSMUO0ukq7Jwoc
CmP3d6sQHCm7ZSwvwTR9nFrwNWo+6E0ZBrRvFoJUP3ClgTyBV1OsDRr2qFF0k9THwm032qiuKhdc
iLKGhIXdAuwJMi1AcEBzufiyUbuz48hq66PG7mptZ9b7MZFcwAXVhR/40Vlh2MhRCaarV6JK06q2
ger2K8PcZSzH6OjvZNxe37BFOR4qqWjTn9uwhINPlKHmAFloQEDW+Gz0fHAsAtNh9Fvl+3VJS5uG
UTwVlRhnHg0R7D3qqjSNOrU5gl0czKrvBG33rNAlCrDk6GCa9F8xwsbVvNDdhA1YkFatkjQNbBsk
10ofxMY6G7sdTcDMWRv+WL/+3foEkzk2yjCNytQc8ykLBvuJmjoGtvafEGKieozJmjm6n1+8k8jL
qa3YLiccV9Pzu54M24m/RM3t/ijibNTmkHMBgogoxGSswvgma47lN1VF1uUYAaz5+jrmzRCcNBeZ
sg9gJyDPiWr3MbPJHaj3kI17z8pXoE66PTNxJkKwN/CWjI54EAEw8F9mzH/r6L27vooFlUbVz0Op
HU8Ymk4FXZuI3lG3SurjmOa7pqVP+lhvTFeWLvpIRwu7dSZHUK0819FtiIjqmOfZeIdG899N7zgr
o6TGQ+YQbY9mFT1AF5uzHq0h8rPIcR+Z6fwxetUCaaVq7apk6F+mGHjVqVLEvlub6XqwnT9KlXa+
4Y3WqlGr/t6caL5vzPgP6K+rYDKVZ7uuzaA10iJoufuN9D1sqmN+ndTU2Co1hh0rT4mep1LVH904
yb+BJBlzo62HIUdrxIDLCM5qo6uLwAEgnq81Ksi+tM4DP/ZU7jAi2GzqpBiCFhBvu5HW06boLR7A
MYh3ul0ZKxQZSr/3SPJcplm7n6iuBsmgmd88M2drhdbOM/oQWwQ1avcKjt4uiGy7W8dJ4+FvPfWQ
KFV972ogAWxdLX711NhemeY4ZL6JMSs0V8//Gadmvi7JOinvXJdld5insfwm8bpDU5rFHUZWO5+y
vAKLWIokF9eVLclsNXDGhqzGQgejS157K60zZWRGCwYaNxBjpvNtQWJciKK0mvGyqpPy6JRvfXZo
J0CgIWqSucoyMYJ15hWxq4zG5fw6Uwpq6McEze5SRtv5RoiajDAGvhI6FXFhhOdmxKi8Ai0pj6Bv
d3aRmQ1BjbJ1UIA22bcMrmwniygrvS7QnAs8Fd/VOajbiK3dgd8RcJuMkp3BOvJAa3UKukSd7rnN
svXU18YXRg2MxlaGGZBRRb+j0TUrPWZ5ULotf+HM8rYFGSZfr2ucZF29V4z86bsi3Q7c69aK6gIL
u3bjoPEsAJVakxpUI6rBqBJhRJ3qRaAhZPI1fTiaERv9omiA/0L7RBI6z7sg7tKpXZntzomVtzG4
O3kF7nud/inidQoyH1WrA+DMJJ7MY5rN4IUsgNl/zKddAlzHIENS6zSqjjq6SOzxWCuvBoq8uWHs
U+9BSyVvy4LhR3EKs4fABptxgQUFqDxzIij4lce0gaepkaeU3QjXPhfCIAItGR7yhnDRhN2jU27b
sZNVx6Ge+g0xU2XDilTGY7G4EEDOgqcDVBOm+IKlDSkJGsHLY7NP4wds1fWnRfZ54fUaMUZbcaLg
89b7gyejDFy67SiroBSJruo5aDlXsIRoSqd2bXWMW2YhfVaCt5wVjV9GygNykKvra1lSZ1sFuAva
H1CiFOMjE08MUYYE0kqQBOm7rIl9psKrAOwrk1WMloUBJAp1XdAei9kYkxRGmzd5dSzqfZ6/WHD+
Yw8DFHXjty6VOABL3iae/3+lzcd4clMVl8euYkPaUJMgiSY/VlbMfXPrY2x/relbrLZ+T9+v7+fS
lUXlaI4/5sMTkzNaMrQdG7zyaBZhl/b7pqN+ZCoB4zvCt9RuguvyltyckydI9AfHSHcmbYyKYzvF
a2V84BG6NGTDyRIhYlsGixvWKRxCkla9N+N0PyjaYx1NsmEQQfVnXJB5AAmNC5hjRCuO4LMV6VjH
PfPMg2X044oZtfGkA556CwCP4iHhACaX6Ihwk/8jEDjoGEbGPPxFQ+bkEWWqgQF7wJbZqr4yM2V9
/XyWJMzNZzMqmgm2U8HgZZj1juMJvFQVGsC0kX2ZlEKiAmIZ5mMVoDoEVAuwZDFrL/gH/WQztIpb
xiGpLCBDqyb/VdLC2g4pPC4NCHf3VjaQHQhP9bfMzJKVFQ3RCnwDteSX6PMBnTxY+CXQe8ALgAsc
pv6iShJl7mjkXgNql17xS73wbUBj11G6TvhrE91P8VaLvvf2jwhsxnAiBzcNtPSrC++XgY3PoUHe
oq5i/sNzvqdD41f1oylLtwtGaN4thNQYaALQ1AyKJ4RpCRrU8yq2tMNYAuIj8RuvW5XxuvVWpnr7
4c/RO6zqHMNfwi2ATq6dDFM7GPY+t4+aLNuoCdZm/iTo6lx0lMxkYY44i5lSViZV0WiHRs3onQoa
8Y3V9f0xspm27u3cGH2kWQlGaHmp7tp+sO/S0QXcdhnrwDUcrQdr8timSTUD6PNjsy6tJH6ObYdg
PICNskYywY6I6iFWt1q37JndsTas2jXGbUtnB+/w+n2TiRBfz9yg1UxiFXb5a0lCo079Vn35OxnC
fUNcYSaNgWVYxVEvfwB7wu+LzXUZlyc73yRM2AKCCQ3dluBjKGDQ7THi14YqTYankarKAS81sFq8
IQ/SqTRWvFdeRpo3u+uCLzcQgAQfoMswTWjEFq5H1I6t0USGcTCtzVTdjdNmJJK1LdlEZ4akBoYZ
Rq5F92wiuDJ5axsHwCiWyWqUuc0L8PJoGwO7jY4bMc/eC2uo82FsKs3pD0kUtZvGiOoXI2dJ7nsY
iftiZIn+PFWY+xujctNTrm2TqmdPqU0prJYX9fvrW7pkoGesV5gBcC1cer0qc5ShrZUBuBpZt6o6
NV8XLtqE/abkLmAigfKje02ychHUfkWSDqykrLX8OALwnOTFWzjes58yP8EnTpGVxVSv1Ywfpmav
eJvYeDBkUfHC8cK2wps0ABwHJRZ2P4V/PA4NRIzF00x7rfQ/r+/ngptwKkB0RzKAgGpAdOMH66sX
ASt550yBN0jugWQVYmyvW52CYSYIUTw/bXzpLMjSQZzskjhlZI84Yj0r+MFVf1CCYeVtUX65vk/z
Rp+/xhYmmNDeiDZT3ARxRjOJ2ORpg8oOTT4Opp9VlA4+CB6L37Xtxb/slmAGpfKmgDulPvnwtGQN
GpeLtFFlhjsHF9Wx0E11rm3GNCQJYUZ34AOosb04PmiN8xSBd+RmtT4T9BELnKj1OE2TlUV6d1C0
FXLLY77htsS5ufQb4AGCxmVGqZy7Ree/PxFhmZSbg5uxA3DR+gxEUwEIBpl5lI7WLpiLc0mC7QeF
Lysng7CDp3/TprWV3CNDohcbK9m6Wbuq7S1hdzkyQdfV5VLjz8UKh6WMdkdbC2IxxzDtaWJbdyPt
uv3NUtCt8ZGWBRAAsFHOt1HVEmL2GqCIIxBpTekrjVfXBVxaB8RfJwIEC0fjhk9N3naHMVMw3lOh
vED6gr4oNBs2WWTICpmXtwzuPRq60eGLXpSL+V7XVbQsQ0H2EL1ELxoN3HGbBWYRGMW2GSTNOwtH
pKOwgD5coGNgsFbYPMIbBCxOph9K9pDW28S7fe+QxjTgHc++B9oLzg+nGjJaOmalH4b2IU03nhNo
7WaUmO8FowBwSX1mekIR4KJOopRaPBV4Jw+juqvTe6qvnPS2kikcTYB1/StCfCHaWC1by460Q4bs
HBADdF8zJbdFsgrxfRhbygqPQoTB77MffbpvMslhLEjAQIo+o9LgX8jHnR+GmxdKadTFdMjU1lwV
ebYv9Cb3bat5uX5jFgWhngk0dKD3X+DvZnqueGk2TgcXE8hAELrvYwq829GWOR8LJnSe7QDMgw5U
JNyY8xV1FmAPo6bFighfu9NLC6oInRSPZoKUr7e+vqrZSp6/fgi6LIShGMaDQys6skmUtENpeCXw
l1Jwuv9jRUfOvtvdnpQRCh7uzfpwJk6sbvcdmUpaQ1w3/bDzfVn2PhhRri/p8qDOZQjBzTQWPLd0
pQQl1GNe7Mzha2K8XhdxaWHORejnR8S5BbzKJCpDxdoPmPJs+c+/EyDoQGqjagKwtyoc+3Tbsk2k
FpIX5vIBgAWbkw+Yh5jRUYSHetJ7OzUpgj+HD6o/Wskujo3BjysHDWb57a/muTThsTZZxNu+qUlI
7GHtuOlTYklRWRdUGclEJKnmiOwSpKDvekJi4iThSFelG/bt0UoDNHTX7XGMbzYGDmCpkEtCawOq
2GIRoCvatqsTh4TIrPqOfddUse/ITNuClqHlB115eKlRcRKzpGafdK3Z9CRkxv6rFe2uq9jCNTn7
uqDDqtZmbarh60C2PoIa5kkrlSfQ0sgK5UvHAhZgFfjVS9NqBcaVSz5oJNSSLU/v43yfolKWKYD7
XzWyri+ZMOHuJ3VvoJSqIlIw38AZoU6Kr+foegbIm2n9iVoZWczyJv67OGETq9IbSsXG4rIeDMdR
7IPxMSCy8vmyIsCrnptC0MIr3FWKUbIYY+AkzO0me6nSurlzlE6T6PSSFDSBAnsUkBcIS+e1nrju
pAImsGlFBBTXXzuO4dzv1xVO9n3B5ZyMiNGCkDREAfyo0zeW69+uS1g6jdMVCPuklgYHDBRWENO9
mu4qdUtKiW85f0J4Lw00TqEItDgb6fSk5rTHgTcMmBf3UZb5c5uMTSrfbGWMR8s79q+w+e9PTsS1
FETwBNqs2sNqLN1g/HV9w5auy+lqhCMHBY8zYHqYhJHylVurGT7U8wqfVukKEYhPlNtqp/A4UbkA
Gw5QI9D8iQDxfEF6NGoF4s8kjO7Gt1xmaZa26/TrgoLpKitJlvdJaCim/1TVMmd26exPvy+oF5vo
OGgefj3p4Ct1a2Q1M/W9jw8yBIwlPT4VNB/byblPZoGmnFnQYVB+uRsll5TfZBslxLDon3FIauL7
hYFh0cBeX9eqpZ+PFB5gtcCyeOnAOmVhjYA7SsKpRYsPyBSL1vEnQ8Yyv3QcCGKRZ0DtH66MoEzD
GAPAHPxfYepuPe9OU78Y2rBVdAOjfL+vr2jhnqBugJY/aC6Yx0UvuUz5kETGGIdFZflJNGyAEHSn
8vZFA+YaGjn3NGtkCJILu2iC5wNVZ5TWLtFvtKhQ69rzYsAyrJSfbgtCn931VS2oAYApsaC5AxRO
hvBYZtRlCkEWINSs+IUaew0ElTdLmGlz8XABBhLgwcKNNAxlwORTGYcRuYvvPC4xxpdbBL8IoHjo
7weImyb6sDonKF2bShdWmg1sWl4Hrts/xzqVmK35Z54bfcgBPi1apDHu6IkRmUlB1aQ7TR+WGYaa
QGTbr5DHrv2Il8620ftBIk8sys8lIAhEdh6M7cAlcwW3Am07vdrwuA8JmCUizJsk2tplv4jzwKpD
E3NwW0wB0za3nhYCQGBlAIYNRMcoxZ6bnbzDA2paQx8WzrRryuKQJHR9XcRC1m6WYc/AqDOFnzgL
6eqjQ0bC+zAvABKo+KQtA63alWXp5wULuqL0SeyiX8rxTSobMP/IPooHiWDXAl6qA5RNEX4EnB6s
NpFrDV1mP3KSrLLGXWl2sSF9emcnXel7TenXhrEGRhD34wZpS5sqazMjvlNVfypi4n9XV3XdSyzM
kioD6gqp6LlUeYF2oLQjBQZVzcIYSGcBtVLrPklc9GZFjRdcP4MlbZ5Lz/OgNwJ+MeGdukbeguyt
DVNjVYIxtJs2ubbqx+/XxVxaFwzUOnAmQaAATjVRmxK3y4mS6i3wx/gerOVfNCWXtBgtbRqgV+Zy
OoA3ge9yrrCJ0zeqnVCGMHytOanftxl4WCQqu7SOUyHCrXATp0EOK2ehlz/0+qNsOPgyMTqXEXEO
aCrEhRfxQxWVaShO610YzdOuyR+eJ/5E3ksTMC/qUcuBXnTjtMeHdTkVKbgXFPSQY6VqXWhU2iti
gWdqdJ8wJaciBA+DZTQqSY5VqdOjZt0VsoaexUP5d9ds4eSrqDMjG9NRYVz8ocavSgY3uPh9ZF1x
G0HodTl3g0vammrWh707BGmerYrbGeJw7jhvpHfhD6til1eeq1Ztg9cYkJBHL4hKSQPmpcfiIi0B
8i4dD6R1McCqtY1jJrXRIa9HdhQDVqzpEIH3DzSPXhIjfc80GVj84qsFV0Wfe9bQeC8aFhKbdtJS
DzKzrce/58kTIDf9LDaB6x6vCXvL6mZnNtvb7QzQNuBsIteCf4RU2WA7iaamahda+SF55+Px7z4/
a8qJLw7sYA04hBPuJ2be2Tt4zq5/f8mGwTcydZQ54VqIjYzMA/WEMeEy6s030oGcxeJ+NUomCRaP
5lSK4FAAo7bTRg2bFLlj/p4rprmnUWw913WjPJWTVmDIhEc+mZI3TBwkB90YqeQ3LF0pkDyjwgpQ
oRkH4XwjzcKuJjbZXZiZvZ9vLEXW57O8k/8vQOybcXundOLc7MLSXqX6Sne3n9K1kzV4wlugODFR
OcetMhlZ662yqv5c1wbJJnnCOSHZR5KsxhqY89P6GRmf+byO0Rt4/aqFwOn8DJqUMGWyOMzmTtPx
8kvbSZd8i9l7MTCrjRZFEZrQsTI05nojLmPyFo/xmrrZ1tb3RvPjE/uEflzwos09aqIbaQ9A26g7
WE81eiJ3avUJ64lZsv99XuSANvTpv9YT/fQAX8+3re4d7AxUqtX4FFughML8x2dWhPY0wL/D+1KF
F83L0YqvFTCe3o60FE6Z7NW/DJeRFzfAHQnAOhOFv/n6nBgydSqjJre9KswcNRh6tK/vu7req13k
T1IwtIW7iB7LuVSGeAnLEVIlbTUNSh+1deiV5nqo+q2q84eikmVkluzaWQOYYFR0jO5YNiNt6KAV
uzZ3ZvXkFWyd5LqfmqHDNlkVTsntni3Yh+DeAOXCmdtwz3cyyeum0CwINcF12YD2+Pd1VVi4REC+
wQwopkAREVjCkzP0eHL0Tq/CNG8DUv9oDRvzf5ue/KUcYR1gfnOHWDOq0DQ3qu1T+4F4W41Igtkl
VUAaAzQQoMKAdyDYzMoAWGFdD1XYdAGr9vm0jmTzEgvODjIMaDqZGb2BYCBYTQVoOE0bQbVzG4ir
oFspD1m/4s23pNwTWc/hgok+Eyb4G1Gq5urkQpg5+hWAdmTofkv39HQxwumbI8li0uH7WnX06NsI
zJj2dwtMQdOShE9LeobuBXMew5/zKML5ew16GCJPbUMjeXcIiO5RLwN3qdH8uq7PSzuGNx85jbm7
+0Kf9Ypzd+BtGwKF0fe7LL7ddKIwAgUDfxqKf5qwYxlVzan00jHsv+vaPZFB7S38fGTh0LA9xwK2
KSZjMigeSBfKMcwfEvuHY77evDswxnNKHG3W4JUUTCVh8Gur1OOA8XytwXUzTp8RgGcSbGLok0A+
7txccWRiXG3SedibeaAoa95KzfBCEPsxrT7PxujI8Qtm2NVym9PWRoKs8zQMLDVf66h9NZL6ifdO
4JDeb7vmIRoVHwXHe7Vwf49IbLkckUE5AUHaC/TcviO0+V2Zdgji8Nud+NPfZwqPaxKrGvBFjT40
kUtTQZsmawla0hFUneeHFTYOObvzPTaZY3NejX3oKI6foWeVZZJTnNVASF2huv3hP6Ot6SKdktZA
HugapQ/tadKC0aq/AqhvV9fMd5IMvXwtX13XywXrAIEf7EvIQMNfPF9Sq4PY1sOAdhg1nb1qu+nn
4NZOQJpsz9vhn+vClvbvI7fqWMh5gh74XFisV0nW2cjkOn4zPtyKyT1nPPDw4MMobs5serP4E9/H
iKwqNVu3C6dqXaSbQVmZsozH0nbpumojuYhWzgusZsOomEu1vA/HUTs4CeAG0yHgU/6Fl7Ik6qIo
ZIfRGq7qSBoJFzptFbe1J9qHqZl+ryeyYmn+7HJ3xzoZ5MXiueDdnkcRMY0mmtYYacloVKc+bKvc
Bx6MjI5tyYEz0H2CdPDc9I2swfnJeCYMQAR6ozArTc1Xu+GRq/WjZsS7Glzje0xkbHote7Iwqz3m
9BNmAcOPQHYCTBCy0UIiLCvzATOeHQ9N/WhbX1LJu7Tg+WBsBUldhLyQIYK3gOVWbegwDmGrYDAx
eVfNQyQjAVs6IEw+gLkbVnwmIT/fv75pC8DkwizEzF79VJDOvn4xl3Tt9PuCawVyRAxFghYa6Yl0
PzEaFix7H7L+2UOt+LqoxaWgGx6j4phJQAfx+VLKqsvjaUqHEMzCfbbTZSwPi8eBRPRcMbJh2AQb
QyKNq6Cjxw3tHvTm3iCHrv2EQs257v+KEN8ZYEw33phBROGBtC6hvitRqaXjQNcpADfn/mrolLBH
ozIz5dgjmCM2Ln0a9aeh26m76wextFEzPjsszOxRXVz6zO44Z90YdvpRr48t2Tay5qOls4aVB6gR
tgtkrsLjojVjXRKrBd4heQGyEf96fQVLZSaET7DH/xm1E2vD3GjVfsprNQRrKf0+oAV1lZtOvI1J
bfgqm4o18t7jHZsyezUAGW9Fi6Y+NtzTJPdnYaEA40QDFyAQ0Ckm9sMXlTFaALyfQm1Ejs1jPm3W
19c6H7ngGJxJEIwY79rBtTkk1M2mbYJY+RppDxlcHOA9ZA+DKlnQwjQdOm1PViSoYKKgHy5KrSns
4zZg46tKjY0DGu8sAnTqJkoSkIF/idm46Yo4qI01SdogtiNftbZxz7dFHpaqrONg4VogioH/DMbN
eWRK8KEdtyhNAvSPMAWXBHXKHbO/1xFgt3n+7fpuL50nvHS0F+LtBQOKIAl6pVrUjJCga0BSStcm
6SRmcOH2YSlgk0Pm17oER0s8A4OXDnyVWHGDWn/MlSe1KSWnuLAMTJcjpkGjPEh8xI6ywWjhLLWo
b/D0PffL/vvNu3T2eUEnU144qZOTHn1FcdBuS5DE3S4AzhZoN2aX+6L3o+E9ODVLj4UtMD4Ak/WX
n5/17cRfdNLRIHWFz8fJ6KuH3pKh3C7t/+nvF9Qor2ziVHnEQjK5/vg2pbIC2YIWodCNzChaR/GY
igesmkhRDTwZZn5H7vppcc+4JKG/KAKALghdgT+NyPV8k0ZulMOYIehrKrItYFenYV1+ImONaj38
Q9NEjwq6YQUhhDjEIjEPaytIAFfyiYM+/bzgPsXMzMfJU4ZQi1clCAg/cc1m7hkdwyJohRJrHnnv
dOqgZ3AwWbXS8EfibywdARLtMxP6bCrEDI6TlBMaxSweFn3AYgC5BNPtw/+o2CCr5ugYSJhL1ecH
0Cc8ypxhQnrC0vy1Byf95ptsI3AGnO9sitD2Inzfjc2utxkPdR50ip8mEi2dTY3wPGLoDfUmcEsD
WUDE/EdIaKc8xwlH8eNkML8ymsAgj255n2KoKuOSct7CS3QmTtgu5Isn3kbRgIsd/FTf296v7M/s
mA5ISFAlfBAyn+9Y3jc9gH0gguWbiW5lVC8L/gQm3HDbMKwFxghxGpH1BQZfixoHzjXlHolDZ5cl
bvtHB/8MCAFcJQGXK43v46m011NWJ5KmrkvTiDQb4hlINxATirF65ilGxOdczUD+qJrPrdvbRM8F
CEdEO8asSNGRDDqO+n3C97cqND7votCC7D0eJ7FGWGgavM8MYYwDHLPJfNUtiUZfXvpzAUKc1PUU
CGkuEjNms+H9ukkPXN9+Zg0gRkHOfq4UCs/TQBJQrzduH2b1U6wcLIlZXFoB0vSIk8AyM/O+n2uw
YlpsoD0goqlJHniP0Xa46wR5My7JcC8I0j5U2cSAC8yMYN6bBg2qVtN2IVXLtUPJVsUfPsoSMgsq
C+JpoE8isISpcQR3wQOwemEmGgvZwcaElq7KkksyAcJ5sFRXCzM3IGBwVoMb+YkhUaqPoO7cTs4Y
mkhwA47HQoujIKKPWdJ0HkSkZQIMvmNlPeftP9bwnY471ez8mNX+yDIwUud+NzarMWrW+e1tN/BY
0K2iIVs7d0MIjwESUIUyupV7UOrBd906sC1JZXdBIxDRguTR/rBvotOiO13Lu445B70yfKNr1kWp
f7HyGxkekXBE4IwkLbQPD9vFDJ86dJ5Z5bVzoJYVaLQOcs5ufgYgAql2VNbQOIic6fklAqBbm0Re
6h6oXfnAUQxyVVK5W9A6uNbIKkEMZgNFCiODeIOqaMSbZ7nnsZD+dkt/9n3BkDlKGVlen3oHcwwY
kMdfbzZiZ58XlImoTj+MDJ8fQO5Ci4CAteoTEoCjiP5m9G3C2p8fQR2zocqBDXNoQOpLKfr3ZLOg
i0dwImFW55NApGnGEhSokJAUx+kbwuzrC7h0jvDGevPAHHzImW/l/PO1XrWFGyX4fJM+jqaS+TXx
et9W7F/E7XaNp+w18zNrOhUq7Bp6jDF33GTegddpkCtqAPTC68tauuSnEoRdY5nejJ4FCVO+idOA
gPrvdrcVNZh5zBAwkB8wsOc7xxNAebYo4R9GA2iaKhqHb0404FxgjIEzqYGqyhXfFKOEd9RFzmEI
Sv7M4q/Xt+jSTz3/vGDuK2uYLID/OYcC2CMp3yUWsIz2mWzed0F/MRyHkf8ZXQM4c8IVJ7Fh5INJ
o4NaYob5ySrery9D9n1BgcupQB8rsnuHyQi8emPcHh8iokGHMVI9SOxcdOeZxYSXaGqig8O/pD5N
b47fzj8vbE8aI4tR9Pg8EFq6znenlXG7N3q2AGGD8t4CI1wHCZiN6Nb57SMDWADcBuQaoKyYFzu/
Bj0yZWnhsAjvnOrvzUyVWNgFNUU5FV7iPHIHqCLhkXOJokYFbxTYP4A7FrG1omURtgzs8PokcRYX
ZaGHYH5NUYsUg3XNJjmQyAa4u97PtnuzjK+9/qbI2mGWNBaP9v+kiAkNPVWcoaWQMgGq1e49lKM/
ceR4j3DpYNsRiQj2lWNuAvRZQ3RY2bQLXMaC2+/c6fcF6zpWiaUmbh8BASXx43tj+sQDAXRVBFAa
moihXnOEevLoYZxIyXpMSRwK5d1N3snq+u9feB1OP+8K0YfZmm00ZDDdGr/PrZ+x9VNXJN700iGj
qoG8JPqh0RIhbFGbs6o1+io65Em50Sb1MS615+urmA204K+jcgnMBnSQY6ts4ZT13Kn/j7Qv7XFb
R7r+RQS0L18leWn3YncnnaTzhcjWFKl9X379exTguWPTgonOi5m5GKAvVCZZJItVp84x8tj3j1WC
rqDZZWEGxRa78HeuwbZgF8wUy762PXANIaeINz/+J63KaHc260FCfdQJ6LTBOO2ZCehbTlWsCDtX
R/Y/Q3JtaM7GtOtHGCL8BTzFcdFEZlsGZPCPhKoO+PVRQetwYfRAB5k0KsMhxWTpcGaz3Tibfp/O
95P7+/ZSrXkDYmgUmCFFjIeB5HAVZR0I4xDEzalAxiYowfB428LKlEEGFuHIkia9blfoqCk0khbO
0fReRbWvwNAWx98E4YFdKEytDAamTDCUYGdCnG+Z0LPNWXSJx+q8d47do2d8sru32yNZWQ9UTzFV
gKU5IMOSd07lESZq4YLcVI949ivLwWc+nPxeJWb3142kDeQsx8vCaPq3F+1yIIbbmqlXDs5x7AsQ
Yc/iHqq6h85xojgZf44D1O0xr6+GPUSDk28+Pkw0dSKH54Hg+aoRjeUpWOXb2D32Y36IrX385Bdb
lvkfP4cWMU+kbpd23Kv8MDDSVt0VMNPpO7bpOoUvrM7h+fclZ7CHERkWitWqjXyTjDu7uRu0kzYd
iqoMWAZ14G5PVcwlK+f3xaCWzXDmgXPjFILWGBQ5Ov4XwMiGL7cXZ2U3XRiQghrkw6C2YcLA2E2h
lgC2iuRUXPIA8Eb8/8+3ra1sKChcAjZn4Wy9lmIRTk1j3cGGIvzokO8VV+U714YD7gioBSML5qMf
73K+8nz0CvRTEhClOUFJX202BLY9bvU03yZJtb09nLXVObcmuUQiqNfiUUmOzNC7IGVoL2fJPehj
FdO2ZgcRISClHk69q9RelsdUS6lNjmU933Vl88DRaJ6kqur62uQtSjlLIAUFV5kjq/LNYWY1hmPw
NKDoGz0iDTK0ARpAFKHuih8A7Y0UFwIGvMdlJBRxhiRtLAL6GqtCti1MfMXRujJjYEQDZQ0asoGV
tiQ/6PzU5YWV+UcGZU0/yKeNrtLiWRvDuQlp8d28Mmxe5sjoPMcOmJUVvrXyedDhLB34qBNd86Bo
c0WsrvC8I5j/7uqihM6DSrhgue+lWwHlOhS6EFoBrC6vwozQc+xjPGh80JH71mvpPBfO1vTR/vWd
Nk/gD//4sl8YXMZ8dprxYh59y4TB9lvD0hB3gMLAyrJDJBxHEzqjFiU5adkZHvql1uagSQBFCdlD
TJCoNJbX1gVFQkjuoM4GnJsURPWDGPLBNNHmf5hd4D72t4+UlT0IBjzEuYg40J0u4x3x6stm1urs
NNa5GXatF1TxuIcGHjHLpWFu/nzb3tpwliz+0lyELny5alDpYzMCMhSfBu9+DIVKAWn18yBDWDp9
cFLKnHgoCvPR6ur45Lp/xlYEvuLnry04vvvf941Lj5polrGelvEpKfsJghgQWKT9RmutRvEiUBmS
cgtFDv6IKsNAUBiEREmWhk2vMLFCUoz2IWTZbMBqIYAjvzqM2fG424DkoxjZtnHLhyyp9t1oRpln
PKS5m0KcwI7QilQFOYoXse4jEzuhif+2S/zNhMrnwtnvkB8lgrHOnHvKTpZLmmNjJnaxKU3j2fcp
uIpTO9mg6FDeWyOCcK+1v6XMae9nsNcGZT0Zv7VKxR+8dlCd/yApM1IlbE7cAhODy2urVXHQpp/B
nczYyVjIrgD1H2bFw+wvCvtqEhYUtW6BROGKM65ANJm7DjaGj5UH+8V3wIsCV68+jWj2D6yyb3bu
UJSh7lVs20H1LzAKKNvOXdcHVZ2NkdaUVcRZxyM8aK1ICJ7eo7BUb31L1aR1vWJgcAZLHzhUFnQK
4FSX26CmPjNJPdEjbcsauAhdf6ax+8cqSL5rptrf8jqtA6qzItLc+r0n+Rsa1th+dif7WJjx+Hrb
hZa773ryQEUPnLF3XRJqhUDXPZh+T4U3PNvp8JLO/MjsJPL9UpHJWt2YiPb/z9RyAp3dKXrPnIS0
Ij5Vronw60cMhB5NFFtz7RhbigbACACeAxDjpRF3mjU2NDM9NrkR2um+yFU3l8qCFE0QOtoUWg30
2HenftoI78vtFVF9f7l3zqaprRMRpw6+r/3JIDPeK64t1eelZ8SkOSA/rfH5nCJ/H1ql4nG35lDn
CyA5uNMITcs8nR4H575Jp11rUch7P6eWimZj7f5FSz+yuwCxouixDPRsnnIqyszwKD3a9JH4d4Mu
Iq/TgyoBO7GKDmPVFjwKjS7I+wJpemmLm6OGhLhFMKj40Y/ROFRC8HkCJ72+MVxFAXJ1BhdSwgU3
CgU8aQbLKtV8nN3kCIKnTQn93tKiX+OC/B5Ytbvta6um8LwD9TFod68ygryvupxbGhLlEFg22YPR
TBuDPaRchddSGVr+frZYgw0STHOGISM9cGiLpO1dYbcgL1dcBmtnjA8ILMD0QGBe9SOVVjtYfo8s
80ziuzITj2yy983EFEu0guQGEPbMjuQQQ4c3E/W7pQLjf44T/mPgaK/qDH9jZvMj4UZYuM22aMxt
q2m71sy+3V64NYfEukHwEzceauHSPctskuYofeBBkPRBXg4BKSHHTV5T5ArzT7dt/U09y3fEuTFp
sIUztoUxOfTIcqfbppbFEFu4v0vhdQeT9nxXla0TmhXXQmLq6GPLQQa19+vl+IJHBUYPNaoBmJuN
OxnFbx67X4me3XvUQYgwNw/UMbLAn1LjwdZRcYeChdi2KbGDXgNvZYGOo5AgcAnsufWjDAEN6PBz
9uIkCb2DlKt/n025E/oZuJsgyQEJxKSh+1qjHaIwiz7FuQCVyaT79z7LfpTJWN/PQFtF4H1YBOos
L0zGZLircqt4mpy+2dC8NUIvc+hjnaTvY8eho91BC8oesjrUhNM/kbYpwzqZ3AAt+DSY8qa9MzpU
TYA1t6YxyNJ7KM31YexPZlhQlDGZI9imsFi2T3r+bSJtHEFtHT/YmX8idquDjE/kSMGruJ1nyw/6
Zoh3UI1EL685Du8294bo9rJeXQTAaCyq6qgqIdxH9vRyS5ZGbEPAK0tOaR+Y9nNunT7+ffSdQTkA
r3pcx9JNDOKoOJ8TPzlZOzDGz4kCJHB1ouDnY4fj4e1DogBC19LPb+LKH5kBJiL7h1WEw9Y3tg79
fHsM1/t8sbI0g6DZDK1mMql6mgzUqCZYWdIf9adRRI64TxlCxogQPRjaOZggEGaqWEPWFgf5VzzD
8IJdQI+XowPwVYfu0wy72B6fh/ru9rjWPg/kGYB0yzvmCj5L0xziTvWQngSer2LL+c8Pfx+nIzpL
sPD4rbJvTcxuZ8/kYPDsXqy3qlLApVZ+/sXnpdlJkikfhI/Pg3tcWDyCvFh0ewBX9whqoWcDkM9X
SHC1+pAi7eVQ69DU2qdxABO5XReKcHXVDrQAAMRGKs+TMXoGuiqa3IKGiNbUUeP9afsHrqq8qmws
d8nZ3ZuJ3s3ntABh81gHVg9hL16GSa+4eVfXBBA9DASM91BSvrRS1g4fdF3wU1XNuIk+a4UicL3a
8PBVH+cIaK+QZbsiv6qgfSIE8RB394E1P2/D3vj+4UVf4J/gbMTL4Rp3ZFJcI12LY9gjp6H/Dma9
rFPcpSuzdGFi+fvZWhAPIKBGn8kxhXjqHJSJYpJU35cOXWtCcZ3b+D6Yc++Lj5/oCLOX+jegd9dH
biugOmb6lBw1HnfBnLqPxKsVE6RfLTN4njV0Qjqo6CJvJ7emzbQxUKfGuWSNULyp3DjfoipLD15n
oUzJBlTevSENACAowyIT0zbXjHqXaFAkt/WS/9LKVo9Mnvkbe8ZBAYFKX9VsdhV8ST9RekKZfW7k
dZOyU+9Xv6Dz1W6qbnp2oas4V3XI807xcF5d1LMpka46RxvprCecnVwebywvDvnw67bnr45o4dxA
3REtUvI1Z5SCOGVMULpyvk6+FrbZvY3ek7l8AWPabVOrg3ERESC1gc5DmSOJDRbPZjC8nKiYXtPM
+gRtre1tEysHngaw/v+ZkCvbAmABu3OQmbVjSLx+IU6Y8n+ZsDMT0g3EaVWLodDgAh6otpvfXdxF
LuhD+TduucE/DAfXA8r0eO5eJf9dyO5RrW3YqdAhuZgfjOm9pe+3baw6wJkN6Vwq0ZZom0XHcEeQ
KJugfzH8LOoyaPr7EYrdt42trs/SVo/MKQ4SObgx0IOHmAFbHCKGETO+D5mxrTT6D1YghgPunYW/
EsHI5VEL9TIPPF94s3s62bHxzgbnl+nuPj6UcyPmpZGZ8dhazkVgbVkIjtmfDR9/aGOsiNfWZuzc
jLQ8hPdzqVVLWdF7nZJTMT9l/xAlLLsRig6LiMgVmXSP7JxRjqjH9mUvwol0e33sRVB+vMlwIfJH
dwXKikvvnIxCskzAC10L4DlnN9pfcl1xia/dH7qD3Dx6uHUQZS6efnbDlgMB81aHo6yf/CfT1/eM
mwc+xZE2WOE/LD5A6LjRXR8QF2nxcZhCrZI6uA/1Nyf+Td19/GEu6b+qBygko9q71OGl0cTAAbWx
UeM2THaUR5axYeXmH0aBYp6Otlu0DsskMVWlWyMkMcmxKUV8N0GCa+f0I93lTaVKzi4X40UiATE1
2EtxXyPIQhZemrDUg5RcW4CJRO+mT4mf2UFXsG9zzj/hxP5Tz0isjZ6uUnlZtYrKGXo4lsYEOZ+W
ox8fAnOtfiy7eMO0ncjHwK6+CLqp5vsZVMO353PlKIUOl4dqMEhj4B3SktkeZaQvfO1Ii3eWgzmG
02BA27vp3lcgs7xtbLn6r2YUzDtLR8eypaTQgGoTlN9EDrGsfKD3rok03sT7dFvrEE+1iABjtGtv
rMzhgSVclVzbyrEECM+SEMW8XsOiQApcDwkT+rHX21AzvtX1C42JYojXcJ7lJQa+5r+Fg2uqNibK
2OeNrh894zmejaAbDkahBazfCjdidIMg2k9+3p7Xv14vTSywnkhdLLVjZACWoZ8dIy1FUi1NK/to
FUm1gcgiqNxNEm941Wr7TGvMqMv012TO6j5w67nZ9W2bh/PcNn+82hsjhxf6k1/GdeCXbhckmtPu
jDqu33qzaT/ldT0HZjUlj0OFDlncUsaLUc35VmeIrLUpg6NWI3+uJ+dtnKpsP7qjEWpa12+RDstC
F6ROaVSkvNg4tRZvyZyMm6ZCf3gAdiQWjjhKjnQmzqeudkFBqJcqoOfKMXsxP8vfz+aHtaYWN1Zr
HyE/HDX6Ni5CB2SHyL7dXogVF8NjciEdRC4JL0tpN6Wd5RdjrXtH29sX+n2B10C8vW1iZSgXJqRw
vkRInKUFTCChYwIYNB7i6Y78/gcj2CQApQPvgOm/nC8xlwl0vHvv6CWfLH0vqrBI4BqxYrOsnAfA
wP7PjBQotFU8d1oKM6mdRciW6uafeIjG6liWU5BVb+AgvD2u61I4CprnFqWNkhqEFE3Rekea+uHc
eqErAPilfNP6RUCze2PamshRG/rPMdt0zscDI1Be4D8eHosAkUnuMVYuKw2SeseK2/dj5dxT3nwe
PBU4e+0MsqAUCRZpwC+u29rierISl6AFMKmK0B9BFtkEJMY9QorAiX8YySG37ECph7nm/edmjUuv
ySCXWydD7R3d4nNf70Qc+qrGZpUJyTH5zAnv5goNe6z4ZU7Jz37kmzFTPWLWNtn5SCTHhDpp4eoM
E2iOX4t0Xy3Jcm03mJvb7rg2GjQn4WEJlBSYV6T70OXoHSsnwz2ChScojZeef049FbHg2lhM4H40
cBBABlveyxqOcTcegcS0enOTT35ozkZYZj8arhiNtWoJjEdQ9EQwCcK7y/W3C7PLhcbQbgXJyu0o
PDcs57l/NTMf7bAOr7+5FidbqmtT0I582NpQ+9qLvPJ3ELmMWYABgP2GEPMw8Ly6y1lZhp3pik1p
x8lB1Gl+cDhgGgOxjHAGv/ab7RRj6FSlFgAJPETd2DhbUXk2dAy0IWdBYYv6pe1n549Ii+p+tFNv
iydism1KCxkKF1SdTUe9h5iTKbI9Xm9F4Y5P+iz43eQL3E1Nx5/aCe0A6JIqgrJxyKOouw9ThC0Z
XKCllkVC67Dco8Pc2GIpNdEgas+IEt6TttpakHdD4ea2y62sEbwAQLAltkVFQlojYbdV0YF495Sx
Y2y+k+69Hd3QmibF0a6yI11TRu3CGSAtfDL1n3l6KPivuo/cVgWfWjaiFPj8jSb15TUAIVbpPNC6
mmXWDCmxwZgi6sdo4lXBllZHAlXrpbsTJCFyNX3W01pzkgmKVSjjBY5W7j2Rv5ou2ZNS1Qy7Evz/
5Qz7vx0kzZo112QmBHu1Gl5BvG41D7VjBl1zKOfnIdt+2BUWMPOiMwDqVNRfL7drkYyDg/DOOfYC
gjHZPit+wM+DQX+5bWdljdB4BmgAFghFbjmBAvxeLURjOcfZLsJY/44ynsLZ1iwsDTULuBEkAvIS
ZXYnxNQx7xiHdRcHvvKVtHZQW2AshhQyVBhBU3A5VRntAAwpYlzcgGglkUj2mvcPq3FuYnHDsxDV
9KEfbS0mGv05gRCmFlLxwL59fCmgGYcuTBC7XWcz7FRM1iw09BrYL4SehOoGuN6NFvq4F5gL/nsV
/g4Gx03XN3BfUMQ6CWgvVMfKcjxJ+/0CkCYdX33dugLwGnqESFVY9v1vnKZ3ReMFZozXRF22ilVR
2ZM2ZNtnGvRDgdAgafdk1tYuZ92eGajEU/9QtK2iLLXmZy6iNtydCAng0ZdOIDTR2KANBEoIHffk
T9+B2UMBBlGZkEKbmDS9m2kLVtp/NPWXtH0pPAWoam07LkiPJWmOA1NOalmCA+BccXrkY/VdEJQi
PZfvb3vyWuXFgigLyGLRcwZaJSmnDUatZs4dHwU2b9ahcwV5rz3qhE4Mni6xJ3VxaFK4Bhc7qoNx
Y/LvHNJuOpd+TVNrd/vHrA4YBYm/ydtrabshN7XeLFIgImIdBFsi/do0qia7tXVbOHEh/IUTCPfd
pWuQtq6YlRvwRHthQi2rbdVZYzATXREhrBpC4yUyuEDq4CF7aShux9LjYKw6tm722OnmVk/SJ2dW
vWMNYznR5L0Mtab/DMkraGk6+wt+9HuT31elcLaGx9NdOtCvSO7OWw1wEkFq83E0SbWdJ5PetV1f
bmZqO9s8buqNZ1dNNOt9FXRlgvewZf8ygZjZpVPFDvnsdlFLgdYhBs02aJmzNjHPdNCu+D2SeTWB
rdLx3+yhcKGl5mdR3BSA2yCa3qWuxjfl1NVB3aZ1VBngdk8rHbqeKSA8ud/39ykf+Z3f+mMR1B4A
Fy6FaAognXXY88ne5mWRH1pm+luLz9N2rMYUZCl2HpARLeQNyFV2SYEDkolm2GuxcAOUk+dXb3IR
tvZDshtrbu+FrtPQ0YDdGZpWe7FcpLtn1BFBPBi4pTY9aZRBG8SeXzP8W09N7+eb2Z3nXZNZb66T
/pwTy90aI3GgGiweLC3bpXjhboRdMHRiVOVhGMY0NKshD8bShMbRzFDVnwQBOVU6hSm4xQKvY9ML
lBTjoExZHdaloJHjzvgDctobqHh3EXRvi1c7j+uo0wst6pwi3aFtzgqhLD+GaKtqn9BR7eygNOhs
Ok9je9ASjxGv0UXj9OVnP/EGPZjh+BtkUDIjHNrOCVG5AnyqKZHeZ5w9uknJo4qPczCiVStIzflP
NbkzLn1d2wyFUaE9q26DPMHjAUDM7qnPC21jjVMaTWacbozM6u+bgevo8+16/Ej6vasd45WKXj/4
tTv44ZSQ/kebM92OcmKiyQdST36b5IGOyH0LYab3rO/HADzM2TvryA9jqPPHOcXjpfVz/tJNRICn
fRhCYD1dvH9LF6D20n/x/G2sHwb6acw9/xSTzNnNdkvxWyf3vsztLmKsQusKVJLaqOhm+yHJefaY
xdoc9l3pB1NTtpGRZ+VrbLjVafZSOCNcKb8DOT0PtGHUkMDgeKLoaFJxSW0ArdW7+lbjGsD9dfJm
pe27W9fZk9d1ZoiKhPFuVczbWhljO1BoDA++ML2og6TBdrSKMkrbfApA+doc0wo9FsRg5Tavmv7A
8zSBxN/c5Bun6Ujk4ia+b+zBOaBahoGOGY9SLf0z1LTb9UPMn4ngPITgN3s1nEFvA1/0KNwy1mt3
bpFMu6ysq8BkenzQBfH3htbaoTvHMRSWdG9XNPoYFfrQb6qytgDQbWg450N8x82m3PXze98ZYQy/
bVBfi0ywBn08wARtH9q+0Na05OWlM9GdXVobcyNOtbUBXsTa3L4/Vo7ci89LJ6HWgVhfo7XAK4YC
xi+ehKfdGaamuJdXDtwLM9IVQuO+aQfWilMzBx79XvJtXG4pVcSYKitSDMMnrJZPK3GaycEu74j1
uWg2jvbxW+piLFIYo1uxW7Y+VoSDM7esgDKwHhpfEf2tpQthZUGFQbUWqTtp3YsGYFLN0sVpKvUU
OwCiCwZH+gyERdNjVyD/ig2TgCogs7JQdJkWWaMvoowlKujVSohx8UskF4GkJmFFjF/i0sicNkRT
DFX1fck32jgGWsnVxMmYNk4EbrLbHr4SR6MdECgcDc9AZMil5RqGhBhiwHKNzXOWPBrdC01OJr+D
fo7CMVYHcmZp2Wtn7yiwzei41npxssgfIAPmD7PlLEDUs+8v7n/2/TojDppZsYn8Gmwq1LKSMMGB
eXu6VhLjMIJa1SLIi0entNpTT8B20GO1sxTX1xjG5Ofc0c3SMdCwPuiy342qL3RlhRb4o71oumrX
NKva0LuDUxT0WDjFol7eVUGTx1v8y+8FbR+cWqXWukyUHP4tnRALRyW2lpwtHFln1gySQ8dq9Pdm
hS60Ymz2RU0R+BiqJM6KVyx0dUtDBGKSK/2WYjK9AtxK9BizCBdPqeoWWv0+yqcAEBsL5bSUye1q
YeSCo48ks6BpXuvPzZSrshwrt8TCkoZnISpLqLBLnu3m0ETxG+4ck3SngS1YbMjw8QLFhQnJudFg
kRB7gomu2Hq5ERhQF84/3NODTKeLlxteBBD/wgvgcgeliJN1M+bYQeB1PdRC8YZeWQos8NKMsrQe
w5UvP98beOtNiY2944VO5Hy4oQq/HtAYdOqicR5wZOmgJJo+l5k34+LJmmBwUTGdPt/e/GsDwMML
DWFAhmAM0vxkOomdeEJOs2FhHYNySnG4qL4v+dGol22Dg4ef3K/C2o5E4UMrBwnAwchhw1HBaC2n
ZEtWg6+DA8Bb2v6B+19ABCLmMWxdlJ7bX/8wVWe2pKlCPG/n/tzw07idrE+a9nL786tDQeUElz9S
f1fgn9EjnudMhTj1qfuM/g/80+LFFtmtKFcd+Spbktvy3HTKAU+0k4mG/HBk4tvca0DrtU4aGklu
B1Df+Xp7eCsHiot6KAKbJZ9whQgi2sTMdhLiFOdgdaUPEy8OnL7dNrLmbUsDKYR2cGzBKS63I3XN
SesRFJ0s/8nOglTVQ7XMi3SNgJ0dnSG4uha9d+mqNHxuCuShBCSW3GDEG7LVful02FD/41CtC0PS
xvd67nlpiY1v6r8971tOrIDWn+1CAZ9d8YMLM1L4DA0NPec5AjE+fy/QwVM2bpCB3ddmz43x4/ba
rDjAhS1p+xAPilGJbohTV55MuuvLEx92/2ACMNC/rYhLp9vl8ltx3FpGieVP+LfW2ghEl5rCjVc9
ABAtfymfAaEpeYA9ZU6O1wB2aZJOILXLRPwZ6szxS9VwyMybpfbxFCqKTv+rCElLZEwVT2qsCXqR
DD/wK0aRXyQ0Mmw6b25P39oLBBS+Cz0t4iTnqvJAUsFaO+7BaIKXho+ADGQXf7yGHIy8iOw4fjca
bTOi6hJQ19/0VPuTWPRfxnv2G6SjKYfeLRiFMd5e752wzr0NuJqfkSz4h2f2xWCXvXEWW8/NLDxa
aPEp56TcNPMPs/GIYkZXziO03qNRCaUcZGxluta8SbN2bq34BClNaK+oxIVUn5e2lOtMI2PUQbXQ
i3Rc3j9v+8Pq5xEzAfUKj4fw5OUMASHMacNAF9ETf0ADH3/QR0DfbxtZ2VALn9d/RqQxdJDx0Yeh
i09adTLNH7Fj7gwjC3Xj0207K8cPLgWIsy40hUifSXaKeMrsZrHju3dTu0MSB3khFZRjbcYA3sRK
A/aHZLNkxOUexGyrBP1E5jsQAkxTdPatDQKpmIW2BbH5lbLlAJXRJhUeFjzfFGnkFxuos96ep9Uh
nJmQFj3OszltU5jwqw1jkRvd/vz6CBAzL617gB5Iuw45P6NkE+Lx0gE9KxQqpnaTFYqs0PIAkq5p
HxiX/4xI90ChpdDycxBrIAFgNyeNHwh5IOU+SX901c+2VwC9VGNafs7ZSdImVcMEg7lC+0xjDoKN
na2ie19flv+GJEc2eTFmiYbSNhRz7xJ3RxTLopgxGRKSkTn3ih7LMtooWZBxP/FxX2ndxku7x8bK
XurB2iIxH972hmUhbiyUXGcqK0CqmzGBWfKdmV0g6Mk3TiIfdmNTBQAK3zanWChD8m1/mDpHyzCJ
bCK7gswxKFAMij7JTvEsVBlaVvPMI4aOjrg+YcgpftP42YEAQD7ubw9m7eA8c3K5WcBlhl7Xeow0
Mdtwvq/KR78KKhVSYNXvANdfquyQOpfpHQXj3HFHvEoIhBhoIqL2H1rnFmWU/yxIF75OTNQZgOU6
uUUZDG/oFgluT5RqCNKR40x14nkETtYmx3zfq4i5V9d64b6EBgLuFVn+pHZzZLkdAlSQZQV8fK6m
rzn9eJyOOfqfjeU3nPkTS7OsHT1Q+ut+Eeb9n9n+3HRbbUa/9fvtyVom42pHnlmSVsN0GzagWocX
wbBp5zoowTVg6H0oUBBq4nl729r60vxvXNLS+KJ1TNZg7oi7dyAdwxXny/Jrb41GuggAIrZTnXh4
susPgv70xJcCjOl98uv2MFbNQKIC2dOFMdaRzpWq6yC0O4/IZ2f+aYiL+4IbQUXmUCSW4hW1agos
80uXO6gB5YwQq1hlu73PT3PmAJQyGe0Dd+ZuZ3X5cPJAU62YwdUV+ismhRL9da4xKVpLaKjRn7x4
hhbiRIbAylXP6lUjeLADjoj2ZSjXXrr3mKLjHlk0frKqnwIqgHmviGRX9+iZAckP0NhcOKI2+Ikz
d7/wESa+88mO2ea2H6yPA41ioINcXoiSH/A0rUGogpNGDFsNVVQVkarq+8vfz46Bms9WMVFcK8kX
qKu5Kiaa1c9DHwG0bYsKnVwIaGK35aChRgEq+Wq1O0Rm/zA9Z9+XkhojKptJS/B2TuaQ9c8Yx//f
96XpN8amdLy4EidviPxso3ptrW69RSYGrErA1Mto1tnu3QKcQEglz78NewrHHCAw52s+a4p5WvVW
xPh4R1gQotOWH3K2zH5jshKxM25E3QkyID4ANwntYYhuT9faeABDQbcZUG5I80tha9mNA02yAalf
SLsjkZWBhWa2o64xFBewvjYgEwxRGvLLaPKQRXBNUZYGG3Fo1XG/i2n+mTToxuqJyEDnBoBFAV2R
JO6jPN4N6Rx1/hRUmfuY0HEHCrudq6KaW3N0C7LFAD8j8Y1z4XKCGUPyM/dQtpuG/Vs7KAIz1dcl
Nzfzqu57itug/WZOkalq+lqbzPMfL3m5NZGyZsmE1GC8zZtoysGE/vZxz1gIA1H5QR4VhBKX8zN7
UzYMFcINP7GC8rN732XhWKvglcuhK1/OC/s5tOqBEr9irUgKbWxbF/uJsiTo7KcWTaLJfiheSt8H
hYKqorW6LGfmpDugdupxAn+cOOn8FW9PvX25PWlrTyiktwHYgL4pFGCWdTvftbHjJJx67DRr5tHs
himKKZDujTkcytaKfKQ9Ge3eul7lb2shGzjKcDBhEyO9IRkeiEaEr4M8ELfrNhvGyCyM7Wi4e8No
P9WDv7k9TpU56XSajWz0yhzmYuC3y2HcJg6JUFqCuO50BJjvH04pMJsADg2aZdR4lmU9m9akL0GG
OnNwuxrirTITgFQTFEVIYHcqDbC1nYVamOViLmFN7oblpB7stm/Aw+pEfbUDBRbgRrcnT2FCZiXV
St9yWndhYM3f9OJLw36N/u/bJpYJkbfVwsi08P0Dryoftm1iZ7bPUBKbqvuk+RardI7WhoCqM7I3
Cw8MOjsuF2TkccY8myenvMLTwBrvLf2l9FQI1LVRoJIDHljYAmmOdIjCy5Ag8pIEuuk/c/Zt/DDx
9RJqnn1fOkXzkgj4Kyi+oMkIhFJSK9LYa5fr+feX8Z25bQo+bGra+H7jfwKAUYvfNe2XkyjehapZ
WtbqzAr6Pz3IAObJaWiO04PdKgaxdkKfD0La6qxLRIYKIQbRPgzQpqjEnxTSC6y7R1NKSVQPddWc
SZ5FprJ3jRbmxi6EXElBX+xpp8xoqKxI9wCE1SadtotnWU0gmrfY8oK52LnJl4/vw/PJky5Rx+3i
mjcYjVe+15DcGVT08NcKkJc+LB8mubYAFIs0OSWuv2/7+8S/J/SO0NeC/xbaGPb5S1v/Mv27Tt+a
Ojn0qk2kmMq/FHFn7qe7fG5TgR9Ay3AaIxbv2Yw+7bt/mEhvEXBH1RWoaqmoG6euQQajAITL3lnA
vCg+v3afgeHzv89LwWDW+HVlABd6QkuSsLfJnzrZUH3H47ePDgOQPjDvAvS08FzJ/Zfx5KdZP6N2
jDd1YCG52SvC7OvVQLMvqs+QoAPHJ16hl4cBzpvRjb02PaHTMxj4N5Av1dphTFU6ltcXgK6BndmG
IUDTrqLDYhKo0Lkg4CvLt356qc2DYSsOnjUTloXmlIWAEWlH6fS0ALcctLrnp5y0aD+AXKYiE3x9
cOKJfmZAOjgHa8rNIoeBImsDgB5aZXfdigUkTMCPAGCNDSJBaTWE7vXtHGfZ6X4qX+vh821nWpkg
4ERQLAHuBa9EmZkEadnBrwjBWqdN0JIcpJhp4OeqGun1BQCHAu+Ng7QMSELkao3DKmdO7DhFtfs5
oxsgvp9T/jwiUM+ag9V++P1+aU06mUnu1HbtwVqyt5+4qv9/ZUFMSFEsABSgzdG+ebk9RsPPxorx
8kSEF4wvXjso9p/KgPTz0UYBUGMLA56IQFk4dpvba76yvy8GIF0oORldbS7x/bz8NtqHIQv/H2nf
tRy5riz7RYygN68k28lNSxqneWGMpSdAB5qvP4mJe9Z0Q7hESGev2POiCFbDFQpVWZnDfFM4z2+3
AoUjNGsCooj+UOFk5MU8tAEp2jPiFnpk1qlLjyU9bhuRTRWe3XCG+AcBnrAWtDMSI8g9enZ+tsFn
2/y0/XnJ6cDP//d5YSXGKdfJbLj0TCsWkT6qx9hP1ugdRlxE2ZDpAHZOvH09T1tzahf07I03XRaE
I5pB80UR4ElHAl4gEwBdPPD+dsFf3LDEy3MtIyY5e90yH8u8Yi92Xoyf7KkN4u3xyNYE1FCmC8w0
sKtih25NW8cp8pKeSXl7NrU3V8QALLn4Ot/cFwOp3bVynRJfH5ybLqehpdOwm97ccwAjoAyFsi9A
WuA+vzZSGlDvqymWhKQz4J6nZTkTtMmodCclM4XaPuYI3heYAlGP0NGWxPPA2nC29UfanMu3L8TV
54WARMPFq/UVPp/gfNCzyk1JthTAA8gtomvS5Hrx15MEUhzPa2eLANWBlp8WmHgHhcQ4WI1BEVlJ
LTmg6kXGlJsSrkBHL2rHKlZyxp4LSxCnGyyPJtCCbG9cvqrXD14Osflnhi/XxdZKEIWyxIKZkn5u
uxlwxiA0nQ+JfqtpZ0sbomn5uW1ROrCAVyvwwLbR23xtse2bZkhXG0s/1yGkTRbyQasVfli6yS5s
CJMHBTOd1NxG3v0CP3w8+L+3ByG5Tng2DNgeSBwCGi3sA19zm7KCVtbZpHfr+qQ14yEfyVGfesX6
yEZyaUg4+l5d+BoAoSBqi/ISDXOzKvCVLAfUczjZlot2c8QQ18vBvIqilZWT05ovurcfrJOtgkJJ
JsvBkUfojgrva/oCcJ/PeJoyqIoFz3YB3nb3x+C14TrtthdFMldXdoS5QtNnUI897NjuFJLqpVVR
2r1+7SCi5vJoaJXmpJnC1dik+QIUFERnArPFSfEjmpph3xsRIH6h1b2dAeTanOCRUT1MyoaCF7cs
v3TOfZDs+uzQ2PH2rEk4iPg7ATUrDiQAJ4OwAwbS23prZuDoNMD136GHtd4bkLoY6KfZ++qBlbxs
PiZ0fvvOhlkEk5yDC5hF4YyWAP0gvUvTM7pH65e5+D9+nm+WC8e2mmMdtEEJJtWyj3KTN8QqPDRf
bcF1Xg1A8AG9o5dB0IFDEU1zVeySg5Z/0TP0N++SaHuJpGfUQasEmhpRUxCR04hiyqLKwQZa1fqT
oQXZCYyH/clo3lEkxV64sCQ4Z8sjaFTlgiR+B3qtqKKKSEZ6ROFoHFBagJ9DfBNZoGEcnQkUrd1P
fT7kVLGXZROFJyMS0NAvfE1ruUwdyewSZOFzyl6GgexKK7jFzlcElrJRXJoR/MBQT/awMs5Jrpkv
LLefl/E9pwMAJR23JIJXkAVeb9/Ec/pubIb8nJLbpTvOh+0dJfNkEHr3QX0HOiPM1fXn+9EqCLEc
4Hc9zudoxl0RxAW5IVl+MizFbSxdlX/GRNZ+Wyc0aIgHlOpa7rLU+QKpj5BN9u/tMclWBSl1aBsb
CJY90TuDocAglQczbLj5XeiK0y7/OuYLgFvAlcQKlZ9SC73NQCMvbtyze+3tygCcvPbf94XLy5yH
Bu8uIKrt4SnwugOYOSLQFii8omwpLq0Ib0eIC/qtrWMUDvm417IvrqcwINtYYL+FwCvqToD5Cxsr
13PGeoKj4Zno9+7A953UT4M+n4pA22VaoUqyyJYFBDYOMjlIqyFSut7IUxNQy0twThCuhQ8jnpLb
m0o2Hqh94cugLYICtDAevdYrO0d7wnkeblx274MDHt0kQZz/2rYjWxg4RR6I80tFRPE441rZo9nC
jl8XoTtmR1Oj976josqVzhfUpCHGzHMUorqVBvadbm4xX/SuZH6Yj65iwuQGoEEHHgK4LpGmlgSs
Rgv2DH60Ltv5EBkvVPTIsnASCQrO8sUfESJQaM39wlv8Gb6r0+JiSsLRfhynLAYJgWIsckuI9aAF
g+BYxPSkveH3/rAg3oNajleHLCzB2DC7iutdZca83sOrXZWp78FMOqHuAOxTC2g36fuDP3/e3mV8
t4ohC0RFUaPlXGyvUDgUAoLmvA48gA0H6+hMe9u4QyebO+LFHyWd4raXyNwgmLiwJ9xiJAHNNBgp
0vOCQLkBUMXq9uiKbcJ8X4EsLc4B8yPvyDBcGRWPrNtmRQYo5tmqIlrFmkpLXXZUPRDmc9YdFxle
weUYYP+yDAKlgSC4z9kSN+1t5qtkrFVG+J65CF+ZvrhFBQ6I89p+ZF4HsaeTt6ge/7KzijQi0Mno
YfcRCVwbsQJznkoPj0vivgzsabGP29tNOojAQ2cpcgzQ9hA29hhYJgkgSXUerfzDOC8njrNk0D/Z
NiNpvUIKAxrJnPkdzzNXmCxtMVsfspewQ7UeatLJTdome0srz6szR8vCq3l2RNgYQsojGpMpdqu3
M6pd/wbhZnXN3CmI02ZnLdj7+u3CVAVe2U10OUjhLGW2kwedxRuKptuCvGh2s/dWN4ZCSWjrCscn
2xi+oeOxgf2NEFF4Eo4z9eiUeAjTh+NanrzT9oLJ9gUIGiGjCe6a15A2ftv6yG2l58aoH6fZvdfM
6bFHs8S2Geko8BIACZeOLJfIBdiuCMsNgA4hPrH0+7LQvD9m5+Sql6bMqYImjetouxxwIaw8BE1m
kCcglu5shGzEODT0FFRZmILhLHOm2CHPo6OKs2R3xqVRYTdog1kP5mBkZ59TZzUZ4H8vbZZEma7a
C7LFQqaLDxBuAgDjayfR10kDPhMAeyaf3GcaSmYByaM8GH++fbUu7ARCpRrN/OtoMfSYQcolTmcj
zlTUD9LriKvBI5VugC/t9Uppc2L2a3aedfeWrvQ5qf0PzaiFOkvPYAj4CElcYEXdc1mOsVa0u+0R
SmcSmW8ELzhUAO1dz6TusyXRy4SvWfaA2uMZCsuHxLfec0GBq9PjKEQUWER3iO7nGRjYCWLJdEGZ
6888/PaoKjEpGQx2NUgPgPlCyVy8O0iRMtvsKnRVmJAvdbTT2k8HyMkrXIVkn8OMCzVshHsgDRUO
VwoGrNoyMWf57KGYPYM9yI1S7TEdf715ccCmAoogaONBDV1EGDCaTTkZoJhmdsUpZdZhMJzI7F1F
lUXikxB0AwMAAhKoOTjCHqgNG5wO4NQ4a/4xzQ6q0rx0Vf59XqQENLO5GMwFzy+qgXVuGcDn+JOZ
huJ6UFkRrocG+NY0L6GT1zs9IpMg1JAAWxpVDCTLTIKdHzSlULwAVELsF9c68KnNyLqei/FLoFX7
liVRZdO4cNaQgVvRKJ8Nsw3t/HF7L0iu2iu7QtySkmBynAGL5KCRLiMZ+Oc+JeTUrKCzy1TXh2xH
WBgcmBew01+9MBc2r1rLJu0Dyj3fqrqJ+nz69PbxAOCKDiv8i0Zq4RCNgzuZrg31NmP42o3dTgfg
LfgBXHmsVYomW8l59dCOxl/MyMN54nltvY4AG96mUIBElO9D7ivZrSM67NZ3lJC5E3UB+gSTAPrr
rr2pndrIxROkMuql35WrcRwBpglaZ7c9d3/z0MKb6cqOcNM27jBSklpAnS7afaI5EbTd97PeH/L2
CQQzB8uoIjsZI4YGL5Sdjr1Po5mo2gC4X9j6FYLfGAooaYEMELfjYIX2QKK6RMV8vi3XL0EyhaUO
vqn1aXvofGQbNkXsWNEbNSBXCGw8t0em4CH1i2geh/uxMw8Omc7uoEgUSo6ChygDhENwjq+FAKem
aIeGon0aOywuaR/3qgewwoI4pLEtLGYNAYKZ/B4g5tAdfr9jzgBrAEwNHLB4+VzvyqW06IQsT3o2
GnAxxgsEV4w4KD+202F6B9ALxYB/tvhgL96IdAqgTmhBLC5Zdql161XP9qzIdEs8IUwgnQppJQQT
Ym1oNlF6yAIHz9Dp1ij2VXkPVnX7g6cqQknX5cKOMG3aaKR2wsucVvC4Uoge/NheFtU4hKmC8DgB
pxq+3+U7zzx2bgTaX/Y7eDulEu/5wP85tAxFLeFmbLVOg/RUjZeN66VHf0k+09n+lDN7CKdlsE8F
uAEVl7FsaHjiQMcRVyQWSzA56Y1PvRkBbOA06YO/BGmcwWdx0ts2Ktga7IOpJH+251MSAXi4TwJI
/YI76lW01PW22UMTBkYhUUe7Hygt/khSxV0iNYIEElL5iNnxz/X+7g3ov4ASNj3r/Y8h0MJi/gS2
JcX0yXYeKIl4XxqSX7i2ro04zTy4/YLnTVL04ezQUPV+kq4PHrScmgphshjENL7XawAYZmcSevNt
HtzaLSotX94eVyLLArAhSK0BFhHfFh5BWwYpGrwt9Jeiu8natzccIRnwz4BIrApnY0+rXiP94P7K
vV1aR1YJmpvQrKLZibd3l3RN4DxRaMeIwNdxvSZjWfXBOKR4UWs32s73FW8K2b5Clzb8O+pfr4tf
A5Qnxqb1tQ+tC2KchaIfBqxEd+OUqNqmZNHQhSWx8gWpcmtICSr4vGVv7R9ZPUQQuw0r5+3oTw+N
zSC7Q+ULze5ieLDoicsWXAV+Cv0nsPn7t9lqNIq4WBYQXFgRb8/aqYKx5nkbz69eTIs9kNE5mrbz
nJb+EbFnFJS/tneCbKlcFJN4EsrHk0k4na05tN3icgGY4VBnQ5iakWUr5k62SOiiQ+bQQlXklWi5
u5ISQC/gH8xxDQ39oTYQT3l96Bu77cHIDKGKgLrIX01EMTZgWjUVM4GhxKE3CUmTMLO1A3hr45Ss
7yiM4drmqQ5sCoiHCM4zDVwG5gO0jRLDjCAF572dvpWXWf8Z4KO9iD4CtC84TEdz++SAHxqsz+wd
bgAWwKhlA20OlQIhI7TSNNFIaqPztQCBtt6Eis0lWQ/ABIDm40pIaOUVRpA66zD4jOPYs6UKBxxR
YnqRl7LfXf99e+llT1mAKvnLCNsZFWThgNZrUY6JizpiwpI7vyO/nXaMMvDco9nxmKbrmXXFTUDt
3UCY6rnOvy3E8Ze2RS/kVnNupwS2V5RbrPmuBs5v0m8Hbdo1zkvb5ZE1KTyFxIPDJFLIvNWNZ2Cv
N0eFHEiQVki9tjk48pfDrBfR9oxKPAP4HrE3kHbHnIqHqW+mYA6SDp16nhMh6AntyYmrQFUvlZpB
swYX3US0I+aQUROcc71ckeay3BtjNCLfT46ZHSjibNl8oXqBjDvX3IRQ7vV8AaDhEo0zfVresU9B
K6+IciSeG3cdMNB/E0+vniV1y2iPXYmCSFlHTntI2BE8Ycz1QwLimNrxFKsjCXp8JAXxPsd7Do3Q
wtG16rbX+8Yq8Vwl0VKUqGiDe8U8ell67Lzd9laQHi70ivCOdJTlXtFjkiHp2iJoy7NO0lCDFFlW
BWHGDLilKTTBtB+MEFH5XTuq59HfZnfxaKE0zJMdAWqq4rFGUtLLehM9hMCaebcAPVVh1nX27VDN
c4h0Tx27FvVRjiIkSpBfhIzFWIbMmZYb361BPOc2d0neFV04ZF7xBEqSHs3ObrBrif878xZ6M072
vKOIXxUBo2xjc6g3Z1uDlxUjhsb0R8fvaYlbr/xI7AVYJhvXBFEBmWT5EzSI/WdIDBrcktAFLF/l
uXWDOSR6furb/M7DS5JAGpgdkRG966YmnqHJYaRkrznVqYeK2/YekR0woKiQFOfUcuhXuz5gbtOm
DHQ8NVgLhsOUacfsHQVAMAH/s2BeW/BmOq6jBwsVCXv9dlRJ18gWDBEQwkkf/8Or6Pr7VtdaFY5b
fR7r9aarPvqgg0jNn++YJjwfbKDKwZ0h8mJRwyxry0/qs8M4CU9cqXAuMkcEUu//DAh3bt7aVkZL
GAAKZT9W425aIMGB0/IHdZubqdPrcKm1LN4elqxCjOwCmiC5YhOKdII/moFBbv0iqMA9SyKrCKLU
Bd9U+dvJm3DwbqDZHLAPrlvtvfZXDqjPtnnZ0l1aFzbfWLHGcRIPDWf0LumCXW2le79XgS14LCz6
IlBdo4qBJC8U3PivuAjIgHv0IX2Q1sih9CEojY7QMD0lWQuekMo8TcgLlLzybfs3q8m+NIt568/F
PRnT39ujlYVVvs8x0rwxFK7x+ncMkDMe67LBRm3RJGwHHd1p6UB34EIbwyy1iOJoS2YXTP+cTxbQ
KdxvfF4uxq01tTX0AWlQ5m0iYPei3Hsy2Mc3DwruHRkPLt4Mxy2c7kBv6nmZcYH2BQBHwOmFgws9
Wmhkh9CZ3LYl8VVXtoQBQXPZqZPEL89GvbeDsDSj7e9LziCGAZYNnmOF2p8Qi1ojGu2cGa2ChfWU
G84uoXdD9aet7sf6G4Q2FdYMSfh5aU6MBZKxA0g6gTnffDSglNmeDJC5ZtW9o0PAer7PFyipfKf+
GC7L85A+LfMcN5D1nb6z5E/j7rXgz/b4pfP7b/xiks4arZWh1bc6z2y/PhrstP15xfT+9UUX+9G2
oPjTaWUFShEtCtbHwYci0yMjT2nyudK/bRuT0AMhYrwYjLBZvMbomRvksJajj3z92qW3dPmma7+p
f9snQ6gltxXpw2QwI1J8qIYTyjNhYyvifdkZvPwVfMovxtwaCF9wtVdnrX8eaVil4aqizpC4FQyU
p4RcXnL2+LRfmFg8FxK1PVatdMads2p7R6+OZWB+AHrvuD2p8tH8MyUckBESV45ew5Re3dZFHy2Q
P1HRBEkiZCQbAJNE/QoFZzG5CQgZzRsH3pr6UDNzvwWTHy93VdSnL9uDke12xOH4oI2GO7SSXc9b
OXu40HxcfVWxpxDH2m1/XrYsl58XHGNmD0NnWhhHWxzzKtZ9MJ4CdHDYtiJbEcCFcH3rvOtKrGBi
UwSDNZjlmWaxXp2mDkrPivtTZULYX1XQr5QQmCC5HVfpPeGx/DsEUJFjQoMCEOToiNLF7je9dRd7
Mjw8GMLcu0urd1wdHFOFmxePIaR+rhdb84sRbagLgm06hvMD6GwUD0npLOHNAOwjXpGvGiDtsS+c
Vp/wbEhr6CnpUcXubFfhTWThGmJEtCXi2Y1KoNhOqxsmW5oUs0Spfzca+YnowF47a0QhHYA8WmS2
GjR3UyMs2ua5c5vIhL7k9paTbWzQA0BKCQyHLs7P9VS29kToNNUVNBdGfQ+BNGcHBYP6WNZQQRtc
1jy/wx6ibgAx8TwBVce1PWYHjd3Rqj7nmNEFmZkDy76iULVtxZDdTgAa/GeGD/vCjfI2DSuYQa1Q
TN7dVLuhn9YPVZntGtu7zUDnomdl3CA9lHnrjUXNE2vAVm+z785QvAxm9TDmdEct995t/Y+K38Zd
kRDBonMH3dpoRANFp5jt5SkyU1+S6oys70+3HQZEruh8HaFRcpOW4PxgpV2Grb5AU8co7ty+PYAP
myl2n3ThL36FcJcZerKa0E2Ew1yg7vt51Qm0O/uwtz+9a7jY3rwRFqsuHNYM1zO1Wqc6W0txr2nN
Qa+Mg5Xh0i4aCnHN7MGd7afOWz6UdfPJXVSBinyg/9kXEXdVtoC7JYX9YH625qfUCvUOCiaKHSfz
GCis4Zbz+FkSXXdO6rYd7LLBKNvIGh4a9DPr+X57LlVGBOfd25Bk1Ku8OTPnRzMcNfZzNRWuVXZh
cw5X1IkBa3lVZ237JfDS1K3PJsrtenu3aEGku/NRq27azlWMRwZVBJT0nzXhWgWT2my3jVefvewb
Sjtol8oiJMlDZqHbvMiitAO9cH1j2/dorlWsmMxFXNq2rl0EbW2q1yZsF6MT1vYzC7IIBLOhi8PX
F59Qm1NcKrIE3tVohSPnIQegZ51fn6EAvJ97kHbqz8bc7Mbx0ect4u3OsKHmOKqkbWXbxnHNgFML
6WhPFnIqrCOpV60DcjZo6vCtm6X6bowqqK5s4yDhjz2DzA1n7Liezol6PV1SeNx27Z5XJ7itG+Nm
0F1Us2bvlCcqLIV071wa5KO+cPE9WJvJBGLw89jt8zYEYexqxb1/yEuQoYbMfKzc46DCg/JRiL6b
X9W83Il+eLEAbbnrOIFHAGBrLSoPxNxtH3Dp54E14NeTYb5qxQkqO+1NF21FBGxgNb1v++O2AdlW
4MjMv6kpJPuFVarcIRjWHJhG5jwxctL6p6RQRBSyMfz1giB0NJAg4f74Yl0GMsyFb0Hgwmxua/bF
yxURrOzcIlDhd8lfJUwh0k/m3CQZwxAakIkR34npqD0iQYNuh/VsdWxXr/XT9qz9beEQl/3SpuCn
igqsc20O2CyI3PdVU0Zg4TmkXFe4L3clKHhTZLnHuorR4bQnbbZP3DxGShiJYLx1/ObcVmuU42/+
QO7qIbsDBcmpcWiM0UTZkP0q7HKXm+PtAJo0rW5jfxwgIx/cWol3am13p9drvD0m6U6w4A1cvKzR
FyMsE1DaK/h2eUshO41k55FD/XYuajBHILuKZws8AhBD1zsBEWzh+DlFd+8YI8OjuYrTInUBFwbE
0qmJzquUAaJ7dh0/dKzTAgJaZ6j2rvZYebu+fxy0nx3IzXRfNXvSTfhvaGL2z4LmEpoIgEAeNXDg
t2HnfUznM+3PCRmiSsU6Kj1SF9aE7Vcnk2umJlDo9cCeh2yJWVmqnjzSFMvlZAr3oTsDmBjUKGYm
bnlsejdknROWbhfmuX1ywanXNutXwB8+2Wa7L2r/sXLQaeRYUTaDO3ByP2/vT9WY+d8v3AgrUS/y
eW3Vy8FaOaCutCruY+kJuJhV/vcLC2ROGLoxcKiNfgqX5LgOT5YK3K3aJ8IpcwctN70RK1cQFiX2
xwVEdWl1Wkq2L8lPI1DENKpJE276vhwc6iU4ENp4a0Elo2gViThZKRBnGq9u8MH8rXpfT1pagNZ3
hbL4OYWOPeu+JsVHJBP05GE2Hhv24DtP2tqHbfmJ0S911YYV2dlQx7atIazYgVRfDfJjmCHbrSgt
G3wmX7noix8mOJt88eq0XfDDSveBkSL2AZlPu7O+nMx+iakFUDs5j+aPlf7Sm++s3WfJn6I/Nexl
e9/+f87R/84QCB2vZwid/42RV/B61WpEreY+zID3hbnR7B3EJeughz24elK7i7V5OKxDH9n4ueCd
PhqJfgNep1/bP0g6MRC0cgDOQ3VffJmwBSpmdEEjcb+MoTWc0GpwnKAO1zuKi196ni4M8bNwcZ7W
abRXY0ZDjm0uNw3q0n3T3Y5KiQDZkQJWEh3kICEDOEc4tnOhJVlW4f5fHCdCZ13vThF10hBiTqC0
TA9VomqQlu6tS5PCKV6XLO3WDt6+6lmUj/vA/zYjDz0Ej2WuR7OOPo0yi+f+65zv0S0Umdq8c6eH
niDcDlQSDNJnBMS9HFArA2f1CkVhBJpVUd6T1KxfFnqAlmVYT8eRfnBYHjL63R6+zuV5exPJHMul
TWEGXDOrDMYdixPkRxpma3bcNiBd1YtBCZ6rIX1irCUG5Ux0h3avqKEvgauFaz/Ehv08podte7Ln
CkJIkMtbKCa+Yigd+rGYvQW7qKP5gbVzPCUOCjTTvcvbRkpTMTz5/P1nToxULJMVo21iB4FrjAJb
zhTDkZ09D8TuON9AC4Ef5PrsNSUY/z0dTscEvtdhBwddwHmz354z+Tm4sCKECNjL9jgC13CmDNWP
5cl2b5u6PICBZu6eG/ZkFx8S8w7yp6FHP1Jw2Cb90zzs6/q0/UOkm+Xid/DZvvA04MIwtWTA72Dr
Xf05KCLWh7q16/w711ONWTWzgrvpR92cigK2suy7Vj0y5xf8Z55/LRcKdcDPrXMeloNbfPPbA/No
yBtvbRUzojTQhbIWVhjJboDuhYlfh2bVCMiRzlbzqA+f9KWPiuFYFE4IKuEoSCAo59mh6z4WqnMp
A7bgUc8bnQAosVB/vp5rf6VrDiI7NCBVU7sbbMN/GtjyrXBoHaK1/rfrttVOz4xk77hDAaB08Sdf
zO55zJsfU9GrkijSpccuR1WBKyCLCBdvmkGryJvWOrvbtal+ziBsqeEVlnflvurKeGSq15+ERNvA
FPyzKRwueOEuoB4a9ADffADQacdKc1c13c7Xl702sNiuiw993X+fi+SokzyGq4zpkN8xy4zfsfMv
foqwGq7PzGbiLwF78UKQa0c51/rrQjevdpN/1OmXbXvS3X9hTzhphsYajZlwk3oPv4/+cqjn/Fm8
6vu2GdWqCofMZ9mkFyOPW7tjYwVxNX6mAzxY0kapjkIb9tq2QR4NitHi5ZIK95nTtAOY/eGP87R5
TtrmVz3PpywhYbOA9NemdjQ2bIfCieIekNpFEly30O2L8EVIXviaNVUQNEH+KBvvjaq/a3T6AoGD
XV2Vt7rWnPJyjT32jn7FAE9800JuCTIgIqqKeMBdGg36i82gPOYrObXA7A3AylDHUcysdMdcmOJL
feGbSWaQxM5wWKxq2TFDezLWMWZFrQAb8QV6tYDoZvEcHZ2er+pI9TzkdqvDTNkMYZ/fmoBS1LtO
hfKR3tsXZoR90iyjSbUAZsxk+F5q9p+CeIqRyLfEv5HwSOVywqw0qacVHg1Ui/eZld2ZdKxCbXEY
AHZoEKy6L2u57MgC2dDtQyAbHMaG5iYTLFZA3V1bTsHuyaYeMkFOV0YQ7QiTVhGWyCwENk/9ABwL
1VvBXU10LAxmA/DrNafhgRb/x88L3inotALJCXxeq78t+fdEBeqR/nxOtgkcBh4bYnF0mDT8/BWQ
cjSCP+Rp94gjpIgvZMcFtf7/TAhDQF9bZY0GAN62H+dOVLMoU82SbINdmni1zGTIR2dE1DYktwFY
vTzKoM69fKiXMTLs8jeu0Q9a2kXbu0t2QiF1yYuwoFoExd/17iLpmnZNtiKflCMrtw47yxo/21X6
AHCzYhJfm0KuHJg4dE8AUob/rk010OoAcTRU6bAFgXvMv7WIRPrEeyTEd+PtYUliMZ6YR5htWeCR
NcWqvZbXa1BwLSXwbUfr+gvwh3BdilAjh376ohsUxwi5HjffFZrqJSodKPgSXQSCAVfvuR6oNw6r
aScUwkruhP5R4JgjfaLWARFaZ4Qu+GxUFl/vT4wWxXro2QEQaIq1o3kCXpqaeNS3k/YJpNBQwi2R
6FGkDqTj4hzpvgfoKjp5rseVTGvSQjICZGcL1EtHp9tVhn1TjcGduaiI1V4fB4zowpZw4lxXWwOn
w11YegW48bXbsjZjtgR72iVxXtc7fWgfu5op2jylQ8Tdy3cMNIvEbbOWLnXB9IAGydGOu2ZGv2o6
hUE+3JQt9Pu2N6ls1aCX5jqAASP7LuZ81mSmDmnAm2PSX8ECFCdOuqcpYpnX3hGUSUg//CVB1F/1
pphdYrRZj8SSs6wzklotCm+tig9KZsTksHouZYE9KNyOnjkukz0gYCL+MzotQqdWcQ7I5urSghCw
TJNTJh7nKllBi9MQVO8R/eWJtXv7kkCiDOBdF/zDryTYUjNBO8SIyuGa3LTaqXHDeVJ4XKlrurTB
9+BFKAFyrlTvBkS1CynCOYDExOe6W2K3OCTjFE7mYzI8LHMfGvbH7cHxObqOxhBBXAxOWCXQOhrV
auFZUljdjtZ2mOkvGRpO6VqijMlAQKDaF/JV+zedwqppg5F2zIFFmjsfx7o7tKyKC1CkKU6SJOdx
PTThGsu8HjjvBYbq+tCmH/WiiQJyNMw/Wfajq8q4rW4n+zMaCEPbuqlByW2PLLLGk5c9b8+xzIFc
zLGIYyGQhIMMGsoVnt5loT45T2Yz3pRdtR9b87RtS7GegXDP5G3qB6itI8sfPBjLHdL7gV6GCXKe
7vriqdpfVfs2MK/3bd6z1CYOnn9r8KHMf+tmh4YibFj6c4SCWNKAA6Th2P6fxvS4PVClaeHmySFv
YpoTn9U21skXYKVz+nsKzszHjZ68WOs9lDdCd6r+b+5AhEsYaBUqMw1DDoZdzR6pcZpHxdj4ods4
lGK3XZv/76FEVPS5tM1T2mXHIoOG9ljFo6cpTorcU/93IgPB+azBbCW2j5lkxh/wdocL+7q9VrKL
+/IACE7GzzSnCDp4UM1yw0wDM9IAolqWD6ChyG57zX8Y7eE8je/AaXIXgAc0UnAYnwjYmztSaHWF
6MTys0NpZOFq1IeesWhqSLTSfWneVGkeD/W+sG79SVHZki4jGAJMMFAg2y8im1fD6J25hgMK9Ic5
id2kjMjy7GofFwBDt2dYboqX9xzeQylC9Zq0oIxRvBQmEMeZ0UBikh4yN3ZUNQypfwGD5f8zJPoy
28v1ueDIgASELsZnSljIAYh1emfafzzytD0sScUEC3hhTnBnrVMXpdNwvcvguWqAa6sJJMo/ufRG
t3713n1dHKdW8ayXuusLm4JPSwn6/QmyZiCh9Q6tf2e2TtgP906giCulx+7CjuDAFivTM+gJo4rt
IAP4uZ1/bU+eaqm4/YuYwi7wNm5NjKObu91IzdBqvZ3HgngBrUxnkjjrUNPetim93C/GxP9+YTNd
Ar9poDR+dtxjBp30KqqteNuEck8I7qpp7VHPa8ybs64fGj+P08Z57K38BiSCcY23JNX1A0rgR2Ne
FLaljgzUSaigc+CN+KZq0Carg3sRjqzpI6+5S4ELglBM9pwUbO8nP8jbJaKw/1G+AxcySsBonLue
T+CfzQzopRy8Gcae1MH3qS5i5Ol+b88p3wqvLhzUCngbLBSWxCIUSPls5jfwVFVBoyn4Tj0F9Etl
QBgHNQhb3RSX5qDVX+YJyudu+mN7DNLtfjEG/hMutp6vFVNfNzDhOEto5U/+6h9S1oZkeDSKz/as
ii+lbuLCnrDVi9Jb055gzloT2aWP2aSFU7BXC6xLpw6pOFA5u6gFiZmDLGFDTmewQBRjBHmlxD9s
z5v0yF58X3B3mj4UC/QqAYjyo3R6giqVKuKXjQBZFx5gcD4EkQGqz8CQGSweRpC7O4ICi97Hbx/D
pQVhDOOijVm5+LiVwFoRYCC2RQ8oa25bkV2yaFvV0RvjBxwxfr3D1pF6xdBouGTB9WF2426ZXrS0
D1fbispeEcjLJ+2fMf5jLrYzwau9MHsYQxv+vss/aL5KclBqAWkAtOIic/MKMD60NOgq30XYVwRh
PQLl14XbE6ayICwLzauhbmcnP38M1k+F93n767IDCAwAyF1RPA9AcnA9Q4kHTtQUmNhzHxLtuEwR
CqqzqgdB5lVAE2kiI4P6y6s8+GozF9Ly4K3K69+0hnPM8wh0i2GJE9+koVUo4BrSPeajxIRMA9rJ
xNMetOmUexPsLdhYSfuNGnZU+F+JYR8W92V7AqXLg/Q4lznk1RghuCIARDtzgzRQa3wdgPf5tf15
6fqgzRrpd2i4QDjien3axNKqqsTn3cnZacMcr7YHcvM8aieFJdkigTUBMb7JaXjFML9F1docdUQE
JnOifiqiQrtvyC3tJl6EfMiy8h0bG9JQaOfWbehUiLQa4+KzFoSXyG01MQsrPdqeOVM6IKTn/go7
cJmd66kLSJUkNSnKc7GMOtoLKlSt0xV5YstBbXOe1pjmYJpD6fWLAVD7N9aAlyBzknZXrRDXrlO2
RpC7Nw5TX0w7DeRrIfpwKbhHlulD7tIpXFP0wCaB8csmC0GjHKUxyJHRRaQF/0Pad/XGrWtt/yIB
6uVWZcYz9sgtjpPcCE5TowopkRL5679H2R9wPPJghOTF2cC5CDDLpFgW13rKjFaxpcdE4/5X0Wdq
Y4Wv7hsbJXhUwfF/KMF7ADCvTlE6WWOmNXxKOS2jVk+Z/c1WdGMGV4nanyCo1aL6vXiQwp/ofAJ9
gBw4qTqZVkzrcbPBMFsynRGgLczpWIyd9lrbdv5kuQ29tSHJspUIX9pb6P66i5PFAtNeZQd9NXLH
hQjxg1bAKkWH/xp2wVYbcDWVFtTU9PdBVlPZzUSjimCZ4PyjdRX6KBhP1j9cRO+DrC4i6bESehgI
ooWtv5u3mLMXJwrvSQAC8ab80Bix2gBq/gWrIRviDkedOjAwUVq1kX9eOotsH1Jaiz2Zh2r0+Xqw
JbNzwCfBO9Wro060sBFtAqJUqHp742y4+FEg2AUSFnqz0JE6D+X5Qz45hVM96HYvb2aXdFDizbxQ
9/ry5vo58ae8ts7bAW/EXoL+tAvl5PNYFvHcmmg2OKAjaEiOwj5vZs+6d+wWnhKFP/mhb7UzUIYZ
TwaVoYA8D/4XTPVXXY5tpAu7iweoLx08TdhYO0KFutNbqAIHLMWdy2JL1yD5M7LpCylhHlsyJo/g
crMwR/f4RyZ1kUHaitn3lIxfdSGL22AWTYzCjp34pARf0+b+yUcjKlKF7z00yGoiV3ZfoJcxPzG9
VXvH4l9QgHqTuqyfjBxczwpgqlvpu3Uygn4E+Sc87mT9XZc034+qWkR5gGNrpUKBz5yfRcEquBlz
8272nCwc9dIJ4VeUQgbcvZk6zwnHqcPeJ00ZjoJ81QP5rYDQSwQMidoV9edm/uSrxw4YSait7CG5
Jnc147B+aVVYZNUUT8BoweZ0EJBtklGXO1HWwSPMM/x9HzRNTAdwPa3OAjPbRtGzs0gXDeboH32A
3SKKPtyu6jv6LwcAMACADoJ7/lFzh3dE8Vrgyaug82GyJlL2ayc2DuxLKcn7IMtl9T4T5cQcSF5U
AI7rEbySP5skSFQDY5kp3+GLb+yfCzDsxfMNDrYmUJ5gU63ikRFjHclYPVTmKMK2zKaHoNC6Q+cG
2W2HRR0ZhZwTTzODW4PrxfNA0UuLen2eTuDjujuLVuQ4o0SwH3NibVSHLm1vtKpdvMRQ2fuwvV0L
3BsZ0OphDlRE9C4udRCK6peNnY05XW/sAHVDkNVgq/hBfYG0WV/ZDA+a0nbJQiibPiE1/EF81YVs
tN37vOFib+CGuXPd1tm4PVdjXG5P+Gsj+wTcCXIya/oPNt/gZ1M+ptxtb7gnn1ngRRNklzY+9aWz
H1iuZZwo0eIReL6yeuLX9ji65MGQr2DlZRuTeCmLevfza+guMdB2UQV+XpZHOh8BE/acnegTq/zR
lv+wLHyA9B3Qb/HV1o+RYe50yCiBjU/c7CH38pMLaW1OtjBal+4xdMCBBgPwGbt+dRnzqssNHoyg
ZC+4+RZcYjsuOmen8Y2r5U97dr0C30da7UIX/s7oe3JEcvP7ik96yDXzkMF/1ZFlBER0XA8kDIbp
xvJUMgVjWpjWq1vMkSX7m5E0sTaZ8TRt3eSrtfkn54HqwkIhRAaJHPx8zRSmPmRTNpEH5v2w7W8B
/+Vs+TVdOvDeh1ilVa1lSNpXkkC5/20cnvPg3ux3Wf2UQ7Xv+jbfGsxqkgnEQwuTYjCOLcOgOYzz
wl7e2M2X1wwmbMl8QP9ZJQmDKqHe2g5Qi0HZPJtF5KHCU3oH9CU3Iq2y7v//bf4XaZV1a67OyqxD
JBBK9AiCJSyqSmUdzawqd5mF+6ns4HSb97gddYlu6/XZvPDdAHVG0g0dGRRM1wOFJlUPKfBmeTUB
4u00/p3KqkPWOje0cl9bW0uux7ugHAVhL1SDIVIFXQqclOdrMbMgMhuIfAbCDPZx9XzrFq+aZ+yq
IQUYRsuaZCi+0ICFHv092VNU6see/fCtZ7wYQkwj6M7lveFvSRp+PPeQCcKQBk/h5TW87jvBVk8r
8jyTaWu8irpPXPpFlhaAY7/UYB/74On6NHycdkz38p7zcCMuGs/nszBTt9Y0W5dpXz5NzXfafCXQ
3W6MOtaNt+uhPi6ws1DO6l0MwWzWuVLJtG4yIHB2QZXUQBj73gvPH6iModl3PeDHGwp3PfjiqDBB
8wPt1vOxGUQzCzhMqLSxdpWIi41b4+LPI9GFQiz6dh+qSz2RlpQOUSnLSdwZv63s+frff6FLjgH4
i44TWpAoV6w+DoHlG2qymkz5fG+P8NwxD5p8ZX5aj7vBfmjsX2R6lM64cbBdHNj/wv7p4bzLGXsF
VEBfVyoFzs0Nnop/wNNBEBuQLCAUAeaDed/5hxGlQ4q+Anq/Hllk09uyXKiKe4193pjAPzf3+UV4
Hml1Rruu5EVZVyDItCApW+j/75xJ/27lzH9p4AAK/YLO/cJ8rzo0pLcPte32MYfI4Lc2U+y751GQ
jB38efrsDbsRZDfwTiy5a/ThM16KTgqsFhQQytpNAGv3XvIs/1lzz+FRqZzshwp0CSHmedj5hPIv
Vul9qnhnRv3gtvvcscWnxpirOcmroLxnnWn+LqdcDDcungO3IJ/QF00wGvXche/flPl3ZdPPT7Rp
GKpB2vhY+NrnwquDR3hpNElAOn1P5IziUN7WRTrlLtuj4+vUITwVrMRroHgUidIXBzHUEKN2Cw1P
TA70IjHzPBSA4u4tUYPbwDXYSeS2teuHjN82xdwfKsPBu5EKdbTdKT/YHe6BSo3FXsOCgeg86PID
JBB2glAzzkczezCQ1aOtAh6SaUtkveMwRKZV5kHIHd3/MrWNdl9UTNLQmRzxffInctTVzmf8dxaw
NxvI66nUblRlxR6UXp6KymW3gy4eC2209+1M+aFyuzkpOkCfQE7R8ZKjMhK9PUYeJJXuM9GzlKMZ
+NUxS+1nBxrLrpwr8WwHmnarAqoiaY3eN+ou7ZlybO4dJtm+dmWFL2woGRnSKb4xbviPHe5HSF6V
PxXUNneDQt3Qd+1y1/R0SMyg8HaqdLoo8LLpiK4PnPmsJruZiqDHIxaeBoC7AHfYmXNkGHV1AGHH
xa9MImKz+Z13fgvRAali5fhFjMRsjLQWaJHoRS+NqNbm+kkfveZFdcx/qs2uOhXQsAo7dJxuWy83
7kVGoMGRsQY4EJgw9Ubev9KG8730iRcR6NDvPZI5J8PKwV4BDQJi9KgtSHOAZyWss8Ge98bQcIh3
JE5rvenS0n4bI/KooIIIgguS64E1NU9Ep7f7kuuY7KmBbYY/VQlKdHBSkN248zRDxKYz8IObdcZR
szjbezlEa8sMr3FNGjSiQyYis6rMvWtTJBWN72yc+x9zpvNNvzo27UzrPcbq6h60rp0ZfKHlPoCG
fBb8uH68eBduNBT5obYBVqi9SL2fn2MoruVz3c7l/WwV7ht1vKqBbZIzHDPL5dgDKFNxO/MTTx/V
DS4SN1STGcS9S9nRM+ognJtag+H3N9QYIwcuJKeZVU1k8q+9rcPS1hsTXoKAP6lRPRSNPn33B6wY
0y13wziZEYxSzIjqk33f4qW0h5vwnFQTiLkVb4aYMtKdxmy0ntAnonvNVNlOZDAImU01PZRc0+J+
IK8yGNhN6aAyotmVFwsuoOMKmeh91fT8Ox9Ju2vc4Ids4fKXU9RaPVUGURdk1klSFKVY4O9Mhw9P
ulRT4gc+BZazdsUztWpyY+GlmrB6/N0MFtxJGIQLLKnzvXAbhixAY0XUECyIGbIvwDnoeIlklgi9
oRx/j6Vhh3olpn02wBmoqOGrSslQ3jcG76N2KOjj1Mqt+v1q9fz3foYrN7JQ3LvACZx/VA3j9wLJ
x5QGRR/yrrtFLrhrTZie6Mzb0H1araA/wRbzFlQbF0HkddYbVHXQKHTwU69x4tnRThCrfoA/ZRNl
vl+DambuYMHz0+y0jXT7wh2PPaujYg6qAJouqyvYKDuiOcIo7nHKdZBlA6OuhSLZxgbBVK1vX5Bv
cTaYsCP80EQysxxYeamKe3OKLQFtzURVMRr8FY+vB7o4mneBln9/l7FkZaUpnJ4IJO4zuwzbZiN3
vZSKoUYHeAXaOiD1rxU128KQ8CnVintqqbSQxQvhk4DO9/RbldNjVjio2JonUDruhmL61dP5ZWOE
S3a8mksUWTCT9nLkoKN5PkSYMFU25Bez1FOdLMPCbYL9APGBF8dsrJDC+SN2x4HciMqR8cA9esca
MiRTP8EKdKbVV9D3jROsp7OEwMQxUm6fv3SG18SBwApgMJrdZZke3LDMVztcEL/BnqEnGpDhkI95
z4DUMciudqh4aolyHwvwWiJjIPJuKkA8NUG8i93Sm2OUtFGqVUE9f5X4Ko+ZFN4jhEjz3xnzu0+5
jkzq+uSsUUX/bSO8X2y4X+DpuK5F1UbmjNIMhtQOnnXtBhlbWLI2zrQazpFxob2yKceRs1FbXT3V
/otqQwkTMB/wdD80EmtKvNzXB5i69DGSDoHHMWQIWg3lHeIE+85riv2cbSGSLzzZ3KW0CvT8oim1
pt0MjT8IIKjKe2J5py4rYF+SmZ+lR49BS/Z5kT1uzO7yEl4tPRfyb4uFDQgpqC+eL716pk3b6h7O
it7r7txynO8oKlzJ5HAzUa1THTELusBZaQb31ugGt1wV2hFt5WzLUGtZ5df+FHP1p3AwmgzhFveL
EETXDMfA6p+UNf91xwmWmR7aQIBweHjZrU9H7lSeqJ3i3jOMCDdVOLgvVKLxOm08vy8dXO8Drd4n
tKaahG1rcc+D1wqCRgRQ0+tf71IEZ7Eth80efIjWzTNJg97tfI5ShTGHmqPDFmjjlF9tAxSOAhCj
sPFsKEXjcFpNVqCCbqh0rEelIYP0FVT92pBpWojeVwzZ+8jccsa4FBEamoDKgmkDPu/qLGwkqtLl
0OPzEN+7xcPfu1OOrhKjpUFa9C5uTp0MxbMazS3boEsXAVQadZRKoOa2VKrOVyCRotb9TFmpaVC5
rybLfGmg9/Xkmao5BBQILxf9Fhhkuf0ur3ClFrQMdqYy8t9//WHRcgWSCAXlP6qR53+I4Utryrm0
0p6QY9l0x60q8oWVs5g7LUQ0CCOjXHsewKRtXecy99L2znDu2y1y9NbPrz/ipM3lYEGoZxRHQm7Q
87w+PxeOirM/f8nz3uUEnbCJAZSfl6L+24qfEHoftjy3zQuXMvAJWPXYYDjx1lh/QO9sQzalm/Ye
qTPIAWgeVJhKGMBBIWDyaOLBkeBxqT/KPS0B7EY/tj9qGZCNA8ufYOUZguxo7WrhdY+VZuiJQCPs
raat/EpLJFYh0k4U7A1nCwC5mv3/7i7sngAAex080dXs10GlJo3i7hKShUXtPgOK8f36B1iFWM6F
s8lZfQAIi1akBgEv9byn+sDY3yGwMQL43mNtAsUDqyaAEM6/r98CFJDZ3Eh5DX+warjDA/71+ghW
S2gJ4YA/DbAQam/WB2iStDpDBrLxUr8weRiMWvFZL7IJDzDBN0KtJmsJBRgnEonF9GyxpT4fDfQD
tAlplUCJIQ+akBQ2/15qKKz89YhweoGW7EDuHg/W1VktTDS88TYUwO8AadSVERevhfH3T6g/T4ol
J1ok1deLq6QoOjitnNJsthIC6TpeJK5+N/ItwuWyhN6lA39mDR07Gw/whRy8BnUabMwmXY1Tahi8
PfQwUU4KBh29wS++Gth68d/P3vtwq9mjnQcisItwlFYhKgLxrPLEdn5ej/LxTYg5w+MMhVF0JD9w
L03eetzU/SkV02I/7u59mdr2FFbV2wCkZ2Az4OPq3fWgF5Y6Uju8QBdHdBghrBIRD5oqc8tmBJ1Z
OJsPLqNhaW0kzJcWuQfMKuTD0IBHb/p8kWObjdYAAFtql16oPmfDX5JK/6yH9wFWu8iVlNtY41Oq
f4ZZfWjvbGPL+nD5xusl9z7EMsZ31wqMdiQhCiHyGx0KYNrPSGUoxG2cnZcWNqCJEA9GNwnGY6sS
VquPftZxRFEi1IL9DEOYnftPs7XUroAgBojUWn3z3PP4MBW1SIsh2KGXEUq8JWz31/WVdeFxBjwI
fOf8pcwAZdrVrnFHn9HaALO7HbAxdyUohgKF0QKQntvagZDaZ7klM3Zpob0PuRpZqQHta+WdSOXJ
6pKpvbk+pK2fX32dCQ9xavqYuCF/HNU9zNL//veBUV8Uj3FGAy1wvsZ6vzMN0F952vtjWCwNiS1B
5UvbfTHKsoG6xZdZN+IZFI1yYLt5WlQvZu7GRHxryJd/GMXSflsAiFjHq82oak/ajlPzdAiRpkd2
v1XDujgIFw0ydODQJFtfM+OUDVAS10XamCi5H+pgN7b7fxjDuxCrHIYz1zMqboh0HI5C3ox/l6Pi
vFq6eqhY4H8LZnw1Rb3Qa79iLk+DsTv243Byhydg6v52DAZstGEqg2QendD1nT+D9GC04zyn/XhE
Kx/Vneu///FExO//UR9HBmxDMOB8tRqTrDkHZjG1ob8l3N8cPZJCHTNbJMQmG03Xi8E8XI8BKFUo
Ryz//u749WFqW+p5M6eB0R4aeQrAUpN6GeqjE+rDP8zc4paB+xCJMijJ58F6gFsDHPUyzd9668b3
NybuwskIbDFAzotRD7aJv/p9U1ktqZk2p+iHPVgmh6SS30eQBXkCMxsysix4sev6WRP5cbSml+uf
7ePuQUHWWLxp0QBDf3x1iM2C5Ta3OE+5YX4mvf4JBJlf1pBtDPLjWXkWZo3jsl2mwO+ZeDo13m9d
QlUJlaLrI1k24fmVjBCwO0I9G6xxFOTOP1NtUDHCOIanufo2Wv4ONQ8oiwwxRFTif4iEcgdyddRU
Ptit54M/aIbf87S25K1HRR4Jh0YFQypI5mGDgbxGcS2nw4JVdNHj1wPcBcsXfLfWsyDrqeXNQ9p3
U7dDpCnSG8oeJyP3boPJnBPu6pFd3wMDXIXMb/Nj5To9uq2sfpYw4k0KswzCvndV0nHXDjMhxsP1
GbmwH8/+xuXbvPsbbdUZpBViSBnRk7qA3i+Z2qOCVo5ttK+y6ZPr8S59azDpUOCBDtAiIXoeD+U/
X6BJO6Q5NbvQzLUbk4oEpMTTSDY1h5aTa72woG6Eevtimwvh1/NgjDutTrt+SA3zl5p+ldoXz3oR
8sGAwG6LevJRr7WDw1A9pz9na+N9e2lm3wdfNta7mWWmpgUFp0M6tAOaZub0Rr3pZa71IFKte2OJ
LR7p2hjpz3rzYHaIWi8qS7ALPo8414u3nDUMKdHbYWk/GjfUKmF8bKJG0My8uu2JVd1zE+oQJXPy
KGCATjnM4BHuHmfjS186n1BaQa6t20tpcbWrR0oaIgo1pmwCM2LotftakF9zsYV7u7Si3sdZ5Ypw
YEbpS0fjsaUng1exRrSoIkU0tn+pJ//f/CKfR6qyNJHWPSQ/J72fZQzI3ELLv0MsZgjruip+Xt8h
F+cNnQFgLF089dcAMlcManalMaZjQB9kK2+8fk7KodjQjlojvf+Mxkc3YLn0gaFbs3QGNloFMS30
XJRQSTC1KskMYJGyUbPCFll/nAMMEeVWTz6JljSJtD0VA89igEvQOyE1DSgXtUhKGq7/JWxy+eMg
XAQABmoCsKVbXwkAD8+jLOshbSEjgh5JaOVHzTwK5/X6ZF+43YBkwssGotCWjjrU+ZYZHLTAS4E4
Qn+dm18Gazfutks5wlmEVY4gQYyuJtIAlDjvenC/PNh3i7IBePeZGeCJTJ/xdg9dU0XXR3bh+DmL
uzr7mgYd+sZF3KH/TO088gdoYNwM9VOVff77SJC9WERukdd9PNKztg2G5aBz6jd4exRzKtpfA97w
6ul6oEsf612gNTGPm5kNdUyOu8qEL/bdlk3U1s+v1kKgD0VlZxjHDBiIHQhgIbbqXRdXw/shrFYD
mh5NY2nLpdCnEne712XgCta7ZvyszDbGSolqo9pJb2PqLhwqIBRgOwU4uT7qfppOpsHRuxigw9vI
hHf2mCzqFHe5BeeU61/pUiiIvTgLJAJGQ+v2JujyJOgMVKaDoL7zCvumyO6Ys3G5bgVZzWPbTCZM
u6chzUYFF5nXwXsrQYu6PpJLW+j9SFZbyPUGUPN95EaFf8gXlIV7Y5svjvXJDuL/W6Rlab7LFShU
S8eeYDiqiEsvwkt7cKJ8OFXjxql/aY2/H9Iyr+8CCUsBU6srtLwzeavnzpNXW9+vj+XCfQz5vP99
/+Xf34WYCfyJLQ2z5uItlLffS8uITIDyttQ5Lg7F81D/QIkfAVf5hTlSr6AEW6mupHPMXUePZ011
yfXRXFoDKN+BuAgk8tIOOh9NU4N445ZLvkqa4EkwdHNYrXdAY1l+PJYtPY5CsdfrQS9N4fugq9Vd
TFUxZy22kEHugFApLIAu7rT25XqUC0MDz8hDlRqYFNhKrlJxVtR+Dn9HnpayU4+movONTjr/4EMv
Kha+HB+rgG+xmy4lqR7yGiAgQDnFnK42ldCxk6SB5aG0R3d4Y557y8opgQtUBMbZnroidopTVlSn
LJtjpjbeOxcODsixo90ANWlcVutV0/EAwOBqZOlgteGU27BZ+2xusXYvzCyC4D/cijboVasxwpNB
pw1tWFoYwbHMAZHr2R2fYdBHjr3YTDGWNbh65kBI4A/IHDwA9BvP16hdTmNT5xVLWVM9OiTTQ7Ni
MAit35xhgbbXdRnmwn5pBAuZW0RzQ6vd9bV0YTMuNQhwEND7sj8Q8wQpMiabgKKZXX0L6Ndy4lt0
yyWP/zDK/4VY0w/wQIE41ODRtDZuUFc9VdKFUc+zqaqwd8cn2/6HlQLHjOUTQpsHprbns2oRMEpz
26Zp2fZvLp9fBB+etRnp2/Wpu7DZsffw+0jDFyDG6uvx2TGZGl2aGpWNV9qp4Z/4+OiWX6+HufSF
UF1BmgvUAyrGq2NZBGAHeTmjafY4Oid/y1v40ijwxlvSP0BIPix52fIJX4JitrRkordCvA0eYOEb
p/GF3QsgA8BzeFWCIbmuqICv3usSsLi0Ic5x0IZIcXgB1fNGmAtLbdE0WSBaAMTAZfj80wNKXbeU
5DqaafOvvrC/ZmPwc+T+XdNoWShR1wkN/FN0/Qt9jLq0qdE0AhDO+wjTKr0xkHMv9dSBLnKsuPJj
amqhm9vwh6jzSGagQhtyq/r2cWEsYVGAR03GAAp6wUi8u6/JrCaqtURPeyO2X4Sxvz6qP5N1vm/P
f391g+Jhifu7x+9DDpSEkBGGEz1sbGM+kxRegEnd2Hs+jT/MsvuCF80bY2rXayjSGKqNNDJksTKc
3Sz9VHEtDAoTcmP2Q5VZN5U/P/YiwF4xhxNRVMS6xV+g7PxpzvPIzPt954vEMOlz3fYATgnQ4vI5
yVCHG4Hjt7j7mUGXHm/tEr308XPL3Jt6ciJXsyJjNG5rIfa4OTcq4GvQCd62IJUs2t4oDeKkXPdV
gtb1K7eeMOF9Ud+r2ufHqRvMUzsb4iYvTOMJtp+lCEEs6O4DW/+haSN7lnkduKHL95l7Ut+mgvck
1kq/PgWZ28Zu7/9gPUPNdORyYzd8XCB//sxF6d5Dp2ZdVtJs3nmAhLon6YNp8yWPry8QaLZ/ONld
tIAATURNFlx6b7lO361Aj9aykN3gnFrfbSJa+olTyS8DV5FlTAksXMrQoHlMM/RQW2sHluHRYRaU
I2l7gI7lG6gO4TCPgCaz7FHz/MNsVzdtyw74ubiD2YhedxHkEJC6yRH6jNBDav2ax3LGA5z5+b0+
jvURdEL4whD7lyn927wz0eE22QPv87uGBI+0Y/nt3LETLzpUjUuauB14I1W5ryzJf+cWBaI9q4aY
wZA67D0IFbfZtJ97/7Wtxgpwojkt5nYKa2NINIPcmkvyUVrUCqcC1rk8UMOBlvAaaybbDIVPpmSG
pXhc1nVsetpvv6+iGfQcv2xB2+lgf6nR0BOQnoGSURnWshx3GerFNMwK8nX23TvRjq+lE8RT6x/s
nt47xnByqiq2rOJpHIvDnOkHewxuMwjol9VwhFDxKzjWh8J2b8AfgkQvj9Wg4noiO8M1T8083FQd
/eRl7KCc/E4VZNehNqXGr11nxNPgJMLTTnCWwbk8BYkz9TD+lDed9D4ZbvZECoG+ccD0uFbuXc50
VCHp9Ga3+mtnTTHqpanbmAmdAhBcSNrWU3FoNAHkuT8nZoGV4JtJUTrfYXl11PORR21Q5VGrgjyc
JSl2nZGXoCSUqbIqVByn6qmch9ga7e9a63g7G95DMbD6kGmZ2m9W7rEjLau9y2HqhnqW24P9Y8m4
5sTeO3lzsL0G5A4IbEagaQGM7GdvVVmwI2GBEXtUB4LEm2IfeO8QtLMi4nn/bR4hGOZmzgae9cIW
hOwZgMpQP0Oxbk0kbNrOmIZaOCdbC74ZXfdaiI1N/qdddH5Mu+9D/KlcvNuEeMmQcZi5c9KDQU8z
28wheTiZr1LrWhmBo4azybFiQ99lKGDL+F4w86CXlZ6w5rel+/sW6rga1I7nX5TGIxbVqeMDuqIW
ddNGZ+DvuHFrSZHA81vFUIpXn+vKGO5qOMps3DkfkxEUNh0AVCyctXhsrErCZVbogEYY88l1+2iY
0wHuUqx/9vNiY9Y+nlzngVZPKOClHW+0FJI2ddNpv9AZK/6+0vE+BGBS54cjdyah4Qk9n0rYJlSf
erqj418XU85DrG7ovgXnsF+mq24SBbdJ7Zu+lR76K6QlLj0sL5TMdTzYF9LKaqZAV+kzQIKdk8u8
Fjhpxfamz59bYDqNwooCUJKsgNex0tW0C4zS3Jm9GmOmaz/MQSa9xeOsLpokh+u4EgJ6MoG7XI4H
odVPmtt+4TOLQVKbDmomBCdsXtxVI9yt5TzSpB/AbqwVfZnhfX1wtSpimfZVp/3jpOkggU9PjbIe
NdlC+c2+K6epPs2maODHJp/coE0Et/cmLgDe21+ymnwLmuKV5I0TgmNlRAZjSBqC+a2txDfHGO9M
vT9J24hL0Z880h/ySUV1EVihD20bOZbf0LxBKuM4dyWaezuZ5x0YnObdCJXperA/6dLBXUYjW1iR
ztjOLgQKXcCOFcK4xda8KSv1bBDLCacquENh9vn6lfzx/YqPBSAAHNOAAv1QfS+IDxpTKdyTM4oc
lxntw57LJ26WT52uhZnrbryBPqa+C/QcPToHbTqQ5lcFj1rWXSNqZZwC1UJxpSj87CjbeXye6gB+
pOAXY2cVcjy1g+x21wfrLj9+fvLhjHbBokeB5wKm0jfRvvB4Np0KSLXdUYvRF68ZmwMfqRUJVJf2
4NQVL+hpaoudh/udAHh1BMAH0qO5bh1hesAWA1L/M/i7zh0rxxqG1T2xQ8crQPKZadmHYOSVz7Il
c1LnzveOmfkzl11fR2Y/5A9zpYsnvPCdxCE5RBrQgtE/m72l/xgy6B7aYsQ1jH0AtWIFRCZU/75m
ujPugs4LXvzMxAEktRZlNjrdeWrI7uyhF7fUL8qTppU0Rol5vJEGJIgFz0ZoEhjlLR9mqH2Ztfcw
iEx+yjJ3ehFtjxMbefAvwxzAl8bKjErwZbOQFq7WQMLfzaMqEwxKorO1hzr0Vs11OQdWHwMHBOpC
OLsh8LPuGtaVPeGV7IuTNYxfmFkk1BGRT624xSnROHSnpuyp3NQ1vrAAIfG6PFx1yJp8eFj6g6f5
pVlOpw4gHl7+7sqXYjyQAm1EkCA6521jzX0cJZ7IWG+oKOJBu+4k4r3iC59LiXsj4fxeNAdIoNtb
5/rHrAGt4IUBA4IrTt41SIx6gva538pTRR9le//38ENAXhyYVNkwQsfuWRUuJliIj1THtdEEUwPv
YlsLDZ6/6i7sbv5+unBFgcaApjbg1asLClqsjTfn1nwy5mff3GHRzd7ttAVHu5A1AE73vyirQwir
wuinZS95VhnCG3FPrK/jUvZ3Xq4P50LWcBZoNXEahVxupyOQ3v3GAwJimbr++n8LsSyNd9ncbPqz
U5sIUQdRPp8GO9KmDerrx0sCn395wi6g948M1LG2M2NslukacLzBQbJ4o2M0AGlQ/n06B3KSgzgo
VZsf5J16Y+Zq7Axxqh1P/CwbXe1rGEXdl5VlJpBhAd7++uxdWAkLGwodaLydcBMuQ383e6TrmM17
V5yg0wl6d31jY1gtkAvZvGU9fmEWAR4DbttESdox/OVPeRdKd5QtG9x0JzG45kHxUu3bvqc/myKY
n61RryJvnsAXvT7ACycDuCNLtQ4QJRyyqwFa2VxzqhFxcmxGEyZ1fSc8qW18twvr3AH2Ev6nC6Xz
g8axYzEOhc5enIyJyQc6yxr1nNxIJLe2oBl/cEOrewMdx8U+HAU7oMlW+WWtGzlIOrU4FUpUqWjs
LjQgjXPPXTo8FL2yftRyVCfPc/KUKaW9VUVdwlDYnQA3a9qvo/LLY4ZbO+mzQkXtCAyaRnj1FIgA
z/HOyFBIgpmL1SoVuo1j8igfG5IQ+F+EMymgkfH/SLuyHUlxYPtFSGD2V3Ktveju6u0F9VJtwJgd
s3z9Pe5770ym00pUNTOjeSmJSNvhcCwnTkw9GMibqtlPogi2Y7vQezz4w6YOezPCwzke06n71deO
ANrRwJ0ZqmY3T9VhMidEm6IGwbFdgvQR73Q0e9OuTcH1NwYsgxcy0Qh4v02du3TvTC5qF4Uf3mR2
D8u7pGRLGsO9GUqMuPFyp/iCnuJXa+rd13BavE1X9/2ud6zhllhjssvSvjnkZcOezHIAr9yAWskr
UPDGQxH0pIhsKwfPiNd2Y9znyViu5Dl1agGVAKGzBwzoRT6p5pQsJrpLHpzeTB7Gquq+M9C73Ft9
Na/k2jTeBNLqSLEBuO4jj6vo+dImtZ0KNj50xlDuF88NnlgikqfGwGhIMDXZu6SvinufFMkrwtD0
HSuVFLRg3AU2AtWm88vNOmYAeduOD4E1/2oH9Hl7OWZL0WINcK6xImcBr7LOwSpSG1xD00OaROjZ
Deg2EPGcP4m1WdYXZyfrSyEABFgScAxqX0PHWZnzqSnj2eGboj+2BTKW/K3bBiGSORiZ8ABjAD0l
fEehtZBZtDJm7SuvvyfoQ6q/XDeAF/6eIkIxFwGzcH08iKizH56d3RThIUBeY8JEWSQ+hpSuLEkr
D5SaNtykv21i55qQ8iUoiZGVsTCKqF+cjdPxyOBi24qnOv1l5DfX13dh4LE+ACwxadcleMPUhNHs
zJj2I9I6nt2owGQOf14rjGsloAhjw0+XTbyKT2YkwejZaVPFYNOhxuu4Nt917fuKN5bXDuvLqapi
h9kRmV4x4PftWwSXDgxdwJeh+iZV/eTlHfqcVINp5LFvb1rs0hpNue6qwD9GsILbAqC2krjJ8CRh
UMmSx3DB0N1gGLvGPl5fwpoI5QxaCpAAKhp5PGLGeDCMsTU0T1njH94uxkWXNiq8mFV/kZ/Pag80
q9XA4p6Co2o/9ge+Nl1St5JTEcqVT4eQTGE6srgQS30Iqq47MJInO9aBDP2/rUa5+k1S5O7UzCzG
uT37Y/roTTfL2rSKCw8S908S1KPSI89ebWxsRBAuLbpD4q7c5fZx8cA9s0l+Xl+J7oqcClGsfj2h
PYiGhMWzF/5ejG6OEmtcOXudDHiJyJAQF3wVanWaTItVulZexMTFs4JBuyvf1xy8RCwAmYYqoQuY
9vktbA1zCUNMyIuN7qsx9VtMserRj/fmjToTotiSqU2DnMKpiTE1rgHqfC1y1GzS2feVdz41lnYM
XCzCs1GEEh9Yu5Yg026TxFYAXQGHWnVkMsA5OadBFfMlmr+ByYmt6JJeAHoI/2LHL4iMfKB8Z6Tk
q3gQ3r071+DOru4xZeHj9ZPQvIN42/8VI3fyxOgyYdqEsamKwVYSoby6eGQzTUM000fH+pal366L
0x4Mig8Ec+ND/KscfImnsQIPXBWPGSjl4KmT7j0LOpGgHH1SuWbTdWYVW2VwBJXGxvKeOlpvJv/Z
wSzEjH+9viLtOYGtUmLRAJ5S23E66uYUVLJVvJD8CM6KP/MIvq4lMVYcCGk7zuIpmHm4Kv/IUe5l
NqFvAi05VeyTakZyWng7q5sx6XUabFCv9wYy5iNfKXPpFwcIyV+APehyz7XDFQwtOR60Y5QJpcOQ
3NJhJSJYE6E8NFlTWSBehIgwA7Tiln7K63fdVeA4ZDgqZx/Kn3Ci4+7kCbtvDRBCuB9K8QpQVLbW
RaM9nRMRStag5gs3QPtYY1I3KgtunCHC9LzfKftt5dvrCqcTBYJwIHllm8AFGXqZIHNetEkZD2m4
IVXxgNkoW8Q8aAoF373F3TdTHEDz4DeB+RA9gujZUzTPLg2zcGa/jEllIVTFPPAKxVwWbK6vS6cI
p2IU0zDBZFupj3UZ5HdejZjP98sl36/L0O7dyVIU48DB9NW0TgAZ4O7pSL11izgDd0hv0p23ho7X
uBxn+6aYVoMuvKIFFhTibJz2szuLrSDVLqlXrpDOqAIYF8BeIjsWqGzrJuGAy5kUvCile2fY9N5O
16h5dYeDic8g5sW/AFIqG+dTMHjSDDrAAMG3ZzATfR7C/fXD0S3jVIayX601GmAqdMuYT9sazKhr
U0HX1qCagdnDMAoL30fYF3UL5ngIEXVrKEXdqaMfyYd3hlDvAj0ogGFrPG/isTWRg+E8tX29tfmv
iuzesVvopIMHCO73QDVqXZJlaOdjPE6MD5l7kyzR9e9r1+HBwqDc+NdunhtNm49dmHUej5Hc7Qvw
NqboyisOv69L0bkfIGXwXQw/Qmys5j2ddKKTXyOoNIAtS+vjsHy3m1uRiq1v063TrTmely2gMGZQ
Y5noQhfiRQdiZftF22IKTQwW3+XON9wF47Fae2tOlnHIg8Y5ekK8JOhS3NXEnXfU9vKdGAczaisg
Ta3Gm0Fxa7cR+G+rTUbC6jYBbnF7fVt0qop0MAH6CjHeRcuZjyzoOPchTG75mZE6WryvZHjH234q
Q7G3HrhBwY9klLFJYqN5at0KFMgrV1p7vCfrUMzGEoJTl4ewTF1Y32LW1AffXl4qYt82eb0FGRno
WHK20uW7tneKGeEWEcUYYO/aryAaavlWNO+RAD552QwHDJBqDAG7XnyrCeHyVUDHiZtU/CxXUaDa
ZZwIUZYx8WDx5zmpYpSAN+jRjxqwRXf5p3coGrw7G5cQWE61+1eyC3toTMMBVXfpuBwW4m8shDTX
peieXThfNnifkEUEqOTcluTouh7GGYxcoai2S/YpqQ4ccwDm5lNa/L4uSm6L6iafipJm7cTXw6gk
ZH8H+HrT9HkUj/bK53WnAtMOdK6JHB5RCQb8EnzOLAEFGWbp3FOUPi0wdxtp8PyOVWDQDbYKBZkL
MjE/AULBEwvuplPnESAez0YQ/LwuQ3coqNy6MoBF3KKa3hoIQstYWBXDenEgF9K9mR5slDys3XVB
mj1Dzg3nLpu+pdU9P5K2omVi2D6LWf9LEg5be+avHItMESmnjuoFHCAJjMV/cq0npx5isLnruwaL
vfrPmBzBmLkJDYq55jdZnW6t8KlZa3bSPI9nEpWwhTEEgwxKAD2bImaDqDaNOCo7njmvXB7d9gUS
9o7Jfd6ltUkzwc2MhUj2GTyackw/bSIerLiQ2uUA+QBcAqbo4QKdb6DNebr4KG/FhH51eQ3G9mPe
9Zit/OaGATnBCcgiWcrFIEJH3t+TkxraphTVAGVwjC++t4De8mvfrHj52h0DjR2AFiCKvJgDRwmY
eJcUZ1OSaDG2dvpkjq/XdVq3XzLgB52QbN5UIeMehpcFQesUSJu4m4D1EWAXW5PBTZpXrqmnsWio
lyHF5AI5Kdl4z3fMyGU/29AWcehk3XPjDd8bnpTVxrUx8CFKuPGclMlTVmR7I8aEgb1RuPsKDtAm
SWvj2C8W/woQK9uF/QIqxTr3EJ8u5Vf0G2bHcSHsT4GqwT5cSPjAvNa+FYLOh2Ax2p1buyhUGKQ/
Agk1xUlXg4Z0HKcDA7H5Fook4rbIxwcxGhmAgSP5XRW9cefVFiYzL50d/jLrwZk2pAyGLYhRyHZZ
mvFP7+Ttxsbszdd2MbMXoPbyX7SqwmOVZNatWwHkG2B61AFoh5dclCKq6EKPmeEtB7NKnX3vmf1G
GCgKk0qgqpw47FiwrHxFFTvbGV4OgJrnsT3wI2sFdO2x4x6CgwllZE899i53WIFiLe5icwDu7nEy
ojo/XFct7XmjFQ45LLA5OeqQFUwn8m1Af1nM6273aJbt7vr3L9cA7mDZYIimUAT2ag3U89Bc4nS4
gclcvS6utevb4suYWvegfloxXZdLCcD1AFYswDYwESdQjKRbYVC3qBlEHZIBBZeVlNhl6yIa+lBV
AysBQXry4hYC5L40hYU6CJcY/y7t4CU1C6pHlQAsrb+l1XQ3teb3GYM+wJx5IHb11czZys/QbSje
T2ChLBTPL/qrTVa2JveR9QfpTDxl+dEUCPjdqjsGGFty/fAuHWq54n9lkXNj4E5VYruZzeJhaQGv
77fecsOWfl+3H4I2eMB42+vytCeIzI9P0OiHlJPysI5D6wN4g7IJF8m+pta9IN6b9R1LQnYJWgkg
/QWWzGJt2AfINMYMY2kJfe2Ar3zHIgD8RryHMjbo2c43TaRGmfWjncfLPvRuMbHz+ud15+8QVOEl
ThZRgXyOTp40arSkcgWKfjwdngogRKwc1LWZn3/CGJwVx1ArCzhFie9DhUaVNYI8BADcJI/zJR9v
eOtM+9bvpq3wJ9Cyh8BPX1+b/O3njlUgXzlMRUf2D/kfJYBjYk7CcMyh2+TAgp0hkCbbXxehUzEH
JXikShCAXDQAewOGxVR+BRET9ffUJ/UOxBLjSrQrFfV8IdJ9AtIdszthXFW4e0F42YVMlubmT7nY
9BQTyta41C9lYLPgZwI75mGIidqaXhWWw0BVjJppSXYm/+w2P8ENZ6H2RL21kVJaWRgB4aPeCOvn
Kjrd9a3Xu33KkNPm4pOHvObGRbSNWpqdJIc8N/2fC4YorJg6rTqcSFXMTwjHw5LTj+M+nY7Sg9h4
9mBt0Ey2RsyhlQSMLPC/AOFdZLlpMTPW5ZTFbvWtxCTufPxAvBXApEYGVBpISRBxYBdV5R6nwJ7b
NMxiNDdYi9iGJdk6a5UBjXqfCZF/P7UOEpWRYxpVzH84QbPNkfi4fn+0q0ApGMeCDoGLWNEEcrWo
hyaP6xFtPr35pZ6LB0KHlaSHbh1gdbIwWwUJdCA0ztcBvvqhywqCdXwm3YuRfby+Cu3n0W8AWjbA
ZIApPf98QEQPpxqfx4iJjXckmOVzXYDOWUD0KSvmwLhdNkRPM+8WYk5ZjI7K+b4gxkcQS/F9C/9z
0wCqtfWn6mdruOiIEaPYlVVf3gZV4d3XIgex0vVfo12uBEeipIfgW63il8bcBOPkZHLO2FZMQEmO
b5z36sDfAo4UJUmZRrysE81jazWzAcUr7M+el24L0zmk3X0DLgkL+MTaXjlBnR4iAAcWDf3sqIsr
TwWmBBSi9EF4kCftB+62j2GTHfuRfr2+c5oXEF3t6EtFqIqwWH3MgZTFKKHazuI2aY9UmN/TKrkJ
lynOBufbdVHaFQFMj8Y1OLAXfcFBl5VulQVZ7Ddb3wQS4nHsNtdFaPXgRIT8+4l1wLwTuzFrHJIY
rWorMWIbL18drLomRS70REo7tdSkjQ9Dx47EfnTH439bhTyzk+/zXrRVF+D7C6bf2Ob07FZ0xfHR
LQGnDnwYUCmYiK2Yn84FPR/iXpifcsfbbb7i52ieU/Q6Icliw7hJ+Pz5Cqjdwb46AfJs/ZF4dyT4
GGZfzOnOt9/u7cDIITeBXhOg59WEK5KkeT/1LI3FYuxFGO5su3grpRAuPnwdVLqxlMtcjtuwPpRh
apx+qsIo+/n2sz79unLWRThnmLONr4f9pirvu7Vs4d904Lmndv7z5VGdKFNbd3PhdvLnW8224uGG
ddbGyOddVUxPGLA4R3yYXmfRP1Bneqnrtbyo7qEA9AnD6gETxGAqFaoJm1/089DQmDLy5Irnuv9Z
GgPmvI8s6rNik9vuoeytHVDZe49aH5m19lZplP30F6itv5NrJo0DOq2485xns0peRBbeXD9GjW0D
FE6S1MCSYs6TcozUc5pxRNNbbIb3k/HA23gOV+6UXoQPKhVJ5QdClfODTAOv8QvMy44zd9/xW0w+
NpLd9VXozwosN3AabHSyqhw0XgY6bNsxaWzwsPxG0GC1nUBmdDSC3rhHIzI9OC5yRJWfGJsxRFoq
bRyQvM3UuGF2u5Za0a4Ytw/VXxkBqG/TWFekNSc3jXvrueBf3eaVVivB5iVhnQ1WXhDT+H+J4y6A
ZxU3BTzjMothb3+jaPkrRRcC61/7ZgApAAePavtiM0zXSHuwNF7fbq1eSp8F/WtyMJhyNfsgzZnN
gjQORLaZvizZm/H5cnEnAhQv0GhndN8kfhrXy73F0IyLsuRKb7V2DQECQSAmZLufPMMT8zKYI8ig
uhqO5tLsxt6KePPpHbsEGnh07wNvBGzduQQQWZR9Z4gspvmYbJgNmqmqwEDV/yZFuV197thljZa/
OBckcoBhGZq1fkK524olJiYSWgD82yiZq/FsCNr80G95hiR3001RNsPrzxfR3i1Lyo5zbc1PoUnJ
FpTKa5lDaX4uREvyJYR+yAuoxanGWfJwdOCsG81w6039bREsn8goXujsrCiE9tKeiFJ0LpmAdy07
iAKILonEkNaPpFrGTWDma+qt1T3U89B9grLbBQh5cSvbyEt4/f5wKD+iA/i6Sug2zTIx6ARIN9DH
qbwwScZoHQ5LFs/2oaimx8C+t9Du1HTe/r8JIucabpuL01YBBLXFSzI4d0b3Aa0B6NlYg2voNgxz
utGXhL5GxJ0KZD8BOUheVkYaJ8WhJcd5JSmk/TySJ8gx/J0Nr9zUmRaMLzU+34WP40vSvOMBRHEV
GA6kvlExUDQLZaPayuc6jQfXoluMzqpfJuqO92BwX4Prax9C0JqHkiIAEC01l1HPdZfXE0njuTP6
TVICGzgx1j76SY+ucju3ojTD7EQv2yJFBUa/vKabmpneqz0O4UqqQDrL6uVF8+TfoiUSVOoYlCn1
6nHoORCKBaCJKHP0G/CY13srKIOt7wu+KWlTREMZvviWP60YRt19hlS4NMAaSPjMuXKiH0q4VhLQ
2JuCO6vIogJTFNLi8I4rgD7uQL6DSMApAUPK6xKNjWUam1X/K8irw7yErxg+eOz7Ndp67YLkqFS0
dVuSKP98QRUeTHcM8jTGgGMBLre5fhrcprwdm3GN+k5n8WUeG94FzP5Fs/+MWb0YjwYtSsGv99QV
AOm4zbPbefMWM3TJQ0sbZws+hnklZNGqr+QNla5iKGtT52sER5DXmPmUApZVPtdpuC3QAdQXmKBT
19seZcjCF8XG70K07pB+O6L6kcz224HCAcYd+KAcANUGsmnKoebgm6iXuuAI+GsU9dOIfmvWIn6d
kT6RoXYh1UnrJySAjGk4VKOIXA+Np/ONPeZvTy2gHIEpyAAIBpiuqCwGZC6jxUqCEjU7+s7G5x/f
fgNAVQ5ADcH7bIaKbUaKeW5nL+cxaKQOXfMVZdHI6j+TNdIEnfrLljaQ1GAmJlhKz1WDEmbM4MPg
sZ0uUYLSL8DbBtBDb1+NHK2GaAWB+cVsHdemJQ2Z4HE77xeyyYKbHqDdN/exw789laI4bTn4ykrb
HnmM/uuodVsMuUDfcxqVxu93LAe5EoCCMfACM0nON02YTllyahZxbm/9FgxrUVL9mPv32FpkTGQc
iQzZRdokAQKiRT93EQ/WgEFqLX+s7P774LKVqEenA5CBMTVI4CJsUwKPPJvscPIHIDqWDtGcTZvI
DqvDwruX6/umNUSnkhRtA1xCgE1sKmLLbvblxKLcDO5HI4xY4d5kmbf1qLlfluAjepejushenMpa
uVg6r0SmN3G1UBK9mJdOu7yzjGIpYj/ov4MV6LlK16DWf/PL6hONggfmVQGSBVye8khatTuVc1by
OGzcTw7ov9iSbccGywMzHx4bAOOdLvLH6R60L1s2hbe8ym+mjmyv77f2YBFboOyLFoXLXEu+EB5m
LY8r0vTbzmi2yxCk2w5g43cIgivyF7gHD0mxVoyzLBsGWKtxYvmn0s3oHu2glEfJECQrsrQHKHlY
PFO6BheUOUtLe6/H5lrdIXzsi3d4rSgz/vN5RUV54icuuDp5LCwPjMlBNHy5vlfyNl0oh+RdQRIK
tXkVWt7mgydKQnlM6+W3X9+G3sbg5a29uLux63fXhWk1ALQ48JGBE7lAT1gh7ScLLFPQ9ic0tmDm
1FPhuysncjlb4+/X4azBs0Hbv1q96sHLBGvYlXHnEIx6qJYnF4OFgyzfO1TsnYzt6miOhnrrgLlh
MR6q1HpKqvQY5qlYeZd1u4syGpgDkV1E15jckJMEBE+SEYPf0bEfoF0/nK1vTeXl0YxgYTc1/p8h
LYx3bDEKMhhLCzQpAEX2ucTcHAVLUMyIZ+NegorC7KtDflw/Rp1bA64w8NUi+JBAtXMZmIhEezHB
57eDA2GgkNuT8GCLm+tSdMoiM7Ih/GA5rV1xE30aGmnRODxGAfHQ9PwwmtbjUmQrVknnBmOeK7wb
MBYGKKCdLyZLLLjaYchjbn0LQSSZ0FezA+GZ/3XwwM5hrUE8dQbjVJ5yQI4t8pQEAQxGsSncP6AJ
WtF/nQBZEDDxRqO4qmoARjf7QeMy+U7fZPTOfXtxBsNxQFUM9xkapgZDnAcC4UTA4DePIBRuo7pZ
m56iXcG/ItSUOHLtC6MBEL5lCia4eWqKR5LSceVuarOr8JbQWocCAIyR4miA9nhuzRYwETfj/rc5
mbKjkYFnzXXEeJxYwg6Cp9ZN0xegn8kzZ18Oc7GGV9JpOdLmKN0ilQxbpfwIKpqh6D0Bb8dYwDZU
fmXLdART3cpidVsKjwqzGmAXUJBStM5f0sxauOyAS5LNjHzAuJaVWJMg/35i6mbalSma+4sY/mcA
mg13f90c6L8Pzgv4MMDbmMr33QRjif3KKOIleADZ6bSSGZQRkvoOoqAt+5RRo78Yhwm+eZF3Nbxb
4dwHeR+BkHkjgHTB25Aa92FONq61siKdGT0VqRg4Clc7q0KAfXu4JkE1bXh7Q1DFs8Xx+tZpPcBT
SYqSLU4POB/vER5m/rFs2bEEI+fA8/2QubcjmFiiwqe3ATgMQqP/Upbgig2MT0OSr4T+2jOECwpH
Fk/iBSWPT31BqxGuvTN1L2Ex3gKJvrJWnQi0UqA8BMcP/yiK7jaGV9UcMFG0fqWfMD8kuQt8MX2+
vqO6RwNMANJtQs8+OqvOlV1UwMzMwcLiyZu2KX1xcmRfHyr3vndF5BsfrkuTX1N1Ew4TskFyHAL4
vM6lUXOh3cSBmrO9kkcgXT+CFPsmZcUDZfZdWIi1AFlXl0U64V+JymULjQ718xzotjnvHkTN001p
trezWNCVwIe7qaF7Q3jR3IKhFKye4MLux+31RWsP8uQnKK4T4fOyZAsHiQcIB+1tylfCTP334YmC
OQyVNXVSkitscA5ZDd4x+oEUvxZwgl1fgM6yo0/lHwGKY+H2rDfyFqeW8TkBRLi8Gczil+2ssTro
zAi6DgEAkpPBwdx5rh3FhOpQagCnR9HjF7nL8MHi88ZmxQ8H4wffsSYAcVxbMsZexOZBmfpg7YFe
IHnzgAnFnzKHb327/H1djFbhT8TI63fylrApmLnXYetcL4lSSjbURPMdNXaMlRFfC5C1B3UiTUme
WWZpTK6DRdWetU3BUF6nGN/ufb++putSLqmkYWF5UUGfDXEXICBtnyr/7RhH6Nv/nw5oHM63Da04
/yfCb49kPHS/Ef5cX4TW7p1IUHS6bnnb+9ISFfZwP6XWNw6YY8td9JUlTz4dP3ZkrY1fr96A8QJa
gBBVRUF7KeY+5uHE4hbDWNMDq/apF3XvAKajigbAOCC24LlU/SPUWUYjaIB9D42v7DmovlzfN+0i
0OGBLJ0vG9eUk0k6dwirtGaxqAkyp2CkoqZ7nAY037TlSty0Jks5o6nsA+7NHQybvSHT0Rmj0d01
y0rdR3tFT1akvElNGgB6yrEiPwlzEBRP27517sUS3DA8uWJe1uIm7bKQ2paUZy7+L3/QiU3gIHWe
zRaNXqm4LWTDzLxpfQNJ1fe8C64rFQ4Jb1QLz+VQu+o90vAiDqYbKzsWm+uaoDUD6F6RjYu2pO49
/7zPPLSxpAif2vCHaXyw618i/3xdhHanMOYLVWGHkIuWuKSuu6HIsIKebxb3Ji8iwY9oub8uRft+
hhIqgF4LWeM+X0hF7UJQeR49p68co2Qqw/11XYR2IZgcjP5bdK0ijXIuwkiyMGM+6K/YvKkwkg/c
nyhtrsXLGpsmCfLRCgnvCrVhZSHA7yemAV9X8rfdYLUkmvu+jZrR/dBNwYNfGp/nfFmrdmvijTOp
cu0n6lwBeOb5FJh3YJYe0Qx3C+OxcdzhY1cuf8hk/DDqYV+la60RGvXDnFUAEj14PcjfKIsta3cE
Pyq6tILgrq1Z1NE7D1C36+emFSLDKIB3UTRViZ8osM4uDxBYN/ZhWR6N8DFbYyXWaB+idomBh/Yh
XlPMT90PRVm3Hh6iYtNtxPx25T77vHJLg7KsGUnw+SUDO9Zt83Z+RdSq/3LeA9gM2KZizHqRzkXp
AD/do4Ft3pQrjoBud04/r/hPQ43pXJOHz1O+K/IXsG6snLDmZjrAsv/lVwRCTCU3RzN8QsIc4BbE
6QhdKfh10uOMwbpTs8YnoBUFLL9MZXkAuisnnfGpbogP/InvpFFTghKa/DFByDuRZmVROkMAIM1f
uj2cvloRTljemmU6ZIBwoFG+8I5mD36nOURtsDb+d9rQ2H1++1XBzf47jAr2WvVulsIWyGIDoUby
4nkKyd3YtS/jvPZ46hRCjrgDxMKDqVNbECxS1YGT5QBtNzFdHu23Xxc0R6NdGRlU4l5wTYslI3U5
kCkm7T74lq2VDXTh6Nn3lYeAB2PjNwZw/6BZZq67r53HiYDtPIgsfivCT7T9uvBsYzvb66ejcXLQ
BoMsOiCeSEOrqVSOiXfoh7NHdEQWmKf3q7DvuHEzlsearjhtGt1DkQcZH5mJlEQ/58+Bz4VdmpSO
oBmJjeFuzjHde/mOEVjN/MWsmpXz0hhoSAPMRDKj4sCUiMfmRTYLwxYxD9MHI/eeu9J9yfq1sUYa
rYNOA3aM2FQSQijHNjXu4hqiFzDSIprTz+E7+pTOBCi2IQx7MjdiQGt6FQ3V3lljqdXs09n35QJP
HukOrdlIBuP7Af9Jje1k7nz6+7qKaQ7+TITyIOdJwKm/jHIJn8wx29ZFD1Pz6JnFLijv6nKNgFWj
0mfyFL+jT/p0dL1JINABzzlB5g+eOn7BnvXPbbByf3QKgDAU6EfUVvBMK6mJLBzGApR/Is7bj+7B
Ep/evnenn1cuzTCYTsJ9fH4uIoyxyvttODxidnOXHpq3Uz8CQowKKTxE2bisGmoaurwLmkrE9vho
9XzbLJ/BpL5yLzVvXSCRbHBqQL53AWcDbzxSci0ZYkzrEhWogBwX/PAYehm8nVkWGEXwcsL1kEVC
1QIYAcsxJ4kOcZqWUeb8WlbeNd3Jn3xfPfm6NARafIsh7p87a8uqFcXSXczTzysnP2KQOqM9fr4N
oEZ+t0y3XbMSB2rOAq07QKcRy0OVSKVm6LrJ7H1a9DF4KvC2FPaxWh75GkJMw1EWQAzKDgGANXjq
FRM2s4JbFid9HDgCja9TlDRfy+RnQj6PxQtro8/pUXiR/5y+GsEm9fboj3Hp8fo9ulwq4jiMBABT
BLK+4Ew6N3N1F6aoyqd97OA3FM5NnmKs4I+qerNXGmLAKXwdFA9BqqHCMvAbqsKgYYfr6kcY1RBl
a43Sl1p3LkFRi4nUVdhICWkdoYZTsxW1034fvPhwCRzUV9XOMaP0m8rMSRdnnzFwbqp+XD+HS63G
z8fe/NWFSyeANEUrajPv4QwenWxTFeuMzxcrQNAJ7A2AKrI2ctHVIfJ+BqCkMZ69QygweFWkK060
VkCIABOcPLI3XnnP6oSaYBBlyXNxj1GdeF/euEXy9598XlHVpin5LFx8HqO10aQc5cZvutb4vrYE
JTjrUBRjfZInz8lgR27LopGs2HmdBPQF4NIj6Xg5vSe0OwrqziF8ruYfSbDjafGObToVIL2OE8fF
Qy8HJ2EfPidtZe7bDiPuQrQO39eoy614rhdKK9MYiM0IesUliEi5c6VtTHmDsuWzYz1YGNfZANcw
vhm8DyG+hEEB64G8nDqoB+D91KFNbTxn/pDuBktUd0VplIe3KxfSs2DYRIs91EyxxYIzNoyobcXB
MMXoJ7vzR/tgdcX27WLkeCMTY1Fg8FUxWYg0+piR5BnJwOdQjI8A7URh6a4o2YVVx55BgGw+kWXK
i5tIat/gtpE821MLX3LcuH32CK4gDLIsVx6QC6cSokApiE5wC0hGGMZzdSvawkkEC2lclqX5sQiL
P5XAlLhmcuYoSD20ICThGoWw7g6dylRjmMWa+SjSNAZz6C+7+3X9jLRf/2uL0X0O9JbydWdsZq+x
Whrn8xTsQuF72wXUdrvrUnRHFALL4El2dKDEFIXDpM2Z9RiKFIfkTzf/mOvvtfl9Kn++WQpSqOD0
wQXFvCk1+C9md8j7oEAnny8ZtDZ9jyYyt9r2+VquRp7zWaFa5hZPJMldPTE7mJ/FJhOtVHGXJvfo
JosFmfPIFWiqdbN9TvyPvCa/37E6VOHRwAu2H+CGz2WOWe4RENfQeCYYl4hkN3MP5vyQ+dnKfbqE
C8vVnUhStLwOFqsjrU/jfmJohAs92R7s1bvOMdyPmUHGqJsxJzqzSvDMmm59V9VLGhVFY++Qj2/X
bLxGebBctKrLRnbcBFV5clby1OxoXIUgtSg/gFU3sp1vdvjn+gZrDDwazYBkR+ctKFrUwovVz8Sa
3J7GGCNNN3bGrQMJB4x+rjH0+rooeasu9OdElLLDfQEaNlHPNF5m8WzMc7kBQ1oeEfTqFe2yWXgY
Lcu4BeBhBf2jVdwAbj6iLzDvq1eE5/VMRscwnpnLabRk9R/k0GVy8wm8Op/NefgeAP/+9kdatvhg
MC/KjkB/KzZmavIS48Zr9EzbzYGPNWiEmm3i87cbGYhBeg7xRYCYUrkgdWVzp/FSGhegRdksc2c9
stlqdkMzzxvGs2DlFdUdoixzosIApjZAVs4vZGWBvcHDiHKYm7C75QhC0Tk/V49ieDCmXd7sSgs8
p00zrcGcdIqKB0jCfsGyAT/hXHAJDlWSFhaN7TI5pHPGosZbdo5DVzZULwc5gL9iMJrlXE4SsBFO
NCwOcfco3rTDz35tKbq7LSHy/y9C/v3EkMohrZ7DaBo3LWYx0F+d/xC69yz8dP2+aV457Ne/YhTV
6JGDMKbawFGlRodBeuwHxrWtmE3tbkkcjzwRgLIU/7AIzBEz5NGi1wf9bvEfWiDL+fDmbltcI7xw
/0gh5xvWNMUwzMCXx3aFaYdsaYubMgDC/Pp+ra1FUe0usZYaLGlYC/qHotk2d6JCyNyjVnBdkPZg
gOWQLP8odavpGQe8nEieyvOfwng0kTtLuxWTp1sL+u+BxQN9ASZxKWtpUFhdOjStPwc1SMetruS7
dJyf/ImYKxqgWwygwqioy7Ug33x+Np5fYxSyXyIkpOlH7ngY801WbI52MeAqkKyCaEJVF5MOsDdG
XyXPvJ3DbefMv0d7pncgG1yDjeluJoIDzJu2Eb1dwBCYJOsgdZo8d13RbGzSuofKohv4ovXGK4Jg
5UXULQyeBIDpgFvjoVdOqZ0KYQ8tjHc77XveYM7IUaA2cF3b1oTIAzyxNotj9PbcyBcCrU/eI2sf
mHjHOtB5BH43R1aI1EfInirmzVYGm5nsvB8J27uvb1/DqQDFdZgRaaETk9J4QB/khicYbe9M3hS5
Qxns/pso5Z3BqFbmJhXWYsJY+gVYR17N6uYdMnAvAd8nkhhWHtnJkfCxdEnVwCFJ8VoXd6SLu3ek
OaS/848I5Y2phe2iId4DpXBobvIB+Sa6ghHS3ZVTCcrz4tHWInTCIha2n0Zrky31rkzKjT2tmEud
y3EqSDn8JVgWQhocPhiEKnZbi8ewuO3syAmirPgf0q6sN26c2f4iAdopvarVi3fZjh0nL4LjJKJ2
aqWkX3+PAnyTbjbRhHOBmXkxRtXcisWqU+fgn39waNDg/IPXR8bOF2ausjwUnzWMqwzqpgqzSZUh
kHnMVUcX9z982lkXuBlr7dKguT8q658G+1BVg2XnHV4fUgBr/uksIuSDM9q4hpEZYFoYL+Z90b/U
qaoPa510MZgHmxra8JBYxjNF2MIDVrxP0woxdcXKMYgL3d0nxOo286x12A903hfpyNFAwr3ys0Bz
hAPAn8BnIg5FJ7HgNp1cL3rDLbTIzvFsMOrAyRRbTjqHeLn7AAShF0YMNvMMNx1vcy1iBLopU63H
10VWW4eyiwuF75Qdo1WRaZVRQ1Qtyr66fcqqkS1a5ExOyPU3GwmVNP+G86u4B6TbDoRcuGjwVADJ
8qnT6fp68ZoM286iWzKGVIUeVn1fODfduNC2THot8pNbgo7T5uWy01R9X/A3FnMQA5D12HDo/WRg
zv922YAh3dNHMyQ4mjbu/L5bLaQepDMCIw2yV+3DetQ+jD//jlqo2UH720KHYRrE1iF+vvwLpNsO
OuyrlC3ILf8gJY7uBS31ZiuNRzjtYUuLDRTRjU+rDIMTD29SoBGQPgRVqhCwm4sxgYILMhczSNy1
Zd7Ei/VQ85+XB7KuheAdTqwIATsHC48+2xpBw7P1Wvrlrp6SKPVR80hK/stOuWJvS+2t/c/IZayP
buHSbnSQo7Ru7UUxJHP9oT6AhTqoVtqfqbWuzB6V1ssDlGxGPIChcUXQGIyssrAZHehbV5S2XkQy
/j77ZajPzdfLJiSbATENmqFWSjQg+gQvl3Q2eDCXmkT9gga5Z0h1Ob0CtS6bNtxEa1ANYMoZ+qqL
+TJnVeZHrlZnQVUY9xoFPdRgl18dEo9IOKnEk/9UG8WdcWxyndijLd6ZVgNJlNSP+MD3WtHtE6fe
0tK75wBhGhSdJ5m3p1n/Oozdg75MW86KJ3emt5lZXDm0vQILj+LCP28VXOW2LVTlISIFiixx93QT
XSxIG+HG5Mkz09JHXubbbCyv+3gJp5H9MiBbAHQahwCFSoZG4nPQtYe4GU2dCJ7Fm2aCqRgICz+y
0Cm4t92430Annu1pm4A9u2zqW0azHyASHRU7+Bx2tY4aX0ajJ6y74sWTFbnnubHmR0Y12LcLkpiH
qSv1uxRy97dj42T7esrp7dBO7KkE9/62B9LtCo1mvy7v8/Mi+fpDwGuCfQggEe7A0y0xuSTt0xZV
PzeFBEebd3aQLIzf5tlsHFKSj9/LBhLSLo+Hh7aj7W3Vgvm2gvzfl7gz6zCps2oTs6nZG1jGKaCt
1tyBczF/u/xDpUt19DuFAzkYDIQfaexHQHdQSJyxOagRYr/0M8jhWO/SPe90J/RprVormSs4niHh
0BgNR8ZgSOOon63Qo9cFWHw0VflbEoicLMP6I45O5gTeYreYYKQsAmJuqberx81CFK8GmeMEPMBd
gQII48TcR06cQeM08aPWsnf+2O6mVJUSlc/WfyZEdAoH8KVC7OtFfMlfSwC8DUB9OVeGwDI7LoB2
qPGgdwV8NqcTVnFPc92e+tGYPIHqI0BBbJcMvy5vOtl8wf+DXHqlgT7DdmbmYBeLAX9ZZSgAQO98
8p8uW5Ct+7EFYXO5S6ebcQ4L9XJg3qFxf5QflqXwNrKzA7E+HHBkvcgZhpT4VeW0he+BA5VA1AMA
Dv+7MfwEZ8gW52VD0u3lQUnXBqkiZ9VHWSkuT9cm8+04zrjuRwWkWbbgs2YIdlq0VaLhQHV9rOde
vNKAh//PluC/SmSnGCQv/WiyvV8O9W9B03dn+/NdXTKgbZxH3qXvbmwGvNYPneOH82hGEzF3l4cs
XUew6gCPCVUE5JNOhzzSTpu7ecZOgXpOG9iF5Xzk7YwmZ5aXHws0uhVZDJVBIQbKstZefGfBxnlZ
rCKo7fdUD5rD5VH9CXPOZhc04Qhb3ZWdSkAZVkna5xlUs6JuIPwKXRyvCzONDRr6i7sxL+qt3uVz
2Dau8+LGhXVVQMAXDH1o5R/RqRCldKwgVOeNB7qUw95mTbvrrGHcOJXPNz4QoDue0zisx8a8xeVS
B6g/UMUgZHHWCvqDpOtKjCZGi1mvzX27kDjKrWxvuQfHOTh6s23Rm1GM4eUJk63Ksa31JB65cYOn
DToEfGBoasKePKOID8Oc0J8erfsNG5tPU+Tg9iZIMqPrG2WoMzkOrR7BnmCWcTTxnfGd5Z+lyFk/
vzInoD0AzCdifORorKjqDnAdL79xIyNX8F3Iyr4mIGtQqET0gkq94Ci8bjLQAW3HkZYm87Nb9/nt
TKAuzhE6bayWvo9L7N5ps0Mij1Tej1nT9SQodWN8BEO+iixV5u1BJgp+NNTzgEETNnufxNXSrGl7
i4a6s8k1xeaQuWEE++hQA2cuoKhCCLN4ddY7DUXiUau/NzF/rVi17WsoKEP1KGhL9juNVTB7qU3U
ll309a1BjPA2I6NZ9azHhuTaLW3Dwf7KmnKjjXgXvjf6p+WN1/2ytnkgmgdlmvi+ZahyJAS8SpG1
RIv5kSFRgF4lxTRKl+nIiODx9drV0s7x4kgHU15Ny0CVs5cZ8ABUgh4wEnlAdpwe4irjvTWkiMXm
rWFdeSrqadXn178f+YjBGKAZmeNQ0cn67aXkARW18LIbkl3AxyNY/35kApTkWVwmMDEbD75znfC9
PSjOrmoUwoVH/JwuzMAkdff6+NxSxedVIxCut2Sw0oyQBI5N16+TLv6+VPo90T1FMlNlRvDXNK46
Z05gJq32sRXGw2ZSqRlJTcCjoEID+a+zjLDfVVaVjMSPZi/0tMPooYamiAWka3FkQhhFhZ7Kvutg
guIVZAElo4gfZbcaSku4YHwL7EdiPFfmbjZN4wgnou/jBNn/Xbt8bwoFhllqBWRU6J5clehEgkrI
MPoV0RtcBsOGPoDou3sue1W4uN4oYkADLOV/RgR/OMAXQgSAxVFbVffUZkED0dFxmp4RO/dB4yHG
H5by17BMYTJ0m4IZT5ePpiwaOfoB4iUzrYnUvsUPKCskfZLmZqqcW15Zz0UyhejV/Ye6OordLgIE
cPZh3IIryPJuykFR60d9ClHNPZiQLE2xPaTbD3Sz0PEF/wyQG6feJvfRvlEneJq3lOwKsLTMbqcw
IbvGPBtvGBBsrTAiIVBYoBI+MbzQojZ1C2QkMusFdV1zp5PeuE4GUIAjW5iFY4P228vrtW6Isw0D
VgHQI4D/E3nV08FZBclK6sHPVWP2hqrbow0qUDaheyyvt/5cmhuNLEHVqfh8pKfBXQX9QLII0T0h
GOl6a7HIsKCyn8/jodAshAmIq0E9rekbJMvb3eVxSu2hEW/lsoT2nsh0avSIxbIUabjU+pKkv6l/
XyRfWvZy2Yps9/vWWm5HhIC+cOH4EYSrRcFNLwLqbWsg9OH1A69fsgYJf0MRvCpsiZkIcLcamZZZ
SEsPP4rkhZsBQ6YILLG8+XZ5VLIDcDQqcXeaic6hdQVLoxka3qZVOC3V583TLZjz1tV6POujzHvn
zdunO0wRtIEkDY873FCIEIXbQ8sLZCljFxmbPEjyYPy09qXwfWHNx16zFlPD943qLQbJUpqpil+y
K/bvCJAOOp2gxPASzpnnRW59b7l7J97q8dXlJZYmbI9tCH6gnYiFd+SaQ9GTqzo3QjPtr/Fseulq
7cnz+Y1hl09GPrph3ZtveqWiUlhnSfRDx/aFTdB2FsquuDmjsWdB4b2Uy95vSTCO96yhAeWPfP55
ech/rvUzk8jIoycP6WFkwE6nNYY3SPuq8CJNb9Jxz1q0ziX1kj4NbWz/9PHsfDCyEclhlsb0rifz
su/aOLszaT4ECaNv48xziLdazYOLPPZ2ZNnyUNIYtF4F/VpDMG6v1W6LTA2fPh9LoMbqgIEdgs+4
MYQ9XXqD7c6xjWcjR8KrvN/W+A9R4e8kBxOF47VDY21gPsur6XNmGSM1SMQ3evLmFYoCkWRbIyuP
WiTITQFiFYE9S+vOIGZBtZAl7NlJ0/fZ0bug08vD5YWWDMMEWfx/67z+/ei10HY1OvKWzIuc4ZpD
ejtWXC1SR4zW9bX5EoB/EeU8Nn7bJCRZv9/sUJvc89gKlnpvQ9UAJFeKUEE6miNrwtLjCQ2Ix5h7
UV5eQ6MYrFb/MFtgxwC/OXpEz9gMaW01xlhUXtT41lXcdi9gO/u4bEJ2F+Ph+Z+J9e9HC9KZc9tC
Zs6L7JgFIDZDYmtjxzf99OWyHckGA/sxNjCAJOAuEEtvyZDVFAoIsKORbFO4jrZvs2raMl8rFP5T
ugfQSAAlCWwAtLOcDimzcA2gcORFJuvu2FDukAy5Hgv6tMzF1Th9mnNqvXPAuYyYDRqVkB08NZdo
mlVQ0GUj03vVZgflM2L9/89cI9IDoElBNR8+5vT7jtbqTtq3iEeHOf81o1y7qUnpF8Gkc21v9L55
vaAMsgBgjA3YoNv1UOXAmQRNBtZb2jEtAMmProh4pOsJnC7aTB38NEc4yIVWd+7ooqK8mPYOgiU7
l4WtijFRer58srbAwcWC4/906BpJMjCrF35EvCG479nw+fOFG3wFySBthaZZIVwo7X5s9BbBlP49
A+ZHxTsgu8hBcwWmbPhV8EeLsE9WV2ZnLD6uBmN6cDL60wLPnltkoZdqX2gBYDMpu61Jxqemsm7r
RUWsICt4A7oFtROUlUyCfvTTCTTHfGpY7QKe4XoBse6sItt0/TOo1QF7HneNA5mXimx08nj5tEu8
yoldIYJYzClhWgEp7ZrMP/x6fmOGd5hsUD/1VqbqVZUaQ90AqkOr5oT4zEXvw1TPBBiU3u7dK5rN
bbDQJQ5twl/9KXMV7sVcvbpwIIHm08HVuCppnMm5JY05kIGUcGXotv7iODR5KMzBeCKlZfxOFx/8
BSD3+9o3lhEutWm2AfQA0zsUxTHtY2e0V2xIvTsvtXiYpSS5aqg+bJjW8YC19rBJGn0K+jYnG9q1
/JY6i/E42W0C/q++2xA/9t+aCk9f5KYLXNGpSs5RcrQtzCVSxwQJ6jOOBN9aktLtcaulYzh0DX79
Niefvw5gAx3kgK5LdJxrxAhxA22hyBvIJvGnXdk8OJ2nON+SmwBWUFNaW//B0CRs/1aPB940iDas
pQ04tQ9xYt+joXNH81QLDKIpohvpgV879ID3R/rjrC978VK7g47zWv3Uvo+p9eym7GbKy8d5Mbug
KCnuozjQW22bZvZT4X+aMQqR87F9ISDJqzjXUygPRVM/XI95ctM7Ks4r2WlD+yFCXWCJyJnSAE/6
pTWwy6O4q8xrzTfb56keQO3u5t6VRSdbMaeSO2ANTlATX7tTzyDnqTmOtkGRVDL0ewcw0CxRlaxV
FoRJK9hoaw3u+Miadqa7Vd2U0s8DdYN8hw11QfGmpNM0+RWtgR4AfFabh+D3ZV/7p6tN9Eco8aDs
AlpFiAUIAcKsaW3NvQlIq2rvJtfDb1LhhbhNvaCdt/xHPG9ZvSlIqH27bHi9HUW70H9YuQ7gJc6Q
waa3mH3d4JlY6Pdl/GpClQS6nU1dB3P9xpcfg2rrrQtxZhD6givPhkyuWvNrfSoRc1RZuUPJ4dbU
yuu69KbAamf07+Sxs9WAq7o8TNn6AQD4n9X170cRst9WtOxAeBFNpfGlnIe3gaF4fNmGdCod0GKi
NilRyK5iO0tLdKpE9jJs8pgHaZkF2vKt7B8H+2nosnCeFIG/zMubIPCAogV6ic96kzhJR9JQBx64
urHzvdteFcX28qgUJsSsWNN3HI3CuhclWfbDH4znVveXgMZEUcCRuXlEN6gd44BB1239+9EKOWVq
sxzo7oin7MNy2FU15nRDLPeXkQFOFzNb318emXQnrjqheF34a8Xz1CJDEgPbf0S+j8QT+sr7OfRj
L91aNCs3et/r2wSBVzjbcaOYU9lYUV1F6hRifdguwpUWF008m5MNecXlqjU3E4XU2r7Nr8inJWtw
laDVHKlTjO+8Q2oZez0eWUsfTW/DrRvb+Tw+DAHGSpUGlXb/jJSt8pyuLWZoRtv1jVaEvkoYTnJP
gSYPSgkgYFpTSsJEgYzBgipDQqJxnPYQnQ8mw9lWE7q+P8swtDILrLq0YIIFX/0fHZuj3bc+No1m
5G4UsySojexKn5YrAC0LVaVV4ojQpIBwCe1qwK+KNAOp09h6rfdONGRuwPrAn1WN/5IDi7IhVNOB
80DIJKpAtoDo8iUznch2eNRY+ReutV/64tMMQpgxeFSUcCCXdZ7WmOx86BdQXkQZv1lR2+XnPfYa
mIAsA/qEBv57ejrTxihXdVgnGq0wn/d1//zp03/yfev0+1mSM9NZ8H2db+vvZZdvuzbbel4LUvMh
8DrFU1u27iCzBiYGKHRsNMFcb7r5Au5sO7JREcXbXuHLzoWWsByopaHPBpg9/aw5UVsAX2MJtyNI
i+j3U7z437yq6ILebsbrpIaLIdxtb70KTwKrrHQUfQ1/XyM7u/cGDzd+a1X7xnenW58rie5kWxKZ
HDTnoA1oJQo5nWuA+hp9Ib0dJdx7Rph2cJK6DokWq3hWJI4V5ea1hxYuaZVMODVUFnrGYreyIyuH
wiOYdhw0hrZ4AhnpnphZeHkLybwTOptwlFFwA4xP8E5L4c+snEs7MrXIbKvQAvmqZ78s5j9sVQf1
FsC1UFBEXf10VJ5XdXZCGycy/WdKysDU7xb9Jbdva+1mUAWEsrVCMgh7FeLT5z3ijOa12/iFEzkJ
HzfayoPgpAME6hryD83IyIf9NSUccS8GmRFY+OFCpmebPfmuKiKTbgeQ6v2pAp/HFEj2jR5vceh4
4aEH1ZvTsGD6fJURI9uOo0Nu164QxVGUGvXXlypUGXBpCXvQLYvBg2wi/K9uhnGRbHOE8bZ321dP
NPu4vAMlIQzylQjcwViBS8Ved+jRteUgOVrlnedElVn9tinbVKS6Glvj1fb695lXX+IGTCyXbco2
CN7FoF+EujKsC7tRM4Gg90vsRjBib5oyMsyDRSrF0ZK5SzR3QMXPXJmrxedQFZdVwhvHBhvqPQM5
mssUF750FDZ4V4HsQAAm+uMBbULWlBA7Ymao17vGDFKVloXkPYB63l8TgtfLjLQlC+r10QA9k7nU
Ai0l4dj9Hsn9WAGpmOz96e3y2phr5VJ4XSHfg1Bs7fNE6mf9TUcbgqVDN5RQcI+AzOkflmmk1ynN
3b1tQEDYYSiguy6aLpZs0TfL6HY3rTd09209mxuaZ78YYVOUg9fZpbsawG881GOyZ7wDf0cJ9dwA
7BHgY7/8o2UHBkcR+U1IPqF6JWwoG/IvLeHrb562Gl6A1sFH1gylShW2UbqpkBn6U1cyziox9phV
QA/DXydNFmQlKkm266rAgNLRrPIVKPfgsScGeKZemxppBjta9K+zCa9D/GBsfpgtUPTGuL88dfIR
rQGrv54SMT42C+Qwdb7Ykb48eORqUhWRZd8HUACvFPSbgbZMWJquoGWimQiSNJa+tDm/L3RVt4zs
Ej02sbq4ox1LKbg9tS62o7w1l8AfNWiKwFkihN0mYxleni9ZLh0dDeDaB4W5hZ4W4cq2LK2IE2SD
o6RL3E09F6Gl9Tc0q7Z8sL5rhXWXls3WrNLXYakU2EHpSOE28axEeHJWY2ZLqRm81WG77tuwbadu
C5gG/Kht8J1TzI3icpC5OKRLoaGCdhc4a2HxmGP3fcEWgnK8EQyJteeziU6O6R/2IA4VZGSRuV+J
X04XMK0ry+jcjkRuE8XaXfF4eclkWxDyXuaaqIfUsdgoMTUWoRAmJZE975uwUpF9yzoWABH7+31h
loylI7md4fsFJPmcwG6zMmqW2X3wMsPOVqiCte/0eQYOhWbNvov1DO/cMg44odqm0ctiX5gl3ZEc
cIEc/bqhDd3PN7dts0cUTVCqaavpqp5r/5A0SB5aPvO+1QVVAU7W3yl6ftTAjDX7BKoasQyWQAoo
gVEvGvxyky9WADE7BjLLyUuubXTgXV4V2V4Gi8z6mgH66xx7aWY6mCxnQA3qg+2/zjdp8Whah8tG
JBsYFSG8x5HdwoUmpoTAzWgYzER9oSyei4oH5oj1UeHmVEYE/6Mn+TAWGV5FJi339rKfR9QxfMVI
JJsY8GrsXoSFqFCKMLbSrTyzY6gh+vr4AhUDyDxTlYqJwoaYqIsTNIu3C8p1UxU/J/186+XLy+UF
kaw6hgEEwAp2R7ZRmCs3dZLBbjFXBX0xq9eePPfVa6p47UjHAUJpH0lUhGZiWk5z2yED0wfGMQYm
ZJMUXEuyz+MhiucykDIAaAo3QILC3OKNrRvNU1DNYe0qAktJ1Acuor/fFx41jVFzhtSFG42s3lWk
vBk7/jRVZTha6Ezxlnc0OHxDT6rC7Dr14vHH1sLjF69p0JUIgZ+ZdKaf0saLOr4tq1C/Kt+0JuDd
Bhqjn94ECDX+syTuM0AkPWoUnRf5jfZIY/c5dtghAS9BZqoQZZL9dmJKWCtixRrNS4a+/bIGeaMT
Lh4L0gWZ9fnH5UFJdsWJJWHVjAoyP3UG7zk7YcoCTVWeko4Ez2kEhHhYn5Vj52ps0EoPVzZkznUD
7k+dbIfeuZsS7V82wpGl9ZccxVMT2rL1aXWaXf9eVUYw+h+ePYWgMAus7memKg9IJ+7InHB9ejGt
08oG5q9wTSiXri8Ghe+UOGiIlP+dOsHpOHpczv4Mp1Pnh9ndmfxroQoCVIMQDk+SzVmLNw4uGv5E
+h+2rQiRFEMQsdm4EUZCKSaJ+S+T811P7YAUKhybrDnueKJEnEjZtF7bzaDVsLoJrzf2YtvLW+a1
t2NtPOte/2x7zS8Wa3vLSbc2aAxrU6UyIh/oWtQAKeI5RVoBhfXeMycCBKJ/nzVkn/jJN8Z1xYtR
ZWZdz6M9nuTUstE/C7AIZExy3/ywDR9VX1NxlKRmbCTeVuSBdUY8bPgTMz1tIFGafK3T7yz5XaSK
tLDULwBIsmINDMieC8cno6Ry6QioI9XuHNDwuw464LIvZvHlsn+TgRqQdv5rSDhFORt6DukkEsVz
GzbdtPG8eNOND42WBub8NSkf+4EEHZRR50/LdeCuRbygIz2Fohfqbaer5VIjH1gKdGIV3y3lVWpv
MhV9q/QAH5kQNoSZG25a9zDRtYEz7mnz+aABQ0A+eQU9YmMLF5FVgKc7SRCTpDH5xrLxq2mp+Kfl
K4SYZLWyKqkI0+R0lBlWYbpRon9LEkjraazpN10F1jQ37cDnAflVMj+UtXY1Lv1uAl3C5T0i3YsI
uDG+NYwQNSEKM8XzwslINDRB44TuWwHEQa2IHiThER4nf40IMxkzvSKaDSMcmidomx3Zj16zq691
T/iT5uvDe7UkfJvNXQ/gf7wo3uDSOgn808o0AEGEMyRKAUSWmZWMRMbkXtM636PFJOzRx2eY7Rf0
Ne9nOn+wJPtpTd0VuE4es2K89soR9NnjdTl4vy/PuezVhu41tMkBGLM23J6eDc6TZRjr2I0WbUiC
jPbjbVKnZaRn3fzUUd/eJyZTZXWkRgHGWcU/4BlFMIsGOl590nMgGovr1LqBbCwq7bZ9WArF1S1b
bPi0lTQRFamzBmawYlcFfoQbmQivIOPL0O1lD0FWjU/LuOjb2ax3iTEc6PQPXXPISKC3DCkJ9GeL
FfbE91K9XRLcENX33v4AhtgFltz1D7Mq8Ja5nmNLQuSYLXHjNrPmAj6+t2JQsISXd4iMgwlDAbIV
FwT69sXIXo+LZSkGw41IwUoWlOAdC425BSFB2rH3hTavuPPzwGz0bsupXlxDIry45U7HHgc+jld9
RudDk1psM2uzu20K9/HyL5Rdk0c/UHwQuDTTXHPAKs9Wdt3XNcgauoC5/+CCj60IjoPmRq6BqwQV
+hLF4NBS5W2lo8AlDw+Pvkdo8JyexKKz9ZhauOwhA/a9s+Pr2K3fYqhLXZ4s2dmDhwew3Yfqy5ms
VAGopKu5iJB8sP6XHQMz0XzfuvGHUfE3q2WqRkjp9jyyJ2xP0vtOr01oOUkWPYzL+j5u/gFHQzAY
ZIchcXHOkIlXdm+iIOEChLTJ4rBrdtzd5nVgtjeW6h0lXaUjW+sddhT5jWDcm50K/pLlXuDW767R
bExVuC67CCECgaOGlDo5q+vauYdm+BQZTY1d1TENpqo9NJkWWKOqy0E6HMAKMXfIpp3RzpdLz+fS
4YBYW9MHm1FCXsgzotH95U2nMCPe7BA5yqamhRnDnqPGTg9I9m8tVxVkSvcaGMH+YAnB9Ln+/Whx
0iqf2hQE45ERT7+Sor41C1vRpyU9Pkcm1pEemWj6Cn2izWoCySFn4+VbTbttpw1T1dwlewCLj5I7
0BS4v3yhRRCisBNHbcyN3Ayys1j7boeacWO/XF4ZyXhgZoX1u7gez2DoqQES645B9bHk+hWyB3YA
krc7Yx52Fu0P1sIUKDvZbbJuakhpggQJOifiBNJcHzSvXt2o+WSbXxn9SG7dYgkb4tKnWE/odV9Q
tFv5A5iISyMqy3wXuxlo/+xCfx9yvbxCm5MqeSnZoSjyYs8gmYwJF1vCzXZoGPSzESm4N1r8bdKg
boES4D9MNtp7VvzuytYhuHiaWZA96UF6bqA5bu2n2S968bJU5BWrcO2g8HjZniT8geLy/+ydkSGx
xquXjMExJjlCyNAbVhm0TUY2Myhr0nHTLleXDUoOIN5XoHZHTw+gVyL0q0QSPe3JhFiEhFYXVE//
v88L8zf1Oal0HZ93hrfpWif/8nkULqBrAvQJqv+nZ9ur6rHVNXy+JDd+ff8vjX7IW/79/noWj3wH
R7g0dzG+X1yZxq5Jd5dnR7baaL8H4mOt/oKj7fTzc+NoGYJaJ+qKsg861wvTpfuGLsdtxcdtBZE6
w8sdUOmoIiOZqzo2LLhdn0PDbDJngECgeMPzYTM6kKs0P7gXh5eHKNtfQK4ASgpcnnl2XeUVt12g
Wxzc9K+Z/ugrrinF58Vrijdlxc0Gn8/0HKgtN9A/D1fFW2tN9MLxwbULS+R2Zj/OA7cim7TepgO0
dO9A9UlhRbYe8K9re+zKMifmO3qa4OXBNCsyy32x7HhzMLsDCoGX10JqBbh9wL9XJWlxLIY3cKMY
azNiSAxMFrnyShNK3FoXopilcs9rdkioLiBxDTAxbkJrvd9P93YGRPSEbnYz6mYrQWcAh5YM+doM
9TcI11tB4fpJ0OLhfHmIshOF0iyoj8EUvIrWnlotczsBzHSyAD1nNw1wmh5Dy4CVvUMwmW+GtH6z
fGTqh8JXcfDIdiLQdms3Ggi+sN1PLaPzLAcnSWJF+jB8oaV/ky+l4iaW3XhIyEEHXF952EQAUpVO
TUE9akVVd4C8UhBr4UC/XZ5A2bKtWFPUzn0AtcSnI4hrgAvwa4CcEmQVAoOXH6UPTjmzcqvfJqSz
DgXYPcO4hnrKZcvS0eEqx37BvXdWugUJnGMxHWfA6KbxO/Pa6dVjbhEyk6uEeqWm/gCtUI8G9bJw
KxWLO5tEa+wozuu71CsPuUGv4zpTZGqlW+KvGTGHjwL+1DLawky5b6pNzhTBiXwY2AdoxvGBRxOO
mJGRrp5cfH9p75r5eojfPePlHxYF0q54p6HrAGjh013taVXa1aitRmPdvjo2P/hp/LMZvP+fmT8Y
nKN7dkGdK+ata+Eet5qwNqm/m3HjI2lBXcVzQDppf0f0J6d6ZIq6+rDQyrMihh5YhyLFlAbEVXja
deZF5we43P+m7U/d5chIh/R1qs8JoNWp25gBXqDaoSS1vZ27Id/oJXA83FJCr2RDQ44Oz0L0ZkOr
RXB+C7QLVny6HenlVrMPNLnLckVKRWoCkB1YwIUOUNTpfmDDnNpTqQO/vBRvPG7uraLcOlAF+/y2
A/L9PzPrTXY0f66RlNSpLTuatbL5kqd2GjplqX3jizGoTJmStUJDLzI4cKloUBCyRJOhl5ZFEyeC
sqgdjKk97ros7TYNcYohSJOsvi2Xed7VVVOHXhe7G8a0adNBMhMHewbgOe/zQw+1zu2UGM4QcEjo
7rthqjdmrXfXHtTagsztebCQIb126+YxQ2/2g561OUSBnPiQoN1op4M6NJzrAVLo6CeZXQPuvXU/
4s6qq8BZ+njDee0GCEiKwOd82HBqJr+00gQMtda/O5quveHFaG41One33TwhGEYREU36NjqFkUA3
IK2oW89OnBhBltI0tKuxv2qdOt3pY6xKWkl8H9D7mFYUJ4AuEh/2Wm4meUIAA2TGdg5BdX55g0hC
GXwevQsg5LLh/wS/1II0Hgi8yYma7lanj3V907WHtFQ1EktHgegFUr/I6Zy9tXPWgJsrsZyosDZQ
I2K64rm3HhfBT6yiasAT4wEA+K2wz8emy/KGd05UsnvSvyzok08/HyGvmTag1db6DBg6T49S06P2
BLErmLCfzdsx+3xMAhoRgGJ8JEHPO5/nhJXmFJdO1NMfDXc2IMwOjUUxBslqw5uilQFISEyVGFvV
TTp1dg9Qvq/7oWWByEtr0VILgovc/4c79diUsCI0oXbjc+pEiQ+2krsWSQwVj7PsckA+F/BEkDOg
tVnYu0XmL1lBcG3XY3+7pqdZHSeQonMeqtGzd5WjYqCU7OJVvw1FQh0EQmfEKIPdJ92g2VYE3Nw7
IfMOSLLPJ/RPTAjT5qdJPI6FhdDUMMLZcJ78yTisKMbLx14Wna587B6YhCAUeXbD1fmkVQOxwEVc
vvYGu17aZe+WNtD+lIU9WPqCIlfh/qXTB9eJhKvtrzyGpydo0RIzH1O8KdzyCbIwzqCYO8n3fVTy
/jDN49kiFvQg8Ovkg8usaHbRcumlQRunil0tOUB4maw1YghG+bhZT4dQT/Gg1ROCHtfzPxKz158H
q2Tbkmn21uaGq3jOSkeEaimAEHgAnun58b4bp2FE8xaxsm1sOmEzKtyOdEBHFtZfcBQgcK1YfF7A
wkDjp8rxD4NGb9ph2ZChUoXZ0tFAugOENHg3owf91Jav1cOyht8RGYOGaNvYMXaXt7XsGsCT7n8W
xIcCtPWQhzHx9Jmz+D1xgSmeOPvqTfBy/2AIvd9AdyOiP2u+hdQXb4s4tiLes19abNDAWywalGar
srROinizwVX/Z0lYIIaG1sWcseO0tz7b2q+rfALZDFkIPupl/jzqBkRJq3gCSuKo3q4e92g3QBgb
zTkLwm2761/tLN96ZQXouqe4rYkkVIQNnQDRAS37M14R21zaPnW5GfWTXgSzXgLEbJcOWkC7IUp7
xwmretADv1usJyvthi+OPv0faV/W3DYObP2LWEVwBV9JarEt25TjxHZeWFm5gAT3Db/+O8x3740E
scRSZmZq5iE1bDXQaDR6OWdydQT9rWvV6eiGll3p7phH9c8c/X3o0gj7rWa243tGRwvAwA096GXd
3FlUKV4BpMk8EoXlJ+wbe8gFfKsBXGpv0qt43/YhcGDCKc+3Wmjwh5ChRujaJXB97Niw9nnd1s9A
kcoenCiM/YntRdvd1RjwpJFPMx9wA7sI3HcjmP0Ub4xCn1v0IY0q4xHxIJLceVn7KrB1XmJQXHqF
otYPhPbm0Wxo9BtxMN2YTtps63QQ27QaJgCad+aXckDg21lV4iGqsn9PhZ24TpFqrlZ2im8YzbjR
Q5pt0TSdvIyJrt87oVb7ba+Kle1a8hGmPXcsIPWoWsZ8mZxYhVGJtMLkEqYl0NL+UkU+Tzf+9fO0
KAJjDJQgiQtQrPnPT0Q0YR0bIPQyAyvc2OD3THA/5OmPvvx2Xc7SaQKSyP/JkQzcLusoxliGGcTp
57jcxM0GXIwsHbxkBPlr2aJQsJa/W/JJpyKl1UP7hV4UQEAInGGL5kNLbKM1VtHl1aMqBmKBboiM
1vnqVSYyWqPTI3ZU8eRJKqS9Y30vhvRDMdaQnxfG3BAwoFEJnTyIIC4muUoW5RHJbH6E14P950m8
KydUVIrEQiA5htPwRFhBN1WnfqQ9y4GGZx3VOM38mQDZJZwrd1VDYj/n9BNQxZivd1HqKyjIPvRR
99nOijVM7IX2zPPfLJkX0fLGJLnJj6VR7ninvDlt/BBW5M1Rkm2t9x6vJ9cxxj3NzUMa4twJ7e66
5V1efuc/QbK8yQlZA5h0flTFh6Lc6+CQ/28CJDsze0xzxbOO3RfTBlT2yucvzRi/H+lnvBzQt3QR
MeJhl7elQfhxpvo0xWOZv3SQ8w86nAiRLrs6pVmbqBACFJDJ8uJpxc2sKTH/+YmbSYqyaLJZCYN6
qfDBA6+t1QYuHyXn6ySZWtFNlIJPhx/z4Wva3WH4c9NVByMutpqyBjb8J0w/Dw7OhUlGRZ1c1Ryg
BxyN6WujPGAaAEwYX/iI5AeoTJ1n1Sy2jfG7B2IXMvZptL2+XZd+51y8ZHKjVqAuHUL8YLq2vs/S
+4z5YlgJShalIFjAzDYgHMBXcb5pQ1aEVTZQfhSZl2oeKXeArDXtzXVdFk1jnnea64cGlUerUfqP
tLHD8WnyDUqUTrUtbsehwHKdiJCWS4iCGh21+DG2P7P+w7FX0uRLCwWqynlkCy3TFz3TMSubKiZN
cTSTZ2Pc6Z4YgRG6krhcsm8K6LL/jyh20Y7rxFmEnm0oUdLnXjyEmHFPiy/AHx/7NRiSeT1k60Yi
AoAt4JzB4KZk3Uan6dxgTnG0R8eNisgf1ddouG+mH0W7z82v1w3gTyPxhThEpEjuWCgNy1WASiQM
oS+sOQvb3rWGUuu9FGRce/w2wDiPKqCXTGSdBefxdtRp4xNKhx0AkS2kGJVs7yiUuOjIS7Z0yON7
C0SFW2bSzMMbPPOUuDRit1Or8rUpzeETsUS0SVPHfmqA6/qiNtUr8r8M0wHtd3PKutc8S+xXbgEq
n2t0vBtJYnuJ2XB0CBe08LvIGX7USdp6HEQMu8kKG3dsASBWl4K/5trQrEUyl1cYHr3zMCvaKlBf
lctmALWeoqnu1ICPX8L8I4/WuEIvz+C5AMn9FwmhpUgggE47oLT7CKfBG3PzHTALwUWGgBaPTRnc
RqNpLqzWUYPJ4H4lWk8oL0azIuTyKAI4B1lbQOfr4K+WK8TI+FutpnTVEbviYfhs4p8b53NorLV0
X24JWLJm7GzkPdW53eXcN6paG/cKjOBYUC+3PCTRrx+Kyx05//6s58mFKUq7jUeO72umK+jWAVYX
vznHAREYo4fjwqg7qtznIkYz5UxxwuQYt7bftI4bFyt+cUkJC0VYVGFxtvGSOZeQW6WKZCRPjhV9
SNId5z7Lby6G4do4ESG59j5SGFG1PDn2HYoVHjM30e1Y1ucipCB/Qv9Pq8fQwmpQ7UDKacVkl0zp
RAWqnq9SkYCytbCy5Ghkv6M8d521Sa+VbZDv8dGerNqJoMCUvFnl776uPVX7B3s9VWJOPJzYK61K
U7MzyOgqTwWxun5vrMWQC21880bgyKGHzwAYu3TmpnSKS6VS4qMN+lKVlB5q+ZX1mPK7Lvyc65rX
ApLL+drFvzrrp+L84sk+7rasbra3n83T3yGdTUfvm5CTMD4Kze+0LY19a+1hubRlNkJIZIQcJLzl
NLES9sNUtmlypGD0tXZ9+KlOd7drcSpCOv523fc2Y3GCdwWA+e+6dg/ElusiFpwxORUhbVgYG02t
1BCR2O8EFV2+tyvPMlcUWTo/p1Kk7cBtQCIFvctHGm6aYV+p/7DdCErmGh2odS5u38QEA3XEdNTo
1Lsq3ZR816wBFy+qcCJC2gs9pW3fZBosG/RK3KN8f30jFr8/QxYCXQhZU0M/P52NQliFvF98jCwX
zDjN2ht1caNPvi/9fkcvu6KP8f3OeYpyzLo8oQgwrTUbLh6KEymSOfGOm0kdmvHRzLZa+oCmP42u
VDLWFJFsaZhawEnkNjbinaLTmnpOes+HFSGXubA5w/t3N6RrcaAZFy1GII9DzLdVq7oMSPfU/NYZ
m84+WmqQFS//bf+lW9IcY4IUKFZunLahjUEz/799X7oiex0UcdY4f1/35hoNW7nlV+xXbpJUEo7Z
JhvfB35t8ytbQ49c+7z00NXb1AZyCTZEaG71bn3/T4tjSlejxlqdwtfGx7a9N6ttv5Z/WrRZdKaC
zwBQUkD6OT/c7dBQe9Kn+AiMabPa5clT0rlcf/sHLU6kSCY0DrE9aDW8IKOeme9DZ8WEFg/3yfcl
E2owWF1ENjohGnHXB2l+N65RLK2skxxndQWKDM0ADQb1ngqvmFmcMBr+fn2dFvTQ5kkDTAVZc3gt
2VIF+Hk8GqPo2AJfEjMaICNrV+Y5F8x1ximcq5No6AEg3fmGT32bGGXcgSI1DF3H/gnU/e11JRaW
CmAXhoq//wAFS/eFaoQqw+NhZszVUXd5cNJP9rDPMSN7Xc78S89f/tqZnFnTk6iR6Art+Uxtmylf
DfC3KM5RcwrfchJ3rL5qxcrCzSfhmjjpAtFoNGpOBHGq/p6nQRjvpvwDkJKpPt0cDqMdBv38c51/
oc4WVhU6rlioBqa1tyLP5k9tt3JgLq1gFoG0GXICC0knK8KrYdA5AQyiZ0fGpo3XIsQVCXJRV9As
bfI/EpIP1M+GtbTc5VGZ29FttK9qYDW+mAMmbZ0onI8kmCJr2zHzBcCie7A1764b2eWuQwzGjdAA
P7905daBMjVVIVhLQCXC92He7pS6/EmAbz0A8KpqupWzs6gV0ONA4gNUQrQsnNu0KMcpn8ATGORK
f28moUu56qrqj+tKXZ4cJFMwtImeDuz/xVsIdGEYGIsRK9Tx+IDa5Utj1xkyZOLHEJoPXIhPNL49
zQmZwFee9woPE1PyCnHcOyiVZiq6M8vYFSz/NsH76NWwr3W21vCxZHyn2SJJGNP12gTzEgmc5q4V
z4iQri/gyvdl4JCUWwqII3FCwQbkct8up38RgAE3IN8BlReAGud2YFq9SRJk1gJmfEqSHxkqH9c1
WDI0NEEAKxQtHQYAMCUBtlbpgEFVgzjB2AhAaawdBkDQfAzQpRWbXlysOfmMCi7IeOQQA1TJJekV
bIZhNQAOmDxzbcZ1TYJ0p2F8T4tERWHPavkpTotPJsnW0qh/6DnP/T8MGKM8mHBAf/FFe7GuDgMD
+iBWzEojoKrhionVQ1U1nxVM/9lEGF5UN78KUZVuHCf73ir2YUncBnOwVnV7B+iMWoXmUsxnIT8m
87prSder3dhrgal71ReFBA0BCN8/7BzaTBGNAIQRHWeSkQDDz+479PsEqR7nezqauV+V9u0D11BF
B4YGhh+QopGn4ZkzRL3aqCRIUtBjvuJO/4fDdCpAiqpoieY8+EMS2OkhGR/+5ayefl47P0o1ZjtZ
PQkSCEAcxn5xc+x8vjzSJlSiN/tCxecVe99jvFpd+f5luIbvo3EIHVEzd4/MFtSVI2d5Z5CgNLwW
cI3Os0MO2u15lnMp0iKFVQ7gCeBeAgMt9UmX+L+v+7OFZoEZvx/RABJeGrLS0hMgVswUQU2iBkn+
ZpJP3GK7GA0j2pOWFIdatK7Zhn6fjV4hnvvh5icmhAPWH6NegH0Feui5CRStAGVERUUA5HE/ibi/
v67dUhRiw+mghxWIDahznn8/YkVRZkSIgI3g1HJNldaeqbDuy4gIaNtrKr8z9alfiXiXLAPuGggP
Drqz0WB2LpWnpGs6gsLOwDGt1hWZeDQblNeKFjSWqCZ2K0XKJXmoFKMVBpB8FOW1c3nJBJSqOmpw
qxJrl7d03/C7zNqm4cpqLl0Xp3IkW5zQuWYWUzXrFb4LVu+B5vzl9g0DZo4580pgokvONlcstNA0
OQmARxU7M04fZ1A21+jHR8yoPGBC4vYkGpbsROC8tiePoSwmaUxVCOTNu9nfA5HeL6fX3hj+wZei
B9SEVoAEBpL/uZxKU8JqwABboKFroXM8VRT+9aVb2h0HY2OgI0C/NthYziXoYipRUZyQyAKsoFnu
YnJ7eQyBjYn6Hq5ODLzIHegJoLUiU8x2PZQeukFLTJuk7Pt1NRYCrFMh8q02ZW1tpzGEFAMZMYpi
bMrcRgeEttZPvywIITVcA8BSZfTP1BpDls/1XafdN8rPsH2oh9fruixsCW5mFBOc+R8gk5xvCQPX
YGIrDPNpxnvk/MpuT0IB6RWvq/k1B+Bl+eAXBORqiqKJIC0e6+YdQ8YsNr18ermuxsJKIVzCXBUm
VOfrTrLdvgLUKGjDRJA0LmufrffSXOnLXpSAaSoNSAIAX5BD3QZUMhOSUQKcauUmyYfHdgw3Vc3e
b1cEtMi45JAtmgcbzvejJDWYGYDXBAysR1WAHFGkXl2u1F8XNn3GlgeFEEa/L/vyi5ELvRW408Li
SZ2esl//oANmaWe8f6B0yFDFluKwKKYpjnkZb0EnjBkg57MIbx8xmsEdwPcAC4N1yU2W02ArdOwG
mFav7Sal37KyfQfA/0o5fCn8sMDqQ8nMmQbSEenuwnQ8qy0ewf86TuiGmjJ5epbcoS1kyxq9dYEp
tecRubNKceB18aPWnMbt0ujT9VVdCBTwM2CBWFG8HOUre7TiCT1AqQgygDIPWfykmPkXECe96WGM
+sC0YogLEHwYrAEyPJ5GmIm8mBDrR2BAZX0rAnNIta0oSfqzq50es2iO6sfV2G8mBw1go6Vk7zWA
nPwiNIbaBZPvv/gQpGkw3QG3DshBaQMiQHmqyvxLZiDAGuPhU+h4Uc48e23mawESH0pj9g5TKxB0
CU1r5nGFkTIB6JWie4wj9saUEdQ5gnXxLrOK4ilTdOterY3Ga9Eo7neK/Q9PXhx8PKnRNwacTtmX
WWFW2nlHRDA28Uan5bHV13gHF8KxMxHSRcyHlPNG10WAlIBrjY+Go/h1BDiWaK0jcsnVzM+PmVcE
7A5ytiMWDiZ0SCYCR/fAtZHdTpuD+UUA4v45GCAykGyDDegdtzHEChb5Pnqy1ZU4eb7+pMwADgCi
fmDJA5FIfiY7Kd7IvZZMAclKtJ19TTJ1U5FPeRRhruCF9MfrZ3xpX+DN5nX649lmH3AS6mnCjh0e
1lPwoNlvW0+Jbn8QWpjIAvH0XGYEwtD597vKQIGRtVPQ7qPWt+InoT0l8fa6EgtbjkOk4YYxMK+N
rOC5EDziRrvqJ/TXu2X4mtaf/+XzOJvzVY84TF4jI+osDCYD4SX/ys27BDWB6wIW9hy//6+A+c9P
NoHrDUZLOATAFexqrYYWve/QV83sMQddeb0W+dclLq4YKOtnlKK5XqedS4wZHSY1wSRrHW+SaJev
XPcLoQtydECPB3McQnsZV7cd+po3dQtgNcwi4Jwc+Rr515ICpxKkJWN92VuNCZA4Ln4yVIMS3V7Z
lDUdpAdrl0RaAyWAxxpuCNmotd+snI1lCWhvBW40/rZnHU+2XQ91s0Da3g7i5h6p2YIdtNvR4pH/
R23uf0XMP+FEhMIrdWqQeUO/pgPsytkbGuwr/3y7NZ1Kkd6LZkYxzSWgSKLu7WynrbVbzAdM8ong
ugIJPMiSEdfL0FRgJuNoa83swIy/WcU9HXdl8s34qMXtDXBYrhnfDllKeHG52YlwsHcACMsORPbR
KL+c8vakxNn3pR0vKwCJwt8CBpr23qBuGnRrhsbPcm2Ib3nB/uohbXsLQKqk76HHQHY9KLtj3wCM
HPhjN9c3fuH2gD7zKAhG+gHXJzlezTGBaYqwJlDM75niNfSZAV76X6zrRIjkq6qw07hBATqptvQt
zrW9HXbfrusxr8elgf3VQ3rMpZOmgkkeKLJ4hn1UPdtGvJ8wyDTur8tZ8lrzfDIWZoYdlC/3sYgy
ij2ngQKC58rHnOD17y/oAZBW5LwwD4iIUn6gVMJJyDj1gNhzdmZ+1/201+gAFjRAvQ3l/rnypmPw
/tyhaEbTt4OOUbYuu29+JMmKQS0pAAg3jPOjdxotC9JVa1Wqw5vexE1YovM+rby4Puj96/VVutQB
A9woIc05AvDmyjpYA554xpgCTmvE+CdIr+6uf/9SCaSfQRRpgbYLrxj59SAsUF+CBwJlFDv10Luw
KTS2i+I1qpPLQw4xgMUxbDLzbcpFUIpBgKImigYqFTR4KFvLPubk0LKdpn6+rtDlMT+XNC/oyS0S
t5bKihqSlPGTU93n6AQn6NbMbm/COJczL+yJnNJKlbzIHC0g1uAZ+nNXZSDpDUadg68LpGSb29UC
7d0cZgP7+2Jmkjq1EWUAJA9sO4IVxKAsfext4mri5bqgJYM7ESSnWIqpzCgAvzW4fW0zdl9rdNpd
l7BkC5jLgAeec+wXx3KILUBDqhUgYkAYKgyWulo6fC9btk169l0Tw/t1eQsaobEIqdv5lTL3fpzv
lFIBo6Ij4xjYg/0zs+Bq7PTmMsjsY4DZgRIpEvhyKpLohdGkmTEGqfkSb414ZU8WDik4AlXMTSN1
ixe4ZGtt2ZRaHOHz9hvrDnX8mK1BWi+u0YkEOSqyu3zMQ30EMhpzu/bTtBbcLQkAr8Ps5/Ef+LPz
TVBjaie6xqcgTSavbC23j/TbXRkqNn9FSEFwHlFrxLTnFOiIHFvhg9HIzgbvujEtJH6QegBcByCY
Ee6CGOBckaiYdK3vYE19cwcQd667vNpZ0S5SPBxHc9rMBLhrRY6F1UN9bUY3REAJkEHpqon6Omc1
aOYDRxs8gA5gNvn2xYMEJNJR9kaKRz4koTE1pNMLDEtF32nM0Ujm96vM03N69jx0AX4CkrdAvJjz
n1SKjrJMD7OuR62mLB8nc9oyzICpHOCd2V3UPUbFfdbnd2VxcyA7ozYA0hDA4njUyzgrSPTSeNSQ
ZG+Y48Wi/zFUxkblxleAWN2cBoeoeVwLEBso4MiARaC/zInaFUi6Onve/xrIkxJ/uW6AS6ZwKkI6
qSlQwlD/rJBvbRWfDdNj07AVW1gUgRoXshQ2wC5kW6iUnFRMSZDbTPvI7Yv2SVOHFRnzeb8wBaCR
AIIYeWMY3fkxivmgi7GBGsrggEQve84r6ll5/zWrQh8AF72bNNWKG13UC8UDpEUwD3NxdJmS4pnP
sTt6G7kmMpQ/r2/NgpuGMSFxpCM6x1NC8nGFRfvEKsMpKJJHtWLuWKTAlbv9qgHXHT6OsBY9krIj
HcKRMtApTkEmFD+thZevPZQWlulMgrQ1UyOATkwgATtCP7q1Mdn5f5d2Ht2EM3glUjoacmDnO19i
fkerTaUNYrO6L3JgTKSkcHk7PVWp9kSjynIZMcCxvJboWdIL443IhWIUCii4khOtxrgu4o53CKEG
r4kBrHd7bxL6IPCgQHcu4gA4gXPV9NCajG6Ku0AB6p/ZHCZlNw6g8dxct7OlOwhyANRqINjAZKj0
BCxUBU0RCuTo5XDXFVu1sR5VZV+39xYVe9LGPuhUdhEVmIBcGTued+di9xC34aLFOl5klFGvAi6W
zrqAJ58Vwbysu586dLYBXua6kou7dSJIuismvZ0T5lkXCEtPPXBEpFm1VjpZkgGeIvyFjvDL1hmU
hxI7LbMBrKFvCkMr28pZXVoshJygs0HIgy5aKfLMtG6MSoYSX5XTbQtfSjrrTo+oL7IV17YQUwPf
DUUgoNUDsFAuf0WRag45oIWCoXmZSZFY+S1SULwIo21SflzfmSU3h0cIGmjx+p37CM6t3DByy+At
rE+L7b01toWXp8VPRb2dLMRB6eKvHMkCRNOToTNSICz9tqLmsf6hf22H4rH6sRLSLVkBEnWgeAac
IYJ3yW23RZpnejm2Aev91jVuxzQFQi8aJ1EpsRG/yQMUA0vynjdNF3RTFowYuAur+sWma73zS1qg
qwNmpsL3IG9zvisWGhW0IbdwXljs/4rI2hz6kttGUlPD1amij0C2ZaNIMjIkYReoPCjS30b/hgCe
dIcSA1/pV5tvrxvZ0tGBKaNOjvQmYKkldaii1zzL4GdCIIjxGODhP3KBwvFaumABk2Qm0/graF7X
k3e8M8zAk80sKH/SmxToqONBiHCvW+XnSu9cNWqfDVZsc4DheEb2M40sH5u8YoMLZXT8DAt5dTxU
5zl86epo1JKKVsXlxLXq0WzbxyHhqOKqXm1aQBVo/TbP31SVHZqegyVebfagYHv9hzWHr0IxBCHM
xcO8HIhTFx0OnNYZbp7taX+07fcipP51OX88hHyJgBsYfQlo3UI+VvIgPZDuRiWEBzEH2x8j/lBM
42s59BixrAdXnSw/Tw0/4W+0jb6PXesWZm4j1cG9WqU/NNX2tWJ86ihKmoTtSj17tnOyadQ1uIIl
Tzfjoc8IEnh8y0FqxyOU3BMsSGbti+rAMGZO2e2NZY4BeE4cWnMOHOTWGWRxHRNNm1NgqI+c7Mi3
64u94BeQNkJNBU1lDkq0kncrgBbcGaU2BkkBqq03E+zk/yBgJl82cVTxYpgX8eQACeARhybH7y9Y
4lXIh6Fl8rqEBdczc+sg4PmTYpF7CnOVRaVaDWOgAI7XpjnS0cd2+qGbr7H6PZzASvfpusDFNTsR
ODunE5WisnBA7IQ3fqUclEZz6RrP5bIAJHXheLDvsndDjRP0m5E6BqaxqR0fyHnXFVgwXLxC0dWM
SBcdTLakQGXU5jQ6Vh9EtuM+Ue1zTFaqpgsBByTAcgGyhXe1DBAPLFFa2JXaB3qdvivC2baiBeAf
GiNZ0cRub8b76yotXAinAmWoeMNIWJvUpAe3nQp0m20PpMEy+aS2tz/hz+RIvmksmN3UGeQw6jyq
E72vY/A6OPX2v6kjBTc1GTTOB4EdGpBw056s+pX3H+MaTNSSoYErCR1RNvoX4XDPLVmzgLDUNYhA
+8QV5iFsXq+rsWRoaHhGWX5uX6RyM1sB0L6yirsxMKbebTS0sKD1o1kJOJeUQBsbHr3AHUR4I62V
ZUz/cxy5SNyGvRTFCmTXkgCk9JCPRnwzI6Ser5ITl7WaDfUAVFmEl028u75Ia5+XXHBN9S4tRDME
1egL22NrEebSWTz9+bP/PHFXaoI+OzHg+0CRHlo35DtC7styM6yVnFcEyUxnQ11YJMU0cKA3fp25
GT06kwfUWl6tvDKXBWH2BsD8eKDJTwxOW1OhcTEEltm7jpF4kTW5zH5RBSA9uxXzWrJhkJvi5QQk
LWBMS8s3AOHUsJIRuy8+SgbM1UNprDiV+RNSwIP3xf+JkBcOUwvN6NB+CEST7IClNraYPPTq4iEr
DxaIKIY1k1jylqcCJS9Wc4M0TECg1X/Ls4chORTVR7Z2CSyvHBouARakYhpr3sYTwwOttoFeWXUI
FAeXMsaXjFhxG4yc/MP5wWXzv2Kk84Mad5ihFxhmV/iiMXaOspaNXNwfzHkgH4W3GqbEzxXJ0Xg/
1hEcQFWrwwPr++rRaYfMA0Itf7BHmyDLpvZ7u5mcfcwmc+VuW1pHBP9ITaI7+xKjFMRSyO+PmKos
wk9EvddHv18b3FwTIUUETYERXzToqgEpPiYW+cT55GBU4vaN+tPNiIZGkMvJeSlrrLiVNxqKCPZH
43fqSii70H+K/Abmw5GWxpzwRQsHDYcpLEWH4W106JmVC9Rn3h2m7McELvTC+mZQ7trJWnPVbF7y
4UWtFzDgqFhe9oNXhjF2VB9J0JGPntabkgzbUntwuB/WxJsh7K6v4tJWOSaKS5ieIcBik05VoceT
lWlCDVpA5nm4/bKn0TL6Z1EqysqGafPVeaEbUiy4vtE6DTrFc8MHxA2qQiPKPrSftk3znKhHlBe2
SGV7JsCZifAyOHp9aNwayWxF3drqvaUAq3fD89A1yPdyOLT8h9phWondVVW/ub4WZOlkYugG6wH4
3rmscv4DaelMvNYxGiWMXdjaXhGSZ72zPDzTgYJ7MJIdZmsRCQPS8Jtp3LHqCGfhGSPCEP0ISmME
QH6ZraXItVnsxbqBXAMPKnRPIHA4/1mNzUNGM0wDIWtg5AcnoW6r7lVlOObFd4WnR6vbVGbh5vZh
rB6T4ruIc7QS924p6l2oO/ddV7pKHW1o+jx06ZE2xIuaYSVIX95eLN/cdoFRWfkebRgPe06wvVX6
xaGxO4kntX0RVbUleEyXFKm7cOOMv3Nza/BDrt+XPIhHAMNn3NdIvakzyzPtEZCZoYuqwNFKj9f3
d8HW5xGLuQ4AG8Q7+3wdw5oOYBHBrAW4SqaXqdCiQ8T1amPxaa2DYuEYI7+CMaM5FEbvvrRladQr
Zt1gy0qlKQ+syaftmPbTvTn1jUdF2bxS1pUvteIod9eVXJT8BxMUyVJEM7ONn1yTpsZMkqKmEwwU
0GeWCnqrp2Z64nW0HYDeIeqVUz0v2plxIi+PbCOaqzAXAK8lHWpOWGqUad4GCX3Qpoff17W5CC3w
dRsce7B7VKBwtM61mYRiDCojqN8UpuPxjsUu+oE7zxRhsgcAarQyYXJhIpI8+eYaKqUZnKENhhmu
Pos1l6vogEA2cGXZZgOQlw0bBLgylD6BCSS5mrkxlLXD2AWk6i2vsSL6gGYS3aVK8lkDy+8O673W
F7W4mDMwH0ZoUDG68PVO1uW6ZbQBGQ8NqJqU9EEUn5ubHzjzGp6ImS30xAIRwbS9NkKMzk1fNZgb
jx/XrWJhl1A0xOma00AwDsnGG0vPSkJEHdgi/tKJKnvhpSCe7oTk/bqkhSXDCBgIdDCJOffaSOeY
5hZ6KxMOSaH1DQBaz0ru3IVDtumzbg3EckErAyNU6O5DeISmd0krnghiR5VZYf7vWHTHLLtT7dfr
6qyIkPMamF+107yACKLcN1HkVuRpWJsvXpQBogIQNqGcj9v+fPtz1FPjpArLoEnsAbmZvEcQk2VP
eSjslUO0sDtwCTaFGBQhLkZMtaianLYoaxSPN4LemWLf9Psx+3590RaOKpoTMC09t6IjcJZsIA9L
JASttA6cPjdzt2jJCCYYMO4RpG4eijbO9lYnkpVGkssk/Z87asbIReUaeVnJQ4Bzo0v0CMpl/T3G
RMrwobSfbYLz+mygvtO+s+Q5rO5yunK4Fhw6BqoRo2E9YfNylkV02TApWlEHVsvYXarYwqM2XXsi
XIbXwNXAEUb9ep58vACwrux8HAdLFEHUta8Z0d56jXi9DtZP4KSjvYb5cVf6pDInz4nVlSfypY1q
aA4DyDGSVCaek9JRIyFwNUd1yMHg2vtMjYAporq3wz9h+vlEinzaDD0vqkgFQ6vD1c8D8m6hoJvr
tjn/0PNr5FyEdNhi0wI44UBy0EaBBeWlQ2Uc+DI7o3vsoq9lHNg3dwRJOs0x/olzj0tdU/BgyINY
9xxiuwp4B6+rdGl/UAnHDWaBEV8wTJ5LEE5ZNbSFhOJ3/ZCtnKq1j0s/P20pp2zCx5n2MBG/D1+u
//hLj3T+46VDC8T/EVQW2A+F3levEwhy0r1R7q8LWbRe0CihLurg30S6YCPLUSKz0fMgte+j+jDF
D5a50kywsE5zHhezHurcQU1nPU+2ueEOZ1Ya54EKKEq3T1fMdvnzqB+jtQi9RXKHdp2C9EVXWB6M
xK812xXxWhrn0mnDr8wInv8jYf4FJwrkWt+jwzDPg0yztmMG15LH+zK1d8QKD9OUr+z7kkJoMkbx
C+3mCIilOyJOOgvUwlMetAV1B515jHjXN/2ydgwnibTx/C4FFttFxKiGBR3ScYRGLHwYneQ9Evkh
NDsAdqsPSqt4rZXtDNLdx0TZEDF6YwXeYatdeUTNxiV5nLOfIS2sbvPGKZiaB8LsmZck4zO6VDdN
0e5sQAOixf9XUouVK+kSVvqP7hgtRUwB6JIL6AKgFFOl6fPA7O1gdLJ93CQHMB9sa4DMTgLssH38
OMaTS5zS1xvhsTFFzTp9jgGlq9ZsU2E+esVPLZxComPMG7cXGuUv7pCucxpLaGoWkKlGI0cAZgE/
K9cKngsOHlLQm0JNsKlfFGxbu1CGybYztEAdJgpKiec4fYk5+GFr5rbDS82+XLezRYF4kQApap57
llsvMO6jiLxP86Dmz3bfuPG0rVDXS+LH2rDdplSRSWC3OzQg9YNMHfQ5C9M5ilKIPm3hDvRq32Wb
iYCbNlxJTyxu118Z8qhBVODx01rQK0b6jsaQkHxNRHy7UcyYkug0xczBnLA5dztUIOtr5TYPIv42
Vm8s/8y0z9c3aMHVnImQDmAiDJuRweRBp+5/ac7u+tcXluns6/Ofn/jNFocpVGsoEGsHC43FhvlN
SbsVX7ZwS54JkW6XotdSolcQ0pK3Vs13es6A6TV50Roo8ZogyS1XdV2PuON4AMbkWPcjtC2yu1xf
M995VyWfeKaPdCEbiaULxiHGEp3H2E87y90StN9hvEW6fWNn3+0KuUNueHSodtzKXCvf8SH0RPHs
dIqXIfpVD2ouXEs5VCLz0+IDjxtv6G3Xcdh+YsOGapU7AliZ32ng4kvaV0GmrXA24EdxHe0XgEpc
zt6yZgIjCkdKy69s4keT6oOGeUfNn2r/hfHIZenLpH4fkdhoCw0dFJ+d+FEla7fvgo3iqCGzMZfs
0UkhWVHSj1qY5bycexosrdg0Zrqy5ssSZrhQDW/mi77AwgSbpWWyMtDICD5TzCSuNb4unATo8FeC
dn4SIsyXz7yCZVCQ1z7cJeObqWyuH7Y1JSRv0bW97dA6KwNCv2vaoeb+9e8vmP+ZCrP8k8Pct7Va
qgzfH9THDESM9G4Cw167cppn65as/0yKtNmqZXajoWErbN16QGLLjcIdYiHXKreKMmyc7vt1rRbl
AY2R4t0PdmO5EEiYmimguS4wMZB7ZZS5dhGo1rYcQl9THqKbEQFAQo97HjMkaDmg6FY7X0QTGRPj
/5H2Zc1141a3fyWVd+ZyHm59yQN5Bh0dDUe2ZFv9wpJlNwBOAAkCJPHr76I6SUvUKfG6v6o8RC2L
IIi9N/a4Vj/k/DQa7+jLx6r+5ZL9vAJ6DQAS6oFcaQnMMbkewlAiBIL6qyJK+7UWuLNi9ur5ix30
k91j6pZDG4NvfvWdl58+PpCzYjZDZM6YMIinF+bcq5QZ286FAIAxiKtPzP1StSg2rDXzr62zsObg
mS9YmTvilIOpgkVq36pjHoMiaiX4OStgIUAzcNxw7ZZlIKuQJQB3QnEqwxTVH2kuGicVxVeLZ2Zt
bPislXm11kJFnZp5CeH4dvkU70RtNkqXBy3XOObXllnoaGNEHTMXW7LyfSxA/dts+mINo//cIvhe
cwj0x+TdW02ZoRVt6SfiFDfdRicg3+p7kKz9MugB1AVNq8C5ncu+76iSdSHy2C9Ze8IRpaW6jemd
n1x2U5T5a/nScxI3F5fRMIlKzju4yyjMvTIPqvYEkmGSul55aNB0UOjkAKq3Xw+s0EEHrHBwBMz1
m4V0479TwdoG28IQsdgM9RY0HR7ICMxtzFawdM5ZBIxFIpoMgG37DtdoCotW+6RsT3H/YMOBCLzd
xyZhftnlnfB6gYVYGwqmaZMXLYCTrE2sj07x6Nu7oP0pvP3/bqWFZLd5zu3cxmcLPpfDBsPxhO9y
dTDj/V9YB2O381T0jPy1MKJtrqeaTLQ9EQ9F6n6wL1iVb0LSoFiM+ryhK+udFb0Ic1fIcCOYWFZT
rZBWNtfYF/WeG/vZsTkSlN8d8vzxtt7ZOiDoAc8QDhSKlAAXWH6+HoMeQSuqk3Hiqwh2DgzJMq8+
D7na08o6Ft4aJjYakZbCgTURICHHjOFWVNsXbk8Vq8kI7O/kFsBVdbrQybj0/AseRvW+1STcWlVD
Mqry5pBPUZXxqeNf4zrXx6EYQIcLqvRLkKWwnV8Ts9Hwv7OmBAyYl1TFzjVTj9Ztjd8mOgvHJtr4
svpakqHfJjS0gKwV67RglrexvcL9rEVEttLIHvjc3bDV/tBexi3yBlFuuakaJwf8gTpMTU+bKxQk
ra3LmLrpizp6rOCKbAse3E5972YUgi7KnQShITKYaVd95uOVM5SfOh4dvtKtoeEhBr1S9ck6WNVw
F1rugWm32no0MlthNDq+HVukEaZrMuUGdcZsUaUGmrcpKd53HEEGzDAYkcUVVwgHVJQWYrJT10WG
i9ZougYQn7cvAG+faTM8eJbVb6zWQ497IsVOaqOwI+JmrO+CrEVZZe8W5L5sTLhjlokBOivjjVD5
kNkO+Rn11bhpp6baWrxvUlF7FnqTaJ72LO92lmYsdUf8IlBWsZF0AnaH13mpEG2XjiGa+rmd/AT3
cZO29eTvANeYpzL26WEo4Bx2JPc3XumB0CVXKsXIx7QXQ9XtbH+iKXWZm4GvhmW21nRvtSwATL+p
LgQw4VMvwA6LECFMGVbVpsErfwOaKr1UNZpPO5WoHVi/rVtMlyDUz2ODcQZW0NRi4biXSd9t7THU
x0RSAdUKvbQojH9RTJ3coqiFpnJeFewkW+95GgP7ES2CPYilwIVNh0akI1I2Fx/rof/OYs4o8TMy
9DzKO48tv708DaDmcu1oBN6yuwrGNnVpcif0owzCK7RepwW37kToHaPiRkT7ytT7Pu8/Te3ets3G
RUUSnkRahwUkIL+u0eddyCFrEYQ2dIAIoSN3KjcDMNXL0E7jEaOWPwbHTgd/zAzMS3MpNNmquEJG
/5qUN2QIYOCq1M/vCRpt8vbWpUHqyz1zAT3hB5+cUa58grNfYO65jTEwifT2IuBqpgqZw2JsTlL8
8Po+wyTTNjffCeAV+S/XWuev/Wqtxf0U9aSFaAzI06grV9npBJWYinTlTN/buTeLLGwrtfy8qDgW
kcHXqPoso5W06PySby7ZxSbmK+RVeGf3DoOZw/OBlJgq9pSs3XlrC8wn9mqBkNYydwecCIVRMqlY
40d5d8ctNrCQ+cAvfRJpbGDs4CR84sEm7O7lLzc8LlaZM56vdlE1Y9ipCZqlohxoECIFIshGWitR
6Tvn9+0qy2KfaMwQ1hb2UrYZhsl1+yX3V7y2lc/1Mqn7aiNeHwxhZLBE+7sTpyW/stTGjXcfC+3a
IgstjKOSB9WEM69yYMftHHZbdVlo/y+/1sIFMHUjaTKo5mShl6fIfJ5aq+AZayeyOPc2qRUwwTFB
WHS2vy19q8ng2QjcmLG3jUOpUySvRnTN2TXqBRZ6VXpcvhyTgFuMUD61Zf3s0PhbMkZrhuFdjn2W
lSTEvAywt9GltZD7xpmSCjQdOMg6eiDdyYuG7eg/wr/QzAefHc28YWXq4OzHwFQG7Crq3e/c10kZ
4UpSIkWZb0GIyfR+DWr4fYEKbh1CipnnER7ru8YBAD+jbDuG5Sma2kPcH110nJEr8KtkYPm0ebOT
3begexiKq1odw3Gt7+ScsbI9tNVjrCJCbmhhrFAda0YtUdrNo5PyWKrBF/KxaqytsDg2VY40Nxr1
/MrbAAuh/+XKN8Ti9Q4WAgs/L/cbJOBPNroSjLFSh+8/3sE55X61gmu/NYVjzPuq91C8I+4lTeB4
UZoy29twr998vNI5eXu90iJckpOnR4/hNKhlAPMVbv2AI8+9Ns94fkPzsDM0KkJx9O2GCjtuAx2i
FK7krtV3JLgo8hR9pB9v5uwqwAH20dFwBhfNRuWotAiKcJjhT13+1I2fuP1DrSGnn5WvEM0wAAiY
4dEWphcsxgOKYAlisW9Wkenxr4gvDACivTicUV3efis/J1KaSOBbkc8z/ae7ph/nzvy1C7s4DNsf
nC7Je7gLyX6ItxN86W5FgM8uAdxcFBYA0fouIQPQLTdvqNOcBpqhodgaU27/BckFGza6/WCZkfdd
7KL2RSyiBO4CyW9MfSe8x85dqUWeO+jXSywMydjbk4W5D3wotgErF3FWTvrsV4KkomoOsIl36Z2a
G6p80EmfRIjCWi5SP+lhTNZGZc9uAzAAMLbIW6PL+a1A9a2vysgqGrT+0q0YD17YrCiee07zUIP5
7xILlZCK4PZUrDkh9xZuZBdOh1j6ftq56NaiAwJDD/TxQwN9ATvMcF2GY30RTIPcuEVH03gq4tQ4
9LeoxCC7CZAeaiW1M1ERMLEx8FNP7ci2yEeE22jAPOkY59MmGnyVJjFipdyJfhn8bL77X+1o4fmM
PvUZVgeuAQr4g7xVciV7ffbwgVyNWjoKY/ayty3SZTWWGFwGPNxTP5VpyA+2W60czPmj/+8iS29X
t7aR6GZDF4hTOqhaOuCn9tcYRM4vglaEuecDirjQxKZT8Cc4bZAR1emtDZibj836/Pfv4idAA/zn
+Qs1LPK8LwTGFk6IjkmzH+NdvhnUpfP48TJr21hc67aXD1wRbEPV3/PiKkh+//j57ztFX0Tqv/tY
gn40JR/aSVpoasv5kdX5pvTN1njFp7p1NsFYbaPcvQTTZZS5ZtzSEHkwn28/fonzUvfnOyxsQeSp
XuUih2/U3oa0QP/Gw4Bm2Y8XOfslgd+KUhwKM4CPe2twcoLxhSlsUM7Pkd1DIsILupUlzu7j1RKz
QXoVY/lV6cI0d83JRnJrHFWaR5ewcf/LVRaSDcoa3QuNjSRDm3VNnWmW7MkaReza51rIt0umIHcp
pmwCs5nnPosVI3DWOL/6VgvBTkzXyxwQ1MDQ/lom6In3LxN+X9IV/VlZZtm508Q1LHuEbYDK5Gbk
bmpIkfru99H71ebQWY/+3M+y8xT1DKsdfOyn83KcBkMrhvX8sQSviNeSaJrlaJiXAnvpHLHVJdzV
jgF/JP7VMZaXnfwZYC4umRrL1O6AANPh18aQtHLvgUv78VbOH8ufa8zS90pTwnLovdy0zUm7YVr0
15YVZaSatv6w1lR1Xo7/XGmh9qwPiZgodpObx8K2vvYGOd2PN7O2xELtgVzRTZbCEnwyAzrcxKee
Rxcfr3H+7P8Mwd23Hwyd4ExODpRe1tvxB+12/fgXFBKEWz7QS9Cz+w63N2/Aj1K6EODS2ee8Sl12
kzRbgqH5j3dy7ujRdRMDJAVgL+969wW4JJOwibETVE0UQPv6UKd8uhJspU//3LG8XmhhwVrf6lUg
Qlgw+6qLZNZMv4zKBk15vcLCho0TEhEDWIdPSXA5Tggd/4Imvnr+MuLOOxvYGy6e30fPtvvVa4+d
XpGr+SMs3ZjXSyyuXhft5hjAi6AefKdrZLXa5ErC3ivrEVFm1qofH5/+2UNBryaKk/P4xLI33KB2
oSPU5k5afw1UmPrNrwIyzGfizlSoQJcDQtTidkx0b4HZqOanxgGJUbDX9InqcqOS7w1fcynOfjzU
dNErjok6J1xYymFw4rIIEFC60bGQm4Cl1hPZe0+u+1dE+dVC81d9ZS49VgiQN2GhuEvhH41m+/Gp
nN0IaEXmAByw58tCLqozALnnYX0CPvQm90iGtq+m+T4BftIaLn4dGXY+IwzvYEgJvR5o+Xi7HdSs
S4c3yTwHkgryEFUrQnbON3/9/IVBLuvQY3kz+5OoXFkZXCR0e5ftrShXvts5q/x6oYWw+WoAg1iA
jXA2pZx8sq0m5XQlc7+2yHx4rw7fZXFiAbgRTdVT96C1vKmmIHNWKRdnY/XOEgCuAPzJyPK+48PM
XW47rVcjdz8VuxJlVv4D40fo3+YpTepMBs0WjPd/5dJ5tejipMDT3HWunjPLyYlO9WYiGwFc+gCw
LR9L+NmPCJZpgLgBbeQdSl+XJDrXs4T3zk0gURTcM7WipGcvNsA3g/sgwYjsMoeMoVXeCxvjOw0K
A3ly1bV9yurbOL7/eCuzsr87qFfrLOQhAbd1NXGMiwgr+1quIeecfzo4IjBeB9Vcdt/aZMoBV6fw
9Na5Gv3p3oqnFVf57FlgIPk/SywOfWCRcVraI/7/5tLPAfoWw5WjWFthoZe2ntrACKxQkrs6OGl1
Ff/ySMBsw+CPoZEMKOTAiX+rlUDmZz63MFWik+928WXQe9Z//SsH/ecS81G9UvxqqHluORg0HJzL
sn4SeiXZc07jMR/qA64fTQAoJ719vkXtKowJ/Naptw+hHAC6kGwS58sU/M6HB9reBOqvRH2vl1x8
NaSQrb4AVM2JkfbKabtNjSaRMXYuu3GN4OacDMCbRasQ9BEdsgvnjICyVEeRgXPGZlqYJ096KWqe
v35EGK9BxzCarWE4F4vEnpxCyfEJ45zf2SI8kPjXudEhaQC5hDuDgTTkLRbCHBKlyipvq1MJYMn9
arfdOYWfSauTmZQSXffzd3wlZX0NXrwe1fpTkNwH6tZdUfZzj58zLhgInokDl66FrmMM0zXQE1ml
9ZiWa3WDtecvjIk1iqqoCKxhUO0AqoN2oV87YQDtAjAShVYQHntAXVsoCbxIR9Jw6K+phWbx+DvX
dPvxCst7Y7nCQie8YhxiB6i+1+VwYYubMHnorso1cvcXfJLXtwZWQbAF1w6HAFSMZb59tJIp8QbW
X7eDc+sKsptycu94zb4qn2ryOabFqUrmzLVzaVlfAu8R7V40VWDn/Hi37xKO84tgsgPlBQdlJAzA
vZW3iknujFGsrvM2uavt5KlvcpWWLPdTVRZ7kPMcRt/H7CvZR6393aOA7QhMqFYyEEvj9/IaKGV7
iDgAqLzE0Ihl0qKFB6/hEL3DBP1eS59u+ml4GAVF61KJsn8MGtHUM/HaVMBLMujtYQAg0E+AceqA
kP4dlxEBu0QArL3u2qBXeQ/Sl/oyks11ZwC2HLF8b4XWF0F4fC0meZkXwW+dp3/6pPvhjOpBE3Q0
sST/bMesBo9tbd/kTt/tOtRnt/k0fAK+hbsBBnKDTj2z6Zh1oIEBkMa445G59BJzg+ssi2S+qcDH
l+Zjs1chiAbyEaDSU3JsDecpE9HP2EP7mHaKjWJJkcWE7YwI9gyNlrpE6Um2ZGcX9iFxcVXY6nPt
RjSzMLBEHLUG6rxU8xlPYPasZp665D1qR6Jy48Wm6q7ll5pceuSPDof/8zz+X/KTn/749vJf/4Of
n7mYOkZov/jxX7/9bDrW/M/8N//9N2//4l/X7Lnjkv/eL//Vmz/Cg/+98Oapf3rzw7bpWT/dqZ/d
9OmnVFX/sgBecf6X/7+//NvPl6fcT+LnP//+zFXTz08jjDd///evDj/++XeY8leaOT//37+8earx
d5+56unfjrz7+fTur34+yX5+gP0PcHZBOh0b2RrwB//9b8PPl9+4/j9mmw6kXjC9IMqGSWt419N/
/t2L/4HheygVSi6of6LK+ve/yXkp/Mr7B+bbkYBHiz+847n3/j+7f3NAfx7Y3xr4mZw1vcTbvI1Z
0W6MVwPo4oxFA4DmwLbf2pGgdEKChlpyKiw5YTBzrDLghXToJx2sm1wZfjESjUbauPdSRgYBUDDR
Vxe1NfVXoazoJvcrP07zshuuBXVbkPn1VQLHPULDqGv3a2BpL2WtP5X+5YXhKMyUK5hyAbzJ4ibp
BA0jNI+SE3ONdecRu89Gt1S7qnNJFqr6Wzv63r0PdmpoEQn5viWhtVI8nn2Ft++Ae2wOUfA/HN8y
o9S3nIKtoKpOVhH6twBVcZ9q7bQHYNYmPJV2CYiytqcrjqzz1hebt44DggOAnc//Z9k9QBkIVIgr
OfpTGxbe9kPUPAZ16N5MLmd7PzLRlRGC3DPQ2NPU1txx00SYOE5plJdsV49NfOdikKpKh5I0Wzfq
nBU/5b04oXNirq0CPgIhcLI4HVBKyUmJpjr1wHG7GnzdIuyVsktDF9HEhY2JyMPQj8GNp+m4Ng6+
uBRfPhCuIYz3ou6K62g5+ivtrkCIDz+Ssu6msAW998uyuFEY+7q2ipZdhmHVBKlpxzyjvtMd0F0M
X71ixWU5UWfzyhL8W9de69ZbjwRvA+4RtGMhqklAfYKu4reqVbs1VCrI5S0ZiHhEvxlcHyFsfmAA
g3v0GxmsiOVL9+EbufSQEELSGdBPMA4wKW9X7COnVpUVDLfQVEhACRjjy6oRwAhwpJtxqwmRXWMG
Pe2RTpUft5sRE6xWQdey4As/6WXvc/4QPTRoskAWceFt5+0YE0vE4y21Kbnq4SfshGrtTOcE2aou
sNl1Vch8O5R1CUDBgY0pY0m4AS/otiosnRpT6G8xIytZoHfyCUItNB0Dxgw2FMeziPrrYSIC6mvf
RuHA9s6ou0u0udCtW/Lw0eEiSf1kclLCDbv4WBrea+/M5YUCFjQX3RogjH17OE6gSMz93r+NpYge
hNYVcIwaOCFdkQzP2gUQFAgsI0B2eX1GgICKpFsA9HmgoQFDmNpiMzXDcAGIBX4Rk6hf601668q9
HBkEByN3HqrxcCsXR9baMqFD6/q3tjf0Dwo061nTKvVb74Dnkgasv41ANaHTBgK/mUwVfl/5QLNt
WEjv/G0QHvh4DVyKbz+QHVZlODkMBpUn1lc51W3GYik3jouyLO5NBk/WYdeksyhL22IiXzTJC/Cx
OcnwkPBurQtpPpCP3meR1FdxW+tyoP5tXYffCGWXTlL8vrLndyYdY61wC6Cs6HUHKuJCKGJHF11M
Yvc26iZmA5awV7s8H/mh6XJ2pUhFrgo0+Owam4vHsRTBBTG6PUS6KQ8UsZTKMFTU/+ANk1sHaOwr
QvteXUCi9tIqg+E74AEtgioycNzufgWEqDF3r9ArjtZtymoHyJJQYSBCA/plSiNQ4F7WY+mt2LP3
BhToF2ApRQ4NyRU05b0ViLCvMIgPu33qhhBdkhXaJh5isFXeRFK5WdR7cD8+Po8FzieUwEePISYf
gDWHfAc4XN4uSUuM8dQxADoDhp5rBRJGL5UF93Yx5832xYziZhdZrpz+uor6LqvaoAdQh7K26OsT
jwYJ+a3bRfauxIxL6o/odsZoEb/uwaZwV9J+PKIbbJMTZr683L8lV/b9x7t4yS6+llx/JlqDYzJT
rUWuu5yXjtw8EoGa1C2RTFwlndseA7/tdr70P089RkoE+GKueK17k461KZ9V2T50jsEtRVoiUkf2
wSFkPiaKMKPFUp6PdKOH8DRMSX3Ni+ZbUXZJnGqnNL/Zo+L7sYPPCPaM9j6m3vCzTJzpZEEvnzkm
hA5JyMyn0antHwlSMLvaDoGMXo7B+FttXBccl5E+lDwPjg3AbC6Ano03jFvvwp1a68Ipy3zXDhoD
VMPQ7GoM7N/mzsCzgA8hQs0g3urQEg4EM6n36MNpdnEysacoHv0uraaqB+YDLRngAwqsUNjATY+K
EjeM+GLByl0VvdVtdaAQevlwmExw6/qm2OncJGkzNtZTHZjoThK/3oa1CY5x3ztqX3Y2DTcRZTfC
7cvfaWI1D0A74wfSC7e8JqPmD24j7GOR17gBVWGeY+o6j2gOig6xH7S7JKcdoNQDl61I8VJvwNSE
SVm4Xx6YTADZuTCkQTI0U+F09m3bBGAkHFV0NwaNc1P4Qb1NdDE+fyxvZ257ZNQAMjDTd6F/epn8
MkWUiKDn7OSLCnKghTc8G185N3YyynpHgZX1ZIAe9MCTFuNiHCmU1A3EdEUwVkSuy8atKaauJ0zC
rruk7yMGtKSGwO9BzgN9twBKfavTgVUEDKQy8W07O1/gDDU38eDKRxR/2L6JuySNVeJeeMbvj1VR
WJfc4auB97zIa5UEEdTc5oarf3ZP36kkLfrBN9Klp1F0ZA+8BvHgtBY/DOjZuJONA3ctSPr4jsBE
tFlNg5JkUlM7RbDDTxOlTg2w0CqSaUmqL5Pvf0bbzzhDnMg2rZUfHC0o7bHhcnjOBwcn7rciQ9kw
3E3leN+ixN6kHo/8DAGGusBc8HGwHYFhd6glGpNIU39p8gkRwzQfFCba+ofWTOaYW8B3J32rPlEU
Nx9zyvCqxVDPzmwB/DZTMveiQ+XuFt2uw4pkvfdJEBYjxp3hzyBX9uLoah2WnT/2xclnA5IojV1e
UH/U3yjm97K6KvUN5dTZmQmgT76Uzcr1d275AEiMkGrMw4Em6a3kkKQynj8MmEK0qHVptyDZcugU
HCGl3YUYOFDbCa3aHdTxWWCK8vSxXr1Qor8VGhCy4+aDOwSiMkjQ2/UnnSeaD6Q62VMHqdC0aACj
BezXNAnM8OzEvnh8Eepxsp2bLqLN704XUwOrUsE8A+EtwsAiaffgdAqGTV8JWByhpHOjQwNFndwJ
x+jndCT4fLw9WGx0bvrWZnuiGH7lcKVV5sEhMSmAYLvPuTVOX42SQkFpqtjZAFqOThsWjHgpq56N
DKdYGg49GdLG9F2Z1Z12blSX20DwRhbmIUjw88vlUE4qONKW1N+orduHPjE50MaH6UhfItiws6M7
7krxWDMk49KPv+65w0VCGrfk7OzGy2BRA76vGbqgPFnIZSggC9jRSTgeObgBcy6c3EzfG+QG09qb
6NaaiL8iXOdcP4QBAPcLZ3rFpashC88kOiy8WwQg/UM3dO1+8kGIm9bdGHnbjze7wFV/8e6RCwUu
FpDx4NAtTbQV9KPbxNq/nQKNg2VC6i8q8egxruX4XMP2ZKGMWZl6FikvYIv11o+kvoJ4PcSMxgoE
5LizSCybDQ3BQZs6pKsOk03k3tSYM7YnqteqBgvQuZe3Rt4MleYZBu296TbALRwCVzq3rRIDSQtl
dVkHgb7i44hXapJwLFLReT1mcpm6R4b6RzJLilKO93s/hMOlC/dqk9QlahrSqu41XJuHlU87O8Fv
tdRD5gxX9qyrKM8s4gQTAzQ4L/GSsrV1kQ1e4dw06Hbf+U6l9qQSyWECFcN9pSvnxjhquG9KdBzy
SmaBZj/R3KHXyDTPfjh4gUg6YBALn3BhubCm8a3WcW+lCYKjlE7/MDoR/E7Go88gp2HHKefjoXIL
k0VWxX/TvYZdt3S8j+3C+4ymL++q4D20dYiHZ5/Sv/TZXtKfGLaGY2QvjFsw2p7bNpWDPBZ4k1th
KqAJ5V+TQYxHJeUIlklRgYKj5kc7sT+JTiBKNmF8wK3V31qErtRx3yX14Pcj/kVyDWUMF+XOt8aW
hEOclwnKOokYgqPfgEdT5wJWsqJ2mU6R2332CD7mivTMzthSeoDEALBfOzwzEpQoR1Wd1bi3pEnI
d1cB8CZQusoQosut5ZrhrjBNcOwSEd15ruGHP2zjX3gLsJOFAEOHkmAu8u3mk3IYiTUWzm0Zu8A7
kF4sMwUAjG0RAgmwUvy73Zr8yWtGPyvm/96oXu5/+SWQ0MbAD7DRMbvoLK/bSHUq8kbX3OJCpkfO
ETU5JvafS+Y7NxFa+K/EWN2YoWKbAaX4J3DDxCvv8JIAensceAfU0wC9OGOnLevd0eAIcEb79u2I
dI23HUMbt8+suKSZ7WZeM+RGqrIMdxgTpDc+bZ3PY9Pyn1wxih5vPxCPOSlxW8uh6x9KT8mDpX33
LmpFcAzmpB9hmh86J5QPdTPwg6gmH+zBE6nYbobBcZEWYrhCgUIK93DO02LgePX2m+eo3knejKk9
w99D9GDCFmFC1ei2JGr4t42o+IQEVCTYnpogugPgpXPsGozkctI+FSoCwPucPkYzanBUFuJvTgJ/
z2x3Amia+5mw0N+OltWmPKnHbRWg4Z1If/jZycG74X3wDcU3XPajAYOxrKMTs6T8gosR+CAlB27Q
S+Qwjp532xqAyQG8aChgtFmr94b6PlRhBGEETMampxg7QDwVmtSZg4yxDJDRtrgXHBH3lTfa1ds2
NNZR90V7qWTcpknZB9vSHppvbU1wzYPxHhCXnB940pV3AehDIPgOZKsM6x89cI8+vbhVFo7qEEbM
uUzE1N5PiVC/m751ARTC7RQlf3JNce/sE9C37ORo8S+Rtqzvou5toGfMOVcPPyPP587hseCB3kSs
ATgIjdrrvIrHPTJdEBXksuI7DOFzzOz60V0LTIxjLaZdZ8r8EvP5X21m3U0d9ffERnsxSjCKPfMQ
Pesv6QZt0I5VOCK+9FpeXKJLl+0DBFpjXdBdGfXR5eTScdsZt927uR6PZnCrQzN7h4XS6BVP2uln
E9HyhhUIieomR3ReV8Ox9Vp5GJlvfY2b4WdjyuRmmNwCTCZTTg9dHgNwxauf6lIll8hkWTvVlzqN
C4fexgBVvALePKBJGsWmC58HJ6fCUG0ozBUrrUSmg3L4IZhvlrr19Ke66HEDoRr1JXKqFih2ErCC
HY3myGj+R75dNVdwYIPPnVNe5ih6bbuoQKeCPzBy7ABJ+8ddFYrRzV6Coa43cDQbaDAt2uBQIxWB
ViZm772ghMq1YDq5Q6Cl6jSZU26MuvzwEkq1CliR9cuheS0+ZI4K3feiLP1r5LCjfSPRpqx00rgp
Tq69mAYnAx/bsUex+Tcv19eVdqIjzrTPgqDJM1xwIXIvmMUBGIXcAKGa7AN/6u+FGceMtkFwxQIJ
5kGMjWW96Hhauq1sUmQcyuPLbUTaEEVq0Rq49lbj3SMpJ66dqQTIkh9bl6LimDAafP+GuYxnE0Kk
7wNv0b2bIMQkgaU3bGzYBtwwZjcx8MRFmvR7N+IRsO4SbW29WibXbZN80jo2V03Sjhfd4JcbZo32
Lockp7ZLNM+ET53HBKxIDLStLTifamHEpldocQI/AH0A4wUyshOz6MYJVZ65ovO/ypaNv0cDEHeE
nx/sMomPNBT5zgf6DdBc6i+OjFyY0hwtFFX5qR+j6GlQ9FsuibONG7/ek6aKMNaEqWLRNcPFi1Wk
ULMHXEM7ZBfwYqxRm2Gs6gzK+GRgnG9aNGimUurfvI5iPmJsuH7uYlkeYPv5oQDqaZdaVHfeptfe
0xAM8gFuLwRtDjv+iHDHtoIQYhTWHOqJ06eyg/WzinLKsE/kMHQU79GEV2YmR9ppmjpyleetvw+R
PHpoAb+5TSYC3pla55lUtjwVwFjdTX5PwGLRk4OOGnGjg6Y+Wg5KnUDXsYDgE/sGl27km2nreHWx
I13cfo0LO7/JgdmEVHcE88KKYNxG/fQpd5P2crBD8ShoC0PYj4jWMwG53gIPAwU4L8AtI7uifaTo
TO3Sl/zyy9erpjA8GdVd0sLUz3nLeJfWAGzY15URqY2s2bXl6OoZDSjBNy+Qw4+ajPx6tFh8G9bc
+uyqdrqUgxvsulF6BzuSw8HxDVi58l5uDavFjqsoTAmGbdM6L0QGQMw2C4uqf4jiCRFiBdjhzFBk
t19M2TS6/YMQScNSzGi6F4A/QcmyaCJEAGNwiSvH/RLWsOqJx+9dZl+bEbesafIO2EhWH2DeonJS
xcsrz3LMZT21fF+2E2iU4xLSTCasNk2O+OJbCtWvxkjwD8fc3UjVd1fhmHyre1/8FH2OFFUk3Dpt
Gm0//j/mzmu5biRb00+EHnhzC2xPs0mKpETdICRSAhI+kfBPPx+2zokosTVi1N1EVERXqyjCpVm5
fle74qEazXmvjeUuRjp25SdWcnDzwt61xeLfdGS/HldbhIOfD2NkYlalF/4Y1aLpPs0mjllB6ztb
0yj9mxKWmOuO2dXQd869v1abAb4oHMpWXFBlCZpYKkJvb7LcjuXwCb0JLViMZilKlx8i8JabYS7q
X0ANBEoWf6HZey3NvEjwqfbFYAGLWAmGHqkHxSRICrLhYSpeAxwUmz4P1H7Qay0yZZawt2npF98n
mVBzMvwikvFKH5M+LMdafyzBafd+J+fXirpvQz878TbZ0iZoef1OPWnZCj33gRSbJjbebH1Sn/G5
1BJgLX2+smLDjAJNAmiobD5BT+mjtF2pL3NLqymW+Q3Mmm25ILVvAzu/hZpjkWiZyyMmWSNWZLqG
D9/4o3an6QblmH/K6dRsLUlns/Bs8cnMdfdUY66xm80h3mGQET8U2oT3hdfV56JCAm/YscS5ap31
Jcv/E53t4jy1SwI4PRvDV8Mt1OMFYLqUe9Ktxb208vLHElvA+VXVRpXKk1BprrupHTsmFZoznjFy
OyEGaniPz5JgEPDnsLKxAeuCcX4uZk07LU2ltpVjtrc1S/OeY0199HRciC1d+nYkeZHHXlJqbkxL
0Shngn+O+zgPaSYGN8Nlh5TZclS0846NZVUtuK0ZNKHqM2b50gfsZvWCdZLVjOdsWOeySdGWyNp6
6FfIoQp0ME6n3tKJH5JNjlPorvfXWOuMI6DFNPODT7M1uld902h7yiDjSdfcY5WP0J1oyvuAssKD
/TFk/n0FnYqqeK1Kx8R1v+rFpPH4eerfT9AixzAodPOloazgENG27N2yHplzHee4FkrCwp+Mo+RE
udaR1TI0L0G7HrKmeMmYAa7fP2SKP11inUrZm9WXRCWMwMCvmzBwF/SNjp2eRGa4rwHOZ7dtkPe8
LuUvx6LT1BXEOLMPtUXJ77YtuVxByxKgahkfOyg2j0nja2cfR7SdtJZpiHyS0Y71pfNpah55J4Nl
cj/G4M72nZ0DLWwRqGv9bRaPHWb7+fQwVuKcx5ZcomHgcqFwvOETsLx603tt+NLRQLquASP8jStp
zPr6tHjHS5enwO7mrVKx9kWn6q1DXVrq3uob+aNuTRq0Kk2LI2FenMdNxPBhOqhORG5iimPVYRlT
Oct1y+28sPK0XThgv3xMLb++kQuaFr9t9K+YUSUWYo10vJoW80n5jf2wIESZMweJCLTI2ZrI6bFN
glaRXYXC0DWqropZRm5CHdNyNik0thhUahvGuqoi6pVEi9zSaKOmNrVNGffofr3mwYn1/EjLe95K
1TphobnOS+oREWjkRNOm1jDuLFKbiLhKT3bmVBQRQnzxvfQb/A0qtzSGITB7tRWZpvQ3yQSZJ+8w
VLPTASGYmAeiL2yrfZ38pppCO3GXedNVWvu9UZnsorTo4tvKGdE6dJNlvzH24uA4cX/ZTZ3mPq5J
JM0fvNJKvlRu49wmadr8rILGHXfaLNLPsgzs7HMx6+sOAF6UhsZktV/8IVXadT4u+LFNmVlKgg5K
7WsqBm/TGApvumma94Uq/CjW8HRIvORc+tZpHsv+ZBJxdzsSnLszs0LeZLH+QwrFcSjLRHFfVD6b
N/tATpZVZpFyKyZ0Ia5gMdu6vWMSMVAaQTg2gfdNDavirnBVqk55VdnPRdJZYiOCfjoPSgX9XTwk
qQxCeggy3+MjqT8bc4FSx/UnsFIPJlXoWIvYjx7wZSE5XAyr/EQOsQ3HouAEsOhkhEWXnuyv+qFw
CX8JE+XG50ZY/fnSvr0gW1KLyy0N4fooXc6x5jxRRZexxvw2y4GpY5Y1U+fyY5luiHlTyw7rgyTj
DGSlBkSkS+3RrFh+VnJKufyoQhZ/X6yt4ASM0d8Edjns7NZcG41Wd5cvDI1WL41bNk04Gy5NqbIU
8kVk7fjKeg7jfj3KsQ1zxXg9NSdlQ1Hg18Fnve5ifTO6Nkh5ZRXNS5/PRRsGk3B/9mLEm+9SSxZ4
V1KMJH12Zbm1c+W6UC8LOUF3q0pRP3frgTcpR/qyQDMgLMJnrbNn5HNhIDzA6X7yefR+7f11uc2y
MzVut1rINkG3pUbJvQ2A5L0dF+qs2V73ZDmxvcPmkGmYxuav26gbxS/UkuayStq8tXFt+S/NTLRk
Qij2aSkXY6fnjbiViySkkV4FfVFDS9cOGk+eJqMdpj6BjypYpsNcpj/7wbfCXk7zke3gbpSlFg1G
Wx3LNIgPrA7YXxGFHZGfwibFI4aUu8lBI1bzpA1Bdl2k1FaaXySfVF2aN8xZ9GwIgUiJtDvjoe76
7onPzvuj2sy37ZQm2y5fkjhMzPK+tONliSxSg09Nqu3G3pE3ZaeKW1lp/EtSfLt0QozR4TCudKST
eh5vgoVThG/kyVug+cvN7EujporR0++V0Hk5KhYx8PP6cjx/HWKVGu7oBVtXk2YVu2IWAmoRm1Qx
OurJmAxah15OFBA7OqeTYtjQg3Ie8qY8XD7tkuk6J5hcjzEesznbj6orv3sU3p+Gyqq3Yiw/a0XK
cXVIkjIaM9yvbSNzH0uSEY+c/8ywXXSaH/mUbGtokbdZqifhQoXwSRMdmy3rIOMjiYW5W61B9uUI
cnwZwVlOUy/JaWd7s8hY5VY44NeOim1FFkn4Ske5dizSyZuOdMrn0zTWT6kmvsPzdc6ZxBeVHdCe
Nz5eZ0QWmP31qGIvNGCe3Pdz274Gduw/qFTmFksDL8yWgfZDeXRYo2IE5AoT2sP3o503t0iXuq3m
LukcLpmwXh1h6gd/QmasBSvnoynl9N3w+py+lk6ZOPdxsZN+JqI4GZaDjWnu0Ye/vB39KT8vbdYm
oa6Jr5cGTVJoTJZ4bly5XaQ3P//CEz3XLaN4KKwn2lif7WIuRZhLJ/+qqdzfqI6I3F/IW4Ey5K2Y
4vjuMtxlEsT3NbVFQrnL7M6LPIjohlj33VQ85mv/WnfrOCHcVLommbE0BNyEbokcNVYjS9CEk64m
GOBWoN38Wo4gUYeOtzS0uBrVeeHYiaUOCwBRYDrSPnSkN9GE5/GuM/KGDkjV3gt7poB3tLE1QggW
wBQLx+5yg4mmG7ZtUjv8DUmxQxaA2HVk4jDSIZ1/nWI1RNS16fmyutlw0A5kLn4SrfBvB0XJt7t0
CS9HJDodUoTCK4y72GqcJ1LG6+PleMd+RLMQjJlDKWzDe7/OrSZkl4yvaz3370f4W0+YNrCktDoP
XcXpVdbVuoggtCdhD4fqZGvTcKVD8bmdTLvD6TbnjxZ5krUcvjstrnWWkPqdrrfpri60/MURc3sU
k71t0X7c0hzTHiqgwejS6WssEMrOqHDTZ6yVN6PTtC+F3bqRAQJOzHA/PVw620HsdFduOXKomcrd
KEn17dxKnasLbLi2ti4NSVDp+nNhp9PJVUnNQWzWoraJE3xx1xaRGmr1kCtMtQrYiPdDMCR7mCnD
bQ/Hbu9768LaeM43VMjFFYot7z5N0v42DTIZLno2/gS60WmLDEaot5O9wyWWsnGIWYyKkQp6KrFs
02VRH8puTsEgrODVW2Z6NnBLh8rrv8+l3h+dub41rMXYeH1XRuAWWKFphr/TFDC/l+EYEDqSqnzw
50aFkJHSW0fAu7EnxRDpsKGPlJ3zlbquEFuHRWre0PzC+Rx3j/7NsLPEPvVzxtP0Uza+9g6ElPyC
xl/2eS8Z2KO8ZW0EoPtgrLlewXdYAaA6wLW4DhxvZdAn9w1L+J7ukUfzQp8fLmMJ9rCxqwObpgHG
1yerD1qyUgSHsarxDxi9NUcZl9kxkOO2qWL92tCH9HHIm2+z6NNrChqKMifLr/VuOeT2YH5Xjd09
YaPdvGDpZR/1ODB3QVumNwang9AopvkxN3FNjW09vw0CCgO3svy9k3X2qRwGc1fb/q3Hofo6qDXz
jfEkXgbYJleXEf8BAPGHjjgoL3FoCFoc6PDvOuKyy/x6JlzyLLFdfqR5/uYvoj6pscrhOjnVqa11
fz+Wbfkg0uHzMAzAoCZ2z5EIqvjHL2KLhN26L9wx/oANsOJh75CJNf8UPcBKxPPeQzT91PbU8fly
1hmvEeps0idXcpZtpybuNXWeXfV9lVYbvZHoZj94Nf9NzoSAoGP5T249HFbrHTqG0qZyR0/a5yFZ
TZyXYGpeLlwIulT61hC5vNFT/XmsCuy+UPBad1ZTpz8ICqnhyZUfBRC8pzihfoSZSN/JI332v8F7
0Qbj0Meaf2486rGwbMAt8KBfqRl0BXObxftfvwC0iUTdBDh7rIZu7+ixlNukHpSJdp419q6CnmIe
TkIP3gxz1s9zU9sPWj3h6Zn4wU0qjInDDjcXjrJrT65wg+e/39BlMP4+Hn6JJVd4F62I+Y4bYwqb
mqBbtPNCMtu9F6fBa7vQ39XbeNx1Sv0shgFHI8ufj96C10ExJvdz5zc/A3usV/6V3kez28hNpenZ
dlJtfKVXKRWvEP6TzYQ/9GMvPsDX/sBDWOMSdSKDIUKtasnfgUZ9CMyiQ6p57kiS3i6q6Q6aTOkb
5ZW+kWP8FTpQR3RXFs+h7RJcG1eVdu1lhLz3NZhvFSzWgvEuqrpEGMZdq3ftYUy8/OqyX/hl4X8g
cTP+QN2i5IW3vXqqkqS0Ekn+Ie2s7bxKU8r+s5d7xbWnK2s3pHaODfcARONzEiJFGlM8vJ5epqlV
O3zuX3CJ4FS8HnToKfm7fJ7Tj6bkOuJ+HwC8SnYMw0MJw929m5LkFWDLorX2eUxV9lzXXrzPbNE/
KS8vNhjcmffllG2ydsKhMXaDkwfMI8MCuuON0S/uyV8LIQuePV4Vrnrt0W6QxllU278PVGPlP7y/
T06eLvcIh4oIj9/f3ypJGBNNmOf8gvBcemBizpsXQZkfcmcDjUgOcIQ6fKtEhkU6+QH7S7n49zv5
70WD+GjYUWiebFbQ9wRzai42HcxgzhdAV0+H5S1wJCcrKylv45U+9/fr/YFhBK0HXhTUbqRC7/Mq
RlMiURoK82zVcabTSHwFjqn2dZPZd+3oO1djEbTHsW0GQBiKgr9f/Q+CA18HRmd0kIwI0e/dVBNy
HpaiYqpNCBtvx86loz27/m0fFDSxu+EEwpBf+6UtommC05w7Ut47uFRgwFxqr1PdPPpjmdzDRvro
zfzhSxhQU/gIqybCfc/ra2uy5PWRLG9RoDW40Kov7FwAYzrgVqye/v4u/vAlWHPIQbvsF9A7fh+C
M4WvDUHdOQfsnQfH4oQ3GKL+VBY1MM6aqdC0vb0t4HCeHLTj4d8v/86XeeUx0TbFpoXSQg/4P+8+
hdaSkeo2vnPONac/QtxMDpVfVK8ynlVoZM7GmFfhBRDv87D41Y05+48qkH2U5aN7SNph+ECn9afB
wQ3RZHVxcDUN993ugX+N3liNS5o63+eJNNgEUqGVJbsGQhGNDNf7advgCWnLBIln7dDLvNsbaYow
fyLFaGt0qfg+6sn4Oi0r3eHvb+wPH4y3xKtGisKi8X5zawhu1hLL88+2ka8979YGwurL8TVbQdrc
yKfXS7F8Wa+maQGa+PsN/IE1jBMBGircdZhC9NR/HzLdVNuBSHvn7A/Z/KCS2abVn5ODMudXtdN1
V2VSLjvDmuKDmKZin7u0bT8YN3/Y4314FqwgtmkHRMO840iBB9XuwqKONVZ/QohTgcdN3X5YMNgu
tGX54qN6D2VL2wcw0p5IJbzP3by/suqUnJKizeVWmeobHq7VZuor8ZbBNzpjFlqT+LGMocjxEv/g
rv+wL1GRrdwSpgscmndDq3BGTpINpF21rnF0rLz7HmXjld2466lkhf1653+36X+lPX6sS/55ryr+
TYn8/9Qe//ZT+x/1qu9V73/V/5cCZd7///lfCfB/CZSvvi3f8lR1396pmvlLv/TJvvcfBFsQ01mO
Peb2Kqr8pU+23f/ADjKhQ7nEgcDMYgr8jz7Zcf5D7Y1YiwLEXScHv+5/9Mm2/h/H5ZBARxiMChGK
/W/0ye/G0iqdxN8K/5G1xrcpu3+fhVVql33XDcuuTtrUJTQlzn8YjWOB9tqaedU5pXMLNxyj0H+8
pLtf1ck/tZvvToK/rrvePHYV7N7v8/QESrh4jHVYPW48hDq8hV1rL7RmxsL9IBbg3V54uVRA9bZm
QHG+u5RP/ygvS4K6lr7T592AxeapsPrnoFs6MpQWtHam9u9Okb+uhqoq4BgHpfl90ThKDjdZN6H6
9AbKUs9INgPtkI3k6L1rxnGMEiHh1rv1p7+/0T88JhUguz7nJyQGzvrG//GYYjSsmgAdvqS/emEp
V//Zu+W8FdlibFWh6g/o1X+6Hia1JtsI0dAYj/x+vRZuQxrngJ1lWuCYQgWQeZukXYZ7t/WHgNyq
ovvIye7dSYGXy/EAbjXGebxd+oS/X1O5pBv7o9PuhrzL9nCTROjXxkccxfdXwSsZjiqyWiiKzI33
fGMq/sm1W2/cOX7hbv2mSw/kIn1kuP9+BnAVz+SBUGO6FGjvpX+prbSKI/+EDqqs6OAXk/icNY2H
VsRe9OPfB8efLoaanoMhHYb/Psp0Kf202EXmqccc5N10ekrMxduRXvDy9wv94d2hVLJpg0N0XZ36
fv9CjZVVFc4b004LvDNyynYv02D6YOj98SK2s65bNEpYtn6/CCOaHpPqpl1s2a+WnU9XyRL7Hywb
f3plnEp5W6yK8DffXcRK48JNfJ7E8N1h3ywLmZ9BfV1AxNz9/Z2to/Yf5zfYJWuByBHYxW+B7fzd
Guya8+hrTkHbdAuC+8FC++6Xo35ddxadjhu1Ft/+3S8fOYTNRlnmO0SSCsmz0OP2wXIzo7uvy0KJ
w9TRRokqkgwdhGX10DzTe46nh78/47t9Zr0NSpCLQJsnhGv1+yfTNIUvymTku04fc8qqOpa4JgjM
FiIx5X5z8KrU+joNuE/8u6F/ufIadID9BunyuGD+fmVnma2iXfpiB6ZY7Gcg/h2O+XPUMrge//1D
smywy6MJMPHM+f1SgOqVBR0k38lU8560RLWvFJ/9ETB42S9m2T/k0v8oE+ZPb3ad0qTecO5ih/v9
onFm6sIb2mJXC4x3t73XdZ+HIG+OlduROUUSXt+EcqitH//yYVl/Sanw6OfyPSki3l3XJO4m15ty
lwRJ90lzPZrYaVW9qIL871H1kCPNwv7894u+m/lr2gMyQ51DFWZ2nPTW//6PTc4eiTCtAgO/x9kA
dOn8sdhgF2UNH8yad5P/13WosqBvM/MptX6/TiriYFTYze/0PolvnHyw7xrTc8A05vqD2f/++2FB
g8conh4275IRuu6z/3yktHCh+/TGMe2i7utHKahr74Vf8I/lBU82jgosxrDjXLj3wbsl2eptg/B2
094PXQo2oc9LdRrSXIfkj2NGGWb50HQhmEEgN16dmQDzlQ83hgXWqMLRSFw4PkqjJAQM1Z68ZhZB
OGVJ8MXuHBuwO1ULeYSeQok9+A7h1KXTJiw1tfRe0Lf3pyKvMTW2/Gn6YSyWMja9NYjnBh8GL2q0
qjxkY+Uhx8xb69QvLWHH8L01tJowQ2DECvCKUnPHz17iYV4rGjN9qPKA/rxytJd4mu1bI+ucV292
vDd90Kt7RO29tfEAF19E7iQd9CRLBlGeLJjpt0sTwApWyWJHDcRosXG7ej50aa0cdOPQoLclTbZP
TOL4tlftojbK8bsBdlBe3bfuYoEGVIMdRMoakqPTKQe+nNEJTGmMOJ8OrmgyI9TywEOShJJ+O/ly
ciPHSHj9nBEm+1AxQVHYB9qMc9hsfkkLC1OfuTLKIkRMJebITkx5ylja5y3dJQf1WN/XpI1XSSdC
Dznpl0TEuGzHml7cS89t4E5Jw7pCRAZhocicJT7EuIpbofRHMqtbqXAVSGiX9QcaUVUSUufUZBiP
nnqMcywIKgFqswlmJARh0eog2U7uZtMh5j/QXAu6YF9YiyypT8ri6CVaam6k22n5biz85i1GxX0G
a9PNnTW3VnfU8qa4aYQWW3d5m4x38GbGIRoTUOPrXizVxMoPXSEc57aqDrbfG2+LcGu1taqqeJlm
0/pqGmIkszSlTYbvOhAfTOIqVVGCorzZyDgxQLWnoihvcqfEI6zzhlGG6EqGeueC6j1gANYSo7BM
1U902Y0PWc2vqgir5e4l9kRtHr06abI7uJTTlbSLQNsDYFLrmc5UvlD0Gda+NkSmdrBxNXUoEluO
0TymJbR4V3GHkzW229nqQfNL4oC9fWl1UOWSXmqhhYu7s62J75SbtpaavtWEY8LrKGX/ammxoUek
WgxVNFmDedW4ZurtGkzJDHScvX7P7WSA27rq8UOIe5poo5KGF3nuEuhhKwETo2Rs6IpMnjuel4pW
ToTOdv4aJGZDOyXxJrW1Y4yrrvN47pq9JmTmbLVJ0zGwmz21KQ1H1dsE4KXcWZCf4qMH56uDP7Wo
5F7rSevazLQiTryJOdvmVKlX8dQGdRTXvSHR/TvFkxEHDl5QldKrU2zMDLmVNulES00rfOtZwciS
Qv7rvIcBvZRhOi7FgMllAJaP/5mE7gWnLuYMYVsI6G0FyArHvkkaYju75HvbDqOzKWXh2DuEsKYZ
ycIa0305uV31SM5HD4WyyTt/ay8DbCS9841xk7ZtqYdp4Y1fkOt7S+RYaf/ZgBHqPIGVe89CIPbY
5VY+v2kB6fHhYuudfVSIshX2CBNJs4sl1GmSnuNEmcLAJi6nuDsmegHAXntu+7lgfcs3AxYybyJ2
KmszO4WrwTnL3Z6VC4Zq5MneXkKIj6BGfrEsn20q/+tK6u28dSoz9bewsZM6pOhP7N2olzWh4q4s
9u08a+nWGeoZ5p+r2ckuaNL+5zhMRNEYECVvY9OBAO6oYvnRyIofs83eeW6M0uhJjqoYAo2ySMf1
vC79NgRp/TB4IuEvF3GA7K5GWX6Vu6tFTl16WEOjWGnHsGsQf+4hwg/OMYkDbYCOKvBcr5aFNco1
4rYnbBUzjpMqsJwq/cmIt/TKYKQCPutFlOMFf+zGy1BTpQRhXmDEJHk/mEQWxbYZGVONmqBIy9jc
mqkd37nEF78OhM/ddLPHj0ni4TTYuzkaTqjXHeG1KIx+9LqredeIBBn5eOcFwVaTaO7CgtbBsOVb
pPz5XAmCs9rBcqHe9K7YIjKayBtnH3APhgwwrYR7aaAvqiFFoZ5RrUZyLOtR2ZkMRaXNqHPIWDO9
yYlh0FfVl6Z1WnyT4O5HTt9p6LEDWoVDJ76XtvXGWWGMhBfr5xKZX1ghANlbS4EjZE2FsUVP+wDc
nzWbutDTfkPpAra7Nlmiqoi1OPQ41PJmMTS5UZQK3NM8IdCZxdDsg1L1q4nIcIrhvl33lGMsDPW2
d4JvlYa2zCmDbVWWb+hWkAbVsCX55G9Or5ZPo5n/xOZyl+q4Lwj/UyH7GqRM/4KOYoPo8ktXZgeg
3AcnqetIl0phTpBlNxb8hhBSyJPtF/h4wENkbZPXMm3nqzm3tEMtmFozu1zkOXiJt2N3sldJlpt7
e2B/UvCGsr1uB699hqCTbuwc41MP6hYspjjMVYueZBDAow58DNjqmN4llTplBBFDlUl2WrPMRwMW
wzktveF6nJtFbVXKwheprK3aje4w5yu/lj8saTRvrir7aZv5bf3YInQ/ld7sh6rkdAehtpj3yjVg
uSN2flVLbS48O2MtlIk0Py2CiGG7tKhjRTA/CgNfoDVLWIQZD7JHvqXvjaDKzrZEOWUr42uQx941
iNNwnphBSUR/RXxJmgRmnwHocJY+IT7UU2MporHr7DfpljRIsA6L9ccW6Rm2L3YOUXgc5m+xY5H/
7Ty4PVYxOeIYPKlUmKbmp87X6yhXk/mAwZiDfVdM5KQ7WN6DJ0YL1qFyNwBr81ZXKeWH0DfLxK6E
9LnGUcAwhLEFjGu/x5SyWUSTOp4jP18ZwMvQ6lsnt1BOVfyPtoEGZ361lKVfwz7O7BBAozxITzEb
6lHdAZCbG2/u5C2sNet7BstrfO7KebS2mK20yTbuiZKOGh2V22Kq6TRPy4/a8fptPWodBqppAMW9
dD4PiS7eYB07P9TgdxtZ5xQWfVo/T+An95NPO2SdIgy3TEdaPiQ43dF8tyC860N/DEZb/4m959cp
qKx7c7EqzHbmA+VRsTU0Q/up5WV/XQexjObc+JL6sv2MqHyIMH48GRIoJczRXbBMJUt7O+bVMZOB
H8GBl/eyG8WC5YJdUaEE5QGOxs9hAsaSc4ysDJLyNu9IMIfSpzYQsZDvoOyEWxPYzSZHCrIlF2Hc
CygukQ5v4wdeMP6d36wJl7o0ubBRPbhiPAT6cva1pchClADeSTp1CzE7dt0fhItXbKO4yCFlxHnq
Gz6CxRBZbT1uqUr10G3Lbje7Q7AdRx0E2rR2YwyWZhMjvkVPVWznuHXExsdH7IjtlJUSLj41p3gp
mbJ49+5kb9GO7N1gk/exA9tc6SYs/tiNgnR6jns3/9TUCklT0gTzSepwXYNYh6M9xtWLlffGYweH
49rPZorVfHLvsh6xXOXF4gHS3qDYKfwY6VRnDPla3Z7FojJEDh2DqvTH/NpmTwu9tulPDV4t+9ay
x427kIw+zRZLitMx5bDWcQ6aFl/lGhJEfJnniGdOd9OCZZsolKJe6fIoUF4ZwbOdSQEp++qEUYI6
UwS2kVOWKoobx+XDlXhTUlxrKpr7wrnLoD4/242arNDKhZRR7BbpPm5g/MNBRBM8D3OzLQs29N2y
mMmZbu4SRIM1l14YZAMkfLOeWTWo8U4jX2mXBkaqRRSBDfNo9nbdQHM2bKvColBezLSIHFeLl60H
IZVzyAhrIHMoyA/oWp3X0qgHcVWWMeomy2U7vUEy0mFyO8hhvLZK34XWjv8TFYtRWVvav1JtfVlT
f/g5W56oNePRTrVqX/oUtqEkCj6J4EcvY4TUmWCERUjUcKjOzHkNSMdZk2foMzfrzj2rPrVr6Vb6
cQQMXVnnOUPBb9NHF1Jsfy91u8FOT/vRNDqedLM0tpYK9Ej1jrazrLrkNpLuKaDG+SHroC/3EgXG
w+pqu62F0s+jnb302AdtWqiqAkkYRPzUYJOmLIu8xG+9aBQuh83Wb6b9SsftofGniJ+SnoIrnJNg
elnyHroktBDy68Y5301sskUE67bivNmwj0vOr5XQNPSX60Lr0vBIE8M7kqJ5Uy3Z50SD1Jcm0PIr
K9u6FD+nIm28G0+XyfWgVf0ntFt+tbeXpcf1pkwPSQwvdMjbSiKZaUQEWVCoO5TkzbXo7XzL5DHv
0Bz77tZtEKHsWj2BdgsGfS1s5d46k9FsNKc9DBql3ZIRjBRhYpzccaJqcD9sVUh7Rh60ic8S6mOR
nbNS+9w2qt5b3my8SqOcnx0rTzmVmJyOHFjOYYlm+cpiffI29IGaHW/gGaxBlxsrwagsrEA46t0S
5KUdjrgRWGFSYLe4ZS5UR0pDb2+10s7Im6mxSMrS6zbzX80lCY6dGdyQy1ua4VQMSR5WtRgOntA+
VzNMf2Fow60f+/odcsFqq+C+QtedvruTLM+N4ZRnQOw17sl5ptOGQGE20hp1n5deD2PgnpAf43qR
Dg+gI0dvFJqI5jrh3fbJqB+NKpkjUdUvgKzrvqlPe6PwEYalhrHcxx7tJcxjFoy+YH4drKR3IyQr
dVRVpfmZ4kE8dkVfaWELwXcKU61Lmm3WxsW4D9SUPPqli2E4Ezu5LZIY16e1sv/KzphyURQEPmsp
lVRJgeENTVgYyXnSq/jot678MjZST6Ns6qonTDx0XqvZmREmO/GnBIUHqkc3hoXqlZ67bQwxXaeW
02+h6WtPRjXrGMnrsS+ioSzbzdjrX1YG/KeidtspGovh26zQgvWU/UkeL6j16gw1CSJ2USHBxuNn
bHY+lCgxxJISHW9PPow3yVX6yP7jlvoj6vbxhxiEOPxf6s5rOXbtyrK/0j+ADnjz2DDpDb17QZA8
JMyG2/DA19dIlSJKfUPVqqq3DikU9+rwkMxMAHutueYci0zGa3ejCgeuErPNT21GDlLhYG1lEbn5
03jtLauaiqU7t+XczM9q2xZ/UougMDpw9Z44RIn7xCMAY5CCwVyVul/OvMRR1dot32btVa2HBmMt
m2RUsS04ValeY4Nncuhm9Q8bPzK/0RLlbDuKWx6Iwyn3srj1DjjmFzY16SXVOEXEJS69eNyiq1Vl
VE6L9ZylSkdbQXX3obqJGeblUvzoHfFFGbvLy2SN6qOhNY4/IBhNEQYBr2DtJy4sPPn1uFUVjQjm
mlfutV3yKvWb3jjGqTHEmzRdQZA5le5U/uDia2vyVQmbSiE+7a0pm88V3g7M612/EFieO90jhMKn
H5SZ6h6x3OrzxrRWQw8FC20tDPl2/zK4CaU+Hh770HWO/WqmwsHsPUh75IntDm1EHtni80zmqgrH
FSCBQ0wl2XCBFBNM3LI867YgGwberhJBC9/iczCoKIOsaeu7eHHtmamQrqkUTxp083JdljGctFX9
zjoe6iEWUVZgaaCgJrJcQ/mUe2pBEdqo+kD0Vp3AZeDiTiKeHgS9Hel2D9Ocw13USV9UgdOMGFsB
qmm/iquWPW9/Ty7a6hxp+yB804QcZqES0ZnHvKO+o/4KpTTrLZKCaDgKcluNCsdpfmPmxFMYj2XR
BAl60xlXsXvKl4U2OM8dnuou0e87z1iFFuLJ0e4Uoi8zSLYB4ukkW1oJarm5P3lzMre7iuZoDdB6
6Qr1nOYkjUfzaSwELQo+/9UIWuzkMlzMge0sTj72YTd1PVkaY6hCQpXzuHEE7AG+zkqukgN83dYz
BiA6mTmlcm89x8/zaU0ZfeDOR15yWMPkEjMYAhPGMqyeXho8VcwlqfbkzqDFrKxTZVtmolmnGpOy
hw7lDPcJR5WCEDPT4Jk8ame/cpxCUIMWjnKUxeLkkdP2TeO3ad0+FUVnz749KyhVzlx4X+MN0OQP
ZkbjgfQ3omjf1jWFXm03V8D1HJo42ngi2YbHbjCZoVaEAitlSok1lh9kyCQP0Jm9aME8Dtav0STW
m/TMhIho4+VKpBXW6JBPrgcrMAx1OZtkQjWIZIaEOeusZSC0IfniO9q/dapTasZjl7xbeu/+dsa8
krUuq3ljKKWETgNkZ9kunkhp/JbONuHDMhAk9aPLJqrtCc2WIFFvBB24n2xD9Np4AxtCaLKxFdXa
2bJibXGGzZfQtmqiOwh1WE5WL7X+JoKhbsTNmowRytZ4TZZldgPF9eaSXJ6iuKGEfY9ebZUzsTWq
Im77igD0FuyaJ/fVIBMLxa8w71NhZ8Yef1ax+smYVlsLlyBh+FlCV9NqRTh3jpUbbaAgbhURcQ1m
UgStuROQ4mzVLwx7+XCczHrmNXuPmbuAuZK6kdjBnHlte6iGkZeFMXXh4HQaYR7lVAqwT6I331SZ
0tX3tLFvwJ8UYmaxrduhPg/2o5vrC98qwVpBLEfrF+hE+SiDwtOHl0xtSbbYXl+ZX4uLgeLiKgSe
z1S9hvRzWG0/szZoWdCsI8GoSQWKf+obJHLy5lbtzr6B9GWGtzXQHUsSpX4khW3wIwCWQ+lYAbj/
UqUqnRuoYA66NbDj2dHkXSJsKDlHjzRDyZmJ63KqI3UkDVb4o8UYsd9lgrfVDkDY1Eqyq2urwFc8
AshYgklgO7xzOYwxSyG70003gpZdV8HlhcXNKRct3iqILw0uro/KoLYPK9WAkti0qkEose7K8pXA
JNnbWqM/3yZCjk4weHMRh4wMOy2w0fUafypUdwyFkAMVNw9rXnlP5pVQfJE5hw7zoRawsCu5SeEr
7uZjiUNYRuynSea3sZHautd74eYoj7SaIckvFGpdmfI0QsZl04Xfxk3rhaY52tvUmIz6tTfzifoD
U3TG5Z9XOslgtU7fW2tKV3I9ZEQj2WhN/ck5MhhHkNf1n1FLJJuC3Yw+bZkUhi5IwhgYjC6hvZ8b
qlqcbZ0L+7YVRvKKdtDGFzG4JcVuvXhzVBmqJChM36P4s2COj0wwJvJHmB1xcqd1K4vF5KXhvcM+
YZAqpNZRX1lmlYYs+p3Sg13lw2ueI48EJCNNqJUci1moKHkPF2NZVuMwlrEJMca5dVvXNb1xWt0k
dnu0K8t8MqyGRJ+AnvLTj5b60JAyqv0xW0DQxEU8v+rgE80jiQHAhrE2V97JzBFueKilzkGxjNmJ
snF0xqAbYXjeDYIldOi+xJvY99EpykZtWOzGWekmHtcUKM0oSWtPx0SKZeYtxkGfnExrNIc7E01B
bG0nVmCEKKYl/Kayl0/gGaAEuZRUG8kMh0BkJrnzm0+DhuKMtuGBWXE5LnwyS7YZjlwn6gFoogQH
ZDtCcvwLSuxJs5mGq30OV6c2KpdwemJkVVDECVvXG27JfhPPZVPtCGvMv5TdmckZEw/efTbNxvyR
VUkTR0mjqXOIr6OqIwEswSCnT+AT6ljpGMUfHfz4QqGzGF6Elql0PGBviWySvqxDYX6ePrrrjSaA
yZ1ENsT5tiUHJ5v0B38RmRTM290jfFtMk+biaI+rCePJd2qQIWtCWndbVzYB0t5KnG6rr6XTB9KB
8xlqNWlhtsTLPNvbUy/CuAJvcuy0dTX9Tl2Nu9JszMfCNh0RaGo5/PESTEzHlclZ5i+5VO4aY5w4
f4F2P5o0w5+Wntb5eUnX5NdQgXj5oFUb5SF2XftBqYTGX+s7z3tfDDiXd8ip0+PCLhb70Li2XI8e
TKxkNy70kKdBSU2xKXq19rYkVIaaY6VYpzxqSb1YVymy4nFOnFHbdMaiks/XMfR6N0mIZho4iZfH
wx80MjrwtU1Xdzu3CCTwdQatusTpkNDKc6WNgVWsJtzcarXMoOPqvrLqvb1QhxF0hIjSVlvZVC4R
BHWxp9PQ5JzweIWs98zIlIbOlVY20ggcqr5LK8s9KfP4m9JlOJYgrxrYHWx7Orhtm46bOTHTx0R6
nMxepVI/Kn2JSi4Vsw67leo0qmQinmWXZ+kWPFtLkTKoCqpvlRaoORq8L4G37U+TzN0SJKkaZwGm
eCurQ9OOlerIM1XoF7pipiIqUm3Pja4ZG6ufy1818dQ0dHvPKrgs18rYtLo6liG0xlLbiyUvio01
gNYObNKWTeLz5eW4AxfIr2o3ibNaJ6PKKfpzNpXNOKyJpAVzLWFfOVkm68dq0IopamFRMf9YYmMg
BDe1ayD1Knkr2aErmGkypPY9LtXxiPmdNttBgTDhMFmioC0fuiIgw59/ePPaaGELKemjLAdqF5V1
J2kE1Ebl+oN9XRbcdHE2XRJyutTAJDvVY49BmiC+udo/1qpaTVDz73kYq+3Avqp+mB32IxlSjdTU
KQ/9wsw0NFRj/jLLNT8yyBPM0DqhHkvYENzy0yzfybU6NNAjujVl4ZQ+a6QYq4uXMrdmPiCWLR8J
05uYi9aONJRDJ/SUbt1lfWEzyo9ra4E9tXpKNJSlk5xaXgjVtWF2uU8x3IIVttImPcjZMsrtWsdV
DjKE+P12BjoA+mrVUP0ntaGD7jgTcfXCQvjQp5IJMLMPZHbUHnQURpwKfvuhWJ9raLnqwctNdzqY
MQ3ofnUdqsOExFgbkZgd3KhzCSEdbvNvTJ858qhp16h9s+qQLlY70ERR2rPbI7LMqdP8kUT4biqm
6kftdNyMKXbOlTIpzUnWNw2bPoDc1LvJSqiQ22aZTzH9c0KBN/CJjcAr6h18aBMp1aLI3tTMbjvu
VEkBHlfmIqKi8Dwl4CGnvsUyvpFwRbUmh5JR99fiJbOICFXWCFpdf6u/UGHKCF6trZ0zDsdmg4MV
IlLL2fug2yzLAqxD5RYqi6xskqlG6rGHioc5pz/g7LtibLgiiaNK7b2jcntqCT49GGqseDt7tVwR
dECHFU6s1arDPhdl/9BS4TA3i0vlZ13sytwRRbT2RSX1F4oSYYUFx3oZAkCPn81aX0TIe31rSFfB
w+G2dGEIWCVuLpEr9CXeDfNImryABlzuUelrxEIXRHW3E1xvrw7T98XPO0SkCFMH6J5eLcg5l4WW
iseMHAYjfrvSJ1AVtrW2m3WyreKTBErc31vQhU9xRidyGkhNJAFoAIt+TtGz+Qa9sz4qMWt9eCsm
471sTEYIkhpy3Ogw5OxHK2+966Bb4xQVutk9gOJZiM43RUN+lp1dbcC8sTGYXNvTk9DUZdqmam9Z
h1Yx3Xin4A70CDNM/IqUNwucPgPOx4YgrUFQTlun5iokwfzNmtDJX8aiXOYQPiY5WQYkRh5kMdCz
aFBmDcl1sdyaqHcFRb6IW2fLUuZOfjRSACMPygpFAoAJgs4bloDuY07Z2hzwPjKwz536loEfpHMW
cW5+A97Pn1Y+PdbiiEVXzJNlc89GsNGcy1IkRNA9e6lRdFlPgFnGisthm7EBw9jXgg5/CAcLBSgy
lgk2PgW28yVdU+TMS0E2ASwpAWpYRV5/Jgqs512F48cLlqIZ8u3ISSoPeqEgi68SW+RhTVJT/Yi1
tNNOSmoN1oJiF7MSxGzAvr04q45IfMJgPM+h2UC4f3HSkkrEZy/53Bd+7rIILpickv5L07NyOqbr
Unr+CKFt2IAEAyzYzLU+HmZBmxc5w5pOOxaai5ElucLUf2LCz/AzUkM0vgWAM993PXJcAG4m/zaK
iQEpOXILq/Jst/Zxolj7I6ypaMNMgrb0C3K4zv2wZqv1CJZsKvzFvvGIGAuInxGLhME4gj7sANZP
/+lbxfjDgBMNpgVPJHe4VIZmi5jVDuDKVscOMsuaDu3c6sPDpI/zO6O/tIigSsUwosZRIuGrqfnb
CaEoF26p4rmbR/U5tezpw+kz666n96KsBZTyhZkJ2tFkOIA3Jssq70fypDd6qJyYD8AeSEMHuvoC
L4XRmZ/p2vxrt/mNG1irTrfPE0ufompmLn7O6df5wrogIslkw/ygDENvqKHKlSekTgon7DZwA7iZ
yzeI3/yjQteH9bp1DWZR7FxIGUW0clADARE4izTecPu0OEruboDNaeyLM9wUbIplQO0iX482aswZ
6WwM0V0SyHLoeP5JsUKI1od8IL1nmUXUoPqzj8vQsSiBme8DdzKSPLAV3aioqR0ew5DtE2enJomg
n7WAIvlZKmfvhGvb1sJEAAjeUTTHbwgNHVWBAOsW2RgK/9gWIbWOR0tNawxdPILY1ZF3x9b12ZWa
ZJsZWR3pKxAgWxiOkyWXHcsZ9fXYpbXob+QQygnFbmuGpMvIloZFZxEB03pn0o9rEZso9lNTHxMk
9jJUzdF88BQid0FpetWRTz/3AiVNOLcFbKg/megghdUaNa0/y2ptgiLzIIw4qNWsz86QB4NspAoP
1kKW/NZUc0hYK5/TMTc16t5Kz2Ks+AN/e58CxrO2SsUwMyj0obnavbragYP/0OXbi0ILtRy0FvhL
IZ1AaV3m+WSm5WliF4UMVbdIv12nm0vK6UG8Ot1Cld8WXdwzpGaqGeRtrp/BBynfrEmTz3gjAH7F
pih+NRO3zKaXLkLdNFt8ZJ21LBfCX55+xYKLDs2vxUYNsDasU1XrLvN1S7Hv5pEKMKyqevoYkCP0
wKVyeuibqbD82nFlgrBu6A2rO0oLJBANz92YVPalZ3b5wmWML2bKp5pGMJll4ktGswgIZWs8mWZb
a4yJuSR5tPcTLbZdV3eG188IV4V7K2kKTIO+tNXxLab7r+GVNEl3m5d21xTW3ow/THCB6eyV2WS2
uXyrlm7dO4Yw3qVVMK7JlZjix0NjvYp1bswoSapPFE1nL6ZhXl7H1LU+J9tMfhw00Mq36t48xYMK
YrwpCv1BnZ0ivVaNVJAOB26uMEdw+yZ7KIywhSVAy5mU9rcFTFK5az2j13yh4YbamXls/7oQSstA
gcW5Ib3bYIJax5oybNGzsz1nCPUdjwaPBlLR4sOQDUJ+2J3RIqbHObm8pBFkq3IW6cZBKeJu8jUJ
TeterorqXGeQZXxNx+/ox1ZMzLMECaez05mBbKiJDkpoQ9iOe9WEDEwd31hnV1imikMFzJCPq5gi
o1377FfnFh59noBEhnHJ9M0GX5er7Ntat/mMuwx5pkzM0Q1huai7nPZ7DJoSZetswa4hU1BlXqDn
jn5Kc9ZfbRYv1e/qUlN/PU30Hg/UJeeTSrr6TEoPnkZChP3XKoV4hn/K4x2WVveH42zATaEQYfB7
c5rWqLdWrcJu0OftE/g7s4YMYiXGn9Yscnlabwr0b5blavYtXZmJqCxT0Qa9Wc8iKEov+2I8WpbM
zgfo6HVCBew7xYj5KvXm5XzTaPqwHKb8LDE/5dhM1Tp71gc7pTro2A+6dZo00b9xF4xDlKHPra98
xwVatDrT5sS1g+rJYATA9zpV2HLq2i3xq0AL2QB3dK1QKYp+KYO+7BZzx+tACxytxgVd6Dkzyn8H
IvBQWgmtBrDLVhqAqTz+43dmnENDaVNuCPQ95m9MbdIhsFS0e2wKsf1KAK+03gmXSPekVAWjWFUK
Kkl4Op6v6621BqW2lDDdEmyMTy5jxPOc9m0dgicp0qDoeBDuOlm4VFBjq2/6JPHqkJVeWBIESk99
AWBT9GFsZZBATBskl583car4rl7hyCIxn8nXtNVjPFDTgjzdoPiipIFJSaj3PmThrOtu9BK1fRlV
aHNXChxiWDkHWfmdr4AMD2Wr8XspxQxC6bwUWc0AVBP13MQ0ZrW7hlYyJow3RdHokUvL7p5KuMjJ
Dp9eXZ0UuLwoKVa31DF5d6WHMj70uAaplFyyNI2tKiDDPFdNIARR94H+YrNGwhkprJHH3oYxXW4G
Yz8tmUURoVQ1HgubT+w7NWXeH0DfdB2IxnkC/JS0c/VNKTKyWna28ncJZV1sBtC/7W7m+oCwiVMk
7JlAIdgrc/uprlVS3Gl8Jk404dUpjx4bz0oMcdOE+G+bMyCHemqntwx433BeKr0edtj9IMZU0xpj
NJ2zWtW3i1CttzxJjN+Oi7gMJMyxOUxqvbjNJEd2c/KZdYx4VI7DlmeVIouHhjsRnhum2imcV7K5
J5Uz+5Wrd263MTOWn8Ius/jIIoURa+bSVSi/Bf3ePs5tyEC8RtvljsJRE+QgiUHnmzSZn+WcuGYI
vMFxgxT/c6pyhqjM/JWy4fjIxsVKLiaYrJymNu5f8bHhezNywTScbS9ZsgOX5KLKKny6HB15OXxZ
A4RrnEtrY2OlSCEKonNU4wHWn+0mAcE2p9utemMpFMBjVjn3mFJKVInVNL5jZN88UnPTVJF3Kt5g
lIwki+K06jDBqpWwcJAWmLqaEJRps25MZ3Te0szAoZCXeAE2UoAKQoe2m/FgFV61bOykdupNj1JS
HuC45tUuNnk5YVOKgrNeEfkUavPSeehzQ866jWRevC7yrEUZtk5PXoC9waJRg3TtoRqX9lLhD9IH
Jpd90k7eNvZwV72TAqaAof1Z2p2+lGp6xJtd6WEKh7RhcJKtScR4yV0jzI4lpdGC4OmXKX36dVB7
22BtWaOq+Lz6tjuDjMUWyUet5sdZn9iXJXHI8pQh5jk9cjcI7UnV59t8ErKVSq3B5tVYbxr7pCmx
ChOmXSUxVJezbC+VdtB8mwNdARPjEoQCb+ty62XoWaVRvcV2m8hjTXOKfgONTtw3erxkNHIGElCt
N0r52nUrMj3296T7VHKGhHeiievuhT1DiXby9Hwhu+g1bC0PtBqC6Z8M9MnAgpAUPVyjHCtRqfXJ
nBn3TVVV3XdTrQ2vQ2I4ekX6w4T+6OOG7tdIY0Vo926jKlLjMbMH5kMotoA9v1LjcPVPmua8TZhO
bGrApo67EMRsMzxx/asj0DO18PoRPNOslxeT8EIB27bAD6Skw5LgGUJ9HEMvU9p2nwOcSw5L4WDm
WJqmRaJgjO/+qTOApK9gz1VlP9i0Yfcszllwr8hYpNp1nVgagkGkW4f3uheafm7UzHXDeM0cIKS4
xTHJ3yDyjIALka/9cqwTOxHiaNZJx2qJ0SvACmCMV+I2BOOeim1jssHpgsjW1icmllb2aju4aI5Z
nXbLdepqDHtV6dXe7eTTT+Wq3lZVw5zcZwCapG+jkfJs9/Ic+BFopx39L3PDjCIOI0iLV5FQA2ZB
X6Up+i76BtsgnCiJ1ob0C/DYpAfuR/7gOKj0V4qzozJMHAxMFs6AeNvDETTnbTxRrDaPXp6hPO3z
Ia+sasccRC/bT1fNau5IUWBaXI5uo5EMWK2xHe5HVR10pCSrLJz+ZURqMZgQlSJvlu+yq2n+Njza
bLU/gEpPpbuZ5h6VbFbwcCehoa0QgjeQO1IN10O2dEU0louND7RpYo8qNpUWdoCucxPJ01NnHMhh
nLSwYos8LZcurGeWFizbtB8TL4sm1ejshziO07z1mXC6RrfHH2bNd4WhqxwVI7+b92jYWTztWuYq
7E5wZIIsCsuzBZjbudu+NvIXKQamwJmaqPeTsZa/GaEYNvPkk/XDsTaaVKTSfXXgYX94eHQHv8FV
/JQPrredVW1td6WuiA+tldYrqx28NxYJpyN5mJIdh5uWxU0oYj07oCOCRBohlqyGMVwx3P53vMN/
K6z/X0viX5uf6rFvf37682fz/0Mc/xY0+8/j+OfP78/6fz3+H+KJP39bP/63HeO3v/P3beGawU5w
LgFyXewfcW5xq79vC+dPWE3psCxKZaGuZfB3/p7G1/X/TZoPZzVsKgBdukmG8O9pfP5IU1l5p2ps
t7FZT6T/d9L42i1X9h9ZLYWf4pjObV77f4fAEgGAV3pyPDqjGcXeRdTG82ycp+Q2krqLAZtP8esw
bqZjX52EZ7z/w3t09+8/4B/T+H8LQf6zn/uXnBuPjq4ngzkeIS2tBLW0R3WqL1XyrKXuDt9qcLX6
9jMumtBO7LBzYP3WB3Isg/kg+13BF2BFCuz1B7wnh9cNx4/4bl8nsmCT6e4cDzagAAobMIs93oIQ
y/z1//7dYSL8J28an8o/JuccbxjLPIEVL7L9rP7k1leRfWhGZC5FkFfvFn7X5rvSfp35Mn5r9i5N
wnW6U/MFPO3FW+4mrw2c4qK8Z1/8W8lAvl6pZk6afjr3ykGWj454Ft7ot+VGZ0Yas8UPUDl22EP9
IX8FCm6OEr+vd92uOlcfHXv7fHODR2bTbvElR1bYhF00RHO4hozFTquf+UmECz7MAiXIQxFVV8X/
cvzS7yKY5OkpP+kLtV1Ux68wSwJH3+jFkz5d5nSXy32svdvNpSieq/lA0eEYz0KuzP+jqXiFuIux
nqF9hRCHHj0wa70ijrvJZmQsUxw+OtuvD+g1VnZtGEc+KEZA9WYvPnVqXxMjYUIaX/oFc/AM+tWX
xr1Yrkzu65hpza5on/iBrCDrW5SRjk0R8SandEQP4VzuX2TFju+dYe20ZmenO83czeOdHK5ugvd6
q457Y/wDLTrUFX8YdyVBhFsWAe1xeUinmIFAwOKVcofC2nyxrPKZwbglHtL1TBoQQ4dfgg/yQusB
IQxLZRNRevQvinm2O+hOS2i2V6+FfLjRDnUaamhwEqNc9j7Ztq9P/vhpfqvfoO/xZ1cUWvCb2TuL
ORsTfc2QMdAeZoeUFf42PKrfdXx1vyCtvlfbjje2s/fKvJses7dZ7zfS014nG+hqcuni7dI9EXIJ
aIsxecswxpYj+NiVczYwbcV3EKMAfgJHRYpvt4UV8j6l0eww1SViALc2TIud4RxxiRkvK//jRXq+
KUkS7bPlZaCOMgRk5kPvvXTjRm70zRh1eyMqDsWzt9MP1sbbWBs18sKbFdHciq8q+1cwo1sG9Z89
Hv6S8Z1trUx7Ns0clcfiLj7Ig7ZLr8bFOhuH6jJfqkN11u7Kf0H10m6J5X/20/6SuIfzT9Rf8NOq
0/AiL+3d/Fh/MDndWlF+aS/l+/JYRe3ZvdT/w5/o/CWwTQSO6TJ6/1G7qgdWI76se7lNr+Jsn9yr
dSgu6sne6a/uxfgXSXGsJ7fv/U9epfOXvPZIJkmbSYUfWcQkA0Z5iPq42rRX75Id5r19KJ5mvK+j
X74sB20vd3a0bsSOW+DQboYD/9+mDY19d6hO3jcm5VN711+bTXas7jLGwsCZu10an9F4ZkKo+E3w
G4cSt9e00RGd9CgRZPVYUc8UJLj5AsqIIGca+3Xh62c2HwxfGiGI+2wOC0a2KBtLyPaZPNIi5lkO
TV9wutSbe4wFM332QgA2sN6ak87uJO65Uz/eqy26x6bptxaBq+6QXLzpGHcnKismqoX0l9+lChVe
9gtjruV3LtmzgKzm2782Tr/UL7flvXpmKRxEe/dTPsiLd3zqtggyeM6YSDD5FOd+x2YAMmfDG/zj
5Y5cQbwpFXYFIBQdkj0/4MpIR/O9KCenGDbWltwN3jKTR0kROv1uSFhmsZXlYZA/Hk/fGnIjkeJv
MMe98aJXv4m6b52dm+/mb/08HZV3oQQWFgrcqdsS+0KyG4hh/qhfJKb22W9H/q4I2+/ka30nCzTm
4az45dd8p96/ZHji6uMsPtj2mZRha+A5w7EbEkZpYz9muyNBzxjTasQF0f06WGG/swsThF2yky+G
vPfM2zliBHxI3q47LkcmodOr/aA+qPfFPn0y3oZI+LSA3JLFud4NQctN1Id/MHuG9oZ55NW7493X
Jh6PG5ZRJqw75VrR2SoCYd3v90ZYbMS22lnnNlp9M1g3+v3EVCpwIzLEkbhQqqpBc8LPsPGu6m96
d0zC3G+DLOSD8id+fB44++JNRswPX2w2hmFODeGMm9F05tDbO1G8YYZ/4CU2e/oedEwu/pCTG0/u
63JlB9xHJ7a9d5/g/l5eOu6D5KliaF4XrHKwg6X6Un+8o3xo3tt3LgLJf0Vk5tt2Ddtux+DAjLg8
ragtfStIftUNQITsuTjaWIzccU9X2D+RTQ/SK+MLv37GlMVf5RvYVTCg5j6oy6NbbIx79c6dOEof
LHdjPKh75b79zC/WvXzT7pcr2l7EEzoyTnokA4yeYe/n4eo/2QGOuAflzdlYp9ubqQRpEB8++r3H
V6NmBFVYbdKNOBN799+xsm2GJ3vTb9No2cnN+xx8z5G7WU7iT95xdPWf2V1xiR+HtxEeNi+Joe+d
OKDb374bc7/DeuDMClH6QB1/CmPbZ2FOulliMgy6KdK+8GvDq43YeWjaR6gQfrOw6c3g9gxMFlPq
tJkPXHczZzDalkk153u+t6k245G7zfxDO1W/qTf39NG1p4BKMdAw5rLB0N50j83ZRuFbtgxGylDZ
1ifuxHVbMluKmhTv+Yms8SW5z5SX+oNkzGlkRkbAogyn34lgP2s7ufB1cpRbkJ9sr82Mzext6Cut
LhAfTAd25sHY5FRL9l571V6NnRn1e5NVM+yG2Gub4bLuh4u8oKS8KMf1brofv3XLR/jrUgLvIXdk
t/gpV7IMFCTtbxy65T2rqhgLMb6o0u1tKUaxz9SATGuG7947ueI4SH8awm6+t4xd2x3X/k4n0qzi
Z+l8TEZOEeor/uzLvETrdtaiaT40r9WjOCbH/tSJQ9286Np743x54sNWXp23ZBXvnersZO/HGXkC
Ep7dU7L84tKv8ih/ZmvF3D91VfHFKCvqyRaz9oZxHb/HLj+zgZUClYUHthsxsSQ6zaw1/aO8jU84
ql/HoimDWsoPFvmeHG9jNzrSrH5zy/LBC1/+lD/uu/Og36l3y7VcZ7Y3gVD34+/+M3nvH8b75E3i
ipj6rWqPkT5LbIm4PKgJ9WiQclf0QZx9JMXWqjR/osxv/D5l8dKz2bIrExMEa59qv31AOAz6R/en
/8O0gKo5awOo0sOlv5rv9iNFzrC8mSy+IYyMdKuT78QZxjMCc87ymf0bdWe2HDlyLulX6QcYtAGI
QAC4nNwXJplJJtcbGGvDvgb2p58vuyWdrhodaXQxF8dMZrJWtYpkEojFf/fP44e+34b93rcJ2W/k
Y/kN02Zf7BSawJP3YvZfUv1tsvbGW/7SvsmLyRPXO7TfkFnNDiii/heGacJdlHw+t3h2vqwiUqYv
c7cJik1cMavhM+T0iYzt9uNdxVEYEefk62/CB3XAmH1VDej/yLj76BnH47qs5aJ9lSv3hLl9nhYx
yzaLrLOkvU75j7m1KYIjDRq1tanQ/YwtN6PmyOmZ9l51h0nkoX4KNgTioheCw11D48UypydjWlbT
iiLituKoh9uIRMJy5CCKUx9AfLohFDFQ9tg/zzlPWLw039nd+NGCO7nyL8HX8FukF5AsIhga5yl/
V1QhRB2tDEtj2vew1SfOuCtOmQOMdrHEXS5YIMQi/55zydBbx3qc/YtDqa9mYnz7nSY/cB+mZ/uu
vZCctatd1HwKccyCu1x+8eUi4ALo7KnQ425nNc9xg3aITdofdmm7zIgHI+GOMAFWjnUUiJzZF4vp
jbr1SJLCK9QySl/yUWN7Jyd/Zdt0OcDQLPcwvbA2Xtx2oXnrjaPo7p3uPr3IdfyYfjoP1ZsoPzIM
u4vyNX4qH8RzMIcLq31BbQVYuRofrY8za9K6XVbP8aqs18wGkQQzsPu8ZrsiXVfsTuES6RrVCGeK
N7RLWpmCYiCH/YrcdQwtCzdQvzT3E7veFkn3jEEpm3bTl7C82E8OQyF8G4y0MQtfuycy5gooxat1
Mq/1GZGumpc0yXHrGIkKTYvxMnwVE8sEpBLc+us+28/xsll2Gx7I9Gu5du4Sxgyv7tXb6HMGWoD6
8FXANaFdpE/thxcgQG0Me+tXR1dem+qIxZS8vks3zCrVu2SXr+heYl7xjPnLO3ZPxSX7buAmPvGE
M1O5pVaJnn+JfyR32ChIcxHpfY7u0tfgnqGqIRajs7TCnY8R9Fv96nMmY6ZY3Q42tk3uF987hAWq
+xbNxnzk1+zhCjGX/yumJiQpg7Q/xkEy0FE5LcxO7JSXXIw3QlnPEf5rQPoEgVZ+h3v0PtEnumwX
waHhuqT1iz2uSNRXm8HoUVUL0vsr0xy2FYMIabxb9WeXUWvR5acMpxTXad96w/m6Hssff2gG/x/k
sftPxhY/yv8Bwph9Iz/998LY0ydptt9e4uIruthvn8W339ro+2/b5nvx+S0uvuu/6mV//FV/6mVE
H36HY+ugiQE0dHzhgg/6UzC7/RHQY9t28WyjqSJI/EMxQ0sDCojBicJjG7Aqf/I3wcyyf3cIT6OU
cZnzbAS1/0Qw+4NT+1+3KMCtiHGwjWBkCo82B3GjK/2FngSeoiFNrdOV1ReKytOcNgXy6z1cscpn
kIqLLrVpexHihdAyuTAbrffct5l+Ntua5KWN4xfHHmWZTlMn1Lc6yRvedZPQ00gfcjyx11mGHV49
latVPoiO0HmJuadzbW+XaPvfUMd/wTX98RMJuICYQXwIV0Rnfv6JyLi4rkwKKN2x1quQtqqzJNZJ
WIk8tzNxVQwInF3h8ciViV/tJBotL51XpVvqC5qFFi05oMQ6J5kcDvjRyCtG1jPJDmcdzBrQERaE
3V8epX+iH/7MsPrje4ZeB1tKufhXhfnLzd1rANAZEwWQkwAk0w7zuA6H/GWYGa7FzIYXLWaJPyVu
MLHh9/KffE3rZ9nvzy8KCRWUgS8F2ZFfwFn8kuio9LD5Qvaxn3EpvlRDm1PVZfvAWeSDjW1tkwju
DVK5sDe7wv93usHPusif3wKoQWRbHsKbMPzz78qtq+GGK0lIEzbuWomIE420irfRwgSdOZF7MjGT
ky5R89YycDNjPByX/gQWR6kpOkaxRRC9Sr9WOdHXRBjmv/mQfqnb/uM7BAznOUp5HgS8X1sVZpdk
a1e4fEjiJe5PHRWzDeaZHmNMX9xcC7A6kgdFYmQ2x4Odq7sMnokiG2eQCgsIfdtbI8y3Gf84w9wQ
7k2hegcTsjDka8XZrdbGJvafmk4u/vVD9U8+XLi4vuXZFBmY9q/fOgbjW8KXvUQbJX7+sclXJSXK
Sz+d0fMgMOz/9df7pYfg9lkpweNL4BHMnGP/2kPgkS/xO5+kpbSNaTN4ABlhnGzLfsjXGTreye7E
l66lcIfSjQEnL9IKrbvJQlsdBgyt1LalY+nffFv/98fAdwW1zXHAaUr+++dnrGO2m5kd35Xf0KY4
y+hWm0QnA2tsuWKqrVd/fAz/0d74L4dCP4GcH/rvTds1339jeqR/23TFt882Lov/Afvlv9wt/3fx
rWyaz79uivz7fxsh/U6tH+xlsong3SkAQBX92wjpd2nfqgCIrIDgZQNknPK3EZK0f1eOB4iTP3IF
uD3+ur8Dne3fJZTK219k8b9btvOf7IgMnP6qK7r0QNiuZWPkUAAvTftXOrjtF0YrG3zJAQ1aX+I+
cc8YpEfcuTNOapNkm26ych+0rvfcu1m7C7raeMYaf1cLM6Rq3Vj77bQc+XcIYfcPrhy8hezH+GVs
MJnFjvTWIZWBGyKRBdH4/mtuNh9zSEKMOfAl4OK0dYlprMfOj5azXXJFVAQ+TF2g14Wy+Wis+KMe
vfdqmJNVUYrjNAbPpmJmXFD9BCSsOVoeLXr1WDxXyuKWPyTfA/LedTlz7CcdbmZD/go5DSW8ntyD
bZct3LZ2WoO+otGSYCO5y7H9Kg3zkW8lPxEFXFLK0qz9gVtIIdH0iSpgfsJAtcGSxUVcU6NHXhW/
LjV7K2on1Sod2iPTDmMzhR3xTWAc7G3wbqpSfANqFazigXUQ9Ny286L+mmTVowgh4aXGq+xx0yx0
7PzAx37wxjgCstdwJXSHnY9BiP4/HwmEdu/D3HvFnxvTf/QOA2rnP7++iD+9vP9vE+L/Sax2hx34
vz8Dn0pAaln802tt3f4vf58N+79zXOXkZf9jAvzniw3DHQYo5xthW+wLvGL/eLEdBsCsyj5nUI4/
bB3/9V5bnHSBB3tMlX3MPXB9/06R/9vxRv/yz38d0dqcun9+s/nqJsfpW5+Hw3cBZ/bnnSBojdKm
hSM/RbdNIHQliKglfnnCZLWZ6uGkwZbFYkXnUD50LyNtHUweCezy9mvPNqrnhGCW+V1FNIU+YOGC
rNOpafhi11bufqY+C8YuTXKpPtNKD9aihI6JNRBfzHzAhlZ1Z4zuaYEzSDYrTfaOS2KbBVuzTswh
wmrecpjGdkNtEJgwiJSpmJUmlG7E10w7YolNfsivWrfVcFatXeR3hi+zx77tlQl5cMZgFxapvpCP
ky9Y0xPjMPlOUr5K+ipz4pBjp3eggRwJi9DIkT07XJvCWhSDzuOTFTbEy1X6R0bTJ7VSZ6Ma0ejH
LgmfwB+7QFoGbNffVGV4d3ZikZEkK8RYMOi7HrkjYqsnj50BpCmKtjhp0hTo9r1TCuyLgzmlu5lU
gTrmkWXOa2o98vYtH1LbpfqWOos9Hs9S73Cm2fobc/oq3OPFA8tldEP2Ec7VzckUG8ODVQpUR6+M
3PgZNkS5yk2H3JrtYaBR5K62naPhoOQtedA5seV1MFu33ngUZGGUz7J9HYWOR/TcqbAjRmNa2EsK
lA0yvw6Wxu9xjMlnkRWyGFcF6Lx2EeaalBRgIBuolorpaOOhaGp/c0M03YdtB4Ekxzch7lQ/JBiv
xgio2LrCmX4bLUNyQKKIIecF+Aob3JZlQWYN4yrf6SUXqgoOEr8ROeHaNnbumDA3GEp0R548BlhZ
WLdX2x1TWa/x0hndU557hOg6z43RpQFVlM3Z8aqwvKd0gJvekrgh7poVPlwItpST5jMyo/b00N5n
Xm6lr7WQNOt6lLG18HAU1zEvUpFvYgnsPO8b0Z1UAjZKxslB/U+radEPwKA3VmIF3UYZueOueg7j
AxqH197NVj/Id4snQbwOlYl81hdN3jFvHbscIgZBEadYF31qi2c5dCZCLxgNtfJvlbhEaIog34dg
HaIzPkcBchX2qAGqpM+duqL71ho/pIg8THsV3NOntssRqKbCA5vlq5AOTRAXkHEGcx7dnR/EbOHF
iJdhPTp2jPJsFlBegk5Xw7IfkxulR8yNYb01XldwKexKn5mOxU8+rUaMxD6/cgDMycl0G8hwUD9D
b8pXFFGQOVRkGQ083TQlZeD5HDk2wPsLyCjcB9JOS0GydGQpWERQcf1XvzfZORcYbuPpuxuNpfOl
5WAAwBMCQGpai4QTR4gZre6dlsqBsnJeKm8W4NWMyeekTIW5CtxT5FmgYcAcEPfeVLmENXqIu1tS
/tAZrqKVtMvG3HlSc+yN23EaGvFRiQlFX/i6hdVGXl5dA9InyPFWC1ygzf0+e+7JuhD/LYSO1xl+
aJIwcxs8BiaR8oW0A5nvgNjOzSIQMi+PPngC5iSTEzNOEYbrn8MSUz29s4BsCdl6a7OdpLFLdcS9
h/ivQUwYX1+NF0LKa24U9ExqurQQlmPT4XDl6li8KdoNWRgdXOPbbvJMbI0+1A2wMTjCF0NQTW8K
CFa8rSm2q681XTfItKmIhgVkRvmWl8A/6tEa99TT+s0xSOHZ6VGTrhY6ne8gGLYQDmr0/yKMQ2er
StgR6QI+N9W4vhX3j0Qgyrc6DOd7UdK6ChHDPzqZ7B+0XzZkf0gKP8gc+yoA5BH2ehFDJu4sxOWo
qmBHkaR5D2ejfU81Mjj+Z+EzfWtcsRsGjJQmuVdGQvx/FyZ3QARVXRzUYDFbqwgNeFYVPBB59Ri8
5H344k1uiGSZYb4B+lJjhJ/Ty2AN+Xc4cfNbYMEuWRANnqoN2dbR2UN/hhIZ8BCLB13jgF1SSBrK
xTQNpod23jgnmUTll9RIzbd0xG3PtLcOT2Qb0+nJBhh3UlZInL6tp2o/FaRMF7wEIE8C3RHAX8JX
8dq9N+gIG0YVGOoEQLkrCf/E3VNpUZ63Lwdt8lc54nESdbQJ7AGxhxQDszks9hhLaWnG10y882zO
lOCmFAAzyHCvJn1v3gJv7C2IFYUUqifkXwYqngxN34JBtEuRfGxfp3pIX8KbkXLNz2AuOdvG7jIM
ZXUixDq95wWoxwEowUMIDAkm9eCQ9rCiR5J/xgHUT3hXlzbrDyZw+GBFEzxJ2RvHCa4h1mCDDyQk
rj8s65zr6BBYtt5qI2HgkVJwz61WGO/0ATIh7qR/Jh2vQLm23mkYoonC1YzieI0qAJxOvnktxcpE
ZDiUe/AB+Am0fu6nDoRNMxknDxfy0h4c+6hk+6RlA8YhtlM8j5NnYTvSHkVIbGJr2q9NnuUQtyUU
qG/KqHZxYhCU12F6AR6ePKVDYu4g3TDhEwYj6a5hClrCz3oLuzF7t6darams5NnBPHsIpip8N2c4
AItuHu7tMZuOwdBXy9wYsr3M2EAGN4wPnmvkDG6sm/UMOO3KdLOOe3PcMN+lbv5RwXzDj61q0Eou
pBvddPig3I51I5Vj8ikTT+L4Ju4Oo6ExfET9jic0M/0ns5yTB3Ok0ZEInncckrnedcWEOaCd0+fY
QGsJ8oDhu5v492rIeCw72/oMkpjFAALCE7w4EyZln/pvNrQKVPvQundpwdqTESXe0c7wuEvh34PQ
9D5DNX1PM8LwFXe3SxtKuQUC0x2r3MaWg6vw0ph++hjEzJrIcTDK7W1DPPSizO+zuI4QqbJzHctp
wUkWSxgpeq454GcrtNMDIpG/64H6HFmMQRmG3MT6UpqbaQqJWoCaOCYWVCac+bV39MuI5gjs+ldt
0dedmlrdjTJ3L0YS5K92GhQHn8eS5RIrSDmnZ1mQZa5AhG9UKeVrOLek3U3yebAEscGYtnUty/me
xnumSckscJ0BDjgpnyNp283bxKqI7Nfy3Wn7rxHJ9m2oRLBxsyTZaYs5HTlSsl5m+LXt2+SKIgmv
nW11l+RJxno72WtdEa8ljnfI2ti8Q0LZdL7IzxOJk712mTZUcXLPzbXd1QaurNkLqq12h/KOrk6c
e+Dg8TPUdRifeSYEhrlY+NnWDSwlzmWSNveyC8Lv3P+TD1F25aObu5SDlW2561U03SXBWDGaYrcY
Wew8N1nmZQS2d7aal1pmWOQc6fPhm+cCXzs/8aifPPsWbGSlWQEe2ShvjnawH4gf5Uxd83lwiUD7
+Qdsg0GtSiPowBC3MjmHUDghErWyvVScCe/ofnGO5dxNGzbrENsezAmnzhqHeGXUe0xKG/8osmje
FxB/GHOpZ869ybnVuNTTvsuiHT1sNyNcLSdC5DDt7bYvT9jxQf8nt942YWC4XQR1LwgbjsECwYCC
+tItCAhEPwwDrMGM7/tGLJ+cpzbRESnF3jA+O7y1xyDT3X0jyHYQjai6Dfsr9gTSql+jCfOo9Myc
REVTP/NYe8tm9BQnUryxxWT5q7yNAq5DGivk6Nr3WiWgukZMJe0YlqfS4ezmcBzalgnBQptaalrZ
/CRcNDaOOcGtZRtVHMu4D3EqBCu1IP7Pn0ZdtCEB5R11lcavPRFnTth+sCmVKE4j71wz2syGC6n3
BlUBG5+szoKeE0aT5uyMK91ia6wzLhYLw1bOR9jXwQYkc3ecJGvM2Pf2u5fZ/R5lhL1DFfkqhFH3
A/jCPfknsi5sLKe8IO4VuZCXbdnlG6/W49Ga64dWWtZj5XQAnLPUJbw2e28qonj85rb34NHMsM8x
YcyeGaxqo7grOXrtQ1FkG9P0Kcn0meFCJpVPcFKirY+N8smS9VuX5g7IZ072cLGTDeoxC85YJLyP
TbHSEeRU7lrNYxgm2c4BCY0jFmbdmCX6vq6BvBJKCqZVA7FhOQDq3dvEANZ26PcHDaKKSUA+vnVD
+1H7UXZ00lgRvMgVL3nx3iKTcCqcTVSoEgORBzlgWEEPMletmKtNonrvDqaJhXAeP7a9heeSwAjm
kJSH2E7sp9T3qmsRy4KspkzfWH4/CtcBIxXnI2MAzjaGBUGsJhauWk9sOqU/ecCmncnpcK0mWT5O
ZeVCIeazbgTGgVEF6dnyc+b3fZGfZBfJFYcBErRj9STRB4Ewy+ngtNDXzOZ2/82l/JEJzHCzNUab
aWbIbk6MYPMemkZnsI27I+YNzsOkrFjAFmHtJMeCUvtdm4h5N80YS/RUAW0Qdg7eo8qD+2EoiDRa
YMk3HnHjg0XgBPMV2HMm1UgTi85tQM224afpjtXJq4Z0X2g1rEXm10/c8iHcccy4PdZDztUIg9UY
TReRVOElLD3jifiD3M6G7x9bExgLqUDGAwZrKeij5lkbkf/pd0N1iUvuidxQuSL7c14uvYkOjtag
YCjJXIa8Zhs9VW6QYljKuicCVF+19EOAYFXaIyVAlV2UMUkfh9wQHxakiwciMkz8/XB8BCxB0MUT
yR4GVfHMZbdn1DCZ54AEzTGVlVjjMskfdKSSw1RyCMluRGNWh3yri7G7d4eixIAwvkruBa9+GUcf
ng3DHMelu+bVxL7IFrMOlc4OROXkBdjUtbTai9WkwD37ZDz65lh/pqqfD2wz3Y4aT/kedxjJbmHz
h7Avx5eKl+W1AjPElaPhVBdFHdyfxnipATWuY0dnpzxh2W24R3+qiAOBNyUYjYz61Luy35aTCo9q
HvEn3BJOhRelB+G6Eyxe50KnsMQG1cK5zW1ImzSDb7Qo1Rs3lPE09hboLXhWzbZlHT5UQKRObdRc
Zx/f0OzYrJ2hNsEBJuXSb6PjSHPAXQule9+lFWrHrSwBZle3qkIRrPzCuu8tHaxph3quRFGv2yK0
WaWQE+KmfWDBHr7PDT0L2JerYhuHwtuLCnR7JRFkmchae7hSZ5l11ta1Zf8Sk6RcW9VtU1H+SOYR
FHDsdfWWlrPyWvrqAlDTWkaFHe5h4AFsbcDQCQ8Ae1xB3qzSwDr5JGhAj3OvNwganRvXJdeUJA4G
12Hy82VkNaomsFc3oOQyWp18ce+Wzu2VrXiNLfOzNoNwF3ox4AZ+Ews76RUp6bjZzS5R8awmm9BF
Y7FnP++OJaH6y+y78SXw0uZYGzN3T0s0HDQi58APXxxyTXmII6qag6d9dSot1r7ZHWIrdRe6NLsr
tL4MM01sXGet80fTHGFepthqnbCWH0M6zcuiogckLgLjaEhbu9gqVLyrvTB80Bk01MatvpGyi44E
XlGyqajABKbFdxCuYhVYZRosFALhIcsbSlFiDm2rEgDQ+jaBB47NtVbOYKtTt5NvtjdXn9lc4wdj
emmt0G00YG1Vn5umwsnINYikp5veHGixDHdumEKHQvj8YsJ7wtFjOGuCYIrjTduv4JaTfq+npj+Y
HKKXVOUkzJ6Vv+TqWhwyU3evedLcosaDOuuotraZVTRb03WCF7Zk6iGESj8TeocZQQ9o+GRwOMuX
ydGkPWLXmwEBidhrF7UnmBKYHSZgTsBcGJ0iu4tisz/KQZlb1CyLMeRsHAYrOeFl7NcF0Buc/4wE
gTsUsJRD2jDgXJhwVAM+Xw3tcFV34TtaSrjRtHGvMwvFDq+tn5/jMbZwtEUdFnPdTCtGcZ9NVIE4
H0BX1mPFHbqchbdmBt1v46Qu3sCTTyez6tKd3Zi0HyV1e3bGgqT0RLWYHouBRNdUbGQVQVQLnP5j
khG8dAs+A2gEb3oYobu8QtgdNtR/lFcJgtFeNJSKnDIyLcsA+OdDPYlpywZCbICUyzdFji1YtHku
oDriJgRMNz7qxPsWuPZ8l4/zsLcjZJlFBVJi6+aht4mBVa9twIOL2/X+pBq8jpMP5ofCpQGun0EL
8TgMNUU2QeGtGT4bFzRTdDAgShcnmeKnCJjGAtXZ2ZqtnO/bCHPFMslNcI1KgCeDYXgZ4BUcDdv0
HqNuHu/8VIHlcMW4GGpiFpXfS44/IOQ2bcFu6CcDnDHu7Zux6uF8qPKW/EjUR9OOIFwTt8GkPqeQ
gGrBzmcL/ESKXhvup4R8Uee7beq1w7MVkyeiV1wYcHu9jmB6FwUXZXBVN9poxszt32TOFI8Fe5Iw
iIAarH83bRdtAkFH7c0AOuEKgH4FGr7smqUwBSRLIG9rEEEgwR3w1jvN6GZc8fpCoknMbGuHXGtn
O6cFBkw5l6OoWds5dUYbjAD6Cx6R2/l57KxPQ7fRVU0pvG12muH5BiVCiiq9rZpGUsgWkRjTqUA+
y2bkFF0rxJ9gBB5w43wnGLSnzyHM7Ptu4LxpT5ITpeGNT153K6gCrPO9NNr+mxlbkm/DtT7IitE8
g8J8kary73peYouLe2NtPRU5L2HJTZ38rngwa7fHVTqGe6UM5PFOIhhbJog7KNRiS3S82YRaNcCm
9cXLSncjeTq5pzqQRRXEBxXYH7kCQlfFHDpodShedT8STqX1bZkz2lu29XyXkqhb5tChkRlh/wDb
3XG0/e7F3Z2R6GqJavTVa7r7mF94tpjdxjrPopKEYqwafugwb6IkpcEH3W2F6mwfYIk2GwqncIUD
+VmApVK3dDDSgvciRxb0kc2VM0t1kXF5qOLbRpEZF+oN0cua4tor/Nfkz8LQeNel4OQE1fA9T+pv
YXTzrmSexQkkgbUh7fxhsiqskZJPnGNETT2PQJOYRPtkaMCLC7/0suUQpCQDDFq9jbLlyqtS7lUq
r360mZW9zkm8sx0WTSWQxaMOUafPI6JfZRxz7S9Eg/PVsT6nmuWCi7mzZdl+GiV6hABGtEJMO80t
BTcLE4jAHkDdJe5Vys2HqqOgN9+aIhxf6ki0q8aEyYpgHi0VNbqLxpjjczNE1a0rJzhholHr2pKP
aOjPdWhhVzWMZ2dynPvAqzG3AmDlfYpJUY/eGQLMsVTmeI9s4/GkcReFmXlKKXj72koWxM6txrWb
oCg4YcE1KOjifRVyI7UnOHRyHPp1C4bq0UtS78OySPAPTMvXRVnq/ZiO+kP0NvnAwLa5akOo3Atd
PIkUyNQ8pXpvNvWwkVz2dsFcGkgok71hZOKfVWhh5XfzYAEGzX0oHP9Gs+n1o+ngvwiqZHgsJS/l
MHsUS8mwfQkSDNBchbLXIb0tsjIdUggcA+qak1sCX3NI6jo2eIlr29Y7c8phjtDUtE0qPc2L7oZC
iCP54VkIrBQx8QVbWihqqzC+aCSBi3INyO7AB/gyyGilWelzCFVwq8MpOQH4GK6hRatYZwpFWkzE
qGiTEhtjrv9Yz6kaqP3kPHhRt85h9FGFNzlXBlHltkKwO7TCjXetryB8a8fZ5xZicFCmd4PS4Xb0
UKQlQ/EbqTO4a7JhPnRU+x0Kfqzvs+eSSZkIJWaBS6eMG0cItKFPCttIHscyYl1LOrUx4iF4Jv2I
UpvU2N0nGsCW1twMV5eAFEEBgsxHnYmWu0TPm9BPFumCymI9DqRz6jNnoh4uGLDNQ1OkO2mk14wT
siL5kVSKs53RLGyGNSeGYIguECHvs9SxmaPHxAjDUr+7rSgvbCTAlEc6dxceu8pajqhIZj8ic+vO
PZvCY3EgiltA4PYxDhTVCScbWpzZ3Us7fQqcMjg7OrCOCBIBMMayBZqSlvE9ui6s7LqDylFN7aaB
gcIiZoCnEV7dw0ZDXV+IIr7GffvUBVn+UMZ+e88P8oe5J+CsneG9SUMHdTOfspJdfyq3NBjRj9Jm
5amvKmeH554bPHOqk9fnxdlvPflpRwaKJ5LH+JhQyoHvyoP6TQ/eDvq8e8fUhaIdryPvn/rRF2Pq
Pou0Tm99B1HzgjCVhMASVPTQKtIJjq37Q1WxFQJepAiRVsVil84E2Lk3+avZtIEg2XAAshurNbOG
5NIEPbZlmgLVzqvtS1lZw9c6B7s39b6Beta8+TaXkYXp1MCRO/0FHv6w53o3IUZySHJ9ygUVc9/K
KU82FqX9nLqkDoAoAHYX8zSubcByw6XnCyHeNA1oAjjpw0wcEfcWdvlZBFV1YaicPyZ1yPnfT6W4
crFX8q7IS/U6JW7QxMs67Ityqdk2Lfz1oxMvbXtu269526GoGPbADMZzErffzC51bW9F3VGUA2pZ
1nSpZBUXLNmAoHS62P5qEfdnSNvaQX+WvcW5MArsx0Z6drPqcuoTN2Np0a4wOj3pMz92WnPBKAPk
iJ1RCxAOtnjUbZ2VGw2/5rls2OFRKst6NY5TQVViXGzKUYUHgzFYuI/rIm6xnGs1rQCueR+dNIDx
MVvnn4sOXiB7DyxKftGvXRsSsZoN74A61l1YMtEXMMEpQC12jWu9zp6MSUdfXce/9NXsfpkYDq3t
aIANVXhUFUp0SPAx2Ypaq/AxzpUYeAmC6c4qgaeCY9fiatg2hDFakdt9lTWyu3OyoPxeFnK4mL3D
W08PpDXsjYBS0yYN5RuN7MLcd0mV0E+jM3zzcKSI+WQejNPZL/t7OfTRfDARmPxrKj06pKhuM5xP
IQ1CAANgRsoGfWj68PwYK7D+cn3NRsGH2KGgRWzdMq3uddQaKFLgZZ6AazhYNF1p9s+Rrxtjn7Uy
jL62hqS+MzN4egCZ0UsX6/KHjXco2SnJ5zoLu3/opzDewoVDvLF6XbxPbF4blaYEKvLWIa1SFqSz
i6GLwfDE1JkA+OyvsTKcDR8Y1faG2ZCRGND8MvubHFjQb0ui00DL4t5X7zy65e4drgr7sR26Lxx5
gTeK5jZl1tkKKly7stkbuHSnzUYz3duW82DuilpSfxADMGpsmS/NXkw/fDaCp9z2weRhK1DPnuPK
S8qh+qupZnmdh8F7NUGfrn0jdtViSJnkwkaN7jroMgd61oKvpVO1FBcXBLNVR9PUVDOqZfTuQE3S
WX1HI72H6kX5GKs8UvPJhdL8rdd1vutrhlPpoDEldSymoj44ZQ2HT+e6voJ3qxZjVsGyjjJzpTFb
sl7Z9ntZjp9hpctjrCwKIhKnJe3j9ecpiNB54pDTLis0RMOIw6adtEjCzaAOZtB727rglR1gOT3n
PEVL6DTlBY6/vYsMVZ7qcOQRNqDRQchui5WysC3YnAxOMW/lnvLV12yM7I9a2daXRPH8pEYZXcd+
Uvd+Q4aj8pml1AUoPyiqwc6dk/Tqpv28ZzbzxLHbJhAKlXmLJ4FfMdSvkzR8plhdP3lHQZ3sjqff
ferAhz4rwlkXr+zUa1nAel7EhShXnVFlRCl6PAwAjr0lS5R5j2tGgAIo+1ev0uk1BAR2gtrTr7A9
lCc8f8+sSPa1rYvo0AE6IlPRcme1oQcyMxQ3CnJyQ5rb7YBhA3l6Vk4JX6A7mIPrPtH45Synfn4M
avPbOIUDdaYxooOF2noozLnjiub4jBcpdnPKKaDujRMM726BKwQhrmbqtjAtE5a3VaxSz/V2GlPd
Ps0ckxu3qNVmZvFajiy6L+kQ4GVzy68zHDwOSwEfmdcr+xHAZbmEi1peJ1e4m3DsieZytLm9dGl2
X5eYAZSKqr0ZCl6vUHDYDwc6GGiLiU6NVdtrhKUv1MUojqEJSMHMa0aKMiiT7CbysYAJ9Y7Xy94x
qnaW+e0Qn/Eggpydvcfp/7B3HkuSG0u6fpfZgwYVEIu7yUTK0qLlBlYtClprPP39UOQ5rEQJTNd6
jLQmWyEgPCI83H9hufbGz6sbTzeQH9Ca5rMfx8FjnfWKBTELWUq77dWLOi+yHz0+IHcdSwCUFlu5
b9O6fQSn0D8WdmbuEylExJ6WOGr3xVkuu/25pDLNUAO89VTg8WaD7YztbtgVZNI/LT5Erg3lB36P
pRawbriHYJdKZX5FK6pwJFwSV5qkRSu3G9XbMBxgqMf9zyHCXBOhPhkZSTvd4/t4byCpvG21qrim
btl227wkuXCRevWskaavjk7cmd33MOlwU9G2UxV2JZm0WAP2z32ppkh4tWZFN7inF9D3eGXJukYG
omX+WeSFXy3f95U1EJH6c5RhEifrkbgnNKDkFHpkryzD2KPCjlZBW3BL7WieN+DHKPoJdWulIyTQ
BF6TLI9ZiW6PpjCf7MjbqJzKLwB2atdFEu6suiqB9MvdA1EvOSMZ2l2YtdGmtkGc+OhIosiNoo7I
SD/QeNMfenoGe0ND1ZwGEN4UCDHld54U+Xe0irp7QY3+EOBEeFvWLRlCEcH6FnoGmwgajvolo5WA
0JH9Va5c42i6tn5WZqjuSJHn/6b6QT3WR9AKf1yf6Q8etBM+SMwEerAbJGN6jkQPykZRecjAdJrn
Iy/jqpe8sToHhWNg8ZjhH1YFLZyoKAjXEn1WhyijXVWNxR3R4n6r6ww9fr/2tasSox/KeYB+yRY1
3+Dkg3uyParmQcENchVJurHHzgjvQy2szw0jaILPCRjWowwe1jGtUuwiJDI3la2imVDX5UWqICy8
K2m3DOjoyqlyROHT11GezDsPc48I4CgVJ/o/TqvKUn8cC5AbWzokUCENczxHPxa2n4KOXbutR0ML
voUy1WwUM6Q+6HY1Mqj1Y2I1yF64CuimVTfERXiDmYBao5VRiHszA5Xn6P7YYAg9ucvKn4H4utaN
YqJwdS4ZbIp7n+ZuG2zsRMY0m7IVakfHzOuFdN9pgbAumgjU0ZmeaG7raFIMZ7eM/KT+UQ+qLl2B
JYu9G1q5XbepC12vfw663UbAwHBpS76OUuHCLFYssMqwG6nLy1i5oQ9q+g92LivRoy91kruh6Usf
No7GvSCDPTaiAP875JQ1ENDEIQW19ctU7ce1bME+DCgu31GPGeEDAi08Q3B0uJSZ83vfqkr/gJEj
Due1Anqmt3NvoxQJ1gANzM82kG2nkXX3roYAhwslNUVwOEKJzkNa5Y/UksrvpjFoD0ISMUQPD+cm
Jw2H/jcViuHXmHfKsUZy6KFVtNo8dkmWx9fZwGFrm+LpoB/7rCDmhkqov3KsrtZ5BjnXBBlFy8bF
UQyoGp7MieiGR8PnuNRjyshyPaDMuiK1tsUGB1jozL0llG1tcSZKkE/eC/aSfpNkpWArbGg33Nay
qz5avdEecBDj+NPD6ELLsxxcShQAMTGjQ3/evBHoI9YI76oIW69pSojhSgR55jlYwoYqqqF9F6hf
m0KJET3olagPfgH69Kmmwcgom/ZeiowsvkpQtvYAxeF82BTX+SgNElIRsR6D5IqtojEv66A3oyNo
+sjeejmWZuHWsurmVldzxL6BF8oC3io4EY+Sv9+4oOI2ph9gA+n18RezVCvLqfOmr3AxdrtLStod
RihmipL5ra+V+KK73ncaCe23NMPoxem8SUdfsyfDakdB7RB31GzQE+8Li2McfakqDl+yjN/wHsVR
OCXIALrI17e2Ql0hlcwamEaceeyZkqZ59aa1srK9ChG+ju7BEGk1bNncbaXr/5mQyH8E2f7f4bHf
JWdM4/3M8qHE/rgGX/zP+M5D/XDyE+riQT3cNL/L4fZ31cT1f6DI05/83/7mPxJb90P++//9z8+M
fGm6Goto+pw4oVgwt94GZV8+NGXz4s//g8g2jL9sYSk2RLj/oKv/oVpMvyPbT1QHzrWw//6LyJbk
vwSlWhiG4LE1zZIVFaT0P2SL6TeFBjsDjS1h2EAqhPFnsOwTUDbcLyS/TDgbsByhwNnKTEIG1Gns
kyO616aO/KbqIzlYVRzZymFPLX6vYcGDaEA0rksMdZzodykV9xK6w05tIuQMfnRVSb35mezG9YP+
gHlvtJZd06Pd/FMa1R//F2X18KTxZgCXfzvKLh7iX0F7SnOFNfof6L+JKpwwQe/LNAc1avywsP4O
NBPiDoEEjh/ZdWAaz6D/5l+goTUdJqtmUBI2TP7Sv2EGY1bABYKZyl/EMdn+kzAjmp+JBaEJZ9o6
o6CJa8M3tPWJGvCM5hoM/RAYVS075LO2cZuR9WNSBL1ViSFrm2UZnCn2AhN1Ii/+S61lTEvR4BnQ
VLGoMan6jNTp2r2fgikGe1HARlVQdkeARa03zz7DKzRO89VhdCFkxeQ8ZzxJ4j17NMXNMd/ufNkR
gHpUU9to7r5iB0Q4bVjpwbcs+hLF+xwAbnwsxk1h44+4liM6w7jDHopPSPpI5tGIL3MJ+ed1jU45
2hUKjcC1hTedukZelrJKhdI6zQngzRxJlA1IFOtcuUTzy8w2XXs2gcPLlaGsINkCaAsfol/aA+J1
KDZLmNCoGPVsQ0S5fg4/iw4mgEPNX0ekyVCdYDwz7fMUgoGEMHBHdo/M98ZsKc057gKf80Uc8E3Y
kuFimwabsjqRBZ+9rK4kZ1Ra4qBQ6XjKEVYtne2dhWF7GyHWvRaj16+H0bh5/yO99o10U2F1Y3BD
12bDxmkuMGxlWBkuyZazKFUmu8oXZMa0U0msvyPOhE8Out8wCL2J2vbs6doKp/lCpxfsm4e2dArT
0dOdX110doasx09kRXIVVYnyIUk/V/GlIq6SLEE8Y2sR/gM8iXW/KvWDArIal9fr0v4C3Wqdylem
elRMDldXAV4qKDgf+g47qk9GQjG2/eY1l330o00X5s+rjwP31tB5deo0i04fpxx8s0/MUHY8a60Y
V2CKkBsMt76Hob2MgAoqVuGkkRWv0SNxeqRgRXcdCn5KJAOFtXa4EiTy1i/O4vFBBI+Sf2gL3YnN
fl1WVC7O47La5N0hKjZ+45jhpa07QhMrsMq0LG+MBggkuVKzwEg9ZXv//Zksw5RZCwnCp+39+WeC
DuRCBMCZGuF2TsTFuKVt1FNyQFrabVpmCzaR7wegAqfyxWIEFViQDZhCZaM9fZeaGBMgIwLdVh2R
suAhDiL30hc6mPicTK0AyRdEzT6zWQ6bXPN31mg679/DFOSz9VA3dcMwBIkDzw258/ljZ9SxzTI1
eqcB8wex8Vyryk2C+Dg66/Luz8eyTHpCE5uT0t3scXVE0WVwdaNjBYDp+mYlY8YIrC8DjNfJ7fb9
0aarzZ8MOqvBRqWolIim6f9s3g25luE3w0BqrZ1nYQHCH/zhKlEFWm1x+TkyzXUYYTweWgtT/pWF
hf3T1G32YjbZObm57zHaKGrBI4ZIu3V6He6G1vAW9phXRmFjtw3moSIrkPJOnw+0pZrqPKPjo/G9
anBb27i6NizEx0yQ4GleCNm0oWijamHKTzvds9cYBVqWag3oCBgpG7xCacQAntQaBf0sGj+4xFyl
UgTmtgfVINXdwiL9yt4goP/pOgunTroy/f6z4Ue7o3oObs2hEjKBFR6KGgCWPLQQF/C5OnoicIjg
hVFfWQyEQnaAm5HMqPPMhEosIEjck8CH9tHOVxX6JDb0CCQvAVvQCnDz1fvR+uqIrKpoAgArkeVp
qXj2nJFSRF7X07IOM/pvOt1c6gYu6khjoqxziYYuNhTewsd9ZfI/iQOL6WDBP9NNPRsUBybIXm0/
OIlyJUqEBT0DldXWzh4HS1sI11fHAic+zXsm41zYwtU7X4oixqJxtsUDQdpkPRqtuCTl8EyUhSn4
2miMJNuCHJfVZvY63RoP7ZgAcaLmUzuoHUiHjN7bQOd7RBHo/W/32kw0UGlh5+BfFtLT1wjBvKen
zMlcDYBTq7DlUKwEJ/X+KC8fCV0ZU9Gg3Ooy6LfZSt14Y+dxouQFRsgpi/h720Y/BkErW9WChZ3p
xdqJkDQOKbZuCd3Q2Z1OnygobK3pKhDKNvYgKwhk3b5pPCT5IvkzNgQrucRqtsJ2vjL84/uPqUz5
0Mm6zdgG1WnVNEmXWNlOx8Z+KacVpE4JRvBzLNNPVQgXuAec66DBDiujgIaDiBuQ323rUcstx+oT
QJOlyfFiRnIftixMFZ0K1DNeBGwPeL3qSkw9xvqXyuzY5LK+G9xoF6kANwOJnuAHHp10lEQA62W4
1bNPHBbWmPQtvkBaRPV2QoB1hX1jQDWikK1jKhOoN0GTdVhqFRYNDP0xbW1qkUO0dCfTSLOPAENB
cPpDb8HQ7dnmIkuWouARzdEsokeDefTEu5SOcliAB8a0dKpjUQvTEEyQkXbtO2nTytZR2P6lpLf+
QtL5YhPgwMkhkVa8Juusx7NNAHFrOtVKOAL1yz16c/60Gq+LdHCKrjSgQPnHJPcf3/8aT5oSp++A
/oONbJTJ4YDT7iwQVc/o8TyxBkdWMijZjy0HBM/7muW/mTOoxIkVXB0XvS9/Uxlbe/ycGJd6dClX
3+P2c9McVOm7j/wtNFm4VjfBJL3b7b0Oake0NtMdDIpI/IZsgTahjo5ofOf68Jc2uYqF0Odw+Nb6
lLxvuugCY6n3H015Wv/mzzYtJGh2qCTPYhZpo2QoIRwvtptyr8tHidOnKX4N1nUCiqCsvhUpoHLj
yh3us/jMtTi13qMhCbYg8TnCiMuy+6yAf/eKGx2ETFB/NZpdbX7FqTnlWJvtIIcP9rYodqB70E/D
IypeQzrNsZTfFMa1123K+pBVW9Ft3fAQa+dEdtrcSN4vNb5o1TMtf8jSC9R9v/XRXqN4ajiNcaMp
qNE52tf+W6xum/pL69/F8SWAK9Gco/tmYBf2Q/hf++Bri/u3RPP3btQPGrKiwRrNXzggnbsZbifa
wIhKFkD1GqzadV2eqS0sqE+ZTdeHuLrvfoYwmYLb1N0E3g4zVzd01E8mnXf52h8vScdhrNF7rMaN
nTvgkTlmC+0M2oEl4NSi0Eo3o/tkundFs7bMc7Pdkb5I1mFKRYGxFOYZQFULC5lvEEh7eD9g72pE
ux003c+FuzaaK1nd4qmEF3IOT1I6wrYLYdEr174bbYP6MLY/Ev9Hn24GcwVoSB73erk1MRHPUD5U
DLpl2oNsXBSHCIAuHON24/ZnyNsrAjXvQz8B9Bd2+JcLJqcnkzlPaUmWOfKeLtwWu1OSmiRNfqbR
4VVQTCy9cIMV0ReMqXF1Y11f2BNf7Ly2KSOURvZLSUenpHo6JKh6BG/6Kcfnf9ZJS1fNimFVLUyX
p6rQfLqQmcnoU7AzKfJsKZiQO1h3Udvs2itAfrB2DfVGcycNwvEnEvSW/D0v74fmttd/afrvCl5l
i3QvJEpVPviVA6UHlTYDYmjrYFYLTbQONsLedRO/ACm2yjGsryGs/LTZtO1X/2bqx95KZ0mFsOcq
2/g3HFp0ddWQBiLH6h3NiwSGhrH1z+qLWmB7itDzaizW9g4YzmVxp6IBHK8NJDMDh2psdkNJIbNh
l+88zEnP82afaFvM3A4I4qbpKv7Z1vdWcJcimzg8jltPxr3ZQXoUnjeTnsbOaigAPwR4fYsv+fgT
/p9wzyoUF1vHGi4D2GIVXLGvZXmZ+3tVAb/v9O0dFQHLXNX0VvtdMzptd6GhKZwyRVZ+sdWtY1V9
Ax9Q37jjlyz+lOj9SmeWtcp3C5Z+nXTHWgFfhu69IT3AbtDzKw0RvBrMa1lct8lxsrCipT78ev+L
v8i1ODPSLqHGwRI5/fc0ruqsjs0CVqDTGWHhiKD9KUqEiiWhn40uKIU/H01R2GMQYbE4c8yiS8V6
F99TUFUpFuShThWvKxAZNUH9OSl89PdHe3mio+RLLcpCjQ9GAmDx04cr8eyjBzQMkEGxuxoSKBee
BkYdxDJMMCLPiMweTl60prl/BzZFLGw/09ubzSbSZHJZxL94v09lkWfHjtDMM7+JeN5+tNnO4wDc
o2pXC7P2tVHowFFfJlkmZZ4/plyNVmQVgJ8ynJ4AK64QVVg6hL8SKFxcUw1YH9OXm+2jamy3mg4q
1klMsY3HEkO/FpvTWnE9YAKjuvDtXiZC01gUi2A6Cwobs7QsLDI7aVq060tsgPcIydgyZTROO3Rj
Ulzvgf2blp8vLOzzh0S9S6diTtmfqj94oPnCnrtjIWB2Oth1f8sRnKI1faGOP4oqkBYecH7wYCiG
Ucm7J3k4uGansRm2fepBNqCsrdjNBdtrHoFPMgr704RUUN1jG5SOqQXD9v1JMd+7pq6AxaPRG9DI
L58OJc9CUpFA3wGRrqB2sdLiTBuuEGMxaMkKYCqdgymVuTDki3loKeyWdOooC5sGR/9ZgGLxjq5J
a1JYFzk4AKm8gDfnmN0AdUOKNiNolIiu9a5pCpxgRmVhfrz8qug7MTB1HbJbDnqnrzqIJcgTEUaM
NgQuMxxgkGSkTeVAraEe7dv3X/A8cnlY5iKbNMUqcul5ckB5yXBjCalyub+qOoi4MpBnqwCskdem
v0Ub43udPr4/5ouPqnKIpXil8T0xo5uUXE/KG0ZbjySyaMVbfQmUDI15Ezy1U8CmWZd58xglWbAQ
wE+loeeLG/p4pD4UHTgEIJ8lZpMFnqSkZI2LrKN1PQZbEAIb2T23yk9mgZp2ifFXTsYIDq4E4mYj
mg3qLDnnJzTfx+57FG1HCaFqpNm/++0nwCJAHLYB6BiB9Tm+pvn5kIWbzubI265MFN75s3Z+3Sif
uAbkJC4gEIcgt46j6a9KGJMq7vmYfXr/5b4IH55zkgwk8aIyRyvw9OVayCiIwYpSZ8jLO7crUbbL
8YPHnrtdCQMr9feHe7EwUMMhcqY2CkqEaBSeDtd3OR7nfhIAdeEYCBKRBMKeXCDVTRzHj6OGNXEl
B9dtql9/YGS67WR9JkqaczHeUQEqWmdF4Axh9NvvlW5jdgK19NaXdlhrbe1qXIO1U0d7YeCXb5hH
piBIxZzkALfK00du1GAyOQ8DupTybpA9qJeByWFrqO01joALi/yLZgSKpNN7VfSp9kLNdTZbYlzQ
c1GPPTTxikZV5ZQleLuk6g+iM4bLrOq3qd2mlzTKPMeIKxxcvaWay1Np/HT2UHGmH0q1mXuhGXP6
zFqOvV1SYg+vAcpJEASTJRCrn5SWbBTMQaMHGxn87V5WvPtWontKhzU46Mi/p/GBgB8zhPHlCBz0
ZogA+CHFpkJWhUAFAJIJkt75dKaseisb13Zx4GDPORSad6O4wJcAUoVbt3ig+YIrApOJH5mEypO+
7KZF92yMP2NJWUM4JONB5JbBzl0ujUgcwjULMf/aJ0GjmrI7HWSqH/bsbbShYnkJZEvK0JeB0oNm
FUl9FnMQgX2mrLtUXqHJIZzSEzdZXUEwE76/sKC9WLinZjkwAgqpqPShoXf6RWRXBPDeOAoobSyt
RsTTegu7gfaz2YPnAIO1GT1p+/6Uexn57MTCEupTX5h19HTM2ALcV5dF44z16DQN1g6wzhDZ0CmL
6PLq/cFoYnC5k6DTKHVRLAYiwbDsUqfDdWkD01bqake+0X5mt6wt8meUdoxhE3k3cG7cYcNPpZ8p
lCTamaWTNectRR8M26O1Gq0qfSV/Gs+8Q586SuIkqEWJX/zY9F8a+wogWFjsLAXx+5oFG+6p9jCR
+gkhaa0KSqwHnMtgtMblJlVvs+Fbj6KmP6wgNWX0RKV1Iq85GPEjoGYYcZDEw2alF2uc7UPfAf6H
J6rQNgLH4cKxUsds9hPvFMszbS8Fu4pShr9FiKEQOzdcQ8uZsm4X5s8KK/Sr8bqG3Buu4nvzi1Kv
QCD4uL9IeyXFX3xn6zvd+5VaUFt31J7HS5sjXbum/0FRS70zPCcz9pCkY/syF9sSu+JwXZerUD7k
1bZWdqmM9MMlZgI1IF4bAtmOX0QGBLGOUd0N9QHlxcnJoNuG36vwSvOOmIwEK/xE/HP1sv/aPSZn
xnfkms/T38j6tZHYeOIKHaNuOM+0GvT7NsI/YfiJjAqS00Fyg8YqZQDlGjCkpxzBQGIXZchr+5d/
MS6s0C82pSlwJnVKWyZtpQt3GjhSrIDBc0cCpxoIAzuH829S1NEqMCy95h9HJB/Xgal6DlpmxmEh
cF+NW7obBO9ULZ8XaQOR9RCjldoRcrrJMHRHVcLphnYnQaLmawl6OS1kU8DkAATaJFnYMl5MUx7f
AApAzQccGMX608dXeGDMmz1CTaqOie/XYJ+bOwj6VEXSfmGwF+sQeTmFHsHeJE/L0WxNsALfrM0K
Vmiol96+GtwLt/e2OVTTlTbED15NMIRD0S6sDpO68XxxYFzAQhb7okUr4PQhkygoSiggGLiHYJyV
Vp3wG2Cn0fHUd6zayVkg0EU3QeCAH+iv6tjAIKgNlDU90tFJSNM2uKCfYclWOWmj/gbRbR3J21S0
x0Xrb+tAor4Y1O66nvw73o+Rl2+NFILgnDJ8XQZkdXr3sOfUVrJx8Gul4qwUDdRBMMUdOWNTxRNV
PvvShQvH+xdpN+L1mD9TrZ+6YbY127VgClsVuoYFaVqB84jod4bRHNtCPaORI7GsJktwq5eBOPk0
0K5RFVPllDp7Soy/bUooQKIofNTHWPoRo8FmdY102Q3F/Z++0akXBIxsCkMwnLM4DLKsrcwAc3uJ
vWhXyFTjUL5hncE+y2yc1LPtI2lxun1/2JcvldiTFXZg1TIodYrTD2kHE102zaAjq22BNnu1AW4j
72JXHZB+QDYwRAP7/SFfph8aATPVPGmF03q0pqnx7FCcikpBCynKHKVv8dmpqTJ2LTVNY2zcQ6qC
cq+NuENxMMGsslELBK46f90q0R8vsygNTygtzqq2rs7PcfDsENooNIy0IxX9LyjPiR0jvhkka7fA
lK4ghHsDpxox3rz/Cl4G1unIs7cO47MxUVRiZNMxe8vdtHZgQwMW5sYLF173y83kdKzZtMkntwCW
s8SpCun7YHHe9xsNGCS29fXlWJ/ralhsEX72F8ad8vrT7IdxWVZZCqiSgfg8/cpJAOU8b3yKgAj8
rpuhggMrpd5CLvvamySt54jBRgEqcjZFvVGEnuSrqQNFffJpNKDgdOgSegH8V38JbPBK6No6KCMC
F28X5ql6+lAhpAR7xC0eA6f4Z2BEj9Bf4KEp7kXHzpG5xSYjp/Zj0zzQefT2tEIP74fOzPKEDVGb
bkGwAGrgsUE2nt6CV9KsZHNEz6b9nvtTOR2fB/r2YXoOqx89mLINzjJ0HVe1rjzogwTbn0YAenXu
KoLQcY4+qbVmiHLTNALt5pCc0/KTfO1LkAHQ+vzjHZYbRs6IQOPoxWs7veFGE6GmAIt1/FC6yltk
dz093xpl5MTGsKVc1eGyi03u++/pRWDo9JcpCQHGpeQujFkOZUkuPL8qjJyJDb5FKfO71OEmoptf
tCSyPjIYkidooXOSp0Zz+oiZa0FrrPwITYjSY/eO6GlEyrcmRxSRvu2fPhn4SETUObwRgC+gxuCW
5K70aXigD/qjLKoU7Ly9g6jtpAqqn38+2IQ4IxfFxYE21emTuVUDAxlas0P9cg9RbidcvV0hsJKs
+sB4fH+wF5sR5DAcH6Z8jP1Wn8+uQeoBtcHWdpBipegU4oZW2NbDRONVErM9JH5nLKxSytKYs81I
QoDObAOqIZYL9gHFkF2W41gWpY38tanwSht72tiY1kWK0a8Vv9x7vmofI1L3dYpsycjhzOgl/cx0
LZRTNHMBt/Ii0+KdABagTkPDyJDnQLV+QPqAciRyI7klYYGqxVdq/QMOBXrGzeDYkX9txd2Svcv0
WU8Wb8A9+FHpk1fPdIadZ6e9ASlVjREyZCIdYmn8gSrEUv3/qY367ygW1SDNQI9rIhNMgTxHU1lg
jzxVRVk1iv18KwcZwF6f8rScdDew9PIf0L9vYFoq+0FCEw67mV9V1Hwd9PHM99EIkzp8bZByemDh
zQ+dPEk6KdpdVcKVej8yTzfRv+8UVQGSBMp1hPlsNUFvuuxcyQ+pShoXmp1c1oWLtkvlhYecM66t
ffMD7zwwBn3h8898dhhZpYRORX0yRoCGPC+n+6mnN7SDmBNBvQ9RUcAUftiXRRxvEYFXdzKo6EqA
KHYVL9gMvb8JEB3NDqkoy+9eN35+/0XMugtP9wNxR3va1sFOitmG24dSZ8rolztI8BiOVuCYaDmS
Z5Ybu8KJ0cuy3VjbX0HeyKsE/dSF+Xo6Xf8ZnqKRDruDLHmOoAzcBvfBkOHbClQDNPl7CenXUZKv
oX7C0m/xa3r/iU8n4H9G5JQmaNpqLw5qeY8eJE2FSdMzBKEmRvMaa8sxs5Bl9AdtX7Ro8qAM8XfE
/R/F7X8Q2Hz2BSYK3T/UuMuHBGoc5KMH5OMfTlhu01/513eEorlGOgGAcOKR/Yd8ZNt/seMDtaf7
xLryVFL8x1DI/OupK0w5YzL2UpQJjv4P+Uj+yxLUWibWEnYlU36i/gn3SD1dOSXczWg9Q3SbrRBp
a/rxGLnaAQmUAKcCxIBWCEYnt+bQdGdQgtGgSfHK+mL0Lca6JYpHtF6K6DB6lnLTj1KGqmVdovaF
aGTcoXKKHFiCNrBf1+qFmyvWQ95U3cGX0Q3auFaSrgdlkq/Su6AOEEBHjuPZa7/+ex0+MVE5jfx/
H2WqDz07n9lJBRUQYS3EUMh3VwM6/78rE6+HlSskvacgOCFDDdRBsNjUKnHulXmhrl0LpSkW8Cb/
jWaX9XlMKNusmqIPLeQoazrXKYrxF8jQq986ybIuoZRa3/nW8c4PNGxPtbxPHixEkrEqbZPi29DV
1rYxZelL01r6+YiO1cLqerqs//cJ5+WLrqtRZxehOOAcEJsrHf+Dn6qeUgqFzyv9CLUs/iLG0aSM
79kW4H7YDN3CuiJOtth/x55trb1I66KzsvGgaaN0TeqsfCvsyv3a9gVurO9/wtMk+N8xplX02Rd0
pbwXRtWNBJfW/zQ1vMCDUpLvzEH4yJEHfbxwDHtqGv27lf870nQHz0ZKQ5rmYavjfsDbezSx7MAi
u5Q/1aVqTScjE2Zn2HDSNeROwrnZNq8iu3cRMig9+ZNlFzJtkMb6gVxOi+pSRMnaqnVQmGWuUnmQ
5GrY6Kgx/1JQ3jp3+zjKFt7RGxN2XvnIZN/XPTSsdmMgdqk9HjGGWLA8fOvS068/eylN2ZWqO4z1
bqCK4PnpXonyhch969KzdDWqS1SJuqbeuWpxpcj+rdwsbbFvXVo9vWvbL7TQ1wruGodQPAwcLWOR
/i+L9JUV5a0rz9ZGUx88RIi5MpicrT9iLpCWCwnaW5eer1VGDMoqwdFMxU5a1ZBHkRvnQ3c9Ly1E
aq+OJg7IOxHJ22gIoYkMC9Pmjbs2Z2tAkiZBQvWk2tmFduOr4e/S1T/2QuZGkCjv1mOaIdOeWfaP
jAzeM4qL91/IGyvXxOB9HtZp31k6MmYECDY1KI2OJuqbalzd90XqPb4/xltvZhr72dTpG6qGbsIY
td+iiyL0wn7Q7C754Dedhn12+ThEEbqzicRksI1ViS4ImDhEfD5287PJmdpWrCtRVKNGiLy0hZwH
3jYfu/RsclaxnlQI55Hr9zAYPPyMRr24+9i1Z9MT4fNSiXvOEaZa3SW5cMJF0txbn3M2PS0qy12L
3NsOXXong2VcSeXCy572sld2njnJcZQC+mF1wqIC5O+Lm0TK3i0j+3PcokZueiK89RBiW2AMvPEc
xmzCligYRv7IrOqScj0qHhrRS135ty4926t1lOU81fN4RRyW0o7mj78IHnrjFc0mLEJGCIfYZbXz
I0BRBtiz3PlQyMw5DEnu6mpQVtWO+v7nWm6/wmBaaPdMN/fad53e07MpOvi6a1p1Xu1MPxRbTRfR
qs7c9BBMdpMmKtz7jz3CbLKGaou7UeayBiN1gjAK2nCNKfUL0fnWV53NVz/tjASVfvalAmFj93eX
/qOBgiTJ65bOb115NltdG1msAVjrrlBLBNvd/kuCw9DHkiJjNl/zNIiTAv/pXawa6zzMd7G+hE98
477nhQMM/1JfyYtqVwq5xBhIt9FnwOLkQ19TzCao0vjaAD6w2hmjdYZ2/y7Gfehjl55N0D5D1gJB
SAJFmCjoGNmxzGBOfezisynqd008ZGBsdrLdri2jcQYk9j926dlWWnm+17VtU+2Ekny2C/1HjtHE
xy49m6NFJdQUfbxqp8JpjyxrXapLHea3wmQ2LVHvzJBY50NGSEnkmL4MxvZjNz2bklksUt+vWLOs
VDuAP9hUw+3Clacoe2XNErM5KSWW1qcZsd1qpkbN1CUxIs9dd50f38iDZp9DaJzEONqCvlvkh/qV
Apljb9aejF/U0EYNSqSe+NpYWP36iSGvYpRKnQiln+sMEWd/HQW5+YDJhnQboNa6l3oj/CRjmIQe
66Rhi7Zxr9jtYdQQrvNAQW/LIoohgxX+PveDTl4FspL8mlQ2t1U0DPtOhXbSS8ghS5SXrZXWZVjD
VGHzO4gF4pidVQFWDnPVvO+NNNvghyLfSoOR1dBUpPpWRWm2xs3B6D6W4YjZ0iO3mOXZ4AN3SL4i
6499Tml8LFznffwqUZAGQ7B3l9vWLb6tt+h+ffDSs3UHrXqJ/jnh6gaHSI0ddL6chaB6PabmYDUj
9tw6R61uN+ZQmUXQ/MC27GPvWp+tOkqeJZAx4moXRilmC1VUrWy3ufvYjc/WHRPvghGhsmqnZe5Z
pgfHTHU/tmfP+TNjjm5ukqbESEMzr9IhsUQKSowfu/HZ0uMDoEkbn1mM5cQmNIazsVqSpHljVdNn
a0/FrmRT9+NjNgAAUeFRvf5jy9oc7u9rUY+qJaaFuPBt+t5wunhpc5oV/f9b3ZmrGkmt3eJzLle7
3h78B3QK8THSBzydRte+j1kLIFONVnupYGh1xNSkXWmyW3xsaj0pxjxLBCd1zLFpQ9ZrX+nOZG2E
4IYj7cd2xzk4E0+FVDepb5J2247ozzss8z4URnNgN3uuP2S1wgdBNi+DlWZ72se+9VxaKGg6rFgT
wkjRg3v0MOMV5ggffCGzaYsRZ9TEGA5wbekKo9ZdAhT7Y29kmhXPvmQ0GGUfuhlgarW8jrN2I5Xs
LR+79mzSgiMvFTHddg9+qQDmWfz+2IVnU9YylXGsBebSCsIgNf7042IJ+I3VQJulC3mbpjTWuTT+
BIWHmUpRLSxh0wL+SiKizTZRRZGkjsCup44UxhIGLWMxVMnWN7X+Ktdi72PnYfTaTr4ofepR+AVf
FHlvDSBoe2OF9EHff/NP/f5XnmLOy1elNG/iwmNujqOxgTU4bqituNT3AuwC8zpZq/kgH8u0NI99
22OTIPQYxrUhP+p2YXxss5l0EZ9Hbd7jfjxoydOEuPDlNEY2d/EZ3wiBOToq0PK8y1At2o044/ZJ
fZ0r/sIB+on79Nrrm81kL2pKwBXsY3UXoVxOETC+zNAIX6NW624DumfY7eF7vwHoQOeoQ6MY8ybp
YAWVfVcYbfkN/bz0WOR25SCEZF+b0iDIZXkVqJHjP4pK/WbUPfU8k0R3lpilu/DlX38rypyYMKZS
F6ZNW+6UPJGPYsQ2Q9iV6bwfV29dffZeSmy9cBnHXQ1Z+7XbRmvRyQsL83SJl68cqY3TWFG6RrWH
3MKXVMqsO72v6iP+T9oDPg1LVMbX7x64xOkQGEirhZnwVeHwOqT6OPkuTbi3Lj1bQ+MsRHsJcaKd
hlfOYH+nDfChD6rO6XlD4Ee1gQEcLr+4XLUDQu5qXS/Uo9+67dkyqngSr8GMOCpWBkIF6Z1uIb3+
kVhRn1B4z7as/8/ZmTXHqUNr+xdRxSCmW+i5PSWOnezcUBkcJCEkJBBI/Prz9q76TmX3ie36cptK
dZsGltbwrveBW4iAIQHeT+MBnSwmCa5K9vOvPvvaXUC0OoZjGN4mHAGnuVkm7FG4/z/55f+mbNd6
IZLSFEu1AyyNtVIAFsxgE2L29k5M/Pdj/u+DDl30f59CDaAgxzzOHnVpybYQHawgbQDuZFjuxtiy
U+TQQwNKKDzbPh7vWQLnixAGzrWNpT9jvmSPE2fFIXIg2c4w5NkATcAPHhrBv8sbo8vZ+NutQ528
FDr19ogNwmQf4hGsPQ6sdx6My4X+6Qe4CiINdEBZNlx2TNbcnWaT9kceTMP9lBYMOphYrWDLg+/w
9qPy2rddvfQ9QKCj52G8NyWYv+BgZzelY+TWR8V4S7PkMiJdcveOy9UrL9S1aZ+nbAgMx/yC5Ko4
xRau87bBHXr7Wv4cIyG2+O99aTBwzWZIwo6iFMNF4R4e2xlYET/T5fvbX/HaBVxFBBoCHi/nItqb
FevWU9/B5lb+XbT5t0b67bHCsqIVAUVZC9XPr5YNX0CW+ruhbniVTQXgCICdiBIuELsifIn93/0c
4VVzIi097P5VgWdV9l+RAXZ3BRuKv/s9rhcWpnVyEqLuZC/x5k6TXGAs59+rPF+5keH1O9wvKQZ0
qM5gDn9Gy7u6bB791TNy7bnCV2mGGdLwYyCnmFYhmv6PM0v/clB3LZgtY9dkk1/xmLTx3YKiaqOx
YvzOK3SlCvzf6B5endRGTM0QhDzZg1TMj3mGYruAjHJrVQw4giCgitGJ/eDIih+1vhA5TBGcSzkE
O+AFgu245A14CxLua3/3a1691AB5SFhPiWQ/MUiFsnkEoZlOx7c//JWIcb0H1/YxTo6Yj0dqlKEV
bWf7Ibdr+FwQJp7e/o5XImx4VTElLWgdLigNFk9ArNSpFh8v+S1AKB7uxBd7TaJi8/j2l/35sYbo
7L8hMI28TIAeTvbetE98XfbN1L3z0X+u/KJrxa6EkxAGuVm8xxte7gdQpao45HfRytqtLBDJ/+4K
Lj/jb1EwidfUwMUy3ouE/ArT/oDR4l9FwejaiLCJp9Vr0Jn3JUwAjgBLr9slyrt3HtTk8or834Mb
az///cs7GP2twKXqvXJQJN/wOQueeiWwtQ0evaooj81z2bDkASUfuwnmtWgrDiVstbYkeTBrLmSV
itXfwthy/BU1Vu5805o7S/vwHmew3KF32AOxHPzDaUl3fTFgFxaLYrXgE0CLlki6W8HFuLE897cy
A6mE9E59vmAHaw7lw+ewi8JdDiqsfueiX3vers7DIe0D7XlrwJga2T4uu3ND479TmkCM+98fVJqU
rZQ6vYfcBGaOlF2MVPL3xvtXAv3/F+r+jyG0XUpaeEPVEbPg7NRBEbrlRHdnbwTdCzjtwtqMRnLF
Gv4KynqxNjF83uS6HSXAjI1qg3UTI7WUN5CDNlVMwe2pyxUbdDyT4d8peaJrPTInjLkkDad9EObz
TUkv2kXAMN85q/4cAGGh8N+fmCxgVAN5t+x1FER7a2aA1WWsdmqG4cdfvdDXe/jrImLPV6b3Gl+1
BbkS2zjjYP7y06/CxcT4sIAOFO8vhhMfaVDacwQ+0TtdqD/H7uh6I5QW0TgFfRvvc1a63ToOyQMd
Ecoz3YAG6HT+lLhRfn77h3rlXlzrBQn64OW8lOtR4KH6PJfJchZeuwfQi5J3bvclL/tDiCqubneo
GB2YgAUqByzpPC05ee5jxz+NIRHHYXEozufYAOje8vrti3rtF7wEy9/Cec77eJ5YFB5HA4xSpQG+
gz+GG5LtRZN68r1aP8GXRr9bnV6Cw58u8SoKczuGpZ2z9ZimoClVjTSw1ltCdtSAykBjn8FJMRJx
e2IJRoB2BhV5sDNMNEB62APkjD2bblJboMhAR1uExI/BXxY9gIEu2Nxvw67v/2kXGVUqWKc72CCB
jwuAzXjjGHXPpFmy+xibtks99sI8lKZp78FLE7VpRLFDctXd+qnFDspqGqAtAbmrAVHGmj+cSbeU
sa+ThXddstj0FqTY8p320StlNSyj/nsfQJtuQgLh0lEUePvqFUsvv8Alxg4F6WnwFW9Re5Qmgmks
w6o3STp2m8E/9pEOZfccLNnwQNFvAmuaAC7pAPaGb20JHDA8TX9Ntn9vJ+KV8+TaG5wPCuVVhtI6
uxS/GH7eyj5q38n2XslgrvWWFCAhlG6zPVrd+luw8pLbNiHT14HALjOOu3Tz9jP/ykVciy+Nn8OA
N84eF2fAHdON23j0e965la99+uVN++2NSieuRgsk+rGNiDdVk6xgeqfG87+LEdcizCXu4lLZ0QLa
FsQe5A8S3k2D6T5gIcrVQiVqC/s7j5ZS7N9LIy7p6R9e2vwSEn+7pmGZEt1KWM+C+NR9TyIKRCzY
7F3tVAvb2V6UP7pxCTsg4vrm7OXQvmdj/tqvefn33765gby0UTitj0NYfnU6AxVZ+3fOpqul3v/N
MPKr4Ff2oK+7llo4afaNrcuQz+ep0eIHGWwPilxrgS8IS3iKgT6w7/osBWF8WL5NoJD9XVcXNgP/
vUDgfRdSsFDu8aZ+mRGiNhjrTe9d4eVT/nTjrsJK2RRz0up8Oi46QWM36c48b028GYoIkxQzEnHI
DDPnZuZmg1kX1qgTBdGXlAAhzxoGLm+/cq8lc9cGg8h4KbUikvu+h4US9g+iQ2G0R9oNLQmW6nR3
kIoP2xAz8huXUjAGEw+eMFXxHusBYgP/4B4ke/yZGPrDNGOkgHwDwffO8POVw/1aTJpAdCgHtsh9
WwA30CYTiHXgCoPFLt5zdf+3i/aHm3GtIZ3GaQB6jc3HpUGuXzRjPG2EBCumSqVOMVCZi1PiofPg
8Ftx22XmKDEoMMJbNVLcFDsnj8ZBIfTeBsRrL8D1KrnohiUdKaaFcEJdX0xW0mfsUUW8ssYtG9Kq
jxSdI2xn4u2QMR9gGbD0qamChoXvbZC8kvNc26GD24FujKH+aKYv0TLuusbXZPCbIv8eT/l+md4j
zbyS6lxLVse5GZ2HjyBIQ8EeZmN2J4YuPEY0a2u1UrbNFTyZ337eX3ucrsJWu+Y0g1tJdIg7INRh
v76cBHYUN1jcmDdvf8Urp2V2FbzWtUf/jZjw4ICbABIRfrZTXDz3KZQYmJA227e/5pUAfAF6/R6A
1xydl2lV/Z57eEY4GPG178Xf1z76KjiBp+6yYMZHz7D7LKOjK/6yKLtWsRbWejhvEbEnwBEe9ehA
rSzX96wDX3mQroWsUApjPZ15scdS87BUXXZZIWPGkDs05P2hFcBHbPt8+Pn2HXgtblxLWykxQ9Jz
LfaYPmf7sZvzn0AKmecsQ+bieNfALnAUcN9h0IPgf5ojOOIc6+HpuJlhbQjbh1K/FzNeebKv7ZJW
AjJfmpllH4BKncNGjYDd6pr35h2vKI7+Rcv9/rwto+9X2oxiH4ZJsKPLJe1OCjOXletbgO8Hx4Z9
aGXzEKCK73bDZOZfVKfgvb/9c7+yyAlnqP8+8cJDRIGG6bIXi4J/sIgq64EpzENk135bZvcggGyN
lvfJ4o8QSW4xuoId5wqhRbOJ8/YX2qG14cF5gr084DlCYv2zGW+xNrqJeXZKdfdOB/61B/HyYv2W
HCVp1oosUmI/Y4V/06VwHfScpRJzbQbX7nD1d0XWvjucf+24uDYlZmEyd8NqBMzbwEDZwDwk/BEv
iQJ6sZ1QQWLZoIZlUvoD6+zrz2iJAAkdKHfjCcx5807N/6/84g/HKNZ1/3PVoiC052E6732G5fkq
LVp+EgL72c2c8u8oe9p91vHoCL3dZi3hnJSv+6XE9BleKe0h7+wgN5MYXRXA+WarlwUkO8t8W5EW
RjgyGZKnPC0vG3AoRTtngYjX5aCfp8A1j9yH6AWGLnpJ1eT05u1n7pUz8JrPYfA8F66haPO0Y3/P
+yHfJVZD1zuu63ozw6blBN5uX4tsWd4Z9b3yHl8LEoNgTIYpC7DQshYAa7cZoNZggutzK5n++PZl
vfId16poAHJVAPqq3WuC0gSAZ73lYGVtIj9Oh7e/4pVT8Fo0rANYyJoptPtMw+OYprE9rqnobnJH
w7ugGNg7QfjySv3hobtWEIPdFsquoXbftem3yZP2H+Z08fRXF0Euj8Vv73G3TnxIDFgOYZ+wE6x9
Vl2lubJ7LE6JBzL66Z2b/tpVXALJb1/k+mZMKKav+zIfd3Bw3ozde0YZr3305Qb99tGl7M3a8Lbf
XyyYuhmnYPpOQH7lFl/rWxGFwcoKmmkv1rwBMF6kt3AobMMqBGD70PWg/VRv34fXDp9ruesYtU07
WqwEm3lUcZ0Edt2CEe7OBHXJ1jcm31ipDphRnIrhM131X7YkrqWuDcx+mjI3PdQKLjwyL8cDXNLW
7dvX9cq9uZa6ApE1avRrJG67BhNafOOh//Z3H331RMkgZVkmZ7lf2jHBienCk+XmvRvy2h9+9VC1
elCZKgMUxyksxIxgBOJm+vntP/2V6JRc/v23J1bxsFkYRcnH2jm/XQkL63Yk6aPukujr21+R/Vvb
/SFuJJcr++1Lcri/9k2GupdHPeYja8ItBcwy8jtYXHZHWkbtcyO6Du7DRN4N0cDPXWt1ZaH/6jfR
Mi2f4RxhK/aUnHiOpmQS3KsOuA7VUPU1LLppl3clmB2yg4tewoJiJ5ZweuErcDJ9syCrzi37Fg4X
ak4WAsIwRuX6gmULjLwYxwOxTVCGy4pgvT6sEmGDjU6D+Sf33O1Iks6fO5q4D3EbBGijxnwzUj4e
JtN4XrdKg0Ie0GTf2rh7tGOOo2QU62FE527Un0G0CCs3L/QePukWvV7pPSzIUnbQRM9RhbYlkPQr
XMp4+GlefQh30z7GaDosSvOZlZZZWIz77gx7czNUS8rDEEVOCx9ztH/vUDrIurFZ9ySUau6CVbhH
GcqgYjOBCbwNPdlSCHdhu7vM4WM8un5TQNP4hJE13ZeKB7hWWNQ8ZHGcLVtFCb/vactvUxhgHJpx
bJIqGEtZX0riArNI2F3A1WOMz6tJzVilKkgO5b+AVFvkm1J27NBy6gBHaUf/IjoanxiMWlVd0sCm
VcjZUtSz78vsQ6oBSVnc1GPkskr9ILwnPxoLtk0fXnLJHqsOt3DDUnDUhSP4U5r0gKEi2DkQTto4
w5EKQ1PYZQcBhwd1Xw51EcEshI+6/BLkIjtbTmgtnb14AafLUHUw84mrsc+nbZl2ycYuVB3Qauo2
hU6WTxygQLlz6YD2e4/9KLBJsCeNNT2pz8SIZNiDmOhmzBCHQVZMNmsCW7kJ/mqptazfcarU8slO
EVmqoCAIAWPkoJmGe6iqEzr6T5cB4ccYfcL8vIw28h9yXMhLM8zFt76dkLDKPEiPqAnnO5GHFN8K
b5F9QGcAiFPoS4C+yVHpWhe0um5paqJa510UbQo0s76KrhVAm+RieAp0kN4W0UoO0mfDp9WNYT3D
yKiG3aSqh2IOAQdQQGtBSg95LExEJ7JfUDB+i+Jm1NXMPUyFe5izbtQK3zoYKOcX7Owqw7ROGTjJ
oxnhJTzjnegxMujTQ+H0WKPCj87TmhiYWsZDm8IQdTL9zYI9qVoNDlWCGdD52jBXFvmvIe4lRR9i
sFXmOkcPdPXdphmJPQxT0iw1b6XZlUHUzpg7z46D7mThZOdFCM4Nv9BzssLdcSvYISs1BUbZlrs+
c2Db2MQXRxiXFsVG6CACR2jmcC6NRMHuGcAGtyXRSTWU2VglZTAC1qLYZccIKM6DS0txttSt8CDv
opHVxnTsBwunxtzJARvV97CAmr+z1q1yn/NRTtul6H4ILOuehM5idqv8LEG+yiIdPo9T+SvsOe03
EqcEfHHmBqQtGOpn9055fggWH79oGN3cG5Lx+zSOeb2kWQ+oqm/XvprjwEewpWbgSKfYJH/mU2fu
0Q7TH/Dnm59zW0zwJcbI/nEJSvEp9QJmHlkBevXUw7IBrv5wqisjHx0Vz+D7vsz6lFpn4Gm+JGBh
EoJPXlkEA+4ZSeNNG8C9J9Y++oTxfXGvhnnctr13H2eCcgddyS7/AImlqVvWxsFGwH9to1RW3qeW
YkI76gE+m86cRMRMnTOrkb/l+har0mIjHdBFcDoE75Cs4Qc0MvMtQ+8LlteBtFUwB9km8LgHGQS5
B+we6PsycPQl1CLYFYXJXgRJ8x/QjCDNamn/PVI5YkDICFy2QfupZ5qg3oz6+V5LRXZN1qp+A2Il
Yn/eFdjUbNd5K4PBnEykYO3MVncul6H7EJJFbrPCDDsDI0AYPgNK46quN3cJ2j15qi+qxrwbbhbI
SjIhtzAAOxYcpRc21mWylSscgSvbzc2NIcX8s5yBc7MKSKtFp+1maRtAuDnJe5iUc0DaXKEoYmua
1W3o5vsxNPYQq0E+Kp7ESH4R+aeKOpLsFFe9qwes1OzDbBJwI5/W7nOh7PQJhmiYcJS5CutEFTSt
2pXKJzpMEiNDRMSKtQ19mATWoyposUEMkwbQvdGb7Tqu7O7C020rNP3yp3TJza8ZWI8NpryQigYr
WGZTNqRwvmc45CCoDx6JFqgxmlTk32I7JiDRjUF3VJ1c6zULyltYFYLCNg3seSp6h0ML3si1BXXm
KTTNcCp8kQJTEq8jwqIFkqpWKgaU3loojxAtBazawcKkD2ncZWpjGZzW6pQG7oHQBSMqGB6LCqub
/S5vO1LLJR7vzNrmt6HBXwyARB/XrSDydu0GHOg8HfsHtSbYn2ii8sFFwXykMIkCZSwtODIAlmwD
OInejugjVASrVsCBz4OUtdRhtw8yXnyFegWKkTw1P3xBulv4FLgvrOX2FNiu/VY2TbIvSw6C+Orn
7ZK2S4E1Qo5dhlxPAKLyJX4JTd6eAFKMXyhx6kCQV3ycloxtiACcuxSxQht/TvYuy4dpJwolnzBC
M/usmZJD0wWgeamo2EvJi7Mp0Zsv8hHHtoMF24TkDf0FEVZRLNRyp7TUxYeyhPv1hiiCZyOjXSng
Wpl2sKvqiiX4mUFAt3Fl66Y9v+i+KpKaYsOQi31wbdk9JUUzfHPQep5bOk+PGj2UJ4RUOOw3USTd
ZihLYNARFxF+QdV+oOqlSxN96GecPnM4TsDtxfyGwzV8kwQth2l+2WY3HUiWSRUOjXvMOmrgmTci
uAtD9IlpsXzwsRO7mNO22crWFS826pKtDbOmOC186c9SIScD+q7UoE0wZTHsNiQZ6hKOHR8m5qMO
o/ssvO94qL4Hwxh8AbUh/ziNudpFLs6OZgywICyD+Gwb7MmDuOYxroP00TwT+HsV6LGVSLGSyPmv
cGLCTGItXd7VJpXzVx6X7dbltIO/Zcc1wJh5MoAJp/DEMkn0Qyv81GzVbNO9GUqPLWijz+HS+AMz
XXfv0DGVu5aQAN78gVmqBeNs2M2qBvS2POtOmZmfrSqSzWVaOqPHl6sbmeY8AQFSpt/DCFo8bBYq
8nNqdQuWWTPCnj1NAeUAsAOrzdFS3AbI5kF6w0rVhWD9pEnQ250hbTDsOg1DqbYBAY5ZD18ATbHS
XLlmYHAMHKDfqIZiwLr1OMJjDEhYpuINtQ0vTg68Mf7TItveIb+6mAAKFZyXLADzET4G3FcKi92i
4mTdx0mgQCLA26XqOOG8309BAldnQqJ+C+9KvkIJxuhtXhq35xi74AHlVM5wj5zTEwR88keQAnnQ
ZEPwnSUuoJsWuF9ZBUEz38L2KdgENO/mGoknY1USRLruYXmy6dNCjFsBydpYsUagkMFCnF5wuqUj
/JAJnbfY9YUyc6IiempXkv5sB5iylVMxXeSaenkArLV84trH/WZyCrmNQ6q+KgKQ5Yju6ol4xPJ1
IpBEOoj+cpGjCTrNmbyJgyj5HPrJAg+RIfdbpvAW7qSuqMKJlnB+6xIx1BhzYjlUQrsEkFnX5bs2
9tDXJUXfHsp+ie6loB1QfsWuLcbuRZhF74FWa+6Qf+JNMtxu086/wPXPlR8hwM7IIRng83kY2jH7
5hs72NoPLor3EycANZoh0EW9rhyExCBk3R1nw4DtVAypF7ySoKPsqMRWvULpfSgdVshgftxCYcKG
ca5QB64xsjUaBXfOTn1718KGX6Zwsdp65E/Ltix1CjUftpun3Winc9zn2uyxc7f+gH39qndvF5AR
gECoFP9UQV7NeQo3xRovCT14HeDCPNynzxLT2ztmmN2xKPdbO8X2lMa0+GoXPia1VnY+YhQxwVyZ
oeYZ8drn+erCWutxAMXhstkfpRYzAkF7VWkeIU/wuZtRbfiW42ntPMB90RqIW/wgS3iIgybr66Rp
MQOEifQM0qOYgioXosfMIYGZQtzAxmIHgTx/YJ0avndB0tyWw0KCKlAKiQIdSQCcZBNDZ5RMq/0U
K9k9U9AWYAQdFKCf4AT4OowORFX0Ppaj7HQPhWRBvjQ9CT/gxbM3ckRtULECEqApcgtewjkubqzL
uhV2iGgT1SmiKDzkfOb5iS5rgOAedTgYM7SCO56IDxAQlE/CZMunABHm05I19JAH+bpsdUEgBwVe
D16zUZPi4cozfexjQ28x8L9koEOvs3pZKX7j7vJ/FZr5XzSoVLJWrne/jEjLX3B6XJoKe33ZTcxA
grxtsFNxVks0fsWCTOxrVipy9GnsP1oaI/i0GgltVZapa7bJquZvCV/jg1As/MdgpvOlTKGoNguI
nruBdfLJmTH6Gs8xalaWs12SNvqeINCxzdxhBeoSGZYO4kjgLSFqOhmAldtKjys3GFZNy7MsVPlh
ShP/jBL5uVmwp7xp8677Ueo5PepiSp76wpI7PnqxWVnicQsF6E3IyUmGkb0Zmk+Lz4BXKRCPb53g
IaYgaRNhBUCFBsnuQo66LRNRx9BuiEqtA7qxfTidCxW5xzBLzMZhl+1WoEYBCimNeFpPGmX+RpHk
0t2YQ8dgH9tm4W4BHOoMiRgGLEgK/kknyj/7oudRFTZZ/rURyZTUIIZNP9EUUKiGGZp1RzTzoYSB
n3/wnAdTKirctByK3SG8lHykIPwck7nbJ2i8erCAwuYpmGLkSDDus3czhmcL0KQghtUSniEol1UY
ecRC3lsIwhL3pQlT8UGzLjor0ZuT6/DfKgeA9j3QUCi/iwi1e8zGvN/mvSVfNWBMHVQz+RBXeRu0
d/DV7nDvuWvOKXByxwYU0IeEuC6tTTcvEOPB1/MeIh7zOIkgOpgodjdtlOT38OtiT1AJFxYHisIL
NgSRPy4cKMERmNMPhiE33MyobsFbbsVdnsHLs0Puh8bFWHzPF64eQ740dTx78TWXib2AdWb5CSsX
wxbuquZimp7AGh7KN5hGYTYA++Fh5E3VLwpA9Chohw8FVIg/sM7TnDGIBmrTNHK8AcA3Os1guiI1
HcTBjLkHycgXP8qmbD6lepjQDRjWEph1nxw7Bhx4Dc5D9MlZYu+niK3PCKmmymEC+gWmA/kXnM7j
M8yqV725zBMeShk0I2Y1S3wXlBz024GGAyyjY+By5rwkhwDVHDDuOHZLrL5K+r0Prd75KNU7RPJo
AUqJAPnVtzL+lbTj/AyNYZpstI6KZ0cgYKrHAQvHsHmdv6dcpEFlMGzf9iP3wN/l2n92eRC0EFih
RRNQUn4uV+1ewBxEgQ/Ielavvo3upniKf7pwHis/UWyOi6yAp/mE6WKCAxulfu6a8okRlv4o7STO
sGzJQJNmoESruCNPKrECOZMzd/lgy0cyzAv+koWV39MRrEFjCnYy65TvsNyHFJgXBI0uI0Xzkoad
XmFQtkw7BUW5OM4cZ+p2SCVoT5hGZh+xh4lUAVZ47pejQXYYotGiVujIVqMFfht0Rjxxx3Kzif3E
ngk67XyLMOiBPfO+Qa6ZoDnScIGV+ym5kMjDwI5BpVXscAqGg5tQ+PUhNsM7zNd20LsXt5yGjO0H
lF7jdkan4MmULj5weslBOgMiRRFLlFpp4xOGNILxm7iN1pdJk/S5G3WKRo8sWVV2fHwkY48IR9fI
479GjXuifdDejnpabx1psGSaO+GPcwJ6e4X5icfSKXKPDX6i4R4NG3YTL1nKK3joAJOZzZnItvBA
ST71wuGAW3rmcFKlUx9t+KJamF5gyopPggTsNs7mdccUbU5YT5Lfc9tldRTK0JwRDD2AW1MGnHiD
9sXed1Kpuhvb5FDIYHqUulMKtHBeHJasdCvU6Cp56AhZd1DUkHsp8/4ohhH9KaVomFWhN9EXFUMD
U8H1BP2srvSVxxpajb2E5pBjSf6Y0CT+OA9ddyOZGuGvF/bHrvcS8x3Kbla/ZAdPG/AWZCegGw+B
/p5JeDY2HO7NHEYHOg1Dh2Ymyb8JjbE33gHht+gCeAgOJghpp0KjuHerWJE/KIVwU0CCzixyhpaV
+Wkl4IAvATEbs0h0Q7RcHyPQep5ctOLQ7NKiqXzG6FeegT2I4h4PsrVxq+6ZkmgvUNuHWCrPIrYb
E12wI4xS5B0ONSw3Rshv0IDDZJZvU+rg8N0YEX/LSnDxNKDHJ/gp2VNusQflyNqKGi305Iss8AGq
CVaUMchkN6kG+bbGTXP9Dg4JyKP7ZNm089rfyR6ZQw5d3hODdQkapEMcDRs8iuVR49n80qclsgyF
efdd0OmAVLPS3a6DxPZFNCb7CH5OuwVEdf0w0jg/oihjeJwj73CP0tUfoQZ1F131DG1Gt5Acgjes
96Fs03dmiOTWLmu708EY/Zz1wh54UCwnnwm0qoepne8v0IF/DFrG9dpC2JNDfrVbEyuPpBfWI1Jh
1xEMVxg9mQL1OzaLQf0USQU7tPAwwWAZxW44bSc9pchwZyzqJemys16zPSwTys/AJZNHo4rxsYxl
U+Wwff8iMXc5wPRFbzOHuFF05lvBu+JJ6FDBjloMegM1BGlqHtLw42h0eKfKC1ZmKMwJJzZOtbGM
kXxoQazakCFevq1pFDwYNni2Fdju2aqybTaYjDBWU8fKf+YcapZ6DVtSIMUlzTZDE7Df5POi448s
45P95GdjUX404ZpvvQdgpUk5YNPBkFIgy8OpJaCwFjNSRkU03xepi3KwFq07WgMMdBX1KkpOZJnM
N5WTYHgEaJDtqTX9j/7fW98vYARvnNAC55ykbq4o0Mwtttbn4NG24TTWGDsq8lSCc223zmLkvE0E
QbkVTuwwppPdFlFDHhVF9ytaqV6rkJTspitKYFgLzDOqDFiQAvlHil7CCllYhV68+idR0bxrQNS6
RSYQPTpZAF6OFtt2BGd6i/QMiE70Am77nIY3fmCkRnFYfrF5m1cR/rwD69G3zg13B4JmJFoErP+B
Jeu8plL2H4XVxb0oJr2P1r777FEnjsjXzPDkbTc+dExOn/MY/Z4AfhD7Ps7MZ/CFHwPk8bt4pOlx
iBi0JRHOkhNxev6mNfLoXPM7Ssv4azwh5KBbFdQ8mulX6xSmOnrxu2Cd/ReTYbBNBnQZqxZR8z5n
xRpX01hgxGLn+EhM3D5hNlM+RdMgdyMWpPZYMMPyF6hF5BZTA8iYMjjAsorMvf/QpYb8bCeiv4DT
YFQF5u6K0xvGyNs+5uxpXbDBx12rXtB4x1kFgEaqtonFoIAZm95n8vJcAKKTB1XmmVabCdYi90Bc
N7djZFi6VVM5fPBmKgp0/wJ9ymkcooMD0QmCYBu50xrE8Qlltb3DZiC9KUcIYyBPchItnjIw8ERZ
uoeIhcVHjAmac49VJlRNbVR8VG4pjySFAbyIOvpZutj9s67NuB2T/6HsvHYkZ9IzfUUxoGcQEHRA
Mn1WlrcnRFnaoPdXryel2QVG2oMVMPPj7+nqnqpkMOKL164t8Jw+bMfMMFVAZtz8jH+zo++vTF4q
0TY0OevjhiMIhX/dWUcFxPPD/9ZRRD6ou8JR3o3TUAZntUkTEkaf/cSxHQGOOFnoxhKj/RDHh4R1
u+vNHBsJ5Cql7GltH81xSE6NpjzGvMgt/GJO15tasYEECXVDFxdAevU55nKwVR7JpoZSU5uZTARs
/qtJFccIMNFptfpMo0Q71m0/78vWc87lUuvnrE2xa7RyPEhisR9TOyVNxaUyY+a8bPP3uo5pRbXy
qD4MnYPnD7phgpxgoLiHayOZs3Qp6uzayfJrlXVcZCAStkAJ7qfdimGzTpV7NyP785Bs0W59jdZv
J8IUs/In7YQLH8S2niRR+T5Bku4FwtswATlb/VVviBlZ3CIl9C4bhY7hz/A+wF+cm9il/K0fZ+j4
aIapyaamQgfWacsOaCR/rTwv4fuWTRtOrpORDqvcnchz840kPRbFWmRoXljC+pa1mKJWU8AgFsLN
ghakbH5p4iuHmMQrleuJxvBkTUt3L/n0butapJtGLMtusobkk0t39jyYSf4m5yH91u2IrQmgfArL
BIoRkHsub6zMaFg8xTqG3hLZN45RZhR+pwYhuX30uIwztuCasduPQSB3/VJbG2tZeMHQOoQcSOne
y4XzxxIsDxQKopwaPIyDrIdTDCy6mUzZiGDKSyOwomV5ajyjP3eJ3lUczHAGQbp67Y4x9INb53gN
61kTJkdXO65G6nJjA86KZbUw7Iks6AAjb1TW82rSbF/tE13lOXdUXV7aftIbv1KDfsOVq6BTRHlb
xI36kZSa5WPpLO/DNeaeN8lRKWnUTVLrtBEs87vprZ6zEfxwt6lLfhAXp3JjpuZ0aScDI6bZGcUh
57yQGxWr/p664cXX9GHYJLHtPWRYJA+TZXJW0INwYxGNciI5s72Z5m4+wtSp58aeuVvkuArheJ2t
oV9PDFKK/DZJ9ECbE+Lr87RiD28g+o112RnLFO8MWWgvMccufL6tYzMglMfzex0434damD480Jef
nLAMchfrDArQLeO9XPT5oEC1G7+kG3A3yEzfAsXrd2NSpj7DE+2wHE9HrMXJfuaHufOKsmZQHPN0
R32Qecq4P6JiK7giqbnwjnbLXgYZHx8WALA7gfzN8EWz1h9lnmv3cR/pR/KO9UOh6f1NRO3VrW1n
7U9RVlN27uplRJXg9Na+N1vnJR9U/04/u/E1tRnlrHaMh1b2y2uZQeGeBt1L9a1aOi32ETqNN2zu
ICeWxcGcIUiYeR7vs0G2wq6LbJ3nwXfbbm3E8r/j0hEuN6Qlar6GN6fw7Gtsd+FNT0p5VNqVs1fu
BVGbwDxqfFgTV+o+0FwbJtZIIqNjy1OfD/qhtSqxiUj9PsJCTe+mGxXbWmDB7bVsBiewxDbqUSpG
5MB9U5MAed7qXruBDqtCpzaiv9mOvA3xEulvtUpAZCsTFSjbKLdjletGMHfjsF3M0fq2zLHcm30x
3FjlGDNb15X5UWW2sSmhWe/0ySkxaLWtcSkBavaaa4hzMozzhVtBTWiXBdqdtF5/i3SS1gy5iOZl
IEWHVb5IsW9T4ewGPZ7OWjxmhT/pJX00aZXfYnmLh01K0SPLivKUGigdgtinCa2q/Vnrx8Hv0xZq
TNVm9cr2h3OZI+ygnGJtKd8FwiBLsHpEdaGH9mrU9DikgitzI82Ac955RjZhOX5MfCSI1gIdsfDd
P0aepR5s8NhLo2ptk6+rfW96WQbvUMRHBsD0CCVHS52HWsMhQrDfUoD7sFh5xwIo1PLA5tcdmEM9
4Ek9/1mHniZgdBbBAPeIzWkt9Acq54uH3K7Sn7hU1qnBtPCdD1fU255X+7EvybetgCi30lqkD6QX
/RBS8RW7bb9ptJG5Vw0QeIwRmz7pItB1ZV5f3mGn4SmGgoPfb9Mx37KqQQAz1YWpXhtb7sjc27Ks
XBjlyvgFG64ng1n2cPlRNj2RmTzfEVyL9biwkby0Q6HtSeAyQkOS6CF4iVBtwN7vcpc2aNrhiksr
nPicuTJ/mEknBYV3rAzecB5PY9LrjymB4FGQKItCeB38Ps1k+pQqNV0KzblKb2vw+Jnt48ExZjCb
Ml43yZwruW81AFyqY2o2TrK0f3VHuodRL0W7ESt5TKfFyyO/Yv9fMZ3XdMfmwF7hlIO/6PpCiA3Z
W/2ezS7RuLZpigjPSIw3qnQIsO0mJ9aweRnuswNb+Iy0JLpwLzDGoEnEayT6aWtGpdgD9k17M0pM
0x/XJjtmwJEcHJU3v8zelL8mCBMOVa23NwXRFWe9de2LLDGWBYXRF5vYiSMa2vkY1K7MuzT3ayfN
P9hUne7BGCKVhpOTeTvN4DAOicotza+yjduw0CoI0pJc3H41OgCxkRSnQBX1pIVtX33JrBkt2t3w
kNvmGj05E9Ko215gztDHKe2eTHIBvG3C+JYFmL+ycjfSnsmfoRPLiR/5/5j/XHD/kCKEckTWwE8X
9tKLOXHX9NVgF463jMr9t44g51YXDqhLxetJ4IM70W0HP10kLz2ZeTcEaGZ+a4kxKPE9+phVXb/i
cA0QUTeHGbXmyYEl40nrtgnFb003orWTgMJiyoAbw/HUfo3yiF56Ked8CkjLcKP4cH1glKpHvLAh
LBk3aO40hBHkjQR7t/T4prHdqHzQzbR6pjqtSEK3TTxaLRcT+01SZW3he8QZ/DBrDRoTRru0B2MA
KICvzIGYRzfi8moq1+TL24khaEmcRQQrM/1AExAuLiNT0fNULumETsexp52jzeV0jJs8rvyYNDnx
UYHP7FsDSptzePxBx2O572UGO+AnXi0Y+1RqZ5x48dAHfE6WtYOCcL+bRZPahnzcHHjBqIp1pxvI
3Nc2GawwXVvjdoUWAkXJE23xnTq2Nr1ltafZzp1Pg/rZkqNUloZvrhRZRCiK7vMlcp46VaEwSRA1
mbY+h+40LEclMRhb3lX7UYEeBpItjGnf6uyER4fanosl6WBFrOk7TToFJFOSlQpQOxq3WhZjUcCC
h86mnN55YHLbDq15VFevUYPs+mtaevxsJpDZJXInK9oz7s7aRllj8w562v+C85bvaezYj7Zmtoaf
oas6Qekgi8s7du1a2GvYDjEDOvpwu7gU6Tz/Ndbs7StAGbBx8i6+Um1l2O+MONm1naHd4H3qwg6Q
jkNZxt4uY2F/eCReNsHoCSvMonr4wLKW3yZIuh5ZysmlK3Lt3Rgr6VfmPN8Ykb3c6ubsUC8wLW1I
JxV3kWZxHqXoRMDJ4fwVfbxuraxqOHsr7Wmt1mHL+z8HppMZZ4vx9tfqr8iSKzX1WstlYFHBWvPR
gq66MZXWlHqN3yJPIaO7pIdlBiJw+xxGOarqao9opvkckeGcaCfvT5ZM/uCgovNC8oPuQ3PGb/hz
aLfNVSaLoE9zuhC0zLU/a/vOyveiJDnAoOjegjxtfRom6XVr9PoERuAdW0NiBVXjxPCSyIoCuNGO
4xPWj/VnkskCC6ljUwFSf+wo7TorJOg/9iDUuwXVSDB3WrdjMCKD93UYmlPLEtkyRKebUQjvnhfQ
e6jqIrptBqsLBga87bzoZVi0C/A1udyFh+Yj5vZNJoP75GV1dleLqvycRAECukYV/E/UV/cF9xMr
mPCXmf8lrf9fFdE9VYr//Nv1z3yj2G9RF/X//m//8qvdb3Xtb+v++xf9y5/p/v0/f5uCg2vt27/8
YlP26HXuh992efjtYA//8+//51f+//7mP4vknpaaIrnvaij7698WgyP+S5vc1fL9f3uL/kcB3eW3
/iz+x9f/V/uclP8AAjNd1ySfxrTpRP0/7XNS+we8lWl6xvUf0rr+zj/b50ztH5SIGsCRVNbRInVN
pPtn+5zh/MO0JPyo7ZiGadD1+b8qn9P+364Y2/rvwVCZUEvcT1kLNW+3951qhltuu+rQevq6saUQ
9xobJfB5PyrdT4XteTsDVcgui93hocqFF3CM85q2KtqnCTidZxrDn0K1jLNoyb8mc6CgK6etDc4q
G38LbrUbrVeM8tNgADBU01a5HoWUjpU8NlHWXZJqzH0L200eWLqJKILQ7hupovhxLchpiVdd+80Z
CULSENvWb7Xc3ZtVmt97miI1nJfuaaXRGP1fGskHhhv9APAr30bNNg50vhdfaKKydypBUVU2omm2
TmWSf90reRJodjU/1nJ5YzRRH9hdidK1FeVxmsEOocmInFCJ+xCpeLmYydS8NkZFjkw/kb0QoNko
3VDvUaDNgN6/aVbO941xvWkPQyLe3enaNjmi67o06dLcONpob7JU2Xc9qJuk6ebE0AILpOx530TT
8jBmdfGmDDt+TvPGQViWedO+8TR01FZirh9j1fcnpa4XNUj19C1yc7A/KmElrVlWf4Y5rj+4gsNC
k2P6Zw6NuGSWGn6wj2jnrPPmLkhjm7kX6wuqMhBnEOxVvsKN62HbreZxgdxIfWNIYsJy3cywwgZz
4WtkoblAJSz177pZ1HeFMvWw9l39k9s1UbHIPQlBujKSJWxu2OmOCVBvtZt27B71UipiQ59q6F5Y
C0BYSI7Xq7/bWWiSdvBj+WkOPI/QlUYerbyvLe+g208lAvgwQ3gHmDupnQuw5QvSBJw83zZxYgEG
9Bfz6kVeIfFj12CjROi0Z+A2Q1H9xaap71IzLYLher4KENkyW78gZfa6p3ZCz9sQ5RqqYYrmDdqw
x8F66Epci41Coo60bJMA3UOofU5ZRvGfvDPgtP+yUugQAjOGMd2wtJ+JaTMspf6HfmR60RzZbdAJ
8LYUMUgO/5Wz/mnOE8gJ1oQJMcttZ7b5qUV8O3dfjtH6nsUZ0Atv506u4Ep2ZSs/cOuFRp6vmygR
hzTPdi6uww9jme2tVA+6NdbbUuTPOc7HQnsaqHuuVHJTD9I5FAzweeoGXSlBfcvxXtck7JSa7iYz
ymFth11M9LiRlN9NCdajS+hLPXoF+jxQxp0ESbo6QblQ5NxL7dBqzS0ncXpM3DSMK/tdpvGPq2e3
Q9s6dD3bv6nrgBJHE/RvXYe622ehhbQaICuRULWRxJYhTqKPz5g3uUjlOj/0dOcm3oajka5xzle9
ZSK1VHq9o98rcqKeG0+gouZA3pEGvutgtC72mAYzx59yaobqFY2W601hwRV2MjXb712ZQVayEmF3
cfGl6lVDE9OZqtmieYn8oratg7KKR6Mp/4bieZKrFqA+g8qmHsY3eT8N8CJAR93acC2r4O0xTxAr
fyC0k5sbb92Ti6Tkblo1Fsj863BnOkr3qg4oyjvE5/zoMC116krE2ail2GNzd9wmalhQl5mQfCKo
2vheun29TcWsASXH7l/ZU7+eLNFmGNUc2gAjF9daP92o5p4BJSk/raXuGRsrD5drltCtG82Wunfa
dvicLR4aQHB7O1l2vCNuNLtoRg0bGtdrf6p1SwvHWo+OeXWVpIl11Z+h+gA82WJP3LxuLXuqv5dp
NT9FNaXfK8P+rwlBexe3nXVA4jptI6+yQ9yVNbk604vdi25X4XXe20J/KSo0bh7tPb6bCduXcHg+
mHx7RGuK9nCZqwaBpeX8ydk8tXFlMavFFhVoWrVBHvVRIO/pyQUJLYHkWDdVfCxrzd0UM3k1et9d
pIkgsFej9VR79XBvWPMJNrS+S+fxc0DAc1easgpcFJZwu1V0G7mO+o6qyP0uFKiODyVmXbyMVzWP
DKTuWLRkGegpOQpSZNX9vJQgJXFGUVLUPYlpXII51u/RA3yv1tpvExuMyk4c42kkjTOEKmLgA0ed
2c7y+VwYMiE6bXXfMH0+wmxPOlKAPvpEOgDIkiH0HTOo0xjpZ5Wg/uH4YEuNYeu6VXLmeHqxV/kM
kKGmnYw8M9QRmU14AVAyhkviIoWOEqf9qp3S3dvIWU/9aK2HspAT6LvA/cDhbrH41kmvN2xjRWil
A+Ud+TSYVZizztr2Rk/7nr9oPFhGoQGPX2+lWUOFazkEaIPOpuqdy9C/FXWrvip85UGWW/pGa1Ae
zVppAz4BJroK8XVf5FseheIwLkEi8ZQwxwuKbbG8O/mCXcYQt+3MD+pr5gA54EJzSrP8iPR8LUPN
0laklJP3miW5KYlnczkavHTyS4nYKyDPFny/bKvA6gknXOt2E9vJXQx4yBUrRu4YBX1clLukA5ke
e9sN5qwMGqfbrrJ9a/M+nGbrT2ozqHIz65vEAdGx1vF5qhD/D2vj3qTCRKDAq4QpyuE6jEynNtGg
pQxjJ4kew19UbgROty4IXTk41uvfyuyeV020rYwf4fYjGLH3iSA1sJzSPlSWwzMcpi+VN2dZuS5I
i8AAX0y/4wwt47cCujjtp40xsfvBtKeQAKOxN8W1KWlGh+wuR8lV3UNsN7i6CC0kZZ1j5Nspqr3A
NGPyNWzw8sILk7Q4lPWITEt8zE5TXlbdtYOUmeG0jBOO5tX8cw2T2+6Au8CcjqawAPCzG2pdfNBM
5dfrDGzsaN9ujq8KuqP30cgEqc2/6JPZbFyz+1s0BzH8rWO376My72YrXnaVCfOFPMCPpOcnbqN+
+x4IOZYhe1EKEdp8MOT0pwH+OxigFEhtBIBfzelmGO38nhYrbQHCIWKHK2vCdWp5inIoZsREKKia
mw7o9C0dh705P+iA2MEQfSdNZCBxcjb9LPFo401ClYlWur+UItles8DiYtx2ffmalCACaaledFsF
q6sdFuMOydpN0S8HrXO0Y9bg6OCxhDb18Kmm5MWynKBCAQRJsN5jnT8vacWV1r0bexw2QG179P9c
v43idRW5t0V5ebDz7kamjg7D2sfukYQuv4GMOYywkTMTwNGFnOsKYT2Wq/wzCDQr2sdEJk1Q9vkb
MiJ26CT6xg6/bjR1zqc5C+Zi/HLW9N6cwHYbBFWBAMYYLPUhr6KXprGDXKMV6qopSCL74ha57qPW
D0ttflsUFp56QGtx/ZhsIyu2jrKbG7TV1iV3Hpsie5FzebAFcsYmLR7MAY2PE+k+xDAQRifWAy2e
7Y9I7RPt9SgFovJ5TLUnwuaw1KruzJrNGbrUm/TSjC0Az9pSSKhsdA9WXk0ceZRGOfZ6B7KGCrtC
XNgXWel7IqcITBXvLgU03YhFxrE6cN7J8PWFNw1SXUQ7WyVWsGRNvcnL7DKV1VnVDLXDXD4MMVKk
PoHclk/mMDFp6E7yiBZ+n00EI5H2FnZpxRsNfzSkP5m07wZTw3rq4Pzmgg2m5KNh9s56ve4w9oSO
PtyRkXDK4XES9Gh+NMa6TxHduK/zXlZhzHpbVvRCcYyrLTYaHoYjUBLbFMwjadnYM1plb/zOeKu2
tluvvgEfu7Od4dDKOuFes/yy8RNCeEK2VByGZTkiW2KmWveK2TTlWOkMaFRb1+pHe4lF4ObA6Ej/
jprt2metrk6ei1KgyB4IcllCnUymAj8XBVynTGhPLSOP0ZhfzdhyU+jt27FjE61H8PhVv41s1LRj
Vp05k85aVL2IeUVLY8gjiJovZbVDt7hPiiIJiE261fTbVBoHSPb7MhMdT8RBTDcYvKwGbQKwndg9
cLpovbfpuuRDdOomW21/nGL2jd63Rco+3dZPTjfhg9Bar7yMBKK/gz742DO5ho3TFwuWc5jszl1a
5LgTh27LAfoHVtwHHI/nbEl7Puz4ImYEMVJ7Y5giZUFiSM/SgcHH06aN25aPbupeqtIgmqCt8pcR
HwfviX7dkzKWw1rgRaqMQzku26oUzcFrf1ongvXVedRpsj66nC1BFL1AnB+x8Fl7VTyZc83gWogK
1RYni1N3pOSB2kW5kWBUsteglIb8xsw5fwyOd0nFMRX9HJokAa/KPBsa307fj7W/gO5z720YgHqr
CJNMTlu3J742r56pZ0PjZfzkg8jZCwj2M/HsiMbaEY72XHbXMcRrtl7X9wdZ0fWO5e/aeNY/qslM
eMUayec5GGSVOvdlbma+kfa3VZd+u724p5pmP7q22jmGmfhwWjoiil0zaMGEKLRAPacn2wQnxWjy
QajxYmT6G30ATWAa1bnK+t8ZgeUFL2zmW0b5tfAlfUStxDhG7TYXxk54+ttowCyymLsHPU7nw6xB
U2BmS3GUUSXKFvmReo6xqeZ4vFNSrfcyYUkBnAdOayPGyVZ0nHV5VzX9Q0q2aeCpIQsovzmbtdMe
xnpoQ1GKLzUkP2uTfLqwQYGY0HSQ+gyM6rRvblW3b+Xk3io5Yxli5g3j3uPHqPOdoxdnpPgZWxFF
dEpZ8sH2xFMjimUPemlDA8rT5NW/bdJPVNq288k0XRVE8I3UZurxLi6QG9bkGE7aA09eITqy042N
0KDocIDiMZPYxSCFWJ7qpu+vEi5E1+AZMeYj8AEnNQ4FatVybIwQYOOxs+btBI2+E6LPg6wfT02k
9k4WP+mtqnczkt5dZygtlJ57vzIJZNCFHTbn2LvNYhnEg/yOQUuBabJfLE8oUFproxuAAlpc7sn/
v1PeFAwLI7XL5LVYFX8V7H9cPY+wKT705y5O0lOTFahBaSH1oczhqlB+TZQRMpKKyp8Wq4eK1XhR
DXdT02qdtQ0AvgeL6tpDuGqtvl8hjMrG5drZFGHk4AhKRzQ2i7BgdMZUP9foBAZXOykbU6EY41uc
vtuV0vkAIdtm4an6bfPasksfJh1LVuJAqsV19M5We7G86LHAS4z3AOwo58Aw2qnnH8ktDoG30pjv
hmbKN840decEG1Rda1/Yp3+HiuC6ddGv5AzuW4bze72EfXUzybBhM2Ryrm7F2A/3pdm86qP5LBNO
XQfHVxNB8eNR0nRmq77Og75QW2+2nhTKLaOmKGPqel7S5IC/5s4yui8aBJ6zvAlAsO9Ay4YgztGr
I6h4IoD4vjWavyhCPFChYwgA2Cs22TQQ+IK3wi7PTZL/5a5TBbEpHkyR3aGGYKUrjMs2/kdn4OBZ
OftyVo+VRLy3q/iaBHstDoSV3bhAtz5M3XenT6jlbAvXTMI8antbbbXw2SYb2qO2kZX8ZYgnpx6P
OR7n57gdac9kGK2BV/yh4nZSL82LmRpfheQkGGui2omMyjY0S9wq23F3daNpxEZFxoBkTST38MGY
3T3mBy5OV6XkG99xYI7qgdDETY9SmKjH9jZK6vJo9mnzOhIV4OudBATq0/dBrnfLUnWb1nQeq5gP
cTWwMKYMAUZiv9TzzMVjccNiAvQZ8uYxS4pNEqVvpZPNO9U6T63u3pTki2YpKT61uinsZ8u1ZZir
8jVtjUMOc9DZ9GqK9jbpc/xVbrM1pVi5Xwz9RgjrXZVWKNC1QbWPOyfrAlQcxaZgKbqqhkeoDsi7
9l5maix0c6NsM2G+jPGsxoh7iST0QXvysHe17LW9bi6O5Ue2/ZoWaOHGPNm6oj505Uq357pFjv0w
IjsNlihBEUH8t65l28HKoamvEgYkG3pzP8TDDVfY6pLH020lV24cyPBrK87P4AJ8ruWptYqOOCk3
bFaCawvvDv87AaL2FEC0t/5cZ7Nva9VlEPLWo0iG+Tm/jSwrJaEt3pOxsC0swFrOp1xLHoq1fLXm
Wds6I/onLHUALnTXLrQmBrJE6sEdwczaPnCnaNrBLGB/H2Ptce5eB6fcp/Dj0vGCwaalTIH9LN6s
oY/+BhDbdBnKUlzP7t2ENwu3mL1DPb7LjEhuZcugwlJHg33rrdlJWPKMkuKWiyfCNfsHdslPcmT/
I841DZNGgoOXNlGXoX55HWI82Mgl3LZ+dFyci271CsPzgm88w3y/mNDTj3CzALDc/Yco3aH5X7aZ
NnQfha5/CK07iSTZmCJqr60ICDdRU5NBYYb84g52lXr2ZHkqpuV27Psjr9TZXPPncURdMrk4ZNIa
E3Sb+vlSnexSXpB87BwHGj9aa/1+qQYkjAQ92GN/4qWgyFgFCPtfCA8lR0qIvZnVd9nUvmU1U5vu
tsMO7i/B8BbVJwNzZJ4A89kWbnzzUUOOJAd52wgUvEZOpFvx6+Lkgn2380AHIysarnbG9a7cftS1
4xcDBbGZMe1UDAO+XGzk3hGCriOc6xo2Blfo1mC0j+2WCLKiCWmM8C2H4XOd0otrcvdTZNOqrguS
pgmyKT/K0iKN2byaBfRvLREvZl/iF8OvEWqm95smA5ycx/rWRva6MS8wL3VDuhFVX7+CLZpZFYXo
HidUnlDCZhw2i/3ujv17wWUJWn7KzxEd82yTbXzBbLq38+noNGu2TTEdLm3FmDWuATX35r5qHy27
P+pp8Tdhdn12NKfdWrbb7teVhzLm3nhfrpR3LOkC3tk17cbp5bTzFJdVmQ0n13B7PEv52Yz0fem+
4ZrON0uHSm0tvlPMhCu6XKoyIHLJtBAOkxJqWGlH74XyUL7whqfap1fET9o4n+UYbdX6UBgMjkT+
aKP8i5nUMSbjRjY/jKL9LrV6m6zpZra7TW6LV7t1D47hoEvEfzyPL2ueHNYy+1l4tovNuNInj8K4
F9zzess9aU5xT/3E7GMeOEN3nyOyUGu322caNHavi2yDqQgSEAkBdU7jctLS2LpJHcj1Fjmm8ACm
lpfMaIwAwHri5PUwdGRPpLXdwY8w3kpIgQjoqOV6h8gUB+A8xU8OQQBMEOwpIEbsdzZ1JZQ7DCWC
Qy1njI3oIyjMrWNazw7dR/Ao+l0+C9IKrJqo+KSbtinFCj6hx9V2AdLcNMuNkcrvuX5oByshGZFv
BxH/N6c3V8I+zmguY+mixLv0vcAe4H6i9UOvMdlbV8vJWQEccTvmkj4whEp20rJNNAnapWNldc78
yAXuFgUpziKBx86W1QG5+cZLmV1ty4jP9li4YTuLj6HNb8YUqFukP4yULxJCapPXrJmc+e1AtARK
4Nkg5s3Qjom6YqCt46dm5IQxMQm+DkGQer+GZG+ijX4/J+m9Mw8DxindDiuBLxL0G5i4/evBOgQn
ZzhaaXkqoVzIgA5ThYAV8QcRHWtan7yUEQ0gmgmX8xJfJHKv0fCClqt2gPwIJj0hl2cYnX0nE9w7
4q4eNNCWLgJfnbV9EiE3zBrEEKnxYQ68OKspwoTUILux7WDWUqK+9Z63D2M9c8viCO1mtO1ur6wM
PCdbnaey8TBhpcS+3c1mZR8WEB6klPpyg4Or+rQ7QDQ2t5iAmk5HkDw4CqeyR04scWEzRdFVdgIi
up+WydNQIrnODNg/O09FrY19KCJV3yC9vrojtWjst6VuNQf2HcADY9gaafqlFvwent3deUOVhMiT
vzEJnivd3c6ZUv6crze6gI4fyXjvpFNfVuCCL5TJ5R1ew5jXM5P3sTUC3A8LUFohG0I+xrjIdnVf
8KxioyVSiLwRUlwSpKpaq7ptpKdGWFEYcVQYP10uMDMDSO00uzG2kttyGbTHJDGtnYO8ZFuulU7g
cGZ6P7WeCagbgOu2J4WgMmNMDFy8NpGLsWxGdH4dM/TN2g9o/T3Eq4kG+VNDxgMEI4gIyBZuf5cU
ChTVfb9xB77HvBy0Cl3b1O8xfhnHqYjzi+um2oObjTjvJ2mvh2gtufox2UdpkA+dgfKOZIzDuDrD
V+w0xQGtNJdmr1kDLe42kY0tXxOMlHWzsmyIMDzzifbX8BDb2Aq6j+bgP8g7k97IdWzPf5WH3utC
M6VFbyJCHsLzkOl0bgTfHDTPsz59/+Sqajh502k84m0avSmgqpA0g+IhD8/5DzPf9qwnzzH3odmO
QM8wiQIDIdwo2peIsp7qTlLcAED3LkNNeP0+Aqb1c46auOA9R8j4k0g/rWNXJHt7gFFE1qmJpyFt
JlhUQDJA9PC8XjPfOi8af7zoWnKrkzTUuIkcMKvlbu1s47KJJvKmsejJmSLkDwYv+ZqthfYdNiOF
lrgdXJB4yMuHRlGfOPy5kkwbUSKLHfsSod5xoPqxXjt1vJ7QqQVBTtUNLGlhzHf2WpsoQvrtSU+I
ZLs0DLtTMKv1RUQh6Aw4/7PXTOsjYp/VqeXzyuC+CuFLNfO1Rz5zSw1jY+/AGLKMNsKTwKbK4NQ2
kM8hvp+oYt3Ew4xwV0YJakS4wtmVcWVPN7x1aMvhGAiGauiSdj03hj6iok70/93GqbjulmG+hcTv
33sWD/a9XrralUVtJ0DdFK1RLfWT596P2ys79vKbyajsC2Py22ffD9vlmHUID2AsXBeX1Ni7cKeL
ROueRSb6PXQnssoKHP5PhA+s0zrSwMlHJX3AM3DOALTDOh0pikQL7cfyIi8hWcX5CHe4yHoEd9Zp
qOmWm7NzywHiUqMBNHZtuk0Sn+VFX0cHUdPNnsbKNU9M6henq62F93qt3Yf072HbexyLgMOK4wp9
4POqjd2TRy03aHIDvqoYo3MQ6PNV61UWiOivhdc4eCsaMdCa3vAfktUqDrNp1cFq6qIOnD6J7xC9
hRroV71d76q2QCmAI/4+nGLrFoKiW50S7WF0aY8TT8Epmam1exPyYru5HP3z3ArXi8aKkScYhrYx
9i6iQeuJ1/W3ppuH+xJRNggCJV1LXdOWYCwaAdc99fPv/G+19S3VKeXZY1wBbS8wPdsuhn6GDZAD
cNCn/jGyTAHZMZmczwOPq6fGFRPFDbFMR3it8yVVtv68rxz9skLU4OugdQ4lEern+6pc0bqOjfCq
Fb4VACqfjlSqySLAjr0U9pDd44NWj1v27V1Efm5/acB470a70HZ6WQ53jWgQQ/BW5yRDYOhz18QP
nq7Hd2k0AkRMWiqenJ/iGcBANJ1MtmvTESzFiY16g36rteugPSztJK7FJJ5RZdF/DNSKdwl2MBsq
aqN4djXvtdb2MYEVhX+ezW4d3hp56T6uVrx+gjF04nao04Ab+US/0sdPzUaqbdSoCtfL1uZbdHjZ
M6cCGhrTeuhmwBC+Y9n3S19pT4mNVNuUVwB5YfZT3kkh6xeWuzyx3Cho2T4FPVQwsgudh+8+Xyjj
AEdt92OfxZdLtyLPMdi29azHnv+00maA3YbpcUp5KhpFdCiplj0NfiHugGjo4twHrAhpFYwEWvQ9
YPJ0co5YupgB0ju8ZQYH5gZ9+/TRAmS08xt6toll8HKMWdQ0pT3UFX0K7ABJbCwksuIA4oU7HAmg
m9wcu4sF0fS7zpy6xwVVFyTU++IqjBfo1Dg48Kad67WidgQ0xkX8kTcVmOkA/pR3XWcmYOS5rMDG
1+Wqj3ts1/15F7Ffrlq77duzhR4jzB29GG/XBf2CXShqPCFXkGA7rVymQ6GL1QjKuua14VrIfKXm
bMPC6fsgaso7Sts+JB+f6quPch9wvpBKYLeEFmcfHRTRNtPfoUZqCGl8vIH2j7Vb6NY3TjWWe610
nPzAybygnGPU4nGsAOQffOEmOtiVqH7BmkTAubLJjaqio96qRXmfkE40UGx07iNrTJLkBNUe2Ghe
CzsqBq9ytbTj+OKApb9Lc4O+FVQ5G95qOn1JX1ttluNFQQQf8YYsKSxuTHtwuzPTb/WDxRY7RWUA
XI3mx9ei06wDReLyuPRT+9OlQbWDIbTemo7eXdqzFZ0jOWUHyHA4//ZG+f8ZL7eZQr2Pl7t9aV++
/cj/67zLX8rv3S/Iue1f/gs5B//jr80s2vTBv/EW3ky9px9d/7//l2EYf+GY7HhC0C43CPv/i5wz
xF8Gp7zlETcGubuPvui/kXOG85frO7w9he0btuNgbvkfxODtv3RTABuCUARB+O///l/cZbcVZMaO
v7kJlf5OXkVSk9ZCwINAsbuNE3OdZjiLh8Ux6/XrrLIP6wx03tK+cK9dz6hwmi3ldt+MOAuiMyN0
h91k1d/KOdxz1569WcPfzOhV1v13M5Jk8WenN6tJLN0xrfWjpzXRIa4gpfd+gQxGTD4Ojw6yVRFo
KLxceg5CPo3d6btiHb5TTf2MfgdkFHs9GqPxYqNAvjM05ClFZ9I6LgQM6DJ/pJkjTmiWciCvKWdQ
RfcJCB+4IwofId7b+ZA829Z6XNfqcS3Sa2b+GVfLiP5XO52VeRedFa2Ga4VX9QHpeURnZv0B1fsc
Q8VDuka3OvbDINEem2K4FkUmeCvG8w4Rzy/WBO0XXcJvU6t/NhBvOS1z/WFB1BfhD/5j6N2bde0O
f15Q6x0BYUvyqYNW6mp9M49HHx4UribeHp1NJGFiULg+QI4aNAZCOCiuAYwMawi26XNVinPqljYQ
p+gwdkBhaGOe4kVzVkTuD5zvdsX4lfY9OPL5tk8d7eBleXTilVNxjrYVVUMTYJ+fmmMAextJgXVE
fsbGZ2ptEETJbfeR+j19XTHeNY34wEHJfEfT1pT8JSlyo+yq+eNxCadbmn4XbZkCIbKuWOQz2tzc
yfaY78Gmi6fQYv8uYnoGS5IGIxLuO6dv6FpRkamjB5KbU8c3vw1eH56uAMdRLcm/WDA9dmz2Eruh
6HaIaFz++SuZ7+gcbcfDW6VcWG+oUmh6c8SR62xZqW05x0Q3D74HEN8CVmqH9x7NKRRWaUXmz6Or
f3aznqZSfMigelItyfc4mqBs1NCxmNi0O2o5l76F65+o7qN5evjzVDfY7u/OjFcM7htRX0gqsYOc
SnscKAUYSXkoIz+AkIqTMd1LnlffWoft41WPuZU+oLlCvh1H+hkZ176t6kvkYFaqkeID38z3Pvo2
zTfTcckaDMcB3OJZw26AKuMMRNZHll8gkX//ayWd5DL26V/pbYsGWH1JMfGS3ti0a1zIhM5WvBhF
2e9Rq6AQZxunnMHc5jGmE7lZPEQF9WVkAm7CDSrSwduNcjR3HPwi4ds+63n2YJjdWZWKH3/+Nu8c
56+mDm/WAhGjdl6qCj2eEoBU9MNHSTQjC3Wo+OZCfHCkGO+42L1u4jd/xuH8S4pkaI5GNZ1vhTm3
KVif6BTo4M7e8qa2vh7osvnOR54m5nb+/+ZeeP0+b/5mWEawHfOyAUy2PkBwu0CTAe04O0YVcnJ/
wuIPDy26E58QkN4naKumrkN1AhdMjbyPjQHXaB6pPUJV+ZI2FAC7dvzbBw64KzDa3DvCK/Z//gq/
R6NjgyLdYa6zaJhlePWxn8bnemOXmsnW7LMBinloq+1QPTx1I/+TaXZg73AHQL7mqTVjKqoRiDqu
l2DR+y8FctRhRKEQ2Z4CIy7gj/ssdi+mOfnWJOb9tBUKyDn0AzSMoCv0D5w13j2NpDtj9bpmim2r
OaJDhJ4HYNMOez3Tch/11XwCyECVfcCPMNuPkM6W2j0ZePsOjnZDU/1qyROAXO6dBtR3NYf7qaJN
2olvHLRnUNdoA0SN/sHB+Z6vrSGd+WVJw7sI/eaYdhoQgwE9tBWXst3KM+MaeWo3iHhzIrMBQBXQ
WM1DIruv3Fq/cYzI3RUbtgdgJQWmyN75OM4jwQPUqwwLi4ZU153lJujXKf1MLf3TApPVN+gFTBma
Ix3K4rzcyUSQ40xmvQI7uFx4hQBX4diPFqK2f95Q73ngvPomvt386Dt4lW3UdDjivVsmF8iFHAvX
/4Gh/FlVDtdZ+4XPhZKWdcIT6YKSykmZlx+5tLnvBN9r+vjm75de36JY49QgbHMdpeel2I8FSQ9o
tvi2JqXwbYQFqXoYe02f/s4s+xsKhEDUBrhMPOwRNOUNpXsLlVnYhDy7viMY0exmx4CS26UwDgpI
3Pu6bVDKmxvkX9b+Dr6dDaN7LwoXhlh7UeTjhY1O4Q4r4Y337zmB7zX+STmYl149Zae+Fp3lofmC
zKZHaobcdVMAFjc0simezp9WLz+3OqDtXEq0Axr9vmrN6QS13q9OSI+occJb3Ihpolfa9Vj2n7Jc
PMVW9jxyiIOaAawVWWd1jBzoREsG+sDznz+w+c6J+nrXvllgoXeT547mcNRnEtouah67EQRXPVLx
AeRFJSc2eTe2FoofQw8ZcirNwOVQPHATZyd4oDd72tIvfkyJKqm3138YUaKlu9dOyFG1m9bvn+f6
6svxm5PYkG5EmBpRM1rDeKTzft2OV2K8tsC52FZOqROGhY1fC513E407A5JEePBwTNz5kAB8EoYu
yk/ngj55vEI2aG+y+RnhoiuheacNdZ7aa84QQKWK5e46YZ+1K3oodsRvDY+0J0hx3EPbDEFWfaUM
elZYpgEHu73PXEFpmkY3rcglNAK6S7l7ydlL4eSyGL/PJqKbLhgHOu1/Xod3v5lkbhCunHPxNLZH
R/PtU6rf+WNW0rnukVE5N7xWQASFflDpSF1V1DnZmfpBW33I6876kmhthB4wXidJUeZBpzfigPxT
AdwF4QjLhgLSLQixfTDZd9KY15PlzQbTFo/6CaC4Y1pkjglTFvUDhIWWq7CMQ3Jl7wY40IRICQEI
oFnsbXBS+8ivLm3XiGCOoLEDljhObj0aiA9T4dFNXe32CnlCk146jGOKNdA7anR73O6DfMZ9Jy02
tp/zZtoLyJ6NrFUdKfr2h9VGQyjrM/cs60AWjn69BlZc9+AsUnBvNujMsSgRGBqAyhVRc4mz8z0O
p0BGlzPHALBYO+TMdZ7G6Be59n7UQ+DKNnwWtDX6IM+BebtQ2XYIsbu7WhQ6AHgx05wC1OFHt31V
oGoYmWiRIXNyhli3uWu00dwjJBpBVYdMATx52dU9XIYWrWcnJOnbskY8vapDnHVnaA4+e218m0zG
aW3nlMXs+LwJaQprZZCGANN2YojrILIQureAkJ5jAZERR1tWr5fzaTe6T322IftEFQUjuMa9mecg
BifPOlHcLVICgxmCO/B4rY8w2lmvmsdE1001914RzlvZMdpHMJn3ohp+zDYcn16rVygaXR34JTJV
ldVB0K6MJ6Nzjtlq3Y2pBcQgbnidWM7NbI6XNlLbS4lW3J+n/N6r5DVXfbNTqqkubZHW+THLvCfE
q7/2M9/A0afoUJnxrfDdJ9MUT4UZ38zg205zWCqHxNXoxpSbOoiZ3HaF8YKD2L3ajHQpM7E4cuNZ
lFQyGiO5MRbQRvtkNPuH0CrP0B2EZWL6zcGEXx/AMkYFJi2nM4QBjq1dxeKUAwZY70rN6CoK1wSa
UBh9EFfv1X2oHv0SV+a4iL7r9foYxahw6VYD29bqolMrh1lPEjWfZ8g5Cc296SOezavfo/vjOnog
CmMEwz1v7Z9KP9GmwaSegMlFzUb84IZ5732hb8+bN9/SAGHm1QOo1dLOzsH5nqJCeNA170rQ7HYJ
dW9YTxzH2xdGfKf4taRnZAEsER11OhZhYpwiT3CqF1Dck8S7AH+HaoZ+2vnoQzkCsgl4gjT8hEPK
qQn7kQoKEGxUoG69uP/AkPU9R2zd+XUJ+OjO1CChcBTj+MlKc3dv9SNQu2y+DdOZVx3itDsnK3/Q
zb0oOSWsuHqwefXv0eJ2AqsHM7EY0bcqsQErtOmL62kf2Gi9ZxGo//Pi0+tBm4fjEAPPoIYTfQ3J
mX8aiwFlfKwoSgML3jUko0kyXmRUw9Df/qo71WWbUA0YDdT5Rg+KHxWD5Eh2Od31EaL4lpHfO6MV
rG76LAQPOgiXgNP6mz9/4/dubJklHOaaQ+XPG45GM35yED4DxDXv5l7zdnVbPBtZ/3WKuCDox9CF
6oHk5jTBazoMzhBfF7QpuwT1BnsQ1km0st9ZBBMMUfIjKslq/zzL15fLb/IrXbrzkD9fY2g0w9E0
QPRjy3xlNHMG76X8bjUDr6cqukFEBnzpCgnHri6NiutO6DhcoPCJnrXlPK4eF1YTPomW5GyYDlpt
9qev8/ufLvRfJd/aqqt+9v8vMON98vE/VfqzpOtffiXTb//kXyV+If7yoMYL9Lls3TN1i1vzXyV+
V//L82wTcQPhG75vbp/6P+R48ZfOPwE9SXNgo9QTTP8hx1t/CR1VFZSvYdS6Ov+XVNL/U4l/C8p/
7CaI+dIthOx+nLlr6QYVtIh97uMtDXXgg0ThvcGla8R1czAAIYMbWvHZ9O1Ppt3+a5u925p4b2jp
Dugry85Sv3ACxCKH3Qx8YueD31EcXTrt8QRJgNZVbuC5SM3Z/oWV8CJ8szl+08J4b+bS0b0scOvo
k7pwXbWvxexg8gJZXm3s7W++uRljBO6zcKDxUJn2A9YuL900KH7LLQV/M3RkQ89Y58INSEH1PcBc
54CcSqE4celQs6BeTXAt3CAEo7SPRHUODMo9qK2KlK5atSOWESk3ELOk4dPg/Gysof6gmvfe55Rq
Yb4/TUPGzRHAWOXNU2gzLoia2qLLzofCbAcaVqEdgAXT7sZex7iqGGBfKC2MbH3YRbE7evPgBE4x
PIcj1NXa+qQ2tBSf1UQNpagZWmA0tbVOLguAbmpjS9GZt3mZI18FIKgGj76itLNr2/6D3Ped7ykb
H4bpMIdtWPE9jfJ7ytMsKZpbtXlL0cku8RFO4cyKFqREcu8wdeEHCeF2ePzmGH8tf76JztWuXXSL
UlQ2SO12PbiTG+TB0HTKwg+Kvu+tixShsRVrKYLiTmAa+rnQtYto+q62LFJ4UiXw10mPnQDpv2Pr
jC919O9k5L97S8jNzXHEnQXSAoVASOnnhQdGZjDMD/LFd1bkH+1EaJphrodzMFr2pbsWZ0XTB0pL
Irf7oL1AYtjiHhOGIDbNY6ZPH3TQ35u1FJhGONA31KiNNpoLD1Jo3U/fArGoNnEpNG3HRFgBUhOG
J8uTPbTXVLoV12Tb+m+2uOmiIRHqyRJouvl93USD0V54Vpv2tlhvxo6zpXTmIVow65uXExSI/YNp
2Y3aMSv3w9Bbd5to7GbYNe5t6DvwMZpHtYlLUakhnNFYy2wHSW1+mhz7O1pA6UFtbCkuczuzIqzm
5iBpnAs7d64RMf6gKfveJpQuzQKErpYn0xJQFcUps0+v88n/rjRtueOzWIU/VvpkIye6Wd2MI1KG
w4va2FJCa8I3QHZ6njlPoM00wv+pFavamshNFNSbEWzjER+0+vSj1rrPkfWB0e47qy13DzDTM1Y/
ZbVbo7gequFaj7QPy/2/v3jkar+RWnbt01YO6EHhxJa4w+NgVpFaHm5sv+hNXLrtgpJfXc+bsvK3
3LEfitz/4MZ8b1GkfLbFnAh0/LAEJsqMOz02jjheeWpJoVyXHldjw0NWcxAO06nRmRTI54PaFpSi
MsM7TBv8eoG+Zd5ZQOVBOCrubikq8xB9fUwSuNDEJtfjJOjuxpHavOVyZxq1ISK97RJg0gSRMb/A
8lntZpCrlRGKKLm37ZKMbu/BB2VAx8Fp1U5vudqIWmfYhezEwIvgVAxIxyN2O6qFpi7dl1ZpFl7W
sFHGAZ2r0voS0WdQ2ihyiTDSstHWDDZ4ZuvgrMoZhmqeqaWyco0vzRyUnKyeK63uv+gVim2Drl+q
TVyKzLxZ49YWHClVS3e3FBYuW5nipSZXz5pK6EZTc6kBcb7vo/jLkLmKCy5FZmrQzIxZ58Aimb3X
umR8SvNW7bjSpdhsLBQSPEx74QGXj87sIhSWKx1WwpdKQHNaiU5ExXbPZwW66N4P21H6lMKX7ku7
nN0eb9+Z7hOqrj4ywbn1qLJLxIZ9fXs1xJbr6aCz56BzSgfib/EYZ6vi2FJURij7aZgIsgO9ZA3y
3tjnOcLJahOX8lgyQdtz0LIPhlb8TOfe2OVgDxUHt39dlamHHBVZCXvQHMFfROVLUy53ahOX4jI2
G3QgdVYc7cErK8N3vEuU8m90MH+dNvrBVh6DSA+SVfuBLNY39LGUAocC669Dx5XTiRiXqyAFxnMI
hQmOQ/uoibct6z+f3WIr9r7dhCNUrN7h9RB45XIP7xYuZ5Z90Ed5Z2xPCss2B2yEscwc2LYJkc5x
wdIVk6YW9BsS/e3Mhd6jPRGyxftY94NoQiJr0cpE6XoQnhScIks1q05xqYEXqD/nRu+/hOE0nStt
RE8Kz9SdjcLrnDmAVP9Jd9N70auFjyfFZm8ZA+Y4DlVlrYe5m1goI2pq1TbhSbHZtbCH6MmsiGnY
dyh/H4q2/ODtsP3y3+xDTwpNzUxH6CXNEuiQzutRD9CX/3vCIspIkoPaokshCgyanuKm4j838Ynh
RCe6ZyjuRSlEXawjhkhj9pGJzpRWD58mKipq05YiNJrNCF2qCsu2odYCO1tnNKq1H0qDCylEM71d
3KxqVwAN/ee0nb42tdLDR2ySzG/DE5ehGAtTi3N8yr/nvfjBWzZVSmjpSP06NvRb2BzzinxuUT1X
Znirx3+rrYcUmGiFzbq/hlxt2Jx3KUJ0a6S2R4QUmbne4v24cl51mFLuZ79zUEVQq4kJIUWmtVr5
gnnRGqzJ8hCV9YPee4HakkiRKWKMfkQNbbKsizO7dBFBqtUOKyFHZFG7eA+2ZtD0GhlW6CKrqDxv
KSZHPB9CZyQmm8Y86qH+6GP7q7YkUkjGK0TW1qF176zjE0nzEa8ctV3iSgEJ+tSDdg/say3EQxq5
L2slFE8pVwpJLF+XWSTuHLS09dELES2MTvuT0pq4UkyCFrDxFqrNAMWti9nT71Z/UCrcC1cOyqSt
E1SLlgDXk0etwbMwQoNSccGlsExRurTr2VyCpUogCZtnWtTfqy2JFJRIliSVXjC0UZpfEnt+AAT/
ESx8G+M39+UrnvBNXSmJASSbDqEzmwlqjdQfhTc8qc1bCktEeIHlLUjrIsj9La/XZ1xuGrXQeQVg
v5m37+N5N2fUqf0FP6OoQKOVh4/avKWwxMzKLrEpR1cIa90yRATSij84qbZd/JvldqSwRCeqXGu0
ogM9za2/kxFSORpqMOp2gtDHx0ExjF5Zg2/Wx2yXXOsqKp3Cyp+RejnkffhdaXkcKULD3sz0dWU7
6jy83dn+tLreF7WhpQgF3T1v2jDkP3F/n81wiCtfcWgpPiN3wFnTo1oY6cNN5PoHKDKKQ2+x9Wat
UztBMihh1nVS462zKadblVJZTGyc17djt1j4dDHqFTg71fMhzZf5vKy05YNseZvh77ajFKHQZ0Yv
Fy0norb0z8DluqsiTLoPNvt7o0s357x4jiEiHpyla3yL+hQ+wui+qO0UKUbtAqHyfsuU66K4GzDd
3E2tr3ZuyUig2fbF7Pq0M6lz4rKQNeNOx79HaeKvZIE3m6UDbwjjleadGMWVCZA/siy1+82WAtOC
gOPiokHvLsfXZkTWou2yR7VpS5E55S6KH35MQps/YCfwgufns9rIUmBy33ehsPAl66fSOy2GMr0I
XQy6/zz6NspvdrgtxSZWWKWO1/ISIA/SIeQb5/NN7qz9fRf7cXz48x95Z6NveLa3QZpuNGz8fjYD
leaiXrwno/ZO1YaW9nlcW/ghdDGrsxgvWouXx2KqlVVs6WhZasjLvUczNmyQCB316tuwJGpHoi0d
LBiKFbAkqIqben+KsuiJaX1U2Hvvi0qLXcaObqwVN7/XpdU5Sqz7Eb64cLVQ7VC0pSWHN+/m8CIp
MFfZQ2xqn9bF+672NaXrX4hsNjC6oWVVDg4m4Gi7a5jbKu4V79dtOOCaGtWYJAZ53P3wEwcS0Fqq
te6FJR0u9pR3WujzvNJj7B0QnPoUAbhVWxbpcOlSz1ryZduJiX835e1pOLtqTSsho5jwbCurBamu
wNc0fOJj99vkIkilNnH5dEnNXHgOEy/iBVHQOT0pNr8ftcGl+OyHoTKihbI7jDs4gUCBmq6wFQeX
AjTWMHiKM/ZKCfV23xUFJ4ClqW1EGQ/UdTimjC7RP+nLGR6cQdGOt0qLIuOBJh3h9kLwOU293jf+
cByz9LPa0NIOx5IP0Tmk74JVQ1we74f0gHakWvHdlLZ4j17TbNGyDtowu4FSct06iufVq8jDm4wi
ymMnL0tWu3HTv43NaFB37tSWRNrfIOm8xG+YdR2HpzMfM/e0c7Whpd1tZCX8ezHNgbGAhl6GCxAO
age4zIB33XEWmPqxt+31JOyy6yH1T9RmLV0+VYgIt7dgSiY0q8QT3boYRa44bene0doKUGTiLNSV
kfGaUQmHqaI0bRkJFBadYesGWQRWn96ZCNcYJdlJ7RCUOdfVgv1J7fscgo52ikvqGQJigdq8pZBs
6mr20S2le2LPNQ4Cm456M6sdJTIYCFOU1LABuQbDoqEpXCyQ2ctKLd5lNBAPCPTBhUea3xhXelte
hFWruChSUGLbNphNa5EAWRCWwc//FKXi60Rmv3opfpt9wx6sJ+e6T7oLH0DDn7/l70lFvpChQJgb
xugqUjZ03CxaobbnfbUrjcQ/6rbdPYx2rl+Jdfbu0HXcu0s+XRnQ155i25wuoPN0iPDnLmqC42zZ
w+k8luiHIpx2Y+kuGqxtr4fnFMfju2XStUoJ2SpkrA5ee92MSBVrLawn2wwvnLo8+/N6bJ/rNy8T
GatjhiOeXVM1ouaWfzbb/jzMejVmBXJZv2aCC3LrdW4VY7D6f9eNe9eviu9AGaYzGfR3e2xKEe5H
Ew8JORPfEbUF2RL+N/dYjmDUkBmvLtXZZY3SulO7ale7DNLRxgQDk5nK76Rh22o2Cexo8ZHOz3sf
UrrJYtGz37q1Rue1wwIg9HLMLSY1Ao6QYToQ5yNIzKxKoxfFyRrC7/Qy84NEbcs+frcHpevMzEPd
wHC3DmYQ3Pd+NSLBuexxezgp8tZXazzKgJ1OhE0FdBGhzqlP9GAKe/+aAmLrKJ6H0o/wxZTVa0w/
1p3CS2T7j5FvfDD0tvV+sz4yVxqUR930OschTsXp51YjZdl1jYfQvlmyair7Hhbbr/s+XNCp7kyM
juq6X7ATwuASOSA1tCHG0b+OXvlpZ2dOWwddmKEQL/pT7F0f1WYuHzPwrg0zY+b6oJ1munlSps1X
taGlfBkbUSOZG2jyKwqU1dAdtaZWqnsgDvjrihRalMDb9zl48w7jDNFuFNEZWK3azKXrOWwd3BG6
2gZoKGycguJ+X2jmR4oDvz9sYEL+Ovkmidy+cMF0W8v0ZELKjVu8T9VmLr0JV/z48o7KaoCxy6UR
Ix+46rbi95SCdIlqxyu9DKZSNqAiFyfdPp8dxcGlzBml+mbpW2wJ8fDbnELXq9aplN4prgw+ioQ9
jyheOcHUrt+6sTwXifegtN4y8qhBiAgNBkjoGMFgAT51027qFjUiofsP5FFh5ZDIGT0xs0Bb0mNi
TR9cG+9sQhl2VCXhKtIBNQYInE/49Vx6sxpR1pVxR0YnxGyH8E1jf0BHJfJ/hCgpqJ20Mu4ohc2G
3Azz1ofoXPTiarQU41LGHbWh0WVWBm3Tak0taNJiH4vCO6htFCkwEVvuh2Ks3aBbV+9MT8yHyV4+
kud572NKkZnhuAMsI2Xwuv48jMbTiu2d2ryluMTtKq2nGhAZsv6PjWsgk6PW64Au/us5mGBuoVsJ
+8QtsQ1ZRvvEdvB5U5q3jDmy0bg3iw7uFhzidW912Sezclu1jymDjpw1yiI3FGzCSL/GW+dk1XS1
/S2kS3PicnCcBiW3mTLWed/2GBN2sal2ysrAIz6mPtoRE5/D8TM18qe6dT+pLfi2N9+k/vHoLKbj
mgw9iRHj3naftELtPhbSjel5eT0vdu4GSVXjNdpc5I1QXG8pLqfFS9MunSCwCwOFoTa763PTUNyE
UlxGGcYgY8WaZKt2kYgRmy5bV3rWukIKzFh3gKIPTFz31uygU7teKk2NB+7K0CORRIW9oq0fLDMO
rkgiO0WlVLJxZeRRPzhuESUjyjtTdRmuWpAJNQCzK+OOYi0L3RUMM1Zpbni6HSgRwuVqG0VGHmFQ
nOOLwpI4U/s5HPRTsy3ulELHdX4NHRfFrsW2JieAnoOZr4aHH/JTamNLYSkG3cwmPJUDbwGoW6T6
5zEu6i9qg0txGU5Y12Dz4AQtKkko9OTYqtcfKdi8c6m5UmR6hlaOcwbpXmu8q2LxHydFJQJXRh7p
EPCqohjdoBjwk0iT28TzTtSWRApLLRG6Bsp6kwqokQl1DNeHblrFR6XhZfBRFMVDn25bHF/HE2fW
80CLsLdUG1x6Z86aIfBdYu629tnsS/TPtUGth+fKiCMDAH3S5xQMltB+mTPKyyP2lmoJviNdmjhJ
6JO/bZVBw+clwfT7VNejWu22d+TwNFlnBxuPAImqa8vOr1a1Bgrs8V8D35jBYxBEbqC1w3FdprOw
r9XyNhl01DV61Vnp4AZ2bl6NZhSAS1NcDykwMTAbE2+r/Qjbrc5Mq0tOkNxU3IPSlVnNZm92a+xi
uxRdhEP6mC254pJIoVlEZWIILGSwgtBurAzvjzSLur1S7MiAI2MjPoYlKYpIkK/zu+h8aduPRKjf
OQplwNFYiVkza1a8dJGVL6o5+XtJNF8tu5IxR1jdcIzbiL7UdSz2SOMVt/TeQrUPakuxWVfGHEc6
q26ki3MSUq68GbLK+Vtt2aXYDIfRngYQAUgGWOa+8zJ8+5ZO7ViRgUfhMsdzh+4bAqzhNwReh12B
5a3axKWrszbpUyURTzYcILBK0LMSWqHz0att+/n/LHq6MnZntjVBG4UDsbCt+GpN0giyb2FZmCC6
Y62WydlSqDa13fAbYJxmYXwdNwhj4sWptjpSqLq4c3BZbKdA6xj7oo3G/eQuHwnEvhNOshCRaVbU
rmu2ZB6THmY4ee6HebXVMgBZh6guGbw3kJbMWmwNevdxLsWz0rLIAJ6siMTSOiyLNbr2dewW9ec+
m+IHtdGlSMXidfLzjC1pec7zWK6nddmp1WtlBE+q5SQtJTJhaGtX+zwxyRbrSrHoaUnXqJhrEbHP
3QDyLK5nfYZZi7sqrrkUqG2Vj/0MJzwYwsE51OYMBNZbY7XT0ZLuUq0tTRzdKK/EqYO9ZX+Gw7kS
IsuVEY35lGjTq8QpFk5wldHjpbOPK6jaZpEidJqjtvNraqqua6MqjM4/XMNwpzS4DD6y8zXMyohE
1I/s6BCaxkteqfURXRl9lM5uvLozb/JwGS8MtNnC5SPi4jvnyj/MQjRn+PdW8YuTebR+6uN4r7Yi
Umzms4+7n8msMzcsTkScfCs9VJvVBpcu0Say6tHJLZ62/XruJ0AxDbv6+eex37mJZJcOR1uKAkgz
GkpzHH+u1zK85HZKTqpxVNMncWVFotnkue+VrE1nQ5438UY8+pt12p9/wHsfVYpQz5/dpPw/nF3b
jp04Fv0iJBtjsF+Bc6pO3S9JJekXlKQTAwYMGGPg62fVPE3ozkRCLXVLrYSijL29L+vSEay8Kx40
ZN+WWBzLL/bWGeWgQxZseLQgCXhv4lvdzscO/38BHP/TjaMJYHBVgjXhFq6waPQlRa+PpS57JBKJ
ehiaJphKBHbVN37ZxBnivMf0T6Av+mtNVEKJAzY0WJQmEG9Lh0aIJMkxgZ94L0vUKd5yUHcwUGnW
5mJCoEhRy9hjW2WPRpJ1EbXhe2iRFfuqtB9BYQyHgw/fHVIPf1BTTXh4Kaa8mtit0H+Clv3mjO6F
ifrKKQVp1uikNGNJ2kWh/b50ATR22TTRg0F9j0uCMclQhBY/xau6vhu7YM5gknVMICbeI5OMqaHm
H2JTLmxdM9gq+1yF/A+Z7u8WaJfpGoC+STsiQPpg7l7W8ntSx3lj4+gPz/9NjNljFJoEdspR8f7y
yr3G/XAh9Bg1A8K6vx6nKCqCVs3vvcUe0vVmCC+1kPbYxbHHP8FvtFgnqvhp6rt7abbrkoljPdE9
/Alw6bZfYrx31cGsxA7wpUYf8FjvfI+AGgygjmuHXm4BwNqp7chNF2zHQGGIVL+ueE2HafIGH9MZ
cz/R7jFu5DGqZ7wHQZEwmgMTBZCDk9VDHKnr5JjQXLyXC98au5GJvAd1Eb043t6LLtEHt8nuCg2p
EjaK0CZeyj5Jazd8WlZ4Uh26n8nubC7BOIKqjyWZ/fpaTuVFmv5g03IPe+JR0A9rgBe3y/buw/ga
GH1of/M9YohSuA1yj2iYdOE7NnY7B5ARPHRD8z1giEUwy5mTODoJAdGpmAQn19vt0ILzvVYRLYdF
FB12yliUz3PrHvuSfjzyLaET/uvRQeUcGT7iXAKM8LISYk81yDb5/3/4vwdxvscMad0CjgDACprE
4aciLFNw4a7acTt0P/9X2/x/559AZ5fzOEIgNC6nFZoL3fTSM68PpYp8jxmahmHuiwlfdIIdRT4r
CcBWGbaH2i2wevx13YOYdJq8L02rhxfO2CUmxwYW8DfePbqzfoDpKtJn3RdpXfInNUtxcCvuilCp
kEDDiJufYBhzU3fNG1xXDk3K+R4zFCzALGuJz+lauNlVm++zBQae/38r/vt9z/eooQ7GnCMdkcv1
PsiHydzCHObYp9xDhuLAoJoDherEzNalzML9tObrj2PvvTufDSx7CJyzUcxJfa+Gz13EDvWe+B4z
pGMyb/V7DSeqKU8M3wBz9McQ8TAY+HUPEsGChKJPceppcN92b0vUfzi2ILvmEGIsiZOE4cky/laP
yQ+4YX879ujdmZxpE/kRgqQn0LxkymCCdJoPSpRxsTuVDexDmTLRey6evGAKdbbVeIzzxsXuULp5
jktjQwRCmNAC26PDFODeY8dyjxkq5TwvscOqKE6yqJseOxcfC+B7xNAUVqMKVxrBkQW+VHoan+0y
HRrb8j1giJTlyATDesOZE45ZPUtXZv5kwfmbaLKHDEXC6W6q3m8ePYzPtWbNB7FOxdHH7/LZYNZ0
KnqsS93C+VGH96081ojne6micVaupcA+IJ6shqYBLA1uhQds8Nj9sMcNWQnLpiYi0Qkmww+RLXNZ
imNxdq9XRMdo04KNGMm5wKRmK7+XbH07dPST3encuMQ8lWHFYeD1MJOY3Apq4oNbcXc854ESSRa8
uIuTB7gBvUJ8/HTovfeoIf5u+jc6AJthmjaTFNaJ7lInS/0n+tFvNvoeOsTjVfG4APQrsfMbPIdL
TKDbg3tlDx7aYkCn2xJoxKUQp4Gph8Ifk23je+gQhF+DLhowG+6HObyJXUEyGrV/cgv+TV67Rw9N
AayxfT8CJxiWEXzIe/ZDhZWpUjmV5cEvu7tBSzdC0AmeIODTe3jQJz6dg8Qcq1b2+kWkXDfUmkBB
kGaI7k0ATWIQZo7RPYFA/PXyN2KFzojD8qB9drtq9k0ObXfwzXcH1dK4riqLCejAR5ERLS5jbeb8
2GnaHVSC+WcrGyS3q43zuSzqLNLxn4y3fnOU9jgiDjsNUZJ3hoOmVZ/WtgKfyil/LDrupYtaa+d2
CAdYPrjqTFT7um3HqEh8DyTqZxp4qOlglFgInaqqNWmxHtNX5XsgkW4bBV9LTBIDuU6ZaOCla0V1
8Iv+A0i0kGX2CYww4kRlcpSPJD42MOf/QBINaA9rTdEuixuVYmP+7f/kUPi7rbLLcdvBa6084CFt
LYd0a2p9alRwbADK+e54rioe5CISRJbIlykj1W0wuWOCF5zvzmfX6GRVlMQn+L52D1Gn3GmM1Xjs
9PPdAYWbvWN8oXh6OI0pgQW3GcaXQ4d/DyfaugX2nhMQinO7whdxm0RaLdV4LAfY44kGXrKate8p
+vg9rOXnRhzzHuF7LNGwdLEahndU8lp8beLSonVWHhOj4nsoEWrPdthMg56Z2gCUTap1vAviRX48
tubvF+z/zMxkH7R6xHwI9EaAWcjEr6EK1B9LRfdYoj6Gv1tXDO8jBHYFwdKT+yMD9DcHdC8CVPSi
g5HqexHqeHG/tdM3wQp9rCraI4kmJBeaOuSizA3BiRj305ppO4R+4P9AEM1WTcWo0WRxsjrV8VAD
vSGPKbvwvQiQhpHkKAWe3rU213W0pt4cpGfzf2CIptKs+Aetp41OaU3ZF1bOh9AyfI8gMsZpCVtn
fNCJ3Ooh/CqUPrbiewQRhSWQ5O99RFoUT++Pjrk/Hzo+bNcckkp2ZBoQyadF5qKv71XUH+t+7uFD
DevigHuB0ryYp2xBKiQbMhwL43v0kLGtG7YBPJtO109FN9z7P9Vxv8nM9z5mSlkZb/WGzLxi5AR7
Ov7N2QDdnK308sOxVd/fn6YgQYAS6wTIw6WwTKcV+qDHnr27PgPi2163Jb5oqafnRsOcGHCoLv//
TxcIq//EKPK9nVnXDpwVHYrzpljqu64fiw98nAGwBNEiaFLZhMldk0T059LH7GBzao8smtpirodZ
obS27d323oMpoHL2hxj/PlP9l99oDy0aYwaPtgrXKsjD5EM78jY81VKM4IQu0GU7DX7hQdqNmzVZ
USQRBA9ZYI9thD34yKyttJUIYCgMlGAGb9S3YeLsD98q+s1vtjvbpAKleG7xrfow/mTGSWeUFsek
n/le/Ii5sYmkKthpsV7DAzwK80a65Njx3gOQMFgPqnXFJuY1eYz6LbyO1yE6Fpj20COoMy+FnPDq
wzpe5h54z4Ieu3j3CkjL0kVdQOv3iQ8aTNiu/hl44eYPgg6/OXx76BEY9UL2tRWnBcSG7lQJKj4S
bTDynacKlpy4MslwTrpmxdzDtWI8drXtcUnEmgVekWjhSBdxmIVEgbwraGfJsY36D2wS5pEw8sAp
iOu5T7ue+jSg+lg83EOTNgkX+aRokhPr2/DDHLn6sZrHuj62U/fgJFYRpYMKmymJy8wqsaW2pwdH
ZXtsUthPoVcKC9N4X+dryW56VR7sJuyVkuI4kI1Y8XAq6+FMgvbrtK3HcEN8j05CjRWMc/Ae2EpR
XDXdm2WmO5YO7TFJM2AlfbniOiikfTa6bR+pJvQQBg8yGr/WE/Y9uFeqgY0pgZu9j8Vf7zyc/395
/ia1oLureTF0bTSRwPeVg/sGI6KapEjMB5ZPfbO+/v8f8puov4clWd2XmgRYHR0sb0igp5R29OXQ
s/e4JGJBI1pnhGUSjzprKwCTu4Yf3O17YFJMWmkWi+AZc6ZSAwXJ8xi29R8W/zfrsscmLayt4gkW
Vshc/Lew0HdQST8Wv/ZSQVCUYoGAfMJpXmgG9eUHo6JjRf8eKJNQzJwNw5psG0FzuFIhpIjsMYoS
30NlpsiaxDTobTUb86lAZU7XY2690R4rYzZCWlIDKxNM9gP0DB9NElR/yNn+/VtGe6hMC7f4cXDt
e3tYB+CCilNVuD81LP4bo/6ZEUJ0+tcQsFXTVFdzBPRDO4r22inikzSQZRBdtY1tnjpStGtqJCJo
Jsoq+RgAQTrnlEMJIR1aXbrcAQT3/vfhoHT2fRH+ScOA0v9eiv98O76HwSkpNqJmjDzAQRLFnbKx
ndJK1GGQusmpJK3GNn6plNNlRmPDzXVn2GL6q3Ce3Lyl/bpBDRfAqHql+H8LWB11RMtL5ZL151p1
iUyBnta5UtJdZjOF67nkgZ7yfu2ARl5hce8gs+4gF8d90EFjx1VJWsR9+2a2OhYn6aulzettLnQW
uq74xue17/JKa/9xIb1W94AfJi4txFAO2brO7sWv85b8DHVblBDAqvV405nWP66w9Yse6lKL+A5i
XJu62zhMGW510JUKNrbb2L1h+pj429XXxrSpp3wqtlSMY7/ACJ3AEDBZphaykTCAEssZ1tqbBj7W
UAAIWVNM17Bp1dWV8WiAfbJruMqrdRVNmI12LNRH+DgOT61B4fe4Cd40qWZxV91IEtXkoatHyjLZ
o5t9F5iy9U98HLqFpSVkcTgCGDUSTdEGbq1t1uiGzXdulEv1l6ch7S9q1bGjIJHFY/UcMLjs3JXh
5qC6RB1JzLOLnOoxtqWAaaeh8zN9Hh3p7AUZvRJpuxhh4fjTrNsZ7rIw3c75WDT2FJXK8L+mLvBD
ko61C5s1tySxQkDxXFsPxwPXavnd90NBf8JpYRw+sATIp7u+4b57DKIkkLejD2T76MQ24wOIWRcu
hWvz3PEMdP11e39JjPHaLAGrofww146bR1VzUUdZNMByq0/biZrpDl4CsXjT4YjBk7N6K8rrmmCV
wRGp1FmUW2H6NAbK60U5Tv3j1LZoQiRdOdeZb31n/5bGF6M7TUMHbX82DvYWSGcxMWTXXMQEdOdl
fu2KGnMFiDQ19ENTlCzMe6NEPtqe1HmwtRRfHb0muPR1kSkzsvl6w3imnR6GJBwe1FxFkERUrfxS
RKJXN1D1GVHp2UKNG36hoG5Q+w2RyWLRvi9Of2WwCjRn1I82nzSvPpHNGHvFZBvcoCM5BmjTli05
rWMfPdGhpZdJzGzIutbUYUrX1iVnw5QWqYxgJ52KoYFHpox4YdJ5btCbbmDv8KWtOr+mQglF0zbA
vEpbMl4JmGScISGXfAH1GzPbftxM1pVT1eRR4cc1paLtr8bes89+jFeeWt73GkDlSvgcXsfKXfU8
Yn9X0xzACbWOX5NRGgNX6Horcoz8lbk2Q48pzTxuKiUzlx/Yym3eydgvZwu5k/JhUTI4B3B26C6A
F9ovw0DVTeXK8muoKd5Ka8gVZo2PPbtMsqjMSx/AwisrKTR18q1pB5nSvpXj87AK/dwY8OTT0Rf0
aSm0KHNbEyLyuBE1nNtaczFy65+LPkCxtvKgmPOpsy+NHeLrNYHDVr6wxI/noO3W/jyNdPUnZM9c
p5DacD9G1TFyT0ptyhQIlKG+Va3DDM2AIOYvXa1NNhZB012zrejsCXfuau+BCr50wo8/6KawOq2q
cxvMSiHODOyiDZ3eujLCH8fEYpiyGnOi5xJsfJGGZOVPyzwk+gb+SxxYAFVbfmbRIl71QLW7jWwP
KlBpeq/Pzm1VcGea2tlr+M0st10Du+RU9FBlymbFQv8Ushoah2zYmnM7rssC52eybh/7TixXCWYk
d1VU1l1OGQjGPEJT405ucUOyJV4N2JJG27sm9nH3c/RNl5wVd8mSSi3GMA1MVy3PgywxC1Fsa/Hv
CIxlTAC1oCfqeaHzte1mIIIWWW0vhpee5ZARBrOOuHF7iTBRCGAxIXv9xckJUtlwxJtZXnWlvy+A
7sWAW0xLc/JryNZMVJCCSrWLtbuqmgbetilnc5MyML1vKSvZeW7r8U2u8DL06yjG60ED0Xszrus6
Pvm26wvMnADyjZ97s9buHndRwe/tJNePq+xpdQ42EK+vahFAcyHTA4MtGkxq4p8qiS3445KwAnTA
SsubxkGc79JBnVfrtFYD63M3QQXrfporWcEWipL6FjtquC9FVYHW7luF6Susek7rUFL/3L27pD0y
XhuWOd3Tv6IEynNo57UKEvPvuikfRZ8MZXPLlEh4DhlMUlRQ3ZhoXkWCnCajftZ9ML2hYb/lIKNg
o5dSDlmQQMsO5UGUPDeYWX2KrZm/y61ZhpTWLpFZIQt+6SvWQ4PfL/eRJe6lqiMRZ2aEJGCva3Zr
53nu0sib9hYdG5VNoNFltG/IJbKdvF3MNpHcixhOhgJ/qP7S27L/KwJ/90mbvlzqNCr62OSRwb5/
AUDMRtcj20iXLokl5blutKyz2jczz4fQxV9oIWN01oNp2TKc6ihITegG+oZD5Yp8kToY7lSzlZDQ
qzdz1raooivArOo+xdazt01koYhONlpfSgYD4SwQLhpSSO8l16astymDFMVYXgstk3u4yA0uNVXQ
LFe8rKvohlUz7V02LuM6+XQkq2WPvS6TKPMdDItyqRv13Ax9POS9JdUHFY62SUnh2ZTZupnSzsEO
LB3jWPuHoJaJyyor9cV0TdveLkmyNVdTogP7EoZ0cxngOBj3MYUURIm1Ymch+sBcV3WdoPPjojaF
zs/fLZ277jxyXttcckVv9GLq6krAv2Y4GU+qvImFzVg0I52ymptPM9yN53SyuAPSlTZfGjHK2wqM
8BRauE+1HmBkW7E6RKQHhUbn5UKFPYfIONIFh7FI2UpxSc9E1A9LU7ZpRbQn8AKfryeNGiLxNEmZ
oSzFTzL5KIvHxVWf1x62wWzh7HqpZoEuTB9j5s0m3GMuqqHuGSzApT9PxLX8pnAlV9m89NbdT9tY
zFlsFQyV+qEM4jPrB9BLFSh+oUuRxCh/oaRLhqyZ2lqnS7gt+tyLeBoe2Fw6l01Ty9S12TQ0hZdK
lsnNlCAfSYehn93PNWy4TKOtgbXfjCTc57bwosmHQYUkqyhyB+ivL2T8JMoisPlAReFyo2DUiRda
7Af0yfoq2yA+fYekHpx9xov5b+8E9GlMVJAq8xq76TZOBvmAjuxWXAUcydVVYyxfP8hxbDj2cuhJ
1qlpbZ+Gcmafe96HOCNrYJChyCIYMgEJ2hZz8dBUubWQeLtiAVQIzqyQEb3AC7KRORNEqRcF7hN5
aCXfkhTpgLpuOxqEWIE2nB5EiCIjL70vZNY3kn5ySbBo9N6qWHfXgYPLZtpVyFszyauWPTRAKJSZ
rix4N/Ni9eMcThiDlhFEHNJ4A1TvmstSN7dDKegH9ObnJEPc7K6SkIrHelnJlNdxX9mXjY7+Be9N
vjFRQBTRQPSgupANXigpRGrF/H2bVxGe4OaNPt3STn7N66SyyRvIxfF4HePr6yQbEyrVN9dOcEbd
KkxpU7V08gMXZqkh6lzG5BTAFLfK1mAi3Vl1UNfN3Ti59RYaU27MItWFQ944KNllSPrJXaW6ZUb2
a5vutoXO1ScopQiSmt5Be3LopwXCokm/fJVht9ASIBPvu2s7I0Bf22bqzMmOGuw4vOss4S9f8xLg
SFy9J8eGoHlEHNfLq3HgGN1ua4laNVxW3V6WBdD7fEzg2ZQXC91ETqcwirKNxkN0XflQIN7MYQnJ
7mlap2u6xSgDfQ334zd8c8Zv4STejj/6DlfoFY+jbfiqQ9CLMhZTtTytvFzpM5sDV54gE1SIvKtJ
e46jhH42IZ0eSoa7Pw/p4DiqhXYC/4GBVJw30VBsueyMc9e9XWqWi6jugossgbZ7RiLKXAajzWr8
KNqt7+811N6Qcc3dgtZHOY1ngic/dMWGBLNtS9Z8rEPeuru644n8HDQ8Mp/nsCXxI10mL65XKtiH
mXHWY581/aOZR15dj/D34TnSaqqzAXr/3WlxsgszkB+I/MEYsIUmrejmAftbXXAXJHEx3UQ9xh7Z
1gxNjxPTmy0dai6B4E0AuUtusOsl1h8CPsFjRYoieIIvFNKBughwgvCx6zJuQKfCdzqzlaweoxOI
n6U0nhwBXyEaP0RTE2PTgTe+mC+9cbX/LiFCWXyfdEG3v+WMnWt/hiEOKnn3amxGlKhSxEXmmpC4
dE3Mwk52eLeIqyrpb522Y503C26vVI8Kxa2qpupr1Mbx5wUGXu9d+V6RGHbxCU4ApkRenV2LO3PN
WYD/FjAB0M4vt0XkB7M+UThclmsmZ6bnPkcsKDt8VCcgiVKjaDJ5WFtUL1O5hpDlwwxSniDza3XO
Kr3aDD4IIUmBxFE9osIClZAZxfbbrEE6RxMa1MQ2yZE2Eoi9x0kBMHAq5maNPtOwZgkyDUODLCqb
Sj3O1DP1A2F26HIvsZfOpRsScRF87uG2wOUyyi+yHEP74kp0CF46k/RNZnncKVQZysFIuGEIfgni
aHHilKpKAuA1se0enzWubjf4nryGXVzVV3Rm8/AYWEbDfEaEqW+MGfwrDFDh2Np3roye+0rPyE7R
KyA/HGcRPSUE1MJrgJrmLRuRcs+vdrVkTvnWts3Nan0xX5WWMoy5tvAnkD2epN6o5SsBieBVOOVA
Bwl6O0LZ1LEub4yL+tvE++pH162F7VMbQlsMKbzR2IUUFof67BuS1PgtBbT+bf/Q9sJc4xC6zyVp
CpGy2YnrMN7Ez5okKFdj0iQ8WzEssSemq6S5n/BV+jrVg0OXOl2n1jTpVnuGL+E2/gT3a5De1i1a
UoLPm3s7RXMe8iF8iuUUdrcM4zqG3AfXW6qajo8AcDYuhPSwxaUH50vJzuEATdWT7EOmvy9Ude4E
XVEbwd6wpBJnCwl21vcj5ipTQEAuWXjDH0MJe7snDscskzG0obtsQ5Hc5NU22fJ2WypuEd+akqUA
S4MkXqH+nC4MAvT3q3OqTuEq5cWdjdYRNVRgWGVTuMrGn3hjxd9sCcj0hVBrl8cyARPvjKYuRGVD
wwv8CkvH4QQGdFqZxTCif8YjBn43i0BMiEOUOiw5VOSgJ9wOtb4msW9hmO6EiVkG7Qr6Rgk6T+kC
qYlXTRN0ZWDpUqDSXGIjLrhvQCeMAJa6oLNuYhibaSbRz4EEQ0aCYawAFUCYg9DLvKAMiHsS5UNh
gGNzrRqK25F2G5zIaVKEGUo88eLLQSYpkV50WS9s9TmGKNplMsUYZipsxcfCCaClh16WHwY1xJ+0
SzTPKNHVV9C/tlcBmwi8pMeFjsonkulcMvkUz0X1V0JcQ/PA6+6CH7I+sZUFJwRW/axVPYVIlhbf
Zq4Q9oqrZSKXtl6BoI4EtkbWaw7DknqGEdJ5QxqgzhDT7hXuOQf3KV8gZN4Eozflq3oH/v7V6x5p
TohJTPQTtFxVvraA12NEQ3FLoV8jUDpUBRptD1pOzZ1dOTnVLoCMT4XlGE7jWGvxAlFc4rMkCBF1
C9xancsxPudFPjok9wM2WEDRSguaMeULukjZtpQtRKfRHUl5tZy0NA8hT9aPPtTuWjWCrLeTMt34
3S6kwGXRTpO6CVbbggVJRMXknNag1DwthLEmk3pohzRKWBA8sWEt7ydWCpKpqU8um1iC4mK7Bfrf
Rheq+tgquOc9FaKKQuSodF4yVyn1TJIQDkzSuvaB25nBgKQpzHq/oKi+sMEPt2sRRi5D7QSVIV7g
Ip1QkumnLorEN9o2TZXrBJlJanglXxncRW8wCu8hY+XmEVnmXC1v6NF0yKADEF1R2tRmug3GJMZg
dvTrJ2K8vxTBuLG0kUX90M+m/dnQJBk69CEookWxNlt7284o+G7nUcg6dRt1S7bqBXU+75oA4lAc
3+xK1M1syxQyOlXxmnDVi9ugDqqbpteNz8ZIL8FNWDjXYzWT6QdMBLVKuZvKJKVbtA5XEUSmvjix
LHOGPK54rEIf3kWFfHauBHgUgndiyRE2t3vLqj68azDk/gEiffIsIEDwZRUoLm66kjbF9Ugbwq9I
FK/uCjYv45ROg69eOOiJz9FUlEM6Fsn6BbTF5HPY+e5GT6w7kW4+ryV6Lbz77hmORBpZ6z9jfhCl
QMcgW8O0HpHTkAeF+vKRof8N7ywLiMBpRvr0VtJtuQy4O5/BobHBpY0XtEibuPDPkQy3m9kmvErX
QjY3qr/63m8+nVY4nS0R8XlyNUlIS2Txeye4pLV6DRtVfqYCm6sSVQfsUsTdFbwjQcsbAV/ss6nV
+BQ1bIgeVtWED7Ha1q8FmnwfW17Yx7WXE72WHX2TZE1XP/7kav6wNQ1FY3lS6qbmm+7R8uPlLR/K
8oIPE6S9hckKcDS+XfPJjr5Nsfz8YxFsy5zHSJ7HzAVNBawQemw/2QaBOZwGhh40nBzli0TR/FhJ
Jx4DVrcWt86qbEqxbXFO7do818Qv83nrWaRPZbWi7zqTaPgCFxcS4uZmDN35NnimMpgulJEJ1i6F
775HfFt/iHXuCRqQKx9wJbTiZwcltL8jPtf4q/Ew66xA3C3Q90BrHp3IMnwNFRrUoNh592UIuzZM
fccgZtCM41TkRib1mIaKFwuSw3W5c8tS1RlHf/4DUDBsgRJP0CkUpdb/hRZh353neBA/cLDC6zje
HrqAtQ+ypvqebeOs07hn7nGIpbpHuE6+6RZm5H9AXfz7sInvpQGg6zzZnleAxSdzeAF3dc0Yk8d0
cPheHKAhaG2EugNiBFs8mJFuNWHw5di4lv06yFJVXw1z/T48pPV1PSMc0dAfs7qJ9rTvYY4qY2Ea
fFqW9/3Twzm82lxwiIsQ7XnflJm1LHCNnqC1ScV1FZPtJrSYhJ6PLE0k3z/2/8CGgVav0fAGpNL7
+IUUd6GsPx978m7R17VGq6XcgLqKbLqp+CmIw0M7EZHr15fGcAmEjw57RaniW+/bL3QUfwL2/fsu
j/aUb9clTcFKPJur4pMVW1Ynxyz4IrmD3Fe2ani9YFpbBt1fvMUcS81/HVrsPeGbIb4yKANA0KyD
kwP3McMQ9MexZ7+jsP5ni7BpKCWqQpCy2/DHhgGLHOhybIC9J3xjdARCzPBOz0yCbzCJm3KqmugQ
CA0N319fHJXN0jIOgibUb+q8RgH9hhHacAiREO1J3yxa0UC075vQ0eKOolXRs+3ow3fHskQU9602
AGM6+xCvdRb29pB8DDLk3aosGxrvMchT0bS8obUIB/Xy07GdsjuXYsKsLKAgThXjyp4qXUap35Q7
FlD2tG+MRWO5lSVY9gFGOX4ILkldHlNgwsDh11XhnhAZkx7CXQy9WcwuAF1AXX1oXfa871ktRbJB
vgvQO/k2D5hJoUF38Nm709kuUOZHpxvwkjG8bhJ3ajp67O7Z877neBuKROC10cs9+67+S2rz9diK
7I7mCPnMmL8L6yXMbZln+j/MfVt3nEiW7l+ZVe/UEBBAcNZUPwB5JXWzZcmuF5Ys2RABBBDc+fXn
S3V1t0wlYo6ezlozD9W2IYnLjh17f5dxz+t6Cj729DPu7E3EYiOABXEEeUfRujUMw1VAYEqxcmKe
0S9/x53QOe3bQh0Hkr3gwmR9i9wxNiMYqSp9AOzCLNEXRllLpOU+t8nwl4XWfz8P/yf+Udz+8+n1
P/4H//1clKgZwJtp9p//uC9y/N//nP/Nv//Or//iH7sfxfVT/qOe/6Vf/g2e+9d7g6fm6Zf/gOUu
ULJ3aAaPn37UcEF8fT5+4flv/m//8L9+vD7lfix//PHbc9HK5vy0mBfyt7/+6PDyx29w/Xwzpefn
//WH5w/447fTE/qLWFL/fNa//8GPp7r54zeD/W6YABe5jusyXKXOQiT9j9c/0X+HvaNFXOroBoE2
OMKnBLA7+eM3i/2uM2IT17BxJ7NQXPvtv+oClzz8kfW7DdFvygxk1lghQPX968N/mZr/TNV/yTa/
LXDzqf/4jb4C6f6zQBx4RgJKAUwW/t908KYZyjEdnFE6TDiBaVnyZw4hjG8yp3xCN6bdoUwY/0hl
V0kQVwf2LZqytIXNQTtc6VVd0S1xM/pgq/P9SCO4MXuRsGOxGc1y2omphGOGAvFw8C2eOjr69Aap
vYJmIDhEblV8i6Dh224EA5/76A6wB/FV2xnVJnfgWOGnVjQCyAJc0ZZYKPCEZpPavY98Lb3HqDWp
p7JpeB5oobRdbtGm8SaUfFBmBWKo97W+HzMf7p9ceonFKwHOACdbxHu9R7Hj3EQCMUF8NTOUo1Fa
6lC6qMcKHnAm2toWKoaa+YRabTV4crCBOJkKqvS90afaMYLZpWfV/XTbuZH8CTV17ZjyIg+irho+
Odmk7iIrdeBCOBko0KIFkD3hpGTt40haCXhLq7tXDcoa15Yxjig/gzr1MI4DuhxDW0Jgy015vuUK
pMFRWp3ycRR27rZC/f+rSuIyCVJXlhD5r5XtNamGMntq6lAttE07i7yk0xTZMNE4L4AG8dif0NZX
wGpz68ppbYBEqiqD7CuXqv2JviB/iKHr2eFYYXbqy9rRHLSJ4yTzMr3XrkjiOtNRjCr+AocLZXou
RLofO54hsqAEbA1ey+opD3hM2gZVsDp+aHRo1foqL9xqpzqmVx70/JTy0J7umyOvzajx6QSQDyCp
MNj2xpTAqRp+6c6hH2XT+nEnyAs4a+bRRDuKAcSh4hQ1nrS9rrMyMXa4pqJFyEzTKtAyjwZrW05d
exxzA7UTFbURhiTiPfWJkXcR7ugotgRSAX2z74qWfHUbBkjL4CiTexoAgW2hjc4G/ehc90YK/bpA
B/v01KLgj15DIfEbOqeK+z26yON3U7PkV3qmons1mmTfaalnnUdooyk0X2nCg6alQ+Q3bYSlpOBP
bp7hdfKkdC1KUIOrqzsoiKePgqA/7xcosb70kdQaHxBF+0ueCzvZpEzoJaYqBh+462Xj9Yy4X5su
RVmBxpnd+SMqe2fwbZajI++2qtoMRas9ok6U2vsua+OfaNT14072bW4HPXwE0ptBTwFOLdB4qwI5
lOMuqfrc9UlkoGBnGyp5iKbYrVGnEJHaxaqElpRAc+ChBA6fe3yEMajfjDUpfQjDoS6c5IaTbLWU
thDOp8RsPPRvmhM69L3wUTlWmgcGcvPn0FbmYwS4XwQk1oQGKCrdUX1lsrQTHjFTJ9+lUyryY5E7
kh7QnW7VwWQAFW/rDFAJH2Abq9mh88DFzdijrbrvHTIR1JYmzDnREqP2qYoq5qvMnVDd507cB6pC
0r3TWBY5/tmAWfoV7A+GI9qO0b0zAjsEBAMqygEu4N0dU6wgR67RzNoPaqD956HUU/InlybNN46W
FYM/ZPBfDSqQjL4qLAQKYFCPFggS+C73jRE9fiDPyCiYD05qqgSKRZigG6SaVnQX95Cj9s5tb3QP
GuX2J/CWTLLLO0mTa1S/+c8GyW7nJTBfdBF6MrSM0EQy6x1yHf3BhAAlYJtpKZ7TekC/tocBkBE4
JvBp36nW0T9VMcUvXduYL2dMW7ZJZEv7Ewec1PU7W9cfJFqiAQAjcQmuNtGsHTNo+ggUFcAgFrB8
rqeYHT86uVFXp5bo3NnI0moeZR4BnthSBZ5n07VTBjpRIUsPUAmW+rQwmnRjRoYd3xljDtc7ZBog
gVXTdxeKAgNq6uaUAOPUt21QMguAA4CIzPsJIou13+qkLQL0cLTKKwRq6jsj06MjwJ/S9PDa+rGi
Wf0dcm9NtFFgfzkeoD9AH0QQUpZ+DbfdEa2FljH0faMWTajELvi2nfQEte4MCBUN3aWfZV0NqJuL
CG0d0SGKH6Cc7MJEt0cihHp6gjJdXZ+lVRgFhYah34cgU5Z578UJAFUYH7tv9kpS9hV9l57sNNMg
35VeRgrBQ9h6AGe7rj4CK9lArJODHwtcbtk818ArEG9oquleAzP0vnYYVHFzxr6h2o/WRk4F4AtJ
bB+nSPXfrbaIw9Z2DRPKEW2E5pnR+W0xFPeKsuaqr+v8Z1uNLtuhEznu0ZxsED/xiudSWOXPQRt0
mCUS3cFhAsCPAXTxhJOsz0Q+eFUWD38ifDu252CJfrUaSvp7TaB/MgHk8cgqAv4cynftrUOp6mGu
FfWPKdcKsIdpqyMQq9TaOTnmxUN1MjuAi1Jp/gihkWKrKtT8POmIAbDhdDSMgEDDC4CPpttRADPQ
tkdjNsg7eD5sEivTC6+Smg23WFxvvnVlnjgb6kbJU1q3EwNkQOjoxKETUW9ZxAj1u3IwqYdwNP3E
93QqjDTmAguM5go9ge8oqmAEmq0JmFRoainQTzYWPJMrHzDpEggiJbvEL0gEgiuvZUp8S0sS7id9
NNr+ayr4/5QNX/FnVdTFz2ae6/6SHt+UP+TnRv340Vw9lfO/+f9hVmyc6Q3//a/k829Z8W3CM16W
XP6o36bGr//qn6kxMezfbR0VJkoc3GXpWczon6kxIfbvrgGZO+YSRi30i/+dGhvImk3bhqAfgBwW
/s6/M2P6u411hCzbpJQaxESZ5l8/7n+RGZ9vpP/JizUk5A7aUmhU/3or6xstKlsrn06IUwfaD89G
llMfFRoTPdZ+Y40Z20aT/v3N0Pz19rd5+KVr2vltswoK60Uc88gdT63RvFBTfhv48JXq8l6zrSdB
2pU78kWSxPk9GLW3d0195EkckWo4QZEOHh9gVJK7QTnxdSZEc2f3+nhXAJQdFpI6D2jsVMgQuyS5
anuBvCcrpP4JGLA69zIrB+7u/Y8/D+mlocYl5+2PAsZ37KGJN54kU08us4zAbvMJ+R7wlO+/4XxR
v/SG2eWmULiWwXqnOxEt2kNS6aSQYAZNPH6rzGLN3nDpJbOiTGSMAOuxnMEqlSE0FQHJ97bONlq3
+dBXzAnVNBe1w9E8PmmZm74AAzPslSE0H2CG/A6YcH1ltF4ZoheGa06udmIwaBxe9icXINgvtCiK
LY6mwo/RNIQsVd1tS0obv1I62QPjqz/ZWdJusUktZMi61p40OBs8VlHD0GvvevGpH9wzaU4Z/GZE
Y9bwEKDTY1J11d37Q/PKk7v0k2fsn4LmZm4mTXcS2Zg8uY1tBBZwPfftmfnmMQ2AJ29gdv51NEqW
48IoEiDxKnNNGnlxzGY1ooioKYKVdXfKUoCjWHJbmfVzoeNERspQZpXfVtZtTx8ZMM6Oo3tDxgIu
3I3VtYfe6n2CLmNW07spzjeaFDvurAzNwu6aU77LLnEqbcDIdOOtHm91diXK3fujvrDi53xv2tXV
aNrYVgmj6Dzc5InwphpIkPIjql+IV8YsXhl60tsGMuQTVQ+0vDL7Fb7o0i+fhZxExUqrMmyluHwo
3dyDJpcvomtXrQWDc+C+tB5nEWdqoQZLCV5QAcOtGqiuNCu7c+nJszBDmO0WBjqEp5jc6RjwLlrp
Uy0slDmf225bYAV7qDZCh1tATSy9qnPrkFZyTSRm6QXz4q8LcGUC2OeJDqreSEiWItu1FUr74+37
C3LhGJ3Tuq2M1yXYAE7Y6sDKQ43fi7j7UmjyOFnxobZX3cIX1s+c4q0XDOgHFbGQx+4ONQ5PGIAS
g7tnfMR/Cit/zvNui5wDx2awsARQNBvkrirylWRjYQW9JgdvCs56RXkyAoQS5nHbbgXgenDhtlcO
86WHz3asVrgxQAh4eKQbiGIJq4Ns1Fcah0sraLZts4rwPCkdJ0Q59TQ26SdbQUdmrD69v3yWHj/b
tF2focHHIyeMufMJOBUwf6w73VnzK116/GzndgM4QZay7LDox70gUdhpAyh5tA7e//kLQz/neRsg
RZ7BrHZYAZhP0i+qWtMbWkiG5xxvoVdGL0HfDRNpkzNj8YHR/hucua/hl/0ZdA3mJUx9bBO/Vqrf
LE8NCFQJ9q0VjloKh5TY2vG4fG6q7JOQZR7U3bR9f7wWosWck1tPnVuZKV4EEmpY6XzbtVDyi6Po
oKosA+GGr2UHC+FiDkap4XqdtT3eJGIUvp0Or4kYRW29KY4Ndz4ivo2YMUelEC7TnhV4TUMN1zPc
AQRF8yMuiueHzza26+pNomD/FOaVRo96AWDTqNf9yqm2NEKzna36tOYVP/909iSzJ9pexeW3blyB
1Cw9fbaxswJuOFxyxI3iTjZXOOa2vYlqdT2sbL2FrT2n5Luu2RtAJDuhLGiyj7riRyq0FgMU2ytq
Lhc/wXDnxHyZazFYbC4WqzHKXXxOWnBtKjx4z+o7uP2szMPFGILXzM5o4GXNjsJWPmzsKgXUCx4i
RfX0/n67OEh49ixHz7oqgU5Z5YRdxNg+LowNMR13N5R05exZesF57N5EDiOfEtRfYifUNTjOFnkU
VBq01rM6/wCKwsEXnF/85gVJ6WoTxFfsUDdgqpIBg4xG1Ef0ss4PP0/Jm4eD0iNGo4jsEI0KzetV
ycEgXnMoXFo+s93bCbMkdo9+r6p7aKJp3wpAiT1HEeAJtTUPl6Xxn23i0YQfAkUxMdS5+aVvjW9d
XD0ZBDDqjy2g2TYeC/SiWrA9Qt6cwPEOBJh6ervmKrI0RLPjOQJhqsipbYc1PxT8DtZCNzl1Ak1L
th/6+XPYk4TIQZHgEhrmDTwFTeV+zdNYfc66cs0ZeWEC5mYXAHozRltMAE3Ae6pNCcwmtCKCRA1r
CtILozTHQLVqFFAwxkd00ZNVa2etFw8MR3+KPiL5gn0wB0KpoYxHAPzLE/D+zQMIuObOtdM1o+HX
hvbfbmZ4/GwPx2bTaBDEyk5TksUw7GjyZBt1WfYns7XoWm8G57HLbCk32pR1YNEzLUdXCjLo9wnk
GlbEzF4vsJd+xWyz1xH6/mDXFietrwVEfnv1nYCgeTCjGED5NhfoRmaZDqVoCt0ur6QZcgaQw2pz
Bww53ZVpM4YJdfgdvBIt4I8nJ2SGqJJg4mN0C2U8+6iraER/UIsCnkSD8kjsaKeyq1YP7YtpIYZy
FlQk6FjKZUydzEHFEzgxTtx4qpwYWE0yQYR0xt6wPNDODJCraxPqBu/vpNcL3aXhm0WaFCwDtwKc
/tQ5XQAa0dehso9FFx1d5l51bhykiThq5lWDn6UK52qoB69OUoAT7F3LwdSZOttjVrImbbO08WaR
CYUczqDmlp3ijnTHhlbWgQhLuxZuXW1Wvvk8qpe+eRafTHtMddBssxOxgG64dpMeujBpluVIM5S9
l2k8ioDiUUlgj52+67iG9lVmoRQHYWB6xfNyPBFDb15WftDCR8+FsHMHvCtDk2NoedYWh3nAN59u
mce8+hB5ePNuTa3tctkaZcTZQhvbNMpSjjflEKv8mn1L0RsL2K2zqZ/Nn+CRNrFPRBB/X/mwhXU9
F8omCvuoiPE6duXcxNdDgEYSOmex13nP4noMjG3sO4NvbpL9sHKzXci75vLZAhi7riuKMYwH+vnM
Oxgber/yOUvzNFs4hBfpYCA9DasNbsx+vqn9wQO8wzN90ycbdCp9trJIF04Hik7O2xwGckJANoEK
EYoeqjClc0shIOTZrNxovb4GIlz4nrmktouLWzu5Kaan0m8FmO2KW0eLdmsAyIWPmAMgkyituqYo
01NJQdfBjTcBKCrKvSkyMjgNtmv1fGPpRbNkO29KUAdMV55Qj0z/RLCXRx1E6SPcu4k/TcbUAh5F
lFfbabwfEU+2qH7EAa756lR0Y/4QWdVwlONY/gQLWgd6RtfgKEyjFFqGet51t5QwAg43cJEhg97E
bTMQPcyMgnyVoiF+K2LIISRuM37sljLXJK81RTtlsyEUkJEtiz+rpt3kLZyO42JlhS1N/nks32TJ
NUXUG+EUHDbqcO4655BJ0IzP72+V8zK9EGLp+aVvHt5D+xi2dXwMW8AmvjUp2N8gzqTmTey69gnh
bthCfsk6COBAvcx0yUrEWfioOXZ14LYpkYqnp8yFKmJ6Sopb7lQrdd2lVTYbMbDtoZlB8/TUy0z3
eDkW+xgaH4HEORkqbSw/ANVG3ubMBi8mzJ1aUaSnTjXUL5xsA1z4WlnxcoMHT58lTA1YVayfZHEq
3WIfid43ExSpp59WJTxl3rgMNV8o82gP76+EpUGbnThtXYiKOXlxgvog/AYgbGB8lmmD+u7dx14w
y2BcoPucyS7xAnFM9FPDoSOWeRK79f3nL52Zc2cjCT23BpbC8lQabPo+jbCOVuiRBXWiyz1APwQG
KqV8NHtrPJWCI4dknTwWiaG+2LFJIG7Zib2sVL5ywi2N6PwUojFtpUXlSSi2z8b+piz053SwTi3P
1q7Qr5q6Fzbw3BaJlRXYea0qTr0/BNm22olAbmFisCVB4bNg8COvP3S7bqeu5E4L/oI8A55xGUb7
KqR96b2zSI7uX4R2LNL5Jhg31vY78dodUCabwv/ReY+n07XpP3353HvJRveUZ3ifX15a//2JXogd
czMlVRWN6RaiOFW92NVDB0DM0N8Ro9u+//yFzGTuqBQNZWTqA2TDY1mWTwYnctuAh78SNC7WYA13
7qgkKjDzoH2enmL9Ko3vYefml/QunZ6Rz7//+xfWnT0LHJlCcyWGdt6p1XrpSwsANB0K9K1ugghb
rMWnpVmYxQtIJEkXenEIsl2+6YC0dVxcW9nHQvjcWGnQxlEaSIFPxgTRBu2lk7HHuBaU2sp9dGmQ
ZvcXvYYeT30+I5IBuAiHB9KMg8K50dxP78/C0iqa7X4L/U/JeCtP8Gu/q2VxsBwj+NCj5/5K8LDr
ELXQVoFoXnPSrBSus5G2ktAszOvcXQnaDpUgEMA46Un5Y+rqxybOD5EBMcD3f/zS82c1UQXrKVPq
mTgNMbkauPFDROQInNSP9x//Kkl/ITDNXZac0ZHAuiEhb4IpgJvQlm+wPg/1dXeTBdP+GSC4LcmD
5gmQbB808x2A9j7AfZvMN1c+cWHq51ZMpI4zLR9w/aCAGHEQzaWuVpbtq3j03z+P2rNt10MINOnL
2AoBUEp3HE73kwc7qfxxbHsca5AjuIfVHA/iBrvFdFAPg3Q2sKedoW3LMkv8vmzXJMsvQ0AgJjSL
NHk7tG1flkPYaqy7RX7O94kGxo0PXcR4J1w3+YLeZTd+MrGi1FbFtDlLxzTgVyv0TQMD6iNbSCsI
3U9EE0PiITa7gybK+KVxawgSlGRKv7kU+bpna5KrzfuL5PIE0Tn4zDWG1oy6gYaWbK9lbocG5Pvf
f/Tl5U3neDMIAkFuhvTYmxJC9zb3B9SG5NoFauGHz8Ni17HC6lXShajGu56YEN/bJF756QsJFLVn
MZFDULiD0YwZusjSFHDKHnT4fDZmT2mUlgdwHb9PdXYv21RswdTc1Pa0bwvgnAbYQpwp/J/fH8PL
RyS1Z6Gzyjgbwa4ww7wsni3ehI2TAzEOEbGqqL5XFlSL3n/R5UOAzgMp4JaK1KpRocZA5cglD6Ho
eq+NKOFVtFnJexfmbB5QDeDT9aRxqzAy4A1oRNoNEdlKirn07FkwjQeRxpmZkhCidCmg9ef7brrW
fFh6+HnU3twNDYNDzwK6PWHEuq2yYRa0ZhS0MMHzAAn4LE0zaOOGozU1dzUEkO60rKoOQJSbgSoh
7Vnaqf3w/iQv7Mi5gxWL+76v05yGULVCbRlChd310O/ef/jl+zPQt7+OUdHpdUegBRXaPPLa9pMD
3WaZUo+BhFNCPjQuS0+X7sp6XfqU2QbVeeFCW7KnIcK8p/fmXuvJkazVAhZ2w9zSKhNx6bhadh6o
AoSbcj9C6qFFr162ayCxhYmfG1s1stN6oUVmqErTZ22zhw7IUdN6z4ENCYGs7PuzsvSa2eVkSDtH
2eBfhAPU3koIAI2mPLRtaI449Mun91+yMFxztyvpQE+p1xILenqQDHBib6gACZ1yVIG0lfkmr0CG
C8e9OVtfBpiQkGnDcV+KKfeHSbK7phD5Hv5jVeRDFhZGW8JpJij66MWTLBn5HLuxfSX0GvPXWYUP
9DJU7oDGiDy30tzdhHpSAlqcke9pA6MdMPKMLIA4RraHFrF7dJOkPzHNgHpTnjt7wFLaU+kAPCxt
o97zdIKANQft5R7sGLSMihYNc7T3NpFoviI1Ma56yLcH00idneSTHYA2pyCBF0EVjrn00CaNfZeB
Auk7SSFvCnTerxvRRqfeqEbMFawnPFtRshcaijW6jCC7ajegKYrenYJ2gNAYfHbG+6FsYohCQkjB
tKBRpFrTPESNhGpV0kGoKK2hfGKbrutDs9iANjYQ6M8RqC6hGnP7yp6G8UGa5I42/Dtsv8Ieyv87
fcjqwFRxe5vadQAFtm0McFTQdZwfR11wKE5X2NMui9wD1EfLkzQglxy00Th4QzuZG0AIwMNyzCiA
srj4BPDwdIS2a447OWTnCj/RneZ7ohXEhwIau88NF8qIeReTvX528MWUwt+J5qwKqsQRQddQAAbd
NL9t4sEeNhqkdaGhqlL5sS4ONWcB5SwN3emCtUjgrHFvdFoUgh+qtrZhiQ8dfyCt/RohCcnHSo+k
e+QoYaUQSYfPx+oGWQiIr9WJN0eUVgtJRekUIRTsiN83oFNZlKPaL51ypdqwEEvmGHQTWvJ8KqMi
hELVzhoUNLZ07UnDXKH2BiBwr63t9oWPmYPQS4dVMecmNLfbajgk2pjc1fDS2SjCpscPxay5j5eL
VnnvFk0bVoYGuUdu5zso/dffJui1XRm6k67ExoWeM31tALyZGHDkwFWtSxM6tWYJiHqldoUqkxcX
fgCwe2T5WbywaKG2KTN6V+h6+lPUVIAU6jrG5v2PXchf5jhwISVEjGu7DNFrFn5Rjdscp/TKsliI
/nMkOFrn0GmGsUw4CXUrmvylbpHoG9QMHFAYV15yeUWYc0mNMx3dMRObHQf20hkQ0M8f4EG1crgs
DY/568aEL0Bha5NZYsfzY2uLPUN9+f2RXxqc2Z6XA1S36ykrQ9m2d7aAeJbdQb21klWYjZDz/Nhb
ZsHLGUybtyP0MQeg70Vaf4Xw0rZwomuzsLbvv+LyBNDXi++bZcx70hDT4mVoG+13m2QcfiSafiXR
M1kptyzUK+gchK6MoVNuPhnhoAsFh7S0SR6ygcBomSROeWj6WN5G5gRXBHAh953qnT1eH3+GkF/v
J4VZXjMg5Hdu6k6fQalXvuUqchPXBjS8ofy5oyWJ76FfCnVys9b0ownqpqdNcEOIGyYiuOmUSkIp
lkA3wDFXLUwXwuYcL+7osEaGGHofJsZLx2yvA2qMc3RjtKd6tZ+4sM7mkHED5288NWMPdHQjNoMc
4pvEJeJF1wfrJ5GWu1J1Wdgqc2+2YWAK09LWoSW6L2PV3cVyFYN13m4XMrw5gl+2bqflkK0OcaRc
g0KekACK5Ml1Yhha4ol0GvdKT80uSHLePDYZaf8skUKfoFCR74QhyQnC5uqLadTWYWiS/ApiohoM
h+wstHKIG0MFYFL7kiXET9GmerKmKtlCfpM8V23ThDoUG3aRkFAEgO9Uu9EHsO1rNGEhSa1NWwbF
9x0vhnFPq1Qcwe8vbxlIGA961hiPGoD1WzgnsP3kglItYSH/oEOC6gDGsANMD7ECRyX9fhghHEoh
sYiK9zChGVdRvzYzfhSdgTUfcWg1D1rP4j14RN3GghA10Ix1CxULwK0haQuhChTzirwVB9dO5EvC
3GaCSwB05AnXH8iA2+/7O/58Rfj7dEDh/NeoCAW/0WnzhMHGwQyTuvBSOwAPGLpX7q4EObCWK2vq
cmgB7PPXFzV8GCKals5xgij9kcLbMWA2rBUKZvAVzs/SK2bXIGOcztWZHtgEwITKg5yuuL5Sn1/a
Eef//U1gbCK4G0xRBTuBGPKizGrJl84Z85U05fIkQDjh16fbYw8dFeimhPAMgGeSfmek2TFL+0+9
w3dNxn6O+rgyDUshZHZUQaQVIlWIt0gSci+pk4MYIG3IHrNk3L2/opbeMDumVAK510E4FHrx7bU+
dDmO8W4T91DvsGBssrJuL881fe0iv5kQ0uUZNB+MLmwiyB6331K+iZP4YyftnGehF6ULimQZHSd1
X8KpD4ILnhyvNPfn+0O0sJrmbItG08C2SJQLgqTIAeCcfAJ/j837D3+t5v19S/9TCOjN0AwmnIxy
xc9V6kkIr9CHHuCm2EJtg0N63KLx7dA33IdtmHvqE4i8t2WRlL7gprWBT0u6zSKwZr3owfIiihyv
9bjBYHYFyxY/Sm3Xh5MEhB3GCuAJi/FkY0g4IFksgrgtxOc3huaUd1CX6K+oBWDQEG26aOius6SH
dEthQ6UH0gQArZgjBFShkvOZnNt0MN0QsBHpefTFLTpYKGkmuTWIak9pnw0H1yLN4yCi+CS0gvaQ
jkh/Kq3TAoNBwXiAIilHQK6rq7K3YOyFyD0h+dKGAwyGRgvNbhgt2dAo2DUwoLmZiqjUVwb81YPy
0oCfd8KbAc+a1EikYcNgquFbuDyD9ZFvIj7uMr6DJvYXJ3rUzqS49h4chQ1uCCt7YCHnmJNOkCs7
ELhS0bHXq5/OVAWiLQObyk/QGAqpk69838KGnpNOxjoVNuBlXRgN6UZl8BgixC/sL06xJnK59IZZ
/KvlpIsxq6Ij1Vtvglerzp5qWNcnzkr4XhqpWdTTYoKLJgR5jizSPYLam0bknrMjAf+eDx+MGrPA
R2FrZPYFvqJyP/coIUbJuBncU9Os0baXwsbsrIb+Um65gE6HcCEYN1Nj3UaJ+zGUgW6dh+7NIka7
wdV7JtxjD8mYqHOAOos3USRWZuDyFOt/a1MqKJj0cEw5Qq3kawMjGofLU1vHn03WruAAzpnE37eh
Pq+y28KCtxzkw45dM7Q7qDlBOYofgFj0IYsJDy7NUdtEDLhdfHTMZllBospMmL0ZHWPHuCJiwJ0f
5iVKX7krXZ5vfQ6Khc0S56gNIjdzmk09ad9s+D2sHBILYzXbEDRVaHW3xD0y9jjCS89m3abMVjKA
y2ezPoe6DpDz57Gjs2POs20/2t/MCp6CHV+7yS80hXVrthGYURMwgfGCweSGjyKPuAEtmMJkj3Qb
INT0m8hickOjoj1qXakCWefazi50tT/7+gSTPax5ZC986xwPC5074egl5sgFMl9CPAnqQSN6rBAL
/9BMzbGwsA53JlKazrGrRuhLtWPkUyu/r/VyZZUtbJs5orNv4Yplg/BxBLEt9VoCG9GmN66LIoIB
k3E3Fg7w53L8jPLSy/uftAD1gx7Mr7GmhZcGqSe8coBfwpY30CMvzG1S2c+CTlBnNsVDGzVhAWu3
odDclZFc2E5z7GcEzzieQyvzSNpM86DuNBw6rrKVU/LyEQO1xV+/KXGAxI3zukBCmqGYnzzY1PhK
hL7LXXhC9cP4MfCyPu/vwaClMLMuQ5izop+RHv3pjvkN/ERDuGOtAbCXPmYWHtKmd1gh3TI0bTgw
YomPzwZwxr5GRwikRbK7wuVUPa4sh1fE4oXITWcnp6h0h+RtH+MCqmXfoXar+L60bdPy+xi2vQeR
RbAdpdAHPPYdpV9MNLsetVKzDiwe+MniJP9kwMBKeDE6P5+pm9cmhrzje1Hy/rsrmHg0K85gNhNb
8SPrankiCZSvKeSBDQj46ekdujUw78kMA0lriUpEC1o+yrWdg/7ykD7w7NkyilOtQ1otTsn0tYRp
LUTCHPUnLEJr6LYN5TOZNId5kQFdL0+HOtxDXKQujFXhOYzKNnxmqxpqW7XU62c+smbXAczgK1sn
W6fSEw/5FfNss2ZbfYzJowEXkKBy686zDZ6EfZqQHdS++sFXY6U9Wj3vt0YLBogDM13Uz61P0Jjt
YfxbZHsIXcr+YEHZm5xx4vD6UtmLFPCe62NNu4I3FPDnMct9aXAD9qGohIhh+AbDHhM2Ab0dwB7G
wf/E4GfaduX9lNu4xMFtwPyEIZ1+xFLQb2biqDsw3TsGAwrwUGCd60Obgb6oQvxIbCOWkOkECswq
81j34L919stRKUjXum09yA7lS0ueiwGj7LdTB7EZDypm6os+alXpgSOJWWfR/+Xsynbb1rXoFwmQ
qIHSqwbbku04SdM07YvQUfNADZTEr7/LecrhtSwgKHAOUBSiOW2Se68BnEPkRowSCmMcLsqQiYZ5
qTlWrgMrrMAE2udSC1Rw40Lt6alrwRLgywDqYwpPFrfL2EQ9de4zuNpNNewOEtgPAWhsdbussOND
UalVBG1lcoC2JHQehB73h9HJq68G7Ke+mSNnBxSrYA7JSGKHZaEZB32xTUA9C7hJojqHQVD0KyWp
FP3yO5nLOmptJ92XZpN+r+nYmod0WZzYI1Mypx6LUf81R1MZg7ZYoHqGxOGLQVMYOSjK0pw7WuQP
amUnQQE/Lw90AViqggv1a3EMJP3sBKSgDjJbYQ4lmQOkRtPSa6ZMPNpAge27hvQPBh7blwYYtudc
zxV4gVkZC1KuWoZrwEODwxaqGbQHmP2UsEeFKsuX+zt5LcJK5zLYa+1iVE5/pEgmQbTBJOYGVmfl
+igX0lnMcmhtd8PRIco3ta3+QjQ3hE3xAc5EG9f39+zmjSikS+mjuJqHBbae5THJMWisr9ivugHa
diQkjcg41o/QFGr8qdOG2KNmC5lWVFpgWm/CFMFVOgdimyh7kn+pkSQvJa+RKRrznkDskFoade2q
SdjG029lpOVivHC6BSkEu0eini9eU8B3xYGWwv1pvJ2OUnXpeE7tycGumfsjqGSgx8B8acqqSyrG
F5g97kXMJ4/rW5oWazN7vVh9eHfU0zK22Yh8MARcXAUsPpsdsvQB1kMb87pyQ5PBb2oFvUyVdGNk
q/zA4oThht4HeeJoG8O11gP9vz3I7TqzlgEG2EtHge6waMs8Vud4IFt18w/BeQtGtNYT6VSeFZoo
NEtRAILypgvl6J8xzR8aJ/bvz/taR6RjuNEgR+NUbDhyp9/NovQW608Hsxpj62Gwtmql+DAQiARW
IMGhAwVyS2J468di44G5Mjhy3Zp2Alg2eNIe02X4YsTIACeGp3L+9KmxkYvV3eI4yqI6WtQXy+gV
OJQ8c6lx1WjPnPRb2fiVGZDr1ZndVxDJnJpjI6wQYuJPSZY8Vrz/W5BlI5KuzIFcqZ77GopeEDE+
why3Oy12kl3EnLCNJbTymJBr0HNqVfD5sdnRKvccoqOcvo1OCa0pw23gJqWX6S5RPzta1y5+CB2F
ULhTNTbyfIJ5k3ahZmS33KvLDTHF919940Qg0s6uxFANc6sOR2Mf77MDbEij4TKdAdbxFQ8W4J7w
yG45Wbvy0EXsoh6Arj5YgRXcX3NrUyXtdx0ShgDMYElzuGRlyj/D2YBRri0zaaNzXFGGPh4ZZBzG
l6vhuq/N8TPjKpKT8NT73K+XNvss0rHuWakeARsLYC71xAwa3v/0ygEl15BhidwUUKRzokpXvRia
hCNK7mkyu4PxfYaLWgH98fstrUQVuRKqjnaltDa3I+E40ajbAGvV/Qtks3/e//7KTMjVUDYpLRR9
qDg2EMleQG8zLksPhy/IS99vYK0D14Y/7hG9b9WKmjV0a2AZHce9B03Gr0ANbNTcVtaoXJJWmAaV
/koXR9qOZ5JAFhqX8Ps/feUR+g7b/vDTDcDsEj2baqAaXwk7tRm8LFTmOeJFmP3+fhsrfDL1PcX0
oZFltgAy1wo7iq32hWdwoC+61DxrhMZ/NQfoaIiYl0+QcXa8ZXQYskuKGgCGRYMlt4oLM/LuKBzG
Tk3dq17TzPbiwq8p2YvR4nB7VArUHpT6m6Kr5saaXAEbqaoUF2xSCtRBGvB8a632TJ5BABOubFCE
6hSUT1zn6iJtmpiMTrWXL0YK21OvhSoCJBLatNtYWTenR3Os699/GLlrkg8iGpBXL6pvFTtVuuPa
2mMrollJN5q4uTvQhLR4DVRNxmUw4QjL3q4afGrWB1yPKtru7k//2u6QRlJRSdMo1RVUbCBNIAA5
JMsOstIbK/jm74ceshRnF2h8xEzFhQo67aHFrX/E1n2nT74S5XOSS6pcBy1y0Ama3hFHFk+ZZ7Ul
yt56UCVdtXGir8RauRaKnES2qCCaHkVPvijAUPhQSHrD7Js+V5Jn2GH6KYTKNkZsrbXr339YVLZZ
GlrMLBo1ufmzT6ZIqA78gNvJH/QKOZv4X6upG5O/ErpkGbrYQbnMbPrhCJeSVwtS62zmfz61rmTh
OVhckD7O8vFYd43qsrn+Q2LNa+cl3ogBNzcf1NKvC/rDOKm2gUQX7UhUxN9Y9ZhaWghHSRBvip0o
P3mCy4U/mMdCVBeYjSPLsgdNkGjJ2cYArf1+6WZV5G0FGU8ujrljwVXWcJyD2sDhDonoZgc43eiN
g5r+vj8ba0H+Kmf+cbTgKhan5tiTCGiEp6FSJ1CxC/3UGDkPCGVL4wLHmx9g8SCiNDH5LmPdX2My
WGAbquKPSTc6MPXIYeheq4S51qhXXgHy0AGSDfxsIkn3w+lJdyYaHrH3f/RK7JAF5zig7UlSY98x
uJAPMXx5IMHbJK9kfr7fwM3Yp/2f3pySLy1ylhauHrNxEAl5awHWdqx+2QjeN7cyvi9tZeCqS4Wy
Xo0ylGV8qNRAnzkpyiDX2upQprCFSWKYSVQTHDY+1yPpRNKGOk2qalKjxDLPAy33kHh/sZOtd/5t
vhh6dJ2qD5uuttVu6PmoRXXFn4emfiHDDI96rYhsMOCiq5mHB8vpPGSpNRwS0pbfGgvOKHhqjK6i
T2CQ1cqnoOz4MVIEUIqhMY0xAZd0iv+QMruMPE7AmMg3BvPmDsX3jf92ti8aXUEei0ZttcC1/MVi
Coxn4ExRnmJc5j83Y1IYaPK8WuYxVY80reEa8sjbxSXd/nMflw73IrEFRBEwQprdkcBYeOzWNjwq
BkfbWhI3NykGSQ4sZTdDPQRzX8BXxygBWg5FXYDStbFHr4P9fw9QfF96Q+lxSjhPewFkyVV1qoB/
cDkMzsYArUyxLFdnD4NpTsKxIt1Gfdlx3DiGUwuDKiFcwqYtQsRKnJEl68o+72H5o+hRnCvKq212
tTcPcwxmjKkfPjXTsmRdAvaGwxNzjmzlZFcpfID3Hdkq8r9DeG9MgixXF8Obtx6ZBjU2AZ9XL5t1
IGwUm0aFlYp618O5+1czOTPchYzSKLzE5hZxgcspYL4En/fXpqDkb9yrlg+Pmu4frQvcZdsSIJ37
3b9dT8U9WYoFLZS9S7XXjQiFdpCk7NSlNsh/OEd3nQoPMHNcDhUrZ5/VIwTVzI1n+MrMysILE9wK
YIyVxlEF5yiYaLVOhAUFYFc+FxsBYrVrUoTgcZGyYhyMKIe4+JfZ7OYzBCjtvbWYsHW3ktkrrBGm
X11HmZvWSMEjn/3z/riu7D5ZSBC1Kwa1q8qIEljcuGCGZq4Yh43b58rg2VJ8rbMSWr6sXiKH1896
D0w6+GVnnWqv93/8SmiSpftmkY2KqvL8WLeXOif7RUs8NnYBmJrB51qQ4mvdGT1MJKzs6JTFm6B2
7IGvuZu1HrZqseg2xuk9FXJr+0kxVsBYLW4J0aJ86CJeKn7NzD2upqhGHmq9usRjSMYfMMuCI9gS
LKruD8WPxUq/5RNzmf4Dj7yNx8nalEnROAeakQCKMUdNoRXfgR/QA87jDux/I93AMK00IaOkBVEB
HVg0AfxyGV1JokXX7DZVRlYCPpWuZAysJzLohh7BpspVrL9xobuZfektC7iPxb2/LNa6cG38wy2p
xM2+LSenPE75AAu2oUAxAY5A8KADOG5LB2ilERkaRZa5U4zZEAA9dLrX2HET8LaN/Vjtqk8uPFkk
0LQAkKpqix1rUvapy9Nq+QWfWONrA2+dp3GeEfHBijKA3tU154+BmnHhloLTxs+HBmlIWySoDECq
hCaeAqUsLx+vrwn4B4JbTtnG77w9qbacDTJpYyvTAsi7YebeYhLNj8vurC70b7IAHVXV9tf7E3sb
56rZ8jOqyY3a0UXPj90sZlerrnKbjXjNGvacjBYJLEN8byfnqar0KBHkHGsz9CtTbSMc355zW34R
xa1T1haYEFHX5v5gK25p9ME0f0r+XIOJ63/XbU3qGfY1+nCMk/JZz7ofGZzGN/bE7ZOE/t9byHIM
mMelw7Gzjb2+tGdtYluyBbcDPfLz//3dk9WpVKlLpDGael/3X0aIh7TLcqW3+Pcn/mZRByNzbfnD
ju7J7KjmguJ7P5c0ELl4rVT90qXtLtVomIG3nDTVY6XUGyWqtR5dF8CH9syU2Rne5sNxwRr0uSbo
C+wwCaCEyndN7bc8tm+vJyq/cDhuTUJTlP44lv5Eci/HHZ6Aq3x/0NamXLq4NB1XstFK8H6Hf2AM
w9rs9+c+LB27MGrAY4BCJYQw/XubLq+s3VLdvR1KqPycaZc6Rvaj46D453B7Mh/GFnKFILm7lerk
fjxOGxf2tRmWTtKkbTIKnyasqC4J9Kz2reRPZj4LVn6uAflpo/SK3UKAbzyCFOT2eeeV8WOCZ9/Y
fbk/C+/E1/+/lsDC8b+LFAydZNavKEXlwHeLF+/VIIXyqn5AOmM6iyMu+95pOrUPw0N5qJ/It+KS
7MqNxbVyLabyiwc2O0OjO9fWR7cp3aRwiylQ5qDZWbaLmzH9c7+bK3tEfvsoiw2DPgvtGM4DGzFN
QW1tRJWVDSLfroeEWsLoleE4J6XfGEqQD8UnP31t8kMAUUyqM57jVwtFfY1z7ja024hNK0kgKnOU
HQidVQTWy+GiAQk25SkUT0pg5hvXsUh1rGx9PDfZbIXTYnRernRiRxAM3qBhHfNAtUf+LYOk/ddY
QLb9/iStbFuZwzfVrWYrScuhjw1XhIE4PpB+D3A+ee0bE5zKyoz391t6r7DeWPXy/bRgY6wUTheH
uQFVc6DOjGd9bsmVEmfPQQxE3FOiM+OtNst/6YTHsbC8cRGPOpnzgxb3g4sB4N8gWV+/4C2luggE
auopVRy7saXFX+//zpUTS1aJ1FjGbV3NhsgexPQw1Hn6CP9iwwOYMz1VlCehbhQ94Alshr2QYWyV
5lZmwpKCwjSyIusXdYwGuAQWrIF9L1sgJls+xpYOuMAm12GlIfkmj9EUlMZoqDRztxB4gxgPNCOw
XwYq83MVPiqL1i5lSnWt1LtoguIELE8Ar11QATfmOph1E/R8I93IYKx1R7phsNipUjE3fcQ1GIVn
dvU9rfrnwRmeO1LARk+YW+Zq79iNWytYulxo3AGJPE6TYxybgM4lgvVpMJn58q9hpBXAPOXdH2Es
8RDoSVs8VqOh/VzmlF6GXGM4reAHkrqWmvMabuSmcUA6Zrm0ScVDwXP4CYgEiHUblN/fo0XFbxtF
8drPC5yoOp/1z5TdNSoXX9tWtUYw3bvIzooGPumLuevyTR/KteNFLryOQAajsE9ZNCw56Hq2LcaH
Yh4AhVbsGEI8vaErj3nBgYBuhUN3vT7Aqbxmdffv/gZeuSDIYsA9TNfhPWSOkShj9Qus0sA6o53y
YHeTeqigNblxMV8536h0S8vyVks5HXlETEV5sXgLG0dHg893GSsbsWjlnKPSfU2H0TO8qUkXJVCu
/WlWBTKEWRm/3R+ota9L2RFoQlRYCgyBQJjWbiC186AnzNhIR6xNg3RPq7oFRqRxzKLUatM9Ezr5
MqkTjRYyF26lz/z7p3ohJzCrrsRrW7FZpCdK58H6d/IgWPr4uY9LtwFqgnha8gEC6UCCV3HhU+Xv
/S9r7+yOG9FElqdM2pRMcBhJjscfivsGmwS3cv9Q3/Ymz3TPZ/9H5u6Ye347Hv3zDn8uYbgLd2ff
P59fLs8VHAfCZ/f3fv93//w3hJLw3yE4Pe7D0N2HL6Eb/j3ZrhfsSzd4iKIgCL4eDvjf9+iLd4j2
D5GH7/j+8eDh3wRe5B2OZ3+3e/Ofrv/M8/w33z/4bweQGTa2y2pgkBYzpQlstSbEHd20hh+Z6RhP
cTuNfm3DPX1cauuiZS0ccWmpuXVeMa9TdfZyf7RXlros16gvSZxmoIqE0ATZW5A+KpZsY4ms3epk
CcZlEmba5xYNF+gezJniDqVyUPmvwgLlWbCDoTxPGX9keCaicUKzr6A4Bpq1VW1biUOyMqNeCwOK
MUhwqotqhJAD1t5aTal+K/Aq+Ny7UdZlVPHeAsKd0lDtUZcgr2axFURv83c0KnNHFTVLGOkMMDks
tT3YbfGjcGbQEmiqg7Om5pr2d5yNNDkoRtH4BW9h22ss5UsTZ9a/GYqpe1o3gDJlULVR4UkG3gdU
tDR/NkWQdYWP2+J0mGZDf2pB+z4xVel+dlygvgJRH5G5itmlxDUoNyawAQm66OTgXDn9tBeoz0Kq
HtqesA4FXz2dp+xiDQJiBAIcYMHTYkblkcb7plKcv04jIDOXG1BvsWoNwoZtMiilC+pBAaU0iFra
Tg3/ed1wFhTkx7j2BDEsVOUmYL48akzQZmFdEWRkxL/IIaNzIXEf+8qii8CqYBanJg1/sVH78oGu
iPGiqjoPAj7lW8en+mL1FveM2U4DCAr1kwvP5+RrFefIUOiDDtk6ZDvzfuhOlkLVjU29sq9kTUeU
zkqt19Qu6pOhpq6jlkaAKia4SJ/atzL1N8vmlKRt3kV52mWPcZ4UXlazfIO+uHJE/R/rl/ewEMYE
hqb+PNvPQkDBVYmMfAvGsJL1pLIJjonyZW7zFmozDnsYJ2VPkzLsGydUNFDB7NpTms6vGv0x6eCS
SQrNX6p4I42xMjVymjuxbGFYJZJsyMxAiunSJ6/352Tlwi3nthdVm4yKtF1UtEq/z3VnOSC1zS6U
DuSBM7WMhth0gvuNrU2RdEeBbbcAWqGoopaU3REmb8O5mAznaKjFULuMd5/iympUTlCnna6bfcqB
a27Vv02S7wfNLFwV0hef6Yglv/3pPKdJbloocworaCpd960SyKiOPlgD28Ikro2WdOfS1ZTOeDjQ
sIUyEocCMXX78aH5db8Lt8GjGpUJy3NW8OZq/RiZzqga4Bya/XTQGNiQrshxAnkd7NMA1bH0QXNb
Ppq6m2cJQE9kGA1IXBajuZHEWlmDMrM5GSau171VQhXJbnZKUme/5pHrmqdbcxckgldHoQ1byrUr
J6xMczaF3Q4ORZxQazuyhhZ67/qTQs2NB9kKSoDKnGYO7y5RtwMN54bCtaYk7ZR4Szp333Bnmk9m
kpFQt8jwrFVzB4jFPJNjUhlLCGOoofCmOp78qp4V32gU/XU2+Owl4Bdu/LyVRSVzn+n1pE1ro42c
mNGDiKFBn6ZcnFuh9wSW7k68EY7XJvUayT6k3sB+hECzZZYRpO6rBt7leEQqc1GFlkULX0txTWwh
CbCxhFbio8yFnlVemVlpdRCrKOZDrDX9fqQN/Uz0JY5M6V6WQu/zGU5EjI7NFzyv6whbZvTv78Sb
vx1fl56exSL0mox0PiqwSZ9x4WjFJ21S5RN9RvYBflbWfFyM640JHFWE841BubmS8LOlYN4XJsyN
CYRlbXGuij+F/mB039ut0/zm8sHXpeAnJrVJGS+dY2r+gSYWbma5iyebyytUUNLX+yO/0ohMJk34
wFPHWeaj4GVQEQX5jZPpVDskbN053XgbroyTzCYt+1pL2gweZnTUXMf5DRDLiRi/ke7c6MVaA9fe
fdhpuPeYC7KA81GDScgszMpjbX/qihZygHa2scFuRk3iyFTQZWK9MQ98Psbt75qPJyedfTEUu/sT
sfb1699/6MLEE4gkDOZ8LDkH9x6afzDe2yIPvFM4/u9tjt8uhSKe8rpNWmO+srf+Odydzs2593ng
/Otf7GPzpdlIXt5OiqMheSePeWq3GKdjGoIvOwXiRHeWV/u1jyr5np7jixlVf+wd29X7aqPRlegh
C2UzsugMBlPoHLQgdr0F3Jlam1/vz8vq0EmbvASNT1US9Ih1rtjpfr6zQjVMQqwvdzmWnr2xvNZ6
IW33Ko1NPYZe1zHTCJSz35x+y5D9dp6XODIflC+Nbs/9NB97R7/qY7fOo1bDRKzU8zgUI0wVvDnT
ix0Qlsa5ZFbp23OshVq6qF9a1Rz3djc4p4Kz7OA4zPjmFO0UVlB2PjU5v8KWtd7TIFf80OZT5sNp
9lp2z+imoOgK+dCRGaeGXkN1U2BsTLcO7af5LX6qHqzI3jcuRAS81HbTC33grvBUv/g+9K61U6L+
pfW2kj3vIf3GBpLZqAArkqvwwHws3MHH5vSQ4irDym3cy0vwHGbur3JXX2Z3f/r+c/E1D4tDdX8+
Xq0nrz5cOcywsp3i28GWTehKvJC5qxY0Quyp6+ejauxSTlyHf9XItHG5X2EJODJ3tSrg6tJb6K5y
6IPZV1zz0CBBp3h/B5cicgwBnncuBMnd6wbYFHm67qlboyyFKbUeF0UxsNcmT+zGAJiak3nddPgD
OBsSiQv+5OHgo8Lo4i0QmP7oQhLD7V3NLWHJ2njtYYjG386P/MH6HTuuubimlwZb0s8rtjfO+xb7
EKYhZ9DNpMEv7LAKtFNyrHeQs/e6AKycIDsl+zaw3M4d0Gbib4oqr002+e/hMMwKo9k8Yjqws5qk
9WFxaWkbEW4l8LyvgQ9d4qNhA6OIuR6NXU4vJd94Xr0vxVuzKUW0PB6JIgp8mP9OXpFMca8LSffH
h+wQ738wN3OTAAIl3ujP//ToOlPRdAIa+LzlBfEeH278Apkca3fAF8fwd0HcmP14T4LicAUmJMFw
iE/xiXrM7wLnrO5g/hfkgeLHgR3o4bAbverb1k59V9S/9Svs/87eRFmNMiuuoNPTEkz79gK9opPw
NUSREqsHEJPAfCYhCdtD7f5svdpLo+HcXNqov5ADWI2Ppn//MFs7Cf6PY8v4nKOgNINF6M8IYMkz
xZF2Ne8bDi0EVFznh/IjHt30QfPgduBDmviFHbaafz+Rb43E9f72Yal1HBIwTX1dEb7hvY3u5GZ+
7Nn79E/+mBxM7i4P+hEn4Nd4Byjmif80dtAE3VlHSMkFWgCGkqv4W/NyO9FNHJmvi7pxCcXO610F
adPL8NJCo+eb9Ui/JrggnfpL/bf/pT3eH/m1a8T7j/jQdcURTtxzNCYu9Ev9qPyqznD/C5adGZET
Znnjcbt2AXtv/0M7OMGn0tKuiy2CScUje5j2zZ4+Y0C/0L2AibPpqS5M2PdmuKVyuxJA3rOFH5qE
pBR3pg6zOkFouoH8qZZsgXtWAt//sUYFa9JCxai1o+MO/d5eUg/esVvH3NrnpQil0q5Wresh2u3q
xsW3yZMZskPyUB30I/vKfPK7NHfGpd85wfCrOBsu9Frd+pz+1TeqfeQawm9sCZlTatV4RPbXI++K
nKrDNrT3yWHcl34Rwb1uX3i9P/kzFv8Y2ghS7X7auDWvLX9ZeRfqXQI0BYKLLUrZb+0jFLq/knC5
FCHoHN/LKPvCt+4Ta6tf5pdCvj42u0afjxa0I/iLes6/WLhD22/2obnUYCvs72+zlaUok01tAsdC
PUafEnPx81z39X6LZno7q0UA8/xv8AKuGBCwFN9OT/PO2ptvxUE/JJF9ykJ1x8IxNL3isiXQt7Iy
Zb5p3421NicYMCe+UPu7ooYx+3Z/jFY7Ir3RZru32xSw5aP6VD3DYzP+V343vpLvDMJhrpFBPcLN
JtcGLD7cstxc6450gYFRqw3NejTJILC5ZEeAXHyz2uAirE269EKrMzpNUOPD7cgq3bzei3Krmrf2
ZSk+9PApyZP06hzUG4GS/oIEygaa4Hr2//+2t2WENZunKbm66B45hxg1TH2W9Leaf23n30aNse+2
NvlN9BexZbT1Aq091OXV643aiEhQwiEYgi3P7bELmlMV5odsl59pCHZvEAf319ftQbNlELaYY3SN
IaL14qWov3JtyxLldpbHlrHXWiqgg51gNpDccWOVewlqnEOMUiBYy/d/+4rwmS1TSVUrUQbrGkA6
X7xlP5MHEmWHeqcdlQcaKGfYGzymz91DHW0liVcObPhg/TescKWD6EmHnR7/QC7cgTnOi/mtemq+
xt+T0cfzMWC7xdrHR3JKfo8HPbzf05Xbue1IUYBCfYpbCXoK9Iprxpd5N/gQpwl1/3pBRhZ+N/np
Q/uvCKuw/elE9TPxAeLEzWErWN8OCrYjBYVK2HVtNZjPfpjeOns3QWykJ9y/38H33NatLSaFBYCN
BC1adJAFLDBdFU/2fj+dezwXO//HS4qrd7kzfzX74mz79bHHqx3PdLf7C172sQ7w38B5LM9bCuVr
vZViic256IQ2IllM5swlpp67dq16LacbGcSVfSfjvMUE9cKmR4ztaOby+ZQWf++P5MqrwZbx3WVj
WmD9YYmOXh/Aw9KHJ90OMvS7/DIfYPOGJ5QWLVgd9Rnkyot16BBS7re9MmoyuLvvhxYKrJjEGSW4
vv2ZmcRlzsaIrX1ceo4Ug1isbkKkQvY1SPLUhbWLAoHS+z995YJly6jubIJFXCPw2/WL+da9GK/q
ufzSHePd8Jr9oa8QStQ2bpErUV4mUCaGcNKiQEvUyXx1LmCP0rpt/M2envTsH4UiqdD41ml7XbA3
9pXMpqQViSeiYjW8Ee+H5ub+y49z4eKBf/6VRbtfjbvL3OfUR6YIarGes7eQ7FXdfykSYrn77/j6
VHqv90d4bcVLAYRPc4GqLA63UtX/mRYDIFXb+PRKBsyW69uZYpbiqvZybILmn156cwPBXHf52n6h
z86P+qEP2S4PVN98miPY1njWMf/UHdaWIeyLaqc1Y5hMs4UXZwdSwyQ2YuLaYSNj1qFhD+VZgZAb
f108NRjP8OG5xGF8UhzkKXmg7NUTNHDxOCwHf3m+P00r20wGaNcFFbla4342qWfDeKnSn4uzUYF7
f6vfWIwyLrvNYHtRAoKJ55Ny4SfzmD1VX+3THLFHzE+UXajPNtpaWW1UihZtkjAgYjB2sL4GzRLs
Avp4f4CuZapbnbgO3IcHdOVM6qxft6/IIUdWw/0LQlmTGZi28OYt/Opt8A6xZRxxmbe8YxStzBf9
skRt6LhAgiH/pl66IP59vysrkUgGEZOqh4DNjLlWtfjEhwfCkHpTIacwpNCY0QL4jxyqrNoYuLUp
kQJAj6PBApH3ulVeWv0n0ze+u9YL6epQcXVZ4J2FXsCGxVwe8kUEy2T6Vf+lTHvP4rNrkI1ltTov
1zj7Yfb1CdVLmMLgYlASN6vDrmFwyIKItIEMd4asqNbAeOYrTa0TY49jsYXgWdmWMjFkUrXc4iUi
3BiDkvGQN6+J/SlRRVvmftS2ohGHYl46sHvaGIg9CqD0VD1B03xjilamXkb9L/pStnMDjImTc+ED
7N0/m5q+tbBW3si2jPovgLWvhFLRUNN1CGhXxpjuuTnqO9poFuBug7qjZV3u56ZsHxfFGPfAAfTA
Izr2YaZ/GYGmj143rHUXk892wG17S911JVrIAPEuHh34aUJAsoF4ds6+O4L7jnhynBbK61uCBmuL
4zrsHxalVcR1wivHDgHF1KF3TKyLnluAB+TNVuxea0J6gFiOXQwDfDfCBsIBP6c843uYXiYXXVeN
jaN0rQkpPmiW6Jt2LiFVjowoRHaTM3wv/iRi2si2vh8zNyK3jMOObWANOAQSQ50kIFgaqQPW+5DD
VaNZXG3K7D+Zli07GzDWvTPm8QtphulQgpF10JMG8jJF1wIWXOdw8CNpnwS9EfcXAbsnb1AMIF8N
rdipCtd3yQI/azhj9a8VUZsXDQ7KX8hspTi58/KQCeE8EVIIvzdoG5RW0oUk0QY/60G6o70zAFBc
Z5B6FsoLETQ/2aQBlmQeO2R9SJHB/0F3MuEKwVBhUpOoh9hrBCsMK6yyQv2mdc38xyJF84sW4Px5
o5pCuIUkXAuZ0fShATnJ13kc9JdqgbhTBZ3/djdAj8/tk5xQyNQjg9LVk+InrMtCSurSRc1pUndF
x5kOYHRBcOOwB+731aid+7oyIRY30Bau1RVKeEkyunXKHL+ZHY14WlmK00Kb4QmyA8NFVBNy27Pa
vd0/xlYWjowMLJ0yr820s8NEtcKy02BMNp+Zru3uf35lC8twv1JYCWOF7YTOrAvbnbtJnHlhFS6q
7QVopUAD+Q1s0cL7za3EShm50i5ZXxUDtBdr0LzcpuI5lHuMDZTbylDp17//ECkqaO9ZtUnY0VRe
lOpBW15Ka+OpsfJpmYlQQe3EGvs4DnsFoMtSGKcBNDx37pPPTbNMNejVq+4bMQFUVLLKK5t8dllJ
4EPB6s+Z4oD6+d/hoeD2ZqJMlFCvcg8+r+6UnSD75t2f2ZWFJLMNdAe4hExv7BCCfC9YNpqnxNbB
0emPpbUV37Sal/sNrSwhGbhe26aB15bjhFZdPrbAG5TlvHGSr93hZdg6B8HN0ErDgT1dX4UaAzsU
yl7p4E7NgOMgtpR9QUEk0nvXqavY7eqyOSARD93xssS13IViKWRfl37IjtxGNLjf5eu9/kZsl8Hu
dUN0/j/OrqU5Tl6J/iKqJARC2sI8PIPtOLbjONlQSb4EEG/E+9ffM1n5Kmao8nYW0iCpW63u0+do
EM3jk+lxzo8Ob/1BuIHtbdwea2tqXIC6qxQIwT15yrr6oSJWQKt5I6hcG9q4+AbPdlNNJ3GKXF4f
p7i2/STK+cboaytjhMe2N7ok9tD3jfT4EChopPijACiH6E9xg+rx9fVf+wYjLoYgRxkNqfRO6E5+
jMUMVsxxqyC18gUmArqrYmBNrCo64d4Rd1CdES+uaIb71q7Jo7eQrZfdigczkdCs6lIgIAQA7Hw5
tDTy7am/mbqPhdkmkrnTzBoKr7BODW7eYC548zxwxk4269S3gVhbGYm1r7js0BsXT6Di00YOVovO
9Gvpiuc0S89eOvy5vtFrm2HYAYuWIhULEScyARAy3S403qH/MZs2rpG18Q1jaDMH3IpRFp0kVNCC
Eby6QRtHd03W3i9FvTHJ2hoZNuE5UVLNaRKdqpmfqpyiI1qU0Nxp+v3HVskwB5VFSwZ5FfTSZ08q
BrU/9BcKIBbcDTe8cpWYSOCajBRsBsDPts4sAjE0qDWU+q7rpuQMvfHRz71pw7JXNuQfPDCQ8Omo
Ibxbuy9TWvuji6pHU/hq3KiurWyGKQlTLYuT2xNYemgk9lWJqNzukk/ZNHy9vhdrGXETT5tyOXZx
U9KwqaCPM4Dy4iWvZHHTDULeQIs0e4Kqeg4CEmv+Axmg5pNNIW+kvQUd5HTskocIJ/6zTGqugyoq
xS0by35fDoP26zoZHyouIa0Ry0vAQOIxl4dB0f7U1aNbbGzCJQB553ozkboWVdDRFvUcZpFyg77Q
u6gsb1owEYPOqvnM5vF1jLfYdN5vtQG1t2GDxJJlHjmahkPVe7fxEJXPeP9l4w6t+90Oyt9ZAlL5
rgYEC9SYPsvVCAkDBvLjcWRbfuxvFuq9bzaMtMvb2BFOuYSRN85ggHd4I3wR4UUNvcQUocUsWPZT
VjnCzbEh1Xd3BLNe0k7a103NjnYb45GSIyFAKnTGLxPIYEtvgSoZszKwIPfifpx4+kNnRf49p13+
CQRw3Y9hgab5GCfRp6iZp6fJA7EDd2vWBo2mlY1XGEOwszRt6M5T+QAwTf1QV0S2vmoXEFllI92j
42J+GcDh8UCkznYcbN17QqpB76To2a6drf6zGlu5s+vaPsYkdr7OAOz6Himnm77V7hGpueamnSw0
5HijvSOdW4A/kHVf5qLIex+0D/OtHDN9Rhl5OYzgCjzVcZkdKVooAhvCZGgMyJ3PeLp0+5lxlgS6
IFmGjgE3sYNxImmF3j+N/KWXDfq8DOUYJm2Nzhde2i56oKeh/XXd/lZCA2b4wh7MImD6H7qQT8sM
XTjb3YGKQnzMe5hw6Rg18yithjZsixhdx9NZgbIP5G3tB/2fCWeWgy3qGE/vsKHfWnhWWtxV0Y+4
3Op5WXHlJliZTY5eoBkItr4cjwCAsw4cL+mApN5ZeezbOBTPH9oHE4Ssl9jRDprITjJDSSEh3/sq
2nCxa99wce1vYo7CZV1SdhUNyxhZjS6vdlAhP6XO8Gnu8IiFKt3hY99gBDfpRUHSuqTF48n+olj1
Bao9u+tDr1xDf2+PN98wjeUIbBwyu3AryAnRnJ5KUjt+3rpbRd+Vq9QEcU3gDndz2dMwd4vPdjta
ftqTl6Gp0c8nflz/jBVr+wtde/MZXQU2VjTXgGBLCO8/hfv0Mc+brXTm2uiGT64Li6O/opvCwiWv
DErdNFIfNGTDTYAMkjLUUGg4F/ITG9KH2Jsf+BBvPINWttdEFxcS0Xc5t21Yaxpk2XcHXlwmG+HY
ysaaajsdsjRZW7YsjMp7pb/VOeqn3i+1xZy3NvzF7N7sKZ4NC6TGIfjgOZ3lz3N7LKk1gTMJPKta
fog1GKqol9nfzIK+spHNC07nGHmHPBeH1NlKva59gOEfIMaKDOiCQxmxi2ypGOx9IxmoRmQmbnKn
3WpBXvFDJm63ZVEqQQxOw6pKjnHWN/vRqXNfaGQql6xG8qHZSnetfZLxDmptCkHNzIEts4L9zpIR
yeQa6WIJRuujM6gtmcEVizPxulUpHS9OO4TfTnfHo/pmEfbLdVexZhKGMVesAQktRJpDxfrqBtqw
7qnG++5ORqMMrk+xtkqmUbdZFNNlxpkS5GA5YF+Np+mX1urZbpCIuD7JyhKZqNxJJzhbhSRh1M7k
3s2JcxM3YkucYW10w/gALZ2HXpV9WDc8OmvQr+1TFm/1qKyNflm4N0Y3dmMtnLHvQ+nKc+O4t32y
hUpdMQYTAlvljcrHBnHqZOOh4rU3YAMPsh50pA66dOgGaHFlh03sq+pQdxpa0CMIqn6T3EpPVjV9
niLJ/C6trI0tXjmqxLA2xJBRifYQnKMmPdCYlz7YVaedq5ytrsuVF5bJRsxyhspIJGio69Tvs4cm
erJzdgLPVqBqD23u1kYicW3BDKtDb1y6lDkjIeteKw0O8OR+cb+5sdyoH6x9iGFyCeIV5DJcyNdF
NrCCymp2fUdv3FjcDq1Az5WEDKpYPtbP+Q/7sOqg2sxH2YYVVbcO5b5Xxp+v2/X7m/4P+XC/OOPc
4DkVdhMaSvp7Z0p2+fTtY4MbZu2Wo6Ylg/OLx1vLSXeSFNCjbjb83tpfN8y6FOBYT0uXhou33IBC
5An5aRBaio+B4TwT+TrMcwFHYdPQ6ezAnpunLkuOPeqx1xfnfa/0D8NwlTA1k6rvoAnffOtd+3Go
AAW/Pvb7bskzoayQBlr4X0aiWoCET37DK//GS55K6PdAm2tjkrX1NzIY3OFJgRZwMDFb3nOZcerT
Wj11OKgbDmlthQwrdh1N+qzRc5j2xScmi2Nduz+uL9Da0IYBF0rMOXTQkH3pipcpUrd2km/kPVeG
NlGnRM3Mal1cx7myoGWe+bzdIqV+3639QytcD0lUe3ruwjStRorC2cROzpKPNw3AH5CjyuTGhbOy
tSbIVHi2lgrHMyyg4hf0ie58RTkD5QvZIpZam8KwXu4uk1iGqAkzNLKmFFnoQIMc//r2rkCIPBNp
iixnoyDFQsOiRdbQKndC56Mfu/3XaGI3s3L+MKsOvG7Y02756cGtgqfv8YOTX07Gm3hDW0poLSzc
PnWfBKDNHgq/iQick4dWWV/NDtmhRz/fS7Cf4XxwKXcT0l+HCDK4D9KN9Mv1f7J2FI0bPZpimaoL
N3tUdX7JnFvUQTeK3GtDG8Y/sBrypwjQwxHctUBm1eQBCUP7g6Mbll+VFRJtPSjAHe/VHV7s+ff1
BVk7dIbZ1+CV82SNcaHDfSsouZlUHeJ/768P/35Y4Jlg0jgD21s0I+yb+as9Q9sP6cYyVgfIwu2o
zIJ+S5l05TtMAGmt+AgljYmEsy0e+oJBQDkHaoZN1Ra3x4qrMWGkNLNlnrCiA5CQi8BqSX1o417t
3HxEKzCY2T/maUwMqaADKFBHIDGUYN8nO4dCT/GS5BvnaO0rLuv3xhLRSoLLFYSwoY6cixhwZD1V
nKGR2EvVUUJD72NXoYkkrXjuggcChsbU0oL7GPI6uwXkOuACy8hGpLZyp5tAUsIJkPkLzm5OE1DL
gYSt/8I00ujNr0p+7CHmmXy03tLpC6QKoqR0BkUhyb7JTm4VWNa+wLBqmRVO3vaahc6c/SC1OnOJ
Ju9sOkBJ7jAD2XDdCteMwzDygSyZk0QSDFpR84cvVQuCgPnOAgvURlyy0rzpmUDRInenadE5CwfV
9L8dp2x3EpyIezBnRcemYfpUQM96J2NIDEYA5KOOlZMfgEJ6L7gaihB6i+xw/WNX/LAJLOWZU0FC
cWbICrdfOkA0/MXbgrisLKSJKJVJy0GDPbAws2zXT93221KhFZK31Ua+cO3PX8z2jXlKXuUMOq74
80uPLstl+DqT7s/1hVk5bCYo1M28HALgtRv29re65vs6dneMnAp3OefFy/U51hbo8l1v/r87cFIW
xWCH0LrNPBHYqvD7Ld26yyL8W5rzTPZg0gD8Qt0Ox5iLT16RPcal/MEleV642lijtf9vXOJW1QlS
uRELK+ggBI5dpJ/QB9v6UTIuG15r7SsMm0+4V7nFzJ0wgqtqUcic6yHo6ilItzo61z7CMHf0DyY9
RESd0KnBCmvbtX3X59Axc610+tglZaLiknh2dYxqbdjEEYw89kEVGPDug6Nfook3p0gy4Yg8LYow
qUkTVrmCKJ+CVNSzW/Fs2PBZK6tk4uLSBsWoRAontMv7ST+T7huXG6CbFSs2kXBLO6FtjCY69Nys
DGbITZxtkFpspFpW7NjEwqVuajVOD28OR36bxsPviuiXTiWvtXb/q+iyv27KK+fUxLY56GJoKcOD
cOTljYPY08970G9AzDcAY/oWp9naLEZALjILOgyynaGJpJ7iST3O83DPdPd5ztXGaVqbwrBpBOKD
q3mBGLR7BF+0X0+fCH9Jh9/X12ltOwx7Fg7wp6pqaIiLByp7XtFEPtHw3pDg/mbxlH7VrFdfrk+2
dmgN0069nlPCYBQakgrwHEV9o6fouSlyvVEQWzm7Jqw5JiwD4QnSX/no3iSTB3hgt3Fw5fv+24Q0
l5CNaOOMLSFFcwRYqFFHihr7rizLW2S5v7tYRl8ClwaqaDS4X1+wld0xUXzl0pGID4Bz4FOSz2gY
n44g86DJqRde972MVGHt6JKVf65Pt/LeMcF8rs4nu3PmBW1aQ/rDBXnGIVYFOdCJWlHAkTwLFuVG
iLwnzbdeJiuHwsT4AYNqURHbQ5g4+6jM9nlxcvstA10b3LjRrQX8hRaDOJAbE4o+w2n0rSR5rrt5
IzO9NoHhASwtZCrbITr3g76bCPnZiPzQW1a7cQLWDrRh/tShMRqTPZC9jeRzFaNyr2LaH6/v99qf
N4zfQ3UXpHmjPFPrx9TdL+2L1htua21ow9TBSpK287CAnLu4HzUQMjN46PlGELIy+D9Ivtq+8FbM
0XmWD9VcB4l+1G228fZbWXETu9fbEDHsltQ6K1I/FQVHK4FYvI3B7RU6HCDl/j86wFO/jFA0QQN+
DLYovxiH6g9PC/mY8ZhkwdIKlfueKrobgNdY0FfqKxvU8ksjVA9ox1x0ougR8my8O7UIMM5owXb3
Kp2rH1oWNsq1i7JDz6aLDsquFbtIW2MUFHm6BAuvJXqUk17fF7rJdihu2T8u10sQdWoM8ybSwZz1
/SfHWiJkCkoug6Kf5Pe+rNHoJR0l0UhgWUUwiKgc/CntXRGgA+m1kVDr9Uuvm5619tDdkulCB6nu
dLqbZGL95lbmalBcW+6nNrKAI6hsV6d7yZ3u2aYcmKpBZO4vpVRE4EET/rIobwlGXU6BOxEPxLlz
89WJrf77COkG5Q8ZxMlYOvig3UlOXlQyP1GRfR66HswWnABX1+n+mdTtn9yJq7skgd8SNEnmz3ma
ldGOyLj+mQBF6eeKNH5XFA6mysR4Ay7J7jNP4/ZgR3X5GM1QtuyK7qfmkwYubQQqH7qL54xA49FV
A3kQAnYpKHV/OS53jyW8wn3KuXuwU2rtY2Bld4mb2SeQatdBDQ2tYOBTE0AVzzsskHL+NMfO8IdY
KEjc5S08azmg79svSrc5FBGB9vFQ9t8taZdfW0jL7xV1UMHo2RRUDodiAkmKHaQOWAC9nvTOnu0E
mMtp3FlTocd9FiVOeoJE3uDcgCulLgLLimm7U7bOvpNsHh4rAGC+jU5Kpr2jXS8/UNuSRdCXEfTf
IWYAsSPCm91MK/61SeWifY/b6qKnwNCJBeMQImVoGXYzF4pRMRW7yanG13IEy+IuhmjpHjiVIQ9y
zeiRa8HuUq7EYzulHgU2MNd+j7rhTTvIovWLgedoUOGWrNEdZtU+cfNqObFhhFSBR90kbEBTefCU
CoD3c266tNX+AjeAZwIZvuTWwsadl9jlIXer6LPsZxA59G4PjsSoBQqE5+0erUnlIcqq4YKCFBUJ
2rqLziLL+R/k+q1vEt1YL1CfgOEkZcUgmM7a+sQihx2r1OUPQ1WpxhcQjL5TS0O9fdKq5VVokDt7
Szu+oKbrgAC7TaEKN7Zt2e0r5iz7brTcA94cIyBArnUqNclfomwSX8AvNvk2HZxDF3HoqzXV/Dmu
LH3T1lwhA9APYe955b6oSfpSVChPCoBqX6NeWzd9WVp7oYpnJC/oaa6l1hBoc4bvTTzh7xBZ7uba
gdKGzsiZLIV6SAVd8iOVnrtFzb3mkI1rlquUTXAFTSiBVsBeZDvhSQK9rXz/oZvKxPJy4dQQn+66
MPa8b9BcB821mF3fabaqPCu8OJ6J37WdGG2NtifOyyfS+snD+DL/AEi2uUu/TJ+t7/areB2fu8/d
XXTvPF7/qJXQ/i+d4puHYtLwyklSIc60WQofJYYI+KRssZTfctGgGXCJd9dnen9/uJnPzBoI1bkx
68MqpeCJ9IDqKez8v9LaSsSvBKpmA17E5kzJ0bbONZRQOt4B0813cfJY94B318vhI5/hmZ14Ocnq
rhvHLiw6nhyGMtLPahomMKNaW8Dbd1cKwN/LXr3ZE9bhbZqImIR0ypbvY9MmYOCVC3Bv02C9Xv+M
dxcLc1zmfjPHTBpeCiDIzzkO3JcZcKJPWeoVZ2qDDzuqWnAhxUm+ccjWPsgwzcSLWNJ4ZAknIK7q
Pkhcgat2C2n17hHGpxjhb9sKTxNVsjNfWOEnXDvHPMXZjcn8OvbJVo/h2jRGFAyyAOo1Q0/PfGQn
mfeh46LxVvXZvkYVw7++Le8GfvgWIxpOpe2UVdnJcwIStC5NH2QxbDxL1/6/EQ176IOL0tlaQp2W
T7E130g6opZQPyeJ2MrGr2y0WayCSknqxS3qXx10lGe9QMtqTH7aEXu5vjxr4xtprQS5fhXn0EMp
+6oDxcU033q1KHdW2Y8P16dY2QGzSAXMvZXwiJKzit0smMvxV+OIjdLR2t+/bM0bo0NHTkRdUHSh
SKHzfcfT/EvVMOJDhKDd+PtrU1x+fzNFE+d53DeanLupSs5D3yDX5GaHqJvpxhFd8RymHx8jC4Ks
BSFnyeJv0WAlaHrs/iuTYl9Wy1e0PG88U9a+xDBrDTPTJWt12EjnoZ1aILpZfc67YQvA/367DAUA
4f/XCm0Vle3FMz8jJbpT05FDmSvhViBmifZwMEwvedBGw3kZ8zubpBuvdXoxuH+S8JjWsPGFZ6kL
fJR9xqZ8athIv0wQgDvXyHZ9iZnr+Z1F5G8vm8avmtNzAwqRjSVdO9uGC2ghwJ1mNkPuy+p3ifdt
mrYMf2Vks3plW3kSWYPThD1jILZM1bOYtihU3s0I0X94Tog7ObZIO3SKLO3tNEMFOAt53Z8RuYLp
5gnNBNctf+Vgm6Wp2c0sKGam9jnWBQgb++E5KUDWEHvtn1oVnwpnC0m14olN2pOlghQzclcgqIaE
W1Z87UGlWUsVNMgQX/+UFdsxC1WOEHhy9BR61BlkfeYyzU/9GDU7siz6IxVR7MrlJLxxNBjYatkS
8bOyVHdPCwpZ4Gl2dmW9hZ5f+wjDAaBCkjap3Ttn4Gz8VDd76GoFtLQ3jGFteMP6GR7jXS2bOqxV
HfBMnUES6LeS3HxsCwwr97gniwkqo2ci+j0TBDQg8fzC1CaaYs0sDGNuhhE4yzRzEcF5n+uoPFHP
moB3Bf9oMlZ+6aS3k002dnvlyJrVqlzjseqVF3DIqJ0dsSNoEtjNgiSB3sfiQ4Vn+g+Nw2K5dlEI
XoWxzL4MdXSbyXgDQbey22atqrYqEYmWVSGHJiBSFlNoo87qJxn0yq9v+IoLNEtWBd7KTj3yBdBF
sBSz8aijLSaTtT9/+f2NrUVLAlUc6K+AIdf1JRgnRjQ+L/9d/98rbs+sUg0kayvI1zUQ3KbQVYVQ
cMKyR5axyq8GO/EzUWxUL9ZWyDBokgNKhIuchDHy6040HDKve7r+EWsrZBjzkBUZVDA1CclgB8xD
6Mz9hByvD762QoYpV7qK88yrSDhWaKGOv6Nt+5iIJ8Fjv2vpRni+Nolhzp5X2/bYuewsEuehT2tk
rKF+3Xu839W46JDA20JJrtiyWZ9qx/ySe2kitCkO+9GuqqBwBQnQzIiMhpo2Krhrsxiher80pKUL
DM6ZbxSVaD8XQe/iza/U/vq2rM1wWck3VuHgFQlKnJ6dLXfw7mPLbncu8hfHRCl9lHOiPubJzYpU
L8teC7eV506K727RfKks685L6YZrXbEKs/bkkbat695twqRCZbVWvuduPDfWRr78/maB0Nfm8bqz
2pABthoivQt9RytuN0Z/n3mVClNPzhp0O0zeVIVVjU5q10sPwByIIBmK6ZQ3hcbDIJ6bh4ylat+T
HBIUaJY4pF0RR35XQnhJAWp2VPX0wfNg+IAC5DaAPegqLLI5BikEsKR3oyi6M017Fha22iKpXzt4
hj/IKOiAkFxAJiAmxY6Ce+5X5dFuj8d7cseVU274nZUb3jFcAq2KBdCiEh/EyK5AwVdNJVLume9Z
ITr97yu8Ua6b0spJMYtZzkKlHFBlDfvxu5XZN2O+lTRdWSuzkiW7HMQKDUaeCdlBSsmXXg+Rxqc0
nXfX//uK6zeLWQiB0AJEkganPFOt30LveF9Lym5EFE8bLmBlJ8xONVBox4MzxAW4NP7TIFXDI9tv
YhRsWHTIyG0rtsRb3ocBUmG2GjuKNciRAo5fRkt6tOI0P8bjNP8WqdjHaQ144FRzv+R1/ZkxBxQX
XIDRzxYQoyyJuskWu99Y17UzcdnRN94DDaXpmOQRGm89FUZdFGL6DUtdWU4zhwrSz9Hqp0vIQdxX
dIR/6wloT6aqee1TsWN9kfvFTD4W+ZksIjmE4xWqKuycOfN5tMoqsLroLrbqz9fP39rHGFHNlGiQ
Z6UFPXdjTHytGvQA1N0v7SbdERyED+V8zNLn63OtWZPh4hy7mjRqUDY4A0/cKfZp9J93oVNrP1RE
ocIsB6Q9aAi7S3KnzrzPcmhfkgEC49WmBO+asRouTSCN7Ym+ms9eVR7bssBt8YLS8Me22uSUoJAW
bscsSkNZ26APRSUMle3Cl3E+HK5vwIpRmKQSKZTiVZu2yxlC2feOym7KrNp4j67srckn0XS071H6
pecic8NshARpUp/q5DViG6uzNsHl9zcGnYgOaUa30+HktDfgpeRglmxP8Zh864u23LhJVsJYU9MO
8JyYVPGiQf7iBjn9Sq3Bt60O8M+fUCLYWKq1Xbj8/uZL3GwBmUqDU6oUeZnt/glP942o5l2EFRUm
m4THuiLBG5qcRV1/RR/so0MiiDnF1T2sIEhqGradg46CJd9C17zfV4QpDaOO8rmXhMX22Zqb05yN
5wgc6Fbf7LjzlFp5UGXk05zbB9IA7RCnuyX+72OH2YhjxsJqEJcxLGNnPyzd/Mgg83F96L/r9U6S
86+035stimKd1WKRDTph6vQo7KE7V4B2qX3XTMVt3oyANS+FVMAVaJG3AVQy2ycKopkTnVpvQAm7
kniYOJQemOssULYWlQPt9qn5NTZosMOzNIGYnXJp+3Ch/0ERPRsgwF73SwbMST5/BENEhUk/kYIh
nHalR860Kh+nqIOGDGh8+hwAmesrteIRTQqKkriynEZcH6Qqp7BbivarK+bqNrGsD7Fc4BuMh5LN
E6vQHvY5wdqI9t4eGzCef162NJTfJ7zHBIZnGSZ4k2n0pvNY1dHOqlN2SJXoHpC9T2/aklY7Ukb9
S25ZAM2Az0EFNXiXDm5kJ+iWcuWu9+bikbYO3RHSqf3A8gUPRglqo0qVN7x26ev11V7xgX/ZMd8c
S1u6dTNkkw7BeXiPI/VIQD8Qz/K82NXh+hQrzsnksiBETgXnip6XWN+UroduPbjdj3m+v2Hjm/8v
LOTgxFQ7Z3DM3yGndW+x9OZj/9twQ1JOZWFr1AeLZGq+2wOv79FXzeeNc7628oazUSmqGtk8FWEe
R+csr46M0pCP080ih41IbOXu+VtwebM49qQKQW09hjGUwiG5aBfHsnu0K+k7yRYadsVcTY01vQDq
ihJnF06xA0J/sK092ETZ+2IAsvtDG0EMa9JOAxKMAbgu2476G11Mtj/oZotmYO0DLr+/WSSWEC48
i0MPsztWXhywPt6ztN84n2ujGzfzlOTJwmw3u1DExrmfzZHepX1m36dDUW9klla22eSUaDPm5K4G
AoNWXnaw5mp+cRmte78RUu2jLM8SvwFc6UP0v9Qz8QVoG80rkqFtser659yzv1dKNkG2yO8R1Q88
Hn5d3/e/xGr/3pmeMCxw6cA1MHPLPpejeKxz3vhK1XlwUaz2uRtNO9A0xzummvsYmS+fe+4xo/MR
FxR4m3t3Z1sTOYIeEySo3gDkY+sdamL74KVDl7UDxfPCLvtD3mbWjUR5OBgWaF8BxdDsE4jI7ly3
mQKdKfbVaiqyd3u5VTJ+1/Zt3DT/f+ZaKyeNXiJxHsVwtoR6TpBmnBUykEm1Vc199+TZnhn7dzVl
CWW2OKfqpKrXMv+9WFvx5trYl6ffG5shcyzQZY12IMhLnXCd7iceHVqwvl3f+JXlMSP/qWnKxOPD
HFpj/LMmAPXXHWFo71avetjSeHo/s4AFMtwKY0vauR6oKIHdVrtoqqCy0H6hVfWV9WWY5dMnrsZn
xubWt4g7+mWZPChgnaDIs9VF+a7l4i8Yvkcmk25Y6+QhurzTY2Jl/S7PvfJT54KSMpEePdJObAVW
797DmMxwRb2XNnNbArWuLDHcLS6wx5ePe76+Z2ujs/8/EgVPyrLvGTCR9Nugn8rm98fGNXxAv8SF
pbs8OncOt+8bTuL9JNPxcH30tYNsXMKDjFRjzW0fCtnpxY/Q8uDr3oruQP8/P12fY21lDGO3OLRB
hRNPIVjbqlM31MPRWnj734dGN+NxK4Jwi01xinnvdg9SD/1pmOLug6Mbht5Z81zapR2d4S0LPy2G
e1CDJbvrf31l8c0wXOQARkPIMQuLSSS7pYz4aYnJuFuE+6HXiu2ZgXiejtGorDo620kSyBR07kiz
xvVHSlQY3TBf1wFmkPQ8C6fFlj4rgf0uksTzl7r8GS8AfLPNRtW1tbocrjced8xmhgrOhBtCHBfJ
4ZGWfSGHjULk2uiG8U65w3Ja5BnyRHUwzse6ZegbqDcC6RV3bjK/kUzMhFPVh5P6LsgC4Y+fvd0E
vdwIcy9r8E+YgG0wjHipJwqSVzyO0ilrdq7k+ZfI8pCVvn5M1/6+Yb9s7jwHMRWWvikD1Wk/A7Hy
BM3aLSNbWX0zmd7YqeSk7qNzMapvdilPXus9O0n8+/r/X1keM4NeY21ibcnozNoxvu0bgkbFRm6k
h9b+u/GUBoOItFuC1uOyIWePWz/S3DmXhd6iAVhZfDP2H7lVZcuElqVUfvX6EJflKUvCeoiP1xdn
5QY2ueV4Aux6FifyXOc5dO8mdU+p48uOBHaT7q3Ker4+z9omXH5/Y799OaEp1WNAss+8AJ7YtT+T
zt56qq7tgmG/jYVyTFmOfYgQYpcPAO/Vv3nxev2vr22BcQOjaSyzPaWd0GK2T7r/JgkwTfKagaro
+gSXy+Qd+yWG/XYxChLSgm9D40waDJWWjyVPh2AoWWShKyfuHtAZpbudUyxbkrtr+2EY9VB5Tp01
aBFs3PkonfqB1NGH3BF4hYythsZRCdA1hnb4EugWktZjv4V8ef9/Q63q/weHLr3q6ghRvQUFibmv
X+0+2bjN1oY2TLnpk9JZGisLK1Bb37ZWKiFYUH2oFGFzU0Y5r8eRDPEozjE6iyA9F3RlgmrEVtL4
fTvm8mIZb+wLHTZNBvEWcbbr6lfNf0/FXUrRGEYLECd5H6ME4qZqssXRp5T1mKVpKa5h9VTW43Fp
+IYzfd/SuMkop2yoiiJbBkOwnmwktvtLfx9oHIYthYK1CQxTjgu3pA1xo3Pa/rTALXWoHStUo3Wv
i2Wryf99X8SlYc1xE+tkdLHRZCj240JuNPlaj0Vw3VesjW7YLZrJUKyJLYzuWj4STqKR4ErZGHzF
AkxWuYJqdHqBJv0MfogGeW39c2Dd7+t//N06is1NNWMkxlRejoM4o4ut8ankgbjAW9GLAw20aF97
0W3EAMArm491QSOJ9f8mMaIbjXiidJCZ63diRvyuXbbjotzA6fyN0//129xsy/HGOluACp5CVVnL
sV0EXjdp2nwp1UJ3aPTMAugv6EOnEXZA/zX/gucuSNpkUvyPs/NojhyHtvQvYgRBzy1dOnlTkmrD
qGq1aECQAEgY4te/o1m90YyqInrX0dGdyiRhrjn3O4cpIHklYwOeYbSv5DiGk6nVFMgSRQs4xP35
mX/3Pr8cChABeC1BInxJ5uU9TXxGi3Yk2fufP/2bpfjV/ngSK23bZcFoislKYn8O+tVzf7lzv/vs
Lxf6YNswX6ABgHaSwKlhzn8nPL0seIb/7bt/OQgmHQ4hXxGOpGAnbvsPyp/o9hc9/zdH8deRHa0t
o8uOeDNwqgDqobEKtFv4kOy8Fn+bbfvu1X45B0BIg3Vj1yKozdUz9aFzXOhf7sFvvv/XmZ2QbnBg
sFF+9lbvRef7RxCw1C92SdQVUS2twcj+m+HlNwfy/8OYU5rwyfDoAh/wu2CDE0qXXLyU3UKK+JdD
7bs/8eUYIDgHbDf6uBlV62Dt2rfFlMPmkADz0g5/0+l88z6+IuYwmhz3MBCJLiSJmsmyA3F/uxW/
++gvuxiiyRSQPJudpYLSx0o31DNZf/+njZB+2Wg5moMrOMK40XVXoUBwTlnyYN3fuEnfPfwv+8wD
X1uSBPCOdp/uvN4rW4n0SCw3/t/+wner9ct1u/hBKOcQJNQ2Gy5jC1OW0USVA8i6YOHMK6ujvw0g
YZjhu7/2ZdvNTschd9xd5l4GdTC08VOIYvYJsxT8ECyT/Fh1J1+xf/pnta/ZgYVDj6HshIsG45XD
y0zgdD9heH8uMl96P+1Mh0Nubf8g1jH8oTF7C3qS2Y7D3vZ3a5J1V0nLVJnKKbvIcO6uRRQlpxC0
8cpfcndDWbzfwXVpOOB6ndEu1Ri8SPKla5ZtZ3U2EfKvwHxWHQQ7iAHQdlddztWbwqDvXmpvQMrK
FH0KEg1+p0Z6dtnHpC1iG6q71uuHf2Z/SLfmcy646iNpzpvsowZ+9MOHyePlh9i8sJnnQb7kKMjc
galhz6vY4hMNe3fvkRQM+s237mT04A3FABO4E8Sf5paObrkIurbvubd2TU77ruJb379ixnj9Lb3U
vxogZhtKTs1IG1DcNObUyXSxUxJWPs9BifN8ew8jkfbFLZb89pDrgyywDQ9QT3e8GLuelS6MGfo/
g0JEM+QADnKfhsA3JGBLeCu/4fZzUs2mgSuwg3d1xg93bRk74i/VCM+bGuweU2zt7EHtt/uPLF4G
POKsja/SdSNnneZobKUwaFPRMoZ1ypcuKddByGYYsrTBDpvmxgd8/H6Jgj2s4aa5zVUUAMhA2jWA
DBrjFAVELPoZ1q3u0cAPokq3lmA5dKKREVPNKNa54Ysbz+jF6NMSD93ZDsOnXnue64gtcEiym4Sn
UwAIhN70MeBOnH20mk9BptCPtFt8D2Lt9qqyQGG+yGfBcU8zCdXFao6IR5JiWzBhV2DB5vfWX+1D
HkYp1k3gvcy4zw6zzYIGU3Mz3GTn6LDbPi49prNi2J19j7NeXjEgOX4kOpuufclEhWtE3Not3V/b
Rc+llugeEBPqpg+BmdMJ+Bg5cvfrRcyfZs0xoOabYP+mqFveCQyMVbhu1JXEn2siO7QVWCBzFYYt
0oIFnjTgDakG7rgDHJ308kgSANHTTuysiFDdv+7WJXvpLFmaWNLhjllP3i59QMDpDdtyplZU4Q49
DcD3eb2FZPsR6X1p5taIevYzaOzVgIfuK12nPT7FtJEpO7yJa+eH5CpZiWlUlGd4dXvSRH0y1aE/
S2Dm4/ZGoP9U9HDYLGTYB8ecUf4zkmtWRBOfr4YBtkMbeCRXsYyye2fa4ZrwFu22qE9fISU2pU88
/94ETFYT84FQ4TAZvLd8Co4JxMVH32JlUqLdDdMoSNgugaAK2IsD3KLag5cFWy3DaPtBwv0NgO7w
FEtHDuu+gke77VER+M5eexk4FkVIAJ7AqPx0TFsbvWabcjUcm0dSLB50YHCJiW44Auhy3AWUSPke
JxVmJT/8JED3fpX5e5CPSdF13VRG+aemmw25/jH124/WgQ2eRl0Txxs9xvvig6nimfjH2Jnu3dFu
KYd5svt5SpL1DL2bV0YegSJTUveYAc3Fyzw3bWNYON0F0cgfqKLvXhLoxu/T5UEsip03l4Yvhib+
UE5aobXZT0stWB7epPEE+EYo/Bpske4txD+dEXGkOO1GDHftM8wlfEe8YoKLSdUty5th1Dthetz9
gDUoe+oWvZSpnfo3IEl0WKKz0P/KbeCi4zpqetMFoG/MUJdPBZfT8riTcTrlmSEFI2Z6igzKsLVB
r/Yw2dhcgmRff4XKblMJ+cNyk2DS74JNlv8by97D3OxIaqAz8Ht9mGqsjGF+S9O4tGjQN4OaydEM
JqzCxA8uWShRAofFIsyHttFvrIOJAiQ0aXcY2MRlsW40hY4q7Ycyitb+MLXJeNumDD4Sq8SDJC2p
A55w0FwIOe+dHcrNhALLN+9vuyjOHp3z+KNRbH8mYskOPuhJV1lmbQWTxRR5/4Zec2YnUeZeq4sh
XIcXN2K+PoHXycGtLirMuurLti/zs9Mcpm8S335q4SSd4NApXJjHz2EXige2L1s9CH/73c0eSguG
Tt1xkv39NoP3JYNFHWCSiJu0d76qpDNbERPlYY5uXF8xGNzfEb5FUEZPplrTSJcUQ8ll5yt2jWbt
1phe9lc70/pd8GW+yXDwN8OSwS4OopxLqsZoLNF7Ca+9iHgnDUOqI5YFVkgWsxPrgqkx4FzVTPhJ
GUujCjfh3BZ4TVsZG5Y1BBN9zwtjBih8nsX3iibZXo45995X1DWuRd7S29iIT9RM5G4Gw7ofUxBk
r4M/YdIw5/S6T0xyyLYsrIxtxVkRfIBxguH8lupu1HI995Bg57CSDoan1AtBqEna6J7JVRRsDabH
3e/cWHZa+Wudi759mTNLzgtq1GDfUHoIGRtfJpNMOJhj4Jf2ZL2bMFFU5ibEZH6sNCQTjh9WMfDn
GUzjJs84/RHt4z8rTKyTSqfpfhUteFcgH+gnBBPY8i0ZhtMOr8pTBBhPVAiy0rwknQKMKcbR6h5C
ZFpvvp0TWU/TkJR9wB9cym+mIf9Urpd6wrFIQ15gXrTNTnHbh+Q2ZnMr6kBL24x5N//IMRhzDpiH
rQWd8DFMWyGLVA5QYTI7JN31CkiWLJUXat2sOB6PvoA/UZlL3L5OzUuL4T6fPfqMkIraCLSmcSKP
Cw0imOSFSA0Y6hGhmG2h53jyam9vk3u3EL/GseVXHTHmw89WXoODb8Xtrhf0xDHfB6O9Fk3qOJfv
MKYXGBBm1L5BFWdBGCN9GOFmG3O/koh/XoW38WeSxywvMPHNGqW0KjVWCytsErRjSfaoewNvwJQh
Jx9i8t3jruccMoZWZaqQ1A9h+2di8I1SGfNCjEvWeO1kS5XF5jqMPHXAUQia0ZLpk168pARlK+KY
3cs3VRLudW+xl9PLHMAPkfnCaED00qWIEah5FUtCHIl7mp76NFUHAGjcrc6W/DlKQepHqRoc3UmZ
EmRw/x3EIgoXKwFPJg3v7gJGmqSma0IPzg6+KLMBk4oVH5AGFDoCCKwYpGfv4m7QjRWwmgHeGC2l
rJ9rmjja7HRYzoolFPCnsKO3SdYvlwE6hadIg/hVABvr3YRet1j0oEYc9+HmBc9sYemH8uLxl58r
XL+pi9Yz3L+zy8jQ0ya+mI56SwMEl9l8Z1MzHVqMiT1Jnch7NuICmSwNq0BELi2YSGiHBLGHQfwm
fPdkZgbAFmhJE6Y8ACpOzqwDFFBgvz2vgo0V8BZBUM/tzm6zxIdgdk5YAJZulOAoSiYT1nDa9V6C
2bWynGF899GlADaGVoobqDrQSxsSV5t0UmCVkZGVIpmyHpwt0X5EYl9LLtv4p9oYeAfWmnqO0vBx
ywJ7QzfoJYtudxGAVh1v31c/9eIjoMTQc0SByc09FDDbXGJeemu8RBxHLqKLA+MAhcNoWA+YiKEX
L5kTWyaW+o0bcmh8bBDYuxUCtqozyGaTTLrKrArwtVzvrhyNI6KcQ4ZgBqCC+dFX3VAr4cStg+hT
FZsD6KpgPLL3hm2ugZM3Slpe7sbP0N7DP0qwPD23SuwBn9ZkXRE0LRIxvoTUrZiMDUomBD1L3LGs
pELhhBvsNidllLTLw9T6oNRB2e83C+K00xwBJYM2TXfqUtHCuEIhydFbexLhp9w8nzy/tiRgp9WO
thbxPF/D62s44/GS0m45aXTMOCQwZLyR0K4e1Aqt1UoGQHLTyBdXkhBa2nxjxz6X4XWMiPSnSWBW
ecp2TzYeG5Z7iM2Ceu1UcjXGuC+gedjvUpha3IFZocCOwEjfhfujuc185WRp13E/Yp498dHLBl7O
S3rx7Dselinxulrg2n32pi25jkL+OVy0LOIw5jRuoM0zuNsRghQw025LGcTjoZ17/xxNejqYKJcP
fuctPx2C7OPiuuWiEz3BQWijUzWN7RTDHYKKpaKL68sYFsRvXSzTV8FB3wM8bxmLLjL9DOsPZHZL
SPwLBibSf6iZ6QpoMF3LHnPsJWK7/iobZFd7TJlPeRLheTm4Df+Crt2znzh25TzW/Qvum98MtBWH
yTFyiOwUVDRVURU7vCSUPvs7O24OIAcAtJsh8IA1S5bhAOfa+Crf2YR9A737vqkOiedEzp0fi6EE
pXN57lcqfltvjN5YNsS/8P3tWE4ZD+C4AnShRzwPILSAvUja+Rg9QMGgEYtQFca982NE4+014SQ6
eYK7J+nbKnduN58auU2lSOuIheF6z+aHJUScVK1shJnwOvg6LwOv5VWfjHsjepAPEBOTzy+1uAUs
DRhWmD7n7DjgJridszW796XIL5BjmKzpsm65kqlZ622HK24pt06i/eqNw9syqYwexOecSjQYjqwr
lFXPhayHIYxh9jJmyOBzXebp4CNwVezHBBjCr4whIq2Dncbp7cAZk4/BAFXSW49OVl+PSJqH0mfC
/YBUILiwZQyOKfT4RS5xzs+yw9x7F1lUTh4TjMbXVgVxzSPGh2rJZ3JqA7IFIK7A0hvme4b/Rrdg
LqAf3F7jdIwqYPWi0yeihZdwVRZPox63rogxwhAXKXouz0DSxX3VqThEPWTJyRnMQgwY984lx1Uz
nAgd0tFmy9t/AtBj7xCrSLA29iSorNeBhS2GyUZV1x4V8oP5DphIw0sXZekMfKEQps6XAZ5rLadD
6aGq9W9ruGmMWnIEtjubD/nopgI+bazIwm19TlvW47cF+Sn0nPndZRicg5EJLTUe4kOQ7/6TmJK2
2rYoxCGUYGR2RvmnUAx06AIecutJb9t8s9NkrCWdIT1dN+9VMW3POWK08wSa4xUo3hgPmf3Fb4zJ
xkqxbTiazGOHVMT0etEExRaU0h1If1F0iEIwSffcnR2i7QI1IDQKu8XdTMiNqtAgACwmUGOPkbcz
rEbkRRSCrZlds5wlddJN8uB5Rhc9YEINxtDstVW7OWIBpyVxeqnzNmbXfJo7pAJpflgjidkKZLJv
YgJWpiU7bQJG+F1r0g3v142sxpn9uHRIlYKcmseU7hw5i4qOUav2sqVb1sxsyW5l3gYnFbRAQRAX
tdClbrbmLN3OGbbwhmh5y3/tMbZpIbjKrrjX5sdZKnXtMoigxKaHp8HO7hfCx+l19D71qTOu8Eph
9BDxiZ7sDZm82SECRxljUElyy6garzy1yisYN1vc0KgfNQ6J6b2aV/VvboDxhRsYPDyHGSOGhUZm
XXlL7m8lbAdwKgukSGuakRoHMQiL03VLNIpf82grb2KocwkRgNA5sLr1JxD+EigZ0Nuh0QXWy2Gl
u1w38ZglqDOGw7OYUwi0ccgjUbFL9+pnbLjHbuoKuJ8NVymNumpxcYRYc1d18JmWFdCXTcAMebSt
kGxikg/uqT36YnLRZUgDIJVc79eQzaXndbfinI92uZbQ/R/FLPkNKITmPvWC7iDiILjItOdXNKTs
N0iieaN2PzuQEKOBhRlte0ApMT1ZOwdF6E/mjezhfkiTFsNlOLfGG5U7/zISsj4k/Ro/95SSauoY
TKcV9aMzAkH/xIH1gac6kAeaodIqvT25QmkdDKtpj8sMGRAufF8dW5HCTHwc+7ScO3T3cFPAwZNx
L3nP7Yibs50ZLrZgkQFI8YJkR8Pa7Mi4zWrY2+m8Bo4F5EbZZSNqICldss+sbtNAgM45FMrWXn36
Dh2yyezXuQATZo+N+1hl1B9c35ObrIN9Z5EGgb6S8KB7mDEAfoH3AJrv1GsRk7aesZcJOdJcrkAk
/0TlL/qXzFDdopgG1mkbh/GtF6Bp6Zk1TYsYM+15qVHP+An74uFRc7LFd5RzHVQx6TB0yROjPtJs
Gp9QF0uvbbdGpsqCYb6lW2qbYXLj7ex6AhYoj+80CVJcmJR/dCqnD5notwqkWHRBCSQZdaYzWdNo
AujGGKDHMJpyFQY8O9olEM0ysaDhw4JUiFiwE5NcZC/tOkjgy8flrsVBWmcQjBzVyrv3aYxSDFzp
7Ma11h7aJBSncBbzU6BEhngCPZfXoEfNlCFvr0G4DY9bQuWB68G/UplvwavvMfvR5+g2Z7iOP7wo
aONi2mXCK0i4g7vWZuzoY2CUATCEDL7wox4QUMZArOxGj5x7CSkxaKvTIcJDvbaQjqiin3uMTi08
626kl/fgQA5rg4gweBMzb3XVrXmIHE5AZzBy9+BCNoFKEYdo58JlLjiE/ji0h0Rq+k+GGOqcTSyN
QHrM9ivuUBQrV5MkjYmhmx0tc78WKymcILdEHrSOgx+tsbx2KlCm4mrNygS7/kFbINO1mf1f/tzv
1efXKT2Ho6YVgJbmQxAcgYWl161JdOWRMX+nm/fh+1I3mNPYnznsoRsvB4N41nvwJkXMb0Nu958q
HFGZzfK1XjHN+bwgyKhn1tHK75cKl1jlC5KbY7Yb72DB7Y2O2izBj0TAch0uT4oDwUp91GM3UHQL
klgU5WN0BJ7hqbkWnddNZwQJWb1gYL8yXq6aLVZeSRKkdrsdgCtBru2eVL/lBfVi/7evXX4KYJJ9
Pyspr1C6gI3ZrrMGqVh+VBjzPvEBBXWKe+ywMJXVBG4k5x5Znimhv4kOcc+Wg3bkt0vb9GHxpgy3
H34N7VCtsyuj77Fe+iv4WXsXiqPlyZeDV6qOJbj2WnWzWDjbrGgEFiBaIhJYeGUSpEFuznTZJyi5
kjHlb2jZjtdeiOM6tJ0tQ7GnlwAGdbXY6PBrnghqC+hpXHPKcM5TSKrwBodlL3a0VNYS9eK51u2A
QCWfwgccDG3jgMtH7BrO19nexoh6EQc+Bl4HkRoCp8NCZ3eajB+XSMWQedhxRYiNOni4t8FhUFv8
CJP0sULUgWtV7UMN5JkFAsZL8xINEHEDvi/76SjIFgFQy+WeT6wMIoeAqDO0Di0c6QL+Wb4X9iUn
GHJcc5/ik3f2AljferszTp7g5vuipQdPENl1L2YLPqzvYdBRaBZXoOZiLJRGcYUm/EcIOuH7FnQo
yFkDEC0symsMDvd7HaU4eQoU3IHadpGPSm+erk025dmrA1Xiie8968oR88ZI5MIxL8Ykt3UfJkMB
9mhasx7HJZycugIMZXfS1LNXHSSPD1G3Y/tvG32guhdgU/vZSSFKqXGNzdf+lrW3g5TLG8jPDkbO
IYa8YVRWRmqYKs1xEwrNXcEQlcyFQ/DepCRNmn5H6Q8BJ72xCAPzKkk7iAbb1KsjGeYNp0FQ6sXm
xxADqyBhrFkNLg6EGCwCulLu4Ws8GFtPmBm9opFjdeJadS+NnOGmtFAUWbzuyMWW30AVsdZg1MmK
wtioQriqDu0mcIHrLsWUcpu5H4gJ45tkpORDWZqj2prYwrh4h+FCl8+l74sdTEXzu++QvxXLNsXP
pPcfI5tNay1nqj5yDyTqwN9FA7g0v9kCVOzHZOQv0d6nZ3h173UsMlYl6/q5vJCd2IF31cBoVkrf
NwXsHeYymofh55Tgv9uDKWpo74dDYeSmTvneYn6uRfPJQz3pbRgi/9h5vW7QlUai1EneX7Umxi5E
HbToM0yrpNn2hjMIhYJ2ySvG+PY00TxuNIoVxy5K4ntM6IT4ISn6LrArIOAP76iQHiy6AJ/HNrcW
ahI/+AeCPPLqAW51C0w0OSxeQIpW6RTTpWjUDCwNL8GIejS6R7CwCmCRZHd0OsfevE4JdxUiHXyq
Xmgze6BBr9TwUxCkaclQ2z7A0MpUuR620noLq1qWqWNPsOoxnSjQ0kMc/pB5nB581bcXaxYDtrub
zwtFKhmPJj+1kUMkvY30CRZqv9GCmWsD8nydb1GHMjwqpp4Z/IN1Gq/VjlQWESKrG6xQUo0IRE77
xDG/ppP93KreAsG/uGrfkJ+ydlRYxZG+k92sD4gvshR7OxIVeNrTWCGygnUal/2xlcN21hEarvPt
DHV5WnQiA7wdpf9SzAYsThXP6RkAhvVgOz3EaFuu8R2ExEMPYv0SQ6Np1neOQv9tjMlo/dijwAqw
YhYEt3bX2Jh+z3kTUTL/ItEeXTK6kdtg2obzmkK6VBpF0akaxi3tUNX2JnyDDRc2isBiGgpLNHpn
XKGa2XegMMSMsLBYEJ/U9HPYNss17MSZizZgoEXSzMYFVToZFAx7nIi6bXnSeDNfgaf2pgZS+rEa
rJ4qjvDwxawuhtBJ5OOvIZwXXXs+Z2FtkWP/g4GWxYFQ52MAcQyGcxImyU++0fncgS/3z4YW11ok
3Zxcp7Ijd3mPoBKVSnIdrEuE9dyPBRL96wGc2etcL+Jar/i/iwyNs7iacUbKKkLD+wKmdYfpTzKx
Ouzm9RiuK6Id9KjGk/ToWA8r7U+Wc/dz7Xdly2mWMJ1fiPmlp9S82D6xN0Z0UeNNSXBAZyopIsLH
azFpecNCwy7JEESPZIo8vwJ9VtUpQxKB7b4dxLzmV9PI9nvrtryOu30/kKVPMC0hGAqWa0+B3N+Q
n+N0QomWB4j/J3hU5Kav02mPkM8CCFD2atO/lAcLApToqI/CmMW+yKO5/RmtPKxhkNId0nAErDLJ
tntGYl0vqJeUqdq7Mwro871vO1IqeMQ0nZ/nj2nX2acUBscHn2TjNf8nI556ggbfApe2BhJTCjzk
y41arVLFiOVXRuDFj4VBLfI13lssHZXSqzSgKb7u3jaEBPsVHSmyN1/J+MZPNP+NtjcsDYIwSN4Q
6GxRAUOJUFdbkG59OXYUpY7Vk9MVSuLxeOVvPchXOBXRQI6Mvu+FQM0gicMEpE9CJ1BOtDomWwg7
2lCZ/ZhFtnttRew1LQcxo9EgGYB1iH1TkJnMPwGhUB/z5APeaee4fUHuQyuogsgpTkWPkR7J6h2y
AORDLtrRdI42W/Is++zMA9EfR0iIEIba2zbHt4eZwCCKeB/ddbbG7n3AZD6YDNqrNcHgXgnsjr2l
e+AeiG/7n1k2u4PLnA2KyNip3GFmAWJTN6gbgQG8yx72b5mb6cHm8fSvUis9o8SkngEyi8sthN1R
uS3pc7jF5pUPoNWQfVk/DPbdM0ePPzwIn25H2Fm09WZoepvDc+GaRRLSF/gsfvjWpxh2m3jjDfh+
kKJQD+PDqG2iTjOBv7YKk4bI0/eJIEtl7kbCkxOHDm7BSg3Q6xwmL+zhrkBTBGWt72MSNGbwUAhD
xp9yhXAaVLoAbZIhF3Ncx72/Nf2KBgrQLlu9Ies7qx0DYAUdvfw97RP2OG0Y9Si2dRMPDna0K1Lw
nWflHCmv+HTDOG7Ez8qF2+kO8BMkwgwlgH9SRTmoOrvyoaMTa70jg0Cj19PhDO5e1ioUsOC8Chdh
XJEgtKLhBYVOXqKS1d27CJnvoMP9CsDg/I2CgP6Uimi6RtC0PUzpPh3FTlm1Yei9yFaXorgjg8OW
IZ82eD9380xYjXt9ArYs7O7F3pq71JjrhC//9utMbgTmZStJNTrhE6EHiUyl8HdAeeyCVVqMK6VV
DGj4h0GT/wSvNHnrcDFWMd3YAeXgBRaVJr/sg0OSnSVxjeldv0jCeEVdJ1k+sNvGO8Jy04g2NneB
ccMJJZ30LkDzo5Rq7CshFtQOArmhRq5sW6NjtB/3AZMKBknpjyhLptvYz6IbeEKRK7R5ejjMSXS0
FB6b0M5UcocMYg3n9UquQXQPeG/0gdx6OXImtxWqFOMfInDDZREGbXBvSDA2nz1oDV0HxQxsgBwE
HdEUddsWDRpiBzB5PazNEdCMEl5z/BrclKRQPWo6FeYC2yPW9HhZEtk1AmgmnMl0wnVmlERIP6ey
DequL9YbVD16OcNfQSEvPqdo6KG/hFtXC9TMoz60N2h/qMJ02/jmI3o1pY4n9nuGEdU+tRzMpT6p
lxEr6M/KuW+kbV8JxzSlYkqzTw80BukMA7ejgcjgavQsWPam/W9C1a/WmxFrQ9ZDuXFJUDZkGGBC
joCi/USf/vwrvhHa/h+h2/+aG5ArQb6ZC9ifw4WnLzyWLVBQBdlHTwG9/vPf+EbA+BVvvDuov0AO
1RdNkQ3d48T98+d+M8EM75r/W+GNlIKSzMIKUIwbmDUUaejYl58N0mHi1TiIsx1DFID0IYRYjPTJ
SUJT5/G/aCe/+12f//5/Pbu8Wx0OtxgCaPYs00cOMfeff9h3L+WLKJN1GbI2zOdcogkdE1Eo7z2B
zv/PH/7duv0iyUSNjG44SDFQvGNijcjSAw5eBo8m/Yv++btv/0WRyT1cDKYbuoveKVLK46A5ypfZ
f/z6XxSYiqC5vaF5fHHo9EVd0FbISps4QW/c9+e/YVW+eUhf8cZ7Thz3u767QOuIWOfGD/mxBWt3
gLPrn1/DN4sn/jLI1OUyUnip5kIDXnbRO5y3qv/2yV8Ez6i79mTTsIzwR3ZYQlr7Vj7/+aP//5Nq
Sfz5uP7Xil+CDTIo2AcgGxI3UB/+u3ZRXEjLkAoHMgeTSb94rvvbPvjuLXzZ34Sv6OO1brsk5C3u
7gICX6/xYZHeX6Th372DLxt4Q1aSe4mMLuhwbNedWPILEdnw+88P67tP/7KLlQT8KG4Fpmn0eKYq
u51Q0PpvH/1lD1tI0QZ0s3LYdWRtMfLam9O/Wc19s33jL9t3R4prXQi9/JJBZPI/nJ3JbuQ6FkS/
SIAkatzm7Ew7bZftmjaEa9I8T5S+vk/WqlrPcgJeNVD9oJQpkSLvjThhiOHQ0O3ZAjx5eP/ml35g
NoMJbKCoR0/8RIDbmbC0fo0x9HekW9/ev/6C0+g/OGM/t5VsAAvJcQw3gyzEfaBfthSOZ4i9m5bd
Y0cf4bGYSu9uKoa8/djSNA/jdAKj6ScHU4k3djhFTe08sPFYJ8PlHGzVxpWH/3ZehOnMAzgbaEON
5eOXRuC6DxGjmGl1j6COPaX6obLyZFj2kyy6Q2VM0ZVF5a8j4w2z0xx6HAhA+5pI85PvKnHWDD+9
H9H1TRtK/5RlvKDchihfdqnW2ave8KONbbrhrmmh7A6mpZGLpqxDXKsBGY2Md30ZdfeIGe09nW6r
5/ytkBSEVJBWmivKPxTv45Udk+9yCNtGhQiIxunObEuiB1OyXiC61udo8tSdMankoYmk2Fut0dw2
XqueoibiVFG3qUXhJO+2bcRLvOV2s+eo60zikwbPo3JQ5mwMChrTt7obj49Wnfpr21fBTirH2fvS
g09Gew7tkVdH0Wcpqhfk19o+SwzxM6O6dqDfme7Luu5uOsu9KI09k5imejr10pk2pHmMpBfG5nn0
u3Qba43YZ0EgtslkxciDJtrrvmbTVR1adTdK9NZhc9lFpqnzEDtWvysqm6OS8lqXs9uYFPtEufHO
tUdxi+BUv/bRWJiUcwJrT63OpBXjHRHmX8qDhuxuroZPL6yEc+JqJnokAhiMjy6bdPycAflVH5rr
8wg2e7S1KY4t0srK+qGUTbexpfY89UGz1tnJVm2xba34xkDM/f4PLv0ps5XXTuJIbwRbMxcowk5l
eM5xfJhXNgULT2GO/vZC4iDQEPhHQYOaAMetY39iFb4yWAv3bl3+/Z+vd68HvVcNE+sTxeYbP0O6
VfWWc3h/ZJbuffa5q7sx9Wqbb5LXd8Qo09OjLO5TZ/zY5WcDr2ll6epEcZ/Q/T5Mk0LOrLer0fxY
fKtjzT57vREImv7cvjHm61zKTVqco9jdfOzuZ988nXydPu6YAZJGuHFoIpfm1DWSnvH3dX9jcZ7j
umUy6XFqFvI4lRWRKJno7od+3Pn0809unvXrqbYcND+a2LS+9TPKyuzHkPHfa6TY7+phFC9WHYqN
Ci+1PR+f5Ra9X7DLI5htDRqgl7SjbatraX1LEw3VZ05M0qMvENVWRHzd0w1s9lbYGntptOVG6OF4
E+gh8kTouKjQ+AY+64H0dhzE1GOtt6+hkUUd8qV+eEjBxO+8oku/+U40HKkNS6rvhfWkfNa3wvPF
jsYW53lk9vcuC1WwblqVniwY2IjndJdPbJevEtGHK2kl077T2u4kJwPVvRaM2zY2tKPTI0ygbOpT
DlbWKyW8/tXO0vyYm+oSdtsWCCFa52sYGc5Lo7XDvdLb6exkwXRpANgJ9fJ02vmmkb4Yddmeh5EY
0NTNOkxChiKzxxVfe98ozhpBO9UGvWx8O/qRfeyixqIcExmvMk+bb55lTflG1rqxtiYz34Pgsj+5
tDyPyIjrT+bUW3fZ5KDGHz2TJE0yJg5O06vPlaN5t7pvG3TKEmSlpoG2hQkWUcKzUImXdrxN4jHF
3kLWZVTqahWhz3rG3uac2q4ykK/TDFwpjSSmMDKxXjiKEksn819YBbQnERvlqTEj67tmt9UPI5Rq
B7Kpv41g6K3ILdVvrbhBJITt6QbLCmU+AwlTHRovkdRsVAueFd6mbsfiGxbVSnRV8qyVhBW3hKxe
S6tYOvWL2UzFbZXVRmOw+bWVDauza19QqIXPEwQrtGl1bh102tj30cTR2cqrdoPtiFIcFpO7RFrE
yQbR9BEarMne7v+XVNm3Fmg2wqob7bYfu7Pua7eF0V9ZNRbOP3OSfd+P/KKv+0ene8WSsCaRd5U6
52y4unJcVs+3Fo7ZgS510KtT6PGOalBHh3PFKstoZNXiDzalfjWZqlkhSYtXommfdNP/ovy4XUfu
h8AthjtfdZGo90GuB/WxKzyi6xuJFs27aNWvbZbfHEJ+YLbwjmnb1C2gquOQT1vL/2zUxVoE95P/
+QMLu+HOV95wKjqyNER97KPbjPjHLP5p0Z95/+JvfrC5+OztypRrVN2Q1wRWZPm5JcB9F4eIRd6/
+puHea4+qxOwU50SbOT9USHpDMyvxEKvA89Yte7Okrtgsq6U6Zb+itk75nv0NDJFbGWBSGLNnrY5
xRATdu//FUtXv2xH/tnUhE5diw7+Jr6BvrlHVmIdaYOVV8Zo4fWZ71z1Hu21qXBderq2N7SaRn9V
YVecqjWKyGvT8M2tE09itnVqxrEP02ksiZgUh8ImZRAtTcpSpn6+P0hvHon5gdnmiexdxxFomo6F
yTmNGDWEd7lw021OiumPuKQV6VXlj3rgxCbK8CqVZukVmy3VgtBEemsB3fgCs0Ccdj/9tkTJOxXh
ynbCcEPHCJ2A5rUfnDGz6T5Iz0AGjfnY1w25Cgqv3ZYkGl2pbC68a3OkqMVeIE37MT72AqyOH1bF
TVmG3uH9h7R09dls73s+Hny5s2PhRhgANKO6t30ru/KlertqAPVjNt0tr+3doI/dG1GrXwh01Qpm
7AOC7k8GeyHkodWNbIc79GC/Ys26hkd+0zDPr84m/+DUqeZjEjlKG9AzNpOGYrO4Nyd1QCj/kbMB
PzJbA0YnbBEY2zHfSRHeqziiXOBH+CtDD974+09nYY7O6aFBWRmD7gAKD6MXJXecLFd+dS0tc+ni
swWgwBs5SqGVJ2UG074043YTRFZ+VzuJeWWMlt6u2RKQ5EXX2w1CCCqcd03g3PjutRwJ8y/a6z/b
CB7AfJ5jUZ/oYhLDa9e1tpJ1Ju6FxMO76rO0e3CLoF6X8eSsJ9Mp9oGFKwpdWVtTGgnAmjkEFK5q
fIz7LGrNb55eie5unMqxXHV6XVcHU3eyT8OAXXk9mnH2ixpJUa8cPDFnYSYOW66Lj1lmdQ1/I+VQ
gq0DBzXAhROxK+56ArqzHqUerJVE9eAgnyQkJTSt+yZzxl0+xc2DLrv41GfEuqZ25R6FkZTrmIJh
WtX2Y0aIyDrrTIV2wPZ34yD4HkfCeG7rmMbDNOo7adm0sEEFhM9xGFl3DQm150bCURZG5jwNuG3W
hp+/+mBbftgN9o5Gpx+vC13fT45m/MIWo31RfSle4dvHu0hLrGGn2Vq4RUPhfTLM2i7OuZ0omvOl
6i66Y+MMHBjHeucrY922GoqFJIpHE1qBl97aAfyjdVDYHVpzpKovUaAZ7N41TASTH5h3FZ+EDStz
Q1HJR2WWOGkiyBSU5TFAGr4t6qI422Fc49b0raNNmetejkh3JfLbrRwxJwzlaN/1yvMfafs7N3hv
s1ObINWUXWA/E8nhAuBOkhNnLrEfObx854yUZWuRCm9VJsj6YrtKb6K0aHYylvnPrB/0befTjnc9
mwb3WMb7XunV3gUoehCd4f/wLA1FcWgH29SgwLbFNUoFvMdCKewo/GLLtvia8adMawS5PjlCtLdP
DcENK9yXLqYGRdy4sKWx9qbowXNCU+BGwwEbOxctlF1C36PxP+JOKHJePjV1OytttL0uqIbTjycI
0ZFybzZAwyx8CTcGsIZtUg3jbe1X3al0gvCMaTM+QPTDr2uVRGQWoibFI6yGzx5uGyR7pnoMgEaB
FXAcDPymcHd1ZFfOxktzc0ORMzwlmZWsC1y3MJfzYWs5ukMWgu7tYmEHa9euUAbWPXptrJ8mEpZO
bhybD6zWJca9VgXBFgc/uig9VN8a1INobYA0KLSmx1JI4yaOiqFe14Zu4MMRDnEiCtSH4/RqZ+Pz
+IYDXW7KSjSnsnFr6suF/9tPkvKMpHMI16bXYvYIiqHBJqDQMq9ViZJ7lSOdbTbVFKQlHBEr3Zn4
qFdj4ExfgMGbW1no1lNP7+hMOx7FqTNmpyTMpuEIWyDX+Ehk7TaPQv2mKcwMWVqMIAoV+94sw+LJ
GVOkdzTc12wqk92g9fETR+GUcq2DAyQMPgVMwhWtERdpbGJgeISVpmTwx3Ecdy30XnM3qJbHTYo8
ApGudOlMT6ikFMLGrI3zjaoNfDfZgA3SGb3gxhCd9zsSVqCfylI5HjI+T+xDnQqU74/BBlmXZyGr
Mg2J/VTpq5hn89MYI4AcqF7Qx0T5NkpQ+7h92O0uUwsDV+2L+sYRJebcoCx+jHGVrVWvImyLkN0C
3QHmWhfhb4nq4lus+9NzOMXFISNV9LdyGv3O8VLzR0Zt6aYgLATpOsW8sMum+3RCyU4+aLmpI8O/
i+Iw3ge+1+wmOVV0xENMWLiwVXsXEmBPskZjHiRB5Ol9kkqIJVWpg4VQqFXQ+5bVDxPFv3Oj8T94
p9CG6Qj6e1rr0WAmd60/NihnpwELF+rd1joJUNvdx767cwBq3+Ep19yuIhqiHVY6jvYNvioEY1ka
7j/0aZ8zUOvateKwLapTAjUnLVsCzsYT4uSPnVD0yxf5nxOKKwLX76VXUoOR4uIt31s9HaH3733h
gDLPPrBFYrOIy/Lk6c8R7xVC9k2rIhS71wKcFjYO+mzjgNm9qd00qE4untLW9+9827tC0Fva9sx2
68ElNT6OIQvbDXIn1UMKTXSHx5A32w8Nz5wOPjYk9CiAGnhP1N6q5I++Ej3ol+6nTOtrGRcLIzRP
7KGLj+RSds0JQ+KDZ6FjG9WVEVrYPs8R4RZFUq2wMoJ++/V4VyNsiTdsnclpfX98lm59tj1vs1jT
phIJiyqzn6b5x0qcp/evvPBs52xwq9dzvemt6pTb0aro4nUI+sXQrh30Ft77eagOOZvQDbFGndxU
PCbNdLCjbCeb8VWU1xKil8ZmtimvQwyDgyWrk9ZiJ3h28x/vj8zSdWcTCjQgznmLfMqymh6Vrz4b
bfDp/UsvjcpsH94PYYXelYjGGq2s6d2mYXbjp+dyGK+8L0tPdTZj2yJxMOcyJmyTY+85c/fKfnj/
3heGZU4BB24X2pitq5Nv/smrJ1PevH/dhTGZ478LvlFNoMX1aXCfKAjsdIM9byv39tWIu6U7n52s
+cADmxmM6tRxaF/RziZiJU6uhfR5l7F943Clz8a87qoh6JCb3rSy13ZmkAafVVp4h04M8W4wgmTb
lKZClBsWxhoIUPgYF7jjahOw9/oSqYVglEixk1fJ9kGL02bnWIVxD1fa/UbWd/oq0A7cJZh2nqcy
JAI9sNhz9Sq8y2pzOEeqK7Z2OU570ZBz2JsAECK3AY0gamQVqynPy3A1dr3xeyy0ctvF2p8sGsYf
ZYZluE2wbW905Q3FZtAtC7m34+EBcwj2xMNkV5d9lte5nHfT/GaK8uGmrYSZrsvJUOcwNGMP8EJd
8tiAa6wzoaZtPrk1zDwR7rzJwqxnEnfTtC0gldjJc4LuRa/RFxLjBsmBIiUVi3Sqa/h+OWF2jqYw
80zuj0mk6naUim66Q6sSlFYPmDZQIthgJKSX4gzJHYF007fa5WQXeS34xbLPgED0zdDtW80W3+mL
0XRoS03t0qjiCOJHsb6SZdqcXRnIcwhzDle5EX+a6FRsDK9Ffu27cXjXMFcv6usMZ4Od1t8HTK9r
r03dQxxiWgjsCkudF/Y/bex5O3w4BnUzlT6P7Dg3xhT4+BVHceRYLX4aQotPgLLEi8QSuKmgaCa0
vXJQlGGVco4linTcGu5EC0yTAVCoclyHY/E74gz8Og49J3dftz5lcPgPduhba10zo2+YwAAaQOL7
HML3wdDURO0m5S/a2FnEvtrtS1JHaRHkwNQwX3XkD7mB+2QjPmGjE5UHL1cBIAlD8/AYVVb42hGH
dvn+el8rswm9VVg6UbrS+rw/WzLO93iQmlVdDzT26FKeZVTg9yfX6aYcJWcKJW0Ko4TQihO3GSOL
xXilb/GjZbDjCnfIt26QjDoO4iQ/8eGsjw5tokcFA3g7GckE5wzGCPaQtm5XhW8134jxIX8a6OkF
sC+wzptM3s+Enzn3rl/zuTXs9Hs86f6fVpfxz5GK5T1lQOIKTdcsXxyAQc9GpiNC1n05pTtbeA7d
V0yoY9DV5crtZHOmOgLezL68AZOdn8xS+A9d4ej06pC99HEZ70iUN7Y2WaIXqpEYMUYP2q7Jx/Kg
97La5PCTjyKz8oTDp9I4vwr4KJ5m7iyjjnZ5XeuwPBoX2au0qU1U9cF12/a2v5jxHENVnKpstbcl
mI3Mr6KdXoNjClgAtvnYciBPOvM2N4EjCFcf9rWq00NdJdZmtGvMongMvmI6Q7gRFLmxgZNXhSu9
Uf1jPAYxHaGpfbwcKx5YqaZjMhrjpmpjTIOZmkreXB9XsJe2+cOYyPiT4w6kozEA494zIr1Yh4FX
3aSdOeyUnJo7+KYpOQeZ9xxy9t9lzNlfAaGP+JfCboWjV+O6UNQ2mH3Kl9Bz7e9p3lubvoj7u0x3
oBa6Gd4GrQ2aYa0qySPPlKgeM29ETJ4I3D8rUkjrgwaddKO6Udu2BC7BzrG8FX7a7Ii6e1pbfqs9
Vp2XIl3Xam+PiXt6NfUhxavOyEuRWl/rbMh+YLaLtykL3j7xITYloZSf9cmFbW2EYH1CYgYpNljp
bYSl6hE0z3iO8CU+hEXUbxLddw6KFMKj1Hm8VewE95ke9oD+Wpq25qgddBfLO8ZX54enqXY19VP7
SqwZiT2R0IPVVFXOOgB8eXCLMt4C+StetEki5+9EHZM36AXHjNUa3rnQ7xITMhd/BafXC0ZiWyqI
c3EswpdslNNuqmy1Eai8MNTr1cDW8K8o3+NoScW20qE+9mkZHOh81uus9Z89o8tWBb5ZFnQd7JbV
yBvyBfwHr0AWsJocKler3EtBWZJkiTotVg81dt4Vh+vx7KdOcgcfS2UbS7nWbrBETaXFCQ+10Hks
Q2Dd6viZnyUEhucuTVn9EPpuHN+MXiy9Tfe2A8XIJQrxzmj14BECQbTL8tpv9o1ZZF+0Bjns2mby
HbXcoi5hAcmQQ6Z+4q3pqNtZDXbi2jyklYYpuGAKmFmerNNMOoe8CaONHmn9nqcLhEiDuSIMFOZQ
R1vIWqkEpeBhie0aHEwrN6twIg4AWydzcD/HPetJBKh5CzDTx7RrGdVtATPiy1A6ih2U9LbVBdGF
lSVYF6NXfiktfdgaHW12L9Cc/eA0wddMjsmt4XbhvoWj+amMMmCFiDQPg3JaSKgt53EX+1iQm81R
p+R+wpyvuBvTG7eOlVg7mfnTOkkC5GxUVI0dtrN23UdDehxCJdaYqeV+8E1oXgVrC6imH0bjBN8t
UaltYWr2lv9T4jb06XRXfs17VXsb2+2w17KXukfgT6220bX6VwiG9gDNxv7M98c8ybwErWb0rCI7
OhzPhqaqbSD10tzkwJgGbEVh+pC0g9oVRVzfUmXPN67szZRiXdW+Mj+sr41HfXYajHpjWn35qRoa
80ZGGWoM3bSZwvW48aUYP9E+OSBiS/fslnrenMoCXZBaD9noOz9b6nwbQG7xFpREeaDg2N9jBQeK
JaUAZxWWewWxF9uPOe7qzNbOYamZF76JdmZjahx6KFM4dFVzTxyjfIjiWHvCsFa9tBGakA481bH1
y4cwTamkIuPa8GmI9rqVN5fPegesIp52ilfyYDWWTlUYuoEh+azXoLhuU/AN3+qYD8DGCS+JuEbu
37W9Q8awHnc7NWrtr76hjMa3PXpIDNO+n7DM7Uxq55+hQ2Wv2MqMFbLIZDsCEdhlYSIeHd02Ht04
KR6cwYx/j15LypsHGq1tnE82ELVtGVjRvvDq4jYYTeNJAIj7JUWRPoExxxWI0ETtalaasx8V7n2b
GmrlW0b3iqXL/OPCkj3yB6utXsvyJoyl9Yligb/3p3F8sZpJ2zvKtH71dj5+y2zocF5byx2tKBhK
RmneIe52fuayTe7sPp9eAoqxAEbDvH+K+yB6Lfu8/cNnvkKURO/tNY6a8rGPHJcu9VCZn5xEd0nR
gOsoVk0COnLtIwaFipSUqdha+KeHVdDLnMJRUaLVdM2Gupdh5eeQs/q5rRP/nMMLuB0Ty9witdRe
KmVo90Oq4wCfMjekFDg42SYTbncsJo94RD0l4cqBzDxsOqQ0L62bFrzrRXmTVMBqwsbuH2haAHbB
9hDvI02n6Jmanw0dHVaunHTvCWCaOAnhZDSp8Zj3Kr3LsTPuweHx5YoLcSsz6LlAcYNzZI50SNAx
7N3WAzZiyuQlILAqXymgF9vAGuytX2v9ho+zeO0t4fIFcbH6KgrFB2hm/sMAZm6TmBpYzEEVI6gb
1/8lw9h9om6tLu2Ydms7pnEbd4Qorxx2x6eu9/WvXtRiqEoHAwirad54jWPc9CB2TB7eOG7NnCDA
JNKzepXWnqK3AiCrjFQOEsO2PtmDzYthUk6/jzrXOfs42S+O7GEbtU23LaQVgOO1o7PmaNGOJAX3
lxYJQD+DifuUxcG612ttY2kwdLPIjR9cNpznnmP570YfU58IcYyyWD/bG3ukVoyWZUQAVtbqLmCr
95iiAt/kBLo8kv5kAq9mV8Ua32J368e9cIWzN2Xu7YU1Vo+UK6xnM8ZakCb2tI2tstuPNU0lVWUm
OCVbY9tuhOXvrlTWQ4RfeQ0f0/k0iijF0xkISPJW4ccfEYJC57g08v+pGZoocOxAmtiWQUY041d6
gytepvdPxG8f4v+ToSMGQ29gB5QnB39+XRzz+lcfX2kzv33advzZWbihADxqimu3vIcs/Wus7l6w
6dpr9oS3D9v/ydEpClNvrZ4ccaS/Ry8M713Vbd4fl6VLX8brn0Gv6lK3ZK1RB/bPfPY5gVyphS1d
+PLv/1x4mhrLVwCejo6uHbvJfimzayaTtwuE/4nMiaqK1oJCAJ1o1lG1zpdEprf0ClIwzeKZxNAr
f8LSOzMrWnlW3I9k+dYnijQblARr4ZxxrL4/8EsvzaxsRX3W52zo+seIneZgonLSvhXgniagPe//
wtLtz2ooI2StsQlN/xjknB+FCLeQ8O9JZIpW7/+AcRmI/1ZpnHl2Tqfhq657+hStXJH7s4cjF26y
F+ebu245rG2c8VpBaOGHZjIRqTc4MJq8gryN57FcJRyQbI3lKA2vzIOFxzEPzom0FHMEjNCTZ7NM
192KQ8vKgI+Ptf790Vp4a73LL/8zIdrGG3KvomIG+7Bbw3o9kh9wiAvYzjqx8Ss3opjz/k8tPHnv
8u///FSWJcItB3QPMTbEsb9P8Q0n2fePXXw2sbOu1eMRqOKpkk+Y13eWDYSpLj+2Ts9zpvXG00YD
bCsl9HajRV8c6BsjYcDv3/vCouTNZnQR1rGWFshoG6/bahf+sXstMfJv5+OtyTCbbrku2aNTb7yJ
64YSCsXuaROqpB9WodHb3706dT5PPnzGdZrW2Xlq84gTYzre1ALk0FZaqCOgYzfsaQftl8po4mPw
JkfOQ20RNoO8MgYLb/o86sY0Yl0laSdAyJ+NLgF6wJkXfYVjfqh76czzbSrTLGn0e8ZRqiS7DRI4
hqVmqe9VpKkP/g2zLy5wcgsKYmEfp0JfF8NN7hI15AqOIFf2IkuDNJusUrdNTDvCxCwcrLzkV+o/
BCMB49qVMVp4Ed3ZDE1j1wu6SFnH2qWUEYsULG724/2XfGH2u7MJ6oLm4ijSmQSLf2oghQ/+/dhc
SwFfuvFZg6hvGuFqAMBZvPrHLNceLSpd79/30qVnkzPLMNEGHZW0YPC+TLgUUtAUH7v07GNLJC9c
xrI1j5ybt8BkKKrVxuv7114a7tm8B6Lo9a5uciYEeNHDd24a3pr4yqAsvIhz4gJZdAGnfF4UKvj4
HjYlpYqof8rltQe6cPtz2EJo9bgQO8M8UipYZSCgU+Nb41wZm4Vv3py0gPEFRY3srCPbekyF1phx
wOyffcc6Fnb+p0608co4Lbw8c94CpFY5Wp4xHX35isZjLbNrm++lJzCbqpMbUS/0bfOIurYFQGZk
BJuY/b3RcwrNIpnFVxa1pSdx+dP++WqDYE58bQyNo+l5PvESFPCEEX51NX/3oTfVmc3daLDzrDQr
80i/dK28Z2cCMHLt+7c0TLPZ2wWl25VODcu1XIPHxJ39Na7AHRbOx5ZkZzaHCVpxPUp2I1Jhsh2w
vcCfBz+Sy5eaHsgHn8FsMhdwHqlTMZkDMGGtP620/JdPMtL7D2BhOswJC9Ryp7hK+aro+eexoqB1
yOOdjTOXDtKVP2DhMcwRC20KikWXvnnMekGPFPRuHe7q7icH1A/+EbNvr0W5Aux7ZB5ly/4pePbj
4D5M/8R4ZCrXuvZ9XJgMc+oCNJ6ur62GHpiWsDe2enH0feAmoXCrlwRe0WMIasxbjW4C+UuWw1aL
AWFneU41hzo80rAE3PrDFOvDLQYY46ZIwFpoqKPX9aWVBe84s5C+9emENsytKEsCf9JRLoH/6srb
tGlgGXVD2dzmWl6c4x4cvlfY9ifK2M7WxWu4Ts02/MwGp6OeOZbox6skbG8sBfQI011L3t5gdkc0
sj0jVOTHzg0vJD8yfbZul1kHuyAuiASMa3m7S+/XbKkyQs+E7h+bNHIShJPJrsPnr6bha4Eose6v
xc8tPZvZQkXsS4s/Ct9cXR8qqrMxzgZkpFfe4IWV3J6tUtT6zH6spvJkl9y0yHeqcDbvz7+lS8/W
KDEp5VHCrk5xgMXYXk3dz/cvvDQis7WJBNREOlgKTmHynaTajUWntLW+fOziszWpyoYw6Fy0dNLS
V2YUbclycmy5/dDV5+SIfppIxhvT6dj2J035G637HJK2+P7F/0qT3jgUzfEQIzYf8uAm7yYSSZ6u
46gjW0PPaMe6ZKNBAStPJOhROE48djZrTwIgzIweZGzTtOfObwGfhmO1aWwturJ+LTyrOUmiEpfs
oHjQj1MwfYfZiCek0vcaPeIrL/DSD1yW5n++4yYKb1FYLMGa6Wyb6Annz6Zsfr8/oguv8Nwtb9i6
DIrLdi1z80MlxKvdlH8+dunLT/5z38SG1C78QPPoI1AhiNHoro3I0k3PprQX5K2l9YyI1NW4Klw2
T7nyrzzPhS+eNZvUXe81fVJetk1u8Rmx/4torH3sxf0qHporv7H0SGfzu6t1J7eQAx07Ew58fIcL
YqWSa1a4hWV77teUqYMat7D041j9SCdrW5o/JckYI58ZLbrycBdGae7ZjFGGhx5KoqPnPtXe96Tx
t1Ndr+2ouyI5W/gj5r5NkG0CR4xpX7491autg/GOcl2XmzguqbXESUcSX+qqH++/rAtPZG7kbCc4
SS1ozqPA5K8n9jYp1MFJvr1/9YUXVlxG8Z+pYGgo9r0s5VBk9avc/m5c4/Qs3fbl3/+5MBlyWdt6
DdFzynZ3dFxOdqMeiCvR9+/f+dIPzCcxoQgqIqzjGHn9Abg04NvAu48MY/f+9Zce82wq2+SXXtJe
1DHoi7ue3dSqMsRT0XCYE/EP1zGvVHyXfmc2q3NA/D6YHx1imyKNtEzv3Jj4vbEmYNKHbJBea94s
Ddhsao9d3OcJRJXj1I4B2WC23Pka9G84itYHn8nsAx7GhZlMsg1ORTocNdf6kvbyOwFYH/vezB2a
wDGNzA6D4Zj05ZHC2wbn2QtC5Ctrn7gM+RvfcHNWfKeLXOhxJVn8LIwzQaP1uwi9InTLFofHgDiw
IBpQxa9uo4wTp2LC3tgdb1GsBXv8dxGpBYPTbcop8ct1SN7HKkNcT6JD7vsb4kEitFS42+6ITRrR
X2oh3YpMa+8TYenE+Znh52myp9/QY4ud6PrhEeewebQNdEqxWfabARoefIh+HH596CWfK+hrGLFh
Affo6NVjugqz9i6JvQfbb3fx0P9xRXjldy4j+MbIzkX0rSncEJEJyMZC+yYzpD2ka4UXAGzmr51S
fR0s98pTXFjR5qJ6xJAIb0pZY3IzNxiiQEOm0+/3h2vp2vPVclAVi4JdH/2pO8QEZ6xaksA/9nbP
NfVjZmWkOwMbwN63FbL5rtJhp0fWtZbA2wuN+Ze48c+KPEWpk5ZCdKeksZALEtVquKuEqMJW79ZE
P39o/M2/LbR/fmYg8vESh5tjFKy/aW62s/X2il/i7eGHgPL/3xTZpUmuVXl3IhjmS9sgayO39/0n
+/biCM/4/y895sBvbD/sTnY+UdIxA33vCNRKmBsKecVgvvAbcw187zi6KzU9O+mWvQ41f49V8CHI
PlZVNudS+NJ0xzASsj01o9hPvrnpnO7l/dFZGHj98kr980xZIirfz4LhhJIIyRICnxfPr+IrCInL
7Pnv4oDb9/+vXtoVotwmGU4k763JH70YRFdRSmcS2vLH/oDLI/nnDwAPp4O1DrOTdtEQtyTV9In+
sU2/ObeABWPmdFqYYI0dnwTZDz766I/d9mwP0kWZ31ZhBO7I7X7L3LIV+l0Ijlcuv/RCmv8/KuPg
Gk2je+1J2EV1N6gxeZZNInHHOcmV8tbST8ymbNO1bo9Btz2xK/ii98lmYKqtEIxco4guvZqzievb
EiqSIdPTMP6Ps/NojlRXoPAvogoJRNgCHdzt7HGY2VDjCUJEgYQIv/6dnpUf13RXeXfLtwY1Qlnn
nE9fZ6n+BqbD76/UPlnKdKymH1IL89YRnEwI0Kq4uzTafP6jSbhYaMAWD6ZhiydzuEksPkL0/aUx
hiwVOt1oQUimcMJRZOwopuZod+Gzj0jC81Xy+ecENf7/W4zoHL+GfA4tRst9Y6fPuMdNsqm4FLL5
+RwFUu7/Px/aPQXwZm6OKSzopfcH8ofd3EDqLXKkcV06eFt7i9Nn+TAaeA1MoV6NcD/L9Ajecfe6
cb4XHf9SmyfhotfaNqBYU+sasNbGSAu6L/TBb8wXn77otLhLLeYMMafHVDbQBRLsEyANvbbK/tLh
/Vr1LPpsg6tPZB7N/Ehq8TPLvSOYB++TbJ7Ot6HPh3sSLnpsd2Ji6gYvoFJxB5ErcBOeBbQxYt9z
/e18GSsdbKnX4UVaYQcOs2/mXLtWvYPmcHv+ySstNFh0XdETBUAYnjwS9YRt+RYY6keFXI8Uk7mp
x0vpUCct4H8nRbKU6fiOK9PBIohVp85f+Iyu2hGeFuqIu075u0FX0NiGQBV1QXbp/m/luy91O6Nk
ygnTEQ5pTDzxIFBeqjUM5BCTXJhx6KkPfPZaiw5eYH9UDHOnjq4/NA/5rMyBa+RHJSGkw4+OUJgc
+ofRFrJIEM8KV6m0TqskELeAnJMhBNUgD4DinXrMBgKK8gakuB7YcTGW9R2E6O07t21EUeXODFVn
oMnpCDbDCVBQsS+O38s7WERdzTjwGQG1oQPsQeFdOfHH8+1r5SMsU+9pIMIAzD5zzCx674KX3mr/
IQVW6fzjT830k/r3FkMfTCuhKme7OUJo+QKEMLRN6W0FSCxUbLA8OG7+m5qyu/C5V14mWJSmJig8
AVA1RwJRLriw5Bm64DyCoWBz/nXW+vliqJ1tMtGwQwHCffDrQ5VfOBZb++GLQZaB3mZVLTNIl7gW
+W+wAdX0+/xPXhn+gsXoSgC6D2qNLBs/p42MiCqg/oW5ogLSjbD6Jq20nZwvaq12FiMtd2yHTf5k
EKMI39N4O1vh1568lFYFhjDeEjxZ1j9Y98u5NHWu/OKlosprrcweJFr/TJE4bcSNY7wv7TKIv9jD
WCFiLqdAmGM5I0AqDYuXrpY7RMroRLSXjOsr7cZfrI8yZnxpcmiBO3uKscu8CzmHqTe7cPS8Vj2n
Yj8sXEg9VNIVPMeKtIcbbJia67afL4kp6aldfDI4LPVUwglrz3Q9uitAsnsrmwGqD2w37sC9gTMU
TEoB0h4cRIGFq/YR+Nie4gYLFi8/GjTMbbCQDd8HRFonLZx/UQALnYFXt54in6V24vZOcxe6ZXVh
KbRWHYvenwkA78O5M0dbNc1LXoT5DU7Ku7fzvWelo/qLMaDORAd7M9eHsIS/j0vOr6xh1qB/u4gR
KuTXUiyIvxwQplxUXYbJZJhgNgbL8SYT4ctUSAcOZ3Aav/Y2y7GgLccSa1Jz9OWD9v9UmYxFe0Xd
C/uOlU+xVG8NtdXrFjHIRyX/iPw9hKLg/O9ee/BiveUSewg5zkIhVz5iEQByHo/PP3mlry4lW8h9
0rh8nzEgBNVzbhMVw5r5mKfs5fzz1375onXOtTX/2y4dXRsSKgAK6kt73rVfvmiZgKqzvEXkFXKb
Ni12RnktELBmXajxtacv2iOWfWMv4ck8mgCs5lEAJk0THCt9rVYW7TAgkJ5bNn57UYJbZd2cUmnP
P3mlvy41R2FDLGuah+Z48qoCohrPQ4u8gsexujSfrtTMfyRHDcESWanh6ClE/WTXRAL1Nl1Ycqw0
F7aYn1puTynQDxjMCFTQ052tX8/Xy8qOZSkwgi+qlV6JnQRYageVATHXUfj3n+AtTIDZuVD7az//
VGcfpqaww9GD4+HgAbdXTypXSBaoHs6/wL/s50/mJXYq88OzA0cPMp8MDpFkmgMqC4tT1Neg/YIx
6SUI5OYJrIQ+yMI1zgoCaPVhzKQeIMVtnmRUkn3IGwT4hGxOcDufwhPd6aPVSfVUZnMH5piC13nq
GWIg6uAWZuIGNrsGpFMjJIJnyizASEmGWz+X4Y46rQD+kbtJWYVYSQjyfv491xrwomvYuXJmJN6a
I2OA8dVg3eMG9RvLaho72N5/7UMtZTB+47blaVA9NOkTQ6gX8kcuPPnz7G5ClhoYv3DgLXYQNzEA
J/u7ON3IxsUf9V3QqLwtviPjOq2iS96olQa3VLfgJB0sXoDkDx1u5SrylM4XLmRXPsOShZIDPar6
pkRrQzCwyKIO2eepBZfiaJLzH3plb7+UtgRNbuU9dcqjr/hvZexrxCk+FhbF7aCyN5wXV6q1bpoy
vdCB1qpq0X+6cnBNI9A33em7216R8dKQuzIguosprpkA+kG8HLYBgUSCAVUGrkA1XlUS/v/zdbX2
Nej/9/12KDu4x4LiWEG5ZVg1H3U7qr8sKPsbnOhfioJeq6LFpJcCkWIHSFc5IjQLWWXhVe6qxy+9
wVLmV0Me6cDiro8sqJ2oDNWTkuqbnsnGjPJrGwO2qKWuDGy421N1tFh+z1T606LmQndgKx/5P8go
hWnVeK05Igd0gp29cDcTcn9jBmWoG2XId00jeMObWCNIcaPnxt9OIkfam5cW46bKhgyYZ9U/e66q
r/1ckKia2yBqMoEgl8Eg0sFh7TN8KCzhpu23qJV2209TAAZpL48Yh/lWhKJ75mWvDo5HFSBCQMxm
cTaS+q/b1/RpbjuzpfaJsm5yb7yr06nZmH6kG7Awh5hhk0erV9u30mpnSs9PKvhpbpGO2F1JoKW3
bu0UD0Rx+y/4PfoVED1zR/GMnZKAfvchDfZYt6RRiGjOu0y1uL7IZgbuwPkmsnIqs9RFSYLLNADR
cYzBPL3j2aifxzabEtfFzpQALBF1g0aMKA0VcEHny1zpWEudVG9x6HFDbLXhgS+QR0NwL9xdI7r5
J+/N15rlUiploFfrTIMlGbS674Jkv2aO0Jjzv39lWbPURWF2nrxGzuWxncY+rqzmWz0Xx6z2vw29
vnEUODXnC1oZGpYSKRsqnMpXU3+EGT1Bss2xCeyvrfmWXCYtM4RfCootyNAmmny30/fzv3llhlkm
29O6GeYZEThHBCAHf0pHiS2w4+XRzKV/L3tHxF0+WVGORIakdzjdni92ZahYRt0bV1CvKLGlsiQC
a1W15T6NOFJizj9+bYHxT7jzYSEIYsbkCeSy4jbRNBzRsZbZIOM5uBldxPHqtIb+1CZiy4O+vp2d
1L+rvRMnhorqYcokvy0adonduqL4Jf+OuD/8GMDLQr9kPu7bgULZmIoUSDaqZOx6ZNhPteslFkbj
jex9uUFgRbkZhEX2bBgRx0T67gdv/GpTDWnxeL52VgaR5f1/2UGLMqhCH7uiB9dD45TCg9XRKZDA
RDJVxH3QvppG/T5f3AqXiJAlqqVqKSeFe7qdll12tFKHXc+B05eQGbfzm42AyKs2C/tXWxqkqlPf
+4moJZEmzjRbJBkqV8TNXBXYYJ6SMRwBiTRiutsrTav0rg8LO7FtxCaXQ9n+pJlvbgKZ+Rsxu2yI
PNvN7lKCjDyLhtU7iJhOHmPgEteQuCHGSs/5Xa4n69ptM7K1LH+8t/vGv5/q0H8fJ93vmrGaFG5x
LETd6Gb6Di9hd6+lYBvVNsNL6gnxnPmD+E3GKrupO4OwbQX9tJhmfvKOlfk1C+X85Mq62Hh9i7Aw
jXtijlbxJ2ioX0dZRwqwf5oxBnh7jMC8QzwSQEJ3ehYOvAQz8p09kiOjmHugv/MWXOseR2l1nRc7
nD6LuG/kbWu88QXJeWSDhHr/u3Fr3Hu4jd422rMQvWC8nQFpPvFbot9mAbF/WQYkZq3N4sn4zSG3
qzrGLlDHSvRhQsoJ86dj5psh860/fsroLvO8FAF6nr4eIAuMqgF1X9Ut22cZQtkrG0mQCNuy3m3k
rcchYzyhOXJFsL7P6EvQK2s7VLl8BuuIRhOzs5h7EP6g4dM9twmPdcH62Ix59twXoE95QzXd40TQ
hTaI1PcI7DJxHppm5zROk3SDnW46yXEqXjp9FjlWyuJyMvOxdsK/nTTDLk2LNvE82V3XTTjsfOSx
PUCaUr7NvOe/y4oiEAzCd8SS9l+M2Mfu5v8XooPjOF0rQxzTZba4pqx1bhC/+Ot8Z1oZOJfaLEI0
AuB7bP1C2txhVxtGshZbpw6+eBOzVGUh9E21phrDQ1jfleVd1vwJvhZZQJaqLLv2nEYDs36EYjZh
oR81iFAfgzoZnJ/na2dlBl6Ks9rJc5mHjLojzL5QBok8vEKPYhfGzZW6/48sS6BtSay+jj1DYp/L
wJmHZnD8ImzYWezqkRoXdIFE/MUwPhNESDYYl0P52Ou/5yvn02GfektRLPJ8siLta2CkfGgx/LB3
NmWb2wl3kasOonr5bnVIIp9pYOYL8/CnNYYiF2eyZQ74bd4FAbyDty69cbWKIUy9cCz76boUD1+c
gyHJY3QtpEUfiN29Bp284ll2pG3+XLnDhTPItd9/KvrDzM046YOhBCqxSBGa5LrHnMkXVWWXVCxr
r3Aq98PzJ1oxas2efwhV4fuRtL3pleE64VtGxGTH2m2+ZJpGZS0GJYM5M0xFFxwsbLibtIorv4uY
i5C14dv55vXpMhslLLb4uZXJkVXA3o6uilg1RJVt4kC9SdzU439eaFFrpdD/rzGGLKmiqklwoKR5
d4PyRoVViwC44a0v+huDFdb2/OusffrFPp+NDB6wjDtHHMLAdGdVG6TUIrzSsi+MVWsFLLq7OyFk
y7GK+Yi4v29FuUtb9s1nX7nDpN5Sru1Og+dL3B8fHDg8S0MRmfGTs2tjXdpUrfz6pU4b/A09IkMY
UhzOrmw+YYqXeZKK9PV89a/0jKU4e4ZMUroWqn+uhBvDftXesAwpihkQUrvKVpe8fmvlnP7+oQf6
RTqEA4a8Q+C8DVYeK2RbukrsHOvP+RdZq6jT3z8UMLRqyJRAlNoAxgLY092vkLO3PPc355+/9gKL
jp22fWs4P0UacYqjkiy2zF/cEm6aS1L2f/PDfw7V0ZYWHdvPPDbbxZQfgdSxHxHj2d6D+V7HLoAp
+45IefAGrFpn1+NNkraIWe4tJjaid9KE1sj+66yA7bq2ZLvMB6WnBAThxoI6Kg4cgvgD07rIQMi5
hbsGTvYpnXUMtJqAG8tSiXChR5jGqd9XPQ9fMUNRZEWrzLkgFV/5Pkvqw5TDkFkPszhidpzB2uy+
F8LpNg6iYL/0gZaiX+kgCLyzsSjts/I1NeNdmRabWXMEi9Vu8bVhccl/sCxeQOxXz0cvvM3pgADb
CQwFhNncTcLfnX+RTxdX1FsSIKo8CD3Ve/Qoi9SKdFciFY/Tl/MP/8eI+qSV2YvxFqGLgGezBsxj
z2+R+aoK+GB60CCVZtO+mgrzmAKk8lyqEUDVCkfts2rlPcjq8g/urTjyalNcUvSugKKLMDBRByL9
SCGR9xoXZXw/cOLLbevK5leGsMZL3v+V9rNcL7u80A6oSsGhw54DPs4MmbnNZvTYhZOxtecv6sVR
yImdTToeOVJYd5UPuIeN0Ny9g93OhcazVsRiJvJabx4ZYcHBBNY20wjE54K/WSK8lKi3MmkvF87F
JIai9lBAkIf9Hmyf9JZ37rMpEePUcgwOdVP5X5tWl4cbtclLw8G9OQzzTea+N1kdTe6l49e1Fzn9
/cNg7tRcCp3q/Ci7YIgociZD5z4dw2OZ/gCR88L3WOtoiznJoKYCpOZg1ew6QZziSkPnTCTnO9rK
x15iBFIbridTKYDpXSsm5s8IsY5Xfjv/8M+3GGwphJ+xqSNDV+dHjTyEH3ZTmh91MFjPjulYu3Wq
tEQuP6nbX0jlB0v4fKGfz4BsqZOrhg6DgItFtBzauITsI8EwsutO4O5CPJ4v4/NPwv5BGT58+JlR
DNi2mI7AKZAol6ZBYnF3YSPz+SdhS40chiWw1qjHDnZvaJwFcmOGVGxykroXqmithMU+jHg9cWQn
vYMOTdJPiOsvpkQA2H2+dtYev+gWzLaRuq3c+si1E02Qd01zvWH9156+9ECAxDRRiq3xIZhmSIx/
l5A9DN3Tl3760gZROFjHGm1joezDwJv6b2XRX9lAkp5//ErbXNogbAeHh6ezXzjxn/r6lZdqY0QW
V1CHnS9gpWEufRDKGquiNmQ6OkNvRxJILsfwLzab8FToh1Y/BGHmsxrb98zLrkDLexl8W6ADl1/J
L6Js6X8wMp0RaobasRBNYGcPYCQA2fi3bC702rXap///+7287tqu4fORiGsQMUAbfJq9O2TXXKj8
z6cDFi7mZqE8xL2xFpugGrKtdPSvLRVkMRL2b410n5DefEE0t9LB/uOEQOYqbawmgG65At+h8Hcn
y2HM5kuO5pVmtLRBhOPQwlBqTce+AquhuAfa+2tDz9IGQWnZQa6CbS6njMYqnK8kwQghqP+1uln6
H2gGs3TL5/CQYaD4Vo0ki6X0pv1Yark938lWqn/pd2A5bg3y6VT9TN2CGfJT5uXPdrh01LDSjJbZ
pPUAaVGWofKh4gn384Cj7d4CUifL1HiQtAdKgHXv519lpUsshfalCCuH62w+4niXcITn1NcBCBkd
zujPF7BWV4vdoi4QEhWa04gHP3IFEZkOAqhuLq2N1h6/6NJpVrce3FI4/9F+rGQZaWYDqXHpeGnl
8UtZNm4LjZ/iRhjWWFpFjLEaO4zBj3G/cymOYqWrLXMugUREhr1L6iNSkaLS3ebFpR+/9uTT3z8M
11NIO+QJIBUJ6ogUhhZcdM3WpbF67eGL71qaQSBkzoZbG4fevH22LgVFrawZl+rpArfNyNkRWJvY
+gnZiLdjaO79DAohDsaHk1YUl5L1/kutcymhTqHGg2EIvDguRigzGoCNClVZia3cCydvnxuXKPMX
uymCcx7CgLQ5DiAybj1YinARodKoFrR56qDx2VuTlx9rHjgPfMycQwM69raXvE+4x8MNLqfNdghs
T0eMywB59kCPlIxSKAgziLGrOqvfMDLQTV+Dm4uVEU+UKcNv52to5TsvHUt9moeW4xoEgjVA27QS
GdmlW12yPaw9/dTvPjRRq/TAz4KK5xgg2TmQ7Q8wxt/O//CVrrs0LA1hYIDIcNgBYq+tS/W2nYff
LthjX3v8ov0DdCBBiPHZwWmMxoBWwoubO8msLk3BKyPzUhgP9tc0WgZgnMy8dvDrYZkeGQ02T5/F
X3uFxS5A+wAJKYqYmMl2flmSpAdFmZV0pas350v4d9H231MctpTKI5GyhZTBxVSGc884r3OzZbin
2baqL2MgY0Q0WkO5CYdKnNjSZGMB6fC11aS3nBq0VZsWDCfIbxC0ksXKfVWNBO/7ggZn7QMtVnud
JLqYpG6PZsRBJwH7GFxeCQCHbIOtL4sLi421Yhbjh2e3pssAlQM9a8OQxZ0WPLGLa9F8KU+csqX8
Xc8GkXOhxl42BWOtvsWKOxeXpv+VDr5UvjNktKqygK9J4DAdOUVxDvrG+ca1MlEsde/BwMam0UWD
70u9yEeoU9wTDyG6luXN+0kh2iyEK/XR6OKSwnftbU7f6MNwBRCULYIOtKOc+Om97aXZhhTDJW/c
yrrvn47yw9OdHhYpqvL0EALSJKmTpOxpDtIYGllEVNoXFmRr73D6+4dS0qxt7dlh7mFuQZiyGFTc
nqIX9uZrD1+Mik6nqlxzPFzRB9cK/8xW8Pv8116rnEVvDkney7ITzbFijnWLM8o99rV2DOq5H2GJ
9gCy+4U1wdo7LPp1KCqB+Rrpml5obnKnvxqsS4CDtUcv+jLwQQ70ZrI5OiIIYtUBnqX8IjlfQysT
3lKf37fwQLZ15h8K6noq8kM23XhgJk9RZZV/z5exMhgthfoqxNZKBOjOBNsqB1oaNcFRPYwRL759
rYTT9//QPL2irhtwM8kx86x4zp0YOQiHwAOdPH8/X8KnEkfKljJ9AOX1zMbRB/zZjJBmAWuap4MN
PDPyeVlJdq2xf4Wzfk91d+GlVr77UrdvTaAIkjxFisycZmE8ik5tAVGtxguf/vN5lrCl9kEGFvj1
MhUHmRXgpaiCiqgcuY9YOKEOlsB/0bzyBKIGU/XbY74AlH3OvQuXEp82CxS/GBeBh2XSQmLWoWVH
2DQjV17B5Bn1rPzKUgUFLNaJAURIQx96/ACl/W7oVA6glP/sToA7nm8Unw4vKOD05T40u3AoIA6k
Vn7wi4Ft25H1L2gl4oqZTKoon5zmCK50fkkI82mDQHGLcRIBDSINcFGLzHpzx+i0z8H0+tqbLAZK
hOwahutkcShdMdzxqo/S1Le3BTZrGwc4rlM84fZ8UZ+OOHiLxUg5ltyhprHEQWMfIsFMLdkVGviF
iWqFncP+uY0/fJNehwPNZjTqGX5CPc/PuraCQ+l7N9LO/9og2okc98VFNvyAbww8ze4EFk0v2Xj/
Na7/LF5xRXgaQD6Uj91V6mYdpG/KRTSffHKsOurcfm+5v0FHjwpSR27zM8BxTcy0OIAVtgMUDeRj
cmsD+UYd575nZtMO0zUuC7a4B7zJO3mbzdUT6fcmnN98QS+ceq00qKX+oixw4F4wIg5e0f2FDTgW
dnthvFzp3EvpBcncXAakFIcUwBIiwmvILZIKTCm4Ay/sE1Z6H1mMH5DUQITa4kv7VrktihcZ9FcQ
kdpYY/lf7HLLlDwFqo3h0DYfyJwe6TBcCdld+Pkr8nK2lHhKM9uUdAGqqKNx4EHBGGCYqmgiyffU
KX5U+hs09VE9ylhPiHp1e4gnLqWvrH2fxVgy2WUQ6CkvDsAx4qa8nvW+glB2K/nYHFJRtxfecq2J
LQYWwDNhdAI0/YB4q3skmRxMhjiVr4wk7vLaJbQy7XYh0MX+nKkIqmJc2qNArI40T75WxKKN8VZ1
Wc3y8qAqKqPGGd+5QQBFoHbnnw8y76c7EgwYi/HQR4h+odjsHOqJZFu7V9OdDrjc13aogMhVOSTu
NiuqXzJQADFj3DdXfTrbL4giMciGtJzWj7TSzgvzrXrfuBJXpbTLnkpt+dFIA3rHLCJi38nTF17P
JarKydm14rS46movPfa1nb1AFDdbcd81wbUTTFkadWQoXkfQlpwYyaH+ruMOgYfQBorSDWWmcINA
/Vi6vQQ1ohYh7JYZtYE8tElSF14JpLNHy4da+moLIi7WZBar992Jud3CoL5P7SqIwjHvtpU7iyaC
7/VEApoY35ra0fvas+wri/TlHmkSLhjmtYqGFIL0qENabdyoqTzU0mVPdJT1TlmT2tZTGhwmLJd/
jVB6HmXVW690ApZ6p4mWv/TkWnvE0LW/QrBTEi6lggWyVSBXQwMaa+anERgCAbIqWWElJFTpHUnB
l47buvG7uMxF9rse4GOKPDZ2AiRJ231qwJaNAjXyqOe6SyY+D1jOwMmJc5E0LlFfRWy7Qf97cAX5
2fMegGzWEfHNKluZ0Hn6g4QiMPZsqthjP6hhozopXVzDAUoPvw7g8WXJI9yTT++qE2AAywH6eSpt
/SsduXkN83H6AYMaeapxRP7osqbepoT7byOsSWXi23mRNNMc7ORQjr88MQGMQRAE7ETNNLR3YdtO
RcyxzdhA9DwmZOoLpD31wBvNRRvGZS2s2O4pjAXzaFu3OkXYZ2zQaBCedDK3lQ2MbIKX3jOD0CSB
9r+8ItM4/CyJDK7Dkk4v4Nq3GzKF5o8lsnDTeJ4B/LTok9I39NlJEZAeO2wIcDgZDi/aD70jvov7
CEV+KHEnFk6IxOvYHFug1flxleXOgXQFv0Ldsx2pafjYAn7+F1YL2BzcMqtgePDqX/PoWPcqtK33
0u7DeyvUwNfw1gKN2KXVTqUuvCuBVRGCaFLVJXU/ABSrMjCmcWrqvsO6rIdtqBGiO4EpW0RVmYd+
gjCmGv6MAAeFO4EQltgqnKmPOirMFWAwwaNOB4Z/zIIYpAj5zfVxUAYXYSpx6MdduXPdScSkQg4S
xGxtxG0vP91xECRftWWKh6Z+utFshL8Euq+nKgx8AL/K7j5HxJFCp/MKsgkteyxBRrLUa1Xo/i/r
elysIk0hT/ypCpBERtmGkhYSq9qe522GI7WD76PXCT6YfV6T77mq6zttKrOnrB7eOOXqmJduf58P
YQu8vazulYtZya4xSYyk5UBvz+m2Ddl4QGKId0NN6Bz81oUDxDjeduxVf4s0h/EKGQDwoJDScq5K
bciG0FK+N1hxgcUG7LTxa+daW1UVkQKYdfzS4DsWbc1WTK66zXjbY0UUNDHOLZHVZZIAQbVh7zYH
0mjL4Dgz1LtCimLnaqfXMU6yTZg4ZghvJIQcCX4yezU2eYKmq4zKNC+2ZeiEW6uD66V35vwmLDJe
x2pw+tsOO8eNnQ/9xjRgwUb22KV7AtW5QZyeQYJnDZbtxm6FdxUUBd33Mmv+InUPJ4NcznuwSwBp
VgZn6TmtNbJuc6iis1yyZxV41d5DUgEDhTDtd7RoAfee+uqahobufAZmMtarbcJKPwORJRsSj4Fv
gSjeNsYdgI/85tRysSvP52TgZbBtcT6JqPmhvwZp1v42sdzawz7jfS/lULeRj2UEhDhZsYNIqt7B
G1b4W1koGw6mQESDtKoIEo5x6+DQ6GW2pH9vwsz96XZ+lW9hcSwKZBUZ9X3MifdQM5LfW62qd2Ng
0lf4B6fX1Jr8uBtyhLV5OLUGMb68nqF+hRKoLPZBP/Gt5rbcpETB+uc3OEW3J/EGKm92Y3TqJwqa
4us5rO0DLxHaU3suvcv8qsTscbLNtg1PdOXZ111r+bdIoUZ4ahgW5EHbLt9rxE3eBgJUR/iiuito
H/NkHvw3DdvST40NH0hhXeABECMd/VQZPuRx6o5d4hmr9hK8mpsUamiucuNOD/AOu/iaUHuDEwAv
cZ2KBCpT88KNWz22vBIPlhrD3Rw6iCWShNjRqMFGjUxV09tWifRRFlX3q6r81kQtyNv70gdroG4z
68YMHb+iFbbMnjMMFRjudbcHhcD3IgzdHBFifnPrNw374dKcHQmq773ihThYZkBLckDt4C0jVwH0
8Bub29XWgwUQ7d9HBp3OU4I7J3DX0YSaLRbB6e9xBtgHyPKxf1BpEF6nWGn/5A2t9lCjUGzilSB/
aNdV30zJ+C380e3dxC3nx4R4x1crEMU3lTZMbnD67bnxSe6zYfoUcYG8SvvFFwjE9NwAgHdrDl/L
1HRzIuxsGBBo5ecHxZ1wJ3Fqe5NCY70dB0i6CyPoxoYv8aq3nGzHaKsRM225WwySoDkjEgS3U2UW
5+BDxS2YuUlt83yDubt97zFHJkpPGpQijczSTjXZbqSFFzlpm9607owovpy0v4NwtrZ6dMRu1mA7
ah/9ybRN9t0ndpYoWNyesxoZUaNJZTJPtrid5jGH/8y1j1M+vHJv7N+109qx8Uvzm5i51dtMseIe
7AX7behadeP2GIcI9Le4bHVMmsd1IXIep0SqHw2tnf2Y0aqI5obM1+PEEUURwgWHyPXmWs80vBsQ
bIWO0LWgT7QI2Ej7kGDnOWEtViHc78ENPAFsfKU3RVbkfx2vZ0cQlMxt54v2tpwsJ541ISnSrZDj
elXIghVJOAbBdFsJNe8qJtyfFiDe9wFzilOMN9t0uvOvOGSL31zGzb5w06ne+249PuAgx9lS+Mo3
WGcVWDrhoAcxXzSxCYJiI8Jx3Agqdw8stnJ81BpDPucB9CvYGEWaPyBiH4490+RlEw/gg9+0shif
BpiF4KEHzcnvtLXHVgW7sGKuqkS5pCMxJ4LOiWaDfDNuUdtRofwGA4Bpw7taUwyCSFPsYyazLARw
Utg/+irsn1MyktiEXXNnZ6N7Ir4w+A9CAWn/JkhJtcu1QiRHX+UAPlZ07k9OwMK7YkFl7aULKXsv
wLNNaTIT3GUPSAOKG4j8dohUDMvYwKhcJ7oum3GLpRGDfWlsfzQzEv6k9AOo0GpdAIKJ9Lx7EQAS
ZGyPPfDWC3+ObVj+GSEmSDJMgFkcTGTeIoRpeutVOPFIaiFfQ9+GMF0WHfRmfVE5J35Rz+6Qvh9C
g2OL4a3Oh+Cpt233EBDmPHKlcIjPcbq+MRxCYPQ2764M/OCmm/hQJ1OuzN3prBPLKCipbsEZDPUG
yhuD6ujCbdgW5j4oZ/nH7e0aBx1Ekj+6R7DdlJoG1kbVW9cO9dzTd3GKPA6Ggb+A9W7v5EzkwZl1
8RraGXR4Zs6TIgtGDMhFdghaqaso5AS5oDB7HUusn9leuXAY4ywdA8X/OLuS5Uh1JfpFRAghBGxr
rsJTe2z3hmjb3cwSk0Di69+pu/KjTRHh1Y3w7YBCUkqpzDPAH8G2by2nhWlAUMA1Xlo+WtHMwpWW
MtomEJlBvQaHiWPtZQMx0wHCot0q5y585BufPXVYJhBcPyXGJwccdcFPv8PywImcs53KSvWrqIHA
gvCCs2/6AmZ7tG7e4yQmYtv5OcjlAIOto74b39IRJm2QUx9gxFdUVvAY9Gc4O8sH8Zqi1xOtjOnp
dZO7xTWw4dlTIbjZwpCa3kM1oDjlTVuozZj1fA1PVxueVlmi/7gRZMid3pdbOMMfHDfZg5463Lig
md7ilGr3xJIGLauA57Bx8OASZyz7R0GVBiucWT76sZbe1l6kTrT32jAwXrdVKCzuvRH5R1oHJFS6
jTZMG+956JW5K/yc3KWM9cciGOJNo2AOL8rGvz3vodfKtKgxWlW60V6cXsnCFQJs4bgM0WfEdImz
M71BBpUj3JQXEkizbN3E9bYj0+ov9IZoaEpR7r24Mu9Q3otPHtbDwYkrukuLQPwokmo4QJq5COG0
HOy8NuvX1LLNJhtH/juNifejxT2vXJHc6q/iIKrOHsxqq3WHgLRaWcPv2Xc7tYa78divHNjFndD7
lHfw5in/NLLH9ULksVmRoa93BXfqddSkJt5YImnf2ABm7gjX5XTDCkdsoHDYPomsgARx5ZN6HecN
gpTFo36GC+a4y8s0eBfKP98YWZXfZy4RN64so/oqHXv/QIOx+qE5k4em67p9PTIkR4Wvy3qPcn4R
EhRZkapLpbZV3Y4HRvrYbIiOu7WoU9w9oTryhh2h2/s2beGL1Fj4sDz5Y1WuWXNFzrT8FHm8ikRi
bbVLzB9ZxewHK0WR7QfDbSTRGsnFus6b8iqCjUy8GtOyvMJH2v7a5S5CE0Z6HkK/A72+B+3NF0lz
7BD+a5uR9gB4urumCt4Tq6HIzMlgNzw6EHzpVjY6aTdpRJtNiamXK95nNbKhrM43WVDUjyQj6cat
TXqfe7b32zO5WHOHkFWKH3zP3ZR+NOgB3XcFiQ9SOUmIRrK30z61bwLoX+H0tbodnBFStWlpiqJI
hT8/Q98EKbJXqDtrjK1XKODHH7G0s0fPsvpo5Xkswj+UQw9DvxFJATZnx9m0XirrTeqUvFrnyrPe
OkoapLtGRB2qOKCeyzZIsWADZ7TXllOCV6UCPf7KB8giQ3ulSrc2d50QQik9bjkdcXCgpB1QL33N
u51NK3VEXROY1hR6CVEg+VbbUXnsceMCzWOIDV2RBinZCLb7JvDL+Lr2CufN0Y6HDXwoRVgap4Ps
Ha7y8eDYG5TF7dBBqO8SqHT8bCVjezHABXfFVeKFnfLHTYzCp3P27ynrdQ4xmtvKDO0d/nd+50iv
rSAkfMZr5YxXv9PRgT1GwREqsHk6uTSPt7xrcf93dQGlDmPMQUBzaptQ5b6jUOCcKtk6xQ5Iywao
C09elbSLthGkNjaRRp0mKgOOuoPm/Q6piu+tB5uyPzYQUmtw+MTO0UbcCU/R3TiU+c9ysOOrwUfy
RnhcPHOBy3+lVPwmobO+BWbRA5B8MKcKl029Yi5LN61vWz/HIXHXEepDmyjWYqVSVtSrmrDhD6NW
Bfdyv3dXViBfoDNJTr2VMr1yaRaHtYLYOmugEduDiPLityjXrZPC1K+ZbLqfINtrNGcH5V5XvBMb
4hCBEx2VG1D2z+h27V8B/cFRXWIRcEyokasgkG+itAaJEk2p4TtJu+yZO53Zol3WrFjCu3Vf1HqD
e7Xc9FWNpDJuB+DveWyp/egqfSN0jl09RuKlh1FgFKU8KduTDxB8yV+V7cNuux9VjN17JJuGd2NY
OZUbCi+n64zq7JVoT++0bJsXNgKBE2vCr3DHr+44HvPLigf7ZXQ9fuiCnF7ZVoKaD7ehgQ0XH8/Z
tbGfboOeqHo1Ei+7Oxc6QtjWnlcSy5GoeH2VrjV8Q/YgmyUPbkXjB+YTUK+HZjyK2pSHGLfAfd2V
IObKMd84mqa3MEaP1gNUHW47oXDiVAPZNUFd3EBGxB9XmgfyMIxZ+8sxQ3F7TvI2No8cWA8FxP5o
3cq/blvgCFzDcG2sAn9LHV1tkg6Jlg1tOtzqCoqBw9Fvt1mztzJJNmOOFVJ5UbHzHNTSVqImcktT
mTx4CY6YqkLrh+ML17jOiC2Ut+2NsUQwrgW8Z0O4ufe7nkd86+ME2jWDgoiTan3Qxarh2imom2xz
XpKnqOPIuHQM6fDmrJUHhSVnayLNj9aIWfGUsu4J8h25aYcuucHSgK15XZXiwcriFlnk4Fr3VA/t
bZBDbAoSyepJpbm1z/NOXDWkVLuKphXUMXDfWpGAuafYKABe4XmqfwmkwWsI6IkM3SSkwiBYxTcG
5/xPu7X7DwkBqwehy2pTYmrXulHimHBE/iqLIL2I8G+zEnqBFmCt8HHvfuSpbG4QwWPoBXW7s3la
X5skd44sj4ed6N3o0GaDdTzfDW8GAzDJtte+iy1GIuOCLMYI07DGyDXlfNyzKom3pAVvOkrgst45
DbjhbloPm47b7J1xPjRYaTx4HNKMb4XkyPPaTty5XcavC2JB4iZoPOgJt52FsjQyJoRecx0nkSw2
xLWbTeJn1bEvnOiH2+dpmAQYm53jV/gqnwpyMNbIKJRXsOOpHlrTPOu9LQQ1kn0FOjR6Hm5vNjk5
Zwx+Vf1ygsLZMha0ChRU2MPyqLePpi7qbYbc7WfGreq6HmzcBiInum+KNn20B6WuK4+SQz/2CYbX
HUfcvVqUiiPDi72jgzP2Ma6OQWXIzke1EM60gCu3QTdstM6bN5SuOzDMAbCsNJHwj1N8XOtSSNRM
hGYV9E08U+1NZTdPTlPV+y6g2UlFvK/P2jvyFft8fVuOPTtCgkaF6JZC7jwt2A2px/IWBaPoJSdd
dc19Fm/iJqcbG7qSG8g89Tj6Ovcu8XGxyiPhvnA4kt5AuDVTcEli495njvWXGo9sB8Apcc3z+vwP
DrW0XiFXKdD/PStJjrX+0blF90wHF0i/AcvdFIO8Nnkc71OU6XY1/vEG9CZnZxjK1q7r6ZsoaH4H
uAw8pF7rbbBPeasgi9Kd78fWtW+kfeXUEPCuWZy+WAmvHlHVYVdVAzMhhFUJOUotM70bAp1svDwX
DnBsxr9mWYBSIScj2aP+UPhboi36zhpfYZcMKnbr9lAfucuUq9SapEi3a9+JHqM67m81TAceYcVR
xMcCMqJ852QdWM4dju21AxF83DaHqH5XedfepY7bAMgzori90iifP5J4oI8KdWqyChpoKVJcba0d
NHycZxgcA7MhUMSIxh43ooqvUu3kD5xE4K1VLSpzbLQ4irWp3e4tTSHZSZDmbEr4VJ2skdbJtmaa
QN+lBGMPRNB2reuyeoVwfvugi0JXq7LOxe9Mxy1wDJw7P3wYDxy62ItuhsbSpwib4R+dyPyXW1Qa
abJon7QYW2+LDVm9pmiXHoIsBsd+5ONS82quQToBDnUV7UGZE4AnmOqhtCGOFeAoQz+GrBJRIWN3
7Z+X21hfomNsd8rNhEsF6bSwrGOZBO11NpoE6bku7gIrVfcgthY/pJWLI+TB8ivulsEC6Mqb+cIp
T9P0boPWWVyeMgiAb9SYO2vHyfVmrPRZj1UV0A2XhbeFeQKc2QiV6a4xrgW9FUr3SkD+j0IBe0+h
r31ErTHJViZlZh/javiohF3fGFu0r5J3zRl+Y+1pm/9VNKBIzmD1IbnvhbXojlB2bqM1jhzUFgSU
hu/rIENtLlZZ8VF4HYoReRrpVZ2lIxZFK/U2ihPU4XOnRoESiZ99jfqVESjM212KEkdq/bXyMv6b
I+e5i7PW31l11DBYlsQDCjZ9PeLgQQmpH0iy5SU6SrLFxQ5Jin/Vpw67LhT9Q6XT37v94CPOIO7Z
V22+ahoqn5saGXiQRPwnzezySUqNbhPD5cYK+nLvKJQt+qIab4gNxjBtrWGfyEZD5dgIOGb5Q7XW
AgVRlvevuP9Fq9qn7so3dMkRZm5Wz3//BKFQCbCAcZqgvcekdex9O9mkEmelJqTf0kDYGzRexO7y
0v2vz/oFYGPqB2asFsJeKVq8jtNStsbtof1oNEzruiiB1NZQfwzAIaerEaiwMApqJCM9ijAPCtYK
Dwu/4RyRX/2GM1bm0xdnI2yuC58WJ5VjqhksLIls4KzeHNDqwqXOq54DNWwLKHU5LX+8/NaZ1vxU
U6D1izKOXJ2doshpXsiIVk0uHbYwrjMAg6mYwODa6IgwkpwKqE2GY9+5O58Ewy1DBxkNNCh4LqAA
/sN7/Dt4bMpeHDmLowpFoBM8AXB5iZszoCHwocisfdbfyxzrx8JpsB5xqENSUbvXsKt6x1Q2ZDXG
tn+Q0AB7yfJM3SVJz1CL8r47xhP4Q9JmlgBuS55oG/1EBbp8gbLYkljO3AROkAOmjl3jphz3lDGJ
0S+q+T2hpVqAhM09fXJ6eH4tIYUt41MGNWJwZ9d1vCS6NDtlE5BUY3uBJH0nT77V8Z8+9JfuCYLg
Dcr7A9S8LP7sOLpGIpvah0HJbOX16DMFuCRu0owaJMNFdyeple65zvyjB9mgBbGmr/ceNuUJK+SS
EP9T8lShEbBOmvQl7bIABgyQr9aADsd9n+2/E39sSozt3H6MRV1igINoldZI4b+n78b+ocRCd7No
BlQxWz8vVzjDht+jb4tH8GSXWL1frw64rv//jgX2vzBc9/yIE+hOWOwU5+N34OA2mxJiaVYEvKyw
OHTnAkR5P5CXywM+N7eTFa1w90xAnhanduyHd8oTdqzrgsEXykYZOnGUOuXAo7xeftt57/5iW5qy
YW1XexFs32NA5lEI6W8Y/jMGCzLJMzBHNmXEdjjCkTM31QleGNDThWZwOORJ7++MIHyP3kvqHFHq
i+ELg4weSh+picIU3Rh6dNAZUqvMyYaFHfhrBBNagP+/FtAHKFsRFPGJoLK/9lCg7nT3XJRq33v8
KP1kp7HpL7xsZhKnTF2Pp33lgpR9ikl9UJZ9DyEgZ+0V44frAxmL/vj68vx9fYChA/f/X9Waitol
VFxPJjInIuM9yQQoW280WVjncy+YHPpWBU/AooniUwlCNkr1nY5eKqr9fTqmQWj3IhkWQHhzS/Ec
xJ/Si1EmXo22f3yi4i6G6nLfrovSWxinLx+OHGjy8CSBLZoXeyLMTbkV9clDjSzx7i5PwpfbDB4+
WVpwpEvjFo1v+NLlVxnNtgAfvX/v0ZMdDB1YXkFJC7J5TrKi3rMR30HV4jdPjmVUdOMyqyFkYXO+
8vVNHT9d/sVfLhg8eLJ/6aEnOUjjHL0j/lw2QLa4sEdSQkD3YEDd/PJbZoZ8qtTtpiWq8gByQGK3
WPM0g2+K4y0xr+ceft5CPq1EFmjhWV3ShG0cxavEsv+qTCys8i8vodT9R6IbuvcFdMZHOI/AuCd3
bxgqeaUgV0I5QGso2Ee1wLfyheN7Zt07k/2hr3KWWTU02arqGo3oVez8zZOlpHbu4ee/fxqnIPKg
EWiDAlnjVlhYHtCbgDsM36RzTQW70auC7K30yxCIvV0l0Oh3MiALLy+gmWU6leVmJnKMaMGhtVEs
B7DH2H/d9tnulhbo3PMngZsRImhJGsi8+zcSoBRdhjnyR/W9LWeqM20Mg9tZgbYqL3HrI8b7cCEY
/L2hmURw6bqoWLEMVK4M3enMbRX6Ouji+Sr1dykU7S6/5us7LXWnKq1AHekM+OEqbEUNqmmJtHqV
Dmm8Z7CcgZ2ngLhYYIbQkpTuOLPzW9cuwVPxLJJtLv+GmUifqrYqJSWKm1DyBMrv/pyzN7J7/N6j
z6nBp+Aokp42OYeAlk3QebLSYW3Fcim/+DKZwdBNwpqpXgfpAAFdkwI/YOVryca7VL9y8+CmkIiA
0OBCnMzE+JSeVKTIklyfgfbIGqCPAYlbk5oX6JOiPXV5pGZCZUpQKka4JxND2SlAEyYlJYSSNQCK
j464v/yCuW+YnM8pBxBcSBxJBePQ534Zm3Rj4wp3+elzc0H/f6I5YKt2zTrQNwG/2cXGRtdVeP6h
KFh9RrpazqY2Xnos2sL7uPzKuQ+aHN6DSkghOnxQxbZDHKEciw6AHhaCYu6DJvHvNnlkdMTZySrE
tSEMtmTxM/qL0J7Ntmj0A0PeKnvhZTOfMmUipXVsFRHQSidW6ADhH9+A4HVlZ3G6sJvNvWBymIOi
D4iYh6+JomKPLO2KtM0JXjwLv59hlv+5QFF3SiHS3WDrioI26kho0Af+LqD54Vuz/F9d4tMOMvBx
sAdf1PD4c+CBaNbKPATu0n1oblzOf//0dL8WaQYcAKIO6vPgusExr0dLdKEuMxPTU9qQ141dVRZg
S9clQEX3KvhD1QmNwYWYm3v8JKKNH9WeG+DH0+xYtuwHr4eVwS2OlI/fG/tJUGu7azgbPB02RO05
588AYaKjStrj5efPLZtJBMvEgOItiY3DDfC3wUMLz0+Wcsy5qZ0EsJTo3RpSeaGXFGj6OSh+o75e
1osZwn/T+MWqn7ZSjAVARFAAfsfR1157w6hvHL8b4V2BQwKIPWAyfR6E3GN6U8OQ+qlMAAYrCqWv
PK8sbwEeybaNDczvtxbEP+VVg1uMjtnAQmmkCzBz8q4rcodW7g0IHEtK0F+vun9qYU1ZlELYLUw3
ywigjFtt7lM0SKj4eXlRzMzbtFEU8wSaPTgAQ2L1QJp/DHkLYsw30zoySUi8BB6TuNAwCAJxeNj6
a1936wpdFfAaFmZhZlVPuxQ+KymP44CFHVgwKfxMqqVj4uuhd6faxe7Ik7yp8eM5R8Pztc7fmuFN
LvVy5p5+/p5PeyHENvoSljBOKPgba54kbVdjfZ+7C3Itc8My2a1EK/wYnuI89E0E1H/ZoxM7LtlD
z/32yU4FwlnbJfQ8MkMJPN+VBake5f+u3SXDqrlVOdmqEMx97zgZ0gBernPmAA5zE8OZ+/Ka/7JS
RqGf+f9Dj6H2A6c2NLRlewvJ4rey6PJVF9jBjnBAoSPVLRxJX6c1bKrYSpqBWw1tQOO39arV0cpp
HoFkW/W0XLP0d0uWXMS+HrB/qvN1k9ZkwIYUutI/1APxd9DRhdHzWG4vj9nX6+kfSqmfFxms0PAl
RCSAGz0k6cIG9PVksKmGZ2WKOPE45bC5TdpjIMFDKk1ptmNRFys4hUKiJ3Xzha+Ym49JVORtNEad
K5vQH8dgFwGK8JqJAZDnqu7XBWBO6aqP/fwAy+3g7vLAzXwfm2yBgGQPtilKO2yLg63EXoCtUzVv
Zake8upw+R0zkzPV4IjdMQWN067DpkvJRoAF0owi+FYy+09DQ1HFCe6TYI2Cc91KfoigM8XginT5
t38ttkH/6Wr4udPkg+Wx0ENgwEp01QBwD5ApaF3gBlmwgbkFaODsjLf0xpnhmup9Zg4Akgwq5UAj
ZSv4UKXjWwWAia6vSfbstO/EvxPpC6lvNfKv1r3vcNld+Nivd0427X0UAFPSSECMsqLAdjblMz8z
LKsS6FwDcHnprLjVHXWTAITR/dH+OGySnj+SJD6mtrtTTbO1a69c2Ahndo1pr4R1QABGrLbDKIUb
jmHiDLU7ekIubH8zAz1tSfREpxqcWTdMbAKvOOcQm/rp8kjOPfo8wJ+OzzIgnZtEHg9J1awzjUZo
taSpOjdH59H69OihqgDeLTs7LKDFmAGhaDVXwPGtxkVN7f9Kof/mssw/f9WnV3RpCYQstrowY46+
Tpo230MfpQ2TDhRqYvJobarGOjToH0hAF20JlQwkf7zX7GAPACTGYHlAwR9sdiB7W3NwOpht960Z
/gbQWdmMXpBCWDAhD8K3yfOYlN0bty30gwbZxT+bOhhDqtPkFZ6D7o/UViX4YTUdrlzg93bx4Fs3
0PO3tm4TpddVybPHKOPQJgK7F4Zq35vByRkflOkISoiBAXRQPyawiAhi9ufyo79uAlKAfSfjyzyU
C1RZhYWs+49IMGsXg0R70MRr32McATfagBGyNkDe3g3t2YkX9aboDsZWw35oVbK0luYizPn/H2L3
wLJST2L1A9y08p38GVIfD77tLBWs514wScXA3vaZaHw3BBhhHVdA84kRggL3lwdy5vCaaqd3bhvw
hpoqtIXlXLcwjaErJU1wJ3u3fypYU2xL+LYudczmXnc+tj+FhVWaIrNpAF/JolM71EePrYB7lub6
TvjJDRvqhez4644I+w829+lFMNQJhqCtaJgroLqAjFH1jVsAgdoIkNzXTuvWG8KAVPNkr/maQLdo
6QiY2V2mumJRk3E5uhEJGURY1w2s+agEO9028l23zQJYY+4lk4EsMmgvDKDWhXn0onK9ygrQbGD2
8S0cBZCAk913BIORFTCzC3FuP6cWNTi/gpFUK9tyvYX9YWZlT5V8LQ3uYZvlVWgS83wm5p+AZM7W
ThLbC2+YOUO8yS5c47itc81oCB76TeFWHxCrXzL6m5kBbxL4kRvUJE/LIaxb+V42MllJCMmvpaE/
B1L9uByecx8wCf48adBr85KzXWF8mxq5GyG5cPnRcxEy2Z1tNVpD5EBnFzK4OwXRDsG9q8RoQIFR
RRkg0oD+p8OXhmtusicb9ij7SEJ8xQkbIa8cYe46wd7iCOy5y58zMx1T+dekgtxIF1dOGMUmWI3Y
NnNg2WWw9c/nbDE2bMkyYOaKMRWnE4VIyqYZeShKuCr1NLru4uQmCPpt6sYcWPrkFx+qt2991rTV
6vlw+iUNZKMBJ3HaR59BrwHGNYUuNt97wXm+Pm2Ug24r6cIhFL3cakXbci/6p6A/gte/UJScm5jJ
TlVyXrRuCcnocbwR8poZeZ8ofrAjZ+ELZmJkqplLOKkqUqR1yKMX7t3JYakePDPRUylnAyCqL5kE
TVQOOzDR31zLGqHe6F91uXp3xuoXt/KFeZ77iMk0oF3FWtDoWKjS8ZpBlhJA7fZweYr/azx+kYxO
pZ1NNlY0S1IU6QDof6gBtLkDVty/yzpfP0GOzd2AYtD8BZrJ3aQ8EKtO1+Bh5IWVonnCQRAhFrM3
Hmi92wH2QDvplNWO5jRYQdsaNT9PiYM1OObYVMz/QV2Q5qAdBJpJV/tnrQ8LHK9WXZegAEKMgNOF
mJ/JJtzzYH5au6IeK5IX7hD6KcrBCL+8voMhiXqFFshwo6sI3aUODN/Lwzizg7mTDd+2WFOCu1aH
VRAfigGKHUDP4Nr2vafT//8WU+axcFKBo2oof7g1BIDj4BoSG6/fe/xkt6/y2i+4DfHlGgU9oNY2
cf+z7JakB+eGZrK5w7CgHCC+DuZfDaS9G8lbR7N3yMyWC4fVl5sIcufz3z/NtOVFucfBBDql9RtX
YNWBswNy1yamZmEtffkJeMMkAEfwRfIIpwQsQkaoerGqgbAzGJYCOk0LH/HlcsUrJsu1bwmgvGBw
naCrEKbejc+PdGTbxPJXkN25PM9z75gs0ijmWD/EdSA2p2S30nk+bDxR5PeGl3Ite6ZWfW/RBSzm
3KBNFm03NtKFdpMMmwpQbBDHg55fW8PSxjU365NFW1CheU7gzeg3FNT4IoivRjCMt5grszdSFguR
PfeeyfLNOfBwsF6iJ1WjaAhd6UfjQzwrsdIrAtTAd2aGTivFvEQJtNCtc4I8jAH1KjlCu/+DdN5e
DfWLBzG4y+/5ek7oFMbNC2V6NfbOKa7UH0C612We/QZb6/f3Hn9eeJ8i0VgVA5oY990KhHM/Mais
Xqf2x+WHf3kK4h44CXOR1LlqgGwJie5PuUwOVhxtLj96blgm8V0PQS5dguEnSfdqxQSc13x8jdph
qZk094JJdMM9oY5a6E2FTo8KT3UPRukq8xbqbHMPn4Q1DxzJM9fRoR3f0CG/rgXbFYtFy683DZC4
JnOa4NplRilDCBOrA6oB5F6Plbyy85ZtnDQodr5MF702v442OgW5Z8CZ5BqqZ6cxGD5aSq9olqdA
hDmvXgSZ2MvTPfeSSUg7VEHe0NMNCp9iBwJsAJHMIuwD/e6iLHz5HTOrdVrqbf2u7toecDn4oNzY
ef8oUnsBID0z39O6beG3ris9BWnqhK9yA8WgEoQd9+HyD/+6Im/TadnWUBu3JbsnoZWkTzWn+Ykx
tY998gHV43VT2NAVVdsIsoumWMIPzMzIFFQepHkWNw0o3pn7NsBAPfE9UNcLyO89LXzVORj+SXPx
VefB/LQ1UfT4CmawjVujgCmABaXNIZf1I68DdeNnffMAN137RCrH2dcBJ4+godIbLSl5JpYo7pQm
S0DoL68O+CmTzWAITNOOKD6EXaLXLmu2KR9gujesXDpe29EfFSxsa3OjOtkYvAKkICEH++T0o1jV
Od9yp3uKzPASeZBcvDyycy+Z7A/AK7sQoGrtU6egE4XLAA9uswFyDF6rS5Dqra5e+Jy5dT858ZO6
oH4KkEVoR3RYdXa/MU78St3uO1k25mWyLUBwo6U1sW0oiZBm5aF1/iEEj9cxhEbeLw/WzK7wT0U1
6qRRSjinRtYf0DgOKxLcX3508PUC/09H99MCt5rcU0lVwncGDGPQ3c/tM7JGB+bW66IftvTDPu//
OH1+d/l9M+fCtIjKS8fINjLj2VLHg0UCxJzWvn/bOtXW9l6+947zmvv0Ta4oIHRrQ4R/8MwmUi7M
h9MV5X/TIVgxe8kibmZdTUuNg+dKImBZdcrYeLRiUayQ3b0E0eivL38GPcfCF5vPtNSoHbfW5eA2
oa01ZIAhHZWus5aKpyRKRrjogCi2gmCngtAfapK4XIvkViW2c6dhRJCvPNnkW+PW7klC+CQMoInw
EHDuNnAyycUvz1P5LRSmimzNDU8OAu2fEA5HIEJc/v0zq3ZaPhuosEoXRp5wasmuC8hROnmzENNz
jz7vkZ9meICaostJT0+B4eo2ze1s1yZZugD4nnv6JB/1s86GEENahToJ2LFT3gCHwTpaiICZnW9a
5GVlBW9ZorsQPqRXvimhdurFEAKxHx27rhbWzswnTB3coj4oh7aD7xxIHN2NSRgHUDlbOiHmlv5k
S82NtltfO1UI9v4x9qNHNFxO8aieLi+c/zCpXy38yZba6AztgV4TYLklpOuKEpR1F5hlW3h/7SZO
d1Ze2bu8URKGX4VzhP4COzAdWftA1x85S6NNHOTQgCj75ocbVM6jhFzfwo45cw5PezEkl7l7ZvCf
ZNUDOAjT+CKqYXLJfoC3sgHvGcLHA7LPy2MxM9TTgmEgLXQlPSNDyFRdQUvmYyirg/SqhUvAzGLk
59d+CiQol/Wgr1ACzwJyFYtnEzwDnnWgZKldMvf7zwv00wvsWNbcs6HH7kOB8zfczsAX1R0/OcO5
UX55jOY+YpKwwDurACVjaMPSuoL08w9iX0Hxbe+ppWiaObSmNmZxmxYpLTjciKEfpviDBx2wlPho
K5Ubr+/33/uMSVSpdhS5RWN6SsHiwnXPPuGrIKtU9CevMQtn49x8TELLTUGZGSLdhmPb37UONBah
CSXKJae0mX1namRGfTWgcKrMqe9dpOF52Molh4eZSZjamEEqO0kCuxUhjfMNjDbeeesD92P1f0qI
E60V858uz8PcuTt1NTMWh5pQGkN46Ff3E0Kmp50+qj0AL0gf3/gje+C38R25goXF4aG4Tp7St8sv
npkbd5K3tKOyeoiCyNAqH+sAand+s/HThSre3MycX/opEGHuq3NPtiqEjsorDHZe7UVu79yjJzGu
Ai8WsYMSS+P1tyNP731efgujaIOH+P8/G9AiktkJwARwbii3iW3/hRjrDgGotpcHfWbzcOn/vyBr
CIS3rHI4ueCp3GSRM96THFbswozOS2zggvG990yiu++NB5uepg7tOg8DKG5mpjpBKHYHYcuF4sHc
+pnENimdkhKTYR6ads3K8rlxqscso0sUq7lzeWo9FugAco5KIKtg/c+IZSfL++sO2S6NxpsaTloW
bdZIyE5Dm9RrDvrmWVDNg8J8RypwLodVk8K9AfJ8l4d0Zt1NUZIw9Cm1DjTMdfPh1HBnH416YVXM
DOUUHGkXcACRATKcHggq4ZZ3JLYguef8vvzL5x5//vunYIxZjN6cGlUoOpGtPdt5gtqqXCXl0lKY
2SynNHI4TTGqoxLRbgAAu0JR9RA40c5OkhWzlhSx5r5iEpuAk0V+IQGYMkJ9gCAZ1s54a7piifo6
N7+T0IQyeASxTQt5eFbvnKJZudn3AKR4yiQcJarmYz02KgS05h37YlgG1lPsOM26gz1B3Zkf8OR+
bIS9k2WzhF6bG7BJgLoxDFeqErwJ/3+cXU1znLoS/UVUIUACtjBfHmwnjhM7zoZKbm4QID4EAgG/
/p3Jyk/XDFWzmqpZCJDUrVb36XOWZu+DKXTuoWjgbQVzK/Nl9poXRVZVKS50SVtTEOv5Q2yF4IW7
acu6xpVrnFx30bMawPL+WgO6w/x/nHHDkFeSEGaveVaWueoZDr6y1ajAgUI//4Wj3o5ZuJB/ek/x
T7Zm+psroUthcWfaeO7HkD/imFCIkdBigdJ7m8gSUhrdp1w9skAje5xFxCYHsAQ+5q04N0gaqAbq
NTfm8lzD/kFjrUStW5lAgaWIIA/UyngR477iYK9coqzQG8mpFT9gtqbnfuAKDqampAdpyLfMhx7E
SC33n7rq6XkpMismtdySS17Z3mar+pIiD+YOfpssOvHqPGaZgpTPsrFYa6Mb3kA6yKrNl9HV9Fp4
TZwh2xZuhvgMnveDK6fZpz6gfu3UGY42HM/0pzX69gncDexPCLg3ZIUqvrEga19huADh2MyZKvgd
7YT7Oq1BOpHvqUg37nMrLsBsVQebi/IFmLWTxervwCJ4KN2bdGUJKKr+/8xys45hJt0qCZFmGuvm
bYTA4XXfsmL/zmX3vjsOy5xMjAv4xQHQkINegp3tgFUSNNX32WI9ydG3jtMSUnDbBjcGlmZnOoXi
RqlBEpBcVHUiexn+9KCti4bR3YKSrGwpsyM9rWZVO0C9JA2o41vZHIT/oKbgnEIr6vq8rWwmsyHd
LTiDuhjRaAwASWIGsZkTOFs3Bl/JczjG6U4XMFqUbg/B1PrH1EM3hA6x54GfvfvmO/QYOBsWsbZl
DbsexAjeVRHiOZTEcyfuAuZuJPL+bvsPrNpUx7Ryd7JVjdtD6A1qNxC7iEPuguE8JOgOb0A2G6VF
Pz340ndPNFTpAYKa3qsMO3UsAs0iCL7MUdFnIBQilfNHQLoVROfoYtdgtnxO88x9CyHg9TTXQt0P
dgfOK1nVIHX2QY2clwNUJRDi63EqYhmW4huSsP3n64u/tj6GJ+kb6hdIRg1JWooZoCF+kLSHPo9+
83u0dJXEBy8ruS1gNbvfx8XNq2lewA2CFqEupfsKCodFs7v+KSunlKmcGUj48yrlQ2KTs+N3CZoK
oskLdpl4aBtnI4BZ2WdmA/w8WGyACMIA5YU3xQ9tvgXzWXv7i/2/814++L8KTdshsVTs2v/ScAAU
AyR/yNNtnaxr735xAO8egU7VFFJsuU6KEGRjMrBfVL/sb5v8yzPfjQ0WM9JOkKlLusGdIz0V0KzJ
wQTSa+hLpJ73AHWCr9cf9eFnOK6JV3GGoLWrMpRJ1d/7NY2g9LKxuB8aA0Y2DiemPIuTagnOorYG
3EE1hNIc6EDx8GQtUI9xSv6tXqYv17/jQ8+OpxnnFSCckyYdW5J03DWdfhrRLl5NRTJV/dP1J3y4
p/AEY0+BH9sdbWtaEhQ69mHfRC5o/esSHIqCHxs4puuPWVsQY19RQQc+4yaUQDxp79N5N21hD9dG
vvz/bleVE0FVkbgEfe5T7CsFecc5fLvtrY2TiYCLccbNRiYBfHWV+6+4Rf++PvSHJyrm3TiMRD/O
0P3wCPynh5YY4FrO6IykIK7tNtz22hOMi6fTQgE1tHzYQMHB5Ar5ggc+SXcPFWp6uv4Ra3NvnAwU
SuR9k2pAnroCrk48li3f3TS0iU8BR/nE9OxbZ3SixVz+qTelplde2oSngI0u9Gy3Ds8WSsHo/uub
LaDnyoybyBQFPYpu6VEORukNIkTM7aqIunX5O2srvjHla88w7NXOBx9iRyw811CcoHYJNvwfnrvV
HrDib0wUSlGgO6B0eHoOvKQC5TxbvjfOy4Vm8/qqrr39ZU3eGSuu3i6lix2enflhyFhMyj8o1Gy4
5rWFNawVkCk9qs4BSIdDkUilxNrxsGW35DwRVhmueOGqArcjuGd4ORcRy/unIKweg+C2pi/XbFri
NcTMIYiVnlXeuJFVyeQifgYOowSKTL/HqoUgCjrMuLdFpvNxkhVfdFmkd4tBGI4WcAWPyfh9WOLu
LXylCg+O2D2OZ2QKHgEy+vHcPgUQOnq+vv5/Lz3/iZPxTGMD6F4uC1AxXTI1FKo8F7XWuAWlzy9H
L+m/tKHVgTI+fC+QKW8PU6fo81yWJVBwqd6PrYCUqexnAEOtXMo/cqqhugwc0b+icVk0EDINcQmo
0rGUFKzw4BvrXt28CJwDaLoBH84gBAD5jFnkv62MVPXu+metmI1ZOxXNZWdk6KKXIAd9aGbwvHfC
EbuwQetWCWmlDfNZe46xYvkUKJX2aJxTCoqZOUTv0BUR7uZ+Y4+vWJDZa6FIEeoyw/hhkEYEXmWo
6YZxrlg+M4xzRjN0zZDqSnjNx0PBRrbvi1QeQ2/aSu6thDJm8ZQJUc+TN6ANRbL8SIZ074AtL+75
8CBJftRdvpH7WPsW42Rtq9EaFx7gNmz14sUKAieGdh2BBC1aUTbQ6StLYYI3iAaU2EHmIBlVfh61
d09q9/X6bl0b2gg9UPoVnVeMwPfl4h5ByNem3sJAr2xQ35iZhgvl1bVDoDf+Jwx/ZeU/+UCgHff7
+puvDW/EGwHabIkzoN/Lz8QnR+rPEK/4bdfg2rTbLcaPlWeYYKI0gKiWZSOebOEpAoL7uLfg0vsU
WFvJ+bUnGFeIfgE+Nl8mL4FODSTKlnjUP4Ksgo/bCkTI2g41DiuuMkhsZGCtINbg3REoRxx40GU/
OkLC31Rm/FPred793GkVQ00n2AtbFlNke16e6L5i2BbZlKNdjHsHW0/TRppkZecxY/2Y7LwakjtL
YkGmBmyJIBDY8IwrH2zCAVrALiledkwkSzyqIwl2bVdtAJpXFswEBMyF3bm5186JCH4ODPrTaBRD
PkcH392lvKkQ6LgmFoDQ0UYhGE6ly5GfHyDgFpcE6niMTxuH78rs/6fqz6ASPFBfJ73lEKir2dDc
A7rvummuLcDl/3fBRCeabpRQ6DzXkNqKmkZBJJhJVnwp+QDp6esPWfuCy//vHhKEQWcL5hVJ3kMN
sZ8/j2r4cn3otWjIrP/noh4ZT/MCd5lmObn80nI0ooYWIWYhR0toe+d5AX1afMasowys5YeNMmQa
hQzZFzTWZqcwzJqfRdeGT2ijKL54Hv5TIXO+X3/FtW1oWI+Xdhw86biq6xC7O6iUB7YVCIuBBUye
vCHdaj/4GGGPrWgcEJpKaIlCQR2dLNmyQzsCB39Jf57n9I/vWt+BPv2cIj716fQ8BcNm0f9ySHwQ
G1Lj8ACllm2HTAdnrtg+zcHj049ZlIE1PtaLzHbgXKInZD4LaGdRfiou0nLgRtg4cD8sDTiuibaD
IjqDXHs4J6k/vI5h+zv3mA/GH+txAdoubKH5bE3do8esLZbXFZMxQQ51mTpWMdjBOYe6FZ1YRLzv
HRipr++WtVU0QQtYQcwjJGNxl8tiAdXHzOr3ne1ETvoCma5938zPUwFV4GrjarqyP00oA3IjeYfr
nX/2HLkn1ltje4civR/KjdNjbXzDxZChhACbrReQ6jxCEuOuBY3hwsFcVs5P1+dsbUUM/0KIaITj
AtcStg/lLHZk/BmC3u364Guv7/6/86oLUvo8rIIzAVUN1NaimYYQWP7VLDflh7GFDbstKFF1UJR1
0qMOxLtPjpffQS+tGZedLm+cIsNIQdJZeHyEmfj1JwY6oNT7HaRbnJUrEbzJlB90NZi7fH9OuM7i
EG2yEPgcvDIGVgpCsy/X12HlISZ4oedub7foxEw8yz1VnUAnYAfF3SqAtKsFQjePyA2XsrLiJpKB
8tCetLYgRlu8BgWP8pDvoLgJopMt5PvKhjXxDEir1qDYoDJpiP7joWcsXgp90tSdd9cna+0Bl097
d+JCRDXTvpxBFF3WU8zHqTnBSfPPLnrWNx5BnMsB9oHjN0EKNeQswTXI/XM1cwB2AcfZOVLZuyGd
lQLvJAGPFKS/G7BFhu5Rl+14SKGdWez8tIZ2yOKFaORsULRdMjCw2GN9ait/Acp4AT/VEFD+KH27
TVzut/ekGcZI07k7j2iYhkT1lN5XOTxk1w/eNw0k0ycahM0RjQ3q6zD46ZfZ6dtdKfvgC9S12amb
RLCTJRSU6x4ymaRvll1n5b/Y2I27ngWgOlFSgqedaGiJ6/yTo+YezcyNPX8CQdUUh1NRQbq6yw/5
NM4vs9/rnRd2xZ0Y8+UEVAgA39Qqzyz1yzvfHf+hYK89gA8rPyP+gVQpBDteweCc/VJLAI0jEEYH
f/K0nI+sUA2ksW1530BXOJZ8kMeaWKCMbNP+sU8baGTNejhMI8S6dRsur2W4NJAktro9k4I/BEpA
Ok05UI5KS2k/EtZYSLi0gRNljtOBOKCrXwcW/mFNNcZtYbEYPiZMFqL0EYJvbjyP3aWRJ+zjAHDH
X0yz5lDbTfXqO0v2qtyMo3cuU3E4258gviqiQtbufll0fzf0xb8yyMhJcADDqURntjdmL32fOd9E
pvVBg+weerPLHLu5/3OsbP61Wpj/EHhC3Eu/r7/k/gCqWz1cOKcLSFwvy783mcHfe9Y7M0B93e9B
CIDN2ffHhogL4Xf3NEzlBi5hzVMYBw9AIEupLl7Vc4HRafIRvkgVPyawW+3ybtq6F65Zs3EEjQo5
HQhhdYklrSdepp+zsXsRaGK4aZZc4/yBRLpb2Z6aE0oL9Jp8rqHVO6L/8/rol7n4yEsYJw8AZkWn
ecvOXQGiFFJ+haP4ddvQRmTNQO6Zo8pNwc3tRtR6dOzbBjZRMrSVXBdW2CZ8oi8snx8H4m2gGVbW
0kTJ5NXQjPOsZ9zmCNjxQOROdizduGqsDW7kDywuvNbzxxn94HUc1CXu024EIfiNpVwb3jhVFHSm
IQu7NMni1f2OcwoubgdxdeoX1sZeXLEoExNTQS7UqtuanSHeB8ohxl89KMMSPjU7ZsmNiHdlS5qw
GMnSfKLMrRPRvjnNt0G93rQfTURMK4NcVhUc4Ojy/pMNMD3aCgEN29iVKxGQSUVfAKxiUQ+rqwXs
VEwxUV9E/tx0LHKdjRzpyjP+tjy885gZA6G7j4RDMrGLUooXiGJX014d1CUqRfPq/EhAjrmF4F3b
UYZzQAd06nsz2PVrB0vesQPJukgueiN2X/saw0EQEOGlXQ65PK7y7iwGKg8X/egYl9M2dksR7p2i
L56vr/7Kt5gQGBsirWhidOdkCh9kWUSt/RQCq3l98I+RqI5rQmBy3g4qXTA6xAYhRgBG/zsrdfzz
iApLnBYekEnzpffFyr8BnTpAtb6s4rGZ3LsJEuL762+xctk2ITKKFkpVAnpSaZ8Wz5CMoPu00emh
oWEE2Wj/rpvC4eDWY3Fq2pZsxOMr5mrKR9i2pUd3gkTWwCDiqz71+RaB29qSGQcrwHYeVKGhbcQ6
90HI8h9c6092timWuja+8/9heEmglppWjQRBnH8PfnM0UqFzy6/tP9fXY21mDPMpWZO61LpwIAXe
Z06912DxN27ta69umE5DOjEKCs2qjqBp3RVR4HTRyD7f9OKm7MI4emMDjn2kZq35jvvuES1CGx5s
5QQxtQcqWnmB1eUL+pi+Kfanr5coaN7YsJX+WZlzU32gJShYy8Hzz9x3+oeGkeGuHiZ+vD4xKx7L
JJ2awU3OELVWidMWbdxWbjLQ8FEXzUPP7V0mW3vDNa6sr8k9pVSQoqMB60vyi8A0VJaR+R3yG7Mm
Ju/UFDpdLYSAXJsNOWAQD6UDiWXfRoMrbvwCw3ilF/asHKYxAWWWvpv9YX4SyyBiiOTIn9dXI/g4
drUN+02bnlBK+YwuH3mo87bYFTX7OekcmeNFfAnZdICA1W1uzjaMucpKG32WpE6g3R6lw53NNr5i
zSIMU56blIrQI0AyV84/fEJZW5FF4wrn3Jf9tJV+/tgu/sM11af1VOsx9M62Fl+7YP4mQbh5fRn+
3kT+e4f4D7/UMjR0TivwnvYhcZ+rxgOOuQo5iabQQlKRe1qB2V2CKoKBgyyPQ83Ul65ts2MmZ/uo
PdsnewuAufw4hHr83QN+hlp/KHIRafTExbIM8sNAGbl3mj4/W8TST0hlkBcyWrhph134h6cZ7o++
kzuRrKQqQI2TN4+2QpeB3dPpVw7WCqSK8u7r9Y/+2EAdE0MIIjgZNKLE3XJpz05WT7ugS5+hEv3t
tvEvu+VdpBcqNNB3RY7OD6eNe01/2nN7LNv+y/XhP950jikTztXs8LZzpsRLxR10XU9Z2xy4Df3D
Jd8wmI+t0zEVnYMsc9SQor2PhTM/eYv77DrukadI2VkqeHbC4pRDUXsjAlv7IMPdcHuAjIRVogdJ
QmSxRaZW/CvZS7MlhLi23oav0ak313mqnMQlY7+T6Mt5zVxBz6OkW9R5Hx8u/2HBEiD0BaRtwpnS
LvEMrHs1vtbTN87G+EaSaMeUQYBU+JJneU1wgQge68v02y09LZ28z1D02XD9f29qHzgEE2aYlXPp
Qv+iS2oRT4f80Tl7MVR2d7YVWbEXdYCP7KyHcW8f0uj8nO3Sx+qV7bcev+LqTCiiB8ZiB6gVJ5lG
Wb00mruHQWZE3rbTTDyiH+o2AJWwTMrmd0tRLHE/TanYeVu1gLXXNyyfkIwMygGQgcsgDgP/3p/Z
TTfr/9Bh6Sl3ClcVDoD63TP4yJ9Y5W9ERiv2Z9JbFTInYhEY2mHDXUWcJqJIEUdV2thRKrXc2For
NmKqa7dypqQNJuRnMpVFgSqnt7zystepsFncOnmZRZSUW+X3tY8yjB6yHUNXVqObMDBp+fJTL3+4
wRi15QYybG18I6bwsqLuQFHdJdw6LAvOy/K7h7K3ozZO5o8baNDzZcQWrdOROrVcL7FjLw5e9AOw
iNU3FX1ezt2+jLuT84ailvdsH6qddWe9Da/Na/ULXH/Q1tj5d4jWNtZtxX2aFFjB2JRLloHM2OnC
oweNk13Y188plVv0EitWYxJhLf0g6DQzN5EkXB77rC2QKyfzxkKtjX7Zju9OYzF7YTMMGeaRuHej
FD8bXz1dP4nXhjbMPUj7ltRZ6SWdbouDzMb6GWUIpJCuD7828Zf/3705tnBAAo+6STVZx8AeC9TE
cxmlagvBu/b+l//fPQCxg2tpHysLYby7rpvuyzTc8Clr726c6RW1ZDAuA0UXRXNU9cMSpDHSWxtb
cu3FDeO2rczSYYpuskYMvzub3U1Werht0g27lq6mdHQamqDhNRL9axXMUTb3Ny6pYdQ5ICqTV/VO
wvL2QTF/P9iDvy/zftmY95WZMcF6rOM8d3LfTSaX30nZImCrwq1pX/Hg7BIuvtsvRQ+WEBsKWcl0
aVgRE0+aJn10yopHGfxV7E/+Rvln7TMMo9UFqn5jCvkyCvWkOFe6R0eatxHdruxNE5wcTlCQQaVq
TErnK51lNEpkRufb7ueOyevUBCAS8mxvSNpR/xPYy3fGve9FGj6mRNwGmHRMWHIW+l1IGg3rcoPl
ifkt3+u+LHeELSzuSk/urxvDx/cAYgLiQQIB/VFXA6PsyH98QBXPywyaHGh8dfUORGf2N1uxfozy
DtSL1x/58blKPMNxZOgOYaQsgnPnjfu6ALVmQOdix0IO2cJN1lpyGe6DMNdEX4uuslPOmZ9Y3YSg
xxMlSO1RoO4l9w+TB3b4qJLteJ6ntj1QIfXBd4v+ZLX+cAJNvfMW5LjnXv/ktc1ueDM2lUtVQ+IQ
IuczWokJGBTf0gI93rc5HWa4tKbjdSovx5QP3Krr/vQKeqeWrSrkmlMwXNoi/LkL/WJMaloew/mF
s2yP8PdQBH/84p/rM/TxpnBMMOuYWjXz+ksIIv2ItncpBVEaKSOCTozrT1hZAxPRKkYfiIOQ0ySv
szDOihQdLW29kTj9W0f6YLeZUFbok/lzpuATbLdU8ZD6/AtXdfe5A3v7o8oXUGBUXC/3S2jXd7lb
dwdUPNrjAoa4r9rRbhepDCJjmVjkTY18jgl99cuSN3AgEJEYxcOorS9QWLxxaCNsmT2KvHzZOYmQ
YFes5ciR4ONbhAVrC3X5/90ZZKVFW/QuLiuCj2CEyyk7DGlDNyK6laPhP5hXqCR5Q4vNrNXPxfqE
7pVo2sLRr41tmLmTz6knaD4CRNod6hmaICl4KLLX6xt4zUQMIxd1jbyQgIl0Skbcvi90dcQmiixh
bZjI2vsbhj75TFWTsLxEFMGdrqBAOBXeG2nIVp7z49MG0pL/v7QVbwrKFaSBWSDHyK76N8sTO7Qt
4Si1+qh0OcUj8/31CVv5HBNsivu049QpnlaEtImcjO47Dm2U0Mo26jwrK2LCTX1ghQq/xXxpXQKZ
pRtwE7R9RMT0FE6lvm1VTIwpGAgKSAQyL/EuwV5TBE9ePaJfbd74irVpuvz/zt5aZ+x17+IrEAtE
uVARaB4jPm+VqVfM2WTLmuRkZbpSdQIF5Nd+Vl9r5W7Vk1Yqu44ZSygt9EBbOLmJjvtZEiQCivSF
cYtHAdrsxgaIsxIw4yaQP/VcPNr59OMvz8RtO8wweCIQhwM6B5NEUuW7DU26swXE/J7U3hbAdW2P
GVZPfVcCg43byhSCG1NcjsS+PeV0ZDHKcy/Xv2NtjQzDrwfRNO6CszHQ+akTCoWz/PP1oVfe34Se
ktzPqqVbSFJnXnRR+QG9p+3+ScctnMKKTzERp7U/UygGZzRZHAXCeHCBuOw4DtWnpgR5gAcwdptt
JBpWLMWEntpL7cwpINlJSeC+kIxHeQ5VxYNbtrfdikzOrGlA91VYjCxhiMEr/5vLNwZeWwbDyLss
rXVDSxv4FwEe/7Cuv4JbeIiXoCsOQVltwYPWpsg4vImv3FBIfIDQlya4hww/i7sRZa0ttXFzmHtq
u4HQDBgqBG/jfRqKaAaRBk1lRJpnG0rV1zftSiOBY8L6eNEL8M+glDxMhX9MexfMQm7ZfNXatk9g
/aJ8b1cpiDjnC3NPLnshdkEp+VYae+UFiIlrZ8zLy4B2qJSPUR/G9gxiCoAkI/TLAYHqWuD+2jhe
PrZ9YpL19Sia5wWToD8J0FyUzZ/L9ibBDQfAm/8/WViP0hgNR5V0vfNzmsTPrgnvrq/Q2n42PFbl
aVrZEN5NQGF6nLtHO/viyy9ekd52YzNRjNYopjHVGN+3y7iqW6ABN4LnFQsxQYyD4wZ2Xgpo3dd5
FS+o9B/QGO7EILJqD9cnZ8VOTMovZJWHKZtTleRBvXPdz6nTfLXJ5653j1Z3Dm6NTEyaLyIbUo9+
QJM60LEgWVSPv32d7a9/xYoMnmPiGScJ1QTu4VRqd+6zc2Zxde6/+b/CpL3r9/TzHHv7ci+e86fg
zX4OH0DpfF+cxJP4Uf9gzn4LVfmxfTgm4LGqs6HKO6D6qF1/rXz1MMxbJGZrQxv+DCjK1O/QnpTY
Tv/kyuElkFuS6n/X+oMLqQlGHKoB+poSLR89+p5jWvptnPJMPY9lMcfMsyeQxxZyjiFGsnyqfXSO
F712v3OHdZ9mhmAc6OBsh2ZJ72w1AmnMPKh+WAsSm6DayqeoBGtSNDPl/uRq1Ie+s+1PVQWY+6ik
OFoy82Oqs2BHcjHcdAEiZqsMqcPWsUGFkMzVb/BNHZZQ7Hrr10X78PqO+9ipEDNWER0JmnEMgEJs
HlQR7js63QmwdljfbxnfMRnT9GTLcUxTkizdzrEiXEWBoXzj05Zg3dp+Mpxiqya1MI0yOOHeJ1ID
ETpWz9dffWVoE6CpgQoZkRBD2XZx/X0t5+DoLPUW/eTHE++YAE3FB615zbpElfZLl/onPkPwWxXT
U1vRH9e/4HLH/MAgTPzlLGZQuEFtLSEBBeh3CsdPYVYs+wXMOLu89Y5AiXZ7UMSHO9VNL9cfujZt
lw9+d7eSLsSadOC1iW7Jj77KfpPc210feuUcMfszMGxTeQuchzM0v2wnw52zbarPbJib4/UnrL38
5f93L++nIAQVOXcSHtY6Giz/0+wuX6+PvZJT/Ju1fTd2TRbS2TPck7ZGuKMC3XronEDfvdjpiwcK
yMb9Y22ajCsakAUuLiAE7CuE5DvGwhLI+ErHJEOL0/VvWZsnI8xR/gI/Cx3HRNH8mz+nhy6dbpwm
w6LDOVcpJQuQQPXvZZIRKuqB1cRD/5CBI+r666/MkIknbVU9gHgQNCW4y6odI20fj30l71Qut3r2
VuzbxJX6Fggdw/bChGIx/xS0I9gN3VQ0J9LU8zlseuAnb/uYy357t696WzY2kJmgcppS/0X7Q3ZM
vT49jzXdysOtxOYglf3/Z1CnapWYG5Lk2s7ubFKouAIPw2sJaM1Rhi3CdXQx3ZWdl91NJUeQZ/XV
RvS4NpOXRXz3fWne5ANDG1uCFps/JR0hNUFFJAj/kjdk45q1Ypsm/hSCTs7sdDkocXzKjl2Tzvu+
U3w36hlanj7vXklg8X+vL9haCsc2gqDMBoMABBm8RAWaPlOm2vNC5uxLQPL+DArp+RvYAN/msMuT
EJ1VdSQGHxQFogz9J8HBgHfjzjEcRSDKzCqWQCbUGnd2aCEtWcfFVpZibU4NH1EC+99JMpJEuH8s
sCiOSxk5yOMO7KebFvvrc7lyxNmGtxCFssvBTaE6WRefQ1ladxCQjhFYH6nj7dH3e/Ty8W2q0noj
q/Cx6yAm52TB+lkCmUaSAF5pX9SgUBpTWUUF8Bg3PuJyx3m34StdBVVIwZ8SzKeifhrTz0u2EdN8
vCbERIkuNZhBltaaknFge7/U4N7qd45qfvas3ktk2DZ21sc2S0y+SULRKiGG3Eb175w3VTT309Ge
6103b8SVa8tw+f/dHDHbmbF3MxvqhdYzqp67yhJvvWAbB8RKKZWYYNGsBAMoqkeQpBpzuoPU5Hxy
Kx91aAXYbmWLNrazqkTjnOPeQ1IJujqC0eKRos7bRyEE64+y4N6NG8LwF3rW3sJRQE78UnVRz+Te
LRoHzcbtTWcuMWkqcb2rmMXsMinEGDsTaIa9/tA77GWo6kdt9TcmXkxdVeXWIquRukroiOQ4sP07
BLxbXJJre85wBXocmoBaKXoI2gyJYlw22v6E5nKQLt+kiICY/eKF3u26sARIAeiBJelFuRsCnA/F
VkiyYpkmSFRCmMIP8ku2EhrVtECz5/gNp+5+Av1JXmxs6xWrMaGinrRY3bhQS+xmtIa7BxBtRO7W
Ll051ogpn5pDNLD3JKDBZMm68xA0IQenZ2dlgNmjfdwa5vwQusrfWzkVx3rx6C4MoACulW/Fw0Jv
uybgbvP/q+QOkgK1xu2kaV9C9I90IPZhW4Qra1N4iYjfbQHbs8Cz2iAa6UsnKsAGR7yvdIuCam0T
GIY+lWLJVFDjzXW57GnLmngaqiASNe3iAXI5Z86mLTXoFXsxqwh6Rk8VGEvnJPBRUtV97kb1RQJP
cQhlFGBbu35Cf3xVIGYFIczzUjYqZdBSHgG9HTz0DYXeRty2thpGBNMVhVC5pjgqSYk47U0xCt2N
2yJrEhgRTB9YEqUtBBfF4OxZWB+HwbmrJrW7PjP+xTP9935OTDQs4A/tTBXTCfep9a/uhlTEXodY
NM5cRKDS0/MPCqyOOPQLuXC7VYEHLpmMJz0aHEF9NnRocaSK04Mm6XBuFStAyeOiLctPIT/iVSCd
mQqrHuJAt94OnMBDFhe07x8kbrk7cPk2d47PhtOcl+xQ+R6553KYfw7Okn6H8Pjy7NctEu9hYyej
QJRzgSieeBEEEQmcaaf8/oLt8Zr5ta6FF82YsNMirTBeqlbmcZn7w9dxCSUIjwfnVwPemue+bdvz
bDXtl0GpJZbTwu9cd5iCaHTH7i4T1N+P9RI8jH6x7MCBa52Ib1E/YpUIIZLo+/Fg5zoSlhgOeqIF
EqO8dI91btXHvuFwKF3K23NbTu7PpRz8bCeELodjEY7jBthuxXT+gx6earSnzGpJlgH86aUPrHde
umW0lEURj3KLtXvFdEwMcTeTjqDUOyU9y3kMzMkciWrcSA6tfcPFB71zZBVoQ5pCYfByhFuufsz8
t5+pU0jt/fXtvfb2lwe/ewAuaAUUERApD5PzLcim9nPL/WnD8NcGv/z/bnAOZj2iL+VbVY72Xkg0
JbVWWWwEXGujG364aEgPvu4JcQrgmtFi29/5NN1dn5a/7f0fWL1v+Cxmg2BG9B26fHMfqZm8G5bP
BGTzL+TC/QYk2GLFtayCJwEy3z2z++lkB0V96rxwySPZ+TSSo0L4lxfuQ+9MbtSAsOWTsqAUPBIR
nEbaOA/BCNGf1g+dXR5SD7nttLY25n7llDLpP2dogrBOsCERfQagacNeM6Lu0Wg+Rr7fnvuM+xtb
aMW9/3Wc71bZRzelPYGZLrHRfxYVoXosw2COkTPbXV+MlQeYyGKO9j5LTjMaizPQZ5WAhcZdl7K3
gigc7Tc9wyxwB1brZLjip+dlkIh1XoQdHkM5b2zVlS8wWZWaNsiLCd4T0FJQTxF+kvb9krEb58e4
iloh7bWl+ZgAs+e5/+PsSprj5LXoL6JKSEza0vREe3YcJ9lQGZmRGCX069/prPL4jKnyMk4VtIR0
dXXvGfqo09+rMdiYmJUI5C0iUCqogJykSuKMQp8UzKXUvZtQnqabGqwrk/MfUDRNGmZAyrmMDvC8
wxCp5EmRLSW8tadf//7v6oTzaTXNUDJ0cDK63Y1V3RH180OLZgmGForZtQhQBXUhg1Vdlb48RwzQ
YfJP779gbfIXIa600YqzUgjgEsVC35RxWiU7UhcnVx3ff8Pa9CziXFp3SW/yGfFffbPlF8hqYBds
LJ21Zy8yM3vIMx+BFLUlX5xkCaCAXw37VpGtm+ra9Cwuk8PcZnNQ2YAX+8F4zAe7P+Bu3By6VEIL
dPTzDdHZlYEsQcBq1gUyHoDRp+arT366JJ7NVvq6EqeX8N8WWRWqmchS6jz75vr0IhwK+gRqiCjM
ZKLef+g7L3HAHq7EbQ4RrotNQdxvuZ2+jpABP9Z1A9rz+++4xps3zswlstcoW3iyx8UIZ8tJm/GC
IhYNzQiojUX7U9Ba36xRb3yTlWo3OPv/v7F7ahe5F9jthVi2/23GMcxDzxqLbG/zvr3Ppnrc2dDd
3KVQNHEqXu7hCbF1uq6svKXFHgVezy6RYsfEIckTlOZM3PoJzLr7lpyCQm3JeK3kOMsm/1T5siXz
VaUZZeCwZfaPcvY3cpyVVb1UNsKC9nIY4ZqLI2wQpXKAeLLymu9sqciuTJJ7HdQ/obedmxo0L9zM
hLkth1/W1IdkviuTbuPcW3v+IjoyqNQkrIBvC7rX37ypru9kXVl7V+vgZy751gm4Mk9LCV4I5bcq
16iHVR0k+SBs38eTbF1oVtKtAvnaKxaRUvTtqGYLIxHiFywSopamYZZv4Y3X5mkRJpt8aFLo/iH7
aPM4mfxXodJD2rB8D7e6LTLGyhCWEGrc3ZrG6QI/7vwkVPb9CHKO8LfSs5V9sIRMm8rNPNy/eVx0
08F2skc+Nz/ej1pvNyfsJVh6zHsn0zUSBJE57Q76lvQkahiepT5/TFXvf6uyrD7bdSEPpWjbj22+
JXjasrQ9CDXwuFLFHS3aL7BTvid9+/L+oFY+uXP9Sv9svTHt0wanOqykvCioskc4eHxVRVGG7sbe
W/vci73ddH3VQCcHZAjv6iA1pPxIu6HbuYPZAjitjGHpLNrA0pJXaRvEvZzOniX+jKC2zz4/kkZt
nb4rw1jiKSmxiDYOSItN7drHOoH9bF5pUP7qdGtvrw1jsbe5r01Brj4+oKaEyVyHkw33V1QOh3lL
w28lh2CLDS5aOcPmcA7ixnb2liER8W4S81xNAk3JT++vqJWZWgIP56qX+UjxDm6Gfd2Qc5NWD40K
No7zlSEs0YcBSEYCYPj5QgpJngjAtAfRlflTX4/ljjumPVm1X76+P5aVRGWJQyxJMHVto3icyeKJ
BmyXewxGmhKMyWnku2J0/wxii6q9NrLruvhnKxpdVBYkbaoLz5vk4getCfvRmvck00UXphO1XqoS
bjkf25hLcGI9FFUJlVrkkw0Df9Wmd3qiLw5jT+/P3V8czxtZ3hLAZ/xZdUPT6wtUf+1YNBBib800
/who2u2mzPwiABhENOXqwhww8mB+Cf6GZ1iyo+U436RjApPHos32XiqdjYvSNey89aMWm6xuPOj/
s0Bf4BmyZ9TEdb+lEbC28BebK2kTTSCfHsSuefXSKVbDF9V8jBAMx4//Xxyj5+PxkAWDm7o8w04l
PwyZfEk8yg7vf66V6LNEsIFn3zulZQGb2HnwJ/vtmT5S/s/2oxF0CV9zR2sUGSvYxaLeA5xcL961
MkCtcv/+AFb26lIosEea2kGgGTrkkHt8FJSlBrVs2sATKWV7yar6ufLT/HteKbaV8a1s2SWEbU79
1LH7Kb+QVL6gjVRGXT0e+374Ai/tJPSY3CggrL1ocYpWyLx5rpGCW/xWw/9FpGDNgzQwGi8c0C//
2BQu8mSIhhvYxvHikuJEKMOG6+QVLQEoXyGq2zeTdNVNQhj7iiTUeXz/nSu75m/78Z+ol/qEFF2S
zJeaFRAs14esf051/+ljT19s98JU7CpsbSAfwU+THs4sGSNY8m4cRms/frHlraKU7tQjl8UZF5Xy
yAvI1cqNALoSqpawtgkKpXAG9pAo8/GxKfWd1+YbSaV9Hf8bYXCJZxPa7oqJwgm8Zvo+LbM7HKR3
LLeO9gxJ9oE/D6K7s+w2g7qO5Ry7casnuhJmlgKKTZ52tPdLg56oYHfWJIazGX0n6nJGT30xF1uM
8rX+9RLk5oy+sYsZeQgwxOyYXC3Pu8lqzllVf07Ksoa2ulShmmd6Cqy6CQULQHR2PWc3lzCx3Ch1
rM70den8s75pMIhGQBHvosl8I+CIwmEjj+rcoQS9/4tw8L4GPy6GvnJ+SGiRnNHF2XIGXomJSyDc
XHYSVrEI6nJiu0J/ZoSH6CTEU/9jLO5hJbYxypV98B8InCWGaWwg+Fj3qgmLAp3ATsMVpc3rj4WJ
pRgjA0fbMT0K447+NpFfDeSJfWvefShKLMUX0XctZJ/JIC6nF9/jO2q7kJaqPpZyLEFtgFeWfZWO
AVSt5wc28LOLDu77P/zt70uW8LUB5XwwH+AOZUoKLYZhyOa4HKW94yWuvZAMJN9oY02xR027xed8
+ygiSzNlp+akNSkNYsMgRE2+FfNn3v+xup9+/vv9Ub29msgS1uZPtPFIOvnxmE75XWN1u8Lyyx3Y
BlvJztuhFQZF/78pAzfPuMdR5IRJ2GePBbth3mrErjQEyVL7kCDs0LrFSiWW1NE0avh7sLZDsX/6
XfowT7NyXB4DUCkih3jVEf6zNmxJhYnd1ppudde+6sHT5751oZjFEwK4nQLekphxX0ugdDuV8/0w
luQExc055LWffqwQT5Y4OWrPPDcTlmrtmmdLJxenAEDATt0PxQnCFwkGDFTTQSpUKbsxhV5m1u9h
THIgbplvbIi/JeT/HmxkiX3r5ej7flnPcJaW1rd6yH7NoA89Wcz2Q4B0xz9inuujVwa31AlQj6jb
4kaDy79zO8K/NrAIA6PNJ5BErMqHJOD0WwIiXdizZLpVXtJ9F17gnNG2tNCemzL0FxkLaVP9dBJR
7OFwVO2GEt5b9jzbn+lYlbC3nuc/ALWOxzLg06PbZXIPVIg5e5NbHlqt/J3kQ3cCNRfmXbb3I23t
8ug2iTglvAjKUM8gIM4TzbpQdng0eIrahMBaPaCJFGdcPbpKkIe6m004s6r4LiY5lyDAB/IWrSYb
wnUj1x/8gouEildUicBrxUWRr5rY4SggV6n/vL/x17blIp2ayrlNakt0FybHFhrq3ZzGbDTdRjK4
8vgl3k/xJudTqrxY4WN6Wv/klvWxX77E+/lB2ZVTltKLFbTDITEejbwu3wIqrihekiXSz0sMsQkJ
4C3A68gHaThr7WiQzyUM7no/CAvVnoEqjbmNcFFWE3zWnvp5BqDZ7NCUPc4zOeQyOGVuu58B10qt
8lgada9x0LUaKIVsA0ywNsWLwJq7EkDCWfmx1UCxYvbM2WqrD6UAZAkEhKJwqq0JIviq6SFiXIbD
+OK2eityvJkRk6XC5JA4RSGzzI+RKuW3o5NChtmlZZx09VR+bPMs5SWzZJy8JgEnuixPyjxWdlyz
H+9vnZVTOaD/f6LlfHSL4vroth93ifpBJkCXYH/n2t8a3n3w9y82P5Qqholq4sV20dz5Q/W5m+yj
qrZEPtcWz2L7+9R3Ves0uAoKAZHdDmKbZnh9f35Wnr3EeE1wKRPI8+aLDdhGRr7LamPFr0z8EtVV
oa3X2Siroh1LoiqvTyN8yQh/In0Rgbn1IeEG4l/f/s8tAqpY6I42uCUDMQOD29ep+NNtwXLsv2Hk
jUNzaWOOoAvd06CbYCAxzjtJvO6kLFvZOw25S/BIimngkeMb8DyBAKMRg8jKqZpK+Q0F1+zC8rPR
hh5bwOjOHQRgH7hLAd4f2bWcBIYt/DgTK0UVIS2ke8gZeJ6hV/WlDHnjgIpbKF4cFZXB14R0X1RW
Nn9ypec9mlGQmepKyHkGljrg+AzuPa+1UVlxIE4VwqZAfuFuUu98h1Z9NCcZ1TcwoOghy62N3I8W
c5/L1PEiimp9OI+kuundIr9A96Q4Mbfx9y1wmX/K1C++T2jfHH23K/aTNxc4t0t6LHWnn33bctWO
JUnxibfpmD/Odoq+my/q3ISjm9aXySq9syCZe2Rpkj6rfu7PBUCcceVN/sFKMh0lZd2cq7FqDjJ3
c1hiUnsHw9jxZBfBELK8hGKqKKAsXTn9eBzq0TmKwfKbkDWBV+I6QvmwUyrpbwZR83ynXOFEglni
kjLaf5rBb9qNwxSomCSFd7Lc2X+1OA/2iRrmpxIV+T1vpuDOb7zhWTRZfXBSP9i3bHJICKsBWFNM
WjoPxWB7n8qucG+dKYfSCX73qQwm9pJQo+TOn3sPTvdQCPpR1dpA8siIAVISxS3QV+W+gxExiLtF
cxga17+HtE1/qqfECSWiUxD2PW0uien0Hl/butFOQNke0u3FnQ/jtFvYpYnfY9WL/CQ6mGuFdtbA
9NL3PXGqtM9jqiv60AYtAPUVaBkTDHH7dG/7cKdHi7LuIMqa9DsL1/nXVnWQgwYHe4TnG9zMbi3K
mbevRA2FcOBBJhjjFRZErqzs0DYwM8IVQEZ6VPrCglkdbdlOe9tz5TO0nt2frpwBTEwSle8mD8TV
XY1U+aXLZtiFtHCffpS8x30UFQZrDCt4oz3DlrTfKzGHHrAz0YhVGkn/2XJw1jJuOT+ndmyfqgFI
YFIB2l4k+acSMuBHina4e/ayqYlFkOldasyw69O6PwEY82oo9BOjAMO+TyyiIKZhPDLs2g5eIDcp
yT14LjKVQy8arP+PHY1LiKODGtqcE/TXYDo37oQJjhWjLy7Mmz92riwhiL1jxiTtBxu+Fwr3IVwN
0q7bJ8BGb7zgmn68FeAWJ8vcVnR0csuNZdpDGsqZujhvKjcsfF+dgiRLNupqK6fMEoBYQyK4TY0q
Lroa0x8lpVYdQq2RbnyItcdfywD/nAI5sYNW57CYap2Swq2waM4lxLyj94/IlUlaAvgsF/5OZoKh
Wm0fPZHvUqRA1EZX6GOuI2SJ38tm1rhuCb+nsnmgKPS1/LbYunav1AyWkqZGtpWiQZnEjPjjwwzX
2d8Q3CVQAM3cjRx/pdiyVBoFQV1D2K8DV2S27ajQwZcelqRhD5RmaVv3nUqPldd/MK24LoF/PjUH
F8UZnAk+w+4XLwVTbYYfF5hDgKPDQqjfv//JVxaUz/7/LTWA15mZ22sPkJtYjEm5H4Qevr//9JUJ
W6IeWZOi+ERw26euUVBZznhYZFMVNTZXewebAwpUwxz6vO42lODWlvBiPMwXvu+C/BYP7XjT2Bqe
vXb/UwX9GWTCjTlbe8ci0x7B2ktAh0afqVLys0vVDBKEsM6uX7h7lmXWRsq3glsjS01UnLMoVfdu
fnH9IDkycLb3ne+zHYjNOWayUvkLL3x+EUljjrVI0v3Uderp/W+3sjK8RcRsbKUTFYxJTAUu4goz
mXD0m95/+LVp+UY4XsIkKXSSa1iy4jxPAhEmnQGUl3S/CE92U4BXItssFL0t8uT3+y9ciQ5L7KTI
GliFMGhgMT+QJ9tTJ4sjHyWZvSVD/OaqABP3+vd/9qt2Rc4cd9axbuZHxgkI9ROOFzBZ5x8fGAPe
cB3bP2+gaDGqZnJUnBhD4sKY/hgYy963onQ30Odvbli8YhF0ZohxeMyk6oJa1B8bamuRylodk2Fw
61BMropgfdENodWbeWM3vfll8MrFjh1S6KtJ2O7AKca39kAFfM3tTu3KofkIuQcvWGzXFmYhQeZh
FB7wWw/Grf17icQ2KjI27SWgQxuh580Ng/cs7sYQW8PST5mOE2BalWvtCScf/CzLvVhVY2ZriS4z
fQzcZ0u28Dh5YjAotoOHdJg2PsXKCJbJywSyXwu0S34BMOjSS/eTY9mn99fu2qOvC+6ftWu8QuW5
S3U8q+HGEySGdetGVejNWAJq+uL7DgOc+8bAZ3Hvamp2SS6nvQXQGag2LDty2bO9BRmpGACX5s9f
Q6f3h7T23sX3LuscWkvQc4pTCDyoAQJrDZV73nMoO8CrytLDV1JwsHlasgXPfLPUgKEu1gFMUPDN
555c3Ab0FqHQajNJScKCKrwUMPZDV/tbUlIrn2wZo5nOJlZiZuOhyu5VWkMGmG+dbCsDWYbjUTcw
y6QYCBqQfravxv34AkXuyInqKUx/BXko78SDvqv26b15eP97rQToJa7d6KQ2JNHdhczsnM++fQuo
k97zTMkopZ11fP81a9O2OAcodJj6TrriUjgugfumaF6sEoim95++NojFGQBcGFEWiBJxVXhf0Swf
T3lKzpMs5sNkb/asV2Lyf+DY2jLVWOPz2P5RpPdt9tBan94fwNr0LHYNQ/G5h0QJkP+8fK1Y/gyl
2+j9R6/96sXu8FNVBTzz7Xj2UlzSDT85dKhCd6w2wB4rq3YJXJ5qmQzujKahBads0GqnXIZB8o1A
kZltEtJXJmiJXy6JnySWDSWM1JSPRd+cp1xtpV1rz74O7J8ozJTxx0KD7E67Oezq3wSV/w/N/RKk
XFKdpe0EQseQ1/pmoj0UnlrbP/OU2hvn60q8XQKVQeHjPUApPO6GikVyGmkWmtk4Udm01R6QkqLZ
tcX3FGqwpoV92vsDW/vm16n8Z8rGJu2ykqBQP8FFY0fn8lPBCQ0HKe7Kqf4kGuZunL5rb1okQpnH
x2KywX3vghft/QFnOmqxztz2e95/CPIJFZTFWWncIMmNnwcIH+N0MNrNQ9i1iQN0nraoHO5ffM1/
knu8ZLHFUWcvfQ1t04tvpeWBN4MXD7Zof/scEMAbI3IYtnVwzoCdADRXjl5OylNvw/5u50MOIQ/9
ujV1yEAzx9nQtzGaJnoX2K6DZ/ndXqA89JVUtApz9JkiVFSNs2OoCc4Q7XGTc9KiPwH9p3InOBmi
ySTst1MTfgb9y51DYufBHXNRtbODOo3IMKYHOnj0Js+goDFXQXYY5nEMRa39V94XwSfbnsFH8VTu
PsP7tThozqW3c8p2vrVUnd5QKAZDrNtrxkgWIjnC6iSN0yETPzolwParEIQArax3GXr+hyAPqgNF
CfS5Gqb6qPPRoBtttfs0wMNDCgPuk7Rt/wXWbOnt4I/kEXR4dTuANxt3dglPG17B27mwqpAM6OxU
7ZCcrNRvTkFpK1xpAivknWv+IDfxji7cVyCWnILMbg3up+naGbeIR45IJKaoKOgU6blBfb72MXBH
NTcWXPv2GsWO5xGswhDaSMETtdICIa83PujALj3oltRnD+CiPc9ddy8gvhsJ2ymBxObNoXQ9c9RV
2722xmHHQqvipfMYcGxth6pzyQeoNg+4wnoiYD+AuFIRU518bl0QZuZMoJUyuJceFkf7iU/lWYOF
sheT8Y4goXQRTNrSfZXT7g63X/sRbGj/B0uH/H4cWh+3FKHOXlNXUULS8eIXs77l2k4Ps/QNHuXT
0A+cnx3phwhETA/dCBKCFjviLlD6OweWKaHDswertuhZp5Z1QHniVzp07tntGvJsO/2nsiqHk0cK
+jNJ4DO2gzXk9JXSedopQNmqsIQhEJTuUpftEpTP/3SzkLtm1vO5bCHQFECTMFLwbnoo3HF6rodA
33VDzfeB1OZr49ripW1Ff4dOdXoz5fOf2dFdmJS6uPd7P8EE6Oy29/sXr5V5PBo64YOI+qKhIHSX
2TCrtSYuQ6bFZ3QzsjveYobhWlefEzzxnEhnPIoKVsk7OfVlJANPvyaFUvHMcnK0mc0ialLwsoWX
HzyYEodC9gaKSKI7SmrYD4pS+02XC9AHhrn+afWsOvNZwwsnzbojQ7a/z22SHNFIre9b7B9vJywj
bzq3anYBYxhk3SY7rGgZ8RboyaSjNFJ1nx2KEdU7XtokNE7KI0vaCiyeOjtByyzYNQgpIYdrKRze
6E5zLXel0lAI7rysBiyfB1886UFAt231I5qVWSTLMY1c7bUnKK2QEaJYXO2EHCDHUuFCcMDr/Etv
WTnwamTMwzSozGMXMPKAFkiyqwMhY90N87EGPPrS5sXvhDVOHLhFEqWsq6OEefnJgwZTEGb8agLb
+WiCuQC630GivKh3ibb5l5rkbphR3yl3dp1A219MPDhpWTbfbLjT5pCeKeWDNjVron6k4EHCs82+
D7QI7iqHp9882/qs67rzETs63DUyhJB9o0t+qNu5vzEtgERopbmw0prbWymT8eDlNXRyG5QgmhZw
3bCnwjyYDKswqzwTkTYNLgqImD3nWRdx6ZqQwXz6zh6m4U6jEXcoYX97m9kVuwy2337Gqi4+J4yw
F6wd9eSNiUI8hZyUG3IFg52QVMaFnDmfj7BWsZ5gWym/eBTlYwtGKLs6GeUNGjjMilBZSnZyYMoH
XWqGGI4MmB+iOeghkM5ZdbKVxUOtR+zNmmb0U1flZmdlKd9bldHfetUBX5HhNLBynoDuWOY82+fu
gFNNJyBmDHVOT5XkTeihSrcbhk6dOGPs3nTtEOnKr+9yT1aneXINqA/cnuFw7tQnPY9OSFhB7lVT
sYc6s0TUGTMesIOxTAX2gkT19VAQNRwVcvE8rJIe2gIT1AzOjACSX3lpHzFSmttK5kAD54UNC+Em
uKNE8Sdd6+k+M+144ABwhRkkJe/LDKUor6Ppz35mw0GMbXaXIuLsJFxto8KDTmYpfKi1cJLEihFT
hDlJ5kOeQsel5Bw5ENKvqt0lgMA/cD0MT03ZVc9kKN1IoBe3bwtR3rY5rT8BRpyEtUnlp7Io0VZU
WD1nKE6SQ6koOUjWPQQ9z6PcIebMZod8YzAJOSWF30VAVHG0D7MmDFxnhNGfnm+DbOZ16OWq3OfQ
oT2iqtI+Nnaaxroy4hXa6fW+YqV/NNYUHKc50Phn1oeZPTtnMef9J8FKHF1SJE9TNc8/Mj3mRzct
/Uc2dPOx0m2BfUKgSElc5zRarXfOAprfJwAe3YyVrC8OgvdXBs/mT9Ugf6FBaJ8L5vW/+knBq1c7
fXA79lrfOdzqv0+OzKGLlI6QLkqnA9rX8800mzLDFGsGSJpqcZiXQKQhgGMV7WEs0NFwnByg9SCR
+qUrVfEMrZXsOygMZWQQFu5pOhRfh94bwoRCcpESQzGTpH9xJR0SyN3zJPJtiYMlKbqbAWZJ30dj
rurTs813jsgsiDRfk7EB+jPPA3GnHVhmBQRGJT3qlPFQptTcJVLI32QseFi6gf8K78IiKvXUHxqS
5V/SvshvMhfAH8Rtc4PQyyKSGPeprubmpkWIO1UWJDfZTGgbiXagsT8h6WoKqBDZ/ZDC3ZxUpwLy
2l+mxnIPpBHVWdT2dBoh+XKxbZlFmhnHPtWg0ES5lXVxkfUND0GlgXJI2qU1wrkIzu5cJaHlduPP
HEwVjLJoHmauPsQYsPlS6apHX2TueQ8UTU6zWBVMRLRFY5JBFWmjXrVyz16qXHVmbD14F/AY+zB2
qxyQGpxLnRD7wHKtjcv8SrV1qSSCdpvntFNPYjJ2kEsa6I2srZu0GA9unZ0tZ3BRmGAbN7S1ES0q
B0BHBAiiVy2ygd0MZXP2Uzh6QczrnFj1t/cvSyv3yyXXPYU5gp+PksSDNcswHdxTJrcgcGvPXlyP
wEFu/HwuSNyK9hWqOQghEvjNj/3wxb0oEITWwdiC5udlTTRLd45HOdbHDz19qfru2DXoOwV0u53O
+lbO9OdEt8iQKzWPpd67p+xSycqzY2APsrBz6rOU5R0p+g9+0cVdDiKSwvdUg1l3Ieoya61C9Fm/
vj8vaz9+UbBpp1mUVY30D6lwc3AKuznNdHZfp86fPtJFRRJ2LSb8c32vO89jqNZgi1lArbjQUjbK
gbKL+SqC5slI8/v9oazsriUp1Yd50txQINZxmQIWA6ANF0SLcYBfEDl87BXXusE/Q2GS+I5XTXbs
w+1a2z/7WoMYtJe82r//gpUdtvTC8FKCH90zExOJFKkfb/rS36icrXzp/1BN1ZQbUbc2eC+vFk6j
vnvszVaDZ6VwslS+aHP0D+HbwGLfzYt9YnBMFVZXRoksjwCC9aEcULF5f47W3rWIQnNdlZk7oAiV
qqS5tG5wHJ0aSN+mCUeo8IdjEXQfOx2W7FlOelRr+GzHjXZ45NW5u6uoJ0PcnN1QmbTZU6UE0l2f
bETBtUW82OzInhqHQ/YWR70FHq5mUwjRtFfYsCShT8uNOvxKHY8udn2ZkHzqmxT6WenTCNlb1ZOo
Nl/qtA41hCa68as9bZQMV77WkjPLRmRz0q7kpZV/mP48DA9uvVf4VvmWH8bKwl6SZl3IMvqqt+qL
Ie25cdofHPRCMXpbvKqVPbnkzM5+khYE2MzYuIAvkpa+jgrcqg8t5iVh1m0EdBMoCnUFcsyQ+uLo
s/EM8fQ9HKBf0CDfCMJrk3T9+z+Rq7EAXcVtwI7b0fwW1HrOB31Vedoax9okXf/+z/Op1m3tKWrH
XsfEuUbN9m6YUIh4f5ZWdsXS56ErG9tzkCHEMxUAQtSRXXwBwG4vrA8J3OKuucg+ZMMtlzckiGce
HHkd/EoKuFUD5vf4/gjW5mexrzlrC9cNlLjg2hmrqT1mozy//+i1HbbYzL1dUns0NvKDFIjb9k+e
/qlIGpkMfZ2NLGElS16yYHGZQhmBmgAXymHc59weHgKWlJdmmu9BfDow8Lz3VpL60ftDWvneS2Zs
r9uAjbioxo0LRVT1Z3TbiOTfh4+h4Gy+ZMBKr7EUsOj43CPqBihRSPnbFd8/9uuvo/pnLzBqORSu
oSCfje3JLesXlFuqnTW196ioOPv3X7KyoMhiQ0O1QcL63IGmA+3vLG1eKjCIN07YlWCxZKyiCjUE
vZsGMeSsPqcWeVIW1KS3PNtX1uuSp8rdoJfBVJHLWDi7qukgc0OHAHdVchadAw++Ytpqtq2to8Wu
DiA3NY899Mt5e+LS2jv1jxySmij/bSzUtZlabOu0TEmbt05xadG44P43qu8KX2x84rVfv9jYTenk
KE0BwVJlyWfREJh2ohhdTyjd8ExuRe63hxAs6asWaTVNUj1fir/ORTR/FLNLUULUG8N4e6UGS65q
TUTa11zaYHyJM+QEf1lFsAFieHuGgiVJFaW5sZHwFIu169w4TH6Zc3EDR79ntNX+vL/P3l6tAb++
+p/NLPLJEKFpB+8cs+s9dDaldJ/r0n/uU8gD6abY4vSuzdP1A/3zJtSZC0CaatimzhKdg879AuPh
jTvk33zivw1BmMn+/8O7glaCVQIPL5x5V2kDfoxwhv2c8ZMvpnOnyNG3xGcgUb9Ru7n3M/ZV8fJh
MM6jlzePQ2E/c5s8vz+pf9HGb/2cRQ5POlIisc5dkL2D8eT5iYsafaGOLgyQ7oKmTe/nSl5Nd4S8
wAsXdi1w1zyTlI3foajMn9ikR+jbs/rZAT4/bKyqf1FOiy792ICd2czCeXZaIFuGcda7kih579CJ
3jBb/mIOUXHpCTqG3OX1PSS6vRvVzOjRSeiFWGlTPRobjjBiBFeg7ww9ViBOHDCDKrTGMblNcJu5
oA5i31bMVecCt5wQxgL2wTYjy3eE63ZnMTR8IJRaxyj7VV8r6fdRQ419yrQNcotjG8jq4DSQlR3A
hqdOwCgCiswk+I8ycIId7xEZDZfpXal59poo2z9NnhYHBYZB1DgIy4UaprsROMiNaLa2AhfhUkrN
JbsKk3u0vmdMnh1nC5S/FmWWgbLiCXw2AWf5H2fX0uSmzkR/EVUIJCG24MfYnncmmUk2VG6Si8T7
LeDXf8f5NrmKMVXeubxAIKlbre4+5/jt3qL3ifdCx5XLzO9by6XNZPhJXaPzO6OsPvVHuq/ugWNG
fza79+7yMN4Wd85TeoieIEPePOKq9pA/9SveZ+GbTCgrYFM+Oh0ApqlAa1ptITIz5EHfgNXLSYVe
w/stLIqJapV5BQ8UScCS5+kf0MJ/ZJVcg5pfjuvEX5DWAkQLKWhMjw2YOe5lQq0g0nRC/zmaw5G8
tkMXyNZNnEFw+7rlX2YEIdxk84pEnkUOs9uj0+idRfp90Yo7FqHHJqdQJCveat1vfLcMXbCIgah/
A4aUmwJlbiZXSsuze3Q9dMfRelGOfqxk/lBXyQaVise50ytGdPnA4GaeZQA4rUcmH+AWC6XVJAcU
1JPOsY6Kb2mKqiwS+TeOdN4xfxwYKGzIwY6b4VjmzTeIbb25SSb3XQyofN5O/9JhlLvrq3Z5p4PP
6r8jeSjb12Nr18cmSf0QzTgkBAbYCwa41NtGMFwPQRiV2z1mDUq2+qn1Cv0cc9T0YmdYy1Gdp+Vv
N8FN3czJGTvZTX599L3mH5ajqaBHEfj6618ORLiZUIk7gKITC68Ptpe9b705s7216n8TO79tBYix
1h1KYp52su6IrBMCwQzVuW1JEpR6y8b5uP4RCzvXvGUT2/IA4YzzY66z9ENVEVgL0DRzcPwMbO4V
o4HXZ8NKCLCwpcwL91Ch2wiOLTuqNtIbVaMQ23WUH+o0T8Pr37M0hHHmpHKIq5mk6IAj9xDt3HrO
XYRK3W0PNw6dMkOTsRjK+kidKt8Dz+geXNpmQQ8lxJfrQ1z2zty8dQOPiyaszEuPNYGAXTDGpP6e
pMJ7HQq3zIKcoNw8th5DipBU/sqgC1Zi0vA0GpcBv46yI3RHHkDf8elc1L7+PUuPNqbMV7zskqHJ
j6zIxFNvs397aB2ubN7LD2fmNQYJLhm5IhmOJGmBk2mjb0AYxCtvftkymHmFaQevYnEirCPEd7Pv
WTypCIBTmj4Qt67vhxkMUqHV+t5KznRh45rpD5rxNPLgXxGV63+ySbxxPn2r6uamuIWbyQ8UAhzf
mnWOWxNavXs1Fgfbawh6ZyDqfNtSn/3kH0eTxVoIuImSHQqbdNs44nrf6nZNS2TB25q5j7Gse9m7
iXfIzv1I2ZNfjkGeCqTrXq+//tIAhrdFY7c3NrlbHSmYXb71rQL7Xj/7467KR4kGwUio/fWRLm9b
wCH+O1ET7Qk0egjMLSUdSAt9/z7vVba57enGqapRtnBoxspj07f91o00rllOU94EiWHm7bueCyr6
vhqOXQpgZGGDow4A6jSoBbDWPnS2Q5eJH1Co+3LL1zDzKt5AcTJ2PKc+znPxWqr0rc3TlfBjycDP
lvjHfiVTXlul7dVHDlR6yCN0d+UD0PcdqCQKRcM8aVbKcJe3FjMv4vlIY12LqjmmuG0nQ7H3Fd1O
qXVXDu379Xm67D6YSfAEGfiuJyXg1clkfYqm9rPwpm/tZFUrxr30fGNXDbJSNtqIG3Tg0aBRxTZP
RJA28931179sEsxUNLSmwaONj9efXP1YVuUQZCJfY9dcmn7jDEraNAdcs2mOnYog0pGnVkBw/R/c
+smiax0BC19gXgx7dNklHcUaj1Bnuu8sqfdZm98WKjPzQlg0Q9nOlNZHCQb3TazlDzBJeuEEmqvr
C7Cwvn/dCnWEC7XbNkfdkAHkWukPpKUUytFr87M0wHlx/rC2aWoScAdG2KD6vebv3fSURSuG/Lvq
93eUz0yCotTSWWaxEnR7dt6iqSoZ+abGYsNr29b41XN586106/5LBdKvbST65JTMdLrzNBl3JAFL
bR3zCt2KgDbQ2IreaGb/AzoZHQDb4j5fn+HfYfuFtzQBkSNFuNKqMjrkaYbm8Kzv2pfGT5gXxjVK
XG6VAM8e5S1UHgafPYCnvdii8ZyfOPjCe3CYvaNXOP5iRdmatNjlYJOZ1EuALxcxiSJyRPv8aQRy
u5biuSTNqxP1YVezFwAS55Xb0oK3NSmYEjGg8ugi7aD5BowgOwud2k5lb220qqIWc32OFyzdJGMa
qJxFQ6fogHX+2XZI087z/FhExU+fra3j0kY2bhgjGZN8riZxEPmJV/6+daxQ6mLl9F56uuGrkKm1
bUhXWGeknN4hA1o+Oeis+BbN5VqhbWEIk5Gp7kHLQkYO4Dz2dlvzOUSJYV/brX/bKpjMTC6kXePZ
c6JDA/jJxuryBzAoucGYZXcajZ8royw4XJOZyYfA5yirAsAT/93r/3WalQhnaXoMR2WBMz0RbmId
OnI/QjlUD58kYqjrG3QhJ89MMDkvmGVP/RwdwF5VnyztuveQ8yPA4ssY7ga4+I3rZNXPtBv4Fmp/
fkimND1ZdT3v9YwiGRBDIigjjyCNj7bsSUBG9/q7LX34eaL/8NAqshKXEHx42TahVtGmnZ9ZcZO8
EWF/4c0hyl6q89NbILhkHBTJwbF/XH/zy1y/eLhhkzVEVyOn7/HqQ5IHLag0Q8+tggSOPm+rnUQW
OmgF7rbjGXIz1fYWUl0rXRYLjs0U16PWgCi5JdHBqfqnCPTgI4OWpcp3UwJdjDWmnoVRTIx4W6W2
onUtj3kDFiho3z2jPd/bxYw+zdEAPq/JXikbLWwDfj4s/tgGie/bSeGX8RHhjLqDJnu986bqV+IC
ZX19uRYs1+S74VKyBg3p8kj99wqcPba3xvi79O6G7TYk9mdIN0YHt3S+867JdjEibB6tKm8vDXD+
/4/JKaHaZ5WjHR00UuahggLzU0Wa/jWKMnnj7Bhm6A1CzSCljQ5Vc9eTOLSLtcr40ry7/335Xtfd
6Hcpmt5T5Nsbf1SbKgcA6/qqXu4vYyYfQOSCPqLXeO/JniL0/kUftsu+91r+M5fOczwJAl1bIFZq
sb8+4MJhb9K0jD0tysiyxMFLxvYwEPLBk+xT60NKdpZrXPBLC26cx3PBOhZ7bgTsjt7Q4jWl0ADQ
euU4WAjATKx/Am4GVlQouHVN8ijd5keadU9iaN96uwyJcr9k/LbsDPqO/rv43ErQsTrhQxyXP4ws
2vAoXzk4FvaVifCfZg5mQafFmVZmL0Uh39L4tt5YZgrWKV+1eakgiuVKxOeuoOHcg47v+gZa2LGm
Pp3lW1UpSaOOTurnn5A0TliIhCX3tmVFp5OPO9wAOkPdfIyz5x9av5hujMFMpD9IFkfHaiZ5dEBb
wbh6pPo0TfTt+octWAYzDD3LJ6+2OnxYBwa7JN0xOws9noeFWCtQLpiFqbimonYADV+rjjTtwJE4
3tUTQHygEVwJ7paebxzoSVXnPkre1qFR7JDOzWaM/Rdf+StVwaUJMqwaHtYpm7NVV4ClVpIEjf1N
ZC/WWsVz4fkmY4Fn+wRXTdh1miZl0Eg7ChK480xUb0oKsuJxF+zOpCxoyoFO2oU/B2rvzk7Yrq/o
l5t2kCm5Fiuv9mN0Cx/BxriZuzvRopBOmqApb2urZyZzAfdbUasGYQZwuix9sgh7tqLHnpGV6/ZC
wGTSFrglsehMEJYB+3oiRfwrAgc1WiXB+1nU7wDjrLWmL/hwel6dP0KCrCQDc9MIjrUHhyjiy9l7
8N1mM2WwbP1aJKsU63jghfwBNaw6ntDY5o1CHOj4hP7nsAAPEZhwbrM4k6IAnX8+nyjDaUqGL4nX
xYFOyRtr19Z7abMaFq29svajqYkOReoCMe9sSqv9dH2zLjgLE+dTD2yABCSsmSQ0AHlO0IKdH5I6
t82MifUBF1xUOuCnP0yMfmc9UiN1nsXAE8PzXf+ABXdhAuvQ08S5ZeMAxZEMeDcAp1/GLgvnZE0M
ZWHyTVgdsgjUAStFdBBV/ZZ3SFIOayTGS+9+/v+P7Z+SHFSxHiLiaWg2Loh6UxqOaRK42ev1yVlY
XVOZGw1eHgiYMhDSSznsGjilA9XgYK60Fd1dH2LpGwwTHggg/un5yiPEJ9Lj4Of7gn9yoxujGNew
3BSiAyqlnjhop7v37RHkvnolW7Hg5kx5xBGgdz4VcHM85/SDSasNp0n+W8W9i2Y/0n7K60KuTNPS
LjJMGOKURA/TgBqiLvU2t/J0S0e2JlGxtAjGmQzBpRLMm312LGx04wVum9s7u8pkUKFJ8iHr/Hxl
yhYGMrFpivtUoE0nPvrigXQvQj230Xdmf1zfS7/P+Atu2oSkzUkjOBNNfPz4eDpY26cH9Ur3dH/S
AWgNArA7hE5YBqco/Al+h8AKaNjuUX4K3Q0CqACKF5t2Q47sOH8pD96+vocGZRVU4Sdr0wd98PP6
W142KrA9/9dqJ3sGKF3T7OgyZCzyNvkcjfrHlGW/rj//8lahwtgqEDbFWsoygySfs3eEB8WMaKWY
tvRoY58QEWdWL8f4mI8ifYg7a977UbPWYr8wMWZytBHg5aEMrsCW8Y7Ob5K5uxxyoDdNi5kZbTov
hQoUwqox/WaD8SCy14TWF2bFzIZSC/QzfMSTIYcR5Ar8RQBBXn/py/ZCTYbNKuFx0YJ//eg5ZON7
uFFE8Tkl9FysQdOWJv38/x9nSDyUak7GHP4XjbvM+Tz0c2Cla6frZRdJTXJNh3igC+6HBNBitBCH
ULdPkWlliXOvVZe+dtOM6RLSHm66DkOa9r9fA52J0ibRII+I1oaHOR5G8GSQand9NZbmyrDcCpS3
vEtEjBZjUgUeV8+Na4GHv/Rv8vLUzKU6aSEyVbsK0nrqntbFnrfWSqFuaSUM0x2JmpTscJvX6F9i
Bd0xhJl0ZpsW6WynX0nILpiCmSr1PChyTfgGNLjOzqd6ylgHBufZvunuSM38qFDcypgzK/BPkn/5
TPZZlDaBgpAqNlUzrBjd0kecp/APk5jTdnSkN+EKz0FP0bwL79/r++dy0oOaXOAxSaCdbTGFhj8n
dFP7q2iLwE7KE2sQcXbzr3z2Dip9uT7awoqb7OAN8ewaHDBw1on7JfKiFqxX8b209EMjUrGZ/Xnt
GrbgpUzOa8uFTtMAuvyjN77LNj167pujI7A7iJUVEZj5v891yg2zjm1nQP+RowDT7n96VX8/2iJg
A+IfVxZOkI0duI29LLw+cQtmbmZTEw/BVsJBM1UkPUrBhQ5Q1H7QdTKufM7SAMYJLSHOWhNty6Mf
7dQ0bSh7hdzVjW9vGDrapuSsVGMdxuLrhHxs4z/7am1qFkzDTJq6XVqlTo83T5X92Kc9xD3aldBw
YY3NJGk1gTpM6xoZlcQHDYzvokaRjjKknqx2k+zYgydL9RJP3F7xtgvb1sydFizlQymQ6ILIh0LT
AnCu6NyZAicZx03TDsnKobSw3GYiFdx9U8cTH1UdKaeAjA70/UY+78o8LVaGWFqX89B/uKyJW8Dh
cF+CVUyDNCnr4hCswbd5XTNhOtA09SyvRMIxqd+mrBg2MTAE3Rm9gGazFW+19AWGicu69bokQVa2
hHpxO7CQFWswm6WdZRzbc+FHo6RcHUEivZkLuN9ch6B824lqekiF/Rm0dyvGt/QVhmU3vh/RyMUB
7koGUZLiJ5fTyuGx9GjDrpNGkzKCoMdRptZz41cbvlp2XzAEM2Wao3l0cKZRHYG3gwjLr7Hgu1hA
xGWiK/OycBaZ6dLebV1aOedaggtmsvSJEOcIwV3l/JOLtWVemCAzbzpAmqiobMx9zcBMUX1Pbt1A
Zr5UjFGrkiiCQ3L4fdbMkAjpx692632nuMHO3DqlLH+96fAxc6eeEFbhp/CwNNpOMwOD3FPSrem9
/SbSuHCQmgnTUkAXcp5H96izCYUJOzo3NAAddCoksX4mJe/BOKfG+2gCQqizc3Zf267eSigpfWtF
pcOckfSUCTCR6lbYj10+k02vyLsTg31PlhNBY2Jb7hy7th7Be76mc760Qw3voMQcM+bx6IBVtk9Q
uSpefC7jX7oHO0hWD+6Kq1uI0MxM7ORLtGJRJLwakn1VucjCwXFf7Kl5tp3ke5rPz2XSkrODXWk9
X/oww2HoDBFteaZwZfxujjzs22+J9aiytf7LhbPHzM9SlUphMy86eG7yLc/cn209nvRwW/qXmvnZ
DKWoiVK8vh+Pd1z1OpxlcfTEWgvygus2s7OpJoqTObZQZy72bAJ9p7S7fzxCj6qsAMaphv28qgS/
4EDMTG1eQb5eo55zUJYtg963PoEfcy39sLAQJvEZhT6q3RG0x83Ol3GMg4wUQW2vOI2lNzeOfz+Z
Ux8y9tZhLhpbBaIbkieIoKrdTT7J5DhrHCifjfmMiinfuDnaNiG2nHC+cmdcMAEzQ9vRuAVSECd/
VR+GYQhRdQZhDS6pMMPr77/Qo0TNTC3pacNjgg/IUBPc0bF2XuNE1o/1hJSKm8ZAEud9tslsT92R
qFKfNJ8n6OtVa0x0S6tvmDmfqxjKaBDMaQvHtcG94IFxMfEzb0NqMq3Es0uDGBECUrh2OziofPoM
65Nm2zxLUKmaVmZxYZOZuVuvR4NEXaKQUYEXmGd2GaCMfuOd28zcKqBOfdlbKGVMaCqcwGt4W+cN
NQGwc+dWFTkfHR0HEyAEfZBwKvma9MFvVqILJ6oJcuWWh+tclbrHmvbtc3SusBVtY++awbWewDmY
PJboPg47kE9C0BF53lryXwzKpXIDbyPC0Zm6k52XzkF4iXdKwY+bYWdIvnLALGwKE8hoiULns4NW
zSJ+ZdmbQ+7JmuEuPdo4lDM6zDm1K1RfwSKahNxCQTRmmdVBA0j536/b7sKuM3GLta8LaH0jKaxR
eQozf5Y/xCzJ5+tPX/A9vx3GH/emrkUtugB1zGHKwQpdW/lTlQ0sYFH/ywez6/VBFj7BRCi3tJZZ
7GAHckfdp7HeVqpascmFJTB54LqKdjV8G8qv42PBqq1dT9hq/UrUvjA7JgxZWJUVeRqn7ziK0Mvm
DR190CbM27z/cn1qlt7fuJp1to3gpz2/f1nuolIlm7b036wUMrjXB1gIIEwQcgI9nKItY3XMvCpt
NxAcS14s0STHAbS6H/HU51AkpfieGVJW2+tjLkzbb22zPzeVECAt49QCnYN1qhr1UuhmD/rdfxyb
/Lo+xMK8mVBVJ3EcbqctPwBHBR4q+6fl2C9TBz65689f2LImIlJUeTx60quOVgvMS1WQgy2LZGVb
LQTZJh7S7/Me4mSsOOaR5+1cJJS+8bz3ty04hTfKofOW16CJQj9HXYUyKda289JeMM7HXEVjllLc
oPP+fsh33PmoSIr89w/wlYRttnbgLKyNycBX1kiMjDGS1F6t0Q3pblgNuhKyloJbwLJQk39vBK9M
1Y/u+Y7SnFXqeqAhpEbnQuZlkC0GFdnkiGITgUjv1W1igqiNgeKBNJAz1ml9X+ZcPAmom60s59J2
N9LlKeSCXeiXqiPvh3aPO4L43NFz/0TBJlRHxhQEe9d35UIWwSTvk2Bl7XMbqU0PeME0/aUaFnJX
IRN8n4h6c32QpeU7//+H9Q49s0TaAypUlcmmEZCbElVQFh/Xn75kWOdJ/OPpNbhGnU5G+dEduffQ
RZJtGtZmu+tPX7Is491VyZJWWU4BHG1VlIGXkvLV4jzeurN1Zsdpfui5qDdO5FTvTjvFK2XhhXUx
+cu6prdpkrX8CCAhJFCI6vZuPTSv0Hfge15pJJbcxr9tu5kIXjKAAbTmhB8RMx1rB7itvkZvWXov
+UocvbRGxqGUVJEFFvlkOjXWXDz0WulAdbNcKcQtmIsJ+M+c2kk9CLac0nxve9NeR7/aJg5ZRG70
3Yabc4YuLTk4/k95U+36yNvpiH+6vr8uz4xrgv5b5N6bIgN7ZqvtF8eJnpNklRvn8rzAS/zXMpC8
HgX1CV5bf1bw+ba31z3S2PHP6+9+2a5dEz1NoBwwlplXnEbWhSz7gPRiOFgrD1+aGMOshZuCzryx
IPei3BdQwz9x0a/Y9NKjDZvGBOvUyR0HLDp5ghZ+SAQN0lsxpst6q8Q14dFgzvbTsbXw9KzXD2mm
qjCWzre4QrwUgFapPQEg2d/30vo/Ccq+SdtppWixtOLuf1c8LScbFP8g8oaC9Bgw1//qJ3LL53En
7G6tc3NpEMOYoQUTdX0HKlOX5f9AqeC9hRKAT5s7t+ver++spRUyL/fEadR8JmMmc9oHMUn3LNE3
WpxhzH7a6EHzqj7BvTb7cZZ6IzLo4Vx/8wWbMIHTXHSgpEhc+9in3iNUlE4E4aQ9ePvbHm+Y9Oj2
Dcv9Tp3ymEIDx95PbnqfJMNNfto1cdOagWDPzsh49Evra1njXKvkv9ff/PJB6orzbvrjmIaaExgH
JdOonUuO/v343xmi2kE21a8iZmPYgzEryLW1sValj8+T8nciwTWB1AAEjwJee4RwGA85ZUHXPseH
uffCed6LrNte/7LfNfNL45x38R+fNp051ad2OtPXeg3fRmU1B0Pkp2EVzfoJWXVvI0oU1dvB7V78
wa9xdcH9JR6r/G4mo7jPdD++zVnRB97g5qeBzx4WVmR3Q1SM3yvAlrdzYZFD2w+8DEp7TLcEXLVH
XwGZF7h5E3+JPYa2uzi378YzaTF2Hdi+Kbe2nUv4Bsob3oEWsrtTkWL7ygM5Myt+gDpx3LFMxM9u
l9k/yJC91hAnt0JCZ3/nWrr6AE2Jukvargrt2kfz3txYbNqQJhEbRYr2jlPq7kqdzftK2O5p6Ml0
70KPYhMDQwPuMKvZgaSsf4nHbn4u+gY0M4ATWFu3092DZVfuQ4SSycpKLBifiaFyZCMqz1P6WLe/
muzDs5/8G/vVXVM1NYp6EXMom50cWqCZq1UKAV9Wa+glDLVa8d+X/Z5t1rU93Dvdxpu7U5HqJ0HL
+5YUK3mNpUef5+yPTTp6hT/aTHan2ud3qmU73q1pKi492tj/6CFIfJCwdiBdfIvK19T/cd2wLi+n
bQJ/aJzFWtWgE9XJFAcTBGzcmDzztbDxsnuwTdSPw8oSiNa6PJZUSkTWlgfQkjds9JyK0IEiV2gP
ZXmElHW5kpf/nXv921PYzDjXJNhzmrgp4lObtWDhyatpfsvyQexmIEg3My3zPhgKUp9IC7MiSSQf
0Ul/lvRpVb+VNFMnT0YUdwHqFuHcav3VQhjmACcw0ztHoPkvRLunIkEnKrRwJZO2DxmE++yAt0n7
gIgAxPJWaYWZ6w0gZ6d2+cpHOX+5acXMorQPOtCCMexZD/0ML5A8IlshI2tnM1GuZF9/J+IuzKHJ
8QZG6rQp01SeymmYq5CdGaB4ZL3rskzLA49ZBTEkmVknDaWvUJ2Jt0XW6GPnxEkZSmKjk4NKAr0F
S/pfSJ3TQPhVf1Y+aqdw8FrQ71dVPIepk2bPZUesr+4UD922HjiYXdU4rmzvy3GUzYxAJO083jbE
8Q82lNj3lJfqzYM6coIiFvdOY45a78r9ZWEksxsBCQzC2oH4B8iVRD8HkIvAgQ2igsRjX0OSMS44
WbmLLfiCv1oGrKGckeBKjr7s4ipAiz06bL1KfL1tgxlRBKpwjRzyFg3NLf3HE9VDNxWo/CVqrS9u
6f0NNxl7pC4KqGsevIg8NpHzxLrq7fq7L62C4SYjPZBx6IUHcK8VQhYKRMbzYwImtkAX5Kbcvm2i
qmyRwsQdy8Prd5+aWmwKla+s7NLrG2E/+Dh5lQgJppAY4i7qk1MnW7f2wwkUjtcn6HKIaJuSrzrt
o9zLoebnMP+hHeIdS9xjUj0rCGHUFSgWC+dnqfj2+mhL32OYXwnLawrL9g4pG18dUr1PtNhnFMmv
DLKXN41hFvOpxWpqCY8ekjqaoe/YoD7agYvLg/KZbNuVlVk4J82S/lDbYIWtgVUfePpJdPyekfEV
uI2Vfbv0+HOO6o/IgTR47whkaAfBlf8BEpH2tc4iP0YgqvTP6xO1NIZh1yP0laApzcUhJoWGIBE0
yYO27S10DjpwU7cNch78jw/RfPC9pM3EAdHxE5mHd+gyHlStV2xv6RsM+45tScYZnFyHfGQvrbI/
RzUQL8Wwve3tzbt90zUja333EAs7GPNhqyL8FJvbnm5Y98CHFhG5cA+N2NsAG8YNVD+HNQL9y+lM
KMv/d+YhZTWQCq7pkFi7SM8PfvQV6RzIFluhI3bXv2DBnl3DnsGX2VoNLOsQZdHPqrDyQHuEBNxD
yZ4Vw0oId17MC9GHWbIXIi5kJal7gNjvZ8KqIrCEfr3+BQuzZFbs27mUIJR3XJTu/M3QVt9oN2dQ
VmTPyOYANaXqlRTI0kCGRXeqEdJ1FNg5G6f6mMGNDTnfsocmdBP/KGfQOOZlttaruzSYYdrW1CHd
W+XiAGxTOCa4Mfr3aXOXzzNEkz9fn7mFdhTbLAgnik9g9CMchXMvddBdrvmPueQQx+yaON7y1I1C
u9JkB03GbuP2BLrUvETjgvIsaIhff4uF84sY/iVunRF0XZ08VVV/l2h/N+V8o4k82VCyTnIfp8sp
ctekDJdGM9zNyJAc8NkkT0j4HWxLBGSOAkgM3cNsH+yo3bUaFwDRvt30cWZd3BFtOdTtyA8j4+LO
0hS+rfLtQ0z9LoAoQRqAGgsU9UCT8EOnqn4lSl7Ip9pmybzuILYBAQL3kCWRFTAyNfokW2fINgQa
TU9+DuFgL41EElSQs910amZfHBWtMT0tFAdtU0FNuaJNmEjpYYKu9psjwQd2ivrJpcDEo+5wpHmq
71D2dsEiWvkDVBDqFKTvdk0cCMEk2VbRqd+4Lp8+Jsic3nYamFX4slW8zYhkB9efXqIRKlhd0o+B
laxpEiw5OsOd6sEtRJxY9KBF0eRBZ/V05wxOWa4Yy+83veBJzaJuwRw1SdJ5B/GbnEttK6lfK5B1
QboXIJQYqtkChHflmXhyoyMZIGzeusVJd58TSMfY9hsboYXLnhIUbXM3vxN2tDK5C0eJWQ+u7bFg
dQz24jQZXxqoetf8rsimp0K8Xzemhcn9S5BNNtCd0szD1S/+XOIum5H4+fqjf9+DL82r4W95b9tQ
tY/FAYzbBWJN6qnQgpw1SJ5ahUK2lx+nGVqAVjuyLRqB3G1l5WyvNGhKi7npNlRw9+f1l7nso1yT
JrHMPTnVAvlku3d3I5tVEPnju4NEVFCo6HvGrCDL52nLh5mu7KvLa+eaWGCFTiYXekD9qbSiIdCO
VqEgpQrKrGDhhK6t61/2Gy/69zS7f2GCLZn5joKzz0GBe6oJ9VnopbNzz3WMm8sMYsgEys+7vqci
DeiYxluoCDm7yXWGENmZ8fOUSY4Ch29tan/Wz3qw+DuhyM6EoNeV31wwez7P7Qg9SEUj5zsqzOrT
JAtqb2JmVZtJpS6q6KLbVFKSTZMVxXOBdMU2LaEVhaYBdFWruovfaxkNR79zcSIkPZpARYHzgvtk
k851ie6Q3tqpFFwrKefpz8Eti63gGmlyCuyOtWljJ3/Muk48y2KGJHmU6G1GEn0H5vh5l6S02mRJ
owKfE6jIz5mzyTxreEgGSdEWmtW7Yhy/gvDNCWnm+A+eJ8aj6IXcJ4VLD83YFJscDWmbnJTjU183
PPAk2tKmbE4gqOMOnyw+qMCeNfy9W//QcVTuel/dBhxzTfhVWWZzysG9eIyzYZPE9z7ELvxkDUCx
sBlNBFZXNKNPRFKfYHXpYy1dcUysdDeSSp2ELIaVC+Bld+KasCvlpmNW0bg8Ef+HL3c4L28zJjMf
nZXJ4CR5Up3GPtmBkjbQowjccdqn+jZwnWvSVrV1JLpKQ4LGlmOQtd1R4rTRuttct9Nz7HXJTI1j
LBPYv6A8hwfy2YevphfQ27wPcbPGZLiwwibCvgbELoW6ljzxotnIOIHczIgiSRqAjXflNFpwoibM
XpS9i0y4159wQEIvXU8g5KH/0lR8qafioUQMHyRE1huSKWdlyIUNZeLvWxe50chBttlh7eMs0pcp
K1cWZOnRxvE0jik40NNOnzjXUK966VEdu77US08+b4E/rvcTi1L0YeXqpH39wkcfyAaub2MkcE3Y
vbQSMlZtq09sOqHctZnyNf7IhR1qAuw7WzqW5TnylPD6JVXqjjXxvdWWL9dnZenxzn9nxbZpKusa
G5QV0zftZpu+hhSAV9Lb+kFdE2EPbnAHWpT+cBIc3XHgU+Fa9CBH9O+VkNtRRWQ3dv7aOix9jmHP
9tQ5bZtQ3HpY9T7HMY55566Wzm0FcBNt76DaYsdDI8FlS/pd3jcABVZ1u5I8WHAWJtjeIoB5xDnD
WuRfKXIf7gS2udnfyPTLTYttcpGqCgDJRsIEyuYHkXRr2Q9s1NvrD3d/h+YXnKmJtpdp2bG6pdHR
plaOCKD1o7uU9SBTGyVvHkfh1v9m2urtg57Rvxg4KmbHaKybZqN623px9TR+sNLOvUMX0+pTP3Xq
Y+qF/qZLap9El8Wfi/9x9l1LduNYtr8yUe/sAQga8MZ0P9Acm95KemGkHAg6APTk19911D0zElsn
z72KqKgolTJpQGBjY+9lnNz7kBtRxXW3DFlkG1aD4guS6dZjjX0llm66q8Gru5tMoA8ZYd6Lxga4
aQuGPja4/5sWGMBoGFrvs6At/8hF08JUTwZlhMa3/zARwj7qqk9VmNtuIUOnUupmyro8tnFg28mm
UnGQZdbGce3iKKnMP55OtQkVWZN4DA6yaKy1w5WTiXKXKqiNF1U670aKzRIQBpNdof4QPBBIdh/g
bae3czvaSdA61vdiqHzsolqTL/lsm9uMl5YIm9zttpPvttvZq+p9s5A2KUfjf56WIL0tNXc32u25
DLOWp8eBdvWjqsbmyNSY2aEvK4WmERDG9z63zCYtUvEMl9sKuiDQcICirmSJR4z7vQrQ+LHH2rmf
pgCv79VZEPqAYMB7vOg21C3UYR6UiJiRwxdQF9tHOvQp2IrcbT45sw1p+Xb05quyp7y+Iqlp7riW
N66TNkDCKhpxlIev7NLxQuBfGlA2nDyuOsM2vmdV1/h/dQxPRifyoIKZcPTWolyIMjLG7iIOAPMV
mI9w4li0X0ee3/jR1LRLUvS0fUFL3n3GIdfdLU02x/XgoXrT9J0JGczAgWxbGAgT4Ms1LsWXzAQP
QRz29rPFUCBwoZ6QZV56SGW+XCmjIYs/zulOa7McOBbjrmmnORprT25bb2Axh8JoJGDy9LlhRfMq
ZkyiJrCCx8XMwcYtlulWoYj2Gbwq/iVY5PjiK0wPCzqPXyxfkGgGKm6OcBDgkV7s+SsJgii12i4K
bLdeEiNRB4PkYeRO3d7OljIsxuCxmmu4svNPvhYyKgbYszcFqEeN5x7d0jzYwqk3WjGVtJ4eYOUI
z1b4k7eJX+X0rQMcIcmqcngefcOv4ayGQYU97W5C1+mQw4MpMRWk0nxpwDRy1bjL/L4JnbyvWjB4
hmJbFkt5zVPBNilULTYiFfopD/DMsoTfQbSwlkSNBcbLDMz0DezhOsDnnOK2phqwD0+zW8bTIQHY
YwwrL7CGzak5ETvorX/tgTCNMqxKE1aZNYQGco8HGx3wFzHgMxFQre5caKLu6CDTYw5yRGQ5qX+z
UN9/cBbVblumyK6BsxDwehK8fzm2QZzSoN+5Mug38wK3v7rBCGoobcWLRonI8yGW7KTE2xS6Ao8v
8ECvgScY5Bs4V02yVLZkB5BhHbbVTNhxgK5vjGZpif6Mr44Wx6SWRZ1GtSzKDZHM3vpTV8fwM3K2
pWTDm/RzVcQ1W8pPrcihol/U6iHjVQsRepW9enOgP2NZqwjFVRMFTkudcBa+ATCm0Ja3aeAMHmYz
3EQj+M+o29KUEspEdErRYRmB3sw1xiZqe0mWyKO1X0WVKer7ATzOMvHcApZdge3RGPzB6aV0h+p6
CCBWHDaMzA+8bb1tntfW42I7NvidNiEuqIZUQ1TJddqPZdakn6ypnA4pmt4mKphZbscm49D5oXNw
h6XhQtbGyTtEGqfM98DHw+5w6YHhnTSKcYe0boGy4RAPuRlHxCfIHy3+roThRn+rydKHddoWNGmt
Wr5lJx0Fs3CGXH+xBuAUmkGruMl1VeNYRG0d9caf7+GsBsJoPfklsrhB1t/f38LOZA9rARfWg6vQ
GjUdBsqgbi6Rp9Ty4+SV+kIO+vtiN1vrtlRcp7INSnNc+uYqaNqoCPpPVgo9XmReWLeXOvpnct21
fIvlQyWkc1BYmQZ573SQTi+aS03L3+Ni2FqsBbUHYnIO2FzuSb4xObsaLNh4NJ6XoXzT7q3FvXUu
Sv6d+SRrKQzaoVajJqOPpniEIEBiW7elewm4fSbhWiOIwJ5nQPtqdSSFUd850rtD59gGlrsddMV6
NCT+aF6toUQi72dCqxIHcAEOMq8+9sWnvhqe/uzqq+6Zx2klhFjqY2W7iRnbcUObxg8XO8sunPPP
FLnZGovS+cOgu2JSRzkN6SGzmwqAyUy/jMFCQon4czW29XHuUJORwlzVJRM7vQAUg+K3uC2WAgIs
vbx0Rjzz2dZ4FXwmyGeIsTpmaNQauJG3dMnRy+ieLde6UCe1f1QYfpPNrsFKVtOaYoAM8LHBBvg4
96N/PXYmbaJuRLFuqYaTXrZBQS0re3RDQWoMPpoptR9Z4QduSNyhf+s85dVhAdHKm6bGGU7wtnpw
Mpy6YlrM7K0KOK+w8AEEhTdz41RhM/sq4jpfIPzQKsRGGwdW5vBniKP3aeQEtbsXxGlfdYteUgxd
CO2AOV/pNJzGjiCZcIMWflW6d1H1Tuu73qLTvUsDGWXQOUPHHLXkGA6C0wcNdXqYeDYVf2XTOCd6
8NKEsAmGUUDWv5WLyz/RBVTurWXK5oUzruaI+t38qJXbxfOULygrEpPUQ+7vWi2d62GA/nBRC33b
l6AKWVNl3Mi20buP875zgwRwahPWjR3g0RWx+jjrG+s1I4uF/kxtwSDOVWUkHVGoWHllVoRa1Ok9
sdwUQ+51z7Sa6ZNl+BgSW+MIwfO7ztcAt5E+iErF7a+ssgKxMbUcNz5U4x4nh8y3OifoKcJt3Ndy
gcUodsGqhK82BVT9gAJpsK/dErUM6DiFHAexkHR62EjDJ0ChYO8SL31e3TWOm8eKg2mVWtLaViks
lACpsa47tzFxQ0b1sRiWDHA92dzOrMo2vU/rTdFab4XJ1CbzWOqG2XCSjG0WU4eZb7dRAAasCoNA
5CFEDdmdBfe3Yw+V+Q8FBVQqqqn07+jYFpBMaib4SjawvIOQtyVu5my0/UhRjYFDEndE3c3c2Mjq
wayd6qs2M3UeEgcBOhpaVWaR4CN9XqzK3rupQHwr5sAXQM207qG1oZgAlR6Danju905kgjr9MI+5
FfIKqBSHOzD9hohJbOmA4pQC2OANmZwA9x/nXYkjwpPdBuOugFdHYudOC6CGoug/zs6mq4r2mElV
PpLZyzcwY5d7zConsgLV7jJmygjAxfzWHycReRO80XCs60PCjI5dV/vXjmPbW62sLpql5dwCC5LW
mxk/fQRwb4lsy7WvR82Qx8AScOeNpImGoMg/QN+ARkiedNJNdRayXrD7Gt8XgnD2rRkxTcMOfbcx
LIn2jgL7/1U2pUXSeI3zBc7UzjVce0ki0Cy5LtrG+4gSZb6bGwUIW4oMKOTN1N3YbWbdBPMw1hs/
reTnPAOZpkDu+WL543dHjcVWmwDnmmbwI9tBo7lOJ30tu356mXlQ3iqKI0gkxkU9WmIOAODuWxxQ
RpTt4R3NBwiUgGwaaqa4m7Sc652Cm/oGHgddTGaDSFyW6XOfp8M2Z6U9Ar9nUQQSSLN/pYGBY7gO
nGLnubNhcY+T2pOqFdosuV02sNkJcvWEzHNpks4boMAxwqn9qoQf9wcREPw5cBwaUR7IG/SC8OfS
I1pGys6RJg7peMKowTAAoVGUaF8Qf6Kf39/bzoT6tUIIdwt3mHNAtq3TY6Jjw1InLMcyAvL2z+5w
uvNPZUG5YD6m1BoOZulcHDINJGur4TAE0zMciS71Ec4kZGvcI7o4TdsYJH5lNT7A7OxIVffw/guc
QbyytVhSVsJAretR3vfumyu5a0Mv2rThPo+BotEhLJbul4N/sLZ18pgddm4eFq/TBR7iudc6ZW0/
DV5tQE9Tg1cfPSh4N9D1ci5lsGfyvrVu0pw3LfRP0HiZO/KYden9kLHrsvK+vz9oZ5LYNRAS69o+
FWX00bbKrdeXUUrpQ667pClZWDXjx4D0F5Knc2Nk/zpG2IICpLAYI0hDtvHcLCK2SucSrOnMiWIN
ipxTm/hBSjT0pMoDpSwmAbvv7Hm7qM/Axid/Nlyrsmo5jWBzFGoE1dTZa6eqQ9TZXht7vjX5+FCw
+k6UrfqzbHmNiixw2MPWvmRHjk3zYyc9+1U0qoxNi631j95nDYmsRy8LoNxQHxG7HnhArjsreK1t
AJuaAopp5tETevv+rc5FsNUSyQZTaSnK+RDgBDb7SNC0SKb+i2z+TNCdrcWCaOsuxBnT6QBg9WES
1S6byl1r5Q+0vGTUd2aWrRWDKCkDNoxuftRFFQm7jO3xkKGjvcB3rM5f3h+pH0Co32Tca9GgnFYW
M5Ukx+YD+2BulqfiMOboV4f9h+mtvT0EH5EgX3L+OtM2W2MOmwDypg2FEBusRsHSCRpVQ558oHwz
F6I+0EKYZMzBfAZ8fLDUxrPkJXvqMxFhDUXUeW5jrzU+Moj6ID22c4v8AhzqTNhc4w+pYPbJ0dk7
yOwDg9OkWF6Rf12IZOcufgqmP0V7FKTZaPrFO9j1/CTn+tvc0yIU5s/EztlaOKgZhrSxB2CmWsfv
tpQzbzcapi50wc/M4bVu0MhqMVgZuJGF7+ktFEmKu8y1UJRSiz72kJD8Vkn/UqHnzOxaAw5rJEYA
EWrv4FVpqIYvs2pxTIJDp8wiJttwskw0lH+4xazBdwIUHa5GNI4kpCFCVKqzj7a/+BeAy2ci2Bph
p4Kqy7PcmWDH+3WmS6iX7lR5DGFKfiHin1kQawxdIfkY6HrCqYcX3yuHvTnTcKG/ee5DrIoj0FhH
rZIYtE9NHjmLfUQ9/L4PFjRvCrjOF7EPSN7IL1kBnBur1UbZ+dzg5EWmQw/Ekl+aqEe7JFCn6j3d
vB8mzwzWGhg3zsTrkbzP8P+FYSeXAG2BvHPhS5zr4a2xbTOvWO8K4OgGx+mTdJndqB2aNjbZ5Nws
om1jEOLVRlPbe6lpQYqY45TCQre1spvaR8erqge3xPlJNK/dlDr7NFX1EeSp/EPvjvVXC17XF+LR
uZFgv8Yjzxo5gRlleVwCIgE4mhKrDLoLw3wmXKxlsAjqnNlgW/XxJLQo0MlQlQVzqyyaFN0rfUlA
5EwiutbDGrI0zeuZ9McqoxvPrbcorQLiKG54lh8cMrwQV15qxZ8br9XkdOuiI6jq5MfW/WDYcYZg
yftT8szGsBZH0kPDOFzYUKQd8n2tzPNkB7uBZ1/fv/yZ515rIy2EelM+SfSKpQMIHH+ySfv9/Uuf
gQ+ztTQSd/2WV7PHD/apbyXAb44gfFomtSVbODe5cgdxkh6ECtQ3nXpOE11M7u79m58JFmuYJ2EV
H5oJF64gTR7WmbRD6Bnc5XQmYZUvn96/y7kZdrr7T7s2bIkH+MpV+qhQe6gnBbntYQ9V/KQE37vm
1UFOF/ALZ6bBGuCOzkYK8x8cRJfBhTvSg3GWTZk9vv8a5y5+mhw/vQbv2VKxnGM9FkUfpQZOARCZ
fJhBgfiTG9B1VpYvpQO/EjMcM75FPIHmB8plxdP7F//9FAZ37NenD3p08gu3G46yhVtUfVNUFy78
+zlE16QQRqSuMqPK0/kP+3LTCXHXNin5Dp5Gdg9/l/LCOebcG5zi5E/jL4esc3QHtrUmd4UScZWx
CwN/7sqrCYoWWzt1Q9cdOdnVrAsBUL0Ql34fw+k6C8saOTtjUHZHUTw6muwt/SgGwB6KPBnQPn3/
0/5+YtJ18uUCaOBOqTccO3S1LYGtfm4ARicXLv/75UvXuVHnLr5ShHXHrA9C276m+ZOVQ9wDVPCT
lYvKL4E5zw3WKlMaKXOgD9F2x76DV0W6N8KJh15GC2QdcudCW+Xc26y2oE4LO0WfrT0SLugeBHe5
GwcRbAiIwQdTsu4VXXEeVVlwyWH4zB3X6VI+DE2HkixUApr8qqH8qWfySrgQoINxaxN6FHYd3qXO
1JmpvM6elDMPAXhYAyzMNcDlXlg4FyptZ77Oeq8AdgR2thaWn1uT/prQvonSTg2wJ0JHashIsUEe
Zv3RlkHXsm8LseXQ+1BsgIqriJY0L8MmHeSB+6i80hp8W1Qc8w90uujWfCaMrbeOwrcqlP8phFmz
sb6xy7m6E7pdNkMN9QKTX5Q1PzMb1tu9ZRrjW1M2HD0em7AfkwXaKYm8LUzyfjQ4MwPIKphR04x6
aEV3xNwOe2rA8fn6/pXPzAByij8/BeC59oDpGjC3+Fjtc+HupTQ7aRtA5TU1sUn7Czc6E9DW4nLC
4bllp3V3dHy46XZ3gL/Etrt9/y3OtJLpWk2uIRU+p3L7I9BDE/AudNoxaEFfFTDZAifFqkO3w+cu
eGWH/RR4d6ZA58xiKDqZlo6JGtDn9Zm6pI15hhtIif3ruPowA60dABeOKW/msEjltjdTUgp8P4iR
f9SWebKqakPReEHNMMCyXpoLO9+5kV6FXNu2Z0eyk4IJcg3C7sD64PX+/YE+NxFXkRb+kROE7jHT
W/WZyzcm/yjJAyrt1+ECPHDMHZb2R2ZDQkg9Q8I7omN6YUR+/9RkrUkHaCZcfxjA7EOTJ8Sadg16
r+8PyI/o9e/lRbLWo7M9Pbe2z/vjoiAohcI/tCxhEHVkxmSndr3eLFK3SaDs+Q3G8Q42B4j5JIAa
5PvZycfIllUQEoiBJEVX2Vtpifrz+8/2+/AHhaNfB5U6zKoBIRyOaOSHhU92bllEtNw5hP7RdCDB
ajq0wHUtzWRhUZeHZoy94sIHO2NwQdaKZk430yDvcOE+ahO9Lx7EcXiicR2Xm2wD6ZV43Kh9cGif
nCt+bLZ1dKnE9qP+9JvvyU8x/qeAWNlNmQKoiszoit3ybbcHDHYzXsNEE34O1/rYbqq9uBuv8mOd
2Ec49STBk7qgxPTPzP13dz+F6Z/uXnBvKbMhK48ig2NHNKXomhu3f578XNCIUWQaGZhDd/Zk0jYE
FrqeQI1x6+t5aOlHS1guB4MePnB8qJ2rmgQSWAwkktDtkVXDgMFzipvBsis4h+hKhp5XwaXYwH0S
oJA6CAcfYj4tyTXOpgu7n6ATFJdOtsQW6VMAWgc0rVMAIhl1oCVs3OlWVPbwotCN+h7QVFxrrzMf
ghPHy4U27cYbZRP7TuCHbiCGG0uJcpMDehkOnPpPUMUZot6F+kV1OrCWHVpAkzuVm4qQKZHLqHYp
6adnNcAZJAeuN5EAOH1xe5tDmsnx2ut81t7Gb4r5WqvKTrgDLnkD4IEKB9C/0doeC6T+Rtc3Gr3R
R5z1LBJCE8B6S63Gv7IN0IDCraC123G7Df2lz776AQlCgAesZ6ZEf1N4QGZYoyuiXqef3cqnryyz
RWjSbLmDNCuHTBqANgvzTTjRIYdkbzmPQN3SCrivbogXpbsrOGkDLUC90tpyMrQPM/lx6ne628ob
x1fhLnW2nbOBfUCSl8LV0sactgqYGZsM5USFCuk0zPVrUzfpRinZ3XCn9I4+wLMRYnKwLyfBAE6o
AV9p4VGRzEXvo+ko5RzZgEWm4eyxPp5ru/JC3Qj8WOebIRnylF1xi9FHrRktQ2jvBQfWmlcxInwg
Lom5OrqA5sGrbwQ69/3IdC4gr/KZjDQOhSx1cJjy56lskjwTFzKl329+4Ff9uoDgXwNROssEB3g1
5KGDArkq/M9L+2eismQttNl2RE41cAzHWY41WsfuhwIyWRdQAz/y7t8s/4D9+vR5IdrZ7nCsSD1Q
vUEmFW+L7NIkNaY4pBU8O0QK/e6ZjlmsSO1vcCafI1HC5UJVjnUHHb0mzmtsRKSdqmPndvYteneX
nCnObSirpMb0g1FtkA9HMFxT5KL5ts4hBtLxzsRZml/4hGcmx1q00bFQD16aFCd3SOJweZNWz+/P
ujNzYy3N6IpJ8WZU8HjIsQjAwfzcSkx52foXtsMzaSjhp1f6KXwrJut0bBt2AKKuPHKmTvo7Ux0v
FgdKvAY/mOYZWKc1amQAffER9SZgOG+7sp+2DNiurSX+LA0kaxo0gD1lSmeFvXnZy/ql1DIU3oVz
45mJsOY7V0gCZ1B+8uOkb1mgjwGf9mNJt9ArvDAJfoBAf7MU1lTnzPInqU6zYMT6egIYSF7ptKJ7
nWprx2GTI8K0850vQdcuz9g9Khwcab4p3RJCNYC6419Ne69QBIoRI2VczS6owqowu5JSGrXOKHeg
owxb6UKNL9UGSKBMKJxL+LKb26Xf+L5j3xsyjyFS935j+ZrE/dCI18C15oNpZrMtgEy85vAiuSlt
dFyltrPI53mdaJZZiXah1q0WHhxzOvDYbzIKGB2lCQQbSuDR8F+Dlds7FMCa+wywsATMaycKgNT6
ozIPWfsONxwZpdUjjRriok4AOPevceoGk+DiQefMYvVPa+2nGd+BZ6yEhTKbpO1NMXkH3foXpsCP
+sZvpsCa/miyHpjDALMM/duhC8eeuvVewkr5EYI4gFTClBjMFCEc+qFiwaFrTBMunXyt+nzHQIf5
LElBkSVZ7XKQ8BPf0Fn625JqBtRZdwmEdTqi/OYp1zzocbEhN+dM3ZE1s441hCMSOVV5AjylsysA
NH8lKgigEZ49213ZXjjxnotlq8w7V4R00MEOsC2nbxNU/JyBPM+Be+HocO6zrs5jZQP8ejehbCcF
+F2vaf70fgg+d91Vdl0WcJjN8gLNorbeVGJOXJFf2DzPxKQ1fRiOnzatJgQMzyOhBiWLGJWQfNh6
5hJg6cygr1mzWdV6XW+NUEqdbwaA0pyOxXVPNn82NqvdNVBItor6VCoFRjVnu858ff/C50ZmdQ6c
06zyfYI1ClzygWn3S9f3CbdFjEjzRzAI4q+mY2+yDu1F7ARAIQT1taWLiFS3VjNFTXWpMXvmNdY0
2VQWcBEqmTx2i/cI6aVv2pn2RdrfsPwPs7s1VxYsIy8bW5YfcZ85KcqFJY4c3AsB7dwLrA53E+Dy
ympqc5CBI5Kq7WgEKynnWXHffVkgAnlhJZyZpmvGbA6RlWAGTe7oVEvCxa60VWJfMpE79xKnm/4U
8L3RqQcBa4gjTWsWMj4+Bd78WsggticE2/dn7Lk3OIWPn24ypBWCm4cZazebruahp0WUBvfvX/xM
DFrTmIC0h+ctFFmPnd9BvEo3QYgdmO3ev/q5R1+tYtvA1krzpjsG3hK38IWAN3vvXEgwzw3+aiXb
FszSK44Sup43/rJp5njMQMvYvP/o5wZmtYgRJ4TA8Ruf1oM0ijdG5hKU6MygrAVPBPLFLrNRiG/z
V5J9S7027C7Jx59Wz+/239WWMvdQQFumAnG/J1CTK6hM+kwLuBE4Mg46JXdiHOb4xxD955fp/4hv
6u6f123/8V/48xcFQqEUWbf64z+eVIV//uv0O//zM7/+xj+239TNW/WtXf/QL7+D6/7rvvFb9/bL
H5Iah735vv/WzA/f2r7sflwfT3j6yf/Xv/yPbz+u8jTrb3//64vq6+50NSFV/de//mr/9e9/0dM6
+M+fr/+vvzy9wN//un4ru7d/+/lvb22HX3X+BtNWDtcJxyc2oBKYUOO3f/0NAHWOG9icBjb9oe1f
q6bL/v4X8/5GuM1QMAWFCeT3U3WyVf2Pv3L/xokHvVXqurbPHABp//u5fvky//ul/gOGQXdK1l37
979wq19mBq6Pii+kzhyfO75L3HWJloyiskQBP7tTpUly0EhGJ+5d0Gu9/r7WQyRRmmXsjpZvS3bH
++debTuw6r05uyd9vmW5hobgVYUGQts+jmkRgl3SkBfm2DsIsYSyookwKmryMobiKqf3C5jlnvth
0deezKPTrUf9ZE/bjhYR2nj6i8riwEpgGSmevemelFu/wVyLQZRGNQeWvQIEc9gV2X2YqjRWarcY
IMr19tQ5A3n2oPC//JLEnoRrVBU3qEeBPwlq+reygt2RW4QgNmtRhJ3zzVF3XpVBlql5HOo8LvT3
ZXRBqvww6yqklflM0/m2I/PeYmXoQN9pFLvGZdcFqTbSalAJ/MCLz75rRxKwM196oIDboSe9mKaR
GoMETcSIFF9sra+U+0hSe5sNbxNTLy4HKDkdN+68tCFDNa9KX4KhhvGowFEMxDWTJT4TG5zc9pYC
hdt0GwgabBT0wTpLxoWvd6OC8v/0fRqr7ZCF2r+f5ScHDqMQ7nHUx16ArgfnKB+lqgICTs1NJU3E
ApGkaReN6Rf0e6oZriT2riTf6ALTwScreKMwSO4alqBFFGXzZ3exw07IuyDNnqASlRT+SQ8FLPhi
SyDPPfkfiFzA6QfwTo+JBcP03u2u06GNTmdelSVZHrUT+NN1GYml2A6ivz3xgiS4TXY7bQoGd7qM
befBRNrrkwZHPX/SN4zAI92OKfZnUoJFn7XhCA9zyk2Smbe6FJGVY+pIJyIw+80Av223+dKClp3H
wywBmrAjcHsYCo/519rhkclFVPtj7HR7uPCETfOJTDK2QX6DiRcgx01k1R6+L9tOQIx4J0SSD2YU
TExrXIqJdu+1W0uReArqrTP6V141HKHWhuKwE2moYSz8VoPQwvxEgIpd2+VBeC/D8FEvOqzK67JN
8aJ4BqyE0x2F+4n2faRQs6rqj8WMczcUOgiKufKLD40QjR1sYFNssNo4jmXCLPFAcIoDRQ8khMh1
rE0LIQdHLjsYSYRVMOLp0TymUyy7CQT4L1Uhd3UF1cmpnuOyFlGXzRszQYN1nGLHt6PSv/MavDi5
GlDkLKbbKv3nZvDLXvBzhPFPe/r/bj3/CjAuVBpt5oOWuj4EM5/bUB4Hsdsuv8sx9tvquYAI0JjC
nQ5+XfadYCwMLBovDb9yDBo/fpXQIUs0THKsdNyqMt1Mnt4McLMfhBcK565Ksw300vBrfgQ9iHp6
gFrDgmLbt8zOI4nfoSaiAGM7cxkTtRlP7fQCYI7hqLKHxWwUjJEq1CNm1PZhGBf67BMYVTZI8Jy8
BBZSQqxmD2InA8caNyFfrjzna5aj41BbR689GiiSlO0+z95ggtDO0EIsttb4VOIhat6Ce++hfXDb
Zg/VSXJiunCwXUkJ/vugnnKgn3LA3p+rQjkY1KV8Jl1x58DHLYPiJ/b6sKo/zTAvrskHD5RkvoU+
ZzKb6sJ3/YHWX39XuAx7wOs5toNd6tdHqAcLOrstzIAK6icM0h9zFhVTLNo7GHvn3ucFBfYWVtl+
4jYJWLKu/eB4+9r6YPz9lIJjcItQQewXIq+w6q0ZMqYg627LIC5OhT9vp8EHsvr/r6Lcj4ELiE0w
F09PztfgLYoZI2kAGHgTfO47aC8RL1r8q7lYLozPKbNaDQ9uxDwf8H/bocH6C4m+7MkIyBBWGRrp
vAwrATGWreQ7ccnGj680D/Fa6OoHMPYMbALbnH9DRAGVOwFAkPWhsa6gJvgArfy9bKGCWqkdlKTj
2lniGuY+NGcfRo36msu21N0XKnEr9HzQwvN9lL4WMKfn/Jm3JKQQ1xB5Hc5l9UqEFQvs85nlYe+s
dmWtHnPoAY3sJcPiHWX3FUe3BPE/gtLCXg4ERh2I5j0kksXN2H6hjtx27ny30Ljl4/XkNYfp1iH3
hvcJs5tQzPeo/4U+dePA+z67LGoYtF6wMC2/CHkOdNesITkYREGqPw0V28Ny5+ok++PgWDWOU+I3
5c4WL6XHEWMN7JtB+cqsnSiTfPleWXeiADc22/LWjzArwjyd4m64AafWVm2INh28cyDOiA2RG3Aq
0ydS7iU8Ed1u59f3isGs2UenEwd46kN1BsPgf4Rm3WbUr5b7ctqG0WeDeftrBqEdBoPatFp2QQac
kPOo/TmSkEecyTWMLFF6/UrJVQEvRw+dscx6AtkyMuVX4MAPpEoAbTvMEIUsgu+cfvUxBAxdSiMh
hPPWg1Sa+bc+eHPV7dDtIOtUdA8Ddg7IdeLTv4pigMztjx2gUq9dH8SGuxGhMu4tHbX21UiBEi3A
KW7DSkHqE7pgYwbmGptjL9MRjJESB0lbxw+FmOBTOyF6zqGF447TXhmH4NWDsFugRLKwfbdUT7zs
thD2wf4p3dgZRmhNOrsJhwtILUW52s14eVboMMDWtvQ9ptT/pe68eutW0jX9h4YNpiqStyRXULSy
Zd8Qlm0xs5jTrz8P1Rs41rLbwhnMADPYQGPvli2mqq++8IbvZsO+L4yL1dgpwwq89Ig9EixWgFXG
wVm+Y1oeZiQ8FvtEAeiKOfvAXon4soi9EGuYnU1uxuWqRO68Fil/+ARe+5Q70MxhynSHyjp0CYKm
iHtE8onJ624cmqMjb/oBaxGkULYj1ZqQhpqzsCaR0ZDk0bUqKAoZePJapD+iIbrF1CkqBHumP7D0
9gC+SvMZa2CUevhrQ3y0ZvsQM1QexcXokjzi7y4y74wxKPwGkGgQPxMUVtuo8qvubjXFfWE9jmK8
suzBtx20RusDylDoTvqNa/kdQ8ou2WVuEeYmY9/oLudJXO0miaACD7fN8H2aoS61U7Axhm39fFxI
CRiDTxggut05aGByGKSWytdhkuQjcucq866yW9rb05lRRoFZvzKhlv1dja15ZoUTeyuyDH+yDdxG
Xd+Ln1PwmoueoT2u+QrP7sS7If2b3J+rLAM3Ia/zAmfliDSeGqjxwgjFerTIuEqLQ7z0OKi1B5F+
xkFLt0CAunydKbnPC7DWYwyYrQ9a81Okazunbo9D911TfC/7eYIADwgxXCaYblF8v6WUU9btBq+i
HzQygRj3Sf29Qoghr48mueaSf7Klvu+HL3qaPKLoGq7IIckmZtbtW91Ri646bxe7T6PDSdkmQRq/
mjWpplgCPXUCDXksl2k4tHYSUmivvhLUFqUMphkBl+yGgjm0ZtbKcreSjrrDZ8e8igmz3fg5MqRv
p6xLww7wgt3Z0gwqPIMW8xknvm6bcLDnR/QW1FlVjegX9HvLvDEg6w+hbe/M5KnRkvO4I8aq/Mmb
xt3E5MNNxW4rJQaj+OQ4CKU3y96q1kNDq1BU/c5CTWlECbZMUAUoUn8uFh9t8U+N4Qawko6ZV8IV
P7Na8hZZkoSwjduvmAfsvbI542shWvE0ZI9G9VqRK2lZ7AtZhJ4ObQSD8zR76hx9tyrUi+6L+Qf+
c36jhuOMuiJvQdPkoV/W84QZoYiwIEvaWw33iXw9i6DAV07iw+JHTOwIQCE0pOlvPA7Ia0AA5p1b
3XM0dAYmc33xoKMa3rJKi7PRvWi0b8YEEI1b6VUfGtpNjqYjulhBTCNcttypakmr0I4S36cJ2jgW
hJrehpAk/X7T9qp3JpdrhLZnIe0TslqcKwKmsggopWgGFDtYBr7pfBbLfWlXodsVwYq8Wub+MPp1
C3lDZFxw1B7iNPETUfpN4Ly4K7z042SLIBdXCCJcRP1jrh+HqfDHlhHXcdS/TAPHZn/ZMHVBJe1M
2J80cZjNIJ+Qqg7T8Rjrhzo6t/tLa75HYLCJ0GIyeYJLBzVDsy8DQBXHrtHDTvvZzc8RtRe5jyeK
sMtNYgEcUHQD5GFqvq7VU71dpyyuyzZDyAjlLdF8lS5SZkMVZE8MoUM3R4bbMffd/NA68WW6UEiw
aD199vXM9Cu00Ib5U45t3DQNAcpmwVI71xr1dz81+zVZcVBTX930mI9mqM3NRQ8ptIDARQ2b72J9
fjDUmZLXY/5ldL4aZvGIJUlgG69ASPxl3deZCpfE8ouZdbrukyTyV53CJEHU4ytKE0G+7kHdYBAR
JOmZNay+Fu1cF03ANozsMlyQSVgcAnhOJMLQwbtd+WAZ6BtpOOGMPYDJUp2Hzl8pXWvpZ2OIgi+i
W+zRtt83kQqcMQ4T47wlmIr6UPbWcUSGw7NvTSV2swvRQOaHvB33s0uL09M+N4R6FLf3C+VVUt/P
3eUwNL7jjX4R1ZdGcY/XH6Lrk+/SVvScZ4r7a7TVgqp5jOafmrZcd1Z5ptmA1kz0xLr8VU+F3/Q1
BdsZKvN0JfgwXzRr8HvP21VwjEQxB71eXXkgUKKZQJwPoYgo5x8mqw/KUtBeGHadRb3Csq7l6Lez
CLbndxfqoyT2Dbvypd4HqokPQ5U9pJBnF7Udcvn52rKtN9m3Mdpls4bgoK9VZuh6ZjBXQcn70ddo
17LYM8BOGKUEFk8oUHxosAQ2zXonk2RXcMQUo/C1kfO8Lny4iWGlH5lvn/e67ef1EuZJulsKMjl1
MVYcvirAgpzkZEI4RASlPl9r7OWEvkofvTZzGXZmcUyqKBTOzeyd1xIBGCv3EXXzpYU8+nqIbQ1Y
T8nSF/DDDaTwhL+W66VFxa9F2c8RxbRxdP28rA+tVR9t3KVL3b1OtizF6j5l6fxoMZFO0a5byj1s
PWaPrB69vkKUOVQoWlSRCvPhaY7KYOiynYxYqShraFYos/m6wFDQzcurGghSTvpRtrt5q1rn6puZ
NddDG5+ZbR6hm9eHUFj8cvjRETJHWZwPo3EWy3gDh1OuIp7f3CBOs+voRGdyPfNIRNF4dKGkO7L8
YTlA9gj7TWXQdPmKSNDenDsIGQ366CKMHE6HEjkVk+yTd+TiaD5qe4Jxr19Y+hrO2uzHWrq35ZfS
vR8QjRlx13CrZ1azHQXwmg42WoJZn4S5JsM8TsIi+toZZCZaeUTw76DUGk7qqTXXfWXxvdXjWj1S
FJh1t9dXsbeLlRi2b+tvmK8fqvGqXLXnGNL+YBsXTfYcu89lTko5jQeEkC3Grb7XFZ+0qb2erO5s
7ZtDak4HmnACIORI6lRW6d3/lY7zVQq+rVOv/WnL+V2X+v+jvrS5ofb/c1/6Pq3ib7Vqf/7am377
O//0pnX7X7oHANeVnjQRXaBI/ac3rVv/2lrMqM4LV9edrW38T2/a+Be9Yv6wJw2Xdra7gdX/6U0b
/zKkRJzW2/5X0vAx/ie9aQCa72to13Uoarm4R8ErhX1KCKV7JThUteqAFe131d1MeeNCTaggRI/a
Tjl5EVhapiFRiqmHvdDvwYju0dTLIFqb5EfcyqNUxWsFPZgmDoUQ2k2BPct95lDNslkvFdXKimhj
nU66H6uKDA7mrUd4sYYy6AR5RqyDCEH1EBVQ50zTit0kOjuc003eSxMEwurGceX1orkEUDeG+KSP
JAtlAPt9DZzW4XdY9m1WOHvTGbYQcSkRtioibbfSKB3tKugo0hpRUsxgAmHIm9bq6r0s1H3l0deK
YvJFOs/RUN8k5KXagK9BV3DmA6FAuBc1ElQHovFKLi99U+6sTN1oLpWJdQdIOEzxa9vMZnWyd5UI
irM7bA84QhOqXHREDk0Lzksb7QLtf3nmeS5ynRrOBemwaefG3kHoyt5nifJQvHpR+kvOo2hGcalT
bSbWnY6utyRn5no6IdNwtKOt2ajeKCRK9OtmbQ/SpnrnT/d9cShUsK4xkA8D8ZTlfi2U7zooAXtR
9zwplC2TdL3PtTIQTX+VQJjVsqZGmq0MVuxEXPKXXiNVsLXPOh+DOxKT8YTRUJDqd8Vwh9SnzgdN
3OmpMW4jHWNCLoyL00G2YtOovit6FTrrjyYZvxZJyZg2Mn2rFUf4DwEbYo809nNblcG0tPcaSFNM
eHfIXkJFEAG+xdfUCYUvew2lPXEskbBFj2O8aobqa56hEqbAD2eUTYq1tjR9iL0wPX4Z5E2MLS/f
wJmpm/Idp86Ls3gPSc+wZFs3hc1v48+gWssZrp03qbithNwPBifZnBbDsc/FQSAEuD1tVulPfes9
FGpG9krtGtNC/VQeGiqPxRyv6HRfuOqzmdYHL2rPMQ4b2QEjZodlmiAvF110DUqCTNwP2SIOOW1w
t113k6f8aMvTt7qgjHdTW18lsti5Q/rDxgvTV7a2m2DY1CYKrsOdhZMOLlkXVdaZQdvicWKjd7yk
9kUqHU7ahdbBgmZhOOSMYMrM+Vom9nJng7Y/k155WSIuioBY41xW/AxBVsrmRTkXpUxABpJBhYUa
kn03Vsm+RbsNAJiqwtG0rbAbmmjfyOQLyrwirI1C+m8/bO1c4EyI1gRC6wfda5N949RdTw46J3yK
heSnxl109n72I+OB0bFvKjaO3xlzR6YUL3c9Wki77YYWXUZkutsqKGUVTGP1KiuA2CUi1xeYtVZs
+bIKHWqXIBOiCuj/gG3seyYEpZeeAdpWR8kUZI8ysXZIK+2YD71T+vi/hG41qqOVpeImtg3nPkUJ
a2cJGbqzt68bO8zd9aDXdVC0Kc0H9VXCmCmtPFgRiasL8gflnBezh9QwkxWYDJq5fgAx+HMENl1q
WAlcmJD+vsmrpQI0hj2pQ6Sx59270TP9RL6QmyF0NvMa8ruCglTX1ieNfvwvh9U/w8pfRwfGCVSU
c4kDwBK2Z5m0NLGk3Q6IX9rcVOIjuqq5OhiefSgRF6/x7GTO5FJTsE5VVPjJIe2s3RZd587ZJ6uR
Htu17wINUWZ/mZtzS7cQre4HM4j1/BUmcxYCYn8Yhx1Q6AdH5uiOrs51iuji9lsyimK9fNCi4lzE
062c02cmSZTU0KRI1HbrUuzGVvk68x1fr6t7h/kCTJLzLSz3WBn2KRVDXFDiyzPBuaSN8ltZdJfO
aPo2m3fbOCsmS5URX9RjfBGNy06n7ZGmkhpwDNwh+T45j+4YwCT23UKd5TH6wPPdVh8j/IW99fAS
W/YBBXZfMfqVmQwKyTYUle/Qwdw6mbYUh6Gbn+pJ3XsofIjMvjYtcR3P8tqKnUtvM6Bp6U1566iH
TSoDrcSwbKLy9wBX9cw5zPmRsHU2Ni6Iy7VPotcaN8iZcK2lJbU0sZi+1VS8LGV9vz2Q4GB17HP0
Eme/K8vLvqu+OAoxPWqfVSDY157X1u3fl8jWRf+ly/62QFCp1qU02BmslPcLpANj7g1iUYdsaGca
OZTSidsGStKuUx8p4r3lG6dXc3R6+QLOh2Bc/v5qegdHM15ddZDKuUbkm6iXG0EyJbd4FLAH6+HQ
NHKv2fquQlSxsfdz9NETvz3S7zfhujhemJ6J9dP7m/A6FMfdVCr01WlRVCmtt5b5dkRWceAHhCH1
9kG346yZn8aiCJzM2hUakii9nF7qSaJdz2GhmZQXEwfp5rmHhg3/nxXRZICQJe3INxbildTOEk2/
jtz1JmGcsCUITU9b05nUN9N6HucIPuGm8u6G5oikY2o9RCbKgSIw5iu7V8cs+WHbLzBtbnQxHRzM
iDIt/sB42tre++kr8YTpkLA6ZKBv07JfwkQFhTsZdaUOKK/6ytDPLDocsxw42VY0fxAVZ44eFxdd
8rkzWkyQysCEnkLTe6IupnM5I8O6bZ85s49OU2Lynugs7eqgYgLd9IOy/85iepFc2LN+jczu3QJ3
5e9L+U0N6fen2HJntGHRFDvB6mzinrk9EGuHufJBDl8C0jmYdvlFo8/dFSNM/fHFmNyLQjxMYrnW
pXbUW3LY3vxGg40okM3FQeG8UXfOvdn21/NIzmmMZ2bjXG25ZzUNYZfEHxGyTkZdb5vQk6BVPCK1
4bwRNn55/VatpdUkZnXAF+dl0TDTYCyLqIpvGoye1UivbCFy9ot9RAMuNKb+U9PUOzRYVh+j5Y2i
8Rbc6m7wXZKMD46RN2m5314sBQQniXR0/ZTaYBWNJdu4U7ibKpJHuos2wdzL6q/ASXCgyC8toyIG
O9eVzTRBMw4xB4hB6j1gO92v1rU3WY+y0/c1UiF0XIzubsjLnW0OpGHNrYbNY9QmT0ZpH3K9oDFu
nsl4hFTUHhLs6yu4RUpZt9usCgf5kKnp99FKjiL58fcl9McA5QEK0h2bE9s99SAs5BrlFqrXB3ya
b7dszNTHoxldjoVOfwSPHMCgYzpdbScKkODjGrf3H9zCnyKyB+DJtiyXvOGUIijqGoSVwS3Uswxq
3T0jmgbt/LJl2UaaXBhdsaMU+dFpCJYMyAnP6llkYj/Y5euWZUtGdh/c0u9lpK1TRjqS+aGlC/0k
iwCDXo3RyvoU+uXqNHcR2gpOK2lnqhtHpT8QWENCor92Cmf3oXrAH74JV+drAOLiJhgGv4/XU2NG
2tIKVh+Jp6N9Ud2jqMggHQ0Atn1Lneqa7XHlXhhc4HIjP2ANv2n4vV/+72/ghDfVmDGa0AYHRg6L
emUmb7viQEeZaP5im9pbNlPROncVGX3WneVjt2vNL0g/XyXrchwEUBL5aWU/s2UObft9i/qxVfrb
unZp2jV1d2h6wBSdcx215U6RL7kZpS5tepJgL3j7nv+n4YX/sdnz/yK+cAPk/+c+zrVqp2/Lr00c
HDb4zzeAoUXXhTUNh4mMAMTBptv67yaO/S8JPND0XNMU/MTdVsY/TRyHv+RYFjJOnnQcIsZ/N3GE
8y9CiCcc4ARsGYG72f8AYPg+HNA9AlJomDjc68wwzN90LQjnylvreg3txGhuJdKsN1IJ0g3NrBkJ
m5nxkVczd/5LMrBdUUow4Ta+ha7tAWp8v9+gmi662a4ytAuteqyplQ+JWXUfgIzf6Az/vav+fRmP
t2TxBknDTjNPrxq0pkpiES5ROXw2sBK6F4vWflIU6oh14Br9YPUTALJGhwIYJOh53xd93VFvNl05
+irR+/SAWLtrhVYnvdU3JgUjsx3M+DtC67wc2aJAHRbz3JtBl7bFBu3BRhc4Wmlcpfgx9iEMdrUy
HQUOsXdAwT3kbYNbjw2iuA4MczTiQFE6rr6YBzsP6LNQU4xWbETXc9YNP/Q0LcHATWroQpEq41uW
rNkD2kmmHagOyuUFLgPTfdIiqrprkpSeg5sqPJwN9PB8B+d5D837KQdRIQUaztHk5PdWkaFVaERT
lvl9SXvoBteHomQenSfOcQVezpQ9yRnOdA7OQ80ycyaUY26tgZEW8Rni2qnaGTUdZG2JE2ryYpOo
L2MsqoL/VRW1KGlpyFAvGir3HLVav2wmdYEDUJNvrW7eVKpnaRbqFsCL8Jet94eq9PcVLV2wuewM
jhJgvSdp2qgvyjJS5gToZFq7ASozWEG06Bu7yulB4eH99+u96QmfrDT2jgvcd1tu9qk0DDqTUe7k
Azaea131IU5bhcPkcAYiJ6w6+4Sfotns+tXW7ryx1xo/HnNaPP0QySQYLJsBT5POSAtVYHuehRiS
F2uNHVTq5TBNR4d09DVf3D7da81S7FvNrbFZqEfzbuxc5npeAmGwyrvOAl42tWfxWLZRMBnRBsGM
MsrsroBUvI+yOjkrnJQ+gOusc+FbHtxynKiV9tSNXT2Dp/W8IWyavj3P0SSpAuHgsMCgI04ZbCrQ
Rn9/de9R72971DM80NUAo1ypn1KSvMVQbknJgJ/puDLNAh066DSFI0iTdIl7OIme8UExcuKe/O+L
AoczheU5oL1PdceM3BmgWcZGGEeW8wLKBmSeYCYGxx/Plm4asrsizvKtoxY/KNuKwQ4WZbNzU69+
iq2cblIu2sday6KB0U7CBxW6PtE4NYrmGd8KJwm8UukgPvhbni0+Uhw+UTXfnsDRXXIlQ9iCefep
9HBcOVAI18hiUAMfBL/ZDmxHVdACH2YU/v2uX6KbIi1HuRNYIFV+hH2Cu0vzkr1a2l1JwpAAGAgB
9OR0tmkezCBJhtgGy5M0kV81HbNbUY/DhUT7ZvLHOgIm4FngQsp0Rpmvdzum2UumFfKDbHAL/+93
k4NpkeDQEyaAVHGSDMrOrgy7ZbSWFfOyK+bqWa1rAz+RgPL31XcicLi9R9fh5DVB9hsUR6eqPgwv
nXaYVy3EPmXz3chnCoU1d+CXiq5rNjjK0t4I8C0/G2wwsGtEOs2nJU9T4e+38vtGoF/ACeyaklPx
bc7zax9t0ZZiUUmc7BZM2RgQGJ/XRtuipmuWfkzVS+8Tm9q/X/RNYf/9q/ZcXgG3bSLVY9gn7ZIe
V9GmdHrwWuPSFkFf2ovaZ30NthuBCSYC2ZRj7YWrOE3xHNTsiKG8AWamnejFud1qMDovnAWs5iak
mJux+GT1sOr9ytDBKw1alUeXtrDMNgBKo8BSDFuPsqkIboluZhcWMuCW72JDyiUGY/yE2u3Y7IuO
w+q8hZH+WSREH79Wa7buHIwy9NB0Uub+sachhoF/ov3k4Kynzqylb+MgTiKpENYY0iNoKnveTagW
ncVwvmKa26DyyloAASeQrgf0R4B5ycGbbQAFw/qRPelvB5FBWUH6wkfVbVTgt5//Unb3yRpHNLep
N8vR+1kOTn9uTw4DniyJ6Bfb6oOd8+frCWRUyAkpp08KmZnTwDRlWezSDoqC07rL6svG04C/9fYu
WQrRfLBsf9urBlBdw2XQaLqUb6cip8tsxojFqWJn0bI5rnliYNyYLBeanU8Pf1+sJ51uNut2LWnR
6yZnlDT33r/N0kBNH3pUsTOmebqc+9Q6DHaGEF8+DP3n2hvhT2G8Nl9mVUS/E6EZaFq0/jSfpqD5
+sHd/JbEcjcGEYP83GE0e4oe7vFFrM22Zu5ilkZ/hrH5cg1uFyyhGPPLOsaSXGX5+mN2B6wARds9
mkIittLLNLQWI75UbdocqgiTlw/u7H2z59/vyTTokJNgc8iduh9ohoimJhf5zsJINj90uTJuXRwi
aSIuW2cwyhe0RZqJIyGYmjRaAegX5ddVa9PIx8ZmlUG0REa7M+kSZUEzjumNnqS1e3QE3Ta/KaDD
XRSLo7WHv9/6H1YTn1faWO9Z+Gm9hetf9guup2tmTXAxc20BXQ627II9rN/pGoI8f7/U76EfPPY2
sbY3htcGzX6/msREFO96YNNqqQymskt/zNB6/LbEqYE4TR9/TeQqz+pyQHCvM90XkTTrB4njH/br
VhGyiPhcpI7e+3tYHSS9YwmwJeOQTfezbquHQZbZYbXBQjLd69BH+uC5t9/5LuRvgdc2tyYL3jTs
2/fXzHAPyrUaEkmRJrU49F25AUl1G+MletPlY4X02qc4KgrIiELD2L1DWyIYJF8NIkw5m3gcjY4M
46FRgFMxQt0vg1nQpbNS5zFb0fgOmlrPHmn1Qwn54O6tP9w9pS/ZtpAbhGH7+S8rBOGgZYs4Tih0
ZIiDopk93ZdRO0CsiWQ2BLltAuq0yO9GaEQphq2Q91BJKrmb750da+Xe0ScLfJ43meMHt/fm23zy
csnHCE/8UkvnUu9vz65jTK7q0QHMna/R+dS2iwZjLZo+TdGEkrFkNd4IuxI1PKFJu8j5SF1gWnTx
93O2Tc6TSUPAdEm87nLORlhOAq+MFndNF06SZuAwGqR9W18XS5d2wZRX7U9tNjYXJM0CC96bK2N4
JjHGSLu0Kwq/Q0R+eLTidp7DYUiSB6knNTwQrjB+meJ0Tq7SlWFMlIosv45kMT0MXW9+t0u3ePVq
nTZ7Q/oO4aw2beSF69Iy94XuFavfofCUMkkT7qfF8Nb7yBznn5XFjV2JONmUUh2tZ72Mmc7ZG6fN
Jt0EUnZbKu2NnffRlzVzxrsuaxIZVKsYj10mqVrXKC6/pLUmf+TW3P1ENyPSd7qedM4mcVV8S7qi
VgD4Ko42J7aYhdHUKljMvbsA7tcySzsMLrpV4dxNH80y/rBpJUceenRbP4eR1vtvLG3pWTUd9bBo
5xorebMLKxVPfp501RnTO/1/I1JxsJITe6bFYXsqDonnWlalS6mBIxftfTstQDadOtqnQ5Gcu5Gi
vI0Xx9pTdHbfRe8Mexo54oNT5U9PTawkrdiCBgnN+6cWOdJb8Fe1sMzsBUBOuYKi9aoQk6WXeUmT
u79v9D9dbjtUOfQ5yKwNRPXrPncrUOq56UZhO5UMzAxXhVEF/7Hsq9sV2aGPFGbYAfzGk62LKaQr
HYt/+JeTuChaDYc8RqxhEnv9iB/Z6OQqGCo0/sN2xTqUiSmewL6cimk8GkgwlQzX7fZhzErYBO4c
OfKwVDqb2s0SBnmKVAwaujvbO31N7QctGfIshJmhv6i8yHS/guPR4QobEbxWu900sJNMT5CcyBnc
28yUjl2C/nkQCS+9A5wR4+ydeZUWNKXb2b5X6OAGRYlnHgzEfAXKmhjdg4FZeO5XBaZ4U6x1j6px
7Z894oy3fdFmNzjmRQCp3AycQM84yjjUrYpuCzXWycHBZu+HIEoWgeCEvLYHLXkZEJPIdkY+J7ik
GRkZ89QXs4KempkI7dGavzImnfPLReJiCMjfXDO0caplCOmtq3c+Tsn0FZSVpoHct/Wv0eRmID/N
HN0tHACnF2ajA/jWpXXvwH7MMHA6lMeZhdbD3doZeRNAx23uVJ72MASbLv1aS1sZVJ81E/fBkukV
dEyXkyDDitfHzlB8UoBPMvCkKDyG8Qy5e5sWohZdLsPswCnSNDg9vcSrpRkjWwvkYBWX2Bu3nCHw
cZ/TKE1+NMIpc1w9dXnNBqifxThNMIJ01f/Ux7nEZFLO9REVM/Fq5AzbGbXa5c2S9PKxHpR309pD
c99hd/e0eBYqlnYfTXGQJTnnOq6ANvN8U5tgl9Za/HkxTFr1+Op4Obi2Ho/zgk7W5tus2s+J1spu
n/YGs5reW/EuRKzLfcgqCZ9wzWrtyhZDU2D6TnYVpqhjH+oy8/JzKRddP2aqzD7l2OkpSBqVcWa7
gJ19kW+tyHia4uHb/3T/AgeR24xrq6+t0+yY6fcwwe50wmXMICTXkfSXQS3XIgEarXvTtPv79X7f
vai8Ey4AqAh6ftZJeCoTqJadVnLwljXckGmKHppWK586w/hIkOwPoWkrriDx0XkHa3cSmsoRzXqV
5oSmvHWfUiTsr90Jngr4nuZA++0jnfbfH43BAd1FV26TAhL696HQGK3BUQLXblQqJRLnbXVe4f9O
RkPS8Pe3+KekmEON3BAuMKoHp2AiM421XEGQCvuopbc1F564qmZXO5uyxcADvbcfVzvu8kM1pROT
9rG7nfKh+Wge/IcKxrW2l8tYDrCAe5LlWcoWq52NHk6u8wLvojUmcG95Ut4MCf0sfyy1Jt/zCAqC
z5Kt1gdJ8m/NGGY1iEFYdAgtaXEf7185TBQDRa42CtOiMG+9YaSLPDpOWI9RtAcEsFwl2px/UPz8
6aEBrcB5ZTbs/lb84IU4CTUXrKvZtKZDwpwgDfrMEpCyXKWTi7XyUzni6Gp4ffqB8NEfFjVrmkfl
+tzD2+n4S15tKmm0KleQSJGN+562/URR2A+BqzLggUPd1V8+WGpvGrgnBy5zp23oa7LA3dM8ytSX
Ms3XBnkIeB7p3mhX/VucDx16de3aLsfRW2Y3hOQfV6E3u5GxNxJDyFt8VYD0e/iH/iArUU6w4CT4
baW86oJE6pq3d/UtiGNWwjmYLysAkWIix4anhD6GE7XZSzXggApVo6yvCoujKkzdHlodmb3aTXbc
bi7ys9PuldfIZ0bG0ClNd+a0m/SsQ4aWhPiqJCMH2b+q/LOCxDGEREHPCnDTyhZ/qm3h+ktWIvzr
0H0Br+PSRfXSqD83GmvZVE7jgug8ZfpxwZV0hj0x0YhLae1AoFuQoxwB5X+dKukyIosK5CB4fNRg
sbcFGuGZ6pvjjHO3j8Y5tQKc6g0bcM/AETfHOcSHpnY7FQ6WJq9xw4Mbt/ajUDsvdSNMnyxMVehd
m9pD4eWoqeIqmTVB2fQRw4Ih0b5xjPTKr5MF7Y1u5tf7LRTs3q9pz2sMKpL+p5pGcddaRvZK6gpw
Y2qw3L5PM73PEPaJ6ld3SSMnKLpiQNtAWdO97NNc281zvUAc7Ay7gZ6RD6AU+wQyEh6HqRZk3dTG
l/Wk67dl5NVDqEVDd5xoCNKXoC/ohKrNk+Kwjk7300sN9DN0NeufK8YiNCgxgMaWiBTjPGpQ4/Yt
04J1P66RyVyuserm81w003fCDz1V8OndgLHCXJ9ZNYkLVRRelL5ButFuuAf7B6Fn2KrKap4O4JfK
4pOFzC3kjrqTcRj1Nb+lTKPWvmTGsxpnRpx1EnpyHJlwURX8YdtDtXGHVjD9VEaMAMmVmfLMIm7G
r1NZlNWhc1IIuMk8OM9zquEkUKSax8EfR7whjldEuQ29sm9Hq13no5y0+SWNWwjSuDLP3/VkFt9j
j+3k17bmvZKhCefczS3gVqk7OOmxgK6FbBc9Hc2XylWv1rrOHV2HMrsUGzIrEK2ECNdW0Vj41Wov
X0azmy9qlk16laQWMBqV2NnnHlX47wZSwF6QNRqhKJUzozyvUe1wNNNG9PvFXWCyO9qwGD5ibSsS
KgtUgEYgsxLaUavzXBRlfcBIU61BIw1NwBxGdxTf7ASPHC+vqgfupFChmSZg4wxtna0zQ+/tFNvx
uDP3Ne2Z5IMy6/eYj4w1hsIm9TuMiVPl3SXz2qJwIeCkAK4Bf4zRlnZi7ZdC716ysy5WCRjs7qMz
9w/9GM9i9E8Dlaad/Yac+yXywtgRs7vQhypIo5jIJbDqnNGeD6qHY6oJo9k5zSayU44iQTOGVvzf
I/Ef8gvPYgL31s8kzThphDn9f3F2XjtuK9kafiICzOFWoqTO7rbb8Yawt23mVMX89Odjz02LIkT4
7JkBBtuAS1WssMIfVJTKZcqZjq3izsLd/TEMJu4SL9pwzlhZYpX8yuVNJYHUlkJGTdXI0BlM1/ew
MiH76EBTa3Ef/lYsGAgWkMdjN4bWxmN+OT9CUeB6Gh2eGfq2mN8o3UZVR15vUFeoG6liPLXWZHym
FfPp+kpevuCMNIdPJnQYKtWLsGUcDIzfO4pT+qSWj6kNP18vUkFZwkg/ODkLSvBtt99kkm28pitz
NIiTwAx7NFHtt9L5u02UxCLUEqGysnavPamlJCeITPfLxHpunJO3Etv5u62RIBsARujNzZiR8+DI
Qj9Pbc0GHkyThUjnjPGsK9uE4x5yA+DRkgf1Li4ce9pnlL15vKE/Rnt3qhSxN6qwK/djZJqgmKJC
bKQdK+tAaVMHhm7hVcWuPv9tmAJxg7gOAL406R89lNIhHVniZHp18c/HRkNbRXcBvQPG0ZebOUow
e+kmM0BWAimhNNciuSsaHWUkETdbAenlJcFgFIp11STxoFF+Pq/RsNHIVkzPN+hmhafc1YubBD8Y
jSxaMQcc7BXovvTPmn3WmdGHVHcC59/PkUnSQweJ7w+YdF77d3uMVkCOeaca+GpS53+hq0Y/0FjN
BYyuSXu5fpJWbgo625idWh5ZHSf3fCwo0YZpp6ULM3+s5TEavHrcRdzOyVEzh4xZR+oXqwnqjTB4
ZVyKx1xOcxWP/2Oej1uFllkPo+76AvP3Q48TBiXLVK2/yDwsd3XYN6e4iad/T/F4eFQy17nfDXBs
kb2CbVbsOjBjXknwmidnZLcSXBXlwSEK24A/rNxSzHDG4/MRdaKm8zkWqqNIfAWSQ0LZHB6q6gIo
gVB46MIRjZOxMW8Nq3fMne0JJT5c/7ArB9SBrwjOkkxjrpucD+6kXaSBqIgO4eiGn4pOtrfU7tVH
JUMG4vpQK9+S5JyHzTRN8otl8zV13RRQExAcDbMu7cEwKwWxEBeqdU6ZGMEKNUVKJYHhfn3cyynq
TA9OJiVb2gBLS6LaKjLXAuJ70KTh/HWQ8f2qum5yqwXdlkfivB3Pr+LzoRarafR1k/Q6HdE4JKPf
o52nUNQBUbVxLOa/ZznOrCDFelL4pu95/tUoTra6mozpISmi4sFFB+BDQT/rQSkmEGsgx47Xl/AN
j74c0AaxBxTcJMFdQkBaciuMqFMYfXg7gUxJAKlWu1okZnVwJrN6CmLRf6q9yBuOLqqMLym1wq+0
zsQpoK0DMU7RlORYUCmKQIFhKQBPEjp5NWbJraUFNGev/+IFNWCuU4Og4EUkd7dAG1qLm2OK+6yG
HAp+Qx8pD+AuWYAZDbPPUV9FoOkpsdF/Ddou3gea6TWHnnjyb+vkjeMrIi8gtntZkZ5CPUKuD5BF
g8pG0lPxrUvnh8gqWhpGKoNPSCtFP3LFy56TSbPEHaCf7nM+uSYBTm66SKSZFhQjqwVXtfH0r+xs
atZUydl1Dnth/vN3L4Dm5AZZD1ICcoi/h4OWPw9u+jMITP31+mouWGVvq0lFgBcAwgK41GUklbQo
zDlKGh4MysPHPpcaIoSd+4xeu/FE5Xp6LtW6/9iSGz2ZpScQ8okDSSJXjXsnhSoQJQX2KU3g0Ke5
/tsur08Km7PyJ7EkeD9zsQhT1WW42cWIJmqiOMWT+z2yu+SuzqnQhUQBR60JcCywpmhjiy0smt4W
xYQ/Q3fRI9gD3Xi+/G7cjcmADoZf5g0KtzJTtZsY79radyR8g6NORHBrmKlmHLN01J1XKwzlb11t
a28WexyyvfB66iXB2EOCBZrmIJVkxPkpb204xNeXaQWtQSY1q6kS7KtAURb9FABXYdiWVDSkQy0D
R6Qcgb96yEI/6RLEQ6sAjnZqR9izGEm304rWkAez8JInUkLvz/VfM5++xX3Cj6GmCMKa/77tt3c7
l4feTV0NdBWfJT+KQun+WIY7fb0+yso16RB1wrGZ00jjTY/v3Sg1qYbZTAH17shq/rCBm6M+4ULj
OG2jED2Q418f8PKczMg1F9o9Lwhgj6WdSz5WelljZHtQ2xH7UajE2SvemPUj2OfgqJSR9hwBAEL2
rBK3HnU2dDxCC3K0TB3xqY9C9aGZ4vQUa7Swrv+2i5AVHgVFTICPNC1RVjLOd2udtGpXC9s6mIN0
sePusjLfTcWIMKmKXop2KgfcpPcyte3XBnfsHJCUDUbl+q+4CAL4FaCAdVcluPLIcc9/xRg2Sp6X
nXsoh6IH30bbEqQ0gJxGQRqkG9O7kO14uD6osTJ3g9eAM2qQUNM2PR+10cNeKeMkgEFuSspnpomg
JdErsgi60SHp5xV2YsB3C4yPehpEfwBRyv84C/2vXgYVRTbDrf+OwwQhWxiKFyD761Lngtka/NRL
tVLBr002uqlN1v91etDvXPuZcFHECrqXvjPFC6FsDAo8GfHaKXJAy3tbz92TGw8J8lODMfyybGwY
DmBgtOesUzMH9n4fTredmUDiNsMRXbUU8210VbMgeiZe7qy7zAkM++b6cq18I88wwf1wCufAdPmN
TKWrK0OIQ4zmg1+MufjQ2NABTVO9z5QmOpJJe1sb4+JGIJyh5qwZ/A9hZ3v+83dndZSDNdYlRMqa
xO2mpFrc76rBgW15fXKXLZU5btJtj0SR//CinQ/U9nZVVdrE7FxDe2zpueyVwQpPZiLMQw2h3E88
Oc5KhHAFrBbro2jQvlz/EWsrTBhMXZ8TwCW4mCwwMKN2HTTmhKbG1Hni8cCF0O+HEWJ2apv1DUjh
aMvo4OKl5OSptOWoFfAI0Dc4n7kGFghgJoT9oZDGbTGhYpOrSnxrR1ANI5gJJyxufopCqhvGAZfT
nbFjIDPoQKJ0snwowWPrRZtq8gCq2/uu00nap+1YQzb3knzyAwmBXGiJYm680Bf3PxOeNxQ3Mv94
y5KAmJLcsYIahLUm0qfBwzalQ2D7tmty7b7Pk/bX9c96+cbOAxKNsLw2dZ8lSkKYStDkUywPsZeq
oy8SQr4gT4J6Bku4f50QgoWdiNzZN5pRIwvoNONT3Q905mNdqFvy+JeMm/n3QPWmnvnG9p4/zLtD
VSpONPCoSHT/0ICIfREIA3G3Om9DRC2VBC2ASaDg3EAQ8Q59lMw46yI3dey/6gAxN8pC96oou+zO
rQ0jPUA/kf3OMcF2HSJ0WRTcOWwkGUXW08nWlSn6M2Vghu4AcScfeuLGH4opxRxjQ5vz7EygnxFC
iPHrQSUqTsvYnB5kOyXflRYUBsKoTtf5biDl51TvR2eXmCo/Kmtj+0PUZsEr28b4ZhgI9O+svo6+
qEo6VLtMTh2ST6ZWIvYVqvWtLDNULSsUwb9BprCepj5H0k2jbXXjTSqyUHYNJvMA28JAVKtGEuR3
IKgNUmPIs5NOS6KIEfXSUDJM0tqLX4UnY8jYcY1McNxHOAnGxljfEiujN443eH5rkB98LnqNsj/8
nsm4gSwACqgzmlpH9q51bmjmouobWPn4d/SEqA9mHQORu74J56jzLLTim9vkA1zg1ATB6px/8yqk
idTHVXkQytjdgE5y9qqZTDcWRfqNd/V/tdrFYJT3qM+ThNIIW/JE66o0EyvU80NK5th86xSz+J65
habRU5jxcEqvOL9IVNHna4d4+E54ZOifConf15HYSP0vseTQgWnMSnVfTp34q+lNoPgu8hjjfRuE
SAdSSHVuxYw/vMsUdUCRtShyAOMiqRCUnpzu1WsESmLCHm3TT9QJKTytSYtPSaYa0b6qFeqBw0By
6iMuNnz2pA3HeobWu8+iAtZ+GCzbyP0AsI/wa9WAgdM6EHO6VlbtvlPhVu29MsrkTpEZwCezby3r
wRKRwNpY9B7a7Gn9O4uLaQBx3yIGmwFpfNHGUXV8L9MRGO8bE4ghwgvKp5KbQD04YVQ+0N8MQfDV
nqzvnHrKm72RUWTaD+w7a4+PZPkDrf8OVEtjl1CE8qi191ZvOzdeKcPumA50oLlzrPAwI727fQGS
0NwL+qy9P2bkTb6dkyQeA9TYTFyka6RlvaIvbuLcDnVEOxrtd+xEdf7NDDvD8odGpSZMGVm9tTu7
BdAzWAlqfDY9oF0KseY34UylH6wxDB+7rHG/9g31Kv5OLTafTJOvuzdB4KBCbVpj8DKGdYVQapM6
2h58Q/MdjL3Z0box4j9SR5rq05AGzXCKRpp0wHj6oNllrTChTdH+IrrJIc7uwATEP0TkgR5CP+ag
diM6qFrjZDcikrgntGHTZ69sd5l+EF3Tv2Shg57RGEBr8JvEm+gXDpV5lEnco2uUoEn+XFbt8HEw
wtg8NW1RWb6t2CgS96Iw98SFErunwER2UScchpiX2cgxe5aSTLtRHWVykkGO1HlQYXKyk/xjnYRH
V+rkVekElQ4jgNTPY1P8pf2YuEdYl4gkI09n/YzTwRse4X3S7QwiY3oKA2f6KGtV/SYAdcA17kJE
03vdi79ZSpmEvjVI+ZpqAzwiLW35UTKg7bSH4jY+AXcJf9mwJsKd1wY5pRnZhb9Dh5SOrhVwrF0J
a8pD3URryheJmXz2YrT2REEi6dxfQFdTA15PP35r49Z6vX4Vrby/M5sFLgswGeJu/fwqMmrB66DL
9kDtsf/YY4dwOwbFbxd+3QtVhi3M0Up8Mxf55n4hbR8e4PPhQqsuxiwy2kMR6GmIsqpNgjeATKFC
kaJdo+r1EXpnho5MWm+IpF/Um+gwzU0Hh+mSX/D5zgfHtNnKC3XskFFqTLiceOR6LcqelHePE00o
8DJB3ABgbPPxVw/aXh6tLMH0S6/xAD30tUqoS+uvDY6pWsin0umb8ZSPphYe+zbqfk9R3P5oVYec
pUna+U3sdXt6UbSQzAl7CXIqbI2G5i6h9Y9cQY+8CpRac6Navfym8zypAAISoaBIkW2xyEVUCjqk
be97wVB9Usv+jtyqekjaDGUlE87+9S20fM0YziVCZixGnSmd58sKh9NQI3S+fJHrE2Badbwr67H/
bg5utjGztaGA4NNRcebQbRm8hVaV1UqBTrDOhfBi5BqGp6pV3OTaFP68PqtlQDzPCkYdrclZFwdi
7PmsWhlNaK0wVNW2w32DubuPoG50l2RxfwSSrj/onjQ3REdWvhwlQnoprCTN7SW3zJh04aD/NHMU
7eIldpDaqgvvmIleucVxMfb/fY7vh1scCIruBrqpULWnnErATYMqIFq6U0jazAuMbw0FbkCXZqVu
RCVr33GmGpNDwmqHz3++uPHg6oHZonbWj4P6HZSs9q1Ww/pzlubT8/U5Lm8cviMMfZJIrpuZr7iY
o9QcGL0DsQfkNTL3uFaPQ2v8ncwoPmJqShidOvnfWpbjRpC3soEY2PEcCubky0v9GESyAhonUvPT
xqkPE6DV1y40/pbUeJ6GBhkte6Toen2yK/sHwDvnYu56csctJtu7laMlDmN2gaBQVMiseURgjEqA
1E1BncB1jtdHXPmSQDFUWvicSCD+i2MiUcjwIAFqfg+N/TuAE/mExb33qzCNfKOjsragtDfnr8kl
TqPjfNMomaIB3nZVNHQbFa38RvRu8+I0hTMdpoYagS5c97mvui0c/9ocLX1GyFKXA8E6r/q7FC2u
+7E3Wh3tcA0Q0KFzpxFdZczEd5mXi41EfHUw+tZk4fNcZ4uu94MJR2/SGKijb/XTgN8UnNpdkrjm
0XbjcePxX1tRMm8HOQluO+pZ52OlQJ6bYUTq3kF5AOJfo3X3rUfdpexB1x5sQoZD0GfthnbLstQ3
H0lHh/yEWBwyrW/KRu/Wk1t1Smph6r5lVUqHM04W3jhBmElEE8IM1gxh8cecotkr+J32byGpgl7f
tWuXAgWAWY8KRVd+yPnEkX8H1i1rY8bsav0Oiz2vPZnEfj+zVKi3ltuXh0iMhS/HUIqNwdemDyGE
kIvC3bwG54Mb+tDidNgbiGJHBTEwdlg11h16/Sn1wGOaCCPcd6W0fWR3uoOtIGF6ffZrWwz1WR18
D+ktz+j5D0hdcnwFfp8vYgPVSbA+OyQDzBulQhj534ci7cMiiUo7tcr5p7z71JGWJpHjsdA5NQ4/
i9z2lAOevEWqsvt/3LcMAWySEhqV1cXB0UOkB3M04XBJD0pyQpkKX6lU81fRp2CeCTf7+05ppq1x
58/1Pr+e4V90EuhPv6EDlsDr0CqrwKoE+D3gB8+ta+sHZFNyb8e/HX5WgZH886v9RqRyELhhutQn
ztcUx1hhy04iYK7pybe6Rkgf2V2MLtTRInCwBHYB47Bx+V7UzeaiPFEe5A+Oi+Utm7WDrmZJl+Kq
iI2DWvpDN1CfM63gJ40xHECCMXpoQlkBLa4K+6bJwRKlg9thgOapv/91U7k8pza31py2wBM/X4DO
HjO3h+7qd6VjvKrOEP0q1Np8rAAhfr0+1OVZJQikEzK/qIiiLKMH3SDnTkSC0GuZRoch171D5BXq
ocql9Rq7ceAzJu9AnCj3VVVu4SJW9hYx6Aw8AYthcmGdzxSKWmGnDVLlfUNzfF/XqAXsEqhj6d4Y
rODkeVm5kSVdvgk0MHnKCe102mNLIUY3Me2uox/va14ub7rMFgejVbxDnDnTLy32cEDXnZfrq3x5
HTOmNXOc2GEw2Obf9O6WUIxIG1oQ3r6Qcfw5y/VnGbjlR65D5Ubro3pHT0z1XWLhjTvj8iak0+QA
6plRjjRTFldxmGcp/lGpCi9RG04NzPx72krTMW3ScONdv8AAzgcIADjTpP5MWL04trJpqcBaw+Rj
r4A7Sg6KfU+HNfddEZRPEOV65Fhrx0/0frilEzx+jAm7XgVi1XfABtNHvXbCm+sLv7a/0FqgFE4j
hQBg8Q5SEk1Kk8KsH08q7dbIbhzITkiJ4FSh47xeeNYmbXDtYxNEqTPACB2AN2G3dx87KdMwTYYe
p9yq6h+8SdO/pB0Zv4vRxO8CwPy9R2PE11Kz37jDVmc7FyFxNKGRsEQ6aiUAhaBu0Wqkgvk0SK3E
0EpTvrpt3tyJKAw2Lo+13TUDP8AzAamCk3m+rXNHd3onRiXMCfP2OAw8eQR9LV1cKpTXP+T8oRaP
ENcUq0k/m6sKdbOzE1TmRow+3Tj4eTo0L7GHFYRZNP3n66OsfDqkWedsCrINkfDiuNRqjKKSTEZM
+fJhZj4Yzm0NYGhH5TS5UbXI4avG2GrubEdXNsKmlYtpbgvOBCPif1KN8yn2SlF30slGfwon6p1F
Xd9aVa8/YURe3leTC/VKG/5VHYRDSzgB6I/EA9DqUhsXSVPNimNsJsMc6AVCmjhy6rF1VDvrs5vG
+un6Aq9dEiC3qDnM4muIdywuiZ62ATqs9YhPu4oJZIwJoenkBekjLJ7KaMsfmtnb/qjw7wa1DuuD
EKqNFUWQvsZtFUGXR45s45Z8K6ssdxfXxAwKoLABvvR86YnicMZCH8lHIVh/Tj1lunU6WJo2F9mv
EN7BAWIS7m+9iL5VpIr/JbS6MNuDcHrUezCakxOODw030I0KyHhjY1y0i+ePRK1rvlPZmJd9aWWs
JsfoBh8ymKx9o+oxZontRv8uVQOFb0eJMfaw1TD8r8/DGvG4sFAfJNAOdeunrFwxHD5aO3O+OAv2
na9UDgFviEpEBaxOAm7OiTqP2MvKe6MocWbv4sK4G9VsvLELTEry0iv+E4qNGawxzHYpjlI82vgL
nWKnyh9S0Xdf0zZVttzoV6IaLkDCJ9yWyQCWcPS4q50EndoBKatyqE7GBEtEH8v8nhfS+1GaqqwR
YkGVjT7LiKIRylhfrm/0lcNscI1QcYa9QQtsEdhYNU7GYUX/NYy5Ou4QIMru6i7qPtvwSYp91zSy
O1B0d//9CaAEzJCzZCqs9UXqk9Dn66oWFlCltBWqcMKp0z8ReBHUznWzqG7iErHx23+eLEKVNJ1B
LL919s83hQV4saAhid2BitLFj1AZo5tEzWR9ctMMYxmcuXL1Tsv1ZmO2Kw8QAxNskCroaEgvnvc0
BfhtWAXlIJFWNTq5As+qLKCHs4uSAPW26/NcO4jIHCIeCfqcXE/VzyeaJpkeuyHucmZph+2slZhi
MNtW9143/jIEbdhEbZ9ptjm3ZoBwd5+r7afrv+FyyhQlkI3idQfIcCHUaxrJ1EdUZgFPTfpXikMQ
gFqrVF5kMXUb1dqV+XqAtYhbOes6PJLFaQdJ63YoxTX4/fayvEfyyy58I4uc72YrpMBTaBzdo2eK
0aRV2KMGIwOpmPdDkyNeeX3ilxEAOBUHUBtw2pmYtPgtfWxMeI0gmO/Q0R93EozOacqNaePgXl5w
58PMf/4uemv6Cu6ii0RuxNlGocRz23tZwVWpB4ApXtKZx+vzWhuQs0q9CF14ELSLPdUkdmsN+ewA
inXMjVtq2NXko+dT+492gRa2N9fHW1tHiIzz56SMAGz0fIK4V2iorGCtZXQifCwnWbzq1rD50M8X
zfmTSoUC6RpoQRCYaa6dD0NVBq2DrO382hQwQyqZvnphMDx3uYctGWIV4/0UtcYudZLgBfUh47Gs
8KZt2t795wI5tSggnqhwEnpQXT3/JSE0RH0ys84PajvNd2mVKF+TXHfuQg2Jq52cREKQpwd/iNfB
Ql5f7ZXQgtFnwCObdoYuL0avFUMxQh3Z+SiOJTRPzD7vHaTE7wu1sWscZhWh7MdG175FtPf3gVm1
XxosQ7EoM15lPGUIJUTDvtQ654GeTfPx+u+7fCnnn0ehc67Xof+9eKfKaDAzvc3RRZJtRYXZMe2P
ig2rcVQqAw0+CuLA/jr8bPPEUD813BcbIeHafuSJtnmwEOXlp5x/HlxrIIB6/ILeCltnFwW5M+yQ
Edyoya4dMxNdLWQU517FkqmUQu/odIhmPgKB3ecaORT9gBu3Np6QI5l7spa98SquToxKFjo9oOvs
N12odzdJEkt0/dICIXlFlv8ZbV4+ud7477V7InR6k7y7lqNR8T1fPhy1Cghu3FdF1qgHEKyOj8Qn
5iAlKIrre2Xl6QF9w1MLJYkVXCYoaJ9wG0YYEijY5p7KvvdwH1ajQxB61T8/7HPBgu80l5AZdLEp
2lIrs9hAdXZmx+6Ltm0wXgWh50boqVyf1drGcLh3kdeExsbsFgvYNMKtLO5fULnNh9jGz6nRW3Wv
q6XxKSn7f+7w8mhDBZrh73BCl88Y3YaiQu6y9QPoqfughJ0ihjr0NdEFx+szu8xm0e8m/J0d0+em
0uIKhksPiD7DRrxx3IKABB/usEDXNiN2x3XbI3xXzOFA+TjYONMXGPQ5V5mfaZR053qQvUyoYL3j
KM1WQbFIfkbB2EGu2kgcvARczbqpK0/7PkSVKneqNU0jZiyUN+VIhLqLMgPiC5u5/TH3AI2bsMo3
id0rW5nWJaeSJ8oh3Z7P7ruzWY5uJelt9b5pYb411dl3QHgTxgr2xv26cgmcDbSIWiSiZRKkXo8p
llUM/oSnlOsbjSU3qm+X+QbJoUcbH+IpdZIlmrdVm7pHX66DZjypJ6/rcE9xNOUAHBR4v1qoT4qI
rI1B1x43mEM2lXoyHQ3i4Pky6pTpYWjUnd8mdoRBnDI2L4kx1RT++kL/haQgEhOu2gDvGfHqA2CK
pV5hVNXHCm1FDOSRcsDsG6vv+4SE8MSJGb5ePwRrC4Pm5dwK40JBn+f8J6YVeHWzijp6m4r9mllN
cTDiVjmEqUe9IxkwpuVd3Hj117aXDbybJidFFQCQ54OqLdLaiRMAImUzY6ZT/sDumwLBEMqN22vt
jFPbnCmg1PCpD5yPFCRykk2qEF54YfHdLrtvqaiQeKia4gHYXnBLhQUvejzgN8LIlX7JTPamvUij
gn+WUi2VC1BOwy+F1wDKpp9LUT7Fo4PX3FjiTIfcPNrvpGLHIdYqPIgy8Dqo0mPnTRe78a9/5ZVL
fE6K6JiA8CYLWXzlWIFD1GUaXzmXGFMnkoJEpH5tHDHe2UMtT9eHm5+fRXDLcKRfOJPweZekN4Um
Arg2gFa6FnUf68hTA3gklXUADjwM+zga4vuwaK0nVzHLD4rb9BvzXdtgLoUY2sv0bYhNzj+7zrGr
E+E1vuJoT5mSGl/GsK/oy/XDxlRXR6KRSiebtwTs/vlIWPVG9I4ZiVB0OGR5P90otiiP6KG1/x6o
o2VFxx/sGhHpsm2OQeiYQsNlKAf08AF7zYQHyzR3pYEmHpC25o8uNVXZS8goX69/0XmDLL4ozeJZ
4QnYHlao85+/exB0PSzTPGTstlDwblQarzvk1dg/uvzbem8WSXM32LV7uD7sykYCPEPXkdtizugX
3zEC9c2phuVRhrFd3IBg7kGbK+T0caAADnWg8546XTE+jZEAe0lMuZWhrNwgoDEoxYLQpx223Ep2
b2FYqATSZ5umR2/MPjlIWh36SW+PauVVt25pRr7ktf73nQU6gb4BFVeClLfiw7slD2IH6mGTsYeT
2P0hVMU8ZaMOWhRJvo1XWF+dJPIEs1YlaL23P383VqFObjCpaeP3g2P9ElAQ72gN6SfRZR1ex22E
wiO2C44WF1/aJrNxc8S94uekmqO6T90A9rCjiv62GwbDL8I3DdVx1iuXiSG/1ZURnbwau50+mGKM
QdKp+5GjJtCznlN/1wLZ33NLoP5EkajYp4ld30RjnByv76bVWYI9netwiGEvcZGuG/WlJ/vGF4B2
X5Whh5qV2+NesMXQEExHBX3GYXqk/FlvJDsrFzDoIVIdLiXEGZYbWS9iNxKOhKCsB+53Ls5P+GyE
EvAp8AAr0j9fn+lKWEVFCt84yhj4VVmLoB0VRzcicGx8W1ZkzTB/WnTxi+HX9WFWLj8CRDIDFerO
LKNyfis4tQxwMMV6TK3bwcNNI0cw3qrkeFfBHN0IGtbuAiCt8yOG7Bpt4vPBGnDWVtZNZHKKOX4W
rimQNW2CQN23vTQeaZ1k466jlGDsR7JptO+sciM5eUNDL65BMAfQKQADwL9bNkIUbD27ztBqND2t
ethPKf5fyc6rJD6FU2GEexEa4ouOGF/+6ESjfqiypsMsR2+0/7rGch5g5fcbu3rlaiaopTNDpA7W
cHlBRdLL6gwqoA/UsX/Ik5xVaBCVysNiPMRC6tHO64xg42usjAp7asYQeYRVtIbOv0akp15gp0rt
d9Dbv3oYnxi7KE3HVy0WZrKnf+Hdp1Fb/nd9x60NC2vGQYWDdjVb/HxY4YoO3GjEsImryn0qvfYh
Leml7D01xL8TuTV0bPJw4/iuDssGB3ZMtY4n6XxYQ401tOsnFKgLy/tq1fpA5mAGiZ8aIqyOalO0
R3sIh41hL+jr5ImzqspsQTgLBxnzOX93L6sFpDhXVxBhSDlbj4YmC6TA0Lz6NVLT/oj+FjSpzGiz
m3Y0IYlpaVpnftAntQ7SPJruuNcTeumTgTyX4UgU2tKms83dVCrhn+ufZuUyeEsW5xY0n2YZCWlW
imyD11ek6oWudrg1efH4bBvCm3LkxlsEAv99QK5xOn4zgoNC0vnigCOrKHJnla86FVh7oujsHtGH
+C7H02KrjrSyAzhcs0YJW4Atv9gB7eBKN+K594Mgsb5KYX8uqyl/RP099Ie6q45xHW5FACuPhjPz
Moy3ajQb/nyCIz1DM60cGjelEgARzCR2IZ6Ks0cMNe5rjRr76fqSrtyx8AVR1JnzhDn3Px8xD1Vz
ahq00+0oQu5mnyVTcxO5A/3UNPbQ4po0JXp0QrPP7/qpNjFZLYSu/7z+K1Z2koPsI1R4m/Yka37+
K2K6AUEu6trXcgC+oyOMnRI63GORPmzJz6+tsUNvm+z8LcRbbCIvowLAca79KBHdx1DLxs843eeY
OrnuqZiqaKNyt7KPEMKwCSS5seEl6edzc0xqGyBBSAiz2Tmu6gZlN6gJVkKu3SQf6iogwnM7JAWv
r+lKRIAiLrANIBSY7C4brkamJZYuaVXFYGAOkR3rvuaSF18fZeXLufBVqIIiEYkxz+J6jlUvdpDG
lH6Wtnh5CHO8SyR+GJGX/qvsFFcjnSiaBsRU85iLcGAqxyZH5hdV08KqcbbBhshPy9D9yAr8gdPj
HGEYhIfr81vZLR6MdIMvN7N1l4DpOCm7Ms/RyIfuVjxCchvuJhMHdYir+rEPNvFpK7vFg0tCgPW/
932xnm6aitKsGc9um+gvDnkgdRvQApVqQEpO1PSlKHXx7d8nSZ+BRG+OJ6iZn2/RNiuEaLWygf9r
Os2BJxZqKqvt3asID35pch3a7vUh367Ps8CKtgPKthhYwVuiebmYKIZacdaN0Ip1PauUXe+M/Xjs
qYDn0K47rUz8WqrGZy12pvRW6yivHsOxbk5hpxJymrWKBCtCtJb+K4ccnT3DB/YwaY3Qsj6EPSTv
l4lD2e+swQieQ1mEv6OmQhg9Ubzyoesm92uGqVqO2acx4Leue9mWBcLFp+Q48IwD6gHyTc15/vN3
Tzn529BasWCG4FBeEt4pfzCgWmeVOd0kVvcfS/D5+qpeDonyDbUJDjxClaAOz4eMJnCIaVFafp1I
t7ufZP/mjUG+uqNQIKajgu6NcdcCrdkKDy+uGzqaNFzIX3lG6J4trnCZqG4/okvpy6QUVBOFO/hx
wLffOJDz33O+bxiH25SkgO73hTaaxMoh0zHuwYiz78fdKAYonIMsb20AcdHGHXpx+pkUvJPZaI0s
AEGh8/W0lKJw2gqH30QvjJdU1taDEMYzev/BocxbHsPr329lvDneBIpL1nip6KQ7uVCQF2cR1UDP
WuQp8cee5NRPgOjZw588TNU2BQkuV5Q+GcEmEQAgu2U6IfCh8cZQWP40TNXXcNSGXUX3gR5sjV+n
aNL7SiNRvz7Tlc9IjEMfmPIDxfllKFcabtTKOLHx8a6Vz10IaOwmKRC51cMqFMfrg61cNrTFuG3I
XgjpaDuff0ept5laZZ7hAwvOqp1sIvOhzgAT7gg7khfVrXEvDPRQJz+v8asiQU+UD+gWuB9jM8n/
6jWOj/g7jrnhQ1VB99VWZTec9Bhxpz0wF+XG7OKm2gVBNNy1Caylnd6ooBadAAGCnapEaMDx6ZIf
dpmO369P77LyTItDRfGStJ8smfrR+fTMyCJi8+akIYzVB8D6OiLaA0z1nVmIROx67LWsA7lddd9a
AnszZ7REslOG2IHdXhpOfnP9F12Wl+Zf5FLFopxFrrrsoqvSjAT1ydL3QJr1Bz5qii+DEU7oTWij
TotjmkhKCgkUYdeJOvtjkvBM+yYsk3g/Jaot98KuI7FDcgdnRhtLrZINqprqEXHsEYdSmSTPRa3O
XmKGPX6n3m1Vu0YflPSA9LX3OmKAh9pfakYkTJrd3MZT76EOFFu4/thRWm0kqpc72sF5hosCgQfq
hstqxZjVEJ+wv/Ch39n7sdRhwud46KFuvdXburwmIALRwCEXond/QRqtBcyMsEBoQXdF+z3qTBse
lY12EdT8aKeSDW6c1tUdRl+LJGGOEAx98bAI3Q3zGYzq62gpHnjY0z1KSph/ltit5l0B8aZ2VTBm
k3VAebC9KcYg2Ee4km8gsJYvHHkYDTZvpgzMEOtlSXzUm0FFCiA/TEURoWoYTftZ9v2mqDmIIXj+
bxn9to3pL9ebQUkWkBwF4DYXxP+Ps/PqdRTp1vAvQiKHWzDYO+/O4QZ1GnKR468/D/vctLFl1J/m
YkbqmcEUVatWeMPmfBl0vaqhBmos2bB81JK5Rga5ILD1Sf0c1+MeAuTKS/K8lSqLAz0UVvX8PMNB
nnoRoRYiRLQcK5NeTmLOPYaXbXfHFM1EybHYc1a4+MbrWxokD6t0IfOrrc8aXMtG1joYqlIndZaf
C7hbbKaIJqmVjRIWMGWk3JdRh+oFbmFd/sm2YlGf8PYwv7aA9/ca8deWfaWQEZR1ZY0n58vQygWY
WTNpfEty4s81wCzXiQGCdUm7+E057SkjbE8wC7CKBq51DEUognznz8vaATCApfe+SnfhfV2jdz9P
tvOIo0JyvB0gL7U7V1qIitweZwqD3W1mkVSxBcOUs4RMmXZCdD6/q/h3DyFyTT46b52f14kUdF2q
oD4b5YAMFUxyWmP0UB7LNLcU5hzUpjpqLoGnOphzUwSy2hn2ToV3gXlkWVa4NTM1wCDsx2118Fba
9hAT47bNP2OEGr1UuZg/6lWyWK40RuO3GhdwP5Y04wM2IN0p68Nub8HWp/yd962/gnXi/mb+sxLJ
zz9OuFLxhJUMPuyzLDvqnRkVH4tIkzG/xcenPdTZXH+IlbY3D0OSKrKvVFnxqdcW5UuEPMrqc11U
zyM2XL/SKpHvlxQ0klsreV7jY1EOXxiihh/0UFk+3v7WV04zUAQUn7gL15beptIpkygRZrt0fulM
1kOPW5HfDcnwIFei8lP82e6XJSv82w/dpuMs18p1NcklyetAeZ0vlxRhgWN3SBdbdtoeYPY0n4ET
arvaiuuZ2HwWgjDZ6uoOyb2w2RxoY6SgIVbrjrLX5iCdbPGNDnT0bLejjpeSNTengno2yGPKWgq8
InkE3iD+hzWmB0kPgqBpI558/rpOgZSZYVe9j7zsfNRHWXlolrg5QJ9JH0W7/FZQY/FuL/FleGK+
AzhnpceAUt22P6l1HCfKeWYi0vwu7+P5Z4LbtM3dL2I/j0Nt5+67EqHpwNN6p2imV3bB1EsZw/WF
vPQ+Uq96cRjySV3dLPImXCEj8asS21iaLJmKB0vZGQnSh3qsPNeIi36Xsl75c3sBrkQGmrArt20d
0bDFNx8fubgirOdh9O0ojvEEJUZoY1ecpNHGgKPF6l0IeXhKM3m1Ryb5SvBF+nb7R7wNAM53ID8C
3iL5AMADuuabT+8MTTtLxuj3itYqfrXg4uaphXAeZsfMRm9pJH6I3bY1GqN607yrwWgXLogn/Z0V
GepMph4NoSs3TfMtBBuR+6lSSdNhQqDu2yyFlAbmkDV3GVaC4wlgfZIhahar7d3tN7no/RsE2RWQ
i6jqKkGyfZMBxbkkGuoRrinKVzFI5BOo4JyOq6WxdhRmxFiwuRnylH4pJYqGNw0Zp4v5JaKWcpK7
VZeUd1ZbFfdJLFe+PGjV6favXL/pZrnht62C02tcoVA9X+6qm/IuLvrJNxBkOmLbjMm5KLEuwRfp
PXZwAJpFL98V+Nv46pA2Owf96uPfuhuwGwiqm2CKIGI6Yfkxk8EP3eQOqdZM7mz1VvhYWKVkU7Ci
ZI6JUW6MrtAnuNH4C4XSDmf2rT21XQawUyCayBc0GMPny7AYNsLCKkYGXEOV/QTXII0fE6XvlRfs
hjCWjGgMvWKZh/eDFMfSs6GOQ0nqUjj3juhEdjJjjUkwSLh+djPdHhY/VxaUWeq5nhJ3UJAvcx1J
OI0HHktW77TQGC2sZGOtvtOlRPohtBTtUnjQ5KST0JkCIt6NgqkySumpLjJbd/Mh5itAQ8SNvDHi
hwhpB8PNkgZT2hRe1EldrDYMxDjbnWc5UXrX5CJFhTOWQ+rdLF7a+6Ez2x92N1Wfm3DQ34MKyLJP
Y6hndzWVfe2aM4mxreZ6dZzphz1agykcjwan/P32zrtMz9YGE1QrOiP0fbYp0zB3SBUOOgfdnJNH
oaPHlZctm1wtRXD7URdjX44iuTAYvtXDgVtlvV7/6t2NzuLIA4WUD32zpnsmK+iLHSqMOXo3THW1
8WNk7IpnRYpqlNbQsGBeUk2L9Utpm1q+05WuU7/IQpI/3f5lVy4dVKKZ+661Pk2wzQ/Dfaav21bt
/H5JpG9GHIoDznP1z3FovyBptBxuP+5KnkpVC2aVOA8H9wIlPtSh3Hdi1RKMNPylXQw9CiCpwJxp
u4Ew6wN4XaV2H3ZdVSA/Vc/NYSjKXAmmsR0KH3eRcvCKYcDoqBxNbMarRWs+Ek/b4XUIpxD+Azp8
Oz/7cquAxsYhjoNJtUqwOv98lpOMJt67GXKyIbrAadcPQd+M40PVYnz/7w/jUcQkSlOks7ecq5ar
JZrVpfQVpbbuM5Q+DpYMgj5CPnnnUZfRb9Xc4sqF8YS64xZFLPLQQEdSoH4jC7oqdlX+kGgRBHpu
RjQ/rKI8AXiZAhQUIm+pRLsno3KZyzKaRpxg1VenSNr2tK3QUdFBdxbfILH+hVuA9XFySkl1m7iy
fAnfpQFbL6O0dm6dt8N9Fm+ZxILCoLkMGINKZHPLx6WmDGGdUvdNGIfe95EsPzftkmVPRjHJVRA3
bZUeVTxGAdWOpECuGET60VAyfBjlfLT/IOMdv1YZeVxgZMh/c7/juOOmfVVPbt4kbe8O1jxjRRau
QZz37FyznsgPumymtTcjmRV6fanjPMZw2/ilS539tWzmqD9UmKxg51PI0/tmSuTJs82+woqB3/bH
RJ51QHlu6AcgU2OU3bWtFe+EhYvvwvKwMuAEGflZjOPPNzweN7GuRsnir/KKmYsFW3XXdPDd/Wzs
FcvtRikK7EHa9V1e64jtd6EVtfJwqcsu0MSzMEKqZV32J3WMxf0Ugt3zkPcR0oEWWfStDLF4ZdJp
AnbudVv6ejs+XRz0twE9lRVICVpvW7WZLMLWO85air08546zjQmz11QJFht9gduPujh7oOQAcqnw
K1fY9JaWht8vrhOiYYlbUQRz2o+f4watcTcypxHtoNF8nOl8+bOzTqbiMNqpgN8aiJulZjQOb0Fd
q0kYiOffOElkCqmoUnyDZtSqzTyWiJ+CBXosQ0XYhwl5bgFoMTROeYL5p6ePAiFMQHlpfCLAG4hy
FrI83Q0hwji6PC/zAYaVmvpwnsLBNZtc/yDx8+3DHC9pd1BhogWFpZTyoaOnPNPtG9XKW7qyelkm
Lj4ciCGpp0iQg3iK7Aht/aZod7b2BaYeHpSuo+DPNI3lp+l3/t7GqNB5DA3Fh3k4VveypCi/J82K
m+c+RlDRnZhd9iCucNnzBuEs6lMXafRJ6NJOld/Us3UEi61Hq03ncppICUOvEYxTdrqEV86gzoz/
jd9Ex3s70eyrRISztgqxwpvBDy/BENtPWtuenhC5NEdGlz2ACltdwj1Zv8t8hTUC+AcNl5QFKM4m
HQXEKQiPneoro5AWb54T+9MwdPN/LA3hKEvQErV1RFCxX7CeGyNXKlwJ4+ibjrGkh41ysnNaLmtD
fhET1xV86SBmI6+r9VcGZWt08m2Z3aoh1Py+FMN8txCi1YMlUudErVbed9zSB3rk0nvGQcp7ptvm
Tni4tneAuHJsKJuJUdvZlpqH49xkg+zDzWnwkBlK7OYsp0N5DGP6CSSRooW/KiuCi68b2XKilW1k
p7gDFe3KfdWWrhTG3StxrbVcrcaY28MUvHm9HVsusjqG7ja4Oo0BPFC3LaxS7c3ELkpL90Eg6M8l
Tocex1Z539eL+JTnVf7zn5+30rZJJciOSOw2Rwpzc7RKRwx77VoPhRfpbfiQSlL2zYqGeHYtQVdp
53RcXhTwKWkUrR8D4sk2fI6lkcTRlOk+pzX02tZBZkYusqZxtRkTvDSdEXtOwyWwMYxbdlo1V3Yj
t9NKUQdlxHbc0iEauvcYhNu6P8Q0dJvIYQSVyFWjPLRpnIS+VsziBLqloXrSq/s06eX4gQlztbMh
r3zolRwCa2Ct783tJKHO+sqwE0P3qx4vXAD84Y+WGjonu8jlwZsSrFB2TuLlFQmoap3CIYS7IkbX
P//rIA6LM2p6HRn+hJLxPb28XhxK5OAeGjPRs53C6cr70eNErwW8zIoq326sUkWBfSp4mA2VGY1N
yR1ykBVzUvxG+b/ageduH7cybdYGHDcymHnTXjfdX+/mWNGk9ODwgtTQpPfOqIT3GADO7UEZQ+M+
hvy5t423Qf7tiRbcUkpu8o3tqFWUEaHckCWf+8N8BFzfYTdfl+/kIZXxHldLr7X7XZugtzj1992/
PhZNPYXRjE2is2WaDqoIrSmNbL9OJvWZTNapgnyqp69Kj9uJWzmd9luXQyn1UH+nOQM2Srl30Pvu
3DYMndX7UJFfkccAOzOYLVItfVdmd0JN43ct/wFlvNCMCjTMHEHf0cQHEyF4Btdy1v8e216MQVgy
xHVBf7c/ukTuvxQT7K2VrWhaZNxmH3mR1Mo5sIEE/7+SFPwZR+76z1LklnCjPraCETMB+b5Np/5e
FbUl01dL4u9xgnI8itjVMLtyW1qV58wjTXr4uuQwdhulro1Q4YDyP/gT/rkdfkT4tzWrMjp0qzXt
4X+FNsMfdkkfesVCgu0lSCQFc4mrqBfrXfknixvsCVKiOepi4TylGBClvHjTSKEOFb6VXh3UvGHv
zlb6OBtDtHgjutF34C9b4aeZ7hRonWvpL4oEJXNXUHroTo7ZfApJQUs/rNUKiyZjVnoXzXL6dmOv
ZU+SnODkh69zDE84B2cOZ6WYDRc8TqS6cyu1y/MSRuni9Wo9UCnoGgzFiFblY8OfvQsRsME8WB2k
yJvAowxuXCT1TJlVa++Wse/MYCir4Y/Z2mSFU6q3X0tEtv90aOWluISPNsYlzNW/qgX6lq42zvUD
rrlhfsCUYLRdM1Xi/1YQtDikkwnlHfVjZ8ZJLLRBQxQ6GOiaorn3UhTjv1i9rEQgNeT0FKrWKLxZ
wa7EJeWpsApqZAp8osqMYwVKo8Ij5ZhmlwltfM9oJNJ4GjNDt0BRyPjMzayh6j8wnEFPbxK560TO
Qo9B7bvoTush07mjs6quOmKYEEcyivn3IofgikcMy4EPFEn+1APf/tib/fJfGobGbxs3APgPtk7L
Dcf06UBkHOJHurjZ99TIOLlKMUIB6bM4QSOyqMxfsPMS2Z9VBAXq0kl/snD4ShsSvvY7l+CVeAW5
dh3KrHMsZprn8WrRaYnMhpkEk7SUhyRyMIVty/Zgz9L82Gbznl6Jzv9vEzZWfB1jmXVOYW6jlTGX
pSblchyEuCqljAqM4bEqRfiPEFeiE0MQlQAFuIb+wCbq23SmFzPvokBjZqr4UpSFL8xXrdozraE7
DmmWfmwUc29ifWU1kcwmcwJggonUNuFGXEoCBpfEAYwL4cvRopyKudeeKUHbZzWMjb3P90Z936wn
WCWUP4GCMvTYSmJaWj2LSNdCTFNUq/3ZL1P3jXK/ajCMl1LnYcURnQpNyJHb4CD+Fb4pJsOy0miK
19VhmH+2WhObjIJO8TNChGp3Mkqnrr0hBIJ+UKNWqry2U5RPaDGqndcyvPiVMN5FrKiaEM6fGXja
+LHgAu2GiUSpP4tMe5DCQh7cCL7gC80oGHFOqGoisGdDfgTpMtg0wXO9cyW5HqVDLRdi9VxjRxRF
OJQ4Y+CBwFmXFdPT0lz71EsqtUKcd/0XM5txeyhryZIODC4qphMyYk3MHCIEI/Ip0msPLnP1oTfm
pT9OSecsASbOiuMpc6X8rEqrid0pVwnJ6Qyp2WVGlrQHWa+VkbRPWMSdqIgemgw3BDdrY1O4VamK
Z6ReJkRgBJMsrxTFkvr0Wcf5yOl0fjcObVh3QV0RR67IyX6hsSWe8sqR9+Rh1Msrn9QRVQVCIGUo
Cfr5obVqYwoVeciCRYtVw5vFmH7ENUvyisjA4z43ctVr+lAK+rhU7tqllzynz8LRA2BqpJTVo7yw
gEn3Rwhtxre2Gr8aRJe7okvmD1qoWw+O3cwU4HIJRHRebNeBVeSJKBKAoPTpGWgTgnRFE/43SWUf
3K4FLsZOoIiY5LwJrAKsRtDk/P0QZUeIYHSKQO3BVLjKbLbApOKBdk6CQojDZCykw0FXrvpPhvIS
k6fPxa+hHiILjYixeE3qBEGCuSrtU1WtvmixbS+mOw/inzUB+bEoCTJzJJ9fI80mghpZWyRaWFUB
qATFK2sM4hL8yH7AKPwyxPpXVGTlj7cX6E3k8PzUk1qu2C7wpnRTt+Cn0pbId6oG1o9JC8vVyrA8
TVktg8pOW5qHTayACFfphRW+LokBEySpmOaDUDsEbhBxqBs3jqz8I6YmAr2+sTPDF7MezCPkQ1I2
jneKGZWV258SDOqKgzkpdUUTBpDhwYYR+5rEZt09abMD13icSphf8B2X9z06J8mLGmszJrO6hVVZ
nODyWgA8xqYuzD4nth79ifrI+GLgC5PgCO1M830G4vrHwowcTaeoY2poQXStXXmIcwWaZySeoY93
P4tliNjUGBEnrpwq3UdMj/X8KFji92bONwqAgRXtHf0w6wsFyDjcG7jrjF4PJuRbPw609a10TJ4c
HUstUoRC/NfEscxwi0uy4tSvcts155vRbSgdC1xrJMyJljg9lFYOnSCvcZHxyCyGrxVSj+Mh1rK+
uVMas49xY8w1j/GLk3/qlqbMjiMORrXbKcTCnbb7ZQTAnhNlMVMDx83sZbPpYk1PzGWw80A3B+s4
dpru8mMPVW0wzrAaLCmsuNs5lm+wkItdx2ABGCVjL2rF82PZFItmd4OTBlqqxvEhi1SNKkPWWzc0
kYu0hqm23KUY8pMxc4RdZTKNTyV+R+KoxuakeTU0l+9dnnfV46A1avE8rZ8A6BapPlXZUBpP2ABn
jcd9QL6jzfOkIppdwFckjA6k1HIoyhdniLonJHPnEY5HpDkuECqJ7m4kWX+6JpdeC6cxf2tmUZXu
7YN3eb9DZ0VAl9yFBg76o+crMGHiawl9zgJjKsX9vEyZm0a0tAVimkc6jXucv8tsaaXPAiBBpwtH
vG2jcRjzZhiqOgvUIo6Vp4KUuH1y8nw53n6vbUVODCNboWfOw+hJGZv3MpRoXARXQzCkivOUWogH
5HLTvsyNOu/s3CuPYkINXh6gC73jrawLnkX0C40pD1rceY7GEmJv1pr2K00haUf75M1ueLNhOSJr
V2kllIOCPf9cwKfxI7aTJIBOZhSBRDk+uCDo41MEDsB5HofJ/hMqbXjXG/38e4J28tT32ObQUesB
A9t5UkleKhuz7GaLmZ7A0db5c5jaS3SQjU57dbK8J1fqgccd2DhNfN91dYMPPX47d5xN479BdXrk
XZRV8JEeU/+5NvTV4rhYGPjMzKg7Tzba5tNctpqJwSeN2Uc09BJrp+lyuXVxjjDfBrVAOBkKnq9F
LZX4KlUdqwALBHXLEcWID6ElSahNNxTlkj2Me8bTb02A8w+w4kfgD67cD0Z0m05PAsFMbsdRBKmU
AVdvO0M9tmlrPMBUkO/xxTZORVIKt4zM/o8uRTNEeDtpPEgFxsnJldw1rKx8asSi9q4xmNR/TpHj
gKXIvXDVVtsTo74WV1EDRV4W5tGqRHC+SsQtkilgeSssTA4WpQC21IJ/NDo18xoZdy+UUZudT3N5
JJAnWYnyVCz8tc0gwsrGcgbuXzDCM0RXKTOMT8LKgYlV9ABvn/Q1NTz/IlDWUPYDHmYTxN94CX/1
p3QMYw2MHcpgWSrHbzHbdMo8wLfd8Ie5cJ4R1p89fPjkb7efe/GOTId5M5mmmEIJtBW6mk2iWDWN
ddDM9id6DiljBz3Tg3nQ6ve3H3Wx03kUc2DkFYBMEHg3p16yJzxCJ6UKlnjO/miIJh9pMBU/AQTQ
sbGiZQ8Et0UcAvVC9ZIhGDKn9HK3jWSdEG03bVkF3VwC+AzR5T9YGW6wVVuPx8JQcNOL4XoFHRfI
PTNRERSJZO9Eu4uOMj8DvUhcEVZ/MRLoDRCpyIcKX/q4CTCuk36lMNQ8gBimPxu4e9I3G/UHvUwl
DftYO3d7GYjUbMMO+NfVZxRJQgIe0KZG2ULGZqZR8mIsCJPkyvzUw7yGG63ad0oejTK/QgIJePuJ
F1ua7Uzt7iBRwg3J5j4/s8qAJWKIcmMQZuVyQirROeKUmB6LCB0Nwymmg+jFAoWjy3e6DJebGuMS
Jr3Af8jBgSSfPxmFH71Zqg4eidlnCvaoan9fGiS3JETpHp3tIjTxmgws2NvAV9dW7/nDOLPSjHl0
GyBSr/0AeKCc2hYXjFpXcVnDjvduwhd7Z22vviHoTpg8oG7I/M4f2gwaM3w97wKbAuogq1ix15Wj
nvIq6/41CvJ+XE8Og5xV2mI7TBbZQs2Nam6Ak5vp9v3wQ0364YveWtE/zrYshj3Ir+C4wIs5RN3z
l8JvMC9QbSepjCXrfh5Rq097+WecxnYHco/C4183KICl9RYk4jJP28pnGv0kWd3cMdORxvyXFSKO
bi2hbbq2wXDaVadCaw4Nw+6DNBv2h9sPv4yGq8UBnikkQcT8bakYp63TgUIkZVVy+xhz7AlLqvNo
yUX4iO3C//A4Tj06X86KBtuiYuhXNNOgFHkAR1B/0pd2dqeawZoRWdm3cagb//brXZ4KunZ8RoBx
bynsBoKwZnhDXJm8Xgv7xuzN6V4WfXio+75ylVaRHsSk7eGrrj10lZYG3QJKQd/mUgXpxwQUkXuz
n81gFo59HNVh8h0mEkGLh9MjpPo93vflUdRsVAM1BpaIIhr65ihW1uzYld7mYIXU7EWqUH0N2VYH
h3HKTgy/9n6rZKlMXbD2l9Y//ytJiBpLHamW82CclOFRZFRhYV6YT0Vc2D9x7BuBVI7Ozim5QAyA
5QOjQDXLCJgx/RbJBTbIWqTFyAMzGst3USrMCfVo5iFAo9Q7Y9GmQzfGIaMMfcqfkjzt3apwjJ+2
itLGYqfyj9tb6/JeAdf2JrTDPgZNt4nuwLvQhxvZyk4hl6/Qx6RDr1EJAHQXfmG3sW+1mnRwymZP
cuzyU7PwaMYhCLFubGezqWNKFHvuWtgzUBA/4zgxeoZa9ndJgs7Z7Ze8QPCv/m5EJQQ3uEPXfXX+
rY1OIRVRkCpIO8s5UQZZz0yRllc9aaVTPhgaslRlbwdjqsEXMUIYT5mSf86FvAeruYhU/JJVBRLI
GD0GlHLPf4mVKehLGoMFbhx4UKlOHxm8J+/mNrKZq+jGzuV98XkdyGyr7SzIGLLELRwkT4U2Rpo5
BVAD6vcARx5LB7yB1NbVA0b04ate9s3PHhOR0+0lv3xPkMYIvq5azsxrjc1BZrF7PU0XOaj70mDa
T/2jJ033YmXRj0yoe4DZa4+DQk83lX4Rx3mTDiezPatlWilB11bY/GI0fQybggHVSGt1gEv+6/br
XdlRlJmsLXj8VS9vW0MleFPNprQogUwb5lV3xvSlj8zkWMZkwe6cD7UbOiblcZoVX1NDyKSpiQVJ
M5+/3P4pb35GZ9UOUw8dZAOwkrX02AbqchV4Y4S6wPUp5PklSpu2dYeJW4LhxxBFpxL8avcqVynm
nzP5s++MRjweqL463cX13Q7arJyrRwaFHTlzri2fVYtQ4NehpiyuVMuj4YVjUgPInmHkuIgjmZ0n
VDUuPIIVXGARweXaiZWXe5dpzkpyYpGpN7YaJ/nErzHaUQlKkOcz4CrL+mRDtHhNdGtNM/LUx4un
PuTmtAdcWePB30uKNDJiIGTazO6Az2wpiR1Ygl6ZmQ1no6Z6UWmb92k17KmcbW+g9Slo35OuoMNB
5rlu6r9uoAlzer2J5cUTCn6+qZV8F5OZP3eJIz0xGWKMGzfpTipxcQH9/0OR/YEmBYVsq3U02jrk
hEFfvIhsvmZoOGigRe36MOmR+lFp4sTPK8iRHti15EPZOba7OLN41kWJQjSOJjuB4uoikEKRf3MH
IzF1vgj6ZGax4SQyCApB3LXQ3fRi1gtnBazJTliLa8caeMvO5nrrKm4+Mb1yVMTJWalot0KBRhE2
TGS7xZOSSXZDrXCO0spfF3oZ/U6R2fPTCveodpCnIyxgQRu+ju5ylSrTZCz0DCitDpwQXLFuieKk
IM3oiaLLv06RmNwot+O9L7deiNtfDDOZjJ6+BhfmBoudli36RS2wwkbvrEdTY0weFTi/e40UQT8x
GwtmRu7IrtTGY9DomXkwgH/4lppKHwF5kuB06V778YKpwH5idvVGkCMEERDPv58ilfTkI3VFM3bj
dzVvh94d8SL8PC6lfV8iHyof2kVRokMs9XQU9URtJLeo5P5uohvK/JNyvXQXWZJfpFxknysz0V7p
ECaDKwyAIMHtcLlNO9bfy9Gm1qOIJoPfHLpVX190SFCC9Eva15FBzD2+QeLQm+ZeMnvRrHh7Flwt
G99KeApbp8wxN8nackAjSZZYn7n5pXeSBCwryof+Z40GmAtoK2V7V4k/S1YbLL1Z7eQ+196XcnMF
MK0px5ZSY0YtgavTcW7Qlt+xiIG3oPj+UelaHKdvL+3Fpcj7rgkWva/1KoIucL4XGkpniNCETW3p
ma+1c+xJ9BVO4BOyxJ16qmt0OKw7Tpt6LIAEu9k0zbVbaeH47vZv2SYE60/hS69MORB4FwnB4BQF
B7levIJJjNek3XKIUl3cy3I7H6Rm0XaqiTfm2eZ0rnq9ZAUY3dKa26SYkmqbIc9DSyMN6zt1BPH9
bKCQw8ANdmjv2m0I9DCXWnL9XqBT7kWA63/0BtxCVzfGTPMzHDAVjxR8/jmkEuZuAq/7ybW0RTpO
RBrp2Dd68x39Pf1dlE8F+yWqujvD7IxxJypfWz7AhOxbOpmE5U0+Fc2tY+TlRE+vLdA5TDPpJYoK
iYDTrkzXUN9xxbhyC6y+4ajwrHc9kOrznWNOKGukJdbgZojcp5LHmS9NVsEosi4OqpC+9VGa7rzj
xclYjUYtZvBgcQ2axJt4Wi8RYDFJF4eo1+2HYSmgBdpZdHJKtdqJ3Revtz5q7Qrjx0jdt5XPqCOk
hELJ5lFqKz2q6PwdE4FqKBedeUid0vRX27edNb36ftRVgMG56CAPna9paCdU9ZkjDkyS6x9ASFBP
bmTxaEfDniHVRb7E+yHTukJQYQXzGc8f1aRs/0luSqx5zfJrCuHEMxOQcnsB5upzYCWsqqT0Is3N
ZVNNQ6sO/PxDEYbLPd0QGi8OC3vIliT8qIWZ8ATEmO/mUAwvsTIDZ8Pv0xNmofV+2FnGLzJiPcjQ
n9oJsxcHRkUgD3oYTUT0YehNb1ZArUc1LLOS9qHmfKD+m3zIOKtQ1uwch1IoO/34Kx8XdDEqToB+
GTRumUdDz0onJZP8urSsACgEQBCnS7xocfY+7rVXY9O+vR5HdBvVsyRFO1rmnIR9B1Qeaze3jeLK
68o2P1azIu0s5bVXo1RfJUHgtwO9P19KyGRZbsCsOPQMJj/ERZxDpqnqh96y9zq/axg7C9p8NQQb
eCcYAAyFN9W4zcQeIU4wgYjezMkBOdfCT8NJ+8lh0R7beKqe1T4bpKCWjNRHt3vPL2CNa9sfwGsS
8hgegq7ZxL2yk0MrFAU6IlY9PYG/kl5EU9SnrArH52WekvtRljKEhYupCG7fkJeZGy9PBwYHHcYK
KI1sDi1lbYlxAkzWMe3K0jf1Ph2OMErUBuKoFp5qmbLrnqYEo11E32XrGOrFWJwWMLn6fxnGoAHO
Hlb6VC+5/qme6c1iYiXF3yPUjDovgRS0E7GvhNGzX7z5XFEhpKihzMfNxWk/WOY83MF+S+HC6iB2
isX+MOhk5bfX6dpDmTRx0KgW2JTr8firSjOtdEopgMvD4ITJf3PThBnyv6jwYKjyAu6uDyIgDP7t
h16WaXwctiWDZYIqRJ5NPEHiga6ghPhWXCtO/C1x8hC57TAKxXFZFMiVIfrTMCCRab7L4zb73i5G
l/gw36fpdWmQP3tnQ1f7cPtnXduurAHpDWX+pSxnmacgTmNymmEsrEC3y8nHmI90J9PUd5ktVs21
Wi8Cu8qrnc+wLvP2pACPID1A7JDbehP6lTSR6Z0gQhxZWpcBkkFwhtU3Ptv0v19mpf7xz6/K2YfK
TA60XmybXLZeSIBiYNGHNqvVQ2vrKU6H+I4veS/7xRT/LmUNU3gC586nv/KizDEQ/KHtsEqObMIf
cjtJatCMPRSRY3qK3hV3PSqvB1XCmCDCaHLnUr1yp6IFyAxTAapC+r4JA6Ol12EZRizsaGZq0NuG
iO+QXtmVUVm/0OYLIh1BxrXOTIEdbB5UoRQTYseDsrO24suWOTWPQx+2j2PTjkjYTNKxlqrMC2PG
qO4o+u7JnNAgp7lUoLgNhs0dFTXdKRSuHG/wZWtJyN/Y05vvnM5O1MHVLQ86NIDnXu0yTwI4cRJN
2L4HXac9Nmn56fbeurbkpACQytbhCnfceUiBJ52rQk4oDTCiOeRRbj5ZUlzvzMovNhKAIDRQmTLS
n+Qhm6ckKT05iWELKy0SD3xkeujCEsLq1Mv3Pbihw+23uvY8ogJcGQUHVBpb529lVWqLHLlle6Us
1Wvr0TkyoDSfZFvgOpGMuwjh9dOcbShecOXvsacApYI8On/gwszAUieVB6oSXBsJP9BfID6myG8N
SUoOFWINL6CRahA2S9XSbY9Q8IrhSai45CQt9GFAIMcUZV/Nl5IM3HxOjAmMpI9FMDl2Mru1lluh
O1dyDJpvlIdjWWKduMpkV3vqFxc7kdehFkGsA46Com979VqEXK6oCtuzDawBPRXYKjI6UBF9vIHV
oyKUJNCMf1a9Qz5KI/+gP8AAiHC1iTcyk645DcFRcIOjaFRPZnzMOlzIDsDDnMPUzg4dr2pPD/zi
DKyPRfZulTYEZL8NO8UsDzpqvLanF4MRn+zUGmOvFVO051p97UEodtDoW63hCajnu6SSqKRrqXAg
KQMO1ztzfF+WRvH53zc/ExbUA9f4xoKeP2U0Sw236Rn0vWp175XRZlf2OVZkaJ7ddTXyVLefd5Ek
MzVbRfLZ+MySmGKeP6+J+wF+WAHrSmT0/XrRlo9dPJiKW6pl8/P2w67sTIIIa/e2O3FKOH/YCEcn
STMuPxyW2ydFm/9bNMQu0Q7t7xyRF485m3cn17sSTRAAJ5ygPkeDcdv9n9Ewo9IwHK+0ByhtU22C
TpwIzqqW/FwGTIFuv+NlxrWuKDMUsAuMHMCJnr/kZGTVUtJ89bBsSICII1IdcuN7dV9Q+mSl7Ee5
FPtdQ2N+aqwaEu/iHM2xGU6oFe4pflx9fbKs9ecQvbeYFCSGwrJX43AFUfTHYiCzGtcGaxFbX0ms
k523v0jsePk1t8Lrg0qArs//cXZeO24jURp+IgLM4ZakpG51sNvZviHGY5s5Zz79ftW7wFoUIaLn
YjADGJ5SFSuc8IfLyVsyl+QScZVKBeLRZ4Je6zl1xuExgdX7c9EX+a5uNfseFdde2xl7a3dBgdSx
MRNhyFrrXeeW6QacJ7wkkBTPiKvssY7hyRV5037s82T8MMbjpLu3v/drd2X1enDjQSwgzgLVJq82
dUslP0c/KfAKTCzmB1Rj0v47QPqC01RKSFt7sFtxlkH/LHvBlKIbvHFQun+lpa1jr9Ula4L2B4ny
ZFtIY3nqFNgfgkAdGy8mFSlOcUTb2XW6sKu9ypGc3GdtYeHVwRSpP5dcjj4lQ1dQ5qZVN3j6YDrx
Nx3hnkNlliaYhz5wiodUmpoMgmYYSfdhIzXaA7Jkw10Ry+XoNm2efzYDo6ZsqNlBtsPz3TwThL5C
aA9uMe/S5baY5SBuy2RCV6qZTeQ1EFT8Y+IVeq5B1vqtuuQ/0KFBdavHn0tZktZNcCb5mEm0SNws
nCtr56ttHAt6+TCqiTFwA79C3vQ2CiDtpHpxUPRfl3o0xeOYDA9JmRleOlVhuFNouSoRUGr6P0wx
ISLc48slqIuqLkcnIWKYWt3rF7qqwLmV05wDfHQHqaPkm1Q1LEoikYZiWwzz9fZW3Zg0qQDRKVEz
KuVr0W7QBBKFvEb1xnm0IN90ReslbSY7eONo/bOEBkj+1tqhBnAd2x+OHV1CIAuXs8bop6G9W2le
mZTL46jXGHVEbQars1/u3zo7YOvUfRkE47Frx7tI7ck4aDhmyUi+Ixfz0eqTn4mdxAdVSd6qUcWF
CkGeu07ntiFQXV3zpjTKWsw/HiBOhBimITpVdlZ+mRWqz7dndv1Gk04RoP4vVBUfjctFxOe5CcvK
RM09xazDncq4/9n3hWkdaRdB6bk92vVGZTR0UJDc4Lmgs7wazZpjZcwjjfAxtR9sfBETF57SHLsp
sqynJY6c1seiExqvklblTzUbpb1X6zrWErByNFDpvuDAtk5snAar3VAfQd9WjfywZIv2kV3T78z0
+jyAeEaKDhQw/Ao04y5nOuLuEFYZVL1kKpGPMudAwx8KinFBDejz4nDr3l7a68YWm0ZoHmA/CZgC
WMDliHJTI2sV55B7Kscuj8qk9oeub+2zEbVgaCjuSV6GqbtX50P9NaDtgBRCEXwPs1p9f/u3bG0q
PENQVaFzRlK32r/t3A01NkGa15mRfWzKPLqLO1M+4Q8q76zzxlAYv4hMHYMiFnwVY06zpkkWFBEv
SJTsnZ7YH0mRg8c2nD7dntNrI/TyLSblEZVIskcY2mt9DkdXkyFJGt2zpqb4QOGr+hQQAFVelttV
4xpFGU93aR22kzvFjdW7YQuhyFUX205p39Sl6RomPFhPqaHPv/0Y8/ShHiJA5yoNvsuPjy2Y3GYD
kPLMpjbj9VUf3CEKkY9IOqilv7MU4kldLwU7jU4CFWmBhLwcLTEQK+naXvNyOWcTuGWl9Isb28oS
fbDTWYe4kIQNuvsOdXiUfsbfuU1TcNH5e56sj+We+9d1F1uQRExCJRvcORWc1S8ST4+MXYPsQc/K
DigbaL/6UM2PeIJJ/3bwlFtYDrmOylVHJqJAJzzOS9fuLMzG9QaqnhubKB3EwVpPJSoWIQ4ZogNU
BdOhdWbVn1Fs+DWRRt4vRZVgTeRIcUTYMeCiPep7T+KVqBEvh4iEQNMB3ITvvYoEYrQ3cbXPZS8o
svEs613ykCVy89nowvlMdbJ5CfOp9KJ6IQTMpFD9MchyeZdN8XAqmjb7COKm/DGWcnY2SiP5fXvj
bFy9aNezTal5kBaugYW2jkRpXqayZ1ZLc9BQCkclpDGjHQXWrd0A0BsbOJTJLUEJuNyfM0Yw9RxW
slfVqonW3ghioengWLjhVNWwSfXpU0XmpgoFCPkdzgTJEZHWPZefjTeA7hB8K6EWKuq0lz9jNPXB
suJGJhjLo09qGtdfdTWOv0BdNh8mcKTu7eUVAc/qWL66w9LeNOhRr20mFPRtnMruyU9QGHhX2FZ4
6McsP6sY8d13WgN+iqbj/e1BN7cchDJOHxhKtH3Er/qr9zAymwrvVywmePH+EU2pM+Z786dGj/O7
KU6KDOJuEPwxzbn5lgsVKyD2DsgB8nP5WQ8nExnFUM4x0MTgbczLfq/ot7kuFN+oRZgCMCC25V+/
sFzo/fB0KN6Co/a92qLHqVVBdIa1hkYfnOv6xdKXZmezb3194fLKVgfBxbNxOWqcOv2YFrniDWoZ
pp5Vz/ELAU+qoS5p4nGrDgNSMbc/xtYBAw4o2BsmycdrO+2vmUqtJVd6PSuePOvLR6mLvmh6On6/
PcjGk0sc/P+DrO6YFPOHaqIT5c0NrCYfjtmCAB+W6jkilt30X5ZRuD1T9RCN1tUhCpaGl78YFA+F
WC0/kAn244FQYPb0sabh1UZ7+vjXdQZRzIFJZhADESCK+f+9iIuuSEWFQUwbq/l91c/peUpb49jX
lXKvVcUv6h7VuQB8fff2hYVCAaOIKgcohdXATpcsqdWiXQBcF1Im5t/oizbDM5y2dmejbM6Rw8Aj
RXAKY+NyjgmwBcnk+vdaJ5ya70quBOPjlJTKI63eQkOuCrWnY6gNku6pyhQGb49XiB6gFoD3AoO9
LkUmZZyNkU3GqiJKhXsbkgiNvBTvawRRDrdXdStwY4YAH4CX8CKsFe0qGlllVOeqt5jmND2YQzJO
7xBWG0MPYQQWuQ50MMWFnDbS0xCPeveQY64tvc86pD3crlIa62h1Uf8lkrnUdmKGrWsC1V76p3S3
Sd1X10RgLvjoodKJuxXsrkqJ8fNYovYxtrNfsM+WnaR56y4UTCtEeWQRKa2OU9cDADEmaljoUkM7
zLUvQ0EfPeiz7GSPteUHetTt7Out1IQiIc0PPgKJprOaY2EZsTYoXEvF0vTFVzudorPeOPV0UFMz
oyGcl/iaDovUu31cSNp5bNOxcKUIvKBLqhyVe3ti46IkEwXtSEpP+rsmYwEDUEp2nuxF0lRKJzk0
lO4IzrhOv5FpLOUpjMht/K7SlvEUhTF8NEL7hOUZMv1bouTqQHIOUNmVJ4x4QJ4r4d7G3fqNYscK
e1B4OGsaaadKOelyK1PHqxVqNoF6zDJ7Pt4+HuJSWQUN/N+RJEV0ALPFV+T+X7cd/c5+CAZDpWht
qvdTuRhf8r5/kZNaOr11JC5VdoDoy+PTtH6GHSdomi7EAAuoQn6KQxtFDirl/yT1UHy8PdT1Lmco
2lN8RjHi+h2MijjUWq01vdySETeOJfnIZsItQYIBMEvKeJyMedpZyc1BwemJbh9wtrXIQb3oFpzF
3vR4kjoKGCaVeGoA9tFBaPoxzvXp3qlldecmv74/RNtD5SqgxqZxvV3e5BkWMppaWyZFaeigvL9o
o0yycUJ4Jz9ZZbGHtNoIruGF0oIXcD1FtHYuB0RJauxTCjxeM8/L5yiv6H4Dvco+Qv9tD0B5gycF
8b1D0qjaUzBZ86e2nPeeyitrD4HkoyAubHNEFXCd6EQ4JI7IxZlEV5VipeheCRWpMJkGxFcgWteu
onbaOeyt6UdXRuq7bBFKW0YAwcdVE7P+I5em/cMokqpDJ3ysv6JkgOZlZExz6baDNP2qa7t2jk6m
2+dYNxrtDNdD+nx7o15njEyDkinLCYT1qh+tRLPeaehgeZZSj/LJzJXYdiVdLSnKRz0mQLjKTsee
Kyw9pD02ll5JjULfieGvbxoKBzQfKW2gpIymyuUnbVQTU0kN8p6aNDAajSR+aZHf2Nmp1zeNyIyh
mAsoG4WK1SiLifaAtNi6J0+jUn6ohyqTfH3Spp/VQkK98+hsjkYVjLRLiLYYq21ahXWfhqaje1rV
V9o5NxW9eFpUZIk8y2yRDLz9IbeGowiF9gCKqkIE7nIJF3kSbCvMPZYutn+YdlIc+iCKv5Vqvee4
t/G1AE2gnWzDnOYeXZW8OuzehOeERRbdRP8qyOp9wdxxJ07YuFYYhJVDt53kRVtdK0CBbTCODLLI
laThkFCmR4p6EUybqVnM+xxxhx0Tj62b5WJMEbT+9RQ5KnAQeygsTDMgM00yVkloB03HDu77Byqb
4cdlVuzEw3xjOiVTJD8M7TR+ffOHvPgRq31jBM2iDzMnckY38mAJvPcYR82LDYDj7VtUeDXSQAXZ
QGq6GgokX5tTU7Q9iCR0TgYW/SwtNReUNC17xYGNIAwkD3UhEfKIBHG1uhVtw8rJKttTpCHTTlWU
ae91o120k6Pkdeo7sYrKq9mly3hnNWPzJZxTZ8ERJhzvwbsG+U7TauPEADYHH0x6DLZCX+0w3AN1
DHottnHamr8gY+b/kMBPg5to6riXGG8NxlkhCwdMS0l+NdhAC7+A48BgGdIxTVjbn4gfmjvVnvsd
OuvWUHjhMQyJKY/Tap31MI6TQUksT5ktSfGRGrBHF7vScPajQnW+3d6ur7Wsy/gNSAzNRupcZKyA
SC4PTV5S77AdDqodqnpLUjz2nVd3cR+7apapH+MlnqlCm1zqLgyX4jQ0GhWYAoBk1g3RixPp6un2
b9paAbwZX627kQKRxd3y1zleUDAMIwR5Idbo/ec8bAavoqcOa9pQdobaugtRlmKp2dLY+K7SGRtJ
/zijFOrFydj8SKiynytkzqKd210s4mqRKf6LLit5JFjX1SIH1ozDZAFAJjKMXHWzxZJ/Ib2LElEn
aZrbSLn8I8nrPaURcQGsh+VBoaYGAIkSyOpR0UttzgkGbG+sdLtAySGqjxHRpX7Et24J3Xk28+Wg
ylX4qWsm3IuzsbOUnWd7K9TiznAg0EGVFjzpy8/p2HZeBVrteIHtdPZ5HiRl8RsLKK8Lek36EEl5
HnuTaYUYmANQCd3SVmJa76MyPMvjsvyes6z8DgSWBexNpYo9vbes0E2tWWs9W25RY7XmpLqX6mgE
vaJViePa3dglbz+aBmGr0MURppXrLknRhY2q9OC5KmfGsskZsYjI5OVXS7j75a1nAMcRRgK5QaeT
qOpy0dpRm8oh6CKfTkH3iN3w6KNnmB1whyt2Nuf1U81QwlAZLjuKKusMQOmstMKkO/KNoa9PqSlU
lW2tOKVzk70A2NjDwlwfb2i5IuSmaAr2e43DkcisHICxklcF8Ni7Iuv8yqiMR7tP9gBP10MJa0xh
OEvGiCSCOP5/3ST1EhdZ28HekDS1oGyc8vhTqXrWqs55895gKAoCcOVFNrUGqznTYGNaNtEjLUG3
NFXfu8mC9UNra+XxrXuDocRArCG4jTVuPhi0Gg0RvHPNwAyOGcUPDx07+aBWiI7dHup6byA295oC
Q0eiJ7K6H5MevmMSpZKnqhlid4ljzIdYCmbQS9a7XNb/3B7u+p5kOLEpaMfZkCzVy+8VUmibAUoH
pPhlgJQDIn7YzWXzz6nM381hm+80mq8Easl4ZQzPiFOp7cMxWt1NMsrH6JgBMVxS7jCXlg6apQnS
v/lDWsid6EpGkH/hrzVO73adIX+3EWON3VxO1N+JVSZPTtsYNRwoXHueaWaM6gk9NCx73KWs8cW5
vUAbMS7vMRkfiADRrlx3BQIi2J5WjORNQWl+NDEa+ZjSOHbrHrNCft7gh45V3pmJdlbRTn4KY4RL
b/+G61dFkAbQIuLJJH9eY9mi2Rh1ylqIFI8mppWlwKxHtXpMGlzh4TOp91YVJAdUuRN0ieBU3R5+
o2EkQhJeUR0lJpKl1WNqRU4xAkBFwD/lnXAdSDpegmT+L1WTsINAu7V1c5iW36NZaT5E+hIfqSUP
v/AbaMC9a/3JiBTnWGbDEBwSB5O92z9waxOD9qX2z/UtqBWXm/i1FpjIFvdb7dgHPQ1SEhIlwsYo
6k8ITcy+0ubNzqDif3r51NO1U1AQ57NwYNe9wixuG6zEkUomvTO+BlVZ8iQ2g69WVufPlCTv+zie
vUQaoh0I/tYdK9QrkK+lRUaAfDndGk4wSNEMGVlFQdsgUS3fyQP7rBnFXtVmY2VFb5zYGP0tsfsu
h5IiNS5mnZWF60x4aI3pAlRM0nRPUabAxyc39en/7bXltw4dwxIeQsu0+Pdqx2HkHPMPL1aoWrP9
Pa7KzqdV2vtyP8vJIVOz8A+KOk5wHHXUqqCIG44bTcWenNPGUvM7EB/j0FEpWFNQFwRuoI1CPJ3x
Sww9wx7A7aPz2J9SZdjDWm1c/SABUOSiwUM7cP2gla2lBH2fh76T9Ra6D2oZfQhDuZzdJZuCs94a
xk4usjU9ca9xsAVMdt3UGUpVrsuG2792RgA5UlZ+y2WQwWhWdF9vn9HNoYTxCW+biLFWZ5RCch86
wG88SSdzznQrv0vaGK+OCcnQ/zAUDUghhSWAzqs3LWjHCgEsLfDCKXFQSNVR18jzsIhcKTH33uut
edEGwtYeISRWUfz5XwEPTPcuxz428HQ9HHq/cEa5OSG+jI1ibufdsHMXbw3H64n2Ej0Alb1yOVyq
1XyxUQo8Fa+3p8gcU6/MUCInNNfCnXXceqsxaeRbkesDi12/O7GKPE/fxgQH+lA1D4ERtx/1OE2+
apVS/FmCtG7R7qn151iOLflIRpO8n/TCwKNsXKZ/e8wOAu7DcEJWnUAGOxlTS9/1yNH/uv3FFTHt
1WVMWwjhe4S4eAP0VYUNiskcoUgijk5eIW6Q2RC0paDqDklt6R+IHnvFDZeoelfVcjT7M9qMB6lH
0zgO2v7ZiNG7BFMCVFTqa23c+Wgb77fI+EVCBjaUgP/yo4Ut2mfFbBA+hpYEyii1HmFfOG4jj9qB
2qvua+WE/3M9tIabtVBWbi/PxsUCFRfHTc4567MmIYRxPjp6ApoQD9H+2PTSAO6epzGYpmdIK3tV
ss3hhFYHDEAYh+v0pjFmisYOlyYWxmfVyAoP03DCpDYbT8okH25PbqNMRjFODISVBxjc9UOcL7La
jjIWiUnXxceG4t0BxkV070yYF9RaWhXYIBj9p2XIqq+h5RT3UTuY982wWDsZycYuBNGJQDC1eeCG
V6juVh16xKglTxvU5SwMcVGr1du72xPe2E3UFriuCZ45nmu5AuIfyQkDNfJ7/B3v0iUK30vJ6JxJ
6isvB6947Dg67tyhIxYrvbQTjG6EBEhyEvWIV4re/GozF5rU29oM5EerVOWY49eB5bSCzlwT6b5R
G7Jroz6yc4I2rj04ZDTbX0FyTPvyBHXKJLR9yJhrJbAOQFNTHyM96xCM+7eeuCtWdwm6BFRdgUpy
WtYVqoar2+EkRr6yNEvsAToxv+j1OJ0bXY4OqpNOj/oULy6SxVQjxhRSRRfGe9IPGzOm0IB+Pdh8
IPrr4m/cOjU6fmbox8uonLqSoJJ6TfazJ1jbu+dFTrmasS4ENsDOADSQ18rWMRZRFnCCCJmJrLyv
aGJ/akypOxVxmt0NeVt/y9LOEe9pgXU5tN57vangqWRG8E9fQ5SeOsguO/ts4xaBSSNAFuInUcO7
/OQNCAtdS0BvSE78R2uBtWhhZB/MfEhOpdNOO3fk1nqT45CbUgmGk7IKqpdaB39ZqXi2TAV95xFb
Eu5nEfRF9GX/w9yQbQHyRbmZztBqMEq5LUryPYOVrUz2OjmPTpbY92VhKPjPaN2yM+DWA0k9Bni7
QYONu2kVflmjmsUL4h7+Usnqaeg062RBrPUDIzjhS/QOKC7Md0dp3FbR51OFK+m7thkUv0Wc7Zxo
KFgOYRUcbl9lW4tOHgNdimYqUejq2U5wWJ3tVIv9Ui7RycylD70OZ7ztg3Dn84r5rbc4usXEZzjO
gJwXR+CvMI1CprxYBhcIZfB3ZtTlPzscgF3NKrtHp1DMF8OC/+9YUrZT8NiYIu0Sim4QjPji63Mc
SKYeBEER+lKBMN40LQSkbQwPXxv+Q2wIxAV0DKUcwc1erSZ4J6fvqjr0y6FYTgbO7Q9mBGUqbYs9
OYGNl45qmMaxfO03rhsGc4Aqfy5mZYdK8KRFofZUlkt0evP2QLdbiCZSfgGSu5oQbK0oq4059It4
CPGqanqnPiQj3vRtLO81JjbuG44kn58VpDGxDna1oQMeFBO1UCw3Hp184DWbiyl249oZGj+Q9O77
7eltjUi8AN6eU83Ns5peWky5Wmhc8XNdBie7Q97dXuzFjUwtfACxtEc42RqPRA+lDWFBI6+T6iaU
l6G2jNBv6xrxXcsYPA3RVC9aIvtz2trxf/h8InFACAEmFnSLyzO3IOoTtKUe+uZIiJsGlGDMGUN7
rMD26ARbp4yNIvQmLORa1zulqDE4HHRh41VXix8HZeNZeWy8BLxMbw9F2CSvhrvcWbCJL2dlLR1s
r0LLUDRWFzcMeulODjGCiPD0eXuhh/oSgwl7GVAeq6HqOHasAnFXfx7r9p2m5uYZy9vxMVmkPT77
xgLSisCPSzAReJhW70Ne2zmw/jj11ahCsiDtkGLS66ao3XQYpp0lFL97dRkL1ofwzqXgcYXv1Ibe
XiyacX5qyPUX8DT1QxvuSp5sFZEQKoNvCMGc+Ga938FT9aJPn/ot5NITEeSnyAjku3GxccaC0O5a
jSKUOuce6nVS3UWN9VZXQ6rdkA8FhU4cAGVtpljzTSsnGVlW06qwCLJ/9UGcf0IItLsvpyTY2TBb
zzwtVYrFDEfKt8ZeT/Q/Mk2paZUpSH+gmVHUDxnYhHNvBqM/BU7+1FFZvJO6wjr0ely/A8ZYfGzB
AD6Gha7HXpnX2j+6Mcb/3r7sNr451Tycn8BqUNBbv4MKjfRGy8vEX+JBBhYpQXGJ0j06zcYzz36i
tQ6KH8mLdb8wmAmlekxM+OSzDX9PkvHLVElNsNVdUvM0jZb5IPUjquBxXJk7UdbGIaKIxq1AgkRd
eB1kwEqZAWmkmZ9lc/K7sKTwMRxr8xzbxU41bWue9OsBflFOoGuzejrU3hoKPjYYkKIxz2Qn6T1R
gXygeq8dRhT8HxFnTk6EA/rd7e+48YjwEtO/USi1iKbY5fXXt5FcGQlzpIka/+kMoz2MszbgRGzU
7V2fj3sgtK2pUnumtMMMIPSLP/8rcuuixYT7BMg67eXhSNN5cNsk1l1oY9ExTWr7JRiWylX1sHz5
D1OFMKcQn4KoWkPuSXliVHpYZB2hChcx6/Fza88/ZnmaTnbh7NlMbe0eige0oCkpCyrDaqIzqCM9
mZAoGIzi29QYoadMKNzKUaf+efvMhKc3QYeIddayolWBfmCxyJmvjoUJz61Q/im6LH8/KHRuNTNz
doBi14efChtFGshdFPR5yS6nFjdL0w6phBlivKQeXjvlczsse3Kf1wt4Ocoq3sDrLi3KDEWERs2U
z0NRUGFTiu79NNIyeOsCcsUAtONl4UORNF9OSJGauY2yRSBXI+sj0q0/8AA27xyA8w9ZMexBhq9L
PgIqQAuGHA6c8rqAqI+GUqdyWPi2sM4oSVVbN4Uo9yxPS4P6DO7GrjGSwVkTBpG8a2nc7Nxt1+ee
n+BQIQBEALbz9bH96xhWASZAMvJEPiA7u0U9Va8+GVPbnwOEBE4ZKjlvVmzENEcId4jeC4yT9fM9
FHoU4JZb+DJ9tUNaxcppsSOHVpS+J8ewtXMYDFdlGu7gP8Tk/5pcq1cNVZ668BHA6eg606x4gv3X
9C4i984O2XHrMKC4INIaRLdJoS4HA4bW2aEzopCow76lH1S4GLHGe6GAeAIugywxIxHQcXvRwFud
hhRtRfSDUAKL61anQmUObmYOJo3qRfUTbXKO86xmh0rt5pMdBaAMAjX4ffuYXN/dvAL08QBOUK68
VoGy0sgubTX3h3JwXG0kpyrAodxjXZ94gT7N92z62ZfnfNgpxW5tV6GOTYBF9gF+6HKRcZdfrKDi
LuhSe342kvlPZqhDDjgSjWRMUcbD7ZleV0WB8xFtIvPD4w+y73K8JAMmHcqMJ1vLr1FZ9N4ti7F4
nKLO8lBmrtw+6qIdJZWt5RXYl1f7OzjUq0FLBFLqrIsL39HpCLUB4RSqDIi+5EYKkENJT2nsxF8U
qQ/fXgW20C0QwsMoU4mi7OV8i7jqaA+hFCtVfeRpUtE+zxFuQR1qVX5WGKVnmsm8kzBvlPp5jOm5
0xNhS1EVvRxVKuzKHBxUMynRotpUOFKme3Fmaj+4IsLuEHZ4o99LSIl2bmMFUw5qZGiARA9CfbUd
1bcjq/hBgCLAIRGf0H24/EEFQWCfyOj8LUajuHVqLWck9tHPUrtg583enLyDTzkCZ1TxrlDkRhW2
ho7nCc6t5uhXSZ5WboR2QuVadcODasTDYzlGy1dA70RhZI7Dy2yE/anWE8e7vd03civIK3SUmDs9
CFxJLyeeNxOUN02IW7eVdYKsnnmhU30dxC+ZlCC+s7GZJvK283sDJRQ/6ML2+PbfgOsRP+PVfxWJ
u8vfwD2WS0FKJh4SlslPdWSMT7o9OwZnzep/d3EgvzcIEJtHyYyjL5XOnXAiei2jnbdx43mm/Ss8
N1gQaBKrxZgSacZ5PUz9RWmrcz+q9l2q5OO5KIGMSVqgnctuyDzkIPrPExTmnWtA3GWXN72wAhAK
0Qju0S5YDT/HulJXA1JXy5y3nop5nzdpUuQOvdT4t9f8+pp75ZvQF8HVCVU68ed/P5RZX00x3rQe
yD4Hgq9SfRmqdPbRV8/vJZxVvuqTKWdv320UXJDJgB9NOs1/Xg7blY0yYazg4GnSqXcttB8/1dvi
CV7X6GODypWzmOpHqBd382iXD8rU5ju/4eobs7CmaHrxogHSeBX++mvmUta2Wafhcj8rMcCvNAYp
ilZAmUGlGiTLVezF+BCVc9zhk91MxYECaXb/xtXnN9BEprFIekCiufrQowTmQZ1K9BsDIzync1ee
LL1ODlEiWS9jn2HnPO/anl69pK+D0jVFGEFIEK7SklZpu3CoKkQOpbJCECXq74JK7w/tnH+VwmA4
3Z7jNflXjCdEeGAcgnRYh9YQtwcNDeYR5c3c+VJmZnVunKg9V8sy+xpKUXedY45nHnLrfdMnwQuO
pcZd3zn9YznJ2o867GZj5+NfPbSi4Af0jQa6iCfWoMV07FKUGJsRqKlkH4uyUvGALzpPb7LJNZx0
9FILwTJ1wDD19nJcnW0xMtIQr3UTgujVzjfw53R6+vdelznhoW7qxodVn3iz1eyhDDcnKSqowjdH
jHl5yHL6tzqGeINnmY30jDSj7JZxotwlUdyeSsTzDo1aN65ML3YnVt0cmSFFnk30vVanccylkJyK
SdrGAKOvmWrlqQDN9XNWIfaWit28YDeJjCjydtpONL61wOLbgiCg28pLcjnroMC5XsgBesOCgNWp
jDXt35C6a3psRyfbebKurk9yRd4HIkXYPKAHVwcYwYWpaCfYFQD089MyRCAlYxxwP45jO55KLUfX
Yu5xs7y9iTaHJWQgIaCHfqW0ida75jRTOkCuzZdToI3mnVpMuK4mS3xwXg1V8rjZ2bkbHxXNR3SC
gQqAjFpfmMCxye9M9A3btEnwRW56H/t3za0hbPnEKsEvzRrD+25J9kRgNz4p1BJEb19FXGCMX35S
+tfKAKsAsdtCLu5npUvf2dqY/VYqRd3ZuRuXI2VWnkMYLaKFszoz6VxrHUHo4BGZIVszEHhgh1G1
j1mv6U9FGTaf3/4p0dSlHkvYKZCnl3NT1RCpnLYeMLCM9EOYzNl9pjmobMhFc4ibADHBKS7eSvxi
275CEahMcUGsr2SuY1sB1T94SRlNxwAFuvNYteEDXPBo54RsfTtapTB3kJ+lubIqrMgsp2kMnJAG
hdRTnDTykz02uRfbffD99lK+rtVF3CSmBbvMpIBKL3NdLO5aAxMGKxw8KVH6d72UJpM/8qQYHnRX
J3LRXIyb46wrvenWkhN8d8Ih/ZDpTjC6GMv0z8pYpzhFB5o6++hvZu81SZUMrxjlyDp3WWs5vpQF
+jdnsfInZHXCHzXa/JPXdjQA3Jnq7JuRXpRJiUE5cTBBeadWt5mStmhKDw43aZ/oj73WtaeujsKX
AtcFgdvea6tf2dTTnRJqy2JTiJO+hj+ayhwuWk3E2QB1sLHw6KzoN7WszHCTLBjD89KN6XeLlVzu
hiLP85eknrPRp6aJ3mZvBfF7ewhyxzXUAsEPKqPd/HXKpgmFCwOVY3fpl+FjNijjTtC8cXIBeQhy
JeeXm3i1UrRJMzMKpMkjj4KNjllc+Kvpjbp7B/mxj9xoSHJjJ0+4qvywWOxrSuekcITs4jf9FUMq
WII1Y6vgalbN1UvoOD87tVR3tvXWILivUigX2gKUQC4HydslVrpWJWKIst6NCt2EG1Okh9uHZ+NJ
oRgJ+AyoAYijNQpsqSo7ljuJUFQZljs+6XCvL53QFQjnuyUvHS+NHGfnSdm4HDT6KlTphMEu2cDl
1BJ97px8IQxLm6b4M8xLtBwDydJoA6AStxPzbc0QhBuKN+wTgt9VcUUellZLQgL+qoqzGmCdXr10
iNN9bRCFhC6TNEe7Cc2X2+u68WpS5gVqTsMXMdE1FCuBgjeW8D28qZS7zgsLM35JZoQhB/x0UT/L
jPRR1tP4KetGaeebbi0vEDuwhWxxCm+r7QmULlYKh8tDNOsOfTPL4YlWRLsIkqA07jwqW/uUDSr4
98Drr/gThexMAIqiybOKwvzON1dVV07MvULg1qSEWSzUFbC38LYv98ziOHVj0C/3MKyb8Ueu2odh
Ql4AGQ4UH29/vK2xhCK8RfuVkuO6iT7xOkMNAHncU3ryjWgi3GkVuXlM0qb9D2dBCM/zcBHrWGtR
jwJZSUCHGBQ0CsLiAdvDm2nAnmdZSXZOwsaXIhvj0qapKoCRq2PXj8uIQiknQZPRJm8rPYCq1VQ7
+2HjQqauh4kH9DqBiRO/4q/LUdOLTstnOrNKHdFgGCvFoqlndLlrDFFZn+fMNHdi/+uSGo56gHWJ
UBE3pES9egSonNQ8SfaA+loVSwdOt/wbTpP+hMLT/AfPPfAPStJWoCCcKZd9qPX5Sa6lVnXrtkSC
6s37RyS/8D/EzUpgebkEUR6ChCrIRZA7NN1kmi1a9n15GlFK2Zn6xlYFWsXLR85FvXpNVE7GSU0o
cwyCZWKejLYzP/d1osFlS7OdoTauNIMSnU7DkcMOGuJyVmbSjH3T64CNkBO5UwcFFSHFGJ8lS53e
GUsq39k1ngbI72rv37yedI6Flgjef0Lp43LkuGMdA41JGsYcPYdZpRFPxGOF8nmuzTv6G1srSkIj
1OZ5NVAtvByst+JY62drxAK0TT+nCYxoWdKMR0C0yf3teW0cFSF3R9RKWQYE2WoovTbMSh7UHg6l
ND7PraIeDYHtbNnivtaMe8CxjaeQ8SzRSEI9Frzm5dRSR22dSjEQwi364RhSIXOlof5sKpF2Z2XO
dF/IuwZZ4uitgnPuNb4d8RLk1DU01JRkxE3jofdmQ09zN6R317r67JjPIXIflVtqQ/414++abljV
5SfVTss9g8WNT0q1DUgHRwXapSV29l9XUu8ECuQ61jk00vzfSJfSD7PszE8mhtF7kfvWGlP0ovdI
z/NaidZsDDsO9YjEDtPx+16bjMOihcNTgme2DwGJpARUyc7NvrXIfw+62kidkihLaJIBVWYxeOli
zffZEsI6jlILp/EkfpDM4ldO9iuE4P7DE0aDkj4oHWU0a65y2VQ22kiMju6P7pejUh3h4EtYuhZ7
vYKtLwknA0wUabNg9F1+yUYPQ2pJrO4UDfOdUpB4ZXBE/C4xlePtw/lKb1nvXCG09T+cndeu3EjS
rZ8oAXpzS5bbRlvSbtm+IdQtDb33fPr/Sx3gQMUiitg9M8AAo2llZTJNxIoVa1FLhsF/E3HgB1Q0
3WT0vj1Y7XFpquRpEVry1KhR+ndp6+3guUldv9a95ptJf+mr3Kq93GhiOgwy8yyjd0LoxfqJS8KS
kHT35o+oR2/1/g/dukXoj5P9QLLP0lo9fs60aBZEa2Tx5kL8tKdo0rwiVerXtqI9G0ES9a/7A258
BHoZuLL4ECzNOo6A1V10acJxolsMT0kna9/lYMonuwmXr/9hKDqPJGWIksza3EAfwfuaQemRtW7E
q16k8JPSOefeqgd9J5PceN94XODVs4pESOucm3JBnRcmJMLaQaRa6BQCW875p75IBEKZRXWpYDt6
zYST3v1ZbgRmjExYJlV5wC9XgZk2twDe5tT7mW6JCz6llu/qkbqzT25rfZAVABUkDcOV3bjy6vrj
GqwrUo3FYEOLXMsfrSb9YNv1eBydUByNUASv4+Am3qTQjRRWBiqQduHuvHibW0c6WUnhTQmhXv8E
d9aNloXgNVA4tUboGAfhkOPC55sP9xd1cyiJ8aOzQYv12jCrDRWzNhOHXerOzgWjgRR5z1Q9cau8
mTQgF5byOT0+Ulx7zXBxlDCLFoqCvlvZwTEewIu6SAuRsux6vyOBRna83Gt0ue3q/D0qzGV0D6UV
5GrXLJGl5FGh9/6A4Pppye30iCLh8uIgVHehS8KeT1Vp1KfUSXQsEcushC0bDM+Bko0nXUvG8yBG
RPvssI+OGfyKQ0HVf09vduM9lJG5rDjxXxys6y9eN06YhJnKqWrD4X0fzwnPROk+0rWX/IVGo3uw
qDRe7n/7jfeQKh8ZFREc52nN4jBQMoDixDZr+ml4oCOk+Z4my/xOWZbkPPR5anpa0AfPSUOjv4h6
bc/we2vWnDJJK9cBOtfv1JR04DoRUY8uJuectc701IQkeaGBPE8t8OFYNJHtcGW2rhG5D6RGJEzp
tTxM3GmtVoLP+4NZOu9CvEy8Phz3utu3zhWcUeAieZMAUF5/0MnQKkTFuayMum6PalUU/9Z5+ytI
6m4nk7xV2JLsKtINSh5SsWXNm+8D9gxtc71ftYHjoTsp3ldF982yuuJFE2FB7dLQDkooZmRgC0j1
Stli314bz0WaR9/v76nNeUvunkTKKMCsQo9yGKMh1eTzYAbdSe/EPwjSDp+ogJQ7xYiNzcMTZKLV
AdQKOXh1ZELQ5yYtBcb0eJl8aYtePBRa0hoeyubL+7gp9Y9GoHdvbh0gRIbhDgiI/w3iOKsJLonb
D+VSQ6IHn/tbDWrHm8zOej/l025H+tYU0ZuHSQrgjJLAKmaJkPwPuIfJfHrFOFVVNH1GbgRkQhut
Xrag2ge7LnCTH7u2wxQLUcRTGtv1A7zw4uwa5Tx5TpEkBnzCHknjwCIIC0UpjqNZT/9hy0N7o7FN
ct5J3eVs/ng4q0xtqnh0cS2OQGEzN4oPWRIkz9bQvLl7SeYp3BfAXL+L9KsHchJz2Yu66nEq7y6Z
i39yN0HAifoqfrLs0t7ZahtXhsxzZVTAxr7R5WriWOQhQ1I6YdXc1sqPatBpn+4fnY0IFbqDFCCG
aA61bpWe1POIc2aP63OnaDNawGPuPmdQ2r9XU+e8JCJt/nd/wI2zSiM5CB5wAYjFDc8Wr8pxLvXO
TxGMuxhG90kVAiucuN3TaNucGjAhTTd4MYO0XG8NI8qquh4ZKTAXAkRazPw4DFAVypTpoU+KaOdl
24K6ZIQoY2FQA5wfrgecIyPU7Jq1pMwSQJBSoq8TApePujHg7NBArzk2pbH8ncVT8pT2gXgRvMCX
Ia175e0wF/E/AavsASIlW33Wth6bAc9HRA/Hpn6fBbl+qLGdjzyrT/Z8iLe+qANvmvicfgm0+q+n
DaFdJ61lnas8jHIfdQDzsS1RVPR0kU6v97fP1u0ETgBwD3EFLrp+PdgkmkwsVLD8Ermm73Hap99q
iCkfSxqrusNoLXPhaa3q7rwwW4fRVRGIl9ABfZKrT2vYLX+zaXR+PgX4zHZpcBJ9qZzuT24jNpKm
bdBfmB4lgtX7rce9bcUNoyRuNx6CMVE8eu5Mr5pzEylLNX0Ouix+HktcpQNz2MNitoenOkEGT61x
nQGIcBIBAlzcBTm9y8VkVnSmzfpRX7ruYbG75bEz9e7sTq6gWGsEO+fn9tNCuOTUEKxDtLsRGGnG
qU46A05Bqi7L92nInGOAjF9yKCcXeDgP7FF4Q2krO1fg7f4l4+E/YMJEZnBtr7dU4VhlWUTR6GPC
A0wz58qH1mreN2amfLv/fW97x0iu0JWnxQaBSDD4Vfgwi2zSkxaMBEvbxjyO6Ex8UGPsWD0k4tLv
SmNp50Czxd/TkhTvqWVqj26cRE8SCP9WqYN4pr/N+atQgj35va3Fp/6ALikpmcTIrhcBIkmhp3bQ
A5cEdOK0CoZMDZ7QJVZVbYSBpGN6MVb1O4nv7ZbjMAOvSrodN8jaoLbDAds28AXzXTfNa69cnBkC
eWu13+EdqpaPEEJy1odq+DtaENE8pfqCa9X9r3L7TvAbkIICJOO2vKmSLTn02smG7xGVQ31ulWx4
icOu+qJRvf5EsebNQhsS6OSfo3UO7h2N8tdLvdhRqTkxUO+YAz1hgJQeogYLNOgt1s6R2tjazAiS
B8wvdtuaptMjpmw3GX93xnPs19EQQmpxLCSUir3mlc2hkDCjO578DpT+elYi6QqrNoCDFDd6KR3p
uJS7avFkaf2uW+HmWFxTkILQKCZ0uR5LG+wsLCrSa9AStXmazLFyL2WKGb3iFvOXN28P2mdlxyc0
aIq2q5MRRW6sDC6DVTUWCUFkvCT6EsSHaLTzgzqP6V6wf/vWoHkHpEWgiY8nj8H17HgFYh2zYsBN
WBwvdCAmB7XiJrg/rY0DLzc83HqiTBeGxvUoRpMKs5tIKWbUgqdD5NjJ6FVRnV7myXY/xVajHZMq
KPdq/puzsyA2EJ8Qt98A/qFmzRhdc9EEwhl9Ny7jM0QOZY9qubVHuGKB7bjU4DzK3/FHYqD0tMqA
HgPy6A1M2hYibz7qkR8Dvx3uL+XmUPJvQ3dTxn+rodIqC5KRypSvVwoCdohnPebD8K/RF84ODrqB
EyIiR6WEpJuTRsB+PSuBioMEErksnLb2G6Mtf5bF4hyy2kgfykVYz0ZnvIbDqP6TxPHyFdOkvUa5
rQ9IkMKZQJuC+3k1W+Syzc5FRc+P6HDyQ2tZTq0zJDtruvEwUOajimCjiUZxanXEcUzLyybLoXHO
EXqIwRg8DOacH/XS6d91tdti5teBxSLnfa51d8+AaOuTQh+lPgwPHYh7Fe/pVaNH5kDBpl/i5DSJ
tD7QvD/4tTV1x7fvHtibEOdl7METdP1J22gSTl6UmFQXiem3NSLMg4kd4GTUb273428n+qAWRIs4
99nq04Ud5edagfmHHHv7jzK01Wc3SvKHCH7Yzk7dWEB2Bw1pBq4vtBKtrpd87oxCLBW1NrKQg5FH
9VFMNiKBY+u+/f1GB80iOEcjlDtttVVGJRgQMQFRVBZegFjrBoS3pUqtA+YW+lWKx8z9T7aBfsmW
HDRFkESD3bgmNTS5mQ2KfFeLBMczL8+W0vzQi3FUj2U71f9anRF3EMj7wqQlL7E/1rmt0vrYBvb7
KcVV5Bhahdr/2PlZW4uuyu44V/asU7C43krJZIbCcrgdsmKqT2K00vrUdyOGbVwa1S/LhFPi0xwY
aV/aaLTeKV0Uw9rBKvtZqPQ9eUaCC8LzZEY2ZcIsV/7q9CmtdoKSjaMtERQ046l2EJWszhaiNpOp
xAkAE7zogwVU5CMbbxzdOn0f13gx8lipl2Gue6BwZFDvL9LWGmmaga8TGLAO2/Z6jUrbJC+3gH+r
KI49Ot3EUxyq/yi9pe5gvlsj6ZL0AvOK5gJ3ddoSNwtRNMXctUoxlS9LAFAIOJFvLtOe+uHGYy5T
RpZVdtdCjbielE7MFSHKREgZ1fNTha0CwWzjQMKI9fBcazP+3DV4+v2llH/rdRUWUBI0VJLZqJCt
DQBs4NWW9jNYJyHbaNSm7LtllsUOt2VjuzCKLemBXI+0alzPDQ8jNRkMuC0qfrqHfOm0p6hN9R9u
ktgn0RnRCYEp6xC7oeaVSmu83p/kbzrgepaqy/0CL0OicasNEw+ukdH2PvjdgE32RQtozYFnEwSz
F7RqFPhBTYvM0e4rYRyDqOwmD1OK9ldC7y0dsb3yd11E9bnEqOg0BEH0MCLM+rkVaWwdw3Q02pM+
Rprw4ixqQYlGLtNjXLZWdZrBxOjyM7Mxe7RNURwzPXTLnfnd5qQEEpLuLkEHQJU16JBiCdZZxEd4
nblf4mo4u4ElS7kyKXWFS40qx0lqnmlMyiFlqfLCQ07/Wx5bHzEPeIA/9vH+kssL4GrF5Y5C/ex3
Jz4h1ertmBA9Ve0eHGLOuuRLSuryiZr+9NC2rnayOyc/iLgNPtt5tifTJ7/l7cjUwwhrQNrXKp6V
jV9Zxgvih7PrkqS77cloob0uwWxDD03bnYfk5or4fXZgljAWnIn1uc3BryqkxztfcYL2PE1afRmo
H/ido0078f7WUPSuSZUPh+B7zQQhy01aF/MFBC/Sxg+ysTgbBh6lOWdv50He+n7wAijykQlKSuj1
ie0LzWzjfKB3y2mCkr6tzviRp2rwlQ7N9oCfJgKISTK99PNi7IQdm0ODL0u+C7yEdR1dN8cyUYyR
D7hYEcK0muE5VTKcnWkMnyc1DlGvajKvnarwfH/Tbq0vXfBU+IB/mffqmkpFiw1KC584oYvO6zJE
v2yk5I9B1uyJL2/tUg2eKM2ayPzQIH69vqnemInpzh3umG3mgSjOh8lFLTM3zeywDJa2U+zbHA9s
12I0ovF1eQ1Iko9MPcBXFKEc8wSme20YWOU4WHJS8dvrud8cj9SQtaRjhCvpen6EXsk0LrE0hU/H
166v3QMtkuVDY4WwTZp5zyvktlzPMdRtqc9NAywEvNWCaqKswcXzHnlbJDBOisC25hQJOpx8vbfN
93li5c5Bd+2ep8cV4ftSMbrxgxL1C+ufROPoFa1eOJ6T9g6OBQV9m/yh9hdN8uabUxP5Y9Gm/238
S2K8Wh2S0ElFTIICCi/+0Z2c5CWISZ/JcLNv9/f0bbrJWLCIyNSlSzQc1usvEY5xkS8V5c5AKOIb
Z7b6lhqLcbH7Wf2nawraYdW8ofzFJfBqCGf5pSpN77w1ZJO/gqAPU0A+kbNu6QtmuhIShM19JQuW
Q685yY+56JCWrBwl+3J/ylt7D/cWeMrSYQiZq+sZo7KY0dbWgIH3ev+ep6jrvWAZWjxxgiQ9dHG1
x0e4iaKYHZcVbYM6sCt45/WIdZhWqt3U3JZtKT656aJ+jKJgJ4jaHETCZVSRCdXW0D5GLssy2lXn
Z5g4fjZTYb1Lp0G73F+8rTsQ2+L/P8pqu6gqfFLFKTt/QIHtEMWa60eIrh7aNrGO94fa+k7cECBY
1C2pXK5iBKfPBzunAO0Lp5mfwSOVjyVB+LeKKK70xMytu/OqbU0OJEAqQ3AHQpe5/k5Yak6FqKg0
qxWWYgGm1Oe4d8AdGzTR70/utm2OPYHwIaEedBES29Xs6GUzzUnnBY2GSY+OZtfqHzWgHOtEgbv5
S4xVl2ClVk8xPsHdHB+JZ0LbM5ui+4yT3Wx7llGqmR/R/mk+cFnQLF9o2hB5ZVZZuhcrmfohiVo4
UGampQ/J2AvDGxCb+DkaOAt7A7KS2s4n21xAZiM5zrROrBG5lm9ilabT+a69aMh3DPap01Pl7FJl
3lnArd0BVAuCo6CACAhx/a1sp6jswiSCLKZ0PjZDbv4DLpb6o2WKw6hreynt1tRkUw8FbW4OUr7r
8SJl0WM1WBhPA9MsRE8IZ+cJEVbwX7YhWijw5hClo795NZQaZgZYI5VdOwtihJPH+jmZZ5pg2iLe
SWA3gimwBJJHGprhk64L6IMprMGYo97vsTz/FSAzX3qVMQ++pYj6EdplfhwrpTyMZl+Hbz9tJOlw
4XWKJBy71a3YtE4al1UBSKDllWfVZndJYUh6tjqmp/unbePjAbtBEIQSTg1qbcBiq3Oj1wWhRRyH
/xu6Uj9pVT9QhRqTnZHkt1mlF3QwYylDwQu1yjWqWKURrdgKz2lYiPKY5El1MsxqT61/az4m9wbo
Ke/XTVLB1evSlc18OhNdUS+qm/Fb3WnjQHJZZf+8ffF4uCjXQjiDF7X6TrPbKqaIidWQnYtxdhjb
xwwv6BdUt9XP94eSf9XN6snORO4QWhHWLdITFopWkoGnqG6M54VWumd9GfpTmo4mtjGuCiI9vhlc
lLrBIItEH0AQJE7XJxt53WapegaF0hI894GrIEo7aqc5oMd0gHO2k6ZtTZIEjcyFvS+zmOvxtIj+
FhvlJ5/8tz6ORj++4hFuXNhOdkEPVVM+xGjj7qRNG/ellM7mTuFtkzXJ61GXyWhNkDcuFSKxU4bL
xclFcwbjZ0Tu4KAOx/ufcmuLUjCh9sTLDQ642jVpEoclms+tX/ZLcUztXrmUYvwXDvdeHWFjPenW
ps6KsRCg37rZXRYXutYWLe8chOYoqLSvqZGhyl4qCl0CttIILEA7zfj7/gw37k4pSStbhxidCtv1
inKZBnUjo7qp0aeDkwjTU6esfFfmxiJV/XUvKc2Iuk1e72RrW9kM4Tryr7+JJDdWAw1eNW7TY3hq
NV352nNi3in9gh9JqoaXwFL7B1DW8X03AENjVqL7dqLkp6TvyoO2NN3H1h3RpEfp+d9qVppjKJJy
T3B0Y79xQfEjUQeQj8tqdSp90nuzJFmGAzMehVlrD6GuB17hdvODFZrK+f7XuKVmIcqKYhwXL+dY
dv5efw69cSIgZ3ABVYDV+60oCZdSLY+dixj65VWdi9Y49YkbPgLPluphFOmQ+EY1N/8bnIFI4v4P
2jgA/B7OOPKyMmCQf/5HdVKtY5xpFX5PNPWtl1WFSY1LNXwou3tK0FtrzdGmUC69Z2EeXA+lw+sG
aElAC9CviM5LTWrpzbbeQe408+glcfVsjwC/dep4S8k0YLrgr7FeblxPc5oecd5t6bPGcbA96mk6
HcqqXF5baUfY66Z2uL+mm4PyrsqaDE/5ugnSybMahTrMU9OwTb5mwYDTUOXUj06VRxBQw/hkimlP
L2rrQ0pBQoBpFENumLlOF9V91pktui9G4Bljq/g6kM9Z68SbpfrZw9zyLs4pspth/f6Jxc4is1Zb
upV0SqJJHb+bZven4Y7h6/2V3NoyxM2ovPP6gXjLP/9jd2rBko0NbuooD1jRxWwRWcSx+puwWtyf
OpKE+8NtrSE3pGxUh6gJr+N6uLnDoCwi4fDnoU19xSxKrA/15qCp/G//YShKMXI09A3Xena5bfXZ
rEYE6irbY0Ij9Ehq/LPsrerhP4wkO4aoM7FBNLlb/1xDJxjsOacK2JOlQZ1y4+9tihGBi0rvX/eH
2oJpIN5Y0MOh/ct21eux3Nhsk8zhuNHfUnCbAA3GZeceRaPiRpKO/WnuHHFAyAxHIy1vz2FjGzvJ
wtaekQ1aCLhRXobBd/0bOqehd0LjSVedIvXrBedyrbIbb6IydahrNKzvT3pr02BXwaFjefElW11r
o5IGllLwJaOAFkAjCd2jheGLp47um7V5OHiSnYZ5nw7+tIbOY3IO1elSSP+LXhwBxX5WTli/VpA+
dhZxK2qQVVH8P6U74ZpmCrjYjLpOHGYhFe3Hbpt/D8amfAYByYGh4uXJTRGYIaYId/bQRmpC8kqA
SwmIvbQuylpTig5wB3QTDbn6tSjjCmoHrTH3P5r8KKsQnlFk1w95CfIbqzizGyA9WRWoDQ0G4gIV
IP4e60V1rpxxOupji0qAZdIhlQ8KdYo+3gnKNveMpN79v+HXku5NNcZW7jLJXK8sCuGT+QFBh8bX
jTa+3J/p5nGwKLgQwiNe9VvU54/jn/dqo9Yhxz/OJ/sQzYkaeYUYDD8MqQeo0yR2lnZzQKZGWC2N
f9dZrEjifmHaWIeLMIGmNisHI1JMPyLE8+eahvz7E9zcqnI0WIXy1l498YlZyw4txivzKHtxozw4
z4NsAuUdntJj0BriNVn67nVRnXLnwfhNZFjvIyI5aJug9ZCh5If+Y3WtrktzzQkBGqmzzA9jrQ8q
ynVL+gX+g6I9kJDaaK9pIvowJn1k8Tpn6TEbogBVCfx7LL9LasWl3QFKpBekblt60zQpo9fWtiaO
s9EqX51kGBtP4Ext7Kzd1j60QCMlexGZ73U7z5iZzoJpBj9fLY2jFi4TSqLCwA/EDWtlrwd860v9
OdrqppzLRC0SjZuyQYnrZNVz6g1Jkn9r4jx+ROQwZKFs1VdEkezoNWztSaABFCnIGPGEWr2BI1S4
dnRBIrSuXnwytPyiIJvqO9lcnty2ij7c35Nb1wufl2YZ3ncexNW2CJc8yWdB+RbOtHjSkY5UPMOa
Z4Umz3mo/Bp1vPHQq330JeEb/DvNBq2u93/D1kVK550EpWHR03x/vTXTOIqElTZwcOZF/xxonfs5
xKT0eH+UW1YCbxIpnuT00qNFK/z1MBqfMglawNSyjJb0HGNV+jNsRkTrBcdA9zBR/5QX+BshlZzl
h1jNol924NQxZSPcKUEPQwoq4zTl70ShB90BWd1h9kahL73nNPnyd9VXXe47el7ZXtKKALUxy2Sj
akLNq5e41VQazLO6yA6j09VvpumwN6imgoMAKyFrLjf1Hyfcrqu0yWXD5NTn1vvBCTgblZKeuk7Z
eXM3DiNPu2wfo3xLF5T8oH+MVC81PjkViEtam4aHzoV5IcwKPC2BKH3/q23dWxJfIUIDlybzW20O
REaJaBxQATdIksK3q4qm3gXVlL/jRBMfKbMmthcmqLI+2OaU6A9dY/SfSkcvX7qqtNjNZjjmXmxa
pFALj8o7B6is8RKl6uPnpm3Gj+3Mop6qECvnndh5I7+S8QEMaFmKo4nheqEWKMNzmwAHZ6kRHysx
z5ess36gRO1+ToIojDnX+S67byt1RzkByE+W9SUp5HrYys6sOo7IwBs9M15EO5oHiiBR7pVgJ7QR
IxpN5/84pL6T0jI/zML1rMYpj5x17X/3P+DGXiG71MBzQOekp/P1b4H73i324tY+shH6P3E0aEe1
duDCtsOc7r2wG+tN9zhkPl50GhvXxCNHgESozsALG9TFs5N2uj+0Q3gi/UMHM9Pyv3Ej73c+8sYM
GRQgnIuFcHBda8WeCe2XZqHANdbZoex77cHoFcV3UYU+vnkxpesx+ACPOAi/fD3+PHjIv2mt07R+
awz50amorA7ZpB0RT92DW7aWUh5v6MpwUm6Ir4vjTGaeUbYbNAQjoMJkfktD09mqoA9XsRs92Ua0
1yO9tZRyCUkdyKVpd7ye3zI6VqjhKoZQZK36RpJ0J6OzoQfEbbcTbW4ORdjHv3gWbnpFs1GJzSEu
Wj/KtegcuoV+7txqPBR9sUf620o2qbrSu0KrDE0Kawp6HCslZABgiCLmpKW0EfsUiaLjpM2Yz2QI
T5p9iSl0XE0H16VwroxpuxPs/ta8XAWAICCQ8n6rmcEivV5bw66UakCl9bcee30q+ayfAC3Cz0tT
2Qjzpw7XZJWKLLw47UDf46RUVeXlXZc5vrXY4ZOtThQEQQCth7FoTPfQIAb2+f4O34h/cBEnPP1d
4jfXJOghqktkQ7TGd1BapugTLUe91z+3jZo9Bq4Z7qD4G7uADjqMSADWCQ7WhNNSmeGxWGBREHYy
XLiDkg7MIHyuqkXZe8nkAq8+gGyZQyhEtonjA3/9AYj6hkCfgByqegqsoz7b/UFrDB0hsKEuLlOB
hbqnBgF21PoszgluxrlnCVOc3rzEtNTJYIGOCMwyVhuhwmfUjifyLGWYsRPGlv4QafF8NN2+eSqL
Ovxyf7zNNYZCJ9tzFGoXq0urUkgbpoUMXXd7C5YZMTvAR/c4gA+8OTAhw3F17i0UHbg/VtFzOc2q
1lk65kNh5l4wA8GfS42UU153e7zH21nJoRhEChCC3qyiyRZDd4yXrcbvlWI6mXQOe8oQ9Kcs2O0T
uz0TIPCQRChN8pLCXrveOJFLZRcJ38ZXchr2FWOIHoiZ05NR6ZmvzUGxk2v9hkWvdyoLKFVGiZ5k
JUjO/Y9nBnVWu6SMxtzA+HW/GByzPA2iMUxv4Iy8n6u5VtBgocfXq8zOeCpTw8VbwHDCFgn6kRxC
H8Ns8AK7yNMjSlL6Y5IHw8/EybVTEMRdemimSX1m7XAhrBBs/hCi8BEd7++8jYsXxJLHC7Y19X+y
7uuJBKWYLSVl5VLDGH8B6+cPJTp4D0VOP5pni647ppNwzzVGvA+uEyhfzcps9rgpW1uFdrHffdBs
lXVneVSWXZtnMSYYWhR/YJfEL4mpZ549VnsOYBuhHwoUgHxQHOkDIt66nrHbRLou5IWGAbj5rphG
4AW9S8SlyiLPyZJTZBnjs2m1JfI67nDq2LKquauMdBs98DPQ5NPgn1NFXLdVGDPOp33H66qHxogf
jN2fpywaDmPTEr3jDnRJjWQP7d84JwSacLMBAimkrBVjKpKjKWvNxncbh2Ygu5yfAz1uX0Y3TXs6
wgeUh+9vsFucAB1H2JZ01nJabuKV0VaKMpBmZ3Um4ArUyuxno4bkeU0lLBbCxFpuVA72oNWf7o8s
w+bVEZWyNfidUEKRVP/r7wwsOFVjBRA3R5OsgZXJO2fZ12fYHIZWK/5NRoFezPUwdd+mSzC5XD1G
jdpEYM3lg9POs8SMCRHUOZu1o0D18BjOwK9JLJJPYx6rB8VNo4+dM2TlqQmi6LREuvNwfwk2jhVv
GNRh5NLlZ1i9p6JFwlKLUwKapNQ+ocTVHu0QAsxBDcD7DvcH29rQUveJRhF0mHBCXC0EyDmIGYMJ
pSuOeWQYftQ59vvOTVGlEzzaJkjZzqBbG/rPQVcZvVmXS24pEZX4PrWoTyT1wRXEC4YVaO8HSkA7
0dDtdubIyk5JiFJkreu8XlHGZAzT4bch8vwA76zx6qARx7JJF6+3p/EIgGmccWzec+6+mSn1CFpx
AIHARYnIVzOtYnu2qP3TFyNiu70YRhPmtNk2TuLbwTJXl2KZwj1Tl5sNRDZKGETqRt8kzLAVtB4s
UZLNIV3DPf3W+Vnr9fbZbAL1qbDU4M1acXIw2mGk3gc47FqSfm7TrtLKUiqoifYpzTTzMIjUPrh1
YX+6v1dvPiND0SOPto9E0m/qPLFCSxOxHASccYg+xhWFAjopKyBte/HUhWbGcUI/ri3nvU7l37nu
1bXE0NyDoHhkpyY6ddfHRGpMlqUAJpsbR/3Ra2X0i4AWlX9jhixAFKZLs2g9/ont9vIFOaTQ9cKp
cl+CpDHnY5XhbwkxPGhe7y/JzfGVv4sXAYARWhMf4Pp32U6uTqJD7gpXHk0HV130kz0O8SEcCNea
tjJBQVQcFO4Pe3N9UtqTErUcKRjhlKdWw0outCuJ51YepF+LwolU8ELitp2L4gbFleNgwEl3JdV8
bU20JaSoGzYD40xKcs6MyEk91Zli3Y80rfscQ8pevCmfXSTbiuLQoFV7uT/TjT0nS8QafTlYntFt
eD3TFFVC2lf4BUsYSWp/052cuDS83G7dQ53U4bFpLJDUJt+jn9+uMcq+5G5AFTIMX1eN6wmyVGyD
sYWJ3b9TAzH/VcfdXhX89oIigiTch3tDaHETEvdRMjNxUviWsqmftINxwdrux7J0wyWaQH3vL+ft
foVXxraB7oUaNiz+6+XE3tPtdYNaPsbqJTIiQdc/ploXXhLdDF4Dc9QeG5FUO/f/7YXIqEAiv338
2LGrFzWvBtJTE+bX0qbaKSxz6Ce5HvtxOlU7J2NzKO4myWciGV6TIJe6TrXRhWJjFHnwIyqn4OeU
ZOr7QVj6P/9hLWU/xG8ckqjpei2FGo0sNSVMYeGUcLGKKlQPuRaGEdLqwJ4PY9jOPVYfuCfvfMbN
WRKLytIKIvXrit9oNnOFC3bnO60VnwcN3jj0H+W8JPGeG93tASQ9hBrI8YeMSOx/Pct4qkwhNOAd
+v6dc2UMaXx2m2U463rt/IJdVDrePJv2O6OIrJ0i8W2eBQ2S7jW5UxUqAmvClKaPSxQ4LZSeRdMq
DxpH9aVIzdE6NGG1fI0Na8xP4TI0n0ynWP7n9u6s+aK2B/OtTRvyhyAAAvQtxWdvvnUQpeMUUGJN
8zbHPIeeU1/NCkff+bAbl44UHKEtUOYbcLauVztU4ZzC4O5808ibp1AT9WnW4j196K1L589R5K/4
Iw8Hxk+GCmEd3576lGZe7GmdNoA4XnZVd0IIfPh1/6jcdulLjjxcht/oMjWe1bxKUEBBnxAstDrV
Ww+or7a8INPsl6Jzlu8Dl/AjsI2KsK4z6g+aNXfPmavHr3lQ5I92pNNdd/8nba4BeggYPJDlcCVe
r0GJ1EOcSn5HmWbtF0uU2eOc2ur32sntg4Ph8x7wvXVmCYckYAXjCW2S6wHNvsubbgEeC1IRX0Yq
3YegmtOjFF56uD+3zaEk9AhvhevppjzU2ctoOZDGahrGTotdZA+QELpDoo7mm99nqoL0WNLawQVB
EHQ9KysXfdKFTgtcZWf2wXQSrEijoO/QnjakqCxex0oTKyf6MpLzm6f5u8WTo0m+Br33euxFNlsU
qID4A5qW73qwo4/haNNSSo/N6f5QKPBuHE3QK2IB4lDStTW8abRYZ9QN9HobZ6fmSUypg81xTQkX
wxi9fG0iwTRDK9KWc6P2/acF0yewbKcRnWdEdhqfVHi2f4nUEj/meQr+KpsgsDx0C3L1MCtBPR5a
p1ZdD8/NeT7PqhkOhzizY+Vc9Wb1s250ozo1Td/9a8FNnbxmaazIa4e4/TgrdK75sVUZP516Sn+q
3ZSUFyyDjMyr22r6gPtMX3rgaTJeT/TsX8J79UvhED1RKaicb2NrD+15Xsrkm3TBLaEiG61FS2uQ
vsaGTgjbaNhXYRLfRolnow73rk0Gt7oAvA6WjD5haCTK0vwchsbKXjLLFqfZCkjUCWAxAMMWLAgO
UxY31hn3TvRVdNxsT5G7OPElcAOXNN8p7OGA+mUR+XM5t9mRakqxHESpxtMJCZHs4lbZCLhWCUf3
8nyuw4/NEJbfoNKGP4qm6L/h2GmWR63Mq5Z+UPT5DsawmO8wrMVkkzbg4QWYSBUHEfT95AtXm9Sn
IMkrw+OSSP4tzC4S7xw7Ul+hmNV4dMV28JfaVKp76BFhQrMyyuCpt0phJ68DXjHJ0Rlg+HmZWcxf
6RiIYo/YuJ/5v9TJl2VaBp3kCP1WE2USQLMhat8Vi8ADZFELflNvqsEkG7HiX25hhzis0dcf+saU
Tu37qqNXEI0wNLZOIdJaII4i1l4EFjHxIxpwxUts2wEzjdz08f84urLtOHUt+EWsBYjxlaEHj/EQ
O8kLKz5JBEJCEgI0fP2tvq/nOHY3w9beVbWraB6J/CQqPP4tTqjshzzY+NtiQ/YHNIk1Msjh/x+D
FWD+LNY1Jf2U5GAIuGPwmRsymtewK2FgCxakFj5mceZtT2WpYR85JRD00XFFEitktl6cN0UQ6rXQ
4fMQIcmhPIB9TrfahGWncpc1xw7PouZHWBYk0ECIY7zTSQwtG75FcqJbPmZ3UeYAdEM8lM0N4pVH
1VQHjFou+VHGUbftJkX6KmChuwhdwF+YKCEMS40AjnBBt9peoadnyM6hcfk7s7XOT8WATaGGI1yp
atIEBtqvu1tmf55q7qrr4vOEdfCzlPmZDAN+WRQ5f2ezKY9gJsHkS5Vq+TxwpraGx6t5AJdOXq2d
Yriw78L+Kgrw/W1qoQ0+I7SLz9DobUV+l1TDQCBbwrSJYHko/k/BVCFBlk9uIGybKnxNXh6QPI+j
y3W/ZRT+OHlEI5hJxnSTJ+5XDQ+UXQ//7UXp50umh+0/OaTLJybLMEIFbzPfbAgklidPffJvZAV7
8LGbUIWKUR9N5soVO/Ylzcpm0Wv9ZmiEJ1V6PZvb5Z0vDo8hNjIhvH0ZqILntcM4cOdgKVyeESmM
eXKR6fLPMBAcjS+OzbcCibRzE+3aXMuSk7xZ0XQvJw5kCtDNyMV+sbwcuhqyfdgMj9WQXqFNkPPt
fTj+A1hM9sYCtXutkb1Rdccq7JXmlf2+HpGMG5/Nw8/C4SnpFkS9rteDuvEvhm7/M890obtDEItD
0ucOnv+4yXGnqjoSLa/2+nUrDrtAtTXO9BqNwTr4ZUYwOUoXhcmQVDZOOpLvcWigx8jiC3qPau23
dR50IyVWpVvr4c3dr8kSIaszxAHxwoOiVWdiucTNuoxMn2CYvbOncdxhBm+m3R+dnxdxXKaBueG+
XqRd76YYDgDNWCI5saWbO46rrCKO/KjNANzzDi4Wl8g7pZtyjCP3a5yo4++YbrM/SWVHpJCocZWP
kDCkANTnINfwYvBxbF8RD2wMxvROPCSalO68BUQn3ePiw8G+8JChR22tOduefeXIdD+E6Bh6DRc5
+acgRyF+0JEvKIfe64hC3lZU8IE4F/lal1/FRE31RRO/pVOzDcfqYfUJ79zyM51z+G42Ng979Kaz
nNV/PVpF1VWzX9boHI+DS6Im9wMY0MYlqcEuFlT+s/LNAv2Tj1sZz8V8hse+GX/DPznmzUZCFf5E
yXHoHMknhdKXgeYpLe+Hqka5apOp3uL3ze2J+4BacYCvWCIT+wRTxWn7M+/pmH5GGTP8PsKBQloY
NdLh30oQBb+fVHXT8pzXbPXsBTra1D46N/pMY+Wohuy6MSKJJOtWgI/y71SHdFlgmL7J/Q1W6JO8
n53VJbi9KiDgexUb/QFLtzxWeHzinT4xq1WG+D/q5AMFbl8ge13khrxXYNE44PhsP7A5Y4lirxEv
zEx7mc6E4ajS21ApeDWkY/SG6xaTDsKk1DxXIDBp1AQD60u42ISMZr7FaJnL45MTrEf1LF4qr1oH
WBrqdU8rO1y2Yt7Gp03Uh/orpnCzkLQEj/5Tpq3PTwneDShxYpjjwggnBm7D/oI4MXTtDoLM7uuI
6Zl26VCIpyN123ZZEcAnwdVnh7qvJOxnaVML2PiQttBKgplLsS9StkkZfFY1i7I1HH7YmO0T1lAl
3x4zgKn148jLkjZe7GaA8od4+Eg1yDOti3dhJtwUqNQiO8/N5updnd1cM3eZxZ6lF1nlJrvO0uVY
IY9lzU6qgFCuyfitj5UR4UsbxL7HFEkENR3/VGU46JOC2jFtQi5gT0f14bMm3neYSZloBMGYEu+f
zc2aowsDR0+qOJFIj0qtQswF7GvFaXeSZK22MMLSiDndprpD4KAAQT5PSYw97AUBIAuin24HZBjG
DuFkMW3yZOfP0IPDwTnsCfsYN+jAW3lseXQm0DY+10tBSZPKqN6740i3zzgk29FwbAwizCOm9jqk
Kbyml7V0YK4mRNN001yQZ8+d+QE634Z2z6JkbTAGDe5uUXXhO+y37BB6TDqdevhgwPGoKDcO/dmQ
4udjy+mXyGG70qr6oMvF54E/IIxUsI44Je+3KInHxwFrAb4PxzA+H6h7uHBQ2n7PbyK7sQnpXFQ4
q8ACttuiOYiJEv+2FWxHX1CyMl3aYwSy2rIVbn2tosipaJbYmPiXmo0AKbfVq2rQJVa6qYdSkROy
9o76XMEUI2+sWVTVlZtEZV6Vhkm1TnaDZIJ499u7EpvV52kSwX6ha0yzBjwfZ3/HyDJIRpClYM+D
wZqYe6J2JPMp0GBD1GDRwOof1cK3uDwF5GunMIIb8rXXprC81wmto6/kWOOfasWWfwpXfO2vsV1t
1RSQZeO9mthU9jGi7KPGY7dHgP2p0u1+MTm7xEM+LXcHkt2qJoFp2v6SxDaO0XrnXnU0HpbQFxjm
1nu/Oe/gHqTTDT1tuQs86mzLOiTpIWI3ETUg2kK4sDVFclg4KUN+fEUA1Bi6Wi550h/TipaswSS9
0icU42R+Sm0xzi/TtiTLs5eI/uwZkatst6hyb3DzG/gFUr0Sq4R8VK0aJhXO2QSA7aHGfTxnPOR4
NjI0vD2cRt38IgtPSD8qXd0ZFoW/pYLg0elbS7rwaXmac7F+cmR3mabUMVoU7cA9QLJrRdFUZIIs
FTg3/8Jbs33l2MiIm1QHVTyosKm9l7Eo/hXVTrFpVlgt7sgsy3/HkZmxoyieD3KF81tHixlqboHe
VrRJLvnUOV2LN4sy8ZoZvWHxESAazmkxLcMTAg3I2ph9hvsLDILTsYPjSfrq1MRkg85YfgsCp9vV
jClOWrWwMNzhHF5hczguaGC3ld5MyUqPD1Hlo3aPNRLIHmd1M5Za1+iYG5RULdsx0gvSMSZhfmFb
bX5BLa8CqO5FfLh55tMZb8L4Nqgcv3QvsKrZOmh70ZkdkV97yyY4hx0UQYR9sXn8eQM75UuUJrZs
QDBbBM3M9Q0qNxEmMVi21a3ROcfCtBvil3FiOUNblSDUbquMvKfuiMUnkDnzexi0hOzwSNR6h3ey
PEc7tEc/i5HTEay3YKxBuMjwcRzs0A1UdsF0NeVr3KDBm35thd5Oka4X1aQHhPDvoahEeDCZiqYW
CPC23XG3q6+D1AEfGLuEkL8SwMSXLUMVEEzW+0mX68HviqkM13nF3XqVQzU+JAcqY+/XNCR3eDWH
5QqgQ4om0wgdebB70OZcZSASTrNekAUR1YB/0DhsB+m3slbih0ntvPxIbFwsDRzaFvZhRVTUbRRk
xpqZLRoeJgupB2ic9PabRhwCDww9bMpaYXdVtq5GfwfsOkWDC8uJNJwOxm11N67YdmyFGuP1Bxw3
fdXQchp+pKitcObg9PiesW38Gc/BflYh0x/al8uTFyr8BsnF+LVC6XDNdOBJ7lKRH+I8yHH5XmJL
DujnhIu3wANo+x3tJbENWSH2toWuPvRY1MeFbqb+qoYtmHNOhyN7rVeW5b32afbfECWu6Gq25NUV
ZRwlNZ/Qqa5h5slDXkr5MBZoqhocFBVkrlrFr4fArH6BLU5Cnka7buZiEZCOIlMOcnnkJuzzxWaK
Jd9F2NX6bU7Q7z6oY3JnJhxTkA0c0R3upPsvC/pQ5yySdvkm0JiSh2zP9n8jtJlrt3KsCjdZBUEX
miFpZLtLhpC8LYfy5XGc+Fr2CVwUk+chraIZxnN59SeOXf0O3j5sV+AYU9pYxpf4cUey1NVOczV0
eZRVx/kwZEArtuX8LMhi6WWS8fQtOoR198WSbvZiqmQ4jUBjtofFsvxaYDkjb6lNQ3wvcHUQSH4z
4YMvfrJcwcMW7EoXQt4J1RzNBdnmGyNUkc8kDkhc2yRA2ybaACLCpxfWGX1qSDrjr0OJ2mB3G0OF
ROTpj90OmiG5Bs8oU/GQ9jpN1CuEo2RpcWZG93rVK+tsSZCokGn84QamH+vfVEQDurZhmzIIovm0
o7Xdsp+5c7O4pquCh9FQrOQOmx+sbLFe4sg3Z/bqtKZlNZzzIFLerGtgW38ghdE2h8DD1KGCorih
/3P/Jdk4LZ3URxQ3Fa2mv5KtnvZ7Ubi7ycLbzTU8oQS4MUJd3QOXg1ybbEcqCkb3KceBItkiT7FH
GN0ZQ94GQ8oqCqOVTbIgkgj5PJV8SnOkRFwQrAIQLYYXPIoJlrTWW/oyv08Dy+89E2XcxMCpkxcm
jQ4n4F1pfjrAsn8SV6e+1QxunqcYIAG9S9myhQ7iW9iVDOnE/i4D/PKbTcsoOeO1TpPzgR5FXFwG
m9hrRoOf7pl3t0ibig1Zwzc4KWMGjMaqrXCP9EWTsTzvnmCdElUnwZIFHJXyEx32UbfQ8yfhEZ6b
x9YvtUz3jy1Cn9gHfJwePSv22inkFLI9FJlHQG8YdPCO1jSHwVkM2MTgT+tmisryjSbDUjbTSMXY
ULkDZKlGqrGFNC9D1KbwyH+eIqTcNzM2FtfnbPTlZY45WztAVsk3FHH+o/D1mDWpy5avMcrEXbWn
UOFGYornq7LoE+HheGMz2ByyV4ZVql/4tLeoiTmpzZkBnvgJoxDyLvD2HWeeas17uOfkn0vtJ90Q
YtfHLcPh9M9ucfYd7tcQq0CKz552elQBE0kB2Afomf+FlZ8MkaKHS8fWsjSeHqIVFwvJ79JelSQQ
bg1jmrzsbI6jy7gio+0hBxOwd7B/Lu4X7KHMnVymWp0gaCOvlYjWGsLjlK1NUUTDiqHv//c22Dr6
A4BOqbdQJco8lxmiL3u9Z9T2WWYq3u1rYt5yFIm/4UCn2sJoTORXws3xPV5hgd4rSN/rvsJxk6D6
V8eDw6Yinny8J+fZ1Tz6Lpd5/wppaWW38ZHoU5JZjpVJnoXnTSvDrwf2HrcG5yf5EEkeaFeJfRwu
xGfDS0ilw+uEPauLt1GsO3mMsFqCeSj2dUYzYq2AbI66Zg+bJritFLdtH0L5DEkzYEM8PlvacA1N
S+ehr7zYA5Y2Taqgl+/dEsdrl81YX0E3ti9wdZil/31AcataBrvHuZlKOQExFNv4Ctf6YYZLFxro
C+yJgePMuZlfNoVdtxOA2vV9zWcIzKBG3NYWG03gNqdxrf5gtnHXMsL82ABLUGcxpcAe6o3L/Wur
U21O0sRE3S85XaPfAaGC/+p12obW8DF7GFau/lTAhOeeeZt93/dhuoZ0oLxHy5BPTW5HBNGCJY7/
kRm4WT/uK5yxV22sbtGRgYlvcPfn/XWVqQunDatMRxdQKa4ZmmneY+Ewe68H6RDaPUbmoyaLe3UF
jh7ugRO1mq7Ju/Tjkd0Jp/iL83aIXws0Bfspiq3GEiOWBdazj4h55lhP4A1K6/IcBQyPfabX5VqB
AExbF9BDPuZOhLOFMSDmhJBw0acj2z5TiJ/NFa6t/ElxA0VrSfPtOCeR4ZfKyXS6EzcZCYacXEiA
XVyidcIZgWXpwYo/Hji6B9q8irQ9NoJ23g4Wi1eiCNvQ+bRynxXSXHkzVyX5FhXTiHnQVfGjRk7l
1sPn0P1Gb8pZG28Y3boSPT5vYXzkfqh6yL/B7ZCJM53L7PtaZQDrjqJgAcEQvgYCLOGutx/T7Van
Ie9vO9U/b4zH2KqwsAxLhHt4WTKBEQ7eFnDkDfEwHo0JVH9LIqyBojcqd7wISpSnymaDfToKXVPI
KMLWB7YX5mmvInRMtNLzI9oaj1TlaUqPzpWFTZoaqPm7pEg7+5j1LHCZAo/NW4wB7Cf1GF1aRRDP
/KT8tD9ksI3J8TZg35yh5KmMNDPCNP5xCYbt7P2qnrA7VgQQAcjceCZTgQcOOLNqWMpuzTS1Wp7p
YkyPVg4m1CkRSMZNYev9tkFcttzndBouBifKmwxL+iDTW75ZWu0SEmFRD+ElqscUOznIfGoc8EzY
E8WRSh/pHuVfAAdzdcUcnz8GLQt6sUHHcANAEsEv6OTnrwEVCwA2tt0efMIn2aDhMh+cTDwCfRPZ
x8LKCK8+UjtgQOx1RtpMVJPpqoHGDKsVAu8nXlX4GJQRvguAV1c++IqWWZ/AifyZLQhWfk7yHPiE
r3euW9yAKm6AOGVRk45VeFdrjs5Cew/V8xARUDEmsgOc72EP29JEKdoA9cDLg0kLGCh6TngBlwRZ
LWgfwGFcc+ZVDAw1pOwCfPp4wxkdJd3sIVrtizEc00ORGJw7Dn2bfgJC6dnDIWuMP7AjTtVVJHQk
Xc5S/zywIH4xXWJX5siRs0oqZCU+wZsclw0OdlPUzmrj4dEJIj6PHB3YBxfF9psfU56/ckIMUge3
fE8eKkTG3nmXTUdvESODN2ogUwYsdSn+8LmmSQO+TI6Po4rt42YMKBSz1vuPlE4lAwIJyz3kxIey
WYXR96oAXNsJMbonObBjf1uPbar6HKZ2S5MRqkDaIKvmjrp55N9rX6f77bYWMPO3Vv4kpRbj9cAk
HPUE9v7v2rkDTyyyf+ovsgKMQ/hSTD+s5dUn1lLxoSdBEbxdF4Mbul26XXaFI4O6aCyUu3tezcuL
xwPq74hSw/cKQXjZ+yJFqdsR7LP7WSi23iHtGOKXEBMRtWJNHfC5Y60RPomav6FfwldBReHw6cfq
SFRfBsDE0WUxEYkeOWT59vEGJf4uGCkcXCMKtCWHMmno/BKvtrNHfvg+ihj5RfbNRE0S1YtpBnfo
6aQtiLQuZGT9AKRTR5dt9utXsoDJeFJErH+KLWbPGz8IVvegck3bLfVY8ZwTZ1VbTrV+AQePVa2S
jvXVw18sfZ/zCTxSQmC81cHsoqw/HQi0+QJE2R0P1VSYNy5AmH2ZbN9Zq5JNotAXwnccU4DH/IcB
vDmCK/L7tMb7dKEHMsEfpqByBdgRm4VXD+Nu/m7GcZ0aNDF6BLcTAKcaDHh1O48HmXAVSw8wu5if
bG6z5aW2m/yHePEMkVkQd6GaChqtlw0UobogzhRfCOe+waUZk5BfoDwpfSsRInnx0ZDJroYH1o09
GoZ7sD055oFpqR/hrIPIeTHVDMYItdb/SIaJoyOLQSxsEfYi3NZQ5As2cdyzZnx1rYIt4oATVCES
owA7BfQbRXXvaCXTy031hfVNVe7TN7CtcDUDXz78F2Nih2+HKCMQu1uxhrYqkvVpQpbn2ozJFH6D
+QU7iGTRfGjgUopOBdJS9Kw3m8p7WRySXIya2WdR1agcggX6nxFyED1mbvywhcYX5rhYzguN2oGe
n5iohj+hEOvfbNJotu2cTOjTl/wlgyekftLTAGjdKBL1aCej8aQnvWwv+WHVJUF/F4A+8lw244iJ
6QTsPVdnfJcyBfQl/Bs5IJp+1Zi/9flwNvqo+eaTxh+6Ts7w99bqOsM63jRzPLpvFVgX1m9pkPMJ
c7q3sC8JGFmAJm0x0s8S1MFgTOJ/EO80eMR6cRhOK46VAIfscdeG0sWv++jK37seE9aG/z8fC7ZA
eOegsQb9HWwydwdkeT/iNYwJmAzD/1uSARbRMpLY7RxFXJyPyrCpw69kb1RHOnmrF6SQNDY13Jzq
VRMDZ6HSA+HZCWiEGSFtxQl0WcYA88dYj7DY0g1NLge13IF+gncigsbceqrUlMXdTCX1jwPMOZ8D
8ZDhoDjF/xZT8gcO3fd+5jFDtNxcuKJnKCk3KFJoDrkKXvOxxrZVq1abMjiYEUBYat+qhzmvVHQl
KpGsR17Qoh4xetK9wbyPQZ6IYu7A5jl1V88VmOcUoylo6io9ZH/gEACATCMAc3Cf+70SMoPwrZZN
9eOSakwqe6pEsxzK/YQZg8G55wg/R9FOA8qryKZLPVFmkDK6EFyH5PbAcuVoV1C0XtccGtypJaUF
PmbkAPsi4CjwI4DX2JLBgS0tJKwyxto1sxxrhK3hgIKIhAS89NGC1Z+e61096XkCHwlZyVg1GEzU
T/TPzDcY1HnRJCVasm7xUr4usKWv7pktMQVFJkfMA2y5yQlbOGLtwlJa9pDnWom+pkMFACV39L6u
o9k/REiIfJDGBuh3txQUXuZG7PIbqnd5wTEVf5epiP/mqUdyxXhTpwLJkQJR4TyZ8bxFg5th3idy
1RtKzGk45mX56RaOJv6Y8/jJbFRACu8W7Ntm6ZoAX428WZtKjrgdcAaKrjAQAbOQ2ZxnsOfKxrd5
ynhy2vYBXBbam/0eLLYdzybJQNuFhOKnqYEE5+og5Y3awmebagJcoVcwnP54pSCjTMsF3fEfhgM0
PAkwTPSiZNMJPbMtgOEjCK/BnGWvtZ/zsgXNNuublUd4PWbo+zuKvaDqwkfsYVwnR/MPDX7yzobN
y1aCpqdomXbLT14tUdRwDBO3rItEfRfAVT6W4EPeRvamTjiqgm/dMBm4EmGNnOm7CAT1m0bblH3H
NGjUt4w4Xf4F7j5CIVBOIG8EACHXcTsmwHggQ0TXS638mvfVKCzamhStO4mH6yAYHOWMx2r8lSQO
wSbQcKJWgzUf/L8iCvjBA0PQG0QaHP06MYE00P3EGI10XZ+masxL1FPh0wvnan5jVE+/6A4eGRYu
kkKrkNRHwGrnwv6C00hAMARwcRPKuavMyQe1pR2wAmgg0I9vSL8pQwH3z3qr7xe/IjWvRDYIxFEi
h5zokEp9YVJAKxCqkv8nwZsdjZuAQvWJSI5w7+eZ9B4B8AfWXVLd5ZC+qytmjd30nGLJoENQYXGX
ZjfhwTGilrdQXniccPnowJSrfIlbjrjT9Vl62EQAG0MIXSMVSpvm0Bxcjl2iXldrsXyDkEdnL3GK
+/SrUIGHy45aXjUmPsbijVUqLXvY2oDCdjBxGZ/Ae6DWgVkGCJeaLK2x6wvXtYYC5sLbWvAFMItI
LJA3Tj7AHOHoFxuj60dhUfY/eTZxjKC3Mx/nO/HtXm/mHYL/Ye6dhelZh8usPrXdy/1xWuKUXYGy
gPUX//8qIa54hhuMXueFTgRiA6cC+8Qm4aibWTgs3dWKMjjzThMj2MIO6uocWp6bzHqu2lQPsAMy
8GP5kQHKwJMFXYhoHdJAllMiMhxVJf7nb23z3AJVr+L3QrrpT+xHRhvoTeIvacpivB9WjRA6kHfF
dkq8Uu929eJvpfgaeng8MfugdrHXCD2rNNxEyQjz3rDDP/guSQz9JyJTjS3M12DwiG3G+BUzELTn
MMiBLBNKohxEbQURFsuTDee3QUlH+PGgbA9/OPrfDlXU+wYVvcUXYEnRVZkGDLlmWZR2a71Q+0uV
Rr4hy76GPikYyk8IsE6hKxinohMSlvXwE9EaXkVxskI/EHS9IVkvC+P0YHiZuobNcN7qCDUA7zWg
yYcAIQBERd7l/yC5hRkwLNn1d4S8rbApWSv/JgqVJA3OHgLmeobN4kNQKIldGbYCCaaAh4dHvRpA
/Ea7qOwVnC7tr/1Y4qw92LrHj6DfE91niwpTn0YDf67MkjogVRyn2GDgpflS2KiAHnj1Vt8xF6Fl
WOc1eywGsvsexlfb2AXH6rhHeVNxM1Y5Imo06JpeVmoN3TZC3XbDZ/3DUpmkOB3+gP3jJLXy/RKx
ogDP5/lHdEAZCIhgxzWfLcR/L8NU1ijYuyruB/QJbwPJoPUiNRSrB3AarJ0MurCnul7LZ7Qh8icI
L7I+VWZmly1Onb1IjV8Ndww+PyWZPOBoppV6jpa5/FcEji4BhGu1nMDDZ88rWt+fIAsg28eWDAQ2
sAtPdauVK6smHyGAuA4ZEKaIwvj670zG4BsGdQjYUavc3KHLhPTFBFAgShjYhmi9HDF8ZeHtlceU
VSA8YoxMDXQ36EFjBdV3jxRcnNcI2NnQiXKQNf2SCwrxF+j8V429o7zdLDF/Bo8yds+QBJB2Q8KT
o1O3SRKjLNvRWA90et6NE+v7NEPq9xAhnu/9picNTZX5cCmAKpufGGfNF6haQZ42PjjRQTUz5H2E
zvUhSPCobWKj8DAZ57IGeog6b0bg+/sD/KLWtzHPETSGJxklyG85yh/yetWTDAVyTKG/8Lw5rBe/
CrHn8x3Os/zLDvv05GGl814bXcCT3OcQukMuMX+H7/8xtFkMxBVKprj6Bow/2x7HAgdPo9axLpp9
L44/YcoAycOrh4YLT8f50cdsgkoKXD6AjdVADlFpXt2hSSdjNyZgQDpfUPFuD6Rln2ASscbPbDxQ
eTBLrn8W79izWIcIj+SCat9uA59PyYaUFhCIQGI//QKzfXhUIegZjkqDf5I22PW/XAb3vKfkqM5o
7oek34btqCFfjOpfQc05BkIEAgBVgqoo+a8kkAn280Hk+ZafgVU1QUa0frauxxalyJp7RqjbwB7A
9K49iok8qyjff+PYtR45MkS6Pt0S+UlZmKE/MjUglaWOHb1T827AeGpRPyVqL7LWDxWoZfiD8fRC
6235jtlbgJJ2E31GEdAwZYO890v5kv0kBwUYfwPHPjOhx3c2SFK2FJgRvjNcfPAwznN1Gqp5nPoy
xPQ7j0eZXIoNkiOoh/gADy0lUVCpM/oV1EfdDBapwhCRGgLwyUDQivahGn/wfeKmn6tavQ9YhCk6
KAbyb9DFQsiV4Pu9CIP4aZQKykSzrzozj7uI6E8ArEjkjadJwmW0ViizBZ3NHcmC862TEzweYZ/n
/gLVww6ngeUqb3cGgruHU5otYFNT1OttFinj13nnMoVczSUj7NUj8RTqmfzYsVqR3h1VYu8wtKU4
03CqHOc0CyS8zAC/frPKu6hVe4mpAmMmLU7TfpQfAb7S7MlNIaWYYPnyM/dRufeuwCVBjZ0CppLJ
yLgvfbkB+Bk52y9sx8otlBSEXoFFs+W0JAW7LwhEx+DEOY5U7j1Q/hB4+jtyWR2dKecUX6fW6SMD
yBzhKbWr6sIIeyR0Xmn6wxvCizMk/faSYgi4jfur/lbZKB17k+d4MiuIsH7CPA6wqKVkgWqcj6/T
WlLa6n3P/xNFCcWRQG7f90Qsyds0R0cElVwBdx9bI3e21SVaj1MktvxneWz8v2lKjg+YZBRFW0hc
XvRpUQCCxeqj2fMy/DsgNdnPaaEjTG3LTh44NIM/Jqj49MmCximh7rjRziDldmw0IlhbQduNrm1a
MvU/js5juXEdC8NPxCrmsKWyZFvOacNqX3czAyQIMD39fJrthLYtkcA5f1w2iLNyxmLRNRedRZPY
qMGt3iiJcpbNRJyMdVjbG+VPH9D41KKNgjvJouYdBY8vUSM4fFBuGQZQxuwRj2Wgc3pey2T6M9oV
p42FHOAus1FY7qdliqcUrDb/ympjI6C1Aoe0Ka9pl9SqYN4ZHomV6vISrz8YafvZImREmqWdhg4i
XxI5M9yCdY4ApAOnvDO4oIZV/pTxWKMrLy2AikGJGEmLHwqSsI3nHgvj2OLYO8F8DaE0qo1G7BOl
hKfMVUrSjFK3PJFoTPNggXSh3aRNHqM6s56RSyHKyAddvY0jHJ1IR7bWM1EJtUBfNZXonbXNvFsw
KkIcWZ1/IOLaX7ZaRUnPP5gjp0P/INdUoh/WaaGybg/4ryAMk6Xw2SXGfPxOCKH6r/Kz6C96oOji
qQAg2ZmY69HplGGyjRNT6F3uza57iPgMXqOkdP0dIjhzMsTl6Afat+r/pt4q7AfEGMF4HuTcmGvh
dPETfKcUm25U7mM1kUZ2HqXTfgv03kiufJtKudaazAO9huGU1sYr7xCZ6J52+NZ6hyEskByjUd+4
XchN4U5t8yQ7K/qZZKmT/xAbenpfITj34TOn6h6tPOBjZ/zkV44xsJKHsmynMJZSEOLWkiSvUfvW
sV7GakW/uqziHJDSOx/awWnbrUJd6N9BhmSPJob/389KdMDwXp7Z+3moIPctPHGUG3glcBBb64uN
/rXZs1iEe7UU9ry/NZZgDlm7eESxZiAWa0g3sZtjpCDPY2/mr3yQ49WEcd7tTWZ6CIJQ9dmmpPVH
7urA90ECRstTRAm6wSWfkP6l9pBIKgEaTp/3Sfi1+iH8nXtuafvK2q7I2up7L15E/xy05TSndsew
gGZ/rJ3U1LPZhj1LbkpDTumkoYbRJhUc3cW+y5wIJqYLmoc8vlV/Ioqz93SquFggjF4uuRg56smF
QBqmZJv/lnikQ4Zu4JkLz4W3E5PgLISA7Vx0xz1XOBHxzUIYd9D/TG6M3SiTk/I3Id51QJ94NAW3
Rl/3b452gXVYVGEXp5vNABV5r9sDNXayPmbUYT/nFPPWd8ovjWCmrqYLGpfufSFc/bI0uecAWJUc
a3aPHRJKaplmZ+t7U+zsaLWJ/PvYTLY4aMdM4tjJ0l62QjMJgzQBBKcObUlc2Bjnjn2AjBubsVcj
zJJO/cNS5OMrUs407JwS7Qsq/IISVpSWxSVoLDihIioqnoTYm+9bQZDbDiGa2NllKCXrbtzxqzSz
+vLxLu77bmzlKXE7WGWeCPjwiW9jeBq6HCGmavzuPum4LdLcWoowRTiqsms8OmSStNniJ49FQhnO
rja0F9xHI7vQhoqPhDC9Jm8F40bYjNtiDtlGa8RLd9DNUh7YYM1TYHz0abmP7ZrwothVJ46tQbOq
Sfk3jgC20NtrzUG+JrHYBKiZsn1A4xG6k8aWzsmATtANEXOSjLSDvaqyqX+jCJ5sR4EaL2/UD+bT
Amb3OA1Z+FJUmPmyl0jNaKnrqgGtljM2b25ZTMW+rT3bIXGRy3VnFV0AMd2PEzeNyKmOD6sufl9R
TjCQJ2EB+lHNSPsndAPsExJhbok8F8gsM/D/RWzX22XM2mAzBct4JfChm3d41Eu1WVezQBCMWjT3
AvKoS8vEreS2XumMTVc+95n3ul7mLeQrWgxthdZh5FQb9wN1OsW+WP2bxmCesgd/HjvQaasrsrS3
p/GjCoR6mqTSrI30n5abDul9AGWJRyYN2rqcN15t2vU08TQD5rZL9hnwIx89L9Iv7UDEzE7wQcAY
RiNCY9VEqjt7ICX3IFmGdFH/FrbgcnVc1bTW1T4uuoh4/6Wccd+gflSbfLbtantz80Obcmr+RJgG
vF3Y6akm1tmtWMfNTKtOLOmiTUtfIp5NfA4FRIZ9xoo9Iorq0eAYQmfa6sUay0idTBbYd8I1MdCa
g4txQPcIdhBIL7zYEf4rvA1T9Uyh+wDDFonhMtdjxEsNSvVTZ7YM9wDQ/HdZzaW6AZzQL5q5I0s9
nZS3aKIg3pVz4NXXKOjMyyQ8e/6ovCJ3T5o6yuRHjOF8agZPWZD1WWH/LjBl6kEoMrG2qN/9bqOd
utGHzJ3rg4tYv/rrxP0U/rM7e5YpwgCiUit3cKgTj3v7kaoEgLpuHYKXVXlt+x6yJivg2FLdHvX1
9sh0Swv0bqn4wG/pLUecEObceG0eHkOvcRHZRmu7c0DE5h0G3baBeyKg8ZTjcJr5exRsewZo95nn
grPFQln/T+S+/UvoIOIjYnvDa4Z9Cah9uWUoV0BNycFMwNobQxKNhqZtDDJyu/I/QM8cteuiTs7Q
sGPwm+gOOwmySdTTDoLoL9119nemVBLeq2ZczcfERffJNbImWz8kt26DmiPvIHXa8AdnDDCtwu1c
PoxsrPmucvpm2dAHbsV8LfV09DvoIhRRRR1uRd+De4ihs19UAcd54JdBCcnC0n00SIKHLWiuO+xc
OpuqHYtA83fAqVj9s8JM/NYCBcehGiJPbyU9ws9BCdtWqZX93wM2CTRUc7G82zzW9AiX9DtvkmRd
rxUy3+XM29137+UcIeJKp1GO38AkvT74EOQzC6qvqSfE2KPfGpO71bPugsAwlYZo6/01af9kre/c
eWoCIqLPDINaG5MTn+UTaLKz2M5yQYLYrJtqbcyzjgRGD+7O6Sz8UZh0sVokkjCGvKsq8TmRPdNw
9iijw8cibGak7FYe3w+e1PHtgdEwPXa4VvUm91RSfLbVklcpIyTFz7A3DilDJd8GiVD5pURSqE56
jHq07EPIQpDFgjmUSi3FmNy1y7S1fBwqaWwctTCxeMwW/BLu4wy7pA9jac+vvFxqPFaVruxDzsV3
hClDSKV77d4Tc+osPyP0QbbjQ0Yo6hNajdbJmO4uqck42ToR+9BpxmXoo/ih7Tad5eyiFqucdf2j
fYoJry5FWNlhhKXz77q5jfdNNbrO3iUq9XfCqH4P1IQYewYB2gXVjenh47UhjaPp/0dxNRZgzdL8
03a8vtUKKWvqKFO++KReTVu7GdTVWvxFHkTYAP8Ja2rJ5Q1yMDpv5UXfG41eYEtRvZw3teMH4kdE
Qw8G6fTZP0CWGnOJ24/1vh9wjGzqkoeMCafOP4vGhkRjZp2STStW8JYqAnfe5BLBynlawIlMO4DS
zk5lQzN04PLshVXbHCu4LO9RWdN6xWQhvHTS4XJp2NG5kikW59Ye7EKnKwZrpjW/xUdZgiaGD/OI
yQOjHQdC3Lv2M8KIudk63M7R/dgp0Z8WWi2xlpHI5uzYr+YrM2lVp+QMjDwGE0ZEsF8Sj9FwJZ7Z
or+1/W2ggYy3tc7H17hiZD47dcGi5E1Wdum4LwkrCM1HN2Rwcl6I0GbPio0ATcecFPvMcu2PSTGi
pW3Vm5cAQ94jLnjwEzFmzZelx+zVBkIGh1t0LTd9r/JfsD22qVpbBhEZM8F/tge6CnTHJA/l2iyP
/bqMPPQ15phDbAs73NbcTU/ALgHwtsG5e4jjLHhbvEpYb0nlZYzDbRR/SNmtn5K5EZXFWjJ1jcFM
YIctiFq2RhtpoXLa4aHhQW2IisL9yF42heVdTgAEnBG/E6AEJaZnUJLA3vsmts1bE7RRfrIbnd++
n7bAMlLMHgMskx2kyC3ILeyj8gUwMiuPwq6LL+wx9gwOJxT8YYBlac8ZIcRVtHbwQKdOiX6UrMLX
thbWJ1+NWDbI5No3eeN0N9LLo78j1cn/pLIZ743XecFWr7Fqfo3QVXA7Qd1JQhp39ptyqeo7o21e
xQv8e5Bz8ugY7KYiqeqXLGQsvfQ+9Iy/VeEwqNW2uyGUbESQtVgUyY9xXV+yaPTmZ6S33tko4hqJ
j0NZcBSis/qjOwDEM73Gxt+DIpQoxicUQ1CpVQIjrfwfbXsN9wzBWQS7FZN+JAsJg2eFI/11KG37
P2/Il/OQOzWgZgN3jkRwnR9x/XZPyNVyCaxBtsyTX/j9Wyld6920jfI2hrnj6gy2lR27wbLu0Xhm
+s0V+O62JJWOx2RYALGtdqyemRK9nq8vH90Ub7d9iXsZIctNeIJSF/SJtIBgto9RayJ58Mp86Q/+
0o/zLq8M8tC400H1mBCVU355MlHJFWBgHu+VYrjcdnN4SKxby4Rxv/21cl+gdeyBmXtYgkOR2W55
HDA2yBvZ5f7TZZmBoXaVfgIeq4sjosbyWi/rWDwCPsRFWq7h9JfYf46nAqP6bKWE9ZVm75dOJMHp
RLluhizihhYCd9im80s/OiwzQNMxaIOo2zWL5x9aTYf6vshp1/hyyY4sNr2uFJxzhXYMfAsoYGuW
GIM3CgdWxO0yyaI+NZ3p/3J056+rp61x5zQVVFXnDfhkKhqb/1lM4Rdk88t0kRFb78Yvp6jYGWf1
dpPbBfW2b+Mq3q9OXeKmmEHsm5rPlf4UbuAgWNoRmrd1MLo6meOdMKmXH2hI4hqTZQxXyACU9a/W
YokfPBvQP/QczWQCLKbzMIoofJ6llPLS5L3j7CNN7eFhGrBpv5PWPWmoMDBsuHtZhgzxgc+g3CzI
g1o/4VFHD/pfDno+s7KLGn05fmXgcddCnIjHAElu77j8KmqOyz19BV2A8npMcrAyG58W46j5hFhs
vj0uAYcHjIUaEXKV74OeXNybQiB6hYYoHmZMOfRUNL0vD3HQIb4dw9WD+o47/85hMv/nimhx9msM
v5D2ZMT8N7DeFyfIufqvWwaoEvNxHH84RLoZjT1j6B6bnPxTOmUU43Ph0EnxuLkqXVYMsduGvRAn
TyAyiGU/ib6xybZkgpRt7MAktfInirBLK/DWaFMx8F2yXMcUpylf/ccogIZMTn6QEHAhpDh5KCWe
Bd31vJTNPAfglLX8Nxo7/vINlgdCkSB13XzmvU8sn5uxG4YuPqjFRtKah2L+gdau+iPiufAB63m5
XFeN9OTIMg/BSPz8anBRavsX3xngGD6F/NzaeEkQQjpNs5kLb3Z2GFgxZUY6jC8O6Fuzb9YEqyHh
A2j8fCd2/3arE30Y1ZkHeFogchGL8U3zHre85WF7wQyD2E0YXFJV68FZ2EtdXqeBxJ39MuQ+R0mu
UNoXiLvPVsCNs6VFTF2JCO9+4tLx/5HWU1/WBT8AdJkvYfQwPf6j8M179dhLYUtjf7D2ZaTt57Ue
QRldT6ztdjQEgKNXzBHf8Auy2yKZWB95q9V/KB4pAhgETNSxdrrwyABAhoKQFm4kaxDoEMmMrLZF
77nBV8IaZbZVHgiXaKSkWI6eXt3xNDW1OIvALm+9XCLyj3Dfst3kpA6SHCHtdfgMrMV1TsjJ4d0J
NmgRLyGYG5CC8OCnUyTmO7a8Mjk7rEjD/YgE+UnOfkvn19KW3Ocxs+0utknnS6tqXO696QbBONWU
RNtp8H3+ESsS9Xe54mM5AIzzmMe1Y6ln4oh8ufGzKrkUlnUD3LKwuga0Lv61EZHY/N/L6GIXcf7N
JpCsRJ9mTXgisE00l64BzX52yt4qT2JV5brNUPQjcBXCASLC5hJVVVc/qnqqnBSYRn63SQLtRJQZ
LOLk0FO407kzFtsat/kDJlDsiqyVPmbtcJrv8FjCvUcMHm7aua1Bkmoi4imHuvXnrevMdcClSaXp
phvMeOdmQ/nrxtqXX1ExO39meCFRbe22z8QO71HxEANvNYdJLgmqPqoQko3moL4ixvDc/3if2uzS
FtJ94JwsOJxlMOk7yYGAobHh73PuGqA171yHeVmdAjjB61To8U+EGunXZpd81sQs+rt5rYbPeCjz
cVf4WkzPAsH3tsB2i2u/p5tRxCZKzlRq5kdbthOsZ66KXelmMt9GKKrzvZf5cXsCcxU9bdwJpy+/
v5oZt6b6zSSDra9NXVaXiGdngbfqwRqykQKMgwEEJiuqqZuNg6IeTx6J8O/OdBM+okRP3kSMjzcN
p6j/zsfCv3HQValTGdKOt0lgkcvUD+r8jxRQMqgnwD5p1oCu2HKpzC+yCnm/ygo7ZmpxrqlTVmXj
Z8C8+pg7jWR68N3pN3DU9DpX1HAwZBpvn2DR+q5UObRbxGPW0RZD/SdWmoW89oROYbNcQtSRLnvb
AhJ73Gd+WcgtFc/2J4on+ccKquHCE9FzIxZV9Nx2pZ1dXJoPLiSazN4pj4nj3qOcxRJJQpB5Jg65
W7cY9zCkdESJZBe2JyQ3UQvhny4QD0Oq3NB47EEy+IKUS4qjw2PPFVhH7Tsw0jDe5cjzmn1IHem4
Jx5B/GNwDzyaChLX5pZyiZ3H7RD7R8UGhI1u6CWWEHfO3U1V3dRqsqyc9o7kuXHa14n2YHBFI59a
WEigIaeKkfXPWbDei4oRmnnGhN5J9G4imVrcOtsvAUDFboocd1+AXLMXw0EgjsvaflNj96Xbs9YL
Ls/FtU7TxICymzT0VGqDj6AoWGRB0MQ4SbYtQpLURY83QbjrctsQJT1EyKkybGDoM6sr1bNwWV41
K1JoppHytJYezz3B3Ct3bUPkS0rcnPqepqF5zQaxtOdmEct1qDPzwBwMWen57oJscvD7uwzdKBZr
KxsYwj3LXF2c/i6+qmC8DEIm6zvu//UhsnVXsPq7KKcZZhWA2xpjJOeVeJ4jMpD2VriSCMynEkek
u3AKnauY2/4Q6LaZ9hZUI5ctQrpqR45Be6UZmJeWq89/Zlf2xTHrCDQhf6sXn6rJosvqcNynDLbt
e+9V7f1ohYHc5k2m92xhMUY2QJ4Tgy4KplpKovTpMov3AWN4yIIrQ2jrKOrX3076qCa6Nei3usyy
B7JMdH4HVBgU1Ua1dsKf1Y/vVp0H5w6TN58qFNphbhZ/3A2ICE0qgUsB5svIbX/diYaBi6kwvI2p
Vfqz/GhIV/mv7T3UY5Z2ZhdPO5n30+gHcyqkJ6M9Ix3DT0WIQJ2SS9hDl9ULukQIeifftWNmX6QT
3qxCGP0qBPWWhwzhpnrc1DOyczxwrg9Kq0kZTFU3L8E2usEwADN+hn8On/qa9iiR9IO1oBW5dnUU
/nS689DoMyCo3erPif3BDdfF55kavhXqnMM3LWapsIfNoYUeIqjWc1jDx4jUmkZt7bueiXCr7Z4T
XKDp3Nh4+/NNgnwR+zB342Yu4/EBvDzhxeqZ6/aqxqe6SYQzexfkVFSQAw70SA7LSv1modH5G8rR
YiD8RSM70bInWCiG3cLcXxuF8xYDYfFoMrd7RkY04odlF4w3ZHUk//mTietTJIvxt52X4t7EY0ie
T9cGV8sLAvdPTQQS6ugCpUrawW6Y7W1oZykoaoyHalzCicSA6eYiW/LwKbTpAuBStzqAUNcMw1Nb
457nhwlsY3E4l8MuLnv/ObtZYZm4bb/dscP6uJMHpBk4mAppPyGuQBo32rl8uPmOTnOL1ANopQXh
aFWBvalPyn5g9RZReWBswtfghctL2JGS+r3kOMDGMYnbx0X6hTgVWaHE38kC9U+xUEDuS3jq4Yg+
N7pHz65hxnoXb0MCrAYMlCW8+S3SwSfYfwYb5Roif0KyeD5UhHsk9ZZgeQUL95+UUfNPCQv6NVuW
I969pB9PI+2/mLFYg0FoOtEyCkTNPyfPl782RE6W6tUMLzW/1Q0agQLe1gUWRRay0v4cZJS5XkpR
S8z7WfEnj/BmXZvAlmoZoNxnWILDJf6YJs1ugpYAztg5OQ1CBcpdvcc+ZJ/zNXRKeeDgUMWZ8+TW
FoeSOdy5iAm5Om1v/UFYNK5buprj+FzX4JAb31fzpW+5xHa1W+c94VSu9F7Cpi/UORaZ+SOhPzBE
karyfrO1luQplPMDxyJDV1RyQ+9V0YI9q4GVncgNxBY7JFdF+11YHQevsSuVnKphcp6KhfrMo8PL
k6f5Uo8PlkkWs0nIX2DTCOjSRGGgzLhhucc/CjEw4d90yCFG8C/FX6cgczBtkzrQO09QXUWqd445
jL8kAwNzw/xOo/z6imA1YAbKghByX0dFss0JTCk3VV3Nj5LegA+rXdbhVXs8JjyqvPZIQ7vWvLHF
V+YjCtGn44Nd9ZtFVs8HeM/NwN8X8jHLa/4auFJzRzxHT5UOzWVdmggdvFCbRxDBVFYrVwMbPqJI
3AfxJqns+Jo4WuECn5H8jpAHpRzu/MiLkWs4uX70sihUe4egig/6KcM/fNxecPSz1WZrHzCv7m1V
z+ERnW11drIikxtvCByQMxACgqE0kt/NSiM9LDi7b3yfNDM78Shj/tklDJf40stlupN53g/nqcwi
aLSYrJgNSFIMPgL8gA+W/wScCKJe7jEDYBUaKaAqN/hADFau2l6nLWMs+R3F4vLKLWOe+dt6KFDp
GpWjAwBPZW7tSFBGMEBemrObMQUdkFz04c7Cz8dkANRnb3FZum26Ch9HuSdd+6kfMuzYnJNyhwG2
sDbGIFTYlMO6upiJ4kodpynkkKkamVf/tSxYmuAdSmjTcZm6r2JZE3lE4OeHqa37/LUMx/xtxAkP
gRkkOqBUQKg/4FV8XnFRD19DY9tQRDhLohQzkbqDm4ca0GohiMv15iI+YDDs/6sNidUkesRLlppS
YP7IsIsueyPH6Wn1+TBhfnM2vQLg8iMMPdrBcZA5Oe+yiN+zkO/iTIGxOzWccDYiSYsIugaFkhWc
Y3zC3blsIsIIBHP9cGB/r16WgYN+k6Nm0yTbAyrvIkz9074RxK+kcUki3NYrkuzFtHblXB3Zhid0
Aaakc9DN9yQy181xoVC1vCC/42ob0LTa52QEs07h0DROjYQQQeRJ4QFeUqk7h5Q1ZxOrUb4Ok5+8
Otip/b3i7bnZ36V1MF3Z5wee0dt5byzFeW26eg+/a9ARzW70MYQtgsNhtpAyjT4vZmJc/zD1BuVG
U7ptfBjlYMLthLl0fyNucbxgRL1hlT6gKFZHu9vPeoqfLSWRf5S+0M02QbX/tZDhFW0bVMPPaNLh
nTK8x4jS6XZUqencoCUapUDNPCuFu8eCM0mQm2LQYhArWdnmAC0hRqOZcLabrLDonb5KNZlsvyO3
69ssV1IHkCK5/XXiZz04K06KHTEaVs7PbYbjgnnKugDWenQN40efEOnWwSnDqmq2jSiATjk+piTF
x/b/g7iPy8e2coFAe3iq1IF1zC7TYoS9N4SsJ7ekHM//O0R+/BD3Wk0Q8+TooJ6rhs5J8TFH9qbM
EvPElzc20BpC/iT0A392SHuic+RllX10EntJGKBdV9x5s1lDXrnA/cboFb1z19fOzqD9ZO8tneTH
UZbzQkwAe/AgJxCPFo2vwsL4m/TD6m5agmXMec1yJz8AZyd/u7DripPj2TlB6MDx1mbyTLfuerqI
5jviJ7xyy2jFRNzKUX2sKvOLVFmxxMpsFQ5Sljhgeq9RY4wnJ2w171DStPPek9gJtl0Ozr8LA/I9
CN2jkBcdQGZFL2Q2YMMIc3S4+xWQEXgvmP2TAxjcQcn4RLAFBCqeTZyzIZM8RuLBPA8zRX+2H3OO
IF18qvq58mGmDYh3gWD44sVY3AmFdYmKq+COSO9zrfkPWSvZmxdaojziK3N/oI1I52RQm8jiNK67
W0DhnE0YD4OE8QqwEddjTfJcgWOGC90e6Z4KxlsSNRJiRr8I5bdICQIW/3yMXvIcBUxpm6rl/t9R
/BXdovwKHJu8VwnrP0kk5o2xi29JUuK4bv0lcqovuw+HGflaRzRKXqzto5dQE3mYmYd5wkEI2meC
OiWo5eqDKtQcC59Wg/r8iFB2IFSyjYAWaSMRKLKFG2a4jiObL31y+KivjYKkODGdNO6JvWquz8h3
6CvNgeHIHw2aIsbhGxOhgD0bInBte65zDot1vUSNEbhG2rWJHzDRavEAFB1+RT3k3KtFHky8W0Dw
+IEWAi8iLtYOk5TXVOshxKsKambKvP9JEECeW2xcyx2CN3s9eBMO4sMYKzVeYVazq5Fh/WMLPZTP
yMFRMPIMLoCVeI7ZJ3qPWhPbjEH07QH+V2e8c2W1HdqcsaLmC5RYPV1EYf0gtXUu3Mx+rxcqPY+1
matXW2rCDkYpJwwFdY5jKI7L5sIHMz4mg5TljjtItj/VwOCzG6xy7Q8mKJd7lOUEkC+OCj+LGqEh
reOG1zZXQ4EYNsrnq7jpLMGi4meboCqMv65X7Xtw/wnyBSrhWeQhMgwcBbW5qxNvjva21YrDarML
4da1e8Ip+DYujtON/YZktCTcjZU/xvuRQFWU+wHp/RgwKiNOkxerLyJAO8gKj7voKGay2HfTwIpz
rIiH2C1VouU1CbT4DMq1/ogJD2QbcrLldVmrSt65M8K6HbNN7O5yFyXzNp/XPNvqeEGPWRDNxLuR
o9oCY3bgjFgJYfrn2EVQ2FJiXRAktF5mooTMQSZ57W/4/OoRl28+87BKJZ4bq5qsN4TG1PMmFbVt
dxE9mdkOHTLDM9Yj1iVnmkRzZJur1f1g9cOjPXvduBv1NJboFaoi2DlkYH7WaLTKfTQk2hygWYoz
CXasXnPnoveALmm5CFerGncm6bs7z5OdT6JMtDaHIZtd3uIAPS8biNWaPzqZ0WF1AWmAmNGT+LAi
bCxSNguXzXJ1Wo8YyFrLj5k7CeGHY+k2xSok4NFA52f8Vn7VEoARmS5F3OrNjwyFbrchHRJIN65l
cHYrpN6nUcmpPHV8FwAGiGC7OzSh07Rb0TPd1/GYB9dJ10l9P83lDC1dD/MBIWn5O1lWZNPfVfGl
Oe7qnsDRiH1yQ3F7wQcr+CeKsZ8fYIEjtR9uxZ3n2cITCI0wYQeHZNP5ziH4k0iswbffLRkYMJE1
1Fz/0QLsQ4JOhYE0LGN8C0F7c6tZVBXFWtgkB67wkmBwbu5chy7JJxLLwijYdaR9cyRoRq+904Ee
kV1ERN/qWdMvuo3gXy0VTuy4rTAge1Iu9zjgil+mkK69GeD1NplmlIC3s3zL/jPDzxZz/ixVBdKL
jANs0Fa2V0G3CfWX5LLyp1oFVFLG0HeIQAOKO3xjFDlIdGiGlg7dmJdykmx4uvCyp7p35C8+HfJr
ejzy8652Bupgi3YF3nBihzaGCNwzIdXBJXAr5tDgIsLo8F60vYzPWS7N+yrW9YU4DZIYGMn/YpuS
HD5RMnTEMQzJ0RvQcRHbsy6vdt0HN1nDgjYw5Ol6GryiOpZWmD+yO0FFhRoL/bkJBpalW/6Y3BAU
RqCCrxyrSmM9OtGp07X6Nf2EWdJVGOwJpe1xMcXgEMvRxpfQvXcNSbT7W1fYn6CetTkL3t0DvuVM
X2Yt6n9gi4ONzIwKtADBhiaIFDfKv2TENwWmh+aX9zdn+h7j1ut3xNPJJFVe1h6SKsmpjWqBRM5z
VTUO9N/qguAGeBbQz3T1A6llefNAXA1HsRxrAhhCD/B32zfsjbdNdszOsQ3FuLPdNZI7WyUE1wYC
R13qEyyLUhOfu36QvGnfvkr0bx/J7I4IIBt986RRhgxd79zS5FlvGPDDet2tceE8EQaNCEolTfeE
TgKye+BrPg6EgkHlsyh+2yjh6y2CXtKdyZAlg33NOqfeWbUX/uPLUs5GEMRdnPxydsFtOgIRN1nQ
1MGFq87kB5KJ/OKAn5KvgP/leIwr0XAzBV403GWIo29dTkvGIziI+KNgRlHH3CbL2hHC+hvY9Jkc
V2FKdz9XZpU3X037hPYVVJbPqP0rlA8yGdR6/de2BO7dE+SivH0x2vo/0uyLvyw180OJyPHJnyQG
QNE43XsdO94bh17yUJpWfyY4Js0ut5IYs3zr49ua3I+cQfI9WNdpSnMSETS72lpRf04Y9qlG34Q2
rrR9rnN70cO2Zs/A3x7H6P91Z8hmzvwsuDYI7i2O0Mr8x9IMj9lMpfOnRK35PRov+rK7kdIIpyL2
iI07D14a1yCRktT5ck3V4XQhKSv0Ng3ohLS/IMfa7CRlHk+7FgDM31TYmNUevMt6WbNy/XZtpdSW
0urgC8Ccx5ymIjYlImjV40KiAWEGRLdAgiNMuvo5kHjKEOMyKgmnfLB6lJlponM5/Y+z81pyG8nS
8KtM9HVjNuESwMbMXJCgq6JUJdcyNwiZKnjv8fT7QT07K4IMcqs72ilKYjL9yXN+s3EUmZBDoyrk
1lVot5TWqUUAXNX6J2OMkkd8fj3wzlxhaFZ5Rg2EzsN7eW1a/RAdUeUUH5qOuEDpEg9P2W4giSls
Km69aWXK2nN0R762J0dFf7M2xWcJ4+ENOJ4gWMcAU/EizbCZRxXLa/fURiD0Z6Vif8RU1VJdhRhw
S1oTVaI26ZAdwflpCLYZNx4IAlB5a3hSVbSBHUZG00wRZXsL8F7AmkNXBB5a0VLDHuaiREa5F9JF
AtOonzS12QUADGZtgDrhzRVSDV7VJlVCFCmatLkDCNV/wHzCaL40+oi0I0AdRdsl6oDfkkcqUgcn
Xsj0j1YiogW6mbbfVLKeRXRTvtFYVs0PP0RKhxJerxZ3xFL5MeobFamNoS+eRqmIo0aihqQ+pfJX
eqwV7dYeHTDWMRtWP5IwnCLX1AuHU1fnxn6tjoAnNlMaKum2SFr7I28DbNpEhfDiihITd2k4Toj5
lVHVIBtDBNhvU3si7PZ0O6/mKrMfumYPt8E1Im0u+Cqm92GUY/LcZETpz6ZKvLdFk1Rt79MSqZsV
cn8I5Xcl9cSVEU253GQ4SPZUG8ifrILQMD/0QZFTebA1svxRGUImpzJU/BjllA7oNMZ174bQXrsV
umSliTe9Jp9S0H731ViL5xli5K/UjjcBpw8piFWLzuDMPgK8jzjs6LxTU7+LH3vFboP7sC4klD7o
/GzHCvprmecRBKnKb3YpDrBIixpOwvtTmaZvIXkdZPDySt3mvmwM8jq2AVKwQVL5lVeiqLPC0b1O
9r1lktaCmSaqldco5rsQ4eAfjUQdGTEXp3+Incrz16Zec8J6Ift3awaAFrZJZY7matSL/DW6u1Ty
FZRaUJIdxEdZ6/W3Bi1ysDUaYejOlp14ivA0Sl5z2+avoTXh4l17Qm03SuUJINMJVEU64EckQdHr
vrP7JnqPEAqVKcTzqg+FUTao9I9R9x2trjJfdRg2PlVGLjwXAQpKGmif2Y9NIgOiA05bVO1KI3p2
2ILoAGtdRP3J6OWxJwCGrRS01vcUMdsO5SlUdFYJT0FrhR4Th0CWiL6He1/BrHMowN5NJeEGT69B
xCtUeuQPWQP2rqOq8tZa4nF75HplvQKHDtUFTJLzEXR5sNeqEF2eKu0hJUcm0tw40KmAQ5Aub4Du
DDa+o5UWgLtQ9TLOHkRaaN9z0AHFwUE6MkWtvBY/sPdQ9PXoZzrk0Uw20U6AW39t2EPa7BzNm7p1
UlHl3IzY6Ygd+LvxtbSHFgLL4KuDm8Zm8TXx/fCzB6TxgyGdAcm3oWIz/cDdUKQ7VKDaeiVT4Qtg
N237JsQ0wttHVRyHB1APxNTA7ZqDbeQqclIAyT8OWWh/tNHXJ37pugEATNqhN61O3dcw1YnWp6YG
x5cYPDmBRprvJ9uwyGgi0AUh0cRvhWpMEwcP5MXND4qTwApWYiOZ3T1JdLdoGUhQE2klQRaTcprD
AKye83dmM3EoFgWcO+qedVdvZZeZn1u/kBDNtUl/Lyeghdgm+GITUbEGs4HKhkYV2uB1yh4KTJRH
oVy4AJMt6JcFTEFSG06pUGkVYNiMDvHblZ9ytLoBObBNj1JTy2lDzX7dWcC/X4MIaVAuoxyExrWA
DqGFa9pyyo1o+zh576M54iF4PVCGBEXpdBuUd2EgeDIeKMx59pjuuZBD3yUdYiR7XQdXtym0Tv9m
Ul7Pjuj5E1ynlTLLWjU5kuuRgR8E60zRP6mVL997PGvtjZ6qUwJOCY6bq1sAOlygO0So0Bjz44Bd
yh8poIhvbV4pGfU/2/iQ1mOHVAYEbDITfqF+QoA+eWt31UiCH6jXKwc9ClQAM8z9xrtSSFx0HJLw
zxnH6gjsLQ9sFBW7gpw7Otj4alj28CHt2uFTOYF4V+woBodcT919FQ7kmHVDhAjiAvL+kADG0+4H
jAgghxFezdoCcK12eDJVj2qnsTZ6cHXvx0LPsS/MGSCAQ3CYUWrsAVUhMA4PQwLnVLagjBCXajBF
fIcGna99MWVNzrzH++t1wAH+3VB9bdzKCIXqVwoUE3LFo2NHnKzIvJMHTHX70UgCOAgtLI5yM+Fq
266iYNRH1weHeeAyaRNUSXPg07VimG/b1Gy5xBLupQIiabsKtVKJCSVldSe70HHcKAss4hNkYvSN
NTTdl8ka9T/UYMw0t6Y0a61FV9qsaB9vO+Ryw5HscQazRgd7lN6PptAF+RXHaz4HPRzuI6HKeAeJ
WWu2lU5O3+c0gGdPDR9RcDi9+SMAUF6n1G+DD11vcZI5ra9HLuUgm8S8R7rD5TUVf1IQ/SjX6FaO
1hbnsPhTFtRyQIFGGe5+L3mT8BCiymQlJheMyFHr6KoSJfPfy8Dp+zJLcKKx9VQcK3xEvulqEJEA
TgW1k86DoIA+d6l/9xuYp3DRwLAhVtD7bwuTig6uLhGZPhzS0AcRvN1Bu7SIA34hNd7aj2UVZO0r
6tka4Xte+d57tR3E5GrhZBwgHIUpdJsyyFa/O72ujxlhnQvAJrqnruAgHs5Sj7e/qwXJioLcoBtY
nvxBwa75kOlROMdOYLEE9OSPv08TjEbR6VCAZa15RLQCxKICxJU0SJHK7e8wKBtHWF6yyaUW6GvB
vXknYkx49hFA5vGGLdQFuzNt9lXjUyyBWsVsrfSLNVYN1jEWRTkbcGnGx8QE6LId+mbQ90PrJ8cJ
nN2X0YvHQ2M00f1vf/uvf/3j+/Df/lP++Ked5d+yNn3MQ3Je//ztgiWVZlD/Jow3DOGoC6/DnmjG
4pSj7QyJ+dGT1iZE+p8894yyjht7c729CzZRtOcYQBzBmzj2wgzQj8YK7yBeUIpGqRVNxmelbarX
vDWGu+stnflIcmCAQTeEzvvHZGRPR7WPAj9HYQuv2UoJ7/up1XZcqP3aUHCJMFP9ayV75M6x27iv
zfb79cbPPA+pxNGkahl4wEpq1KeNl0Hnx7DycZLIquhQiBAPS4Q7trXfwBc0ugBFnjh56dj+bJRe
CwG8TnMWczmNRd8EJhi4qW6LP4SOTHZWlMoD4vjhS90V6ZhjGrqto/aDkdliGqmaDQ1uB9DNiqLe
ZpaTuRBXG3fwsFe6PpRnK8YyVPIqqsl/TVOKhduX4WldgSI+0pOWfFc5UfJq0MtnI+3S1y9viPek
gSm9SiVVLNzZElWawJzQDkA1t14NZAUeNI7XLcVwuJrX2zrbdnTGsKVjOjju2RB3T9cHfFvsV1LH
WFtoj6IsPWqrWM8pWoAZXmGP0bnX2zszEpvbc+bp4oDRYM6dthcVjY/sGe1VYPN3KEAqG6Od0jfX
W7nQKxw+NYdChSC9YSymKi39iWvdJujEl2zt5ZGzhT6KTm4jkELRe/nuensXloZmWTB9Hc2iKrTc
4qoCKzYVIPIS0eJIb0qquiViRUZvT39cb+pC1+Baaibr3WIMjcWEdXN6IA0xn5iyRH6Iipaig1UY
zw1yhTvQq8GNc/lC13BDB9lHioANps0//+VOUHAH4KYEU6cgzbuf/JyoHEDVmmv8ljPjpaawqqY5
S3LBLDcYigfNTGNAfgZV0D32LuyAlhICTLZ2fX0ULzeFLu38t8PKP+2V5sFTgVE072WjXClaKA4e
cMJKiYwbB9Sl+eLM4CwEeMvpv5ivQgNyOAR0pQLQAF+XR3bvD9EuMHv016Yy2v6FnlE5NaQ0HYZy
cfbi/NEnncNSzHBG3g297rsG5mG7po6e/0JLmqMjPGILi6v7dAyh/OOkY0ETjytK81Pre5sqx7Q+
Gvzqr3RKh1wpGEJp6oumfGJ7Qw0HTqleQzUP3YCD6UHCQAbCumEfeX5b4/mMyCe1NeCKuNue9gpg
OegbD4FhlHEyoM09Gjpbn8CcojzGoc99VQHeazSFSsgESvludHQevX9haG1hO4Zq27q9dG7PecBn
1YDqg+YpJY5IcM9JWFZ7YffRjQP552eduItbsJkFlhZSUAHW1EV4Ivy0ySmK6etsyoJPSkUVZ9UM
GB0VYM4eRJDEj2FVGfcUyOojrnjigSt32lButw9gcqynMS66J0Damc0bH5AWFf54H4UqCV4FMsyN
C+ssRl183cX8KAqg1Vja+jqmZuFnAVVYb8AIAduLDeLtYp2OTYjyMLIh1+fkZwR6baC005WBTgqE
l56Wa6QcAT2gM5faD5Lk2bpUZXfvzLAAEgXPXqVXRxGmwb5svRvf4tLBxeHPfMn54LIXxzFUIiPS
gfnA+0Np0gtRHK8B/x+QDC9vNDVvqrP+IqfADgcULOVi05F2iVqIfMbaa76YIDZ3FGYySruoyhZI
Cl0f3UuN6bPDKGgPyBDaIuZxirgxZjVcSo+Zr65z1SiOihVVO7MfEvLxBhy0G/1TL7VpkzIgItGk
pS19jR0Y10QRmHEi51Kj9IszAXhsrzhYhOuHEe8vACma3CIe2D+CLmoeRr3nLTTF2O6RjZQrxfSd
zQgQvHSh1IhtSdZ8d31g5vthMQvwjFUUVWySftwjp6sum+cgR1ULjBxcS7sEgm9Qg9tcb+XCsuJu
cohquaU0IRZr25sGyrAoIazrUaCya6CZYpnaCjr+uL3e0oXzlTNc5XbXGHZdLhZw0usd2DsCQMpE
1WEKMu9QUOZZk1SZaxEy23W1GiAP6ShHzESql5+sRNUceNhqc0qcubEPkEHDPjDXjpIrbxopoFuI
sciPsLCTT9e7emF9mRgeGzwXWF3q8jkNXhJacElbGkDhfQtKeVWRsCP9GqH5QVhwy6j3wixKrkem
EL9uk7Le6VrBVwd9T5PcPui1+g6PdOQAi8Y+Vprt3JjG+aMWy5KmHFUjtuH5vDR0xrinxivI40ZO
LGpBSR22qJaGAbrg+KxtekNorzDLUm4cExd2gwTIZEsT8I1pqvPPf4lGk2woMbtFeM+0MCNCjit0
vaCQxxdPHNUJ1Mk1kjEW4qOnrUgFZXnIpgS5kyfeGWURUTsAgLyHYxk7YPG6UrtxGF2cOkfyquTO
Vy170TFTb1TOQNaK8P2m3ChIjL1C58SM3BCi+cufKwwgsydtqelEwKf9a3g4ASvIkC/kDQHaiDjH
wrh7UxVAPK8P5aV+cWjZjmbgC2vpi37FiGrnAJHNNfQzE7shtIiVBLPaFgCie72pSxf0vPh5PJDS
gfm56BbMfSHblm5h+WT568LOOxOogJXvkaIR6CwnEKKS3sl63mlj/1RVAOBx9qnuplYlOL/+dS71
XHKXUUDnPDXNxY1WJ3hEWT2qmbjvWvsWPtR2cOoPbQ9F9i+05DioY4Hx4aKYz6FfNgWvN+xK+QZE
ixr2ApDFED7SwL7ij3djjC9te2t+n+GxRu3XXtwT9VAB06qBVBRAfg+oM1Jpw8vKrajj3CEjrRwg
Ktr76/27cI4ShRCZchtzbWj6af98C9XHERltUMWJD+8WKEYaSPXzaKT7YnK8Gy/ei32khGQZhFio
Wy4mLofsYGsjKk5emLdvrNCI1jjyTHv0NeIjnEEMKFAuvPFMnPfB8jy1TX2GV2Epb8tFHycE6cDY
IeSegFdF+9hB2gyKVRB+vj6WlzpnWzYrknUpOeNOxxI1NMMb0PJYy9GsPwyTo91VOUDWCFfSP/rA
To5tr4w/rjd6aSuQVkZV1OERZ5hz539doFVmlUaPWgJ0mMHNR2Vcy0SBH0CdePfipsh2kokhFzin
fhbjiMn2zDajdAAFWHUDcpRH0srxNim97sYVeKFXZMmhOgmLlyJBzWmvWihMELNq1GIdIbYxmEpK
IYlEAtt+vt6pC4sDqh9LkYCJHIxYTNogPK+OC7Ve6wBKXlcYVw/wPTN8Oq+3cyE2m2MjTUKXE3Rp
cYDaVpnFEfK2IF0qZ58otrLV00asCcwpeMJPf9Q70AoFlyBGCFb87XrzF/a5ZQkJpIQ6mSRDeDqg
dpW1pm/p7HNh9u8sT0xvwXMjW2p32bYcM+VGnvXCXrDwOyUvTmZLt5fnZtx6UI5jKooxNla7UHOs
51qB2BlS2EfEBIvKNOrrhxd3kpMaCRhd14Xg+XDaSeSPEe4Hpb3uHATqcpQiHiR16S2akOia8I68
Mac/R21xsnAVsj5t3WQPWosj20n6kSppjbhaG8ffzCC1vs8H+zdhQeuEOlWh0a4GQwCDaYLuAY7L
f5+Sd5Tu9Y6fj7ZpSYc4Qie2wl18sV2gcSDhFJIeFVLR3mCcmDxTiMAFFerBPXIJprUa4dcYN67h
80Vlsqh4rXAD07A17+Jfzh6JxnBoY6yEhyGuY2DzRhczyvgOJssTizC80cuLzan2XFlyVIer8rQ5
ZAtVmEvAm2YdwPcgeIxDlWhHdK9AFOHQWVgv7988onh9QYRX6eNpg7aclYnzvob9o1CVjNiw76bW
kIfI9HpMNPPmRg8vzCOmbrRpcY8QrC6uR73swhSnJeifTlrvQ71AwR57B1fxvHgfBIp3mBRFu7Fr
5pPndBGTyec8503Ds4331GkvScvmFI/Yqvh6gGuqBowGY+IcSy2KHzIoyx9RU+MhAL3oxv45P+Xn
liXxAA9wCfDqtGUDdaGxKk0uTDRMN1SerUOl29oRrZ/8RqHwwtohb6vq5OJI4HIInjaleFpUBIYB
wqFAt7EaxmkDvxqY81S8yz3cvK9vyIs9YwbJJoGrM8zFrRKnVqBMIaATaM7ZNiduBODvKVvkc5Ib
g3hp+lTSOo50KDYJa7FII22A3ZHOGjIT/L+uUvyNgfYOKt/6HxR+tR2iRrNVwqDciOXmQ+V03fAY
pknbIXhkRBeLNe5H3InSqoH8QVZJwaloG5LpuLElzieOVwdJY9YlR83ZHuxUdEkgfzfruo6Q1YEO
4CJEU2xR60R1CHeYG8Opzith2S1rfpJRb9KIiRfboRIFQsmN3oB1NmcRUCXajWlgbEiUd5DEIdLs
RFFDE5Ai3Zdlilxp6DSbpvN1pD368pVAWO3D9eV0PscSDT+NBB71Zm6QxXICc+1Dvpvn2BAZepJp
rbz342bYoRUkPzYNRMx9NOgoZYPg5jC83vqFKXB4XRL18ReMjcUx71hygJYLdEGppy8+EsiUWzCa
HiEzcQRurzd2HidxCqkUZ9k3pk5ccLpR8dspEEXEoUIA6t5jyoXQjjX1ey/FNpdMmnXI/RRBybZp
oo0JAOHlWWCLTUT7fAuJKPtiPwmzwtsry9p1jpbFFsa7+laUie6iPVTfCJLOdxBNEZFBIeXypsOn
fW1n7kFsgrfRhgzGcRk0u5Aq540VfaEVQjDelXNsQCliMX2YCkFnR3h8rdkwdUccgO7QFOw21+dt
/pTTbWPNSce5NzBbWC+nfckRrkVOekCjddb0GgO9O0g1+qT307T7Cy1JQjydBx15skUo26FcBnGl
79a9L0f0aSIHrRrvYNldd6OlC2uRjDmPEBWlaurpy/kJbKxp5KwfA3O3hh/Rmltj0PpXqkaWfpXq
dfw+HWHs1VZXfqx7+fLUMQp0IIY0YAmS+uZi3yPSS1YnBUU14xWPFMGnTd6jTRmLwfgL8/cTquD8
nL1lGRAdmK61Wg1ZCT9Sj6UVU59L2+gRxcNb9Yh52JZLxaJHM3xFICq9WJC2h1GVOsKzLPVJf4fm
XfGxUKT2UVNA9q66xnbcNM/yF19X+PICXONBqZIxW04mkj3DkPhGtx5AUt5jrlS4au+YNzbbpW2A
yR3ZvxlFQPn2dBv0I+bQwkCmHa4h2qCTjl6rPlVr/PxenpqiK7wnOT4op5IHPG1K1eAqA68G7GRh
W2Ih1LrBDc9c+TqSLC/fcnMGZYYOUPc2F1tOq2qMgTq9W5dePe4mB3XsgPLwNumGb9dbunRYUX7j
mplBVZSkTzslGz11pgTHjbIq2kNT1XKd2WD8r7dyaZa4UHUTVi3KmObisCp0j4RfBOuytLEOQZkf
OejKLPdTk3c3Ls+zpugEUTUvYYy+wJUsoqQJraVatvi7CrOzdlikjPuyb8kxwD/aXO/V2b6am2Lk
JKlRIl1jcXMpmHnDKELyKM5Sfw/w2UeGqAke8WWrP0OSR5LAUWdW2YublUS5WAxRNuCWWZ6SFLBZ
BwV+mNwARNXNJ6wT1V2SxtoTsqt2jhCUWd7YZ2frhAfDr40uFr+JHE7qB8OMZDY0gs+x2Y5h3+2v
d+3C5FG1c+icDmZGLLFHbeWYU45QwlxB0w84HI1YJGHnVpXIDlxv6izEmzsEVpL6LMMIQuJ04Xug
SUJ9iGdfzmTAmQ1lV0NHfwe8grIrOk1+IQSL3w1WfWPHnV1yi4YXqwY1F7D0RjCtm0bttzwBES8K
TfiZ6hQVd4itBy5CXtDu8R4+UklOb+zFC6tWznk39jwlE1LRpx1HY29qKgenExHgQbUKBaqWrh8k
2dFDFyCCl1GiCTKia3H4CyNOAR7ZKSpmBJunDRNylSom7ch+e+gPaKFjf9JwIdrBf7HcUljTLq8c
e4OPXHEjIX2py1TGyQZy/QH/Wgx5XyiOmnn53GUw/Gs06MP+iJy4UL5PXaY8dkEdKWRw8+r79S5f
2DU8ongAM9iODqjutMsyn4xyRABn3aKBMW2iFlmvddRkYXLjTLjUEEGnTrjpgCFdlty4L7TSrqBO
S/JQs63OWHn3QQBl5cYkXmyI9NtcOBG4MC56FDaTZSReLGZhZBxcc0wYprq7VZG9cA5YnOD/aWWx
OYMYoXY0P8QaJZBmZ0kPKffAmVWIrBfnRMB7EaxTGoGXSV1mcV8gJlWmXaCBtZG59jlQRvWN1loU
uYARuddXw4VlaBHVYl0v52rzEj6HW47tZIkn1si+IbmHcCXS4P14iKx6OFTNALIflakbb54L5xwB
C3o3c3wENmQRSggrsBSctlR05tLqO6mXr8giTq97ToZ72PeZa06zwZxjoSx/vbuXJlHOKS7SCST8
l0sFxzu/SWNWSZvKcQcjHTfGCIKfhszOy28ni7AdtBupEXmGkXUo9lQ+/B54SnW+y4vM2mI2eQv8
fqlDZAtB7lkQF+1lwTDoK7sdK6zcUJIqt85klYemzI09/sD6S/NZrMo5GzLDOS1exotD2hmwjMPm
S1tXZpZu8qAdtzh/jTvYjLdyoBd7ZXF2CEJ1k5fk6RlFpabwR4VeBUpbHPKg9/cIoCPkk5TTjavn
YlNcf+QUSQtSpjhtKg7B56dWoq1rPDEP0BaMQ4F7yp1kmWQ3Vt+lzcZMcSBqRGiUtU7bwjUhahrJ
COp69RRDUNyHDTy5GHdct8EsAuPqKd9dX/HzPXLy0GLWeOr8TJeTS1kCBArg7X42cNyPzlxpUss4
cseyTzNY83gwIkCd3UB3nFdEfjYJ+MdUOVNgyJ5208S/PusDoIIxSsnI05Fx4DSzt2FgojkHoVDd
DiGO8rCyOpxTilBFWGFw1Bsze+mUodu83IF3UZtZnKKxpWIRFYSA3SJbe1TwYhEAMmS/I4vWf8/y
xoSwhCJ9V1f6rXj4vG12PccqHn5k8UkhnQ5Bofhy6EYPp648Kt3WMIYYdbyV5mxhJNVuaQT9piGD
t7k+2ec3Ic2aKsvYmLFXy/ctDH3SWS0kN2zVjY01Rt6rGMW7/fVWzrfM3ADQbh7Q3A9i2bnYnkY8
5AaAs5550HUfHy30XbZDUX58cUuWwQEwP6WJz5YhBJbo5OYGS4OTqGsbJ56CXW875U6denmjU+d7
k/r5jNK1JciLMzCZL0NTyeoQHL6Dorqe5QiHCwUdqsz2tqBflZWF+veNA+F8c1JuBnvBM5c3KNWP
02XSWrC3WxOwHozNcG+U2NpWOMzthwaqbR0CGn7peM5ZJF7xPA8pMS3HM+viuMZ6Cl2sYGoh9w4V
B0POo+OYAqa5sRjP98BpY/My+qUyWLRe0PczXMiqGjSo7RpxCL/VXTGZPS69EPWtXMf7C0PvG2me
Sy1TO2OVStxquUJOW86F2Zg+Fc+1jxjTH3ZoQS8t0DlFiRS/2AHN0rLC4thMte7G2Xc+oZIbEs7U
TCBh28+r7Jc+w7P1M7/GU40THucOELCHQU1gjKOs/DZOy+nGAjrfirRH0RmmCg2SbjltL0GuEaUf
Z8Q6R3NekV0ecD8LdNc32luZhfNBtQRHi6ZqkocwXIvTphCNGSYkMXrXLKoOM4Gubj6EDiLtatvE
LfTgwfyC00p172O/fmMpnQ8rbTOXgJcN0ihLFlUyqminDjnqHUVUvPX0yNtP2LXe9bpW7wKhtjei
4vNhnWNEqr7EOzYwxcWzEIucQZGh1buVXnJkO9GwQjUDZ1NRfbq+I3/WN0/vZ2uGrzraXEebC1yn
w5oEFVx0xx9dvGJRY+xTwEOrysAbFTSf3v7RIY31KBHUeQBzOyLuH1EJWc2K0JgS4Ki76pNU3iiU
nl8jlsaxKwiQ5wtsCfRDI6oVgIQZbk/gMohqT7DW+2x8vt73+QJedB2qljlHJzz6z04/OOHYbKlG
B6jfQ8E6BVXrgvApw52K0SjwMx00A2Qo20Was9FX6Yg83vWvcGGiSbPMrZOZQ/NhXvS/7FfD8dCJ
jW0WtSniI4FBsxeVKe7AxOs3XqkXm6J4BsuGkx5c72lTdaQTe9Rq72qT0mB+lgWqsQ7qGolnS+/b
GwfDhSCMzDCPKx2w2/y2W/Qs6JgJgTIJgke9kq1bTYUbjXTOnQ4rdd01Khx1fQx3UILt1/VU+Y/+
pN6idF6aYeixVINsQNqQfpZ9RipQU/MBQyFVPY6ajjFMiBd2lk7IEmL/iqClprhJApef2KV9f312
LzbPvuLwgFENr/S0eSOpvSDm4HCzNKOWQVxKCa+DA21H5oAsIuj3BFoaGW12Xq5Yt9DUl6acNxlI
eJLzvAQXc9BIcBztUA2u36XFtwKLwl1CUmRbRtpfOCG5eFjL0D7JgCx5K77a2o029QNqKDGKGVgm
7/tB6lsUbULEbbRmd31oL3UNlBFlWqqWKiHT6dBGuGDGhsXyKjtneC9pwIXE2NxHRXgLtnHpNJoT
IXOQBLBruZKbVuAUGQJsjPVCyw9BZqOqhPMZTgPX+zQftYvziHwE9za0Vki0S1arlYxd4efccHmp
2/e4oZobL0dtKG+b6V1jInCNqpazud7ohYHk4p5zLzOMQvsJRfjlBELO1Or9GN086Rc9rmGYA7mF
PrsCVTUaX38eC/91IgNQ/5QF+J4XYxVSil/88l8PxVP2rqmenppXX4t/zH/0P7/1X6e/5E/++5Pd
r83Xk19ssiZsxjftUzW+fYLb2/yvFMH8O/+/P/zb089PQeHj6Z+/fc/bDAXlt09+mGe//ftHhx//
/E2ba+L/kTqYP//fP3z9NeXPvQ++hsnX7MfZH3n6Wjf//A3C698JxGyCQdKD87Plt7/1T/NPHOvv
VCukBk2F30Tgz08y7EkDmhR/B5xMjhScBY843eTgqplmfsSnAd6co3ZiPNIgxND/2/XHPxfTn+N9
WZVhcf3zNITXSYaUeiTZjvnEPt1HomgLh2Cj2cdROD6aWte+UszYDhB3HYTuFoWu+DuiWb3FClBg
dGQYnZnuEEVWwhXCM9CV+qqxK/eXIfz39/xVLeL05Jy/FrkXiAuqQfRjyGVUYsYF/l5JwNdKWw+j
kTCYVFe2gYL1DEiYY9FkxSsl8NDwRwkkfsw0jB5etDMYeEr7hNLQX2BM8VZZDI2VU4zGsnfY+Uqq
yx0W8vhomDKJcVIuBN2/3uXFjTm3R34EUqhObguU+HL7x44zalkZWDtj8Op201n6p1gbVDyoQlV8
QZikf8CNJlwVGRacqLvHnbZqON6T/Y0vMkeX/3cO/fwi4Cnn4wDQrMYgnK6JIlZtc9SEuUv8JsdX
yRq0R0OM/g9qFOprJ7HR9NUjH9nAUEzDF6EU2btEn3wUrZE7TnnBwgBzZYSW/I1lMQ/5yTeDzoK4
ACULQHsqQPDTb+aXVKFzO+52qJz0PIuDQGL9EiF6f2MyluvPAm45v/tnyhzh0nLuVSR1pFGU7U5N
aHCDnL6hkm20tY9T2ZvPWowMaxs1re/miDh4iJllXnVj/Z0+OpgGToA5SeeY1Enm/OppZzV8Jbxm
wK45n2z01iJl9lfBGkNz+5KM0VH0oXZjfE9voD+b5FaFIEioSaJ1Mb69GeAvEYh2h3JK8TkitA/d
1JqVnGEQm/f8kyD2GejV8OX6mjvvKycZYCdyLCjAw8s+7esYgoGcxrba6Q2KOSuw0hw4sSIRY8Uk
0cOSOUR67MYkn/eWySUz9zNmMXhsnDaa5RYa+bqodqXdB/tZgBNPtC7uf2ROVfzQJMLYZRx3LwNL
zoPMK2sO+C3+QtGEs/3XmN/nLubJGjU7JOJxafXStnq2UlbUbowQI9tZNZHaGvMSO9s6VqPJ3fWx
poBzuo9sg4LyfHXwyGJ9z6Dt068QwCbmxMu73ZhhP595zSe18yuk8XPxKmjM90VfbsmQYIAQOhBi
o9K/syHNh64/msM9DPkSlRk9czUAf29wxa4PPvy2fYmW6vs4iNWHatSKXd3HqN5FczZLD/fBlPUb
TTYpVDFQAGaVNIiwYePljyPuOsGII6eSewUWOc1U7gPy79mqE4WDiVUQKl8nnqfrruzZjFP5rJU5
zmqAaBCUtg6US3FTcrp6RSgT7tMh9u5rFMtc9L/TT0ExBAdt0J/LKYcuAp5vFUAJWDVRZL/DUmja
ytIMHpKBjgs/ePR186FlPx4Aljt3ISYX+UooKLiqsfMJ4UnDRS9OOxLZwxHvZVa6Wi1ahGa7+7xs
m73jtZmN0ZXiY5Iu7HENkAktJ92J3qHhaZXUeQW+VaC6Pw1TWG0ExyjRaxtuSTVm5VahABu+y5rC
L7HYUIGXTlaHEQ5GJLxmq3WPvqMVbHO1j+IR4Z+cA6gzetW5B7c0obhvly3eOgmGs2j+qzGi5ys/
YmdFrhdloDPXIZozk7Fpqxobe1upRoSY+sgOGpvv0djmWuKuxNcxtcrEg6YsPsd8YoE8AOw2RPOa
yEY2mSJaWa6E42fTY54OHIAFCK744wgKzfhZMKFsb4zDY512qtxBPuTfPT4h4RvDbPh/bdbg/oA6
py3vwsBAWCuUAxe91tpdFDGgeWeh0yimBrCl3YyMd4mxEemlnzfyoLbokptVL5BH8VU+VpW50b31
FJUPmZyh+OyPoHpXemsZrcCGwbS9ezMRHGIJWTKUMrEpUN2kdfjWAHrTwK21jH9XAgFijBiozqwV
1lDseqnN14NaKPhipZOVs+2mX2W4pGSdX6C3PRrRKpagFNYeKePsblDLzvisyxRne1x06tEN0XPf
5zbXxtEAc166RaWY9msjb/noXolFvi0rNGfvax+G010mOtaySFGXPyZVXXwuW7R2D8JAPX4980kZ
KMIFTF2D7Jhlot3KDN/gNT6WVe2q8K/Hg6lGyVs1HXTMKjD1sI6pIhHM703E8TB2LAflHRYDSfgm
NFoD+EoVp9n3UFGfsHQa/XXjTMYPFbql8wq/v+Kh4KHZrnseXt5KTqjpufjYD3KFB5H4ruiNOHZ6
4VNeqIPnpmasVrIY0R00kUaG+tpWk/kWpf0s3yv+OPNvkBa3Vij2eZ9SLVdR24uye9w4tW6NV7Oy
KcepAvNYmvN5hIxz/bX1w0Lcq3lljXtcUob3lgwczMak02EILswJpfDGRkmVwof1GCehSQIi9f2H
IYfXgH62io8MGrWcZQjRFjjvpG2/biO8Xbdm4lQ1tNIJ+b5VGct+2EWew2JpHEqACIZg07JqSOQW
IIE741HHJLnYxnpbFi6P4/HLlPtTtm9jIHFuHPdcYYXecm1B70eC0OhnD0ITgxq5MxuBIxoGj84u
S1NCmTY2Le/etyakrtBA9UB014a2qaw0KXe5bdWmi0h6u0Lve/bGqONXGT7p+06gHnnE6ExuVTxy
3uLEqmwdM88eVFWRdwjS99Gap2P6nCU1NreOE+MCZ/THyRG1vWLnonlOhUX9kBeeE7kMmrdGvVbp
0A5UGZ6waep9jpnVg+fPid06Iue6bm30tmUfJkx9gvvqSrE8R67zute3ZWCY38Y+m/dSiZ2Gg3Xv
/1B3JjuSI+l2fpV+ARY4DxsBotPncI95yNoQEZGZNBpn0mgcnl6fd0m3b7ekC/ROAnrTWVlZGe6k
2T+cc76tNabu/TxF2Rm+sxtX5C8Erd1fTelEe3RbTg6UIzMOrTuPKVy0NNhWriBX2rHBvXv2+sg9
OhxCd5J78DrdTi8MTY5wo71j1YbQys1VHiK/Nk4lAXUb5AbNTpfTdByKbvnKyVlkiRLlZxnW2aWx
1nfTKjpWLGM/bnKnDgg4HFZkhVU7PWtUY3G60DdtiC9AbEF4KJEw+QrrzpJUfgOFERH7Q2fpDSDg
+sjZR2ZEMfmYV24kj18jDQsZtX7wyeLonRBXpmzEBR6FxzTRg9t8nLsRiIXRFh2R0K4yPuH0cUQN
ajoDfCWhi5DizN2VGerya+4a4XNtdN4DTlWOdLdot6FO3X6r8sAfz06GOZEkl/JhiSBD42uT0Udf
NYM4rU2Z1cQ+8GbhmcwkkbSNoy5zOETfC3l0v1rKrm2YZvkQVyoIt60xWLsUp+DRU9IP+cZbYjWj
cjlWjYUU0jFIb4zz0BPkfhrt4zSCseWOYL7mtKeUIREnZ2jKaz5rdU+MWh6bDerTSUvvgc9Qknfp
ZwSQlVzUMq+fIwfw2mqO/mnxW/PL8aYIDIPgp4fCNBlJFJTWA5jK5tdEksQWcz5eNttB8bct8rqy
N2U0yWMhi+o5F1O5m/JWXGB4qKPtymKDeTqijlAlS17QViQghuaWYyr85Reucxy6weLIHph393M5
3Bf9SPgnZgbIQX7HylQ3C4lVo2hfi9IxDpkCL0XgHmhVO1rzbTq4N3ii6R+8eob90sls7w3UCe4K
TFMM6G9bmL28nfemkvM9bphHD68RDMt62s/V7G05gG1IqemaUO2s9daXRX3NF8s4BrBEE5+Z/DfF
4HA3U/Qko8mJt0lHgFP9op17K+xPIhjqk2WzWEptdjwqZGoUZsj9ITfxdTPE1sWbiyMY4l4kmmtg
F8X91EwEAxCBCa4q8wZ0d4uIiu3ilqQfhFT+YDys41w7RrzeyNSqJSlX12QyE1BKgkGFTloX925a
WO9MX62t0c0vdtm+luX0orBnxACZIyxrqwTlK9Lhui72ejLnzjkRRv9G+/5balIJrOwnM6gmDoR9
GYHMHnoOxls65GXW4tPL1oa+RwJQd7PXfIJhpVcAYF64vvrdeB/ektPN7saO79urBP52GWY/34h+
PmgvKi9ARl8A6IpdxkRp0yiNQxk3EnnFemdPY/l7BOAZU5ltu1WJLbFXWMMDKeKgt+utawS7Rfjq
GKF/59drf+PKfr3mgz/tZARnjWAV+eZW4W81hjluwPKHQZzOSdVjUvsVxVbQ8wBq8U7e9ifJXYBJ
EMdtVjENiR9V09vclF8cwRdO9QeIB2Yiw7EARgS8Ko8W5J5kDoNPKX+JRb/npZY7r56WhFv+skrx
dzxeEAufpJOK2mIngGMBe4e7rLJ934NA4BzKD2s+f7epQmTFmCEeOf+SaMG/EgYyjflOgDcjKXOG
NUiUENEe4oGMp3XIrjMtyqExrSUJ4HpB/QF+nEeELlhXbZhrXN+sXq7RVoeUWME47GB0A5WG8rq0
Ycwco+F4dtePYkAZHuohuICFmA/MzB9n4njOHJ6AQAi9AdujzRfOxFdkMOlWyCzahcVSJmakwyLm
2JxfvY7lBXHyoBEMP0W3WEpkaqmRLFaFikwFn13Uewl4geNcQLXAqzCDCQq+7cJ+8GrjmSBx6A3h
KPnyOwsEXvoG4cCKeSX6eG48/4HM/YPTmjuzDaaDbjlac8h8e2L/W6LjZ6iMWWscHd85LRQlB+Ce
xdFA4BkPyn8lYOegMy59u+vEgT23suMoNcGAjBArC6uJjmAfrsFkwsgZFira1axcaKP2TKOD9Ceu
awHAeg3us2p41ouTXu1Vr6e2U+4tPLi+k6uW23l0MKD53pvVyuWndqb+CPjMeQq4BZ5gtRinQgpr
xzSl2BnhnL2Irq6fa7mu26y0nQ/dyv47N1m7x4bpu6DB9PqOCNncDxXurcqtv5a56DuuDi/7rGr/
reJmuScq140tm+xPswr1uSrn7CIHP9yYq20DnsvA84xNV+2mtAMs3GcfixdUtyGCu2n7iTHGYjSJ
71fBRkzCPBSWNsD69B+QFZxrXVnt06DMMvFEt4fHMeDCqCAPapOgsaGy83iy3erKCKi+r61xpzrD
uRYdmB97VGGYmML0j/Mkp2VDcn9DTjB1v2lBZlgrEB1jQ7hSNN6TzNyDPi1+9zSxft1vJ1FQAuC+
Ke9pmyM4sbbZDXGOvWEDoNzf0p7DASObRmxUVsA3cshIH5j75FazGYfRfhH5cHGnqtsNiNJOCgoV
lt2QvsWKgP4CIrzOKLPO6JiH5wx+r4zbVQ8Zq1QovqJosi8379xEjcBCyfcPCAEnpnvYpmsfHGXG
GHTTeOtixeGCk1MNKwf0pDP/VlG2EMpy4qvdQnYkbzeRuy8JGD3oea7+LLtqJXeC+yRNos4K0uRG
bhmZ2xqDOrH08Lpd3ZHnY0LoOhlFT4x8lTv5o/amgLLXzUleE2Pzos1K1ogWHagaZGhQxs2CjWgd
DpO3t9vZezBa4ggDRxQHqkeWtgKAlRuzIqzv03FuH26eoRrxh4djzuep3tJIQWWcSMFDpETtslu0
/wa2nRpTttlwMnu/+1jQo66bGRgeMCBmCfuSQQWJM04bmLGqGvtYWkM47Um5shEG9O3Efy1cdrgp
NLnhURHcLcLMPkNL95/ROI+nuWKP0gnwT63dETPu5us51X54lw5GcaSs4yMoimqbU6b/Vot0k3SB
V10XTX6kEaRnWxY2qX7prcaxz3sLoOycSclPYk671tDhL1TN+ckGgvwjzPqf7RAMn/xY4ZGSCoNa
SCYruZf+4fao8pCHg3lAb+hteBDNe0VYxENlqOAuZ2j/EZYSds3t6rmneBFHWnP3MhEJw9/UMPYB
c/TH3uPnjIuZ6Sh6vjUcdwB7oaP6IwwmqADGcBCkdDvJDEDkLScAfIe1UP5YzXTeci/POzJV4aEx
8LEfINytFygbnJMtqEo4UzMR5kvpfeDusO6qtG0STTTpkzGH089iGdtPush7go/Gx24gRwlwgJ1o
XQJ4MqxW8wi6L4Cc5TNbqPUUjo73WuTB8mLOYb2dRnLEJ5VB8yztedNSY28H066eo2Y2T1LQcI8s
bOEkDxPSRZQhN2cOWrOtZ7NgjVHyrDd3Qn4susg7aWGGiehNv09QN8EuSQUNCj2/58TBSoxgwpkl
knaKCF3UFRTw3vuedPiU223IqMYCLGMsLX1L9ADLCBSo0zD5hHYRq97PmX9qHAFZHjzPE1Q/Ovbu
q017mtwul/7ZimBveoYfnirOELJA5WeuehitlQ43IY1rPPTpQrZV59GwR60YtzU0kXsBaisOai1i
CBq1S9q7bb50nqeSau00iV8BCX2RM6Q/A5b292kbuCfcyl+qR56T2D4hXU4FEAyk67IrsiE/aOlX
8znyF7GznN7mg1j0ljzKt3ZoD2r0IDlY9R4lWnmolW3DAFLRuweQKJPTAz4ALv7Z2ZvueKeNYNPM
5UNP8TNlo3tQSv25NCtRnWRonpncTqRYuj5hxh7flrxl+TRTmCWr6YI4YNs9vooQe3Bnpl9DuHAc
T9J60WgEZYVa0AIlN22a0MzKfZfP+UQZsgTDtc8IxIwxaUX9wao1Go3SH5SiFR3gM7tlgcZz6n0f
jfPKk5A0KxPzh3yg5I5B/0WEd0I/TROrNFW0Y4lViH1jTpY+ujMlxD2xbUOBDAHe/HkV7Vgcc0eG
vzMl9HRqxjndrKHHqBPGFYzZIVn7nj6wDs6jNw/xlBfvU+3mSW54+LemfDO7w9ltna/CWoUCgECg
5CYZnepOMLNaZvs0z0bS5sD1vODNkMURaerHsGr/7K4uOaujN9wldU7Yw4zBOFYaYmxuVfcD1ygL
D0AA+RLcSZSkG8dUIkkjWuJQRttALL8WFV0cG4dDb77VotzrSdz1TcHS2KjTXQr0bkNmNwX0/JR2
Tk2wm7lL7f7ZqQawWyF87Qqp6Gr5Dxgf4VLM7jO+yyPR+/UWOo5BEVRC71Epsd+p79EB6jN1OrCt
yv9q2nAvZwnkKHJBhnTyqeuMF+WNnFhA48LqzoabwmQsWt87sRyDIks3g5WfqqH+ufh9w6RFjADT
oh0NEms2admU6mB3lpsCSA3caF3VnAcOnK3ZO3CswfrSI1DImxkiMLksH0aYhbHb+e0uC5nP7era
H6ZT1E7fudW1sWTea25za265lMP0Lih7/yQ95n+uQqOQM+hJTT5Qm8CUIKCObq33QUbPWZvZ4Jgy
+y0jUNhlMHzRq6eexsaQZ+0ApyMww4lrgks/26rNs3gVoeGDBkbhsUGVEBlbLSCVnRmeyHeG283y
2yrMLnqFIpV+o39UWUKxOojrNNBrwCRFlQTQop5HeueIT3zhMlx2VlBlP6XR5usucJuGRL4aCMdn
6YwSz0K9lsaZ/FCmFTE8v1ntjV7yAWQeKdkbJemK4q4yU6BnVNztsdDzaz9MT7UwHqxwfGOMjw5U
Wge37At8qUIk3HL83b3wRbTaB70QwIIEDPJB8RPuMnN6o0QsdkPPpFE3wVNgGMzsXLO/lMZwRzS9
9+CTTuPss1VpM448nA5pxTUHoGOsHgnalTt84RbcKXuCYG9J3jg7mgiPTIUvD1mV9nfSc8tjhy2m
Z1CTyacsqG8/n7D/zPgoUUcUEetQvwzUk6eHJuWEcqOTbQ4GtIsiG48meHfBgUO1OZTMJBA25N3B
rfx3ZS/+ch4JBAOwqSr31czTXwyd9TUN5uCUtmQjb0rM3iSLZ9kIM4WGnj4pyJjlmtMHILkinjkM
nwJnHHeZo9pjO/ce31GZ7RjPyOtaBvopqPvxSU7E4g1oCzFk9N9LJccjIVniR8p5z1bRMECejQXE
kaE1GU2bhRfuTZyS92WrTl3ZQxeB1ks7rWCRbcqyqa55Butk8qTHi6ArGEJD8YPV8roPRhhrYp3q
xBrKJil184PzcT4Z9EiHihsrNhY81rztKruzAUD7xBWxYBjZkt3XWRbBY7OsUyQsRgplD0um0kt+
WqOx3enKAS2MXJqJUzal5PEG/mvN+PutG2sw62HabXtB4WsBezyIcKiJz2WIqfiBWCOW9UbaTZ7o
3F5h3UZDyAMqppPDDZfYTu3uRDAyt2gDlkJGVYKrhRuNgBe4hoWvuEV8mGv/zkt19WPO1/G56+bP
bm7U1shS73F0ooUKaMle5ikXRMrJJ1IlyzviBuYnWVYSXHirvE2PymI/zJXzE65teXJEYPNU8eiu
mn9q5kx2pzmCh2jm9Q4kbPZ78Fdxbuum/TS4+2LRaDDDw/itGYA+ppVxKYL6TDgGFVikCorBJhrF
k8shvTNxjySlYlUfVvRKha+IL14aO2iJZmpAX86WfMusDqfCYEuHtDZv2ZfcpVc7W4M3BXIjxnkJ
1HGBKbfCcourkEk8P3X+MdfMPhbKHkYXt2i5svhVicra5p4PS3CYXpZ1Ng+t3/ugluDf2GqNfk5p
073bUWucDa9O903pRZsKUzQTCYambRuAfDQoC89B7/hfQCLnx6CYTJAuRv7KZsEDC9jwfTQNajYB
iVHltk8+z9g/RWnYcQQq93ePAW8bim7Bs+a5iWMb05HyKEwqShV4gLq9jt5KhEcLHU5EjbsXWueJ
aiGMT64qXjtfE15V9/pDaGfdI/VqEqdyIdW2oroE0C/uCqsvnpaye7a1L/ajIjTIC6S/9R25EPyu
qz9rp5L3fNvTU+h3zss0yIKfzQ71q2aR427MxjaCax96+bbrcwZgbKLittE06FWdziXX+krn4djN
t1+MtMt9C2Kr0x62IwTJPf0fjTKkN0Gz0RAnglDURXQnHT18myyOzA3YMf86td3MnKY12q/ZMcr3
2o7yK1dUzVxeVN9LZ9s9K83Ifmp142ZJBBOqSrBsFYxrvFYeR83IlHUeDL5lUru06BrWbzq9L5kP
b1ObWsmzBuMYFX5z4+fk+Q9tt5FzNrpsMuKJ3UmVTFCyYBx2/mNb4K7LnKBjChnYl5yfuzpOXeaf
/cwY98XaADov6nDc1+ifX7mmjCQHgkvmBLvXxeu6NzYay5M1uHViGhF3VRWqVyztxdHEbn7xHFfu
pD96dgzLO9zhDgpIPhgCbtPlayGDcaMCJXnXo/Wubac5dqbF2XsAC3dOOCwbCwZtbE/uGtOgIVlN
m+ZYgNM6hatHu5GyMa3b0Xoe+NA3RWUE98yS8Z1IrXasPnE0wPCJXYzEUGFTY8sbHCRjD1AMMtO3
yVOeb5aGAZmYWpdTMiiSCUrlESBC9mA3oGN97W+hsesDSzoGjHXqUCJm44FpjZ/MFEQbumqmojrK
d7lRhhtpSf3RknR3IVnbPJUoYPcMFGCH0j4lkVEUB0y+4gg6nB4uCxhw6TR8RAmFwZvw4Ds2B+Jy
s6QlZaqX90GYzX4O/eE2Qg2bj0D7EZ/9+E1dZZFU7jcfwN4Gi22vug/b1brSXnq/AUupDVJXLwmt
XB3QXfAQ+mP4SXzZwpE9vskpCLZIGf0mnngS9mVK3NDkhi8lnl/iYqsfThVYu2WZq32++D9ZZIFe
oc2L58hvN9HSYD1dKmRhhnhxvfq2ZurCfR8248c4AJDuWAyfS5uyeFVcOGz35ItwiEjdGCVTs6p0
qt+WDAkeLGlih9wj6VyaFB3ejCmqtKx6h/6DHPiwsTeUO/14nNdVvuKF7takA1ZIm+l3B0uly8My
IqaJF6HASUyuHIifYkC9tQTE+83a9mW60UVdH8e0av+cFZTVjUKokW8DZV503q+S8rWaxOY2arur
xvWGlp0m3jRLfFTuOBzVMARUiVAQ7vOqow/tx+XRY/BzJIlJvREZyg+JApbofBqyXAE2Wv0YUolt
Iq2kyf8tZRZmhwjsfIaLqLW4ZJtUu7eJlrtRupnOo+OIswqz+Wc5DRGDp65wjiHPUbOZoDwCfsbz
yHUV/jbNbHlthEdS/ehZJyu1bvtq5brHHDjeGHcGeESFKC7dKoKbPpuiYogOuOy+Rq38KJwKmIOK
iuYMwDZLVNauT5E/rSpGGTZPsdUKn9diwHFURWXAATuwiXfyiZfFGUZxmHlEP/w+Fd+FO7Vbm+14
zPL/UwTiewksZtFLJuRD4EH/Gxyfq9vORoMzkUyBXEIBm3rIvxQCXre3l8k+Z0URvdauJD8sIEn7
R20RRynwqE3nVrTuSeMbP6elQUdExOEXaG+GtFXmHWZDLrTzelQX7BhOAZzZHc9219sHM2PVqsqM
JQU53bhs4Wq+Bx2B/hQTU7bRCLSfrS5QL45TGA9mMZf73ibUCmhipWqW7MF6HESmkpXPTsSFUY/W
RtxGQVDsnYPVGJrhaqjomwJ+f8MheMxKVAGM8cro3IeWwGM8Wf3GpdR6zyW4S5YpQXVfD9kto3UR
xcYvFsDos9XArV+8aDpbbb0maRAmtV0y9WRyuQ9zJid7JN4VkThsdZ3tWhhkK3b2ULwF8lZVZbdt
H31NcOhLvsfOt/WBOt0gkDG0+dr8BcTYJtNjkyLeWcNiY7Lo3AP6AwKRLzgxQ52kWVhuIUnfZtyi
fUZbToVrhLW1xkNXhY9rlI3ZlQmYcR4CuC0MXD3neZyyfG9XAASBdpIdNVZj9TKkkjEpnjexYww5
J81Ax8ZZkxGRyI0crffoA3jRc0WCEnq+lSlF0HU7MLogsY1Fza/ADx1NY+MtC2uKLj/hlCmXvcMS
kc14ndUnlbJljKtqwT87lNGz1mzWRGczpO4tjqgkXLnUWg6bITGHxmHP3rEUydBxN7Xr9zsHObf1
pEd7/DLqPn+Usx8sCZ0hwc7s1gOgo4Ri3IODlvFQNOvWYGuAesnQLMr7tCasCFj4iqNLk7YpVwRd
0mZZMM/D+mRUw3zwI2NWsVdmfPp6IZs6r01738nFP9o0TtOudPwJTKDTJWiFeMtKaaiCsYHK6NHH
/EqUwBSbXZ7uB6Iv4r4wy4sVqPdimrwfVYTzMV6CiTbMENmBUmU9iwiU6Qbc4OoncpxzycapVrwJ
TE0yZ7U/VmuRIAidS2gwWOOxh2Y5efm1o6OhE+UuYeihg27LKmVkwkZ5vxl858mvqiGp+VneoN6V
ZOJ6tDkRoMqgsZbHylzFbp2cn1XuK2a/kM7ZWGJhnAexG3k6HRE+y9BKDzOJ4USLoMZqV7WDtfGN
1Z5uoK2ePX/JX1uK3UfpsJIjs2N8st2QXb0o/IBqsOqMfL9mxJ6eaHhZVRBA7s+nKmOLtKUPYMIH
4FXNiAZ97aLB6GuKgkM0ewiUsDshXSlDnVsJFKJ0epqsnF/xwi5wj2PdGNPrPPVL8f7Xr1RiYdxl
DYVZv2aR2WlC8CMXmOVMucn8sCvRD9lmwR9t6AEZqlHmN+ViMUc9CGHt/7JcQnYIRk41Gqa1Ymx+
bG+aKCvvZHNaSLxq4rkgl2RvLpzK8Ti43fwn77bTfRng3IudHxjtjxv1t98KoxLzq8HLMlwN1kPz
ZhpwFp5b7Hf+fnVaPz3/pSfBMxa4h2GkIkiCuUONoTF2sVmwPFnrPGahRXRpXtA4Plmy6Kg86zRU
JBDfxEjmDOd0X2UtQT7BTZ63ra0QFVkVwI8BcTgv49FgsdzdV9xJ9n1qBIJd2ijt9sdo+FxaneJj
QJ5kMoMOK7Kh+tW+TcazGqX54INKZjd0NynP+24oyJl5WHN0yCCTbposUgH/P7g6U1uxJmkVVsZ1
YPyHatG+pmNvPgm8TBEKMTEdaRJqK26DLvu2SjW90E1eFFsVFkFjIadt3/s2MjmMCntnqM2PliTg
p2FS+TWX3H0pZctLkzfF0fWocHW4iqs1zPnGEJTXAJDLX+3sFgU1rKV0PDWU41VmmcdctyQQRNr9
nEav+GqobF9Bd9GiD3Zwaz2xvYPgXFf3a5K2fEh1Wt4TsJZR8i3yXEh7uvoaoLwK1fyeTfWuTUNr
hIXC6xGz/KwP3Wg8iaZ4WA2fdX9gye5Iv3Nj8GaqfcPj9aEqhsO5O3d3WjERnjGt3avU4HxcLCZD
sv/Ae5DuA12FL5OjwYMHunhZpsl/Y9ltb2k6XRQpQXvIqSr/HDFDbEufykW1locTpAIKZKsQDZPt
56c8N5oLZKAC0nT0VIgATvaCAi2cVf+DCe1nOY7VuSvK4q7kzf4hKvEIiqC8Q6L6MZD1TC4oNd5m
WO0ycQsTCdSMPM7PmyBZV4o0c7xNr6P27JfSSqCVuTtPk68rbRKVhRkNZgLXY/7LNftvuVJemor/
/bP/5J99LP/tkn/3zdD8Vv/l79r/am7GkOFff9M/GV3+33C2WLcYzf+7swWJBOkT1efwt+Pwrw6X
v/+r/3C44HAjygcbFo6Bm6D5L4cLj9YfRLRjLzcxmBKw+w+HC5CQP7DSOj5Wd3LCPAIp/sPicvtn
tz+L1QNZVDf/oP3veFz+Hrn9D9cAud+wEUL+foR14agNbv+l/yy4ht9FcSlc69C1g3OySzacFMjE
4yZt6xEsFSGZqdMq73eWdLrdbdNj9WbxWbFVv6t6Whp0WeaXDGR7FH72MGcO54m2nyKyMyVeRtlf
O2FHL9ge1m/dzdaG3JWFQ9ZdIFelw6XRU/FXhs2/9cz+93FQ/WeZf9Z/i8f+1+f4t+b3357Vp+Jr
y7//f3gCAQ/+V0/gy6fkChrU578YsviX/nr2Au8PwmCxLADuJMGUb/p/PXs+7ioS04Kb8xPwFCEG
/+Gucq0/TAaZ5FMQEIAS//ZY/k93leP/cXvwbpBeEr4t/sR/68m7Sfn/8eRhenX5G0TMOXBzsZj0
/0Xq33B0BUu3RvvFF0MyEoG6WdKg/MDp574GbCeQzISkpffQvU6pRyT01pGmUdJjNdXBMPOImrJV
COFZiJobqs30ZAnLqbgkxc/MVkicVMZeyJ/gWJfA2dCYdfnuP33m/wczFpvF/+0HIWjDsciNsXET
mBjF//kVQlVGFpmcrb0N9flA9Hn7ygcYjOc5SFPkgiaytRS72pL4qa/0rmxTOkso4/O6lN9DH9bo
X0zncST+dR/OUfAWiTV7xoIyjEzZJodhsifCnWvn2aNoIvsw2Y5+DIuoug2/vB7WA6RghE3rrNlW
zP5XmiIlRF1INGo2p3fIdplfp7WPOgVdRiX6L9+d1WGuMmdH8xR+zuVNG2eoybKwpRrEtZPKqPhW
qkmeMGLHxsw6Iw6LGd/B4FFwDm7+rFXqnPni8t+A0Ut1VFll9ftlyvqGWS1bDFex0+2DqLxrpzS7
WAbi4Vrpm/ytsNt7h45CxeXYdt8Re8lnYrgdNxmtTnxTSUQf6AXrLdZPlSD1j5BwKEKb0OO5Y7ad
00JbSet6wasx6eGDTE9b7opyBeHAyTPgCEhNG3xDgM5xksxUF8QIG8wX0UytNhVEsFThJYREdQzo
x7aaFLxDNuIpg+CqEOQsxqFoCvmwhEWzTxkQ7oBsy99hOxnbehTpNUwlS3w3s8c7b2RKaCvHSDBm
zRcrStuXMsiNHezw/lAQqPUwNWWeFMMN59BoB/nYNP9QHnnC8TLr6udMp/EB8sE6s9VzL4DC9G7h
yH1zRzJ5HA+tAWl7txXpmjFhJBc7ZjBu7nLXu8ka+rb7yZDCu2ezcltvZBqxAHxuhs1NlpTGyNxW
mv3JwOh4bUdSr5YynZNwhGeet/nweUt1bcf+Gpn91nLdFR/41BxqZx6OhMN3j6q1HWRF3ZygGN94
ZZv95PBBUhw0BTotK9uJ2lTn2qjYUuCMPMq6tN5wYA+xh6h23+QIgrEmV38WrgoeB0rn3zclDUkn
xZI/t9DQVmZ2Cw1C7qqEO0LfsWEOx1PdmMuPoFBrbK4IN+Oc2YwVOx7TJMdJq10Fh/yIQPm4uva3
cnR612eIMHgxvjoOpNivQFo4CGI2rhYY7Q28nL4R/nJCdRGy3+AWaLaeZirnMQf1hqy7z3SxbVc+
srQjYncK0QP6c+2dub62Vub3ewF7EVvFUzu4LSvO9SfmiiNLcVwe7XjH5qba4Wvf4PtjOW7TMS6d
fp9sCw2w/d2X0k4cM/tlWM9da1xXlMVV2dZETInHuczfGrW89KDs09x5IUH2ucirJ1t0B8nyJ3Kq
JJTT3h/zi+Njn0hZt1MQCxTKvExFHWydrH+p6/7TkNNbT4MTB7z78W0vTRA8w8zXJUL5X+gv4bgv
QED+XJiIXnzDb+6NHnVR7inngV3Lz0VkbGzVPF9bZdwVC6J5NnHWwBp0omHrf1VMsWMu+lOLXY+d
PPaGFdqGXw4vZlRvOaAIb2R0s46IdNw2vFN5SR8o+xd3Ke+QYsWOOW8Re8ZAiw9mN8Xs1mI+VJFv
eqEcBF7Od+mztzBaX11GR4gjy73iUIf1i1uk3qmfPQQbQnbfjjDqRFZZsZstD4vBcm+p5sOQIvxl
RIiT/d47yWl6oZd3t6anmmfL01u7LrN35IVMMHS0IREy7kpx0nT+rnyfGqX2vjVCoA9XUlv9GOgT
I9M/PV2zo3KyTVbIX7XdPcnKaXGEcNor/7pMJQ1ujkoBTQGkmRcRXkUuXqTj0iYW9c+04M+fO7uL
Wzu9qGCMXYWmGtzhU4DoBmXs/jYqurUfOIvzU6mRNgsTD4V5P8/mJWj7eAk1LWJpXLQ/6e2St498
ucnchwfWQS1daiBYyQ5PamXbQqpfPDQDFjOxbQyFPiNdj4abX7re23oNNVkedpsgmnFuduvV5qSa
ZPNo/w/qzmy7bWvd0k+09kC/gFuAYE+RkkjJ1g2GbNno+x5Pfz6m9qmdqOK4Tt3VZZIRsQMW/mbO
b6KVYoSA+o8s1hUj4S9hbH3RqupkOPxWcaO/JoTTM0B57KMcebj6qPY4JRQ72TcWqnE2H8dEYK7I
gwHbCOCkNJzQvCfxOdHFmZv6WbSVG0v+WmhZLZrenYozyy1JTXLtCXH+ouV+N5how+FUxlV1Hofh
WIn+azUWDwF2LBQf750ee+M8TV4QOXIzK/FhsVuBF6nd4NU9qbPsuFytp7DvDxkKU0RgNOTixdSL
o8r6J4nYo0T58IhS3rPUElWtnP026hS2ePpuDEck3pgLFBRSqszcLOj8Ypq2nXnTOtpyZi1s4Kfe
8c2mnly0ucG2U5vjlJsnsl+SjVH94P6KVhNbaW/RJ3kIUEF6ZpikfsQBf1TDrPaS+T4xKSYkBaOx
SpV27lxw1cUFINp0XWxL7AvLeEJZF7pEKyDww2vlLoSishDL/vDVcPWI3OH6VngMSi7WsLO3ycLS
vC2RBE8UGvtYKQjOniLVbfvZ7/R34AaA54yBWY8jLA+ztfSYqaWHGCubhPbHhcMIu42TYj0wJHwW
LHrudqBpeR9k/xSU+YvaWedFz/WXSRL6dpwD+2YTBZPa2XoYEa1Ycm+jb8wy02+dZJ3DTkKSPZ1s
/djVL3aFGGcw+JlaEV9y5X5Pa25fzg9GmK3GQn2RQt6MufaWIbVRNidftTwaOf2idG3mFaLUqcjP
HWk/7qi3b9JqLsuEAK6YK29GyxIiRkwWdSvV7sWuA4cLMXnHc8WpBf2ua6uPWqWUlDIdXBZ5tduY
KDllZXwMhbyVc2a4lVkNq7bKvuE78pxOdKsYVZDXdhOpL03IBcW4IQyz5z7UdgDTt0UdX8iueo6S
6EZI5CEQhocqmmVEcZmkmT0UzXOPqiabktWUOxQsEwP64jrXPcIqVmxcKc4GKfA+RfLLc6zeJ7aO
LSEwb7zjr07PdxaUjEqJ4Bq7iO9G+TJFwDjgfMxp9zMJqpPT1XtcYxuncb5OSfxUCWhple2riWlu
grB7IlerQm9cA7yp4jdS0FqmLKxeSILcEz93UPFLtDmiz6rjyp9FzkZcUbZ1hPSmWVSvUqLVwgyb
1IeVU+amh8Hv2OL6WeGBJC6XC9U1xl08ocavk/qY2P3oDpxgVk0zaSXjQsPZXDRE1Q0TMW9GuLMJ
q4ZUnQRtWTVPut9Nz/gJNY8av+IFrTUmjsNd4Rb3FtIjE31C0sdP7DaHVWyP1VYJQt41y7GhRVet
AZ5GqZLgpquNtYGGy+0XpfPQkIWbUk1uk1mjdc6adQ+aazR7n54229hlgNpYU1um/KHugl3StjEq
bIIa4Ljkc/SlU6tNlGV7kRWPBlEUCE50/nYn35yG6Rwx1itr1jM3rBxmZpQXq8GK6zWsA77kOPyW
BpUJxJWTEriX79Q4Jsive4Hp8Rgsy0k1oLGVsnY8dE5893XwY6IrF/n8WLJuIoxMik0mEtwpGl/w
xJmYrEzOpmguvuRtHO9HnQKca+ugmnP7klO6bcPQ3gUxrNyhaZDxI1VGZeH1S/RTdZL7ZK55SUV/
qaT2Yhj2NgwKLwgbTg6yG7v7RWmljLGiET+4I88Te92yjNLdLDp2fKYCIsNinc0qUbuHF9OaOZ7C
0JhVZhESQ2nlbsnSkJUMzrQyaB4xsL4kXbSFd3UCP+KZVo2zjm17KF+xYtccbYO+ibQJlQhRsu2U
3uSisNyrJj/Fakht1b1Y2XwyNEYX1rJFVfRqhYuX5+ZF651tXE+3cUL9lohN2ZlI6g5h2CbroZ0N
dxiXwzJMh1hXftQtWx7izu+12UELuq96S5mDR++w6Ii9WxOhSl2zOWrN9h2Eni8b3sNQoxDqm/kN
wyMzu2R5572+22P4xWiVhzqOcK6VRu5qumC6Xgzf7Dx71GcEiK0JZp4jc5VY5l0sZYZQ+Bpmw6HU
4r1gOh3Y4a4z1GOsKG6R1NgPpmPRKiQG1+G1QL26qcwYSOmYulHT1O5ozKckhABXIXYJ2SFQTPce
uFRMzjiz9Sf01vtGWivVQifXJz0qUyvl2EFLzkGfXPW06z00IKvF1H+qCna6fDhi6/MZE1/xQsw+
G8GNXsYvjd48ZSn+y5gjF8rcqm/rwTVEtx7Tadj0SRldMz2Entre4UPYGhyySB3uaxfBPA1jbn9x
ZN4iouxT0EvduC4HzdkV5mA91pTdfjPJJvOCUp12yhwUaNVkvtaQ8m8Q+Os/ECppr3YZIYNQSaDZ
FmW4lRFq5o5ewk0m1qoq6YHnpDWgcYiSwAI2k4rYR5DFvpuZpX9RzIFlNGUGwo2qCuILHZUaegTt
0sW2aPS8rJglVlwmaFfG0bRzrEVxRk6q/gPmNCAP+COZS9XQ/Bwttqwc9agqaNfVXWmI2h+rSp3W
Zt2I89QM2UeJtujAHk5sBUFqfjok4461eL/FXiUeZG8ZWBSKlB0q4ponBifknGMPid2yLqwvMcIc
z0whvbu5OmIVQc69LpwWF5a06w+Ts/5YKglhs8LRgpvV1MN3bQnmvd2l1RcLFDISlwUtvJLNE544
ZUi9SEq2yqNabLW4CJ6TrgQG6wh922P3/9CmBV8YLq1UuLoYc3sbK3nMgebUNgFM5fSzSyNxRhSi
uZoMEPHOo4+xLd8MsbnwAHVmXJ/DTFGOdYX6rDemC5VFf1/wR8ZDSAoXPczUmvspJWMsQkR+7VIL
W55qddsOLvDLSKrye6nzO+AY+LEUjnxeiqXzWe+iCKyn8KHT9V0WpdAklcqtu1jZTG1bCQzxpebr
ZVSehINhucFWSrMF2iFp2/ucQWDUMlFcUGhY4rkLE9gSQU1ytEqfif6nQDIfVL0WbQKpNxAV7ejH
uAzDWwKubNeY+bBu8pnq2ajFaemRuSlBz1MxGLt95KjlOsQF6Tr0+xvcetF7xuGOPcSaKd2WIZPb
wZbpJW1lslNLsz2goJjWMwndu2Y0UbWp1bQd7SBwuYXK1zrMx3c03q/txC2AJCKkrdoUjW7Obh9a
8TdFTzhiq9aJUhqnHku3oQTQMtKGLfI0ZAxN2Gh/N6IyORilMY5upVM/KlI1VgnZLAToJcHFUvrl
riyu9kM71KfasNIVtMMzb3u6JlZhbRoVk7EM7Ya9p/kAj+vI+AfZeq5NDzj7LO5wMcpti3nyUFpj
uV7advkmDJGtVAPNSDmoE9r6JHusmQp/TeB17hDRsaZHMf/UBmp+AtIw0zqTUXlzOEm2zRxjPOqs
OlE85oUsxedW0oZJ82FKR/ZEekDwgaUxS4vMBgOpJga3lLH2I4/N5CvdhP3Rh+yk4P4Gx7IyarcO
o/k1nbXwGoySFXxqyrPRjbaPQTf2K71DKDPAkFi0JhMcEmpNiROm+6DI47MiUw7wyWzXTTMlr4bT
FZdUU/KzDM2QnVOinA0SkB/TdhyOkVyWt1TloWdFvfkYqTZCw1SdD8Zw91uV8/LGo8KgSLYLKGOl
0d89V13B4zSLTxUaY/h4S1l89G1FNUn5eoT8UVxMpzI8lpXa7e51ceG8VYc72eCqyJYHDk0fAa1O
EQpvWETlWXD41rgAUDIr7XCgcYl3jqyss2NFmPQzsaxy04g8e1G0a4VMfhsFZYJWyWx9a3KSbT/b
Pd6Wui+9TlGRenJfI+0Tit/efRah5E93ZRcgC8aQZUslf53tYDlg2dZ91RTBQWrduRrzZwv80cYJ
holyh/pCixnoNH1uPC8S5J+GawutpWnSJN9Nc4R7dF8iaLyug5bs0JRFd6smxUDag09cmAnCkdim
FmNqOavXQChwUbJoUrfqaPcXoUjnJUR6fAw0ifEqKWd1S2yIvRoMcnu8IinlKU5NRiiKY05fi6lo
MdGHISqvOKf2V3NxXFS8ll5RlFGB5MtQntGN5L4y4hrqAHZrWz1Q5bBP+xD2stIU3RVLYHqLg6w1
3NlxsnNtzsWEBuTeFurckOPEbjVSq/qReCmbyQL/3Z1hr/iWEzUHOZrm07BM1VvGBJB9Zr3TEptm
D8uSzo+45TmpuHmWnkxnKFYQd5PQ7cXYr5ysynmUCO3IvFt9dMDkrQ0eciuk3fN56XuFtgF9/sZA
orV28EO6tiBrp9Mao93mtSX8DHUbLAy6Rqe0yQ2HfHFi9T4ySaCuMbV4btwhygaxHSyxyyP93iIo
wUWNqmCdDkuxkbOdcEd0ynW489StFogjJunvkYZ8sszHTWnIhNlp+q1phO5bYF2YrgkmGKw/gWWR
aNftKzsWewvBBNpaZ0FCagsHzITF7Lda11k8vUiHpTLKHI545ikNt8yo2qfe6OlX43pE3TGjMXmz
s7B8bxGhfgtURqV+EmTNlhyTEilWDI/RDe6KyCjNnGuWi2XdTbKNL2iHybsyJECbVSORivnD3NMV
ZsgBdgYJoJS3YVvRMMRh79Nf61wV07ghs8S8RBjFrpLRJo8oBPDHoo+19SgpShFrOBk2QrVJts0Q
Oi9WnUq/y3R1vTCLx07T1xMnUFUN+wWcPwWzEQGTaVEnaf7AMOgwLnaznXqUwRmqmQ2iGuMt6FLt
qyGGfpPlarE3cJYD1sCPxRTTmvMPMJQtjnU1OI9VYrwIip+zCRxIdWP+vpeXsb2D28hTQ60q/dbW
zKbXrP/ia5WhwBijuC69fEnQ19+vQXbQXo0YdqMWqrHDqsjzY67M5rnOssFnI4VDGrPufG6WSpzi
wpq+h3pEUgyJPc/xVJXgdKZQe+hBtl3COddWxSjJ4CKwuvSqLMOUNTmicFwdqs4VDK/YKUrW37S5
E7t54ohzCVCqv9hJ/xEOxHrxEHeYTCPegSlgHclh9dCb4kgrLkEYVlBVlMV3yoVWRa3aTd1vw8lg
p4FQLWW8HygPqVXJg0FCOEaCMG6OdaNqB2zbCr+oiv6Ya6L0lHoyVkrCdIkj8SPsK8bdpaqfdHNq
rm1VV7cSZ5ZJOsK47JeOUR+avVj4asqkzO7RjQKmMxB4yUAywIsGbV2M5YK2DnKEY1C7FWQ4rNol
RZbC4PlGwxgcBmsoDzSvzVqDffQ8OkKFg1trKkMT3XxkNFfu9YrV65AaQKgcrFtZB1dmBSgKrXCb
c1XozD2jqpbPYQlunzlR3F+rUrde0V62G0F+4q1xRBRt4NdF78ESCXEqRxzKp3tw8gJaKfmC1aLw
I6duVlHGkgvsANmaFCqo2oemTU2/iXttozNEn176vrbOdC1qcZo1U9NXwTIvqb9UwbTOx6asz0bc
lGdkVQjH9bRIqRRF2XxtSzP5XpP8xXSgiKJDfNeQaomwH3tCstysrYrvRB8VP3N8U2tKmv425hW3
QuYYX4e2jwdXpmX23KLf3U4odXd1qDLcRcojTlCVsnOLFOMhMEqxa80EG1JsROfSrPVjjRLLbRTg
gWmmVGcGV1xQnaO9x3aiFZusmykWNcPs/DQchhuTtjZF3R+2flikuof72PBpOfM1IvFoF3MYHVJq
pxuXxUdbWBQYDKw2QeJ0T6JzuuvSDsxzJvgAjzknTLRSF50rAHxE8WhD7TkqDENXakENPpQNluA2
Lz5YTNQbiM9gVsxMnX3RC26Ztu4dxTWaMT9mWEyxxPaPTc9ATTXH7NoBaPCBvGh7Fo9wCDpbz3zA
GOUtQra/5oxrNpCg61VszJj5zC4Mv5mjrWW+Fpf1Sh1qv7cYRJV3PRq/q06XV3U/5IhWpeuEcrEc
QmI6RWprNdI0vBhWfwIIRT9myBYdu5KZ1Hx1SVE2NhfiksUlUZarEzvXJgmmp1xWuY81tJtwAShQ
CCbupXWIq/uGjMyy6FMA1ruxmTfU6GixGwyqttgtCztXqCwYGUu7emrshnlEI5tVRvD1Wx7b7Rtn
y3g0rHk5KQn7yohW6RgXxnILNZ5bnbSqtzRqNB5rChZO1orfsqRUr0XQfmAxYvBbRsG6Ykpz1AzW
cq5S69ng8UssXj/kwwEVW34eoL29w6XbLrpNkHjDe83Ssgc0MbT1jiH3dLEK2+g8xML3qq2OMfZG
TZIfA5q2BaLTJTEVDh4jrw65IvF8osnuqAVE9V0U1nDj8GF+Qte7oVujStOWw6za5UrRw4KJov6R
ZnMGUiLXyAZbUr3JPXbmMTrXuFuDJE9Styiz8kU0hvrDQjGKip/l3xRk85qOeTw1C6bz5M6bQ1kM
o6vRDplMGi4T61U3GrkV+qCv51QNLvFYV1TQsRFsal2IzpOmkj/0QI2QLYuHLK6t76GlvANLjV6c
klFag7zSzOEFmfjWVrRu1rFKHXnihnst0x74ig3yD5Uw4lDX4sdmnI6/OFko5exKV1Ak2i8wLiDk
pAtOiY7866Hf6WRwIc8sTmOmIqAW4mkgMeQwpIz46KiJQQzuI4FePWPsnV+LhBXNZGshIn4+tmQP
u4KQwFfdNxvZjNbzpIW7igx7l53/QnO7eGWUrDSZ38KgudXZgkvdmJUdtcV+1hEjDt39vWedeAwT
+5wl1cOIKZQx8FEvlbegKA52rSCJzAgbcJ6SqXhMRoxUyZLzVeiYnpzgMewb+aLqSwZTaQi80Aa5
LRprl1DPWq4yTsorhhds5gJfQdE9jRbevsEUyroR05WmhUlBVm6skco8k1b+HXdbvV+SGcW3ZjUD
EtpBGt/Qdd8tw6EjPTHF5aY1zDxzywR63Zrx2ryfhE62+NhWryNH32aJzMpbYlt/deK088JoQYRG
IhXTq2p8gkRh5ndfLotVnPjMx9uUGJV2Tq7tjCOX6X6QHCeLpB5nGvNdV5pslm07f2NvTm+etc26
1k32Sr3FUn8yHhR6VIS4c7V16P96t9C1n0k18SGUMpBuuVA6jrrglGyj7DHlUfdAa8v8uHFmzNpW
sDwMnIUbgsMxmC/Da9LjRYMuEKyWtGM7QIe/06YoeFFqiwJ3dFhG4gug+YB0CItJg9HhOrY9rtW2
4CGFbLV6DEvsB1tFYwvW1E3Kl1SyrxsRnid2Qkq57sCLsO4rX08Nx46JtdI1N9vWSewblvQw6+18
pOs0/Gpm0FrQcmeuiMb+i8NK8iMtI0Zucx12b8pslk94TSbWUCr+ceBgB6bLhbIyzRKW1wKxjdsi
Kk6KEMA3OizRPKrHG47S5tgi43m3RN8yNqS4cDxT7dqPuuqm/ZRY0Stk5/YwoUhkhzzH5s5hf72B
PTPouO4tutYhxlFSZUqIOAula+7hRuN5u8Qk3HsKxQaDmnlUnxnnDbe+GJKFBj23dL81nOI4T6oo
/bCbtGAPFURgel+MJl8jDSiwvbPffUZanGBPksZJ2mOKjiAVO0GSIouqSX1iHVkzliiWDaUoVm1L
w88wGmG+D5S4yjBhCvsEEt5m7TJrsZ+mhv1iRpKuiT1nyR1TROVLtljpeig5iIe6Lh7VSVVNAApQ
fbTFUU/UicaOWbiIiPwpMds6pUJdFilz46zzbLR8BsKlb4wGuoTM0ZqVhRdmr1TymmU2My8zCpOH
hv72gDsjXoNTZLVFlxzPZGsaBb5JK0jlT61J48uSmSNr46bSz3rPDegNuui5Hq3sIAuI5WnY1ecE
a/Mre7zh7pESKyslgoonNp+PXSWKAj5ePBrD44CeXsNVWgvk/uN8Lcy+vFnA8LYzQg2XoIhuvVhm
8KCoAQy+6DHSyje9iF/N2mK6YUc2HmNleCZct9wqlKxfjKXULpmWdkRnp8TgRkLDiJqIY1W0gF1B
LlpeVTnZBTFs/Dyjl35EAPxNixkE+kwQK4ZYqakYMGTwMeM8TVig5aMJBFNbkvRQkH1+qY1UriSu
IOlhp3O+j3cvUzKXAzt1sMHFzCEmakX8xFWDG8NMopecOPM154G+CxuDoKow1zHa6kvEylW1Tk5b
RsgasJ9WfU7LUjXqt0oEkJkG0zwq7CH2uJSLhzmv7R3rx3CNK/pbFFTPROmVGIXoE5nY8hp1aiZM
AUu+AKgbnF+gvY3Gzv1GdX626bJcE42cM8hVP/Sqbg9CZplPKz+fIIAlZybR9pV1PIJru+8fZzZF
pzhLGakGS8e+hG2bGymp86wLWRtuLxPnHc8bbVMdK3R5XW49TlrB8AoUR+NpGuGFPJfmYhuNqY2P
0TZ/cP3fPVqd8dISXrPtFz1iZiWcNX3o1kniZdubOXQlu7TkehB4DHSnYGGXVSr4jYgVk9k1WE1s
wOAPhdMFADF761EZ7ntRGjrs0HksvTjVk9HNwG6EntprTBEzNTR3TMPUS17Y5aVPov4Bu3p5SsZI
H7kZEQ4AaFd3cZaztRhTpl5Z3f7MlTh67YWJwpNvEFCYMwrbL7P8tjBCe2WsxwyOELxjSCsJsbGq
/XJEcpSFeQXZZ5BgXbLuTLDKsK5w4nt2h6EvqI1q1aDHdxctLY4ksQW7zMnYcmoNx6wjIQ5gln3Q
Z9iVddfFEJgKdXBT2H5ITHKWHxqV3LjUIIJq51GPDJCjTqY/lVU6n4B0S2+s7PpFjn6N3sELqu5i
BbguexQQSgXdrEIv5Ze9JM02swaH2Rzejnt9gqtgMbBOzsoEAEOX8SEzhuxgDd2MUSVOkEfcW2WA
Y1B5jGnfQIF5ZUiJ7AaXOena3CkMfM6qrOINHW16Wxa9O88mdMppVvKvKt3dJiyX+kuAzfHVioX1
YeTNvaDAZ4jqDfPlBKqB0JLs1lTlbWxzxih6cbbntt4r+SAfemVhqhPWxkkzumndx319mNtSbFjz
Y2PDBH9hj8BnVXXIsSuJdGDHgDrAP6VMmzRVKtguqLp4PNfVuV84HhtVZ0RrjkV/bmvpvEdhJLeq
XnewopgdAZRJk2fYKlgCWJ9ZJ3Yk49bp1Jw8IrsZj1qoTaGHNyaDIebE+gcK5X7FAuHkDLnBxMUI
JQILpjWVdt/KCxw1+36gzuzau9VuNCu4wizRrqqKFMEQhT/gJf6W5tP9bFXi6aNEEnTB+Q/0BswJ
VCmcwjVIGcVFdPkD5q/wyLK8DmRCTY067Hkd/ZAysvODCP4ByNqyfmuRxmwCEcKJIisgekrbznNo
m32VZfRpgqlnr8BJmh9mHKESMCntHhrSqx9I0Zt8OPK1r9fNrs7kwt6E+of9u2Ggo0xDAy2AsFUY
q8IUrfvPytRPzHwEtsi5DUW3HENXCCL/Q/r9p/QKYOFTzMEUbwn7Cr1RNEW5ixN8VdQlmrNG99L4
BuoFv6RtO9p2HzFAbBD7/Sbx669AbQBLEp27gdIcmrjm8A9/1cfGsRpOkGUAu0YTllVSZv1Yb5P/
Re7+H2m+/+9MCP/fZWzowNl/7US4vsfjJw34/X/4t/9A0/5FUIZikkP6h2gbcfK//Qeq+S9Hs/iX
GD8lsTT8P/+dsGH9C4mrw1WDaJxy965D/7cGXMN9gF7cUrAeEFJ3V47/TxI27tLo/2jAhaYa0rBs
Iv3+ekkMIY4pZVKwuB3V83S0L/lWY1rsWofuJn6j0OZz/O1rfCLYG2GjTBGauKP12D9ELy6A2q9/
+p7/Rvv96Q7777evfE6vhCYWC7Hwp/WjfAqOw2t5LNfKt/Cn8ZswXlX5a97Ef16Cn+DPvoyRuVu3
aK1ybKIhvXRyRm0Q0ownfQPYViJfXOVOM+2zUWxnrW13/RwH27FVpnVGTAF6mNrYkFMCkgGclJdm
937dbAnODtKY/lu30VXk5nauG4uitlYZlFbZGni57Y+GBs9JSyq/v9tzQ7BZG0eJCAa0DOlbOLE4
J1qodBHDQpUT49VWM3ONFQqXmdKVP0coC56sTAMJVJ+vRMxBz8GdA9VkLj8nJHnQMlfNxmK4WKAb
pnN6oo/e4hir/LunAaUwRurCTm03HUS9w77i+OGUZxclU75DYS91RHt98qzFkGNsuIAIhHRjMzD6
d7t67D6UsucYZ5yyAfgb0rdqJXpyWz+0UD83ELAKnyyX9CFoqbpLmdMOp3CeppFnXGfDYOla9TRE
FnKsZjbgp8TjAQZ2dUxZ37siCHUvnFuHl2Bk1eW5/V2mIBRNIyMaGhQ/tDoR7lJFsi/SzfqgRffE
0WCcUfDCqMoTBu+lztMtC1R9h9D7a67Gw4nILRtDYV5vfnOt/tWl8J8L6ZPBJxH9EDRTDdtfPQrj
FMtDs2zv64SJTkrIg2U9jvHOdnYharJ/fs37Nfp/3t2AG/967TpBYUalyPRjro8jY4NB87o5Tbym
B01rabXGuH0afBGprf//9or3M+BPjzrE7bLvZ25IPuDWWuGd0zcaAsrffKA/0l3+7hN9ihuRUI3A
rfP3IWIzlaKY6f3pgr/TFf3eGVbJU1Qc4NK56KxRwYQrFc9GvC+gAw9P//wRtV+dCJ8eo7hyatSZ
0EDsOvadsL2OEjR066yiOjkxh/eL3HkoSp2lVJKuUim/mga0wKhZyn2zGB4Dp9hEoaa+RvfeAMEi
yjE0g7L8OorqwInym2/rrzkx/7nitL/+GLLrrMwo2uVIPwAb6ZH1mGusJEjkuD2YH722/c038vdP
EcX59BSxEOURbhYux2SA5XtlzBVktJ69+0WObmutdUS9NFJldJD7MfNiQCOIkG9SXLp+2+TPVXr5
53fyqwv+06Om7aikl1nMRwMc/aofV4V+tKpvKEB8Z9z982sYv/i09v3r/tM1rqr3bBQClo66S8N6
OENXOAIPWpkP6WnYgc9yYy/f9St4GL7ihy59+XryHtDPbZzHev2cu8Vu9p8bz37YM9Z3+8PvnrR/
mAX/5va4e8b+/NZsMHR90vLWVLBcCi2yS5+eo2+G4lz+BHG8sGUf9+xuQPa59bd//kbUX30jn+76
aS4LYHPJcgxjsAouTNp2cvwy1+HVP5Q3tunLwbKT30Stf4oF+9/Xtf3pEGh7kXd30/jR3oTbyFNd
hHeewzmj78P1777LXx019qfzGi5cFkGWWI7WJtj0L8WOyZ7HRnQbPMMA2Q57e1158J9PgY+i2fvN
V3n/DH/3C34+sk0da5vVLUcA8O5ivjPeALXV2GuY8R3oPXpRaV5hq+sxY2hwBDhR6MYN7TdXt3P/
eH/3Bj6dbkC4ywKPwHIsJPiZPnsheOGBtmJtm4kLMd9L5G6AGlK+tSG86DoDOEsCgCk3dYSsLQkz
OG+b0Bx3SoK3u9GJsDEJSkgPafHVYaxtOzOmCFhKRFHYsUfpSy6FXEfNsNaHzq/bnY1vPzm25RPe
Ek0OGEEO9aKDld6L6qVVnvqEW0h/jM1XkiMxrLwwt3AV+1HjHZI3A3BfATQVPqnzWR9p7NBNzfF3
iWykDXbB8qW3N1mqHdSsvCRluIcvfogEeSOyo0HcdIu9shl06WTsGN1uasdVXMi1Gu/C9tQVFlSZ
wZ3GJ8qdcTohNvSqQNmZ5d1JYcyoZp8Bybx2Tv82DTzJ4Xz6emeCCYi+R2p/Iqp19c/XivaL205+
uu0cO866fuHYtTfxwdRc5ZQd1G166GOvuKjbzl/e7e/KcbpZr2BnnrVj+5sD/1fnzOfUr7ifhz6P
eOVQXDTmPiMu4thtdkHmWy+lFnptCFhif/+m5vqk6G+T9vjPH9r8xREvP92WMEUYsObNcpyy/oQs
3wPf6jt3zn8fjZCdhgt6i53DJNYYXgoUCI5gPG4zy7XByFzDtv7SOk/LdCia9i0iJo/ZnT/JK5N9
t0+CtaLWa4gL7qIQLt5vasXPcrR8DRckMtPJGDZVnSIzxvOB3ccOiTgakxNn7j6pU7dB3qUyM5bp
wxIe1WAfNo0bpF+b6ahYAJ+Rsz0T/+Dm5XY2ah8Z2rHXKFgB5gBv+OevSP9FgWJ+Oh+tQUPkmIfa
0SS9h/nMlxn+c76eN/1PrfJ01ef69SfTrZ9RsTpf33mL9rm5gRSGUg+X5IVdw0OFaajx8C1OR0N6
rY3D6vrP7+/evf7dEWN++gnzpY+kqQr1OPWbCHhX7+X+0K4TCeLhAJzR8EBwWs+LfUs3d+j79MoR
X3njjxBax3bclegD2sfSOguEfA/F746+X13V9qd6SWHbZw8dZ2/flshe0Ypi6MVxOBbgofKTmn/t
iH3gtHWsvc3gS5r4o1Adi/w3Aem/OnvvN/qfKotgxN4P/XM5Iuf0/ouz72hulYuW/UVUkcOUDAIl
y3KYULbPMTlnfv1t9F7V08cV4tWZeOCBNjutvUKvbsjGZr3DUMTGsVgwDfy/Z3PhHMXwWwBJLWkn
rEryc4iCyazQ+6A1HShhokrqUIb1OCh2AdNfRSCwEwKGshPoiWG2AFPH7AShEpCXyOIUhzrl8YCW
em0HZnLofRU+Ku1ookyVugM5yyTxAE82VH2mUYfH1QPbzU8Mut9+YzorD6Ww8MImaESJjY+1gqM3
dqCsBNp7AiPL8PP8lFJrAyx8qUFM2oytYGhGu99LOvohNEIhlAp2ldJ+iT+hHtjZ1rM/P+8PXl1h
8eyja5BiQbc/OoFvtJT3KbK8RqYnxKwesoSgv5UgKNKoSHez1S6PDmh3fj7NtVkunnto0VBFArCj
U2ZGhnIF6mI5caiGrRiEmS/Po5nN/78702D/n7V9oA6WauUnqYkfP7XVqxYl81c9tef7Dsg/7JFo
ZvIR+WCFVn8opTGQyP+Ov+Ht/Hk+UXo+GI8+ZHG5eEhaS6QnjCDjhATCz5jrVG4CGB9+ptf61IU6
bwB0BiCXKFcGYQNSHl4ilyCNCvkbMLqg3/Y3/eh8s0b1z243crP02s4vbmXnVz7RsdHooOEBZdzP
WLw26MqbOmP6hdgHiIIHRUJT7b7sDa6wp1YNA5DRjTJa5wjPqgeVq22U5EZAZ1FA4Lac7Hn8B8vF
L+5X6QPE3kbYt0mHPSC+Wr3TUpV+4+HtbuzIytT5xQ0DF8s0s0/h0Du11jj9uXaBp0IxahepmSm5
/Ht5jEwQGiutTBvgYlUZ2dep48bws5v0aIYL9wmJVzJD+wUuePImBUYDCZYc6ipgU0YnD08bU0bg
LVcZcF2D5i4ofhITMizo4gVsgLVENAMAMRx+INGuVrxcf4sluPKc1nz+ecza6ixecQ5EvukAjVvH
80gAstzm0HAN1Il26PfsulcgjADmZipIlEDrqLN9g4ew0wjQlkGGe1BVgGsfqipDdoWQHcfYNa8S
6JUGiMFKOhdtHn0ao73rWGf7AGJn0DXcsGVrN55fPO+ZkKFrZf7wSgevgQaqWxn8eDKqz/Kkwoap
wBUpIOFTGzlVfAvgQotXDdDaK2hStBFTyQBnGc9XcVbDfrjJ8+remZ+OqrkRCgJwF8NgV/GDIYgf
KVquhVNImmNPKi2zr3JJhsS4VgASPAJtWofgr4Y3BPIGeWh0P/qcWrwuqAdz6E9CARtIA0RinTox
px6qAyTKXRvmmFr73oU9jglhxuXN1w6+BwhMdQrpBWgUfJd7lMgh8cmoSMVme1J4BSSklCC4Zz9f
qlnr++FSLSx1WiQlOk7gluWp2po04N3KZNOpCgSXhKIjuAgNAGMV71q/xXvWjMB0LAMblCLPdYB8
6mimkx69Uzu/0YaXUeNf0lP66+154lhEb0xNaeLGCVtz1PiFKU8Z4FxBSUMh8GHUSUW7mY5Co8LY
+OZDrGZ2oHHq81VZy/bxC/vMIqMdZS3GCveNxdqcmlwKB7oZcAUIJb0AFGKwMhp0j7HlXwqF2Emq
sDH2yovFLUwwKB4SkBpiaN7mHGRQ1EGLzMkVNrzNtbTNLcS6uxuAM4PJGj1djgQo9GV4QRvUG/EX
1L2UGxPITj1fwbXd4hZ2NkQdSwBUhZqzQ2g6TQWI+lzRyusOgFFotIWOlWYHXxSuPq9tjLliPLnF
tUdP3lCHNMYMOgOyVuxwonF7Xzi0ALcc8pGHEDp1OzDD1RAkir83Rl25QcsCK1TgSXAiepTT2yOI
LHJar0Fu6fvvfauhEA2D/dN2x5DLrJzfQfoJDQnH1gKlfZ/q+YZDMZcaH11jbnGNAwC4iYHH1HPQ
eqItrbQhN0BJOkpHhVqAxwDRrjYSv/SR1LlYIdCo7autLHIGS2mVG3W61P2S9BHAMJ4FZuIE9uMy
tYsCvcQIdyAWI6NJ2Ee7JlRnPjZWbsXb4BY3uiE8sAbNtwztba+F2n5R5vgBAu9sH20cibXLtLjH
dE+iQx1ofUc8UeplkNkDmoA3TdJatpBd3FUB+E+/mu9qZLEg3nTyXWIMemdBjNQNARbVGxlJO9gJ
azxSGvpF0o1DN7PiPdpvduFFeRWw31KMkUegGvbhFeKm50KFMq8xmsDqWJOefiVHageChSvh8sfc
CF8HpbtKticHe5x+tdd9F+k7K3/ZtNAr92+uad8/u00mjRKIT2FaXggQdSO1sucVJGlhoN9JNbdg
Lg9bntJaFZhdeEoQis/JfLZjICYhABRUpHNxBTsPpUVuuGGL15IW7MKrESmWgFIRBunUWEttSae1
3Ej0QkfLlzGpvMrLwXm0mh2rlg6IZd3GIHfccTQ+E614/bdrwi7MGu1XfFehB8ZhdKiXaX8FA60I
BmFtvXZr7ge7cD96mmyTek7NgPBWnudVG7wqXkKlkEkVDLHw4gj9T7BxJ6kVg8kubJWfgFBXmncu
8L4LEe2pLlIRoVKrdKPAZ2UggW03xEtgAM8DWHDgEpMhbezoWoB/q+/cPX8BGm36YvZ3/Gv+1Z8n
q/8dHMHkX8if/AKyd326ti/J3+dbt5Z9YRf2x/eAxa5YjEYrosHblzOIvVC4OLP4M6mUfgDfzQFa
7DKtpmqtXcH5qogb67zyJDAL4xRJtDhJFcaOZVZLFVgCbet1Z1YSCDdv8m4Vm7GORH4+ko0OTjnW
mHQRITwpl1plpVp6TtRa8XU0riqcCY47GcgJXJkjL1dftJrrHpxHUPPsUCJD+KWSG5t7m9qD4O72
Ot59FsuEUxP9n+tKapk+OO21kzubklF4sKDpK0caa7RgDNDqK3q35OE3d7wDBOmcQWsME5G0heYZ
g9ZHvBK9GVi+LlgbR2E+3Y++bWGvJnB7xux8ySod6Gin1VpjMgstNkjUCyF/6Fb78Mi+V0riBgZv
iMoWV+ItA/xoZO6/ZrlIwgCiksgMk9J+Vm+NFE9UywiUTfJAyBl6HVO3yNEXp9N4/Q9S5RL5sYci
E9INV7qHDLuGgjoA+NkVvaz0CSSiyEQAOiqUek8Qah3rYaqz0Qf6i3yQmUdghztOqFBJ5lCbw0wL
IqPjjYz+th70EmLgWkD9pKbt0W8ACjn457zURAZ0NvLztaZWnv1bdH13DkBWDR4LDmvdKpyO3l+D
0lEg0tpXX3tDtskYDFYndcqud1s3fS3+vaXl74ac0RRCTGJIdBBauRwYVwr7DP0NlVYCPIKBDriA
/JdCNRi045ooF0apNerroBUG1DKsQH7ZmPyKeb194d2XFND6y8fZ86YOk9NrvAF500OpoLdXpq1a
BRbREk7lsXAjd2PENWuw8ONiYgAt0Txi4YMlUDhEhD3JR8YzghoQHNWvvyicPHQ0KLEmskDpbNx3
an4BH53shXklmQJN7PM+QylES/exnSsWd9Kgo6i9bF3ctZTMLbV4t55BG048VWAQ2iBQQHInUCr+
JC2EU7UJOwyBzf5I7DtriEBWo1ZQbTS7c6ewqQIxQfpKQRfmgwFbSKySR+io1xB/gzu9F/tjC7+8
2TrzK9t+c2HuPlPofJChDCLlTD/E+3RBYQvZjOoPKitf6JpjD0UKXkp5tJiX3mK/y7eNvV8bduHz
URJZNNW895WansffSS1g1ILZ1AN1rbZ41iIk8ny12jpss9V6sOdLXG2UNshcAXvrTHi1/3rMS1ue
0PMAq37iWhV3C2lzuYHoUaBKl41Jro25sKA0aGeihMHajifpgPpaWuvBnw5dBnKL/tFGZj4rWMQY
YiS8G4Ybydi1QedDf7ehPbrBZmYWoKqGT4q7SiFa3yEctTGl+W4+WsaFz9dA41GoOiwjR8kpL9Ou
fy702GVfyHcoK1PX58OsnY75MbybwzCg0ZhPeFzQMREQkBPgqg/Ac9+AH08Swf5VeHhJhmhjuDV/
61Y0vxvPE9CwT0YYD70EaFfdo8/4WrrRARREQAZdKrN2JhtK6HL4W5u0Wdi0jtKL2rwG8NufT3nN
w7wFi3ffgJ6DCa1yOCz9L6d6LgJD5j06RsDhGwNIw34ZuzhX++DEn/9twNsreDcg5CMSHuQ4cGn3
0o/kXdpexkA89PckmftLv9EvYasGkcL/8b1CpT6eD7uWI7u593fDBpkAZWcRJ+jQveTnZl7j+jU5
9GpqTb+S7b9kBpQZ6V2uxZPMIzItD+jON5+PvnI5bqHM3eCNBz4XLwE3lwDO/r47B+W1rbmNy7EW
19+29u7Xy14qmyHHMeIN2m6sUEODtzwnsCckr4Ovry/SnLRJm33EYuMtu4UEDy7kLZF2Nya6xv2x
GzAjrCVUWR0WOFHIvCG2BxvaMf0sWRnJRqU/kG/em2A3opIV19Dizn1vQtgBiJsJRdkQHxm6wy9z
BZFgYYvfICHo39CQTu+CU7pxxNcWf2GZ8mjy0cmITwUARYsv4cZbsuK1UQuTRLQtejlr/CzPvXuF
ngiQwzr7H6SnQhGIGo3nJ2etJHgDmN0tNNrRUlBWz5bvJzzTe8pidJqTIwv9Yp6WXcAIwF84Vzyw
sv/Kq4mMJwVpnD2ApQgS3FwnUCeMNtLva6H3LUt79zETGB/YssZJGzVAZ3G+AoVUEh3ckDKv/mWU
+hBooV5u3Jo18NAtmXI3HDGGtQhGVFwbOdRCBB6THujo89R59Qj5LAUd6LKkgmhYxVK4/sbZXnOh
yHnH74ZNxpolhBE729pzoEHLNGmGoRLvA9B97qRzt2sNakd/0BdwlRwJlT1VP/Uu+AQvg0UjA8Dr
HKdDNcxO3eowaN6O9Teu+uymPLh15Pxw3X0ZW3eQtA4bHIbmPQH5SwPYDw24XUSSqPAEG6Pwa8PM
/78bpkW/nh+RFOUkPCByQdxBvplwQbaqxcKPx0+yEIkuOVgckOsNiOsiIJnFBrmR/KPqXhoaFLCA
WIJuADKPJhnisAJA3MTfQgopNCjJowNeoZo9ZB+b6LVAFQfMCycCYCYGdK1T8M2Seooe4wzhnzdk
rVpCJRPMFGYk6jNrR6z1GWgpSforQTERBDIcY0b+VRJkHiBeQA+H8bOKLhUItHlIOPeUAcUjeWq7
QganBSgJjCh5i8tDjE4ncALo3qxwznZIM0MG7vm1vVmBRzu1iJ8LsO1RbQ+Nd+qHRbd7oRLfoHiu
Xhqbbo0UapbKBO67t43R1jZs4fGlbQJdGHBAOhXxPYDOghg0wDXAvwoRrFobsiM/mLWb8BCRRxOH
1UIYAYCqBHiBiNaff8M8sUcTXlhZsqkELvfwCe1MxhPjTdAFGj15ZbYxwFqYTC4MLsQMoaEzYkkr
vVNHLTbB4O82ZvdNaKz1E53nqDQx6B3ksrcAPGt1oZucw91NYKFkWGXg+QdYGxTP+2FH7aIX3war
gM3rjYFekXGXGc9XcM3ckYvANAkS6BoI6L7o6fHCjZ7F+AM0Z0O9H6F4Gc0JiAj6KKxBiaBaGBlt
8EL0YP4ZxUlmGsYs+lYJEbg11ScLcGjII12O9pWNr1t5RslF9JpmbMm2I4MEHZwLl/kQTOalO0TA
walM+snnjgCAHDi1nRzQek5rXwDJpUCLoEyvHuDmQKSB5WHjwM+H6n8dNkFa9lSVWRPFrYdtEcev
Sry0IMx9PsuHjzp+eGFgQzHPowE6Yw6kdj3KroDeo7Jrx1m19MqFuZZW2vOB5h98NIP5Jt8drDRC
gq0ZMIMaGOkAtK/gqtAiYQfSICMJ3Hr4fT7OY0OEGc339W4g8JrwkILEoUKV45B/lXb/6p8gTfUl
vk/X7jPe2BGaXpnQwgQBgQ1dQ6j14KbU+8pJrEBJVFGdFAnPNA88BUKKTgZBya54TUxkF9623uvH
lxRTXJieDqXEFGRyMAxHBrwJABkjm+p/CufMBLvOD/MFFT6P3ca/r+3dwhBRVThE3DzVXiEOCBG1
SR3MQE+QsgI7jhGqH+AvUAZtq66zNt685HdbCObusfdGjMcgWSfJF5DEOVvdSo8LU1i8hdFhRaLl
QF+F3DhQCuMezfxyZA4aDcfq+QmcT/Sjk76wGwEIPNHKhQOYJJ9M/4c7lVZPqkG3kXd4bDUFadnq
ErJ500NTHkUvPbcHszqkNqjP1UhHlmvX7RotV/sDaO21wAbPZb+Lyg03iZln8GBmy04WDnThTcTA
ImJX3sFcT8ocLU+eEXPg0TInsMhRYPeUExN8mxwSPYlWg7vmw4d8QauNO3ChlOAfQAl0nCUEFEEN
D8zx+aI/DuuxKgv7IvRRWXg9Vr0E2FvnFfhLf0CeS5zR9rWTTrTauZ2RqpB/2RhwZZuXDS8gTK7E
Es27Tn6dnPgTTJchKsqCOxneC3DakoXaGL9vjPAj3XII1tZ/YXJGOOoxNQ9Zat4pNufdBtO3jYaH
fzRq4sKylDGYjjwaIyQWMnb9qbFSm3kDJkSNHXTWmoU5qpXC2RB9Q3BNGsJlK4+7di/FhZERQlCY
lbM/xTEgIrzkxsy0A96R3RDZwS7YiOjmiTw6wgvTQsajR0glost4oJURlD5Jbz4/EI8zBDiBC8MS
TQTdRCGiKAhkRB+gWI/PDKVUB4/5SEcDzN5RrrYduIcVDhrP1YvPniXqBBdfeO36C22CKiPZtwe0
J7aQgj1RjTGxmv9b/wXnOmRDQk8H3t6G8C3YTWdO8pfn37268At7xfqeP46ztYUCAbIovhHptAXA
pyGe/22EJSw8jZiiKKVszgb9eKnKMgWYcErwKKkdyPbqFiiM63ZP78rFFOZX5e71SMo+gfJ3j31A
A6jWvQsHxEDnxsr02JpOwdV7afZAExZf+ca9XHmuli0/UGKF+A8ZzUmC0qYyGaIxQJv83UwgPswF
C9KysQespVDdxauCXn0cqbcA9dnCJVUYNfnPxg6trdnCskReyGYsAcs+q4bhqkda3aVywhtQUIa0
hRVKDv0CGku6t/E66+wRmgWoL5rVxrVcG39hd0C1zpIl2FYdpHr63+Slsz1wWm3VJGbX78GlFxam
hfLJEdSeBOlMh+HgfXXWLBN/5F/7s2/3IMg3QHSK5tdoUvjv5wu64lYLCzPjgbCbFCHB4XQt6FCg
RIMyd26BeQdkQf+S5cOpWJobsAoERIElQ7z7newCVn7+6WuLtTAH4shB6LjC73rgjmu6Wu6IfVBC
qEt9/vtrL/USxF6QUiEVgwjyBug97bOLePKR9nCkU6d4DmUTRqalB+LibUEdV0z+EtFeQ3AmHGOJ
dEATr9bDqWRKFVRmkKKC1C4N9jvUwSk0S+7zS8Bdsvb0fJ4rR/qWa7ozQxQ9geR/XkfAgl5xYdxy
M3B+DBKFDuW8d3e/TYgcnQ4eltDfj9fomF8Z1PXAbzt9xYet+Pdx7hODLGxCUoE0G9hq4IAsVkNj
+E54H6zYpiEIXyLvCm2zYFce8H6KPhRrNk7fii3lF4YALB5TS5JYtcZCwSJ/hSKb2X4LWz+/tikL
SzB6YCIle/g3goTcFMkpaNhgv1th4+vXgk9+ce9rcCIOfDzOlcixkkFT2PXgiJQBQAaN2dkDLbfe
UmrbbNiAxxV27NHCCIAAtoQiA54egXCpb87t0bkeyb4VnLwUpWykDx1g+jZGmzf+gRldoq7HJhM6
cOOjtIvwD1isDcdpZU+WiGqRHOqKIjxYZ76Wm/FKQK+Ku3IclLY2QNXMygu6BFXnaVdJfSzgebEL
AD04NDmFdnPJjsIO4BObO2VqcQBFJZ/LhUKi3YHXQzUAMgvQ7qu4qzWwcllbwK/HVVCIvM4LcXd7
UZ4Reyma0+0AYGU6adNGjIyedyl2rYNahjJqgQ6NjD1v9mZrEir8P5UF5Ij7eG6aVkz8shc19Djo
AfSIIKsRghYKWpP7DkzJuBPPf3/lEi97SaGzVIclkSMFIzMOsQeBikwcvfPzH3/MNIDlW5iINu8a
PCD49Sn5DJ2g2Q1QKf/syqtHq9C+SIBxaQN5qx61lmxZ4sdHgofsIzEgJEKjx6SJpyiClAJlTYGC
4l0I9zIWVRJNNEpyDbZKnGuGhFsYEqLhybiey41l//3FVHpP6x2vl1YELQowC5ht9eZ9Irx/vqaP
8elY04Ud4ekGmqUZhotEa5Isjv6lMyXMNDbWck4hQRSbIBbrQQALQmC5ZG16MsnYKgIZyc8KEl+A
DqZqXDkh0MRcDL5Lys77ACytshcJSkyrJZoY2xInm3DQnxU1HyzzlSLFDEh+Wbw/n8bjvj1MY+G7
NITgMTnoUp3ImYB9HCQ5Pws6aIjUatfrg1xcUBRFgo4/Dr/+x/AVHmoQ71zr4/PxH2fsBWkJOB98
6On6oIVyBp28ttd279vMHqVKldNyJ7KROP7hASjLzqSa/KNzu4Sa8zVSoMKcDpoBbdwutwU9PhW7
ECXKRiE+yF1zagxPez7Dx6gCzHBhu2jIrYlFhzeA0q+djpDEbS6lEZ1Dl/seHM/KncDMLcANUfsx
fCXa/390GM27+OD9WULKpbpnJjaEQ4JOI5MCBXJrTZAnTuQpV4JRS0EsVI7/FpAskeUU+GQlKoHT
GDAQVtK6Fy/5GKQr/fZ8HVfevCVmvChbT6hrHBSvh24OJFDA6nFG79i4VThde2SWoHGwL4EhreKw
USr7Oln0KxnLqeEdmbfZyUYiDAj1Eehx9IzhXtjRvFnGZ4YIqN0wKit+9xJHDqW7soNgFgti+KiT
QZvq5nW38aKvJVuWOPHU4yKW4zA9aJyB993KLiStI7RjLUZSG0nvxFevPPLltc/UCV1hhVaexRHM
8m859DQh+J2lEMewBsFuPchm9qCO7kC4andI2yAo5JyOk0PWGoweypOESaOGKKS7ooKOMySruo1T
tvJQ3mZ35wnkfBYijIO7OB0a/5VpzjMxbKhD/5qINnZhLVZY4sz5gugZCjSTDnkNLozZIJc3ILqX
ExfujfL8OK/FCkvAeV7zrVC3DWKFVji1DPtDBa80yvWcmUrgaf1lpRhE9JDXLamPGnrN4KOFDBZk
lNGey+WHQtryDm5O1AMjscSYt5nIgZ0UHj4Z77gRrVQkCK8vZXuGug8PNlcigKzSG3ug0eEVRiAh
M6px0vM9XxgMAAwBaLCmWs2Smaimwc0EhJQ0o0PK/i2iRAdVXwS5ZQjfgkpQgjB1TkLs3ZmIt1aC
OoERUoA6NqqEaSWKD/lA+i+JXkwKUjts4kYC0n99KDOsnYVuVQ5q66vodtBoNGuKjUOyn8/3YyX9
cOsLuDtXST1JXFGgckwq1Qtv/+3szIaum/H811cuNrMIDEcWqkGUV8EOcz9k8+H5G5d6xS29wVPu
vhpMgn6Z+ti6KT2gngBhM6h/yf4mRdXK+7HEgE88tNQyFlFzH1mcp6avnc3YlIbAA/ToWy7AHEk+
On8Lx60doP8jdMh1djq4O+RYLizKTK1I93QkHaVjsnHlVoKxW6hzt1g8dNCoCuT8zsSgSSX5gHaX
DMmH5zu8Vty8VYDufl3K/ZrEKcIBQhR7oMAaCZY6uFGpWVlAJe1QBdBw4iszuwK3bDfXyogvm6ir
FbO4hHTTYtUEbB4ggwuxFwVeHHuFUIQToh99rq9ISmhMWqABVix9CBsx0VpaagnQzmMQtIscTnVi
dbpn1AakPS/hLtVElTNEHZQy4s/oCP94TuiFIzWOJJJDGa5obw8H0Y5dQIrYI3GG2K0CQYvjeH6+
lSuX9eYf3O1kUOVdlIo49GwC6mlApiLu8vyX14w+vbADQ1M3jOjD6FNt68ZMjYRwAPyLdxAYsIlx
g8bUgpJ7rwPJa+WESrjHqByBzpK0RqTdOAXLQETwd+NrVi7eLSa4m6gHzlWwSyMsbNReq8+tm7p/
oe+DvifR7Nxgw91eO5rz6HejxEFZ5DWNbauo2CFpKN0MudaVkPGDAi+UpK2sHjYu4Vqge7ucd2P1
LIirgTKYO+pZG00qNnA/sgOZXrRocRuD3Dbrgb26VZnvBoHKDSUJM8Ius2itNuZBfC12IZamAnFo
oFuo2qEd3PBfEiN6FY6EFUjyiJBC2viCtfrTEpANBBDwGvM0AT1BXxr0jYGbQDeqsmWTpccm+Rat
3U1xFKOOrKBd68TQVEnxdJsQAKt1Cm0+jd0GG6/iWi5uCbiuJjDmCgNWkjBr2bttGXpqbLSzgUNj
VOPDFm5qbT4L0zERUyIxNIwzRDgBPylADBZa4bE6baGN5h96cCZuJvJuwTjPg/qIgAF4u5bhHZ8G
dwsYvvbTC5vRdJDEiXL8NCO8Muy183QmRkf5oQg20u4rF/S2O3ffXjJCKxADBhgpoz174AaRkKUo
0cGm8N7G27sW59+yNneDDFMWEYivsPipBmK9Nv8KEkVEqtdmwFw/7ikEGDVoc3yo5II/ofylJRVs
yCF45beKjmu5jiVOGrKwzNRT+AaoMIEeBwo+QuIA9iiA7y6We/IqqjlxhRK6Gg1G27yLo8mDUSB1
Rb0DagCxT+ESDkiU/mwY4NnDeXRqFjmk0QuhUtHjg6aXTiV2+Z7WwpNBGRwno59C2xhl7fDPzt3d
0lcBT4Rkj5CpGd+43KrGHQl1mwZ8ghP/WYqjzLZmGOSI79QIZdiAtnPRHImdMFzIr6yXw3gLK/m4
DUGQlrBpIhMEn5aQI+B6+tj6lR5+hNATRAHX7Dg9ZHo3YtyQgfYJVOytLrqCpS6lLLJBKOGmJDow
d14WbJzJlYu1REq3RR5IXomPIcZMaRu0O9GgORfQ1wkqzmADe7TioZMLy4NoFXIZAUxcIZjThKod
dy4D5Ho2noIVn5ach73b23aKQfddYA5Zi24kCrrkYMcNuK1C4IqHQC5sD1SEICs4PzRofDYKZ5K7
HbPvFHQ5a0DrIP3x/IiunFBy9sTuZkFIyKamIobp9PYLzNLy3J5AOlt1uTXffAkLRj61Y6HRiWIG
iKWO/suoJIfY5lXhPf3q3uh3AcyRoCnyXUpJoOsIOR/VB8PKVo1r7QwsApyQKpKs7ebpAd0SDxZo
2aUgVYtoo8q0YsD/FygYOnVQU52nh478cg93QBFRQd+4JmtO6xLVW08+ZBQJuPliDOMg99dMF19A
iq6Jvdyqkw21vsuIFCZ3Sszn5+ExoYIApYn/Hoh2CqY8n+NluldFGAaTMnNCTtB9GskDSk20WUUq
DwE1Iz5CO7bajxsjr0AFoXL135GhhkqGOY2Rhx/02yWVCu0XHkVvzTfYQ6ITSnQFKwZmKrnxJQZd
E1wvbctNedzJg3kvrIUU+tIYg7kCVTf/EwJ89qSzigcD+eKbnjp+xMboti4wsiqad7IzcZoqGSzY
brTj9dxsIXgkB3839uBxBVBcooL9QGIDmoHl6pVMzfRuN51qHYJuRm1vkb6s7vPCvlQUC0VHDhDE
dC+9Z9BXCpXOwVW8emqpgC7Z8XROY3U0GXMAcW1cl8c2U1xigelsqskIekaOGNK/RAPsoTiCahgq
sM9X7vF1F6XZmN5ZsxEZ/yDnsXDSIUAzZu1sITZXHBhRWhiSuAefacQiYMsc+gtJcNyMt+aH0ZEv
K5zuWLrhK46oFhr5MXfoykxCJbG5D9oZN5ZuJcCCCPh/5yaUYAm+4ZorcBx8gS0YshXoPoB6MVRl
lOGvCEW5rYT8Sn5BlBaOy1hPZVBxqJx0wAJDclIp0DzwhzxCqhlSyMhz/YApu37r7d7mN/Oyj6N/
cYkVHgSC9Mb5SDbv6bVEGwfc0R9ehdqw1WjkLtY322rnafxv709cYoO7gqGmcgBwoz0TIEmRBQNK
73rmljBzG7H32mQW9qQVx46awgYlZTFtTZGGfGAdl9XGs70Sh4pLQK9YQjQqonAe/S9wRBFap4CO
2VdeqS3wyZo5FhcGAmovY9C2JelAZfqMKnJ06X/ZKxBJkCkIQ7Reo5eQOo42BFtV6DuPKnTlt5yf
x965uET2xmz0f2FdE4IAu9In4ZAakpaBiCDWhUir1HLjWq1YjCWQt6aGKJnYFngrJMMnsobI/F5s
KShQbpEpPPawIMG0uLeRUPkjPSMAPB2k3RWhjgF4WlMgkohMqUBvGG1Ek6uHYmEiRogJTY0A8yf0
L0OoetUXRO4UAQT4rf9BvBPDe7jF0fnY8UFK7r+zYj2JS1gfONwsVBl0mhZWk/5pJX0Q9KFO1H8y
50soLptSIkd6EPP2qID64qMiVZIhAhdQ1QetXKRSJz8faM3eLWG4XUB7PlW0kxMoUQ9YcRxB4eQ9
8dQWkMhUBYW1yoCQMi/lPLPYSe26j6wKVGbrtq09x0tYriCKdSJE3eR0nt3nO0gQyhl4XTKNRKMg
yGsh5TyBS94OByv1rPEHZr/1/6aJU6TkxvG5lSMfWMUldNdrhFQCLz9oV6sL+gRlqojUfvogBS1g
nGjQJg8MbOK0b4t93HyOpQengVWo/D2FemqZK11SvvZDprAkOjchxVyMwjlKTAYMw9Lga1VbailT
KqlnItMBEtIEIZnBgzSXSnd0UWhp9NWjEpXRoAgkoVZ+qYU/Y6v/4xYv7FlIMmE5xFhhYufZ9G92
AbrCFpRRT/aVSZ3ySxbLL9Hrxmgrt35Jxx1KfUZlHbQ/WsU3SZB69hrqvro/k2eBvS74Qq4XVNVg
Z5Y3Lstj1iBBXAKHc8oTKQhQge4X3d/0pa6RScqyA+2DpjB5rXm0mvhHlgOx1nTJIs6ALK/MZ7GW
hJnDC9OhLC+gJYFQAa4AiHV5XvMZoBUCqD8PCrjy21Et2FzuqAyKCIMsBBrb7seG37iDNwjdo+O3
MJSiEDeTwPTQAPIa0E2gnDKx+sSZcSQgE3ER0cFT17iXSNG09GjQwZ+Y2Bd59Qck17Kf/EzxV5tT
xuj/FZO3jEJCy+pZQq5Ys4neiOjQguUa3MfSixcbMbL6IZgsuKjfpbjlPDiqawDAvEQtqTcehRyS
yw5sbhQFIRMkVEb/guVEgbCtSgeEnGbvQ5W4HWEkklZDKGPEz4ERR2IyF80WilBpPFp4+3yjRLqC
sAIRxn/NLREKZdxwIPUlkQugVOJMmZmKhO21tALg7oiNouaKVRcWVj2CRnlbcuzoiADUsyBUln3I
YPg5WrPHi9R9PL8cKwAucQmqDnGgkp4Dv3On9i50UyQ9/q0MYFA5kzbw9tYy6oMTJSqtETnCe0dp
ULTiBJlW8r6QaSdG8lI/E7P0UW12gdLWSGaCR6PbN2AMETcO5NqjsMRitxTFQuMAFwoGOc6+QSm+
Yw+TRs5URPG7oDQNGuHRK6NQkboVaKy0rYlLJDbn8Q3pDxGJlHABvH99YicUF9CyyB/Ct0JU/eIw
UZe++GlrnTyVnjKK8iC+s9Qg103+RqPFEh1sP603qQyqVmSod707jkqQqCmSfpwbBfxGxL4WkiyR
3RGNfmiCgYtI1RAKn3QpwpqAnRA0C5RW+x8SuvYB+K4+yHIrJbJyQpc4b+gnF0NMYkjw8Z0T3bd4
sz5uhadrUd4S0B2NWR1nc5tChwYLA9E3vecKrLDVff8PYeex2zjYJe0rIsActoyisiznDWG3beac
efXz6JvdzB9WDTScRL7hnKo6VeozMDlm7jhIHtaD9mzdqr/pqSuc7SphoR3Uh/8fy/V/AexN/X92
sbpi1UX/2Ow3fZ99kDUUZCcplNx8Px2KS3kC+RDwfit/VP6U//ee1OT/KNP+D+fv/5KDmyqyDrJy
j0mZPauidRPX90bIv6tpvBGSOxioQhLJlnJURRseBdL4rkhPqRbvu7R3u7461W3sypyC1W2Nrmbq
191tqu+ZRlRglTsttAPRiaS1W268LNeowSe/XH+SaNwP8XrutHJn1rDzWUP6T4bxsoyRdN5TAHU0
m1bklC0xlGl32KIBFGb24iL2Zhw+i8RTIkZ9xeFJkKzV7iwd+5Hat2TJbRfVxQffNuWwKo/F2J5m
694y7KmIIZo2b6jMhNG9ixR5w2I6gvzFlecO0eyPZv01pqGoTY7Ex9XMjyxTkeSQnSDa0fhd1qSZ
FMXHajVOZfzFvbUzl97JN7l1uW7ywW+WN7H0hQFMvTa7zClibBHyKbXl9ZqoRWkrUnOOS1J0zXVG
55TOjb8NuTeMy55iyexC4rL2qqZ/RnFxILfzbcoK18qrF/J3g0ZVPxKrcJa+/E6W+TIsSShZwdjg
ezpU4m4YLJuBB7nPjk3aYaSksgtXOatwUFLTivj6mtB0hfjjaiOXAIsr+SPPg1LeZ/FP3Y+uigOQ
aKp2kpmcvpVtTIzqqhMTKWMjDrd21j97UzlbnZUFnTHqpWeUevZvKuX2e6zbEluWlqSDylp4grhp
EeokLJUbEyAZCjHJFGXbGzZPcbWnzuArJ1n3VnWyNYXDi0F/r7KwuBa690Tv4netrt6y8nMohumo
5VogLZpbT7m5K9T1U+rXYlcrWv+eJHhSW2r1t9VtsM09/pJeNtyj5DKPL51+SQinJ2AaN+p1wE5y
2uGJT0VvVMk16Zw8sjwlDnLJyaL9WpVEHZRELJrWCEMTdgmBrbe8XRk1+4lUW06vCuPEySGLwzLb
Dc1+6S49pXCSR44yNm6E3dNi45mXzLY4uHjTsnQTzmHdLYVgwad6SI/qSNa9M6o3jMULdUcjigGc
KTxNyzHpkbQQt9w5ANiGR5Kv4kT5q7idyIooZ1SSneh2kh0J66EQ21OEaUgJj4IV2tXckieLwMaV
gZS6Oc/5vWHdGu+rSMRYS77lXTPHY939lu3vwp5TO8Ix5K9mYZEo01M/JIGZq2/QdUyIGbQkwuKm
aobcT0yw+RwdunQnYY9LzXOlXrfouZ7lOjQq8YLZyKXopFMnd15Lyle4DvHbKJl+rIMnbk+5dC4Z
bFvmzy2vD3yMdYabFDDu6V+jdnMmazisYoz+2trPSmSFQyXflVV9ItNWeTajud+VROEKiSsoS3HQ
MkAJNm9TVgQPVRhZsTRUCKwOr6fMbmrRUYs3pU3cZc2eMSmdV955QjRta/h1e562rXVMctINxSun
0lsIqx87v1y2t6llQJ2ot8kSqEXtJT6PHwVJ9KtRXqaZDF0BP6lkAipPkZcTcSLEEFmDJ7BUtCL1
ac8YGiUQZn5epMzvjM2tNcWpjZ6XJLah1LqV7ImPWS9cX+pjJVQx/qUnwXAnUBURy2iP9CP38XNU
UiGXY6Xhdi9bQZZqlt+Kfb1TEhTtlt58tI16beQ1OpbxfZ4vY/s7ZJ1N8vCwBnn7bPLW9RS0aHCZ
O2B3lHrtGKPo9MpBF3apWUVuNZ43LFzNtD0KSRGWgP2xmJdOl1rPEeHC7sRtqAj6XR56or+EfM8D
noO2OIE8WbE3DnZ3NDjZLiLQtXGdBjxMmVxKiptI8HvxiTLftO4kh4jTt25Fmi0g1/gsrEBcdyRo
aIOd6c5QONI339luYTY4DcEapk22uoSUEUJAsScc+fX0PJPDUx/FzY7Lp1q6pnheVd5AAxO3vikd
hugmbH9JyYhe9U8qse8g+8LArDYf45epS3ZCVoR6UrwMWYshbV7LQV/uE4iOti8Dc0oMX2EKT7NI
AF70oOe+GhUZs/vc6cducXIceLEo1bjSNE7Bh5XjIVaeOcnTlVigFcuiTw0qIdYOFv2VWs1YUBiN
o2m7RNwGp6obfkM8DKe2MtJv6d6l/qJ5UcGsn+7ID3oWvWUZKIYRMAyGgfZiOJKe2iweL+5VR6hR
oKTMIcXXWZPdzRjIoCdK0Tj1BO2YMYfoFpZ/xYa3C2MfTw2ZDDlBaOGg585Qk1GXVfOH2o+XZSDl
jWQFoI/Vq4ojUXK5jF0ZSXaTN0r7RvGExGsVOGNcbQZ+r2k5yZwOjFjw1L7S/NxjR5vTFs3MYJ6q
LVRyekn1VxFxGlDdtT5n4ku5CXYNEjDsDd2TeiiW7gXrqEDrj7Hqxglzge140+pzM3k9ll0qQADB
qCXxTsN9u00IfLLhiVHMKupIzqs8wkVMwxtT0gXUl3XlPKoWX2f0vJdHZ1gXAqvdUfw0sx+DhIqB
NsZPf0eTQ4JJ2ppzCsELolmC7aSwthRHln1J8qzuuYtftHqvPI4KW59OdXWAjYrLs756HWbbINSq
XRtO03DOfQjLvdyea5oWdXSnKJSZaRuDathZJH+C8b1v8QH+UWVzbMkXKVK+KVtHS29PVHnk9s4g
+YY0eGNbcg5l61OzamHMG21i8aLShRZNOhwzYnuqroOOgp5z1HbzrG3ZZ5iPeLHYc8Ws+UU3wY2k
xMt0/cv8TDovrTYWbeYouryL++KAFdV+ejx8EF1zzv2RhNB2IxWv9icO+oZ3AXIzLMse3w5Hake3
Ws8FLP3UGtducKxhXySDKy9tsI5T5bRde9TAAXSStFWlvbTDURbukVIcevmLaOVqjZjOH6arkgpX
Rk6cFoNQXCafRwNMSdjrAvGnLRaTyyzZ6uJkZnaal1bheKp0Mjrr7jDKRu1Y20plJe3k+H00gIxG
1aCoEnuKPYqyRDb8tVzK723iws8Mxc1KH/EyZshWHaix7q/qiAtT746bYo+g/4CW4slo2L95yCVg
qAyR19teXU1frmgrZT1I2vmyzO/wxXar9o6Id2BXzq5MBuNaq06iHa1CQ5ddrQdra4knxlKEiy3V
783c+wxWkh9JmixYgCWUxCeLyXsVGYEQfYlABqBt9mbtLeNGymlgxTLBp4/FzCBQVKm2eeu6QCuj
fWOZf6sSK+6UCdeyCqNG/JIycphSXrU2tYHczDwxkPmXAdppC8w7QnJNM23LOCD4bqlCtu5zXZfA
6rB5ml5L61MWX4ftVV0p67ymuG1EJ0qDvxLcgb97FCZ4VlIKOLKePc2y8jsx3+WIBKHg+zaiSisv
bdqc6smSbaUSQr1hxQrdzph8uQ7EMvunGq2XWAMWug9asd4Ijyectat0by70zGZ6fiEvKT60VTkf
Z70nFK8akjBZl/2E4bbNMO/TVEsnfViTnSJOHzV3+I7ZSyuouy9py7wqs36XhYzVOnMm/TXTKd+R
7IOzp1ei3QnllMrvPKMxmUrC72YcX6bW7QvkW+u4p5oN20g4VFK2S5ooIGb0Ffu+g6oKwTpT4kxV
+qdYWCrHZM1phNob5qe4GhRpLDudfHJOS1QSdXXmcj4oqIv77rhln6n1IWocFWcjtxI7Z8NXE6Ge
RBTkXgPI1Gu9J7QcJdOCzQ5096HfFuKdGcWyU2tMjstg7rpIuTRGd9Qg3eKmPGyLxQgbzUAX+UWc
ubVU8fgacacONUT5th6XuPTTLXW09U1U9c9moU2TqkMpsaFAXDPtN+s/EiqkoWxIjGcSwGs1zdvG
/iKngyMqfiJ/93C9plLdBempwTylm1/IRD2WanFdhphJA5OfRODPeeQ3yP2K23uxUrQpb31Xf6yK
tav7/LVK5lcZfGaRr+14XKrkl9wLsi9JPiMja1oj7kX4m1JgmM6OmueYZEyJFXgfyBJhL+Re3pw5
Yevak/tDDgkt+asVlMXdoh2g1njsXbXZD5a8kyqyy7j925lVQoL4szG2YZty7LaauwooQ6WvWXzW
V3fMmBxSpV+5GN+1+YdF6NKPcX44UVl6XZK5Ub64UftPN4gbV37ryduM9rhSyPVzepQU0RaGX90U
bIlU6upFMW9l6pYGjuRA3TU2FAtYqlJ9KFp2tSKJbCIhD1fGSVp95YyDQp1rV9bft6TYr2b90qao
B/pyJ4tOKWJozRBNobmGtTeoE5V/Wexytg75p2rwkJyUMYyMJzfumtRT0+eI6drqPVFcEwMPUTia
4q78hmDsNCfGMrz6mJV3zQypErYlyHuQDGmfzuSg9snesHyt5aamTTloy3jdZvMUY5jBvJHYV64A
3TsMlLQYpk66M+FmNeR4plITDT/LRrYTKV3Ke7QGGWENHePiaRl7cnZW2y+d8SVzyghGpLWbfFE/
5SC3mGCSNzbkfmvs9frM6dlxw0zZUWFWU7zJGEsu7J9mcE2R0FayClXTtczPGEudjmRsOdTgIKOv
9SVBmNA+/IdL2Te214WRvr5wBkAnUkaksGFDtedI8bXoZFoEFDl0Og0V3yC4o3EelJKz6FAMuN1u
1tmkClbz1pPwgwIQHrvclfKR5CKObKrsvozDmI5LsXIvpluQc7a1CKf2tFaAvoPbrPEJo7ugH+go
lmEvDIlvSXhmpg8gISUkqvXi4TciVTQtVr+das642k67YIqDTitwgnzpVDx2glLyjCLiQ3SHrIjd
OlOojVNXF5fLXBuhFsO3q8qPGGNGVXY7rvarMKu+UPgRDovLe8T8RlcV4Sp6ir6vyz+Do2epaDs8
Cbg0ykIZZaVtMrYNkxOO7aehhhPi+nr96purytRHZcMvDST9cAIUNtV3PnnFale/JD3Yba2/ln0o
J+dBeCfdOxBmcstMTAIwk+Ppm4NLjqtpnaSCyig6WFy1U82QWtbU4GS1lv48rCHplg1jvCX1PH9o
rbh8qFHbA1Wao7oXhNpX5iXIqsEDn2idJMl9nXToaKDzlRn5zuo/k70WVx2G7LO6L7plP8dpIFtE
R+jbdZNkJqZyf1insJK6n03X0xMl8LMlxtUOqYmDY9PzoDRPbTn/xTGNGxymHUWJEQxJ9dSYzE9F
pvUkrpZuL3pC97JGpNgKt1penZ44aj6XK67jt1lMSRBH0p9gSl49Rj/r/JS35613mk+l/QdHODL6
Qc8zukrhFP90DMayqfPW8VHAGcOhfhNkcnBwo8OizgweZItJR6aempQBP88QSMtypdleK09a/KH+
qlP+eluVntXeLhonUR/jCSE7Vq29tNibkq/1sRN1PuFoQAxr+Y4/JYVgheTXHcSDBGLXtITBh+QN
WNa1rBmX/tO/pYv6qnwIq0+4txRIoyvpbtP7RXofs9Oo9Q7MsXYduKy12AWsYJIVX+wkCfL63PG/
BR9vAW2z++I0ZmGF9ebkVFnQ4nhpXZQs0AnPRlRcGV5LJDNdcLwXKHTqFx1TqehpamVvLO0p/5fq
foTqXArVk4ISsd5wW/w2stwuIijP15aptX6XKYeybMJMDwiBZ9R1Hr6T0ZXTMMp+heQr2p7j4d+U
b2Ej+R1uVI1L61cBE8YdJsE2ibR961nNpTY2jlPkbDEYWL6nkNua2s/ML2vKzoWGp7DOl7E9NIIO
GvJy1cpZMpZGHuZ3pYnpQJ/azOMuWTNXrrDAypITauKg7ZOjah71i9YcmSI3MdJBNtO41j9haumy
vdh4LUEmqks/hdJGInwOVY9tWKvThx+6bE+ZIDC2L5JzwFCl9VJaYaO9JxIDiMX8pKv/DAx6MwAm
QupnDrPqXe3IdhR0T22PZeUm4k8vY/dbfVvo58q/ZrpqsP8Ks+W1h9GnpAFwnOTyA5xpSC5RE7ba
vcpPnXasmZ5HAl4yPY+4SRQ8Lr21CyU5pCDY6p8q8gpyy4vSNQDtBg87VFsGq8qW4TGGiCN8Mulu
8seVFBE1uKgvVa9yzPqjANBCBvF4ohxpmDL7R43nts1OwpLtraxt85tLpX+tf7XWj9vnQg9VZvLJ
uSdWZ2CyA0vjQbGmS1TWNxJMbaXhYRJULz5ZUUCAZWK+8FmM+lbd1eQ1Xi54DQvbS6dQ2SSpk6XV
uRno42mq9aREyjQGusiH207RWyVsjEyTmKSFKl5xeQNycyisIjCqjB2PRaDlSslV2Kt4SFc4hx/L
tn7VuSULijA5oZktXrX6Gq92Xd6igSV/0mlnKpU3gCRQVLF/JndzdWLzuuZ3a9so+04w61N3Qa5m
G8Zxra+V8tJGZ42CtoYFK3wlcid5VxaHlDnrUQE8zH1wq6wK+6eacxBz5l5mydLX3JvKN/TPcduX
Ahhv0H72+W5m8Nf4UojIEbk0GRtcPvlcRhLMIvHs0r9K3QFu2kW911IfExYiSCzDH3/ZZYLlDeoO
BnSmAtmuqfHSVL9j8aW3/Q28HRWC0h+bwVFz3t07f2uVfSxKZ7cdlKHxhFjU4vX1lrhLwCKa+raU
H2t63nAIid/7KrZL5ZZFQUU/HtuG9aIuLrCbdc46cDAlUKoQdZZjcFJNNGKAQAX5J8ab1B50ZEd5
cpgoZTlHdKfrWe/HjHt/1GnnJc6UTXCBhigpuiqkAqJZTtmPhA+xFqKFiWobZ3ZQL4tBNsuPuOvi
L7X+NxfvfeeozBRhQmNdqrpysOjVwUqkQ1+Do+gXRAxTRahRYGRXeqdK5trUC9tQXk3KisipN0dE
EdvfWrwkSy6Pv1y7KvW1LBw9DmLlR7MKV9Of89gpsjDpglHdQXJwDU+GMxPn0LzgG5wV2JYJp7W6
92RpN+cxuyb9m1YB4B56YfYmZgay4nOxQkX8o6JrhdjRqVJk6pjkkG+MsOWusKDBcdqWVAy7Ys1T
vYjUI3bSmeEcqfehjuFP+HwYtRDLqtn9z1zv2ClN4mZdYGa7rqN4ee5bwe7j30g/6NF+QwSbuEYR
TD9tRqmGgxNj+pqXvC7k8C6u3F+YG6YW7Gnw5GcLxP2oEINs0qIALons5ZQrMNBBSYQsbOPCLbrX
XCcNvYTwOGQjRaMRCv3XZhqOnu5L/A772hGNXYXEmaQNmes0MM754qny6/arpG8ykeoCze9bxJg8
57JeOWLJ2yc/yo0r1+DEKk9ISQTtpwdufV5VE2zbLh9hNpyjBcG4gy8wMEmKE4zA8rOo3nDAjXyV
kAABLz5zAxkRDnbyTtb/5ct7d625WJJdim8LZVr0qxdvM0pgoKyCo1Z1lCFy0ehMOuU5sCP4hz33
4YpaUjM+YuXUqzjm5P6c8JCWF3k+sBKKFozQURjHa12rP4sD0k7AXldW31LAB+M6LS7uTwp9pPQq
wHerIMlCq7vTAiSGGMOwjfa3js4zttJWqH7o4DkJZfNuNS81uVqjrZv4DrzOQu2ie7S39eeBB34g
+zXEo7jcFiRFtP5NHay912S+ODu14Ea91w8httVi+mlOYZ5V7jLDhInjTZkiezPMII7xme9v1cIO
o/3USDZApXfJmqd48rpm18777qUlBBSH+T96zwgppPoWo1Y0veg+Iij/MP7G3E0kpxZxqN/Jls2U
jznvpv0AfzB6Mnf0r5Ltpd9SxbkfM8E4Ur0x/jSH90W6qc8KNgTydOvflTWo+YsUb1s3oMqnKpZ2
1CAkljl08VH6uSmioyDZwjxBq4yQKxlchm6B5xDkD8iOo/cSa19SyknpDeUBsN6Sf5PYLfrvtAhA
WknINpcXSTj0nZsvu0gMaPj0PzU3nO4jU3+a8QuQl8hoO/uUKanveWWyyJqHpkGpgxLkvThHSxt2
+gke2y7Wo8qtK4ygsH6jgA8uRMx+jTgAmDfxr66faCUKfafGtd0uB63mml7oW0Mj/9dKP4r29MD/
MYLiZJPL63+ApceSU+3smCY7rGMsR6t38AOouESAoWT71rNQJIlZfCl45TPfvDEgnd/Bm224ViO6
i3d4k55sZn0J2uVFK+4ZayppMBPHqnZ+UsOhOTdKYKxutPigJQjCCAPAhLtE3Ugvw+7C3yjoxLCV
fNabsXyOXAvxcdA8I3LGOIiayiUStp7vW4LlwcFq70DF878xbp36XVXvvHaxdwucyvVg6nyg6pmR
h+9NP2QRsQZEDGNW2FLUCC1vbX3VoGfS11743TpHZuEYK7zH4RFEoD50bI4Vl47SeJZUu2P5g9uD
EXvZdeveFBV8ReImxHr/Ha84Id9RRTerN6GXErj+g05FAkB2c/dNfK2lHQotyPJdITkWtSsROSbu
YkNgmpzRfkHryylEbLpQ7vIxYGvqpQ/CLZDPB5xU+KL1mnytA516CTclO1Oy04yzhMxPPg3tzpL/
zfznFk5G2OR2JbxFzUvzVcnRPspeYE4eTY81ItLvsPnq3/uTCqTfLYqjFLdOP0gTl7nE2PKLFb0t
CaKQ2uElUKtJFNqb5mZQYpzEPZWzDkM+2eL0MEBK3bxG282/1kZF1TyrS3lYdJo21Z9ZWzljqLbw
rDPsUP6qivRRS8zeFmB5C0QG01WdrHBzHNbKHfTmZPz39U5iQ00C1DrPTkJKU11/qeQfMLmi34xW
fhcAIGxBGx8cdl06fQdrzzVkgjxrZQ5KRFpN3D93Srvv1ySUq9rRx2bXNdGfmDWf1mR+C3IatFDL
dq6njtrv9Dz3y1n1DNOT9YmLxa5iX6WbvSJkQkBqm5JbJz9y8i2jRpAPkRnQghM22Cmh1BweMFzi
ivoflH35Qwr9LlUw3WZmr76097GNvXH9GyfFRYHSc3GBOe9UfrKoeNKmjMEytImDfZs/aV4n+Zvp
V1At2pj+LfpehjpZzPGjUj2a8bZ3VHM+5S0ezMN0WAc2cQkmJjNeA0gtp+f6yeo/Yk30sxlbtzb3
YyO/AQH4+fiI75KfpunR2APULkTkNt2jThax9+cKWrrFi1uO12Y7galF2/QhmfdUyW51FGZ8taYJ
T6pwx1u0y7kmMLq/JsmJe3Ne/c2ixjpqf/H8O6O0jkEAbAp8LCgMV1IPM9JFBbesGEcth6P2UfTC
DA8P9GEF+B6uc7yrpv0KEgtZBZWgxDergr+A5wk16bDpQO6y1+Scgtu+XoGJwm2DjTtxC6ejY+q+
utwr/LY7O9K9mgHNiBSTYBL7sF7P9Y+B5io3pivgMijFNF2FcS88bcOROAtmKCfjQzNjnq5byEFp
7KwmRtvwq2OVUl/k+6KEZY53X0jInZ0T28ipN40+DbfaPavWE2oX7KSREwjyXWbpUyfzjmbVXeJD
RpUhUiDg12JipQZhFGMkRQbfxBcCXvffhfExzjtDDleciojrWn4mNIElBN5l4ixXR6q10suhiaMF
v3El2fXTpcxeLf20zucclhWgV9urA3o7wN32EQK4tH4xpqD971jjwJ7cKfIoUST8GV+m9dJK9+HP
+ilS3R5TT4/+NQsAVpreF338kLgZVr55TN7q5qtACWbNh4kkP9WZUx9SVBlcgfGuYXLMYztJlBIf
OdUjZWThg98pi23tLJKqokuRB0V1t6ZjN3lCcRHhlsf8QAK7qZhv63sL6vkr0muDewbNTx39aqaT
WzT9aJVz0eG5i9p5W1yN5704OOfqzqpSuDrVazqTliSVXpJ+NO1J/Db5mjH3lvInql9HHF3V/EoL
CAkJe6Sqp63O3EHl/mRisJf2cd0f1A4OEEciKMZSDLeJTgLkGKjPZy8P1E4nvXjNN+h05Cwj4oCi
91Ueb/GG9c2iroeWOk7WXWs4btKlaJ1lxvQ5wGjDVw+R8Yg4Vb21/VhEeH5HVX7Xh5wCRY3l0X0o
yFZaio1Hf5PLFBaoSAqnBvGjZEDpYzHom330zxKtSeMMym7ZPOXJuk7da/uWWQ7rARAUsEKKIbeE
v6L6xJWsKX3ro6LQlN47YJY424mV5a6VHaOQLV3FsJtEdOVrWkGHu4/a7WNd/SjaMQkkmt8teasX
0HNGrGGKLhbXQS3x0OdAHfbNSEdjkf0hH9rxm5Hco4Hnt7r5AjTm9h1NqCWq5/lDeDjBDEcBlUbX
kGI7+CmHhhgutEr1htHfKVZQxT7uGVgFufGi8bTF53z9aNP3OPEs8VOEokvVNz23Au24iN6iwz0e
ChB4C/qH4A4x1V8sSfweS+EQt9w0EUaPrybYvtC86xnHrJuQ6I4J+vSFZX6Su/QaFSpD87hqWFzp
vByE+urvEu3LTAhE+OskCsWZB5Tdx6n1rTIPWgMOB+JuuzRo6WIIUITY07GJOCdiV2drN/W/LDmn
INNx7HSISOJuZ3als5LORsOQdN+a8KyUM+KgGU0+457skNigeEf6WCV+tlXUEODaOrdUq3tGPnur
hh6niAEelPwyFLPdSMZphNHH31lwFPk2xnciJuG6YwuBlE29PRkd7X3+lDQ4AkyF1qGBAjGRm12u
E25j0oWXhZ/QK8I8g5gMb2bzZUoB65JmHEhRmE9d/VVYrIkUwIXq1Ezqs2TKTmXehN59POrppg6X
kl8YF1/8NCNDxmjeCvUnanDLfstE5PkSDbj8LBCzm2j+sg3YHNHsUidHqMI5Ksqd9CcD2luJDzLS
rhtyyEhW3Up/ExoeyqHhKNy+auu7j+PHtxxY/xmqGD2mTTipBnV36sjq07wkKL/KD65sUwJONHR7
QqJdGvlnrwOhFgueNm/gIIzpICCDGHgX+2OV/PXw8Cvd7vS3qb37H6HKZdPOI9R6TI/WciaKpvle
UxKl3ftU5HvFRJOVZHuZPzw2jQOxmIdyke4jngTzvlKfo/yqomWMo1exn3t3s6TLOEyR18mParP+
SIosKA/C8mFJ4NcI3ZyRjzK+ptaTLE/+Uuz7DZ4qulUxiJJyG+J9LcMcPknCTjO9zYpcffrtai+B
XdGNkHBXql2tClPhJZUnKu1/ev2tAjGlQ6ip0C121pE4WYG85zjClk/DPJyzUn4qVLBq4suScq9h
o1j+UzvkEsMqwjqXMJ3b19xzkSbWHRtr9tzSfetL+iJYcO3NpvmVNME/oXxUujpsR3b4MGqca8a/
cQAp4QaWZsHcjbn5FSXrnpy+53jcL/KLgay4ZoQgbd80Ib71gNodDUZqCNMphd0HTjNFp0ohdnOK
Fl9TxMRvZO3J0OP0rqgIhNqYmr7a6lC14nttEN6jIhyt/8lx7smaEgotasZye9vEBwTEkROLFrr/
c5HA5CKEUqOHMpC+UbW6t9IiSk8wp706T8wC4Ktmq5W8G60kctrMyJ1RbKcgGdTvuDNiHyYU1cKa
nMwIAYmqTGSHSlT31SUS/KHYqZLFfJvL3MGszK8C93ukXdfpmfazyw6WyexEm7oViqTqW9NV1yAI
YbO1jnYqx0zfZBLG6eK/VHhSCCmiCWVUxlLmGxFNkHASwoZcYsZsGRRiAtv6qTCFQysJs2MKiqfh
y/FfnJ3HcuPYkoafCBHwONgSoBedKFPSBiFXOPDePv18nNncUZSqIu6qO7qrmwRxTObvUmejur5o
r50V+Vq+mYw3S8B/6eu0ZTXob/VIi5+hpihzuBI4S3Ej6EghLgzPIchoLqtjLctn29YYud3DROlL
xOzmLtasU0/wJjDBRBUrgLAYekwZvIlsuALjxZRkVErZb+smu+uHzoTVCmC7CBiWYl1VKi8Tw5zn
iCzwAqUxF3VlaksZ8ns7LjRJp8eTD8FzaPL6nOmuJzhFlLE8Gs2rG4tdRtBI1XcFE5wsf3TRoVpG
+Wkpd06RbaOwwxvXReD72VoNTla/ipmC4mLLMpgDPyknQxBoS1JAfowNCmePKtLRNgyhMLgtxvCA
Tymi6pyyx8neKfVKd3eFtQ7Hay/2JtNMsQew29qyvbCsw1XLwA7oLHMGq48V8EgDDZiGNEtbxqMB
7q85j0wI5prPCWmK5tdmrHfgK3SjRetl9UPJ1IyQ7uYEva04e1Pe29ayIWqi8d0InAmiN+Jm6egs
0nlDB+BikMLSKsSyw9FgLJE/rAoCbLvJ8Y2Qxy23YSW23SRXHQqETqexrJ7ksKy6blOlxrYyWxPu
jZIpRnOI6Jnz96m6L4BTO/HhcG5T/Lb9W9q6BNYYL2X9CXAW1PmxDaOjVmxSfbib3S9TAHZndCi1
vpusZjXZ/A6lshXy3TAZ2qL42M9Ii9qlWlN6bq6+qe6akY9+XSJ/cevgrc4rBujEASIS1HijZvpK
Yb9FjjZT+TAYsOmeW03d6LG8TkHiBZVg2p3pWUGEEqJQ0OH2zbRuaoe4z7Ho3M++LtVlp07CV7Qw
WmpW8KUV6FHZ1EbXMFCybJENxyrzFjLLKPgX0Aey5CafMxVJZ8NEMCd090iwDR8GkN3RdNkqieNN
V7l7OY4weQy/QcU0QMgXYwg2VlqjJ5tiBdRWFCaSsx74RvR5vI/HClxKnitMbRXwSJfkBwUyzui1
zYwSceyKl0FzV5FITshzj0kUX4KbQdEAd+oo72d8KxmqG9u21aXa5d3KLm8KseNo7VUzFvcz0s5i
sN1VfhPtonP3BklMfiC3dr+YRbZxkfpbFFQm3UmMN6lApWBcW7Z8Bb0UZDUlW6su7f6tn1/NaqPT
dxrIyWqUNpLyBI+e4of2faMfR8el1il9JlsHurXQW77i76Yk+i+w7xIUCDWFcu5QpdtviVLRwSi2
P2bPeZk8amKyTxM0N1hCSmt+U29rieGn/ckpz7Z8UmpQ6p2aF7cNl0fkTmb2e2mz0IxfaFpWXYId
TUVBLI3qd4mUP/F68SsKw7URQVZUoHCJarre1IotY4OYvPS7IROmGalx3CsSjro/9flnErzLHriT
LSymL0QGAxV2FuPHb0EpJlVb1vZq7lYN7gj13JtrJ7gE2tEIWnlOcG4aqBCv1jh/RmU/7OLmSaTr
NrW/rCxizEq/tpCLMctvhVK+ME72wNyAPoVY8dvSS9qHyNY9m3xYZ/BS1LiJ0W7am/KOvGu0IaOL
5lcsozYFYjgX1WGSCJ5Qrwo9g+XPfFvWG1uixF4Sb+dMTHJgdS0GwqVuRW0OP6HC7CkbN1UwT/7i
8kV2goSrRgWi0nWXrxHJfpnG8Wou63w4zsM2Cva6ODVW7IUcMUn/1Nf3kE5Qy0MGkbpyc5A3RKcu
tlxP0axVr3KtwdDIPnntFXlKqMbNej8qr93grji0L5FZrZTh0TRMolcHvAmGnyeKdbGo9bIUOUPf
cNKml9AW1qatZzJAKP+XRdDBm2oX/v+9Lj1ETBTIbNoiae8iOrEsmw+hRlI3OIUBCNT2MbTqdBKp
fVMxaetM3aTF2zyR+DGaXj3rnqa9tEGxc8eU58AFm7w5Dtop/sPmBgfCQ2q/sw4BrN4sHDD5Fq9G
YaSRDxg+TzaWU5COdN65zK/WZz8rJQQJQd6ZCAd0BbS9sfKVCRsFKepGhPZRvJbhqiQfpgDATqJN
X06C/m5bif48qhPulr6JSkJVIbTzFOLabGk/KwJR7GYCczBWff9bVo64RxlQLXqZd+dOguhz7I/w
WqHUJl9V8Xm4AFXxndrFldeX5pODDAWDR2Fb5zI31hE+l12NKxnjipJvRMY4R4XCu5sEG3ZGRDnq
gfRviU6/ypLc32l+TuZeQbyx0Vo15wIEHamjdq2Hh5FJTqVjikWlx6dcWaYIRLqCgDnDoF10FJgF
VeB6TOuN3itIWkcwQAqxS6eE17BP/Wk0xF07Tm+jAm5oWGrtCx31cOG495XG6DR3vAdxTern+tYp
N3r4u3BJmY+0s0EhapZD4hWuc9YbWOX0pAcPqNTTZRK/VgwcGZ+7mkuzrK6BuBgEWKMn7FQmCYin
MfkIaL7q6lkOLxqHmxQPrf08WqC62qMKaBjfFEHPsQlZbPA5Psvm6A54BwJZVXfOBMkUWKm2cSKp
vwW4VTOI03CGkyuCwHcprtR+Zdyauw7iPJgrFyTV2Q51Yr61c7Uc9ApDc/AwRv3GCBw/S0btQRWf
Qad4XAtWFUVPSKSYy2AjyKiN0kERPCjvtRriQInfmib7CmcJSvZczs22ioMnBXhB7R6iEUhW2ghu
GitNNtIZdbYPqt5C9TOW34JzSFiOhhEgvDPtTap+TJIhg8JAV2x8ZJE4AF50s1Chk6lNsOUgfeMc
twoOTGed57+N3IZgbIkkGrVur45SIyz4oxie7Q6fEJi8abrcd8m6mbKNDYoXdm8FKemdfMCJhdwd
FWLPz83xMDx2A9JQU83pVmLfAlHRZ9ghx4w2LWU0CDrY1HB7mrhe5dUFWjalk3fFS+Oo92HuvmZl
RgENfmlPmYK24BbugOhxnWX1U2tT3gG4xXZ/IJA4VlboxsN2XDsYolAwmxAiwq9rup06vsnUGZGx
kAr0BoR2ZqB6sWzk32VsBb8AfjnAqi9bL9973iw6Dk0iHSVsLzkTZAxMotwr3VEwlsZr6C/8qXom
1xE1ixF62QDKSVpyh61L6zgnaeaywrpk/FVL5mXbt9tORQQyiz1TThfYikcNUUstvLSN1lEwMccY
eEZ5nkLeWKUdSucOCPJQ9wDfwj5rYbFBPp2FQ/1rZI5s3hX4h1CrkfDstPx9DvtBszzNa9NBxVez
sSyiDcvfQwCQV4zury6poZ4lXbeCwzmzTXAZs1xhThjJOD0ia6+2TeqKzexWwK/SvMtj0D5qIdUP
C7c6GB1KM6HViI3VXaBTDMeNH8cWXV3IKmzUnroUJ0pjoU2XLmyhGVzswQZAcqyj4oirk1SeFhyL
qb6zqegNIVeNACwWHsfYPnGpVyDAwua5ShCnDOOmMI0TQwGh7h7hISc8Futh+NIrZ5/F7tIUvGH4
Lz7vAXS3zoZN2FfbiK+lNWj4+8dCG1ZW/MrBv5mKbB+5ziZo1jTHsjtYjwGanbJktjeqlabQvABs
d3Z6Dxn2TgYvQc3pyEJBXCOj+a4MrVULu22OI1CseCyJiCsGptLYZxupN3ZrqGfVq+YvE6VWG3Tb
Kn91mcVE/MOtchrQxuWfbvesmNfO+UQHJqO3UIVIQcfW+ZHyNpDTbdoujwqiUTM6Ipn8oewxkcWo
x+HcgPgT82zEL8FwpjwtWjCskl2M6EJxVmqrXPWi3rjSWNXEx3vTjYsxxnBLl742BAr4qdj0yvNQ
JWubJFs32uvjU4kZSe+Z62aqnoiaG81ha2ntpb0CGHnb9AMHe0xgS/fhWoPcmHqwTSznVTLftq/S
9eiYjBXH8JZjvMkQ5OmJjcoMYYKt7SPqIBPzZtCEh6a/DkO0Liesf3a5M7AQYApcEqh488F3Jr+U
0kN2IrtyzAU9co99vgAto00KrXGXoPawQOkyea3tdyW6qraPvwj52sukv+vlhwMvr1WkunYvRT7j
AY2Hj2ks8NaX+YtWxOcyIsS2MdqzNjqPclbJL8hmr3SnvZLuS5eIuYbpdmKrgYrFdJW33yGUfE0H
C2LNe8LQoobyE1ES9/Ee7Ji9xelZOMk6LJCfJ1CZh648y+BKMyMLSOF9Ft5sk6uqi5etFX9YAKfD
dVIeqfejKjj3FtTVSACAGg6IrYOWfgNInv5/1ybowK1huKhIUmeUtu7Ub1qaEyGidKGL/KhXkz9b
2W6Sln7PvCw0sUaLZzJqx6XoUOBqWsjZnWrr0po+dOG85/qbk55n0XlprSBw0RskWZkbHoU1vqFg
LxJ32QeIyINRBVUubtVREWSPWg2aTwvsh3HbsS7yGxN+S3egshnLiV6X2A0jh8qa6InL0NmoYqXV
DFmMUJfmR+blrFq99hx2M9n4pjD2SQa53IpgNybG1YzlKrEMP3RHjBjrMl5rCspSpO2d6ev1Oo+P
igjuMUO00ccwOJdw+mWFn1h9ofLpQm1L8XV5r1mXWDHODTh77ZRHZVQ92xSrwlbte2dMUEJJx1jR
xBHglA0rrIiv0YDraiChLROx+eYECWmzfcUw0HT4v3JdSRGVagntiagUiLMKK3DX8Z6scTVLNEcY
Jsf8WYg3lH+z8VFCFhhIHnp/VKhhOFDKJ2HPD/RMW5tbJ9fgRtxQPfaYoJT2fZyTo5PupwqmIyz8
KE+xVjiIhqZNMk5rKcKjgtagGuODFZc7PbTwyIzWqit13cf/s0ytCtRJ3VUBqEFUyqc6UZcmijYc
toyNRzFcNKs2G45hE3gh9EoxT+jy59g3hOOnxYCGrqm0t3J2bQm0QsSr8tw4tde5nKgbJjgAXG91
xG0D0wBs3Gp+GgLSnozhhYO3057FtDUDXpqHzZJi/36WxLegWr+nwC7DK+vDdC/ouUWzdWmZA/FQ
5jZszHW2V2Nx11JJaBWggdmuBxFc2V+5Spye8lUgkjfGxKvNjl2SlggT3RKpVFwqvmaI1ovChh9Y
y7Nd2gxk0QHyxrFf07mHkV/B11TDsHNK+57hW6XfWMWlaa6TXBuGb0bGvgQh1ozHtioooUMagWWR
BsaiqrCkFSsV1tUQo5fe0pfoVoz8FI8dxvFnLG1bV83XoZbo61mbP0b7fqA2K+ezq3xm4zN0OC36
zRHKUByCeS0xe0ERr6Br08lCtyl2FcoH0WxUqb33TYnIONuNADF6vhP9Z2jMyM+jD0dPwcIV7j6X
XLCntogOIyHgDKQT73KmWQuMeW/C4M/UEt14wu8CijItJy7y6aSwsXvVwoqgLaJu/IVlqHU/I+O3
Zm/mpjln1gkmE5p4wm+sVEdZ576BIz+26kM6n2szXTPzdVnDHRnZpc5fnPhpqrkH8ZqLfTqgZa+R
ixvHmmyqpBaAlDe+YlU4WKciP72pEOFnLYpWVGjN7Bxq5bdBZG6Kb9iuscHcREpdVOLNF0scRJJc
uqbdMGfIyyK5hOKdmJio47hdIX7WbeGFfe8X89G0c/4wjFwAIRJxtyoV0CJCVCyJebqZyrtMv9Op
b9R1O+/IjAXYX8zkIDkjhtb56UZ8hcui3OLQjUAlrS2AkWmu2/5UdV4GzBVezXBZ5RTZqLPNr+o2
GwtgRCSPCuoOdBIoleQdYvJFYrwL+mfYBPRVSg/xWuPQVY6dRIrC+NsEMZ5LU64bvCPYgegEo6lY
XK8oK6og86ImXw3TcFc2kBuHqNs308tk+rFteXqyb+NLMx5sBKN6dCpVhaUpk5cyM7eOEPx6H255
rpV8ZzuwvLWLKhNrpPJO2bGlLQfuw6gNjrRsUunPrdgVrstYQIxbtLhFC689Wk+q+dvKcnRd9i4K
58e4enO1LsO3gtWhGjQfd6o/6S3yh2StxAhkxT68PVH3TpvOm0cvBTqN9a8zg2Xelo9q391F0DGd
Q3B0vVf6EJuYspR1+BDGt1URXSw32lX80nqgrWBdPKPutq1xEOpkkYhKCRuHDdP+ko3aNkfMxhR3
DyIsfmHUQAAAIbBiDNsy1rdBQlBybyEqmebcn/p3yzKAizrggbBck4sFnlrT+Q8dSeWOp7vTVlOn
ya8Gk0jO/K6IU5JZJFVY3regK3YfjqtAtMxaq2h7q7Fbz0wIM5IadyfIUzc2j1FdsNubUGXCnUXG
itnq+jlUNPvxltun+jb9vR/2Vrd1NYCD0AVLMF10m2JEJooFCkuKMj1X8wlpZ6L9SurCmxuSCtDD
V3DPLw5X+xheK0ggC+OEW6+CuH4z23NtY5aY8IMNY/aVN5idpyagRu1Q9mvVk8PI4TrrKL+G9kMa
+l1daTtxy4Ios3NJdpFdiGhT9Jca4BhObdaSRQgIJiCOHY1rEcvMaFmryv5kuBE5R/G4DYavEIuy
K2ngZHBxe8qkXEzlKa8RqeGv7+k8mT9r4e0btFNw6x5LqBBDfUk16xfRR0rRbbM0fjFC/Lh5Nt07
zBK4gppuKD1bE8yrPw8pwicNV8OyYa/V3b0grgfZfiQ/pnarR8pS1ZfC6bawK+uSoKcyza6SvCzq
phmpGtmClOhMZkDdN5mvYXLKMj9Eno0qNJpQN0zniFTzBXU2+QFIf6XinLN59owh8OJmKZvmQ2/L
NXvJ7xu57+icjETxLNhHJ4W6roK1DjIkx6s5UZjZVwHq6jfBNHtOllJik46lZP3v7LbgohVjy9aG
fYdgpwqug8lQRlGty1t5AepWla9YfrthJSLcbMynssHIeVasB5W+QkQkClhq8owK56Si4YvpL7SE
MGcb/3FQjyOlBJY3/IsySv05z7nH5+boDMrNE3kB3Snih6paYbzFi3+OIEMnurdH9KLkB6g89Rjq
+MYAGVZh9iC6ZTDda2SyKFu2JZbW0l3VyuvQIqyJV53ljfUruu+Q+b7qfRPs5PAwads+2CSh4o/R
OYjvUrSnrj/q17RaTcNnni3d/C2ClbdfIwty6qmFRY1eJGfF8KSmS4chVMNBB+BUcuJpcvrZuaG/
z85jBmIutJvIM7oLHQqbU8Kh4fYX2/Lz8aj3T7l5Fb19UkLrteTuTMWRGthX+yPUZKN2j5Xcde6z
QbFcgoOnfVAsG9cOTqIbPL3hpUV4PDodExjNCiP/zKFzTm5F2GGDyr5IHXNv3Ey1VSWI/IQW92oy
zjOtoRJtjgxt9Mc55oiaMzDGzDi1NWoso5g2nSJgoopmFzgFx0I36eseAZZXYbvSsudK/UjjaV3h
JZlKpvTW80wATh/xh6z9ZARbLa63dVltUgW3VKqsNUwAgkSY7E7e5sGMSzl/SuGJID6pResCMdu7
UlPpPDTU06CaWxfSvwHWK4cXmTDIPtcpYGy4DW1tuM61L6jikQPva4uCaMKOV2Wv5M7dSZUmusAT
HMtL7+Qcv9NakJEzZuvWPhn6STe2AkgIBlJ17lJa9WY6CEtbWFVV70xHBn4srV9wEwSOQHPXkggp
iEXJG+818yPUxSbG45XMMNoJCnxYDtkbbHFjYet4sgjIUuP3TKB6lVAzk26ugW9Lk6JWzLvaSA6Z
0VwjE8mvkj4qYbQP0GZYSni0mshYiBITWhtvXCE3+owhgoS1sZh8ojZ6CMD8QvbPwqifyhg/w7As
lLugIzJ6yiyvvNmPEljiS8dS7TlcjZtT2U446KrKRt1tGwbP2d6DbkPNF4uAblHqI2aBqMkWXaX+
UqrgRYmhhWGmbJu0A2l92lzWdbrUEOa7zXaMVnZEuSKn32Ec73MXBTtGBSooqwCkm27Kznzdud3S
QcYmtXwZ2BcZRocWbY6lglLc6vMUB25uuzutJtTpQXeIkXPQAiUAuzBrbeXHeOKZYW7hLmyUp1Cv
fRdmoE0lgo1LyDdC1h1blT/PcLv59Fm5yEAUKBlCX/oJQ5TI7hxQwxqBaRchKUIVuDDgA7M0XzZm
dR8U+clO5Znxz9sxE+eyO8QDoUpd94WQJlY2QjmFieUTufFLC+Q+yGzVSyTmBKp8aEh3AYZ1SAI0
TvGIoPjvcVTaLevqT2FU3wLvkjCfM8cdsNssVO99fsbwvLhFJl6GBZ7Bf0Qm/hBH/X1GcJnEvaXq
Fgo+cyWVh7K9b4OnfzzA7Yv+4QGsbznqlSnVKTV0ba+qQ3kTiOr1YdJljBTRgh3SprJ66ZIBa6xV
W1T0Es71qwsFtJI5S9QH//gePwTcfp8mnLR6Xvcu6px5PN7ic1P87FCAq9lH34VPSV9Wqce8dDjP
QDnE4A3qPz7a+ekn+BaBXLeGPdsON8NoEqxLdpcdBiqGvHEJloda+pownhPuBntt1qX73tgO2tbu
3saWoIOGBaZU69bFq4gbJGp/Vam+jBX3k1uskRv2L8Bczq9pLyqwB7O56Nbk6ROVmstDVfdyes45
hps3o9I2EfoP1cVkHof2mxweuUMxP2HJ9AQOs6AcGT3RbWJL2aVmg7ye5Pe5o6LFOM/CNvDiZws7
fGAiiVOTcFaxs9/UHltlvqm6eqMl7S6XClokkyGtVIWfKf2BXu10/tmY4rwzYHH//kqN2+/3p6V1
e9X/kXLel0laZLk6M4hR3p38bBeci3W0ePefmk3SLtQ10hJ18ax4WOvQyi52w+La+WIBOO2F69+h
94EH6aCihV7+/Rvp9k+r7Fu4qhSK3ihOaNyFer8ho0pF46FUv4iY/1U7+qJ0DeDJcAl0dyPBULWi
Go3iAYeSQV1OfCPsRdpSne066Kqe0nNTEXj/HjfPEbV5RqKpda7k2dXSjYPSuwtJXZ9gmQYCTFVL
PyJzPQ8favmYWvvxtzXdPsAhsGveZPl9bDwppCSWS9Qs4UmVpFbd5AFHfRAYnJ579Hm5vcPvanZL
5I4XJk4vnSuo9CwfJ2ulEo+REBd6UChoOt+hBISBZkntwpdWQxGOHAhz4nI28Vyv8gHIe01A4f3N
TglO+3tw0LpgPfSY7KIejA8i6Mrz0L0ZnMvcXSyOLNmnED5zeYJzHUt8/soOQWYtxsVAiFm/CMiC
ysE/QJWGJ+cZ+tYy7gyuMerFrt9AXWB4a4atTW5QlxxvKV2Z8TASpouMTP9sSjYBPXCAnIC5YzN6
ieHdMtEjy24VZfMRiyI3jJT6QlVtFnp4TusQT5D5lOrmOYoPYYEmxj1lyA8JJIiBiJplO20b3UTH
eRX6sQu+GGbTjidjrJZW9T7neyxFMNVPNR4sm8EeJRuUICVcMRpIln5N2FJada3NqCN5W1z1sj/X
Xf6uJ47v0vNoXPlZTo9HTh3ZENM+sVyPTiKqlyNJATSbVHALEb/rARPRx3Il4ViZdV2Gmyx4a9Rj
TiFN216aguxaoq900kyQNW2SlFPHOHKHzaDzBtLbnG+VDGvUpcjy5pgck5Ii0WBImvE8YQbAsRU3
j/W06/K9jsKgRuuMhq6KsX1HMeen1f0WhLYFKnZHc/AYSW3PoAEMysPD4Iznzjxk2YUUGC3cujYR
OdGSUnFgonuDDy3BGRe+NHr0S0j5lOSbXPXc8jFpL2Wu+1of3ivUfVnfY3lmFFguPNnhLGkMuR6L
ZIH4uUQC2WXF9e/72fnhYrS+RfGyRHrhTiWSTtJYsKmQ3Kj0b1FDnYtasUfIasP4SQq2OdUuinnK
NFzfJEfCgw+yXiByGQ2chwmYRxochsr5rZjom7P2ZsZ4K4G4VNpK6vieuHV5QXhMQMJeImjGW5F0
CBjt2kPHWTlUM2yPZKs1DXTNYVB2bXpQxK7Pdq6tIa94SGHcUsQxaXMpp80UN+ceQCh1gerLrl2n
ALcLS8qLFbkfRWB5hfhsgn2A3EdF3p+1VzDhZdmOl2Qc3o2g35jj5Bn458eUuGA9PJrz65hvjfbg
zPO/6psf7kb1W8Znbg+B1ZladpguMbwUkYxfWbnSqeduAgsPEBwM4e9v84eXqX57mU4gyy5X+Kgi
ltpW5DXmePKExhup+N99wrdibcpLUcoB/4Z1G046fzQw+u0/brsfgrTVb5HEuVIPMfVQcoh1H4Wi
imYQs88NSPYrHFD/CmA3/3inOt/H3phpOeXCmZNDgaNG0U9Guv37b/Pnm5Hw5/9/WVP4m7UddQks
cAbK2RgLx3RXM+29letPf/+MH96wdXuo/ygIOtJSUyYt6XdBws6KFG5cDnkUNwUhfH//CPHnH0hY
3xes6qLKTpXxDvoFFxABezXBa0hOiYG1wnghUIJmYbpCRXLI0UaUyZ0SfQSkjivBjExr9LP+OKMA
Vr6SCnw5SrZhA6lTKyuR72TCkayB+pZoyxvQvKz3rcz1DUSx0U3FX+XrAGqP/or8vKQR9zL90LSr
jHsfPMzjAq61Q0MMmNEAgibRS5cfC6TZ5GS4KfeL9loz/7IbV67yVMoPLVEv9QylF2d+L9HeaaQs
uzFQvNIxo+6pMi89k7Tb7IiQYiwZcDC+lhGR5Mw66KBFJnen8BYBLxnSk3+M86NeQ8fI7FiPmFPo
8GBAY8ioKC2df+xj7Yczw/q2zdSWRtuyG6iDdi0Vguvw2v5SzPDRDDGo7IKMHFlM7v1/t/Os7zsv
z4cJyYS6b8PSvjp10pzgn7AJZEXhkq6e50SDpI6PqCohFk041vnva+2n4G3zW++kKrNqlPlk7JWm
hrubg3yVTPZV6ahxcrRgucMZAH5uqS3I11dWqcteaVBxDjTLHdhmAWTmqpH4x+L/YT69ML9t4kFm
TR/KytjLoVHwXqZtYJAhnysvUaGS4RTB9X0OOvpss3cgdmxdRd1gEXxptimRHo45ftRJepPLpOXW
JmedVMy8yfftgBGuSvT6MjpUOXoRNA+Da8doXgcN1vy26TD/R0jw0plEl040wT8ObeP2Hv/QRpjf
2rNO0+NYJW/0YHc2GXwOOEuxKohSxBzldYED6QY1o5avCopWSxSHKSK5ZzqFRnTjYNBqNNFX3mXX
Mp3WJjLkDMGbZMKkYE5giJa0rrvNUEPR4D4d6hJAnsBGJ1pmof2vkfQ/PcO3Vmg03UDVE7cg8GmA
mkJH46lvwRsp0zHQP9EnwsDxJzaWAVjkI4Us0Wd/WdfyEvVvw6NCvwGH9z4c2VaE9KznvYJEicdH
T84DMWqEcJx3uyZqY+PEb2CUhMrqC/e5/Z2kd4jKWYdfKQPZAVO4N55rRneYS+WD+lRBZUF25Bcy
IqVZJruG4AAczcygW6Mcb3OC0RbVK0bmWl1kZ7IphblMmgvhJLMM0QXugdDzf8wP+N9k/T+962/9
mT5pVTET5nRHSPvK2CQ7aIk7lJQLyfRoZfEgGP1levaOGaqeXLmIIBcKs8fKlc0YJpveMfGDBdXr
Blzt9l/5mYfp0ScexTNBZt6MJaa2derhLjxhYzimawrqO9KOEceuIQO36brbdHu5FCusVP/tCv52
79kiDGq74KmYouxhuV/ra/WCFZW8Z6Z9Dz6xSUt7y8+8GBemT1ap9/XyGPrJCrRzj8u7+lcQ/g8d
ufntcozmLhk59XUGtsE6+rhHvNtPZC8o5jyM/YtoJR//cTjeyrY/vcrbP/+Py77meEiS22cFB+Wa
bxlLcJ4+CNj28uV/iYuZ3y4at0UIUuuTcxe4iMSr5Ch01Hj5SNn194f4c1EkzG9XS6v2lRiTwbnT
lJv1sWPSTRUX5KMrKzet/jny5YfTwfh2j+SGWxO3PgOUwHaWQ+eb0yO9BLIDZzXYTC1o9mJ+T91/
FUk/1KrGt2uiK4a+ClJE731HhDzJlEq1ywBeCZUjPGXwS52JI/k/FsIPRd//okP/sQ4MmFUzTWHM
uDjWs/pm4PO2//XT/VDtGd/O1dC0yykxDYblhM6lr7DkEY7493f/E3xlfDuLHCcThS07EMm6ILEo
qWHUE+narYd/gpjr0Z6tpepgly1R15y0EaY3sgiZIrxfLjNLUnMyz5WQa4PMgK5qQUcKN1yMs9qh
D9YJBZkQQzKrhmh0VYn2dqOr21RIdd+RGOGPLfaVHic3YVO5eDF1MhqZtBsgMotm17kTmUa+ZxAQ
gZWq7mdHyKyXliPS/dQsyC0giu7vv8QPILfzfeakobHNRBwlhyGMyWez8346aUreQahy62uSK2Rm
LOWGENt4Cb0xLN05NzaKNr4nrVA2WtgP/5j/8MOONL4dpTCx9YzWkZkTDXE85HxznnkkGix06x93
0A9PK4zvh2Rt2Zh8+AhpJNG6Rq23yHmZy95B/GZpjrocRqc56H0ZnCJZd7s0w+VGyGuMvaqc/ZhD
9h91w09759sZKqcM6tuxx/+h7kyW40ayRPsrbblHNuAA3IG2rlqQEQxOwZkipQ2MoihMjtkxfv07
ocp6LUVmkF21a7O0NJMoYvQJ1+89hzbUEDFIzwOSqua0+WClfuhh7o2flnRlZk/xfGk1W4wKYjoJ
QugxH7yqQxe/N3h2Q+RVk4scINUtUWt4sN12EPb6/UZ54NrF3phpm7TQDXmxlzKAIuPZ4ZcORKro
xq96yD5q+AcGZrE3UFJumixisTnJTAimz8gaL6rhPCs8VpfJRRAu14s7qyOo5yvhkZDy/r0dGNXE
3oq3gS7TNJGYqH577IvPVfaBaXp32X8xJf/4bPhpKA4Uu69tw3Fj5zwvdxg9srIdqiyTtVxW/961
742aMjV9U1a7a7fYmw5O0rz8YDI+9FT2un4Li0K1BUfecdJMfj/aH9ikDjWlvQ7f4w8tIgarS3L7
QQzPzorMYqh57z+QA91A7PXhthvj2BIc3VfJEbqLSACG37x/7EMvdK8Dk5QzxdnuykNqPG0qhXZV
6eVdADPD/uDyDz2cvV6cFFG8DJpUFk9Q6O2ybSxBLbwS83z/Fg6sRX7IhX5qk2k5LjHI22orSQ2P
7SU6cpQSZ94ATg8XXkBDZewNNbvplYD7+f5ZDyyEf+gNfzprokm0Wryy2vZp/7XKXZ9Ivltscg1O
ocp7ahxg6L5/qkO2S2evN8u+r5gSl2xL3U1+ZT8uBaXIx9bt9OgezR80hANv6UeE4qf7qdM0qLGO
ZlvjVnwwlE0KM7YJvmaK3M+aavmPjLsHWpyz1731lIaOG3VgV0lip65Gp5/UdGHNFKF1z0NSfxDT
OdDXnb2+3hSW9jzyO7eDHaSPDS/+Igqr6PT9V3KgS/6Y+X96WkmcxWFct9nWi0+G9CEbru2PRPKH
Dr3X29k5Nlbk6WxrweQs1AQfd920H8yoh/rKXncfFatLZ+CpFJ+gopdUUEE2c0AIHi+AWT8aZw+d
Za/H+242kI65e/Zsyw2b9ht7Nhl2huhoAqrx9v4rONQr7L35ew4cM8yas2QwrdpVNqBAgJZwROVb
b51HlAo0H4xgB+7H3jXln952npocDTFnIpGXTHiCp1TLBt0axnuLkuGDGzrw4u29Xh5imY3yCo7j
HD4N+rPWHbiL1/cf1qFj73r9T3dgCj+MprQoQBXcDFS3wsFOTPrB4znQo+3dSX86OAVXnStII996
W6DsPQVlRL1v7GbtVR+MgAc6s73XmT3TD8NQcobefII7Rj3eB5f+1wdW+/750I+SvpS13nbTteVd
YpH54MAHQtgq3HsoXTLroNGF3tYU6ods25F7TXnyUf8aPXdUKaJ++igp4dBN7D2denH6JCgavc1I
623UJ9N90Gr+ek6ACPHri+2dclkSGebbYLE2HhCOlrBzCkZdfTSO/vUsqkKxdwbttVZdcobegslu
oFvcRNZ308KzdLPV+23/0F3sjXlznBJh9lMeDwWuvXefR2xrsyNfLR+Jrw+9gL3xLpfVLJ0pYbdW
FJ90Z8jRtD6/f/EHHtC+KT7JXCtsl1xvl9fhwflaf4+eKTh8/9gHLnvfDW9cM2iqaPXWzNKHsiWe
Ws/64Lvz0HXvDWYGCEesUh56/91bI937JE+S2/cv+9Ch98ayySbRq8liehbSAPanSCkTHiyQJZNI
teDLRjr8N5/QXidWdSH72PCEqG9AidRTkv/+Pfz1kKl+7D3+PGQ22K7gjNFiDEkfF+WJfROWF/XL
R3vJh46/13PDvvPLIObxY010HvB87TTGLTWdR2QbvH8LP1ZSf/4WVMFe3x3qKk3sH6/YPyquupf6
xrpjb8H94h7Hn4PT42hNEub75/rrCVgFe13YWP9sTTatybqSIBvrLXi4zfuHP9QR9vqvBwcndihg
Y99HwGf4qrtP7x/4QCRI7Xvdo7CrpO4qvfXFUXVFCjKZ4DgJehJ7v88PHqnH/ip6ij/4Oj/wmPbd
7laFZzCduY+csP+n9sG6o1aUzZpN9W+eYK9XT0E7ssnPCWCRLJB7ruRn8QAhb3nxPxjvDj6xvd6d
N5YTuBmniF+m1/I1/+59726tO/KbjbMJXs3W+ehMu3b6F+33R0rQT32QRB4l2HzV2/F7vhyTykdh
MTSzO+EhCj9uz5O3/vT9ZnCgfand3/90psyypR1Edr61SjLv1Dp0rQ86xqFOqPY6ejJGYta7bI7E
goBTxZjaOp8PUchy7Ml2NrXbKW6KsiDSPFI7t7KMqteB7Por01XeptKmOmeej9bv3+qBgUftDQqe
7Crj1k6+bfDIknT3HD/6u4y4I+oM3j/DgXW/+pGE+9PT7OyRynVkhtvylVpvUih1cKSfxKu6jZ75
inn/LIde2d6QEDaVslEq6K1KiAwTNq/a9oMbOHDofSd4UtsjOe9cv01Uv1AoTbPog6vezUt/0aT3
Pd524c4t9T8M+wvNrLSo7HeHeoIUOTar9x/MoVPsDQGVrcBDLEO+HaB5UScP0kOyhfDRp+Ohw+91
/6IvZ3y6LJuLgv24izndjMkHcaID64Z9oXZhuwalJIceb0F2I9RpV9NLcf/+Yzm03pd7fXxqUt8K
RlKCcDZOD8MNuTk7G/S1+dJdD1+6rx+cZtf+/uoN7/V33aTgL3JuAr8b7ph55444AmPmbFJ235A2
ux+00gMdWYpfx6wpjcIoJRl3SxYKDC7fABvcjNFR+lp/tP481JPl3rS+k1d70O5Y3CbobRGuUPHD
SmWt2hOSP2D8Bx/tVx7qc3vduemLDu0yj61BRhhZp33vf/CcDjTY/eqHzHamJWrYoxgsUG5ola3P
FaCs91/3gcveL2lwR6tfQiqgLw3kN5sFXOTc/Tjyf75O/xW/VTf/aDLd3/+bP79WYNXSODF7f/z7
Q1Xw33/vfuf//5tff+Pv2/S1rbrqu9n/V7/8Egf+48SrF/Pyyx+onk3NfNu/tfPdW9dr8+MEXOLu
X/5vf/gfbz+O8jDXb3/77bXqS8rT7t7itCp/++NHZ9/+9hv1yD893d3x//jh1UvB7z0gOKPCNO3M
y59/7e2lM3/7TcrfZRBKEUjbsZUndiHl8W33E1/87vm2cvhSldTLuCFNtqxak/ztN0/8TjKllMr1
AzcMvN1VdFW/+5Hr/+6I0A5C1/c9SXrYb/+8+19e0P+8sP8gmeimSkvTcTG/9HyO7qrA9ULX8cCS
ESrdddifpr8hit1S+/AuRN12J6MHoTJxQmeHnvc3Y5P0H+xp/Nr2/nG+wLe5M+nAt9ifU4TswjKE
crou8oawF4KxZRVYcfRRhsTeKPDHiQInCG2XUIPaDyOJrAkqKxABe9ETkKas6Tu9abwUoV0MaZEw
n0WquoR6WIEnkpFzrvPQramoYJvwgw73a2/mWjxHsn/O4/VIAHX28/I8Lw2E56PaRF+cnwaNEz/I
LMAzOS8M7D81vz9e8M8v9NcR9se5Al4kwSelKI7aX7VP4C4aYGfhup8mi+G8sW+MDxDXDGHx5Jg2
uSiTJb2xxPBRXGdvkf2PU9Nibe7Qhdrl7R7DT20ps5Pcd+QQwkxzxkuqR5Nb5sh2K8eKuQRmLntY
gSPBvUdDd53wnDeaEs6HbvJJJ7VrGcGJr4rH9x+II/abuOcE+HspmHJdxxb7sXunLrPB8vxw7VdN
fRLkiTot3Znq0VmAIAHxQt0RUiO3BZZhQfeGlWCVF8iy5Gr2IlxK71/Pn3oclwMJweM5BSFtYW/O
LXHBjr7Z1e8vM8vYLG8kubpZS97xWIzjWRXHi/7gnH/qdbtz0tcRb9Hh7WDvzZiimKVYMFRVE6Jh
rUljlyUkq/fv7E9NTwaurXZDna2Eog3++v6BCXeBlWLiVkndule9M5gEnFnel5TBWsXrZBV5eDaI
UtWnVV4g0nz//KyZ9141g0oIsYHmF3qucvd3gzKLuvEWjehJPdnSxa+Xw+4+cpWwBb6Grn8ZRGB/
mRaSMxpsHo9ebjvtZTiHDQKJrq5eSJ7VbzrelQ3ppPCRG9lpv5xg5HLgN6UdyKFIuqyyi9RKxHUp
pL4eMxgYkD29+UHHhd08zoGRtwLsPRZPLxbfvTKczLXVFb1NUSxFBI8Ztes1Ir2pIa4dlP3sw4qY
Wz5xlNHUXllJ3rXAOERASXMzEOH1WkfUx+C4w8uUjHiztvocDp30F4BdwiCPyPI05RHPUPkb6aNL
KoXtjptKdAm0NatqoI53jS/ldUPW/ie3UimYv2lXqTt1RRN+LWAowsLFcYO887itLUWiclIixKvs
fCSVqQOQuKodAUeS+j3H+85HqDffDy3YidPF7nR3kzTO8r2Ya1HB9iiS18aOJ+vETXzPxhGm2Q0O
xpQ8cEx2xjmiV7IrNc5GfBk9xeqzjJLlSypMZ1Fu1ePjYiAhC74da/M598LQMGoUfEJNk519Hhdr
8laVZ+9ovkK55Io5u4JlAfkxQHrG5+rRWDexQenFYHhUNG4aXtip2xr0KGFGlqEVAnLJFgHmZ7Hs
zlt1YFaLjYwGzzqtfWFBDRf9vDVq9LD/dajda764AAZHyqdQPKr1qVauZBUIgYr6nc5AeHfdBnEk
IgBQ+nPVEeWOKjl8b6swARvAsCjP7cKvJkUyjwZUpPLW/Sxc9EbctRyTm8S3K6Skui3wFDlRRlJc
MiT21yVsQz5Sx7Yq7+c6jZwLX3VOuK2UCFO14fVMGQhAymOfep7etIl9o6nftMcugJdaMTbgkU8b
goPLiH3AAfXGIMTWk+v59ZpY8+AxShZmPG6miFZnPMMHQZApyqcqf2QLrM+9CJmilebnuZ6g5MDO
3DEHmO1xYVghEaipG8hLIcJXc+PLHAI9DEmZXlddbZLN4mtJlmmnMZ52k4vqF7Q2jJTWy9IHR+0K
vua5Gld96Pn5qvHdGPRoGkrwuYHMNlEzYaIBv22oX6SkosU0NOV65RjdXAHqYu8xLZP+jKHU4l68
sAGG0mjPgHla9EvqdnLeYJVus5NlArNG+UNCvptwMpTSEibkkbTN/Jbxv5c8cqm3ZYngiGeaqzSX
c1KWzoVBflhRbRUirVhGtWisprobvqRuKWjggxrjr1MZY1T3synCoO2ACtsMaOM/h8rJ9ZpV0GRt
wmlJMqKatcSp6NUd9dlxheVhcUd7ItcZ2shuHMP0QL11hDLMdZeVXYzsE04qnsQpmfGA+3yNJDJX
JVrjrDe1hH6/w0uXjUJS1FHoQYZxT6X0Wkc82eMyB9YEqQPguRwCLAeNHlFjgddAlaVTO3he4jS9
0qKnCqSuU8Q4Gm7RsAI/G1FuBpjxm448cTamlBcxfXnOZbUk7Zcky113o5cA6YvvGuu7VQ0xxb/t
jJ+libPQHHVWGwPgih2KQ8fMHS51zvqAMhjV2KdLg1R2lRaxLzN28mOfEu85hUd2zEuDRin8Jr8v
ZWy9dIUMrgG9IkOxFgescV5VArR4GmZm1VZe+ilwFoThkQh2A1mU19W9Bg9FGDOJIiBjS2CgEzpO
NuPu0IaKOKjWDwvCCP9SLO5OKWGsIVrBcSF2V6c1hY9uVNf6pCNZctoE5RD2l4PnB9PGwuzbH4U5
rIR1V2r9VA5azKtibge+POJRbfTsWm8MyyGY9Ci2yLBMhPstzFkeH7NUJvDhpAZTaWy7A8rSsAEQ
V3puuWYYdsxFWkLpPG2nBSI+KSKde7aoIqnOKR9pfUquBMPNkVoSL9+Mlt8qCm5LVCmiF5bA7lSX
C4KPyk0u3RoXN5Sbsr5bXAoodrwEddvKkDKdEsxWfym7Rm7rYAxgKHgRuewt/7sHKdHjAwJNbyB0
ltl3y6+pOYZmiBpF1X5wwdd9G2zt1FOLBZ+qaR2gCYM29cWE6RpVXDoN0GZqSH6FqSmf64YZEKu9
UDTQ6x4qVsroR565jiBlZgFUyWGsUxdHDMWdR5ksucU8ysKzcrGhpBgSui4r1htAFLoqtTHjJt18
rVRd2xdz1Pjpk7F0W102HokbV9WSJ7AJdWi1q5HMnQV2AIL6UlxTlzXutOiMk5ROpk6R44Z3xxCT
V2uyAY2Km8CXM4XXgpiIJkpVeJpxpgIKdE3vPDNTmAETQqjkBTG9mlwabWsznbdjmvTPri98Suzz
wTVEVCYRbPLcKc4Aj7bIWcbGzK+z6lR57ciYogdTWz3KHtVUI1UgfWkDQ3PqtL+uM21Hq5Fm+9TW
zHvHzeiWUP9VqnHmTNl437ZLPD+axC+n7ZA3kXVTirS7UVCcKLltHGpPqsLyt1YbaYTBbLRgS06K
NL4PLSsGBr0UzWVbSQzdYmopN12GWmfnlJTG3Wskxga/sp6S7rmtKSWC1eiV441svO4mUujuP/dO
Gj2lnqWzUw0ptltF5OP61JdJqoHdhC7/VIHDAFST23F6EoCLY2mYyjvjTDznqQeAfGLnTgwlDPff
9dyGWFe6pY4ZvuowZmuuMVCYnXbWz0kd4Y7xnY4xJYoi6Is+WgxQ4KyJqMSWQYQ5erGpCq2GEJLZ
rOrw1Uuz4XHKh1KuOysMbuj54iuslQSBkdUlGJnl/I1a6uU2rDNUVVbktvdZk5BqsqRLc5VFUtUX
8ZRN+s0bqvjOhHKJMX9oaurHfidPsAcmJNIJEusryArWfH2uNKsQ7tz5PJZGkmmeFqa97/zE3mYy
oGDWWB5bdk4rWgOgy0DKS4TGMKrdPGJBYSfFbWoPO5iCr/g2T2L1ZMODt0AzBhjslJuzGdR4oU89
TmC3zZk/M7evh1lBrciKEIBlmzIWkFPfkgFO5gbuDxXbmHTx01jBamCoG9GaMsxgGkccjOsmSvVp
nsEsXsVEInDdCVI+GOvd5JPOS94ueVfjg9W76NKocs6/O0HsIDKaC8q5hmB5znoJjdhnyoOlYBLy
5HhDXFBsZ/ajTFX7UlWzC+DACOcZ3DOKYJUsyVc+1WqzjRdWZwMWp1G1t6FfwaMayihH8NZM0jzR
HrrgW+6RPfrZthvRn7F2BNWxbqMhZqGaQXXKVkXnZf6ZnKJwRCRASsV8mmo/qV5YGlVXZcZeNaWV
LuzKwtNueA9PTiYXLnYLB6DCHNpUkBdlFG2WgMxhBjQt/JZketbZIXNkGdtvvqgDDTlKRTxqoyEq
+2yeXCb9MH6xljyFETD2/aOVNmNxFbJcBdgqWij5hYtuL5knsMKtNeePuFInl6I1FweKO3s6OPZZ
v1ZrSQgjWStHSwquZ4MuxXbga8kIePuJD1e44Z8XNXWeljfBda7b6M322c1GstmFlzMPMIT5N9n9
UesrEEN2GRWns59n+QaoDVy7vihc9D6pr1ZL67lf4razPjPZeAa8ZqThRCV8hhzndTp8UV42UCfm
7xDSQZeG8w41AImriCdmE9crE2gIWrXmRMm5S1ZllYFAbAJcbnFjkQ8aVztUcgj04rY0JKVtZp11
HvTYecD4E2lm5RwVpwPlIDTxqrYb9WrTTiAL1/RyULGGLWER6okJKl6UPBLMZt/8tAovvUiF0XHZ
+i5SsWrpWVfWqQDuVHfqFsZ9Xp/OoQkgxinHPLlzrNRJNe6Qwn6eKnnsFrSmakyHZR33lfNmqpLU
lKq0Ma5UWMyzUwGyfybd1Cz2ubEs7zPRPtc7jejHV4lJ1HdfZNwB8N0ZNmAWOje9X+9obXlK+1i8
Wl72QZ3veKlxlpzNVC18d7qdFa9D+Mtp4yZMN643iScTqmnEY2P1yErmnQRgKVJ1uVQOhky8PAXY
9NDt+YofnVFuU5OAXi9MMPECcq8TkGLsDpBAwPAwrAevqflmMsuAQmVMdsY2m+qPKRQwKReSWj3w
rcrCy8HJN45yrPREgAy11ikfxvZRjCP5iVBIEqytyecjVlcxLapp08FbRcSnX9zM2RG9FxAUG1P2
w+chy/H8luOwfC2nbAhXNFWYq/Ocwc5oOrEEO/xa4m5mYxMBdNuy705FKRr9rfBlXL7aOpj0mfRb
2z9NgAJZp0kmBWLimNX1SenD5r5mfJLDsc9fgFE1+fBH4f+/FM0+GKr+Jbx9Xb+V96Z9ezPbl/r/
QlB7V7T6n/8MG/8pqP24fH3L/xzS3v3SP0Layv2dOJqSiqilvQtCEwr6I6Tt/x4icvJtIk22G9q7
nZ5/hrT9333+gsAQQWvbcRQ/+mdIW/3uBI4fBhKEmGsTRPpXYtq/bsnJMFAsuGxOtYtuE9jbi7CZ
LpFB4iK8KqKULxTLNJvJasZNrOZ8XXZCPPDx29/89IT+Iu76a5bE7qSSmyaWz6rf8cCl/xr8Ivsp
VJmnAO70BcULDewo6GJGMmRUTo5NV8Pg2eauiFla6KRD1JboyfmXQnD/uArhSqJ8jifwK+1fxTiN
TaXt7JS13VkKUC0S1NHFi9i5f4svhVgeQlS579+6I3880v/ZQNydl+wGJQj+BrbjO/vR9rSdrdny
u2pjIZR57P3uckZ/Mt8N1PODEorc6Vaanm+vSLb+t7SqibU0DL7HykHYdJRn0/zammn0vqAyEk+s
sDHgpdniyscpKTMS7uFA1StH+mV7mviZ0Pd+LntxyeoRE00D8tSti/JqCNs+3TCd8zFr9fKGoPVV
0+W4aCPHnsSqEn41XkRpbo6tuXefSuq0j31cJWwCaCJdvLsmOyuL0NXH2TQGyFJiRu7dVLabDWwT
AyTSIn9E3Ve+5eydgoywPETZ8mxB64KUYIzfQmlHYDxdVKgjCDhK5sKNWPKbOuxvwjF5ymeD/Ewb
6xZBSLRzR5t7IoLN2UyQ75o9AliAsrS/a6sAmTCU92TKyPvY09ZpVO8AtLazsyFxkkxlAihGmW9U
M//4PL2WzQKpLEGN7TTtVz6qny3tkq5RSLEJa9dm2RezSJ13ckO+0vn6NxqhnwXlbxAFdBwJV8J3
tfxq5uA8LsBZNhC6juXilG91IP3XYKhrWK/TYN8NsfdUqKxdo/y9mPy6z05GS4ZynTYT433Jqvi0
13yrbPu+rK49had6LoZm4zTW/LY0tenOKMz1JoBKg4OdNaxjfdNPVpfjizXiGjig/73SPixMqZsc
i5z0xuvRNT6ugmQ2vJRZes9TMkPESoI+U+eh6kd1nRCPC49NnqNKrquS6bqdHGpYkRIUzZ1Il7G9
93lR06nOh/hrH1rdsG0a1THFl6E4l4Q2KdIOoeGuDR0twFoyk7S6TCOcKRgkamtNWB+OfXZU+4sY
59gDJQH9XZJnBdR8iwgECI8eG18Fjn6dCDtskc+kRcJ1ZqLcqCQFXQChQ92JPJHuqQJlWZ5NA1KL
kxxi7Ws4qf5RLyViwriwKIiHCBw4VOQOvo2Nutcs9KsMkQwYAkdee2MwYwx1vZTvoqBIFn/leTko
4J7UYbhDbl8Abc8bYoFl0/snkchNC22DwN56Tqr6Ljde7a+EzMovivF1pxmqtYXRrM6cjZcm6GUk
9QRnuiqd+mEwkPogKM1MwoXOkS2xf4lctBmAXB6rlg2J46GzgB1lQSLLk8lkVbx2epJ6kEjmCcAG
qwz5gLJYYBYFI8tKezKm1iZLd5w7wh84aqiNmE9c9hNQbMimOk6M3rFMCx305yAhUdbalOvUdN/Y
ulboX8CV8rkEFKxwg2gd2Jkwa8L+2FDaQHrz56xPZHc5DlX4OMnc1fdIe0KNGFUED00ZjeDFpXsf
+vbEN1/ZTxp0eZPzoJPUF6uxbNP8M70aInicCx8KmtsgWk9nK8mOujYJwtMid8stSWdA0+OMhCpG
+qyT9xB2h/QbcD9+1S7mSZ0zRbrt2iPWVlyEttexN6JY2saqRFLbz4vQoHtCZ8BtLOZX4uZ1coHK
hRAw+dnlcsTGp8A5MZt2pOo1XE4yPY4Xblcmd/5UjD40qAC1j0eYOzmh1K58XYi4zavS5tuWJ5kC
92VTvH+cM79lSzYT/X1oGgBQlYOS9awNRU71DrUX5QU9142QzhJOWxPWXO68yYzgrRqfD1xTTmF1
JaZihwsLxXjeOOhfVp6Y27eQWDc2bJSTeK18f9hYnvaX1cwo9GoPXp9vhlTWD3PrOcW3Wvjyys+H
BomINi2GKumOaq08NbyICVfMeZuVhu85GNgNFmgEFLkqdpKAEeTZytHsph3j2yxelavD28pRXUdE
F4Pvcc1WKOB+Nb3ga6rN0QwKfG1RjYFtiv2sI6UC68F3FnFjlfaEHs9L8LEERZFAxCeaAIlwhoKO
t0giwBth1g9dWFO7IYjn+3qe2k0bQ8a/xSkxVVunzsdl20ZRBVK9jpOUzZcUu5iQXXqt5rHUG6tR
aO/LmWD6cSfdLCetLfO8q7yFv3XkgyW9yX1dX1umomqqqmvgSmykQCzH5JAj0p1oOCvQKjxqqxIQ
Y6keY7fB+FODP9dFnZ1kdot2umrjGzOnELIR9VFDzIV8YfCMgf1aHizIZgEMWdgJUkrTPXvVgmih
oHqhipnEIJub8hlFykSxHc3jQg4tvDx/SKuHLHZrmPaU7Z5UfSc+lypsXpqeGBhfgk7jrBfVLe0G
LnpwZ3pQ4TsB2o127UshnPYKSHQ9PIWZwAgl2HFKTqBm9485GOQbQt89/NXYyJt+jHK03UkS2JvR
K5Jy1cjO9tD1ztCthDXPmu/gnk271J/7KyZVVj/Ye0V/aSeGa2uamd2AMcYCvfHyqe2A4UbLrvxR
f/M10wXGlaUoNz4jDPwOj2Tns5ZsjvbCDsouOZ8wh/BDXN9jkItVbmsruGqcebojvJS2F0HQ5snJ
OJAEf+LlHnzsyjPVpppBzx9nyLbbbQWaeoE22AbRRchSsDvrMJGxOPC86ls/2cNlkFnzdNoDqhhW
i9P4W6btMcR336uXOjdJjah66VA+aGfBm2HS6A3ijF1c9GmFDhF5BTJK2aJsRdwYxiPDgzO+ZVgN
wFLbcH9PB2x7/Ur0rGKP5oQqBmafWO82F6kzzOX4Vg5NcTR0/fBqlH+d1I51UfVBuyazNfhCLBZM
qPNkPHcd+pY5t2tyiFLRY6AK+egn1gzm3kERyR7dqWM6B8J3w96CJHJoH/M9yrxoW6VPjmVSZ5eL
7oKXoN/lZvEt+10kYXSej0l5Ria+d0oUCTSoIUxVNWN9ZFkGHWGZmzepCnjFACMerVDnn2MyDjCq
EeG8qKlRVsfKHvJLEiKdbyYpmnPLJeGgDhum6xRNqAiz9AtBa/sx8+u7sQ0Em7Q5e5RFxEJhdIa7
JYQg7vTlSVPry8h1v1S7YK0udj3OqtmVzU0H5TcUp9kM3THzOjYYUxNvCPufN91gn/ZxrFaztFnz
D2Y+TagNv1DGydaWtIpjFVrZOgXrfqWD4pq1ULUyO/WXZwd3rclZBnSjs8H3exyIcNsQCUB6mp/7
TrnJk7g+mXGkrAJdnvYFYXLPv/B6hD69Nz4HrodYKh0N/nVgk9Q5pUde0WVrd2rDLRtH/Qm7JcMp
w8P3PqzyDSGhLx1iIhNn0amtwk92U4RHcs7WkzNU13kE04BKlHP+TXQ+Y7kAX50/VzGjM+lGYpPP
1Jz7bEQl3UkXFresksFdWvZtBAqI/Q7/NC46CCgSXRIo5+yc3UDyXw278XFNHN+fYSZwEceYa+V5
VEGVTQsMRQ6VyYmprC1vEBGxdLK7ZHEp3G6En5CBPoJwoTKXNI4RnaaGYGWR34SQ1SHgVtc3rN4n
3PXDWBw7wvQsAC3/xTjJeCGaUj5QXiZfmN+SKyLlX/xl8G/cRBuiM3a0riulz7GD3QgX0XvnRw+O
j9k9GkBx8ol3bM/qWRG9bVsso3wKmZfa8cozv5CbpAAsUPmVf+5aiq2sEUjKkC+bJtGYS5LPopfO
aszQWLdiYxlrp1mpn01JLjBWrhBn0lJv6jZ3MUyY7TJlZ04ypWwoJVgAMCyRe4vmgdJQMrnybWh/
C9gc6RwyZgsrOa2d/qFuJRMdxzrvyOA+Vl5xJSWY1i5wnli5zNaRBje4LotJPptWfcpGFFwTsikf
lO8Gcdm07uG9Mw3FoIVp5rO5oIAX8KtAVuLqwr3ziqK6EIF3Oy/qjo19NHSLkFdyLIOv/shmyYhD
DzlTc0Eb7R9km1+SCXNZl1F5mQD+nsdsW7oeXPy8Zt+SJOMj9gUgoppcnvmwwtYu3E6NQaSnIBMt
4Xhih85OV5uDugR1M557YbvxPO/OEvMmT4fytEOMA5KdaOE8F8lzMA4INlx4o24d6ue5VOIKS6Cu
14DZvKsk6SMMQS0ih0I6t3qnabcinKI9GhkycVLYxk5Xbqxldr9FLp7CImUtxbZFcNmXbAtaoZ2f
RABl9VBAwAzr+pw0jPPKzmihbtTf1og2zsdkebBDNOA2qRefJ4fwumyJA9SqIpl6UOaE/dhzD4gZ
HBYrPS9z4Z7WxAbXilSK42qMAJ5Xc1K8LLV9P+PpeOhdprsxIIIQMfoDmpcPrXLiuyEjlbbINYte
ofQqsg3uIDetVnMefcpEe9FQWXMyFxmyzKoc0YVJdgSJxhn5ORYy2i4M4BcuAJccd7HGWhOm26Jv
0xNC/JuRV3NsjxUOu//H3nks2Y1kafpVxmbdSIMGfHt1ILQgg8ENLBgkoZVDOfD0/d3IrG4SnUx2
YTdms6hNVSUS4Rfufs5/fhFb+t5z+11lEIWSxZrkUmZ6PlulcQvViaO+6lLc2LTwmIiM8VlvJ8zN
DPxQDGJJAmNipL7B/2149UTU3adRTVpsgsKT+zLc2HjKXtpT2hyIl76k60x2zqS0p3BOy4z2pXS+
eJ66F0knXiEszDEdJtbf6c0Y135zTpDB5r5v+gvD1YOKzUNBjnmcErq+ZTTiPHv8zNc4zRGp5nUl
Koe6x5DL88lltaLiYExafyTbm0AaJ+qeyjTHpBApBwSDs0NuZsN2oBqY5zB7kL1L2kxBpEDV+Ezl
wC42A/DBrWUN7qnQwWwnh5agIKjjMo6ZSDaKbN6e8sFkqkaCQUjqQNyNV1bFICRrkpYUO/etB+Uk
dgkr7c7Gz9Y6znV6UGRS45k9SLEPxVwHWKGbQV7yubaY+8MKKJtCgShY4M/jAMvqMXYG1dZ4N4O+
39mW7lstkSFhzBBc6ZAgHpJuiASRoZAQbIyYXU6Hs8uudEkYka3J5B5XSPQzFIdOS/B3yIQp2o4Q
yUg5msOE8nk/5mZ8ZvTgyf7FF2E/kBGg5Y4d7ZTqyPC1tdmt/YNugSJymbckdViHtIvA9N+M0YjE
nd02H7qxJO02MRMHbDid+X/516Ou93A3dWeQPfM4WNGbPBfIYOmTkmrwPjGHMwv5mvVp6ZQnVXut
250dK6VPgZTIMiHzAhaUpY7z7BjQJwbXKnxyfHqGDfMhi6AvWOQgaWSRDLtiHnRsjOgSlaUd4vdx
dsrQ0z1URl59jtoaS7bGNmEyMQ/Y+Ln0D0ytiFvGjnbb2lG7rUN5FIX5xqXbbQWcjEfZIFwnt88y
9naikRdrqxHQvSB0WVTfq3qoD1jGYBzvNR8YY+xnnwHZ6Fa3EsF52mCjlGIBSjAHs5hhTjE1rAjg
aTgDNpAWrReIMHLfKD7NhjEwDI6mP0n474wKjcE4e/GN525M/1Q4bRGwFeUhipn4J1ahXaPeoWfs
GddWIzpfrAX9TVfpUJtGR2t2onMvMTZK4HU1OvsJoirJY9wkndvdJ31r8ee0qn7257Qi06uTkUXm
NBE2Yd3QOylDS29FOWUvhhamBPq52aGxvarZywaXH3zlICnsdNPge43gqOQ7DdgSh7zIBpGYmpj+
d2YkoTagjtQShqghnMQiPjqJGQ27evKs5ziBGrWDJxIHJj/tjgkcBjIko9JAj/kHnenTJomlumra
0cUGcrpRrZ1ddL381pADnBK+vHXkcLAL2EHMG/axmpoLq2yJboZzBXepmu/teQxPVSuj2zKU3Qct
1reazKk18jm+yQy6jg3l6ncD3l22aUezvZLdYFxpGiKzBD6MZghn13IMHcgVvx79QjtIw9pJQy+D
PM7zoxgobdEDYQia9Od0WHR33oPujA6DO2QMETZaj42l3Ffm9ER1uyTZtwOhlvYYGcfS1fqgTczn
2hL1hUHIJUPk6YNLZDTR9C6mqzO5gXra3FtjyzXfz9aVPg/fGdIQmNlF1UXnkVmPMWx7YdvTKS0N
dV+NpJEmbPXbOGnciyQT5rHG2AzSYVW56uRZlnbdt4S47kaAjLtw9DrohnwVz0A04R4WbnPSirLY
xrbu7TToEkwHvfCJWjG9IF6ej97UqrtmMB9cm8jU3MiK+0qYHgVPqALizAxIg1VC4IJb1DstcotD
YiXR1iMwDDrambKjkaYVAXPG3rVLkn1CrT2HgYlp+TG3CcDY2+fooXPy61WUtRrmmSn2lUQX9Vu9
Tfn7BikJcKrGDq7H8KI7Xv1xzvhHnFRgROS9M4icEWNjDYPWoqcelmJoHiGCys044b8nkhhHxNgw
5IbzAHtXZupHO0ank46GcShIc6nd5iBF133pdXvajCC2p7SvaA60Yt45KhyZoNrN15QWgxiUCNt1
3YmPHZ7BN7ZB1knfhflBEzOHfzb1z3TsZ1ZU/CdHanonTBn4oeonaCUQqRKFMz5EwnofenVLuviZ
3Mr7P4FtqL1Dh/+5c0Emt06kPjplhvlb1pNjpzU5pm5KcRfGcbPXOnLdDODoYTRkEEIpCbcC4tXH
SS9nVtcjRignag5bb/tI0jy5qSEy1A7xwIeupfnFp8z4as7ye9RSJAMZlw7J4sXwCNHmYdIjucWS
d9pN2ORehxXn8NhpZ5oPpUQ5EvkZTdEhsa18n6b2J6YOxG/MjbuRE0W+ASxAHccN7CcEYTbVYF4V
bTefQkXQsVl20HXmsrqQ8P4PBSzNWxVZ7sbyyf8EqBMfUfAnN550vvUqLO+shHg/zzUoQ6i132ro
PIfc0uTNkCtCOPWWOISSlAsIQtHJZCRyP4bdJ5AoUrA0SIpUdY4fBfY52k9n7r8LS3nBt1U+OGgm
L1AGwbwzMIaHAz1CNqXtCWl8arZ36XfNQ0c6J/Y7XrlXCXG0bVZAg5q7l8KUiphIP74CI/V3eR1b
F8zt6zu9DwlwawT5ocSlZwetgH02eQSFO8g3N2Pm1Uzne2l9cU1HOxbSiOJNVVn43SN1aL8CRc1v
Wea4AeQ4Lu+Ca8GY4Ba3cUv+letqt0gjhgst1zAHAr4i7mLs4idggPJgMm7YznFNQITsrwqjKC7B
GeGJFvYJ2qF/k8TjtYSkvfUJyfVibbromlbdpWESn8opjJ79d9KjrPw83mI1QZalQlJwD2mrpCDN
OU6riSAo1bQXBedoo8xHgk7LLblvH7Ah8w5xyeqMprqZer0/ZX1zlGXJIMJ27uFK8kXHzkwEBhBU
ex2TufClMRE8QIQzYL9A0Gyzg+uJ9MA/rn8GQYC3Ob1zOClC6hNAv3fR6KEmt5oo6u1EtU4UDYhw
4FZpGV0472xQYpp3MwQb4M86+kphMb32juDO0s+jJuGYBZFi7p4syuchLejE8fLy8paAd9MlNSGt
ryrLyfe+Y8M+aR0K4cmqgCTfGamEbGjRwRMx7FfDo8UxG2OLfTKeBKb+xYyS8oC/qPdtsoqWu7hS
O0DN8gaqtfkUQpsNvD6ke0qtJIX5pTn3YUvuZlYSM96AtG3UMFSUcNQCaOQGeZH5bEynjs/E5XR6
LGuz5rOZjfvKUd2+9TQu4KTCuBm2TM5L2l36YGvKz3dRMtK1dml3wi0U4o0YmWspA5Q01+3qTml5
9Wxwv23Mmt0IARufqaSPrf3ZFnrfGYiNIB7GT+Av/QHD73Y7alZ4mUy0YC0cx2cisb1rpkoimHLT
fJhK3Xk4I0b34DtOYKZtE0zvfGJySHqi6i2BokTY9wO32hOe0Ew6CqxMT5SrNQFQXk3/m6oHU5if
W7fMXlDtQFIe3wnLhn9elkJOxuf5nc0cJyXXCm9Es9I50+dukPOzkfkuUpaalLhilsXb5CYM4Abf
5/ugPfVhrYO+tdaJHtsHoa4SO+itSLsy6rwJUsMerrKU7NRQ5T0+kaW+g+p9juPEcPWp673qKFKS
cKADsX+AZLZRMULEzNBjAw//ydYuXOgrr7BeMN33t5o2wcIq31ndUJjAmAiYgODGrrfsugPvrPr5
mLyzwvV3hngBGhhuJa3y9151NDdbqmmwN1/3u0ul+/ZwKKw6mzbNbGrGJV50JBuS7kUwyTv/nKGa
S55HlBTlvjdk/Tj17XzKRQ9NFab/IZKWlx5cgJSbaSQA3KqRSWy4fzmZlNWYt00Gl32U3rBz/co6
CCXNG8Bayn8YNUDs74R4Eobjj6MmGQwwezEhD6eG3OW6NwTEeR27sNL0fVer7ptfnon1cGWBdXHH
fJKZSRmbnrF1EybdaOtHUTWPg550m9xFiDDFN+k5g2gQD3XP7BJm6S6ey6dEep+FfJ3RgV13Y3Py
UU4Q78QXvuuUfcnZuAXZzoIOn2xHDYwUZhBghr1HHzwUZC8NRi90N1EeXk0pI2g3cuh5+0v+4I0D
f2znoomSZjMdUn2qDu48dtu+IiaNHMONV9kbkZZ3jlYywyBHY+rim6iuDr0iyUb1yjoNvfmgCEqB
e0MIGnJOsuUkuTNt+lII7Hgzl6siwbTbgZlogFWcfDD/qIjJHq37A+RX/nf+I2pgbubJFyacMFtD
7hsjgxu15ixsCce9hUjq0aML3KexutU1XFB8QmKIYiRGLoPwOtY3id7fDKFHJk7ffheY2s90EsQK
xuk95KitHPoL00mv88Hxd2eL0NGPt02tspOcdO+OnO9LI++HXWjWEKnyL5bv3zqTCULp3hCK1hBP
4H23UtgL/TnjPoMYfl9M+nVdqLc8kuO25iQFJHFJ+/aORU1uUeND3PWh/+OAapxjhYhVC0s6Xrj7
yWVy1prQucMeymMPglwfX0ciJtatsRhhlGO9s8ImPxTAftEMGbrgeNt2kYW3INB7pl1nZXpfWKAv
UlLBhgylNwkF/TaK9GJrVkTYFUX7zPqcpiGG0mk9WyKu461tN96l5Ag5UvGF3ClMn1Klkmt/lOMz
GwHTfaNEWtQOfKGzrZhvdO6oiMtyzkZPhmIr5n7EVp6sW/pXhMGpPTH1AaZF8FK/i1+8zNBvbAob
MF+DDPSiSqFUlGgUjD581erC3J/xiQ1z7s+93Vvfz+fXtteL7C1kAiODrEa+wZ9OHXYXpxCgr0MG
YwpgcXTJ/7FHGruxMV371ssnIgWRB8ePKKjERHHXuwXiJcHhFbRllURXzIiSYhs5g/695zzd/EdX
6Crx8RM4xciD8hfTLIdD6DRd/emf6Sjmzwo7yCi+cMAUHZBPJLT60h4YRZ2QlR5HJ6sT8X1u593D
aDQ0TzrthNopv9Q9QuEHVjzpezDoBhoAhpWdCF/KvoIWbpW2RpJynhNiYTvO+ABdsUajMoJjbNCP
EtwpcZJN9wMMS7IfRZn00BFUc2URbv5STja4Um8NUESwWjf2Nb/+XzrC/89O+78GAUQQyn7NT7s5
a6T/z/Xr27evVZm8/ijX/uuf/ZOmZlp/QF7UEYbBTxKmOJtj/ElTM3WU1/CkQP4sU5AdzL/vXzQ1
8w+kg77wHMe0YfmeLZ3/oqnZ+h+0qLbn6+woBIb/lvKaYfzPakXTNoWwfYhwtq1zES3duPTJbcy4
I2xM86oBnJiR3BWoxLekvomj6VNKOgzEAQL1HP+z0daf4lije2Z2MXPnH8tYfnUimA+D39/ZroDL
2bpOdbLg8EyODDe9IGmY2PAiw+omNO4h6+4sp7lzbO8T9Z59S+8bf3dKVBkcaBcZ+VOJUx901d5U
+XfLomCr8xbKpS6Sx67zqts5DvTsop2y4jGLaUY2RUp6ANCQRscsyAN+qBpJhDATUr84Vm56Gylc
/Q2kHYaqzMPka/N1PCXimtJB5Bsb2m+sE1nYlR/ySn7k8r6muLg2KHmO84SUqdQOqD+IQfemTY8w
cY9cItspYIhbx4nNa494Vr3MLgoBB6ULL3qZf+DIFsfWNhHC2G9WxwKGUhqbCATgtq2ab+KsJiha
LPNCqnyjq6+6hmbGq76CKH1t8AevHbCoVC+evUHfF35iECI8Wweg5nqDZdGjhdn4pkd+SaatdsjV
+CxpOaZofmqy+psVa8OVlpdPWeW9kMYZOIWKDsB2X0s67NSwCJCctPsyCS+rEo2WktG0KVFbbMMi
FzdRYpG5wL116OtkN9bfQqnDYv5e6bBMOq/9Vhiavms4bTZz21wj+4D7UsRPlmvT5hLCuPd6DptO
NjtHmeVXxqVksY6p98AQ5ymWD4TWci/mcJI7WFqPifK9Ldjqk2dar8gFkf4AOFfniFTJqxZGR/ZF
ylkOqxoCAInXGy2RN600u1vPnu3dMHXDMaFb24eGeyZcR+cwvegUy9zdowrb09rANSPXkNkHej9O
T+OoRm0CJrQhswuv2Zs6QYNaiaOYDkK7UWP8eUr4oi0N5Vc9ehRF0V5Fg3+p+Zq/7wgrpqu394Y5
I/i0OJUHOlnMsCBkVXXxJYkrQjHn9sSQierfv/Gm+bb3CZVEvnpkghpiQBKexjRiOqm8bZoQVitp
OTY9RapuVl8qrzwHmmPzK2eC44ZChvxZQ4hHld++0NqSd8UMg8BAM5L9MVT3ceXdp237POYYJoUG
RKy2R41kkW0jdxKdAmZN6ZNrWxP7I2++pGPiUvTNLhgm9DQt1tJzDbhXjfZooI5DbaX1itCUDIlR
DXGMUr+4c6rbPA5fKvw8Q1EHfol+9fk8VRBxTCVbkJ18TnRmAHnjxPN9m4Pqhb4R3qbyZOvsJdHP
cM+TPXQ0jH+L6psmIeRQ/E17r623liU+Rx7zEnYuk8+CEO8XqB4cUlE1Ichz5NZF9gsDgMC5Dg/E
lNi3k+tN9cmBin0Hj57sOVVHCDAa8sAH45HmbN8LAgpiQABFAa5L77s9W9fCrKKbLMXvawo9cgXJ
KQyrGz+LiMTKebQbSUrN6AD9PgiHqyRiQoaApNynRWE89DPTCZVqNSienV21GfCHhPe0FUrsssi6
qGzIYMPYvzUwQ3pbyw61dI4IUxhSQ2/eVAXR4qVZvyHWsXaUsbQH+rdBJkEfI8LlNU7ZmaNqqleB
EHqP28+WnE791rdMwqM1svAoEJNiI5hqO5Vky0TE+1jU05pQn6G/AFaas6Kx9rtTQ1THhv6/J6rO
Oueujs9+Ol/hpUR08gyJioFqoMLmk6Xioz5Tc5Ot/TAwY2dUqp3cEqNY/tvkEvHb0XeZJUx562zz
TLvyactbpxmZTHrzZz0j68/yPk9ndIap5Y0synTvOQVJP930YiTezgGQiJixbicClkSkbzK7OkQC
OMier7U4Lnbwjjysp5ngd+0drCLCoFsO+rofnvRwoA6cKcA/R7WBX1ANV8Vzj4j/4GF61jZW86kB
u4/19tVvfOi5wxPcy40/qWetEsNeb9TL1A/XKemlPvw46kW40rEmrkHu+5vcLrVA87sdGZFnuII4
yq4Zk71DMOVbNRjaJmTCy3YdXwmQirfY3t/D85p2njHsWfXvBnq7SxAl+L6eSaqegjEVfRzJVrq2
9Ex9TpqsOLip+1y6jrGpVHjnDk+aE9Gqm2icw2ZKgrBG1T3nTXcHlPUI6cg96IlAYy4iOJpYr6aQ
uDeVFok9QpEawm5za0vgK/Uld7p+l0bFiyeQdHveS1nWA/zJ3kX3tu86fRD0SQDjenKTGPWdobWX
SeV+j+pm2urugGU6KE5yHuoKJCE75L/21quHtzoh/yqpMVfX9PhDBKfk2Lju29R28iCcyX7UIS3e
R4hEN72BLmhjdH50kXWNTWtTax/yLmkZ8BswD2qInijKErLX+dIwEKs/GobdXbdh1t85Oh3/nBTN
jRtm8oEkCe0GIrBzUQ2tfk/rFn8PzS6/6typvGvysIwvYy1qjwj0PRSsiohIt5/tc1DMfCjiKX6u
Tce7EE1NuOc8W19EG4ZXDL0lJUWmbdtJ8bVaaGck4U2eV/bPEQS/V4ZFdtBYItxDb2XOEaOOVk4G
9DtUHTbT5zm3Xub4Gphp/pDNoXnra4zS88HfwbCdtk4unRMDufogEqhmG4tM+u/Cr8RWZ3C4tUl2
f3XtlEhEs3UCqA3tbVdI85IQhVdNhN3XTGRQ1tKiecIEs99xUHDsKhmQRIZmDq/iez2a4z1jkPCt
V3gVQLWwjQsomR7zKCC5jWO25bXOgPrSymS7t5HRwvDO4yBiV3OuS9ndOUXSXOst3A0ExAenf0VY
vA0jweVUFl2+b6r4luQNoOzUdzJmaG7DZFxKeT8qoQXo6s8KStM5GnOM2C2FIn0jzskooEbtVsxJ
FGiRHaHgSxheVGlIJxcyQyYbJYEIoiJ1G2fNaydgnuVTN34ZHVPbUDtWR7B4+FpokEeCQt3SfXDT
eg5ML2wegB7NQwcV9iVrTAganIqEsibafIziCsZTzFyxrG5CL7sM/fZgwXvhDhPt6wCGf+y74i2f
mKZN7m7M3EtvggZUmvkF9M7uQ5Krm5wldvzxc1rkGLqf3S7zEcBiTG/7vnB2XhfZlGQ1h5LzvrBo
QQv9GJo5EwCpX1VQPjhUzKBmwLwZ4aH4bbrzSLG596qqv6xJL7Xz9qG3OmztHGPvt3y3oN7os/rx
OKb5V1cZ5rZXXv6BQI2PbcjsyDoDvN0cF/sekptFe32oKnFZRcaZMGZWt5oAlit8ph72hybDJIDa
qnlU47jPBvdexJcjutz9jDx2i70TuENJ145iZVMI5sG+umuaDrLCtVFl1KEjoXkJGzkBSoVBp1Uf
HO2sozO2cGsvoHuiEPUO6NOTY6glD2OEnG50I3WIRj0Ayvk4z1218+oOQSyT+8BTPcKTvhL3KuqL
PVwDQAUdIDr+aLmyufJGzso6NvJ0g3feJ5qKT1zSl6lbq13fOSfT/964jrj1zCy6UFXLp8//91Ur
QUVVyS0BSXknFbwdt3uLMAMJevGksuiqGqHYWW67F6odT50GnTZx9jHER0LMBRxj+E1Z+6wEGXgJ
tWDeih193Z2pkHbotDRFRVa0PwYeXhwbpwmTb2K0CRUQKS5s58ul+2jEjXZl+dl16STzHtJoTWr5
tdN+sFq/2ohkuNa77GqyGVDNjD/n6mydkmdwvdG+iS6YGroMryp3xCcFOWSQYat3eIp8gyG6MUal
PsPKT462PgNdEVSnMSAYfT6jHnbGXkIoOmTFEG+UUwb2QO3N3cXsctOwiRkFtpuklcyUIh6hqZy6
3yV8rHRvICJzAs+37ewXG6/kNUV3iBw7eSbYybqSU5P+Fdf6b4EH/8+J1hzs0X4NCnxMvnXla/Ej
GGCe/4k/oQBDF3/QBBtQPhx4r8hk/wUFGLr5B+xA1wYtgkn2nib1FxQAfgAQoIMSGPhz0aj/t2LN
/8Pmv6N/N0EWQA5JB/6XnO5/4cL2sz+TdtbS2Vi9WTz/R8csxHBTNeeVCsISsynvlWPu9MMa/I0s
7VdPZiF+fLJKXEPmdT4GMIzeUBu/aU30m0CqXz16oTGrU6WBvZcq6FLQ36QxHjKrGLar3nsZowSe
h7o3T9nnDlWoqorbHBuWw7qHA/r8uCii1jJ/NOMxcLz+Cg42g9ScBnzdwxfuV77bAmH0vDkpbeHB
yjQCjc6Y/LqnnzHPt9eHpIww9TP+QzEno4Nsh6DCoBeLDNATfYK7vO7pC3+wKInTzudHDEBJh72L
jPxSZFy/655+/pB+ePcpnBI3nCngMp+G1c/3MTmC//zo8y/33/rD/9pA5kLqOUL/VCESpyA3CZQ9
DRg1tsfZBAJ+7QgwJNZ2Cs9+5eGgXdqlba79sRcbV8F7Qg6m+qBMxm+YbuwMRuv//CedV+Xv/qTF
zjXNM+pWWP3Z+kOE985c5heJOUfjb1y3f/F8Y/Fr+P0gsYWI+8DC0OUougoxXg/wse7tF4eD6PDx
SLuahem069bAa0MNT6sevUxmMnpI+SgX+qDxPLBBRtflnT13w8p1WRwOreboXo9TWEBNmT7AB7NP
kwFhdt3LL06HCAeqWNcqXr5h3NPiY7TLw/l+3cMXh0NdzxFWJLy6FJZodlNo1F+gHWav//z482P+
5otcuurFHgrNWg+7wIw0HIG1HI4OpuDFQzMLMOXQSfSLf/43/erbXGxnEyWbyRfUBUoCYQ6mBRrZ
T7t1D1/sWTcPjXwK7S5whyS5K4qiuZaO/RsPwl+9+WLX1lnvQ00s+6CAyA9iWwVZFqnfeE3/6uGL
TeU7ud67PRRarVDiAeChf6L4XFcpLIOPlD5bXuu0LEsap5cGw7FDMaFFW7Xoy7CjxO9mN0KuG5Q4
eCTHJk2SW5V4FPXrnr/YV+PkhxAb39nF0iQqyBs2oPlv6x6+2FfYA3pQtYsuqC1XvGiaMX2Cs2T+
5u76xa+61Mx3YkgTCPo8Pe5xLxPMtJOyufvnV//ZC+G/Lkb9/C/94c4FxprqMfLaIJXO+L3JHfOy
rGfvTpsaM90WfThlB1FazqqVYtL287+uNDzLjEtNBmXu3ULk+FD5xvGf/5K/XyaGdT8/WlHSa2AO
MkAxQ6+ou0/MWVfe4/riwBndugGw4brSh+giVvF3Nafr4l4sOoSffgIJU7nsRs6b3EeUK/wn26wf
16yJpS9Om7EfU1nXfheIIb5K9eFiKqJVy229W6z+8OHg3Axjoo4o1lzY5kWvvThy+p1H+69+y7OJ
xg8Pjz1RDTXO+UHXk18xGxk+h6NZP69ZFfM80/3x6b0R5grlUhugD4JriA4l26578nmX/fDe0JZV
pndwJDT09VkLyxMQfd2jFxtVj02IWLKTQQP8bWHBuTnPMNc9e/F121EE2RNgLciR1LihwglTrXzt
xcfdpa1pZxpI6Fy2z5YnIA23vwl7+tVHsvi4gaar0Up4a3zDroE/j6m0V911WJctfscYVluIZi+A
kvZ1zKYrUxvXvfVymD97XaYBp8rAyJwtvvlQ/1Z+IstkrURgkWQg0Akir3oVRvfQwPFadT+b/uLL
riX6qorsyUDFZHyMVdYce2z09qs+QH9xLdSMuyBYsSjwDra2galBaq77Kf3FtTD4ps9cK5OBU5fe
zvW0r8y+vq977cWedODqYtPAdjeQ/8ZTdQ+XcNWlb/qLLQlhrXIzP5IBa7MJsYrxfheM+4ttswzQ
qi3faf3zWscawn3rDbBg5a+42JB+6+F2V3NEeWX0Ne5jZ4OY5Mu6pV7syGlUMu2tSgamAhLtiv4b
k/N1p/YyLsu3yYxrcJgLvMk8dp6xRyG56pY0ly77bovo17VzGcB5vIPq9iksYID985KcN8f/bLfA
F38+pGpfM9CzcUgpLHjRgDR5xoQOSuQ3zKidYmenvlzVWJjeYn9OJTGM+DnJYJgUQLn52TOdh3/+
K37xOcKV+unKFFE21ao90wFr8o4gnEYA5rax7thaZmBFLVZMqkOdouGY4/rt7TS0q+BNiF4/v/g4
CzsVBaXsPMGh9gskVTi317/5cX+1LObPT69wTilUqMFbx68ywsrcCvN123SZZFUIx4hmvH+D2iO/
EIdWiZbM/Lju51zsUwq3viW9UILf+YhOHykKd6uevAywavHFzITkybK2IAijUPZWhTaby6yRSB80
Xxkha+3Cuuhc7wmN4e/CdM7f8d/sUnexS/XB0iNIGG0QGk3WbbzaasRD6RJ6/RHSuPdh3eIsNqiQ
JAy5KYuDp+kpc3Ga8MOV677YoGac0zRg1xKkQ7MbVHkaqGvXvfX54/+hXM5g2VEt+02gt19bHHHT
dN1X6C72pj67rV7NvLPdFpg7Z6fkrPxb99KLnWn36eCUlcdSl7GHijqEFZOuLOHcxRVa2hiMt3gO
BB5K3lMDi3E3Vam57jZyF5uzF4kIbcF6+yVUPvhz2Zyt+ymXgVTExMDFq1hx5UNIbLRdosJVYJ+5
jKNicTtCW9ieXekcu9y6MmjdVv2WzmJzZnjNjArxZeArd5e2j3hFrlyPxYY0xqj34oalRuu7q33/
UKbauqvBWW5IEiwsPWE9rGLCchbjXgyf163HYkPqyBA5oJwm6HPYsybHFT6G6x692JKNXeZZR4AK
LRWqOzO/Qvuw8gNZ7EgIUDBsUIsH2pyaD7bVTxsJjXbl0xdb0mC+5eFjwlliQeI0pPfUit81g+fv
7G8uB2exIT3VxjP8io7tjnXzwe4BhSdlWNiFKU98HQjdwENdx5xn3eG1TJiScxgTs4PdEfpeBE/t
l5BAjJXPXsAqGXS4pppGBCJyTmGu+GIzSwwBV30/Z4/ZH++Kpjc0V/pJE4xqCgq/ucilvfLFF3t1
St8Nmnl01at7vTQfCS/9t+LM/gWvQg74+a0LmQijzwzWe24CNyftBWH/ugVZ7FU/K3ovjajJhRd1
GcYEQhwQnKl1WaSmvdiwYyVHshZQTvrFLJB70dK58GTXvbz587ok0tYdDd/GwMCwAoV81u68wnLW
Hb72YstKlKUhXo8Ndjuht1Weg+Y6XQd8kvH986vb/ayUd3YMq1r/7K4NpVPh1bFqXawF8Emzn5nD
zP2PRQkK9VlHkXAUeYWpzrp/wWKT9sVk2imM64DWCD8QSFwY/Kx79GKHamHruTNUXQ6zbMvE4g4+
77oz2Frs0LCvcfcUacOyNJepkjuGsPt1b73Yoa1uijHt+BJb1BK4Fxyisrhf9+jFDlUEc5pI/mQw
ovHHySyvq02dm+XbuscvNmgKGQMv/AmqRJEYkG8ddYIZ5nxb9/TFDvXNUBRximcDBjrfUhl/0nx/
3TTFtBb7c5o71+wNdM5ZG766mCi0Sb/22YvtmcQ5xigOX2EuxTcjI5vI7P9ixf2UXvpjduL5h/ub
63pJOtKH3q1slx8USXFoQlEU9bRTJNsM674Yc7E7m84fS1NwcJEdYSIfL45Dm677XMzF9kw0K58M
XIADtx1v5iK8sBt31VAbsPbnI7Gy8AWJjYgSSTOfpeMH/fC7vuJ88P3dki+2Z2yhVA8hPwcyJ0Pi
3mi6Jj34lsb3UvQG2pcG++KPKUL+FHZqja9AbLXtsPIPW3xMw9wSKtH01MMe7kQ6ZVjRDetG3u9x
rz9WNCFmUU1WYqtCBsbdENYvsY4gaNXuPcskf3y2zuw/LuuKy9t3T31Yfpg7cx1aYiy+IxeKGarj
mIOB6CkVR5ed3z6se+vFd9Rpc4LNVslyWylWihGarqFfCTYs2Skl2iT8Ws5lGBqamgu1aOXK1V4c
9CjZSHvxaJsS3flkDt4hy/t1X6CxOORFj4GUZoyUvaiMBgenyqmMfxdq/4vzzFic8TmoLiQsj1LG
jO7kf3J2JsuZo1q0fiJFoAYkptLf6bedvbObEJWVmeqFkARIevq7fO4dHFN1IuMyyIgMDzBGbJrN
2t8axNPSZX4Z4/8Ylv9XaqdPlkWaBpFzDAZMNA0sTxOSH17zJHLGG8KruM96zO7Gqt+wtDuKOFV+
GsfIlQoGbQsy1/LyhrvC+HecwrI+Es/8TuSMeMYDy6MZMT+o/fMYZ59x5fvqNyjOptrGwGqbCRlj
Lg/y2zSAFR8z6o4857izFOIck4zAsqJ5Lr+jVGHQRQih2l549d5VF6E2EEWBI/Il6ybeN6A1CBv6
HR7/IS1SwFuFL+fSBL7L+byAVJ2iIsCv385qmISCJSbGjr0A255TRn/B1cMzHUOc9VAF1QrrLKJQ
R9N9gDfG0zh1fvHpior0sYYjyjexiqOMcRI4rC/VB78hcaKzz2bDkH6e7nwVnwFj/xCZ2LNpZzUE
xzu2K1gQdxg4PAq9fB4zFIL5dTt6vWVuC/wdYo2Vlpr5J9bdRzWMfmdpV4azRMCu8Rnr7Lo1VwZ2
6ZBNF79eO2EpmyVDqRIymOzo4Lw3vNFWfvRpGobJzoAcy9q2YTfdSbv+3Ob0TXUkfueT0JXgwIGK
NvxAtxNu7kcVvIGq3Os7hi7VI1hBQM8yRCS4Nu/Tqf7AeXDzGxEnHrMJVnRHjE0t1uQZzMLHg/nF
I2CPrwcb1a4kPsww3VNFnhUB6rGKUGHu128nItctsm33cohAguqyz2h8RXWZZ+NOTFIq1dCi4One
ySw46yPkX4PULl67WsidqAwFKBTJjH2BJgIwAP4WMGGv5H/InQ1ziBVE4ZWa7ltQfTMZ+TgGvZdG
HHVBr7+mAfQpRjklBpwuABaOKHKuDLw1vD6nKyFKJpgbmjrCmRBcukKPGhSfhfnNcVdEhDMbPECB
4LozPX7MVv4JkMdvfv129kpUS8IbZcG13xpQFNoMjssgXftNQ1dClOqozSqLaTgdoOkC6aRzhnI6
v5470ZkGvZHjS/I52OrzAojCkIWeH9OJzRZ1THswIyFHFwt2CZwT4W0IFZRfx53gBIPSrqCmq7vo
AIKgG0fZ6OKXagldJdG4wL9LVFgOtY4hke9aMCCInygHrm+vQwi4vOkgGt9zW1ClmrTPc7X4bWyZ
G51dB1/mBqcIUNYAc07Zx7AyXqoQVAm+7jYswBkDPRev5ZbDfsgC/J4QWMd4fU5XTtT0QS2MXAD2
RtxYUv9Nbei5b7pyIktEC1YxdGHY4UI4fsBEYoDjg5j+lMp5mdH/TOWErhJiJrB030kLlWka4/4j
PwDm8pfXuDBnYwZdOYgVw0yEScqWp3BoLha82vkFEXOiv+fjYTogju9BnFzmbn02KX3267gT/bg0
oNiTBdNdNXCWncAUteqzV9OuZotvEZw4p2S6C6Gu6W4+tWHr9aqF4qbXk9wONUwCXx4RAtgH5mut
q1OwgWzk13FnTEDsTA+B3fleK/pICejrzLdpZzmESiYGrA3VhZtEHbma6p+NGeqzX7+do4rYErDl
0w1HuLmHdbR5t1fcb5NwJVtj0qpkTSDZMjOACzWcw8FDoF4JvdD1gjxSswaZxKCQvn3MjvlNX7de
V2/4Qb6eKHg/CMAN4y9pyHaHHezyICPPYlSYhb5uvGK7RnED9ja9agAbevXugFGf3yR0FURzBOwg
ZKzAWoPcPMKzujOZ3zxhzjxpMzxPHglenHqYu4HtSMLLaAFV85qFroKIBxO3pLcTEDXBFcUIv9Yg
/eLXtLNvbvPA4A2PCd6uIUoTmyJoN78xceVD/YszZ79WyIWDHweUJRjE1aqevfrtCohCIrttjbA7
GNJ/iwf9mFSJ33bvCoiAKM3EHiATyeMBtNThwwtc3q/Xzp4WqVZFkNrhAJTWwJ7WAz1Hsuk8W6ev
gycUi+WoQ8RVNjvAoE/Vmx3sSb/lijorOErQo2QwOOhX0Xse1ddk6T1bdhbwNNE8hE00LpsKxq/T
slpYycBu0W/IncjkVbh384SJwpm+juZ42EJ19WvaOc7CIV21M4wt7gdtLzQi73nH/a7IrogItp8M
EmpoTHgrf29bdxm5XyoPzjyvZ8kgaUZjg+NJ2k7TZT2W49rNg/G7aibuAk6jSYLjou7zRsG9Du5T
X33yGm5XLdTwGvJGBZEGZSAHwsoQ5q+evXbiUhDTptWCyJlhg9hzZN3q3m/TcdVCOMGOwMBhklSM
3ZBdfxDEbwlMnIhEPUA1TgE+5N7AM4CHE/DPSeXZbScoQXuWK+ygMLfheiLj/jEhf9J+vqQG/uXO
kDgRiSxhj2pRPP/CyYAl3wfIYr/DXnWZL3Dvo8eNZwt5t5MENqV+E8eN03gTmWgwUMDDv1NV9CRD
6bfkusKhmjPICF9YjKPMBkD7ou89nRa/pcsVDgnAi6MDNgb3lIHEOvZv4nT3eioIYydMsVVoIWFh
eoc9zYksoPbDzcJPUhHGTk4ohbdsT2eMN/yQfo8mfl5VU//hKPSyl/3L5HFVQ1Vdc2vrRN4nUheA
S84fTAyYn9it36IeO5soCkuGCN7LEy6GcKWAk+dfrWn/lF35H1P/BS/830/4yCM0+x4iRT6kIEQd
sFT4NTUyGotKZLDRqToVvBNSeq4QsRPEDdi3rTRQE8Xt8gVGH0+pXv2yoS69aNUjjM01UooHXLvz
YJh7GH6DXugVsa6YSDZzIxbMyvtoWfy7JkRD+mNhaenXvHPoDeMZTx/Ib8NAQu/PRGzttxgAWL+w
dRVFca8YnPlGDA0MvcoIdligjbb2nVffXanGKDUolMzyEhZjp22vTlPz06tlV6gEO7StPwyeD6mB
AyKDB0phosX6XRtdqdLRod5shXfAvTYbKrfoO3hr+C1mrlSJ445rWYjcH96X4bWzJvD6yVl9/GGf
jf7HmvOfn/+X7mGkcdWODZd3q19oc6zu9jcrlCYNrO6MWfIs1fITsrzqAxyhyPPYrluAA8qQ/syS
oXuoAWRtL7Cv5Q9zUgXPWRzDeIBi937frJ381sFSboa3NNl+rgENpgu220U8hjgUP5hAoS0zGfGi
UIc/uNenfgGi/fc6FFbd3Jtq4mVChnwTD9ngV1Mcuooc0dqJMyF5OS7ngPRFqv1qXAEkfd1nOG2T
aFvQMo2n875kjxaSC7/hcNZJG4/wzwPKsQxhDgTW7QnpJL910pXj1FOToADDYDyoruAWgSe67ACN
16/jzsmG7gu4yJHiZVcd4YmY8Z0ZM8/EWuiskq3Qx8hSNJ7A6zOlFwYnMq9uu8KQqu7jZUNlUZmO
MTCfCoYtn/xads419Jgj2ocjvmTXFiCTwJbom1/LzqGmbTebmUWyMk1oXxwrjHrCEb48Xq276qdR
LROcO+CSesTqYVbTUyv5H1KBL3/6v5yYXO3TYo8xxQNdB1tyIgDYbKrqcatm/nDYSEHUbXr5ARXG
cCarmez9IsrVREVqiEI4OSEHDlPYrwk7dhx3OtX63dciZ943mzWJ7RFVuAL+qvlUSBn87fclnFnf
cznOvEPTSfSEepr58BsRl2AGOt1qmhntVjB9yGpsU33jd79xhaFGhCDYI/dTkrbO3r8ctj8ikzJ8
9xoQV7AEb96gT2EfDG0xWUBKr+v8qLfe71jgapagERdVwGdWtpSCGwxjh/N4qOYPW/fL3vAvc98l
IW2wEWV9OrGSr3H3BOcZATeHzXP1dQFCXAVRsmyMlpkdclCEL7BY81vYXX5QO/cWxk+GliExp0h+
b+bDL3Rc3VIDBx27hCsrVzCxpfip4ETsN1GcyEmEJjEwPGh55dOpSsIPbQgHYJ/GiStcAuWr7+Cg
TcvWmrfi2J4W6/d0TFzd0h4frQorSkui4La2KjHkVjK/q8w/DImqkTUJPSwtBxp/hLn6u3mhH/zG
xD3FZagMIR2axoJVwuvxPideJ2riKpesaSdg1keKc8Xe3MJF65uAY63XRCHcOcnNcJIMIXChJdaV
+pIGZD2tEj5lfqPiHOaWvY0XMyB0DEdpZ0rvMNb1HJbo9RHUWmgV6ahpOVl+ErCBbRKvhQoo4tct
V4lqwwOE/3IPs+GctTAJ50Dyew64E5lTCp59p9F6Zul07mUTgzIOtxevAXelSwGSp0tkMQ1RrvQo
dftFHonX7kBc4dKa1Em9DIj6RWftX7jYpbawSxssfquKS0DqVguHUhOi69NUX2Ncx27zGvp9U1e9
dNQZa0gd0LIBtqkV41okI7wQ/Qadvp4wWW/w7h2hcVkpGNtA0FXYBB7sfq07EcoVDE/DMKOlrVqA
UBIlYAazNlXrpzyHA/3r7qPeMsUT2JyUwzGdzDEXUcS9TkPEVTD1MswUkT0p4TNRhKEoYxt5neGI
q1/aoa22KGchMPlFoeXWFnXEvTZ84uqXJuDw+nGpSAmrpI+wqv6khsBL2QHf0NdjPYx13021Ocpo
iD6DzgFOY2f9JoorXmKxmdb0yPYSQOoX2xD+xabbe69J6IqXumE2hxrqoxQoiYyQZWnMJ3gk+zEA
iPuoruymYDnMdFnDnsTOwamamWfPnY157Notitt0K5lmT2wczgsnXtdQ4sp0dhglActxwB9akhvc
1oq1H/xmt8tVgi1Fl8xiQ68V6I92559QBO116oST6+s5OB5zmFWh3soNZsPnqavUZRUwvPWbKdHr
1lFhyQE+a7dSw9xRwzRlrIXfDuGqdBi34YI92Zaw8VlyPGrCMG9Pvvr129mXJcNdHMZCtkSJNRQv
9EnCQdiraVelA2fVtT6WQJd4AzilS112aeI32q5GR0+9XhpTm7JZ9jyBi1tA3/l12smxSGDstjQU
umzZdm4zcTHil1/LTkTCMXWqJZxPMUOs/cBoSm/ZFPsVDJF/iAllPMCzmejShCo91eAfnGPrxyYg
zNmLwQyIo6aFo25v6Wmg4VPlWUVFXEEUg31bk8nKlFOs3yxawuZF+206riDKxKqC3ZE0pRpgDAQT
CpjKZ7/9PqYTNhk3GYDSmCZbAtBBP+7jpSZr4HfmdGVLdGtDWAiFGrLN2JwDzmle8TU8efXd1S0N
qgXflGy6hL3lh6O1l6ZjP/yadqInBexgo6TVZRh0pYjG99nRf/Zr2gmfPUG5U0NXXQKP9U5E/HM0
+snwiUs+AsHTaFwhdDl1/bW3O5zc/UAtxJUsLW29w2oSve4jmHGNafRQ9enffiPibGgwPhIoAJvg
c82+VsSe4eHsdxKkzmY2rv1KM8bRMirhj0FfFf0Tmujlc/0zHUaoc8uMxj6BFYfVZSqnnZ/hDgoT
ODihRt8qPHTDkHJJWr88E3EVBvCfUQTa8LWsAmSV9dw8T7CV9juquAoDvErGHIifpcz4cGnT9NZu
1C994AoM6jptG1MNa3mE/UdYY8MNcfO89bjagmCLQWWH3Uo5mOh32IbfpQ497/iutICt2Zy1/bqU
kfxFt+7UwTzQa6q7KgLaaxWJFYMt5FHg8fOCemfPue6s5NtqCZFcY1uOm4cISNV1CvxuJq7MrdUJ
r0HEWEveTYVAvQmZ/58L9/8nMoS4GjdxxNMeyWQtd9g0Pi9kah7FkPrRfIgrc4OXZIrjRLCW8VCT
HFzp9CHe5O53eEuclTytTatb2uDWA1/QjL6YpTZ+tx5X6RZjoGwM5n1pV3aN+fIIaujFawq6UjeJ
Z3TwxoOlPBaep7O4TV3qly5wkVhHh+eT2NZryb5nBnbFns06q3jK4Fs79c1ahiYoaNqWmxbPfoPh
rOI8bbFFIgdW6gCmsW17A//pT/Kql0Plv+wQrp4tTjZD6h6j0aSreLCIolvA2sXvaOUK2oaNTRYW
Vks5t/Q53uF4N/JF+wW8q0iy+x5N80tfqwEug0x385lm6/KHuHk5RP3LwLiKJB6MoU4BwMDW2cZ3
C8XyX2oaaIVXzUYl5zVYqjCPFajKnn+OszSSHeYIZpmWsq7IkU+ZVgVMbP7wJvw/PrMrURrgChtk
pl/KMTimywRfz1M6DqPf2d8VEnXBug1sxlYEbyny2IcpFuDZkxlMXCFRjTrwGmLRueQhjPPqYfhK
196PHEZcKREdI3DUIzWXkqdvxvZ9U7GPXlHrioiqTa0JqtnmMu5goczjn10t/dIIrnhgrZttHls0
PUvUzODgBct37VdCSFz5gF02206ANJdDEMDKXMKQnvV+dHniygRsH8rmmJK5DEMwh3ryuC7Sb61x
JQJxFmcWZqdzme3ZiaQCbrp+Yg0SOaFpOQGTJRnmspHicky/IiL8zkOuSIBsGTDbBCDMMIpPAAYU
2ep5z3JFAuxoojoA9qqcuzHXfMuzafTb61xJ4j7IDuVJhyoHWVVfM7s17w5SRT+8AsfVqnFZZwIe
ZKqswGChvcgHmKr7NU1f5w2zda9H3aFpuFqvp27XLay2p81vBrqCNallAIgtWldhe+2kvkEa7pdO
dQlSQPdVcIjuB+x1Ecywq2q81RoyYr9hiV4Py/RSbxYfY1WGEKphl36fTZ4Pei5CqrEDbQTZWqio
QqiFxdjbzwPM5f04ysTVrGE5EQJW4W1pVhue1NF910HvmeZzZWtJncVA7Af0ZhZ+X/c4TwEM9Bpy
l2dUN8Mxm6RJbzLQJxttcE3owTTya9xJDO1gkOhgStgtWeL8gCiOhX6x6WqDyNokSjWNuanGJJes
ro7rumfG7+LpaoOgmJrTilbm1gXsMajrMzfTO78heTkY/ZekV2ZLSFdkmm9w17Q5mflTJBrP11NX
F9Rbu0TQe5lbM++fZriQ5FPAPXMIrjKIBwMunMvLoOgKznFpVoJI7ttz52oRw/0rga28vvEKQNYs
sqxA//3uh6672CBqE/RbisaF+Ah0zRdhfQ6cjLvioHmYxmUfY3ML+qkI2/qUmtQnMNF09nqiwFZ8
D2obaWSY6pOJMuiD/vKYgmjZiUo9h4NJ2G5uhLbf+mC42G72HA/nko9Ncp9rac2Nqu1hMs2FH17E
RfTa2TInvLVFda3MzbSDuPAqCHOTyMgn+YbWnbCEbUnY4h3C3OYtPSnSPotDPfsNd/z6Q5qhw5VZ
aXNb1/ApqirAe4Hv9Nkx0W9nx8TZ2/SjNpiAVL3Bp5bINs8+SxXadmIyHUkjVd2Zm12OAr/oGqfG
c544B9llJh1tOnzMYyBBnkbyHNDDK0vG+D9kQaYVkyK9uckFzxx7d7AzKPg/vb6mKwyCNYWhGvXI
N7mp6zGwHIPks+ug305ckmyVyJOj6ZR2Rb80xVR52a6gaScuxRzuKu3Q9LYdF25eqA/c71O6lmiz
VgRgcUQOjFzXXI7tc0bm1ucAgX47YalQ6kXnbTS3sSUFjfV5ZF5nKjTthGVLSWVC/LtxK37j8aqo
FfvlN0ecoGwS3h7jisCJj+QiiTR5hkSq55A4UTkO+zK3bW1ug2w/Rt0PGaQ+FSMYESco1Sh5tEgM
dkw27An0WqnVb5lylUAECF7ZWgx2s4DA0tdXVBT5XHYYd4VAMgEELMR7L2zYx5zBDoSBr+H1HV0d
0BwiUrqhNbeqOU5dWq6T9NvcXZxOHxkZmSDQt62Gi7uucxgV+2SsMR7OPknUvCsyYvWrXnw3mwzV
zoef7woad+KRVy3rwgr95nz+0R/0o+n31nO0nYBMexJAJ4+26/hRh1lBjsOzZSce+7A+GMFF4aan
Pd/Fryn74jdBnFhcq5rRdcMEgejlBCV3bnvltxm4HB0ysXpexkzf1EYZYCBQKa7dEvi17op06qxj
lX45bi9hqE9QkHxJTL/5Dbcr03m5YKd2RteXeL9O23610otAx7hL/QrTKNpS+Krd8HincvmCjuGV
Z1C63K+lSQWSG7G+zUnHCz0c6v3G7fKH09R/si//SOSj705g8vXAdUmS5UaQkSU3stdz8KaeuBYF
DU0vPvZt2GZ4YJptfQWzYYZZD7Vmvs58k+21J0OT5GTnW/emPjZlGxhi9olXapFxlz1De+xXxvbL
bQoFUHNh+Bteaj+8woQ6pw/TBVQMMDe8HdPwLaFVizS0lzUW+u2MqpFxUqdRt9yypbk1fdbkofLS
bqFtZ7U7jkF1GXTgt81MUa6U2XPALDPPMHFaF4YybFnbcgv7+IG22wlwK7/txZVXZYZkc8sXNM1t
lFsalB2ABZ5rh7OaNkNFTRPY5dYRfd5a/AKgfb1IWQgSZ0VlVazrQczLrRrH4UTNPpzhUR/7nXBc
yzohUjJAZfVy7UgVDqtDYivUP6/C7yzsKrjadqi7kIzoPb5s2bSqfuSrZZ6nYVfCpbmt4M7aLDdl
nkHOeup063f9pc7eK0nVbEeIliEH7/I0jV/KxA8vEg3iyJkx2ii5rArxr7Ev5FUoZLFm9Lff4uLM
GN0KA1g6ui5o/ZWstozn4OrXtHMgNlFz1CYR6HdUnZItvvHUq/qQcVcksg7rYNmCZSsKZVLAXyos
Dhh6evXblYkQO/W0QcDfxCq/ya16h4j6w1L+sqz+yybmakSMZVGVZT2yUjwZH0AXGu+axztByfOS
+tR9Ymyc7SJEIRxZCcWSPqZZbsflb2Emr5Q0Gnf2i7iBn2w/RVi9aHuNlm/bmPmti65UBLt7gAJS
tEz4XhVtTAoCCwW/zcIVi1TrFE7jgcbrVD0J1ePpRfk8yWNEnOhkWyclRUH/jSVTcBpY9zaohGfi
wTVPG1gSzcTGy61/ebsFkuD70HSep1hXM7LG9pibKVlue9s8JfNQzGvvtyC6ghGhwMtJ4xBzsGoa
JEprUQDl5mWcyLgrUaznWB4yxKhk03ob6/iEO73PAx2adpJITAbtEECgeONNfxVsLLKB+Wgf0bQT
l0RuDduBbYMxWIBiB5PXjdfbApp2opJuS9aDQoBpsoU55CAZ+8trKXTFiRGbVTcHaNjA+ekpqHiT
Ly3zQjah28622XKdkTjSyy0Vg61O66TGKp/qCVUsft13YjMC3TMDl/Dla07FRPVzHHvV8KLvzr7J
6aT2RuH42W9DdIrq7WY1r/2Wq9jZOdWcTvCNxgF06JOrXXlec+I3wV0FURD2qPvq0XTcp3ekUE71
5CXbZtyVDwkgjg4TG0zwgNdPnRgw5j2eRr2+pSsfepFtA+9JxlsSV+G9DnR9GbI18wtOVz90DAmf
Q6XQelM3JJf9IodiGyrlhU7B4LghGuxjS/tpvIlx6HOFM9y0V347vqsjGtZoVqJTy03PRw5h2EPX
1M9+o+6EaN0ufFHhoG4wv9QXW9OjCAgMA/xad+JzR35wnXu+3RqOBDiV71i7+m3LrozoiAM6d9Ox
3cwWNCcwsebzJonnJc5VEkHGudRs3reb7LPPFdK++Ug3v73T1RKJDn4GYaT2G4z8FuCnTHRdeOcF
B2LAQb5+TpujZMaLq9huQ7qvQw5NRzwUXO32l9cndTVF9SgBptnwSQN0Wdv2zNSfNCIve/C/HJ5d
QZHsQt1sBp8UD6/mN8fnTc7VaOe/pUp6ML1AuG4/B0c6LGe/v8WJ2WMj055yst3Y+iFYAtBffL+C
k7w4xqFKoBPdbhTWGKvu85V62RLgAzsRG+wJ2P4ZRqm2y9s2Da+hny8OmnbCNd2PYFibcLvhigGI
ozz6vJk9L6KuwqhKBHDky7zdRNJ0z8gdBTrf5yj+060u/L/0gX+bQM622g4KZbIdn24jip+TT7Am
ru+GmYA+1iuqXD+A4RROn5aqa+DFux/dIv/amI13wJfE1Jshb/DqNSr4LyfyuMOtBkid7ajq+WM4
MKoewrnXzX02al/fLHvV8HNHUANdruD7zKexj6gu95XZ7CmBS1l4HkUMWwdDK1AeckF59TUJaJQV
/YEl4NQLJefTQpk2ecyD3t7WBgmAd0mkA3rpVpJUV7ZBN/XOTllSHHTftjNeKu9miJLPOETpHwmR
6xP9PL0fz/UHXPHrpcouC9TOf2v8tr2gMAthN9D3AN6KM5L9DvAeCSROkrAK0IMmrS7xLhP5MWwj
8/vYwFgCbGpQMWxR4GdQyi2mw89wPPDqRYN+kLe6TdvjczvV/XZZMxbslxS1oXOJEqY+ewgWbtQT
HegYfwcWfde3GOz/psjY2j4v1U6rQlBIEgsdyqkvh8pW85sB1ND9E4PjaHPqJAr8iq7iIyuAyqfi
soaHWO4vVur1iYzdnrzFC3Njcy6igP/YMehzCUathvdez+P2S9NugpSBpVl62li9DpeMDVFV8Bjv
A2eWbsFbS486OYPPsGdFkmjB3u5NM36wUdvKc1XrMXkvgZxAb9ZxfCHlyYwUqlr6LN/WduwuBMSb
+G1XR3NfKHDl8T51GFBa63FAZUXaWRQP2URXQcHHVK6nY4MKvSB2DUFaV4IB2RQmUl4zDoFdrhJ+
fLYL5Fp5G2dTUFjSVUl+7DrtLgBOE34eFl21RbbN+ovu+xBcz5pYfY0pC9JfB+Bq8S0WU1hd4xC+
7bmeYvj9BMA36UKowN5TIlLAuyGZqYpDTdFf+DULEGNpb+646E8sB6VxWr7qNlu6HGndlN8auhAD
EFGETPqWIIrydYyZfqd5sos6X6LKHHk7yHg/0U0E40V32d4USwWOMMxvjkMUcpQobrZxmi3neYog
m016IpoiyuquuvRiSbZTCBHzX7atNpMHREoYRYytFqeMdNx8UjpJvyBxIOrTZCmf80FYYa8Lftzf
dBavR970Ksne4umALTmwyFZexZDh/6reUlrnAVP92ucdAD/bada63r+GO6+h4wP7vpW/0obP/ESa
QcePPYCVv6Kj2cg1yILt7xmeHt/3qos+hdnYMeQsmmD+IKruIADMMHs80NqC0la0yTyF51VELHln
h52Si66Gfix3LSJ5rW3aqXyh2rxVRvfjBbEV60LSefppmwR5XAGEtr7BPyhor8Fuqi+coc560iRR
AE3OQ/psqQzuncFP8gZUl/TLOmVDP51BtOxld7aLSfr3DRP9+BuveSE7AysTZRpaYhGz+7bG4Mrl
o6loPRYdnoWmOGckbvYCf+w+v5kYScxVBUmUPU52epkDQVphWaqmCp8L90LxERVKTfix00Ezwih2
EaHKJ1Uhi8baYXoeQ0Kan5mKh+rnAg8XdSKzwBG7aXo2PDTAd2/lyMKjf3vMLfvcb10QFx0xll5m
WevlDVbTYCuSRkt2wctpGuVgsnXDM8pHYv5cyVDcswnv+qhbFkt1n9jGfvc6GqDeTdLRPo3jiONC
NJjlC6Ncw3Wt1u3vtTfrO1lvIs2HCREVFMsRdcPHVh+BOIUHzhg54IE2PjU4L6krmTAnSMDq7M3G
RUWuXaBVdW5xVAsKlaVVfE5RQFSdlqwJZF6nCw3ObRDYv9iYjaqU3XGKD6wducV758vwfoi4wV6T
4QBZiySvxQ688Pz2qJbz1Czvu2DmxxlLQooeVp3A6jxmIiGXtRckLIMkS2V4ilHh8lntFPmykC38
rxls54cslvaJzUEr7zxthvhK4XERXRIEwfqEDfA+7FOhQJ/TW/PELWtQstImx1PGRvWItBZ29xi6
kajY01G0F9mlts73BPn/HAHKvwPjt7/hddKnBdDO36JW8Z+Uq+pHNJFpfD+lzYGZ0IR1WDDSZKdN
hR02RBD0gF7bBXCaEVywur75kZjsYpJO38eRqDOeQ+oT4D7jWa7i2mzbLSGtPNEaT0dLGl/nOCQ5
D/e3YtjmPBbHkHPA4fIaiCfMy/Y9jhE671GJW+gtsPkBcEDH0+MkUqZzIVP52EbR0xZ2J5rOX4UN
zCUibXPScOg5waX88UjnHam8LgtOK1zdTmIwvKhlYHgegqN33Srwr7A69+kTz/pPep811vPtRyrE
egGxMTkx09lPqankSbVAdqP8f1YFh/efxrTNKiw/dNvuINpFOVyBPnUJbhABVnhsbePzngVYDyvF
8wQft4CGIsyTcH8Kd3EN2+2Jm5mcgb3f4J861MWadk2xL+RNz/Q3DCM7K0BFb0hk/agTcZzj2J4g
axWnYW9/w4+kOQcaL8oZjM5wANj6S73V130Qqqg4WQsyaWwrOnxHhuyt3tN7PEEr2FBIfGiajXla
6euQKP44Jf1TVW/2xNj+vh/nqbs0W/At2bAhdFX3sJrjKayEzEW4PEvbZfeFZfO5sux315g3osNz
cTFiDGkvV0SC3ApFskdcOY+XHQBY9s1ILEFjsMICKxIzTlsxjZdLHbPu/5D3ZcuR29qWv+LwO30A
EJwi7jkPHHKUUqmhVLJeEFKpRHACB4AD+PW9smz3tdXlW33OU0d0hMNRVSklJ3Bj77XXXisOFzkl
rJZOwrv+Lg9EsGNGQBO9JbccQyTQKqkTV7IursYhLjuC3wkUphAmz6VZ7fFqD7DCz2M6Y8akAugc
D6r2zvCrD7DT5CkuSKh0haenjLtg1WcmqP8++7nJ02gq2EPRuqNN+6lGo4eysiqvqEc9YAfTSO0J
9jdBOhMl5FaEtawSXB9liec0Od0EQKaWA2ldeu0TR7YxFxgzjJehDb+01lNpV7pOuA/r3P/cNY23
xK41yxN8In2yiYY+/zzX9ayR82Hk7xAxHi5YmQPUk0VXrJ8A23trFkKzNmmsYp9hD9MO8VAWw+eg
68X7INDHOzbNiLszVnin8Dr1AUy+i3LFBgKg7OQ7S23vBhUJdQgExJo2AxMEjOvGMTzr6NDwNKyV
ANtJzflJe7ket7XLq+dmNdWFsS65AhFZYlmxTtsZ3UIbjakwNc6VY1ymvnWjgn7RAczlPsmW1GPM
OoCtwEjn/onUTT8iqQqLelfknXpsjeXdr60J5nfjg7UUD74LJv+AjBidyFlRnkIUnIXnSTZtm7Gx
hk5dpWxd7QL4m90TyvMq61qJBdmPIUbDRWFgoSrHYLgx8yxWpCaDqWCMtIzq3PWdKJNmVC5FYCmJ
iYGwenoTabXSeKiE7RPMs9KbHlL/1X0PuQl9M2hC+k1HRi03Jc2RGwJg9iHwtTAMeuIqlNlMnVum
vCVkh6SZRTZFKXgFmTcN/jOlB2hv6OAIhXaGfMxb1yGrEWc+Y7xrXd48m4Pu2U69Y7ZDB/XsFCOf
pbit4E7q7ns35DluRem78TRRKRMSsAZxxRdLPON51jsPatgQMF0qTPZ5oiy7W0ctqryh1FdF6iHl
pbFpIQt1Rt0CZ3auVx5myK3P0FosMNVEQmyl62Ttmo6B9I/lwj15CKkw4Nf4wShBA9RhHk/l2t8v
Yzi88B6ieNsaPHon8UtY1Se8kvN764SSxRI6A5+UdSDDqXq/Fjto+CMr8RcMUaSTQe4eO204HE3Z
OlmFjfyFj673oHunOvhBhIKiVMsBoZDKk+caPsVVNS38EElRcpQAE4S7+bq+V5OnH1HVhUFcd0Pu
JgMjO5YLmTnV3Jh0csKeb13uLEvSTpwut4aWxiZuW08pYl34tI5VDj1vuBIrvGOdenJIEC5ZUyMX
uOoRedebCulqPMJ0cZP7qiWvxGh3TVDslGprHFu12RpRccdDHhXZ6jgTPQQL59FRdKN9gPOkfAfP
YxKJ7ltVbHukWyX6SXNP05XXV2ZqZnZTV5fESMF1fd5BK7F9i1jJ/XMg+Jp1VukgQfdvt0DSc4k1
PDfbOHf4tTesESpEGMcoWJnkVgNo4y5PR58LksiiqpCPBa532xedc1cNk8ROZKrgNpwDOd6snu6G
80xt86pmtTBoFLTSia1k2J60dgeIQXcrO3lKTudCV92mqufiSZZ26Z9y6rdT4uYYM3Oj0HFSvAAY
Ahe1vkR42w8Ron1ohmRZ56HYztXKDlNoihLqdStfEt2iFiYQWKqfkNTVfqw4K2FgjxO5X6Oo/OpJ
Od8CLnc/FYE3t5lcjdxrGOAiSTK+rfFC+g45FGD+pOVCpywPjNxJdOpiuays3BA1LvmxmvQiTsVA
xKd+8m7glc3jlmFokkkjs8Chs5vMBSh8me8uRXXUnTtDOa12DXT2hMWUi+gimZmFi/I0lu7qbGGL
Qq5YOMyf89l1rpUTcJO6ft0CQsBIUrBbB9QVGe1dd7jONZOvS6lkFRNksnM2eHQMjz5tgp2Nqhps
Kjb16HNTX3ZZ5/XOo60ojwEiBIkKvXo7uk1/odl86SZy4mMHHw8n9FfkFHXgpCqgrtiKvNdlPIk1
uo3men1pvVYc6CymUyVRCcbR0tDyOsQebl/hPmunbLXYA7dGTd1uoWv+3KnRtlk/Bwq7jVy6aaNy
SrobYHIoyieG9BDuo+INNXR9X2kDpm2x+rs+nKb7AcFyz6yb+0eymKI6A8Zvvoqwifqkk9akrF+a
g+vlyG+qYTiZSEAlDWLACGNdxN2nHrwtHjOoJq5Zv6ztyXSlEVnuzcENhauq2eXCoCxtLPG+4M2+
gDUksM7d0C/1iII26q5UvXQ7j438SYOP2SC/iqY5a2g7YFVhUyzjShfR3oeMKo9tGbROskT9xI6i
8kSU9oG6bAl1cU+L9lRN3E2raj2Uq+3j0uvIHfwB16uOLNN4zdxweVixV/RZLWaMmA8QVcl62gb+
vhuXhR2UGIMHqWFbhpsumyqBsw59xl3j7qFwK7USUPt7pjSijrZLms/9dPZ5gDhaUEffShnmcByW
TXRs6/krSJ/++qIx3/5VsQlqvpyTKq6ktcniQAh2OwtrSWwJpg9VYI5kXTKP17TImkYu1zkrd0ve
nG2j+QxwggV7bP6gnEEhkCgvcTAP9WZFSHeTXfV9QdlYJZg4gokIranu97wJ4W4Rar7eOasaaTzW
nL2AO1/9OrHR5TvSYE9KJtdb+k1pMQhV1XBmEJbN13qcBqRfVetsRw94RzIP8yoPBNrS49FqNGUT
PjDWXTkVCXHzZ0keqpxM+gTqWRRsGI/C/h406VYnzWyb8cEUbfGOJoNpU2zBE2CYNu/wLSumdyAB
OXrllbPg/jN38c9e27T1pu1X+P3ycbDezgODlMUigqB+PBeU35Qha71kQmC/Jq2YX2RRN8E2qDqQ
fhCFSqhsQ7CRpmVetN0GukX6Vy4XdHlheodoYyChUCUtp9j54O+Gd7kbJfN3XaCmal9YvON7zKJ0
90EVUe/YDUWNRc3bIp0UV2XcYEOTMVL5LjpYd2RtjD7PiASXNKP8HF7caFPsGbB18Szsxza8arhO
h6GJ6k3gKl2c2rwVqHrY5HfZaOT0aiDHRRI6MfQZJxmOYUL7IryHYlkpkt7xveKKuEA0HlAERHbv
jq6lDyyHb/FbIMHSP81hZcaDB2oV2/ZTXg/nsGk69+uaq0puocIn3icDC9sjRbW+4s2tBu+GFgAI
UjkUhXPO2Qq5oZhKNCLwputwwCZKMd6bjrZBOb1IaK4/wqApgMiHYd7JBbrJmthB1OFn5ilyIKoM
pnQO+saNR4KbcSwxHONuSxb11YY3uIOPc1Npli35Ynk6BXAFSarZNOppNBbRDS2ufrmhwANf0Anp
bSzCiuQJxNONSKECO903Lpyu0lYoH4ydGeV0jE1EfvbHEvZXo3CAHIxm7JDs+pp2pwq2bywVcxAU
94siTpcYG5I56YZ1MedgLPusUSPKRpQgTbURYUGjd6BI3pypoPZ6dK2QaMcaeFR3B3br1EFGE7+w
r0PisyrO21FOGxEAx3zqaS45jQFfYLgDL5nr3PStg0DbaBlCHsVRUWHjgDd6uqqQZMkl9ifGxEvu
RpGMI8KrITbwwnqRFf6MDKn05rhpVlwHHB+GF4DePqzq0Qs1SV4OeECNCtZhN+MAddouBEN7JXJp
/4W0cKDZ1Z2nvbtobmaR+TnWeMxs0J5JTUz1JRwc6Pl0dZmXaWmJDMAoYBj50GnD1cKftbc60Rd3
ajsAD1M/lhmYvw7Kp6YyPAlaTaJ4QSpu/zNO48fZYOPKqixE2+00/DR3KhrCG2Bl/D/sxnycDx5o
R1vSDN0uNGRJa1W18ark76Yt//iLopH+13/h71+g8DUUuTQf/vqvh7bBf/91+Z3//TN//Y1/bb+2
p5fmq/74Q3/5HXzv78dNX8zLX/6SKVMYezt+HezdVz3W5tv351/by0/+337409dv3/Jgu6///PlL
Oypz+TZERPXz7x/t3/75M/UYQd/vH38+wu8fXy7hnz/faIOpqJ/2Bm9J99M/fspMO7Rm/Gmv6xf1
9p2v+vqiDb6Xh7+EEQuoxz1OCb2Qqeevv33i/wLdJA5LcI8FLjCCn39S7WDkP3/m3i+e5wXoVBCX
w0b8wvfXLQIkPuK/cMC2AcgrkRdFPtbPH6d8/q3l9Ntzwk36/e8/qbE5t4Uy+p8/+9+UiP+7NYWv
8VAR4liEoG3F2Ud6RmcbNbRO7X9C9vemphp+RAQ4zVDK6rpdI5Yxv3yXvRL7KgxOK23WjZDNlQGW
EBd0ukbA4G8z73MVF2tUJ/BavZ0F6281rEROjQ2XfbAM5k6UTG25W3s3pGy8G5gKAW1amysNc+04
qBedrqPNszyK7HFcxZeauLcB8NW0Uf1TI2m1YYHhaUDyN0uLHNmFCOMo7O4bm+91Gf5KJ/e263ix
Q0DssllNTdJAcDj2Gvc2r8vXsa2fRYPK1IZFid5H+DC0gY4pdVQMNn0fi3oFlkKAQkIx7hmbxyPr
809MNs9tDhWMoAuhi+y8SIpuyVi/wxYP+Rfhp2LNN8xxodfSGsCDTH+2Q4cQBAj+CZ2L14KGD9ry
HTY0JyZQ6EwW7Z8Edw5kDJwMbnpujCz8CND5sp2yMBU9tFMwW+Ah5VrVlpip24wSZ1dSiIctC3kU
OU4TViwPo48ChTqYSFcublav6ncoupLUROQRYcBu7aRR6VtqAODhfzMv3wKMt8aY3lExhmy6G8Fy
P0E7JkwHT501mtCxNaQG8tLKt9wlJF4KNe74pMXz3HniKS8DuRmhxHiup1qepxooZt6izqJdE7dL
PafRiKxHDzkKY7NCf6fn6MP0VZfBJNpLygLHD1bSvfpeS59GmM3H6PytyJPqbtOvg06B3745Nb+N
AgfFAi46gPBB4rTyXTnyvXDz96KbGdI6ddXaJUyrDrcoByiN/vAo9mSxzq6YnCXDMikSE+Vkl8/d
XVBh5kx31NtZtKjiEaR7rFoO42F49qR4F2SMqYprGK5Y9M4UTzH11cc5s49TKJGwAESIJzoNe9Tq
1SFUBHarunA/1xbIMrauZ5ELvV3J/AgrFJsEepKpR4NbzQW0QYXnbnPinxw9eSfwIPsvykG90IH7
D6yG36LR12UkoLdVW77N5fJY9jjvCo3V6w5wyqdm7MsYlhlOnAMBTiC88eBjY83G2il2gY9vgUXg
WQ3uLZSmFh0vaGzG3DU6jTAtFKtcPIi+fAVf516NePptiXtQdTpKvt1z1ekpRgC7daia4j40ZQxC
/HGuujOZp+vJr69oQdt0XRVkmkq8SUEbeEmlsNi1wer0Fm/LWSvjssXS9S7j9WhE5FdRE+4jRbC4
W3Xu3aC4XUv/xPA048F2T87C6tiZfGCOrbdrDaAzIDQ7FFvPvV4f88DWl/rhURisEzurESaCoUkL
o67qQfFNkY/FtisUlh1HnY5mEd6IItQPmlRBFqLV+NAZxJfykq7x0MtqZwCzFdc+kPE6D+urtcP5
BpCx1qw7txPWE9w5Tv2KayKQIYulBLNMz2Td0dzMacDMhG5Z+e5043UPX/PUZXkDmXc2JSUR6EsO
DoBQvxfP3+JfqzF2zAE8Z2jRQyeBYBXVYn10fMsSYkSbAUrSid9LdFMonnEPPkvCYbaR+GhWaMZv
iQNIloV+ewPxLZ6Ea7CgR4j2QxG6TkYcoiEpBkkDdMm8pB3oghU1AaWLQ4Fb0lJ8nrem3q8GgHoT
IXgE/fCk6PB0UYmIgxEh30Y9eiZW3QdD18fuwvUdMA0vaTx/45GFZU7RhCli6mOFFC9WOnxAAeDG
BCcDpHt4GiV2ik68cF++N94MaawapX/QTSb79t3KZVUKrsh+QgkkqjXPhpFAf3KtXu1UkxQMOJ3q
HOO3GMvrNnJWMjazu1XSPgIpfme6CJIVXagD6ufrnjptMud4ZWvlFUkr66veVld9g9/HtneK9Hzt
CrFk64BtKeTls+LD0zA27GBCSWPirI+d9jG1PWEhMi8E+jaPvUyU70cDbJSdEhVj4Cib6HIdrqOx
wlojKGZnDBqgVRCe3M69nWa8dyTv7qNGPfdO+ansUb3lEmuh6tGXg5EmCkABBgNAjyLxVjRrqto/
UQgL7GqMHd+7VRdkzJQd+pp4lgzbwTLqJ3TNqgNsCt86zBsBQTYsmUfHJmD0u4caIz27nPElg0sP
fcCcHcrE2fUSs/Lb2a0i9N4cuKaFUYbRFg0rjA7PVvgPsDuAj1/d4R5fJDC0ke9gCtyvvD1Dsfx5
wWklNscPQ/rxNQe+B/EDdVX29tEx/mlq+x5VzhTsCvhKxC7HAzX58NSsNSxOStwJEzpfUYlUaZ0H
exXVz1gHT2rBog548BA10RfhyDcSBkvG2IroXcwEvYZV3IlFnevKPoLt/yQ06uVuKYdrV/WAdzQU
biLf+YqdRscVamwHklebvoHvat00z9QRB9v5dTLL/M3JL7e+9RGBoOQdF4o58bzop2XuyrjIcY4U
t3myIto7gX1c2lkcKnjYZO3SlLdOlWMrhcaYD0OOB/R6q2zgA07Bq94g7/pulxwgX/5WjYgyAPfH
ndPV7c52wkPzB2cXztjr5kKiu40myRbcKJb1AJTwfuLBYsOSWC0zTxsAD2ntoEFW4G0bHDw7OmMP
hEEXznAsXifXOTSQH0+ixnkYPYTycYzCGGgBzgb0lXjE9FJMuwKASDPH+YxooGwYxgQc6ngeLndQ
okCfTO5jfYPKMCTcE/Z6mCh/pBJ3IzcIut4MIAwNguLVc7HzGqc+dwpQLSE0GVxcelQCwnedBXj2
2ANqw/E7xRCOKvEgObk1IGbE0Tp0UAnFi7FClXQ71CtqOUjBxkMt5U0dATW/RMpk1MtjgYbyyzD5
uJhaP13yO100OimqWW3LFT1bgtwqCRWSmo4h5LCijzZB0ZK01YizgggVO0gEM1bXV7qhL62tvLSc
2uemLcYN8uatmQ3LJpW/FZXG8kO4qipEfwISAZqVyBxdkId3nvUHACuBuwEqzDKJonDrgKkSlxP+
xzoszYAvdVyi5Zw50zCd5r4zaOiRW1IGGzdn9KoI8NYAFIx9JSz4h915mnF+ltTyYpNXAciasBlo
xMhC4naD5PA6NAg7dYONdzEe+isWvxkahDNA1zquA3k/OWzc2AELtYLQJjxPcN2+m7+1XfWcz5FN
pkuKLevGvzYuqOYIWVUqUXcnYmnmVIrwAdxBpNNoDIAxRvf50A2JN23XV4g4T+D1WOc1x/RVyjtg
uNrBi14LUCK+BcMCAlZZLtihkd47gNg5K1tuEyQ9j1MnzA7Ylt5Gwq2yAm3nNPLqaDMZrGCGrvEx
V9jfLoEF8vPoOy85JKps8LBq5MvLKoEYFz5PC7agVz1gJ4JhIm5j5bsHIqX5bRTs3ypUr4svQ6vb
d/OxDP1L5fq3P/X/YrEa8MuM6A+L1eOoXrQsBpSrf/yx+F7B+tvX/VGw+r94EQlB6SE+595l0OCP
gtX7BQgNcZmHghYVK0ikfxSs/Bfksa4bBPgcQ92XWew/Clb3Fx9fQkOKWQd0lyDd+G8UrCiL/0LG
DSIWuZeq1+XYJAKGihqf/0mQq29Dnzm0HD55U3lXGTSbeuo7me+VryjXO7zFBYrGse9eTWmiTQXC
W4qtG/YqrOteKqJtZnq1brCDeSfwz1b0+5GFK0Cy1xwFKlhp6yN3ke9A/3DcjINBjJcDMp8mt9tp
cYvdCsgr84jgRxvN7RW1S7EF0hJtV4g9p7nmt1av/mam1YsbKAtcrMBRAE9vmgnbfON3Mm3hUZUG
TlmDF40yYtWzTucB+3KFegq4N7Souw5xYW3lETlxmNIITD57qU5zJBoaWU60FsUprLwB+3z9Sq17
G6rmqhjKt2YtXosAGe7lHyJBHrlE1HY0uIft+quuEbB11d+PUX3lkBC5Y7kWoHYi352c9lmGKMSn
FgNDq9d1mxlFWLZyv4JiKJIQIJXvLBQHgGfiEBhnBTGvepV2jBIt2/s8mK6X7lLgFaipiwmVMwCG
S+AvX4PLTiphFLcNJc6/G0j50CO92RdNIW9Csxr0itvVHoVn7BaYOdJjJCbfKlt0CpA4LUG4bSI8
JFDh6NXS+aex6lHk+gsa6M/E4Gi6VmAKoUTh82UznHEXLv/U+vXzbId7ZfOjWE2XMYUf9jwFD7++
xOY9OV++lTchjBQxHWmupUVsg9l3kIE7Xceh9B9GhbLUx1ash/oZZJpuE9R2OegafcSVLcRD5QyW
TzsuJpsGJGta9Ah6BcE2g8fDIuRKC5HY18AlS4aqfL/AAJW9nONYP0cROKVRTmv0kNrzt/qjKOW4
gd9T99yVEaojily1X1165SqQX+fQ4yd7WTqLq6+hweXEEdggV2jHjleBD7M4TGcgm4l10LC7GqnV
K6Wkvy3W8Qn8xS0rxjBdI3fX9sVrR7Eje0t7L32znLpFPWsx3AteNolbqnuNsy177KakOVNt0KGZ
F7nRg1NlJWteg7F6syWcQTivZVpwFzJR8O49qLbmG37BOCKJTayRzkEOyJYtlgK7cGiNqt7Q5UAO
S2+RnqitB5XQDaam0RarsNNpW6GPQFAatHDsTYBee49jUSIpFcG4xKLCvlna+swGbwc77Tx1c3U/
WLxnoFW+e5beThcGyDzWWHaFevc634lB46kToPpYhD5R28LhdiMaVG26RNM2aubrspDPqw8kxcmR
KdQlbu3SBZNKAH1jsNjMLXz9bH7lrx44FsLzM5Ov17OHNbN4eJ6kQFpRQ6EC98LQq24plpuCwS59
1RoFeSVqzIfpPGujgSVljs1zho1aQip8gef2cwoaw7pZV5SfSvZPoFB0yWh9uLgTQAx9m8s30wK3
hq7iQTjFuwj59lvCSwOwvzhyp3zqvXOAsOgy4u5hLsXTWgNOgik8xgHDWqcYDfaSPgLOcSmGcCf9
jEfkugaqtWvRkEgnbgGEeGyNiZZvUzFfAxV/D5d6eqxL5DwMGH8Cz7cwLgqcmo5kk8ylUdsxZ8D9
6hIEKjY8VWH+CgLES0imOnXcvtiiq4GEUID4RQFbxbwC9IDGE0tCixwmhI7AdgJbJWuL0InLEKlf
Z2HbPkL3aVcBMbsJQ3fdhYvon0ZUfhmkntVVM6nhtWvBuZsK1FsC/dBv68YzKKzxsqEdFyLERcPK
0IMd7I5QLDLkJ8XOCVHX8aJA3cTH3waC/j9PQUDcvkxM/H0Kct8NL6a2v6cb+s8A+e+/+3u+Qf1f
eACyPwEN9nes+/d8g9Jf0HdkIP5SHoGBjuP9nm/gE+4zmN+hCglBv7zIiPyeb/i/uCwAF8dHhoDh
aDDv/p18g15GNP4bH3cY5UiOfCQ1f00zBglPH8vHAPIEB+2pL+BSpw0T4BXTrTO0IAGC5TrfjHn0
g3H0y1Tu9w74YVq3gZBXzTRem5W4IPlFWzaSHpzV4rGw3eufnsR3YP9vMznfO8iHASOS01nW4OPs
q/FuXnnKlUln6BVBGDibllcB6iGYhsfBXVG3DInBhszFj6Rf6GVs53tH/zCEVPsNrL555cB+et62
Depf4QCtWmOqGyQXZ8IB1MBlGEBf4izNlfqRqdy3mZ7vHfnDjBKmWcBD6+GE4CBMhu3WDMXemzD8
kKPbQKbz3AfHoPLTwelRQf1I/+NvF9GH+aUKbZEervXt3gKouRlP9Y35DJocyIXggMf/8zO9zNF9
79I+5MMOmvtGr63Yq8lNOx4hUZy3drhBzyId2yiVAJz+5yP97er5MM5U2JlEcENc9rMfblcL7DwE
CCRY7OXFufaQbop1izCMWuQBvFlkzMMPBuP+5gGGH4Vb/dVZMEYwmz24I9uJnM0cbL0hhz4dcOcK
/V2NO8qPfQihf/9Hjszotn3n1oYfJV3DaHFaEqxmXzESX5x8IbS3dSa+jfDK8AXkJmhgFvOP7PL+
9iI/xBzgCjbsTRjuu6fuvviKCaJ5SdDfEZ+Ha3hNrz9cl5e18X+uGZR6+Pc/1VCVGMrQrdx+HzlB
3LoPDQXCY6Nvy2dFRANhsXfGDS3dT+SHAY5+Ex743mE/RB9vRsY0i6Hdm40fJMUjfVLXrbyW90Uf
buRZ7dlhHoO4WpMpnb4I/wBs96SuMeC9HAsRfxHlkYL1BrreVXXyxkQ/lmfPeZmunBhTS3GYu9f9
S3tq7+oxA0kq67eed+1kKEww03Fqb8tyb67Djn6uezQqPwMFjL+Ecc/A0gOFaGfcg+ZJxICq/2ru
pjsdXtOMJu1VaJJgq/dlZnfe3jkKu182S8oTV2zsdji0mSEbsIH3ajeojdBf5PVw0ruiOZjdcIru
fHwjBrHj5aG5czbjTX/ug1gVt1y8lp/dq3wbYtRllx/bHUQzabZiuuMNwzMACod0euUcAePkHGYM
nG6HrdoG5RFSbT8Ycv/bNfchJtO5gTy8Y9kemR8oJlEK/HIHFgqsIabyHFwKT+GmsKGKQ/wZ+PcP
wha9PPTvLYYPIdlx576vFsL24+X1JSwOaIQOJPhP7FmKAqxjEFOH54JC/B1hZTLduSnY1qKTZn74
hgd/9yZ8jND+guDJJrEP+ZG4LZqeUJKDD8QclQe9ihUs7BiDdp/rmRwF5hCz1ssPqwQzDVm8B+bl
pZ1Isgtva5lmzKWBY4zEurh0Te0MYlk+Rfu+6O8w7jHkURUjM54Oc0iLDZL0rC+GFHvimPasvnEc
UOdmBwA9Q8XQzCOmVUBU9vRUxkOYlHX+ObAFFpv9VOZ0D0dGuQHy4ibTaH8tlLzRiwRIV2PwMOfn
hXrXVnkpvL76jdsEcdivqQW2GQTNSU4YxyubFHX3fSuhf0W1BxZUsyMYDdvYko8oYLyTatlNpObE
dK95+EzNDygwf7ORhB+VikEFjsB46cReFLuyf4qi/DV0SLoU4zmAcptcM+N3dza8DldMSeCJIw7/
YBP7u5j+YQ8bYZIzeRXoDFT0r9KlqQoxa+UiBRBBWuTBscVSNIP7Gw75F77Mn4kWf3epH8WN+RBC
hYU0Yt+rLS7NEyj+scgvu2bctndysrEu7iAejvCe74Ig+MF1/k3uEX4UPl6BYDVL7oi9f4FQMPWt
OrQdQXOX6O5EZXfk63HyblV79x9lB+FHOWTuYtTN9YbyoPZdFB1qPXxywHu+PNSyzbPKuZ6G+uxR
7NQ+O675IfqBouz3M6Dwo1iydWDNoTu/BIs7OvacoTM6HXXkIBOwxw5/v6RBP7jI75cF4Uf15JbM
dQh6ANu3lpylIIfQe7h0ncdcf8IcGzKjIu4wBcpQlP7gkJdQ9J1A+VFTeVn1oEAGovtJmKNTrLGY
70LMcUC7LsMA77FANBQ2uPmGAOBUKhv8KEizb17o3zv4hyjNtfXBPEbKt0zHao52AgyNEJtD2Zom
phhJRNMe8GKNEFVV5gpk8mNTRzfNAFnH4aTW5bjW877uxa+d2/4v6s5sx20k67pPxAbHYPBWlEQN
OWc67fQN4ZHzPPPpv0VX/2inUk6hqq5+dAMNuKtMkQzGcM7ea18ZOjXChMi3aFUZsau0iHW2stkm
xqFqtkVxnGamIi+pt8j2Q22rtL4b4kaf9N3EkURnZyDRjI94DZi0Qt4sye3V2NGzDZeF2w1nWl8P
xnwcyq8mjSw2iaHX9yA597ncoaYYFw38zibkb9wUlF5XCoVPNnQK0gL/OCWfDP1myI6++ckyHzr9
yRk/lubP1nzO8ket9xLD6+2ffbsjmqxv9qq1VTUvS1AZe9q4/GiMOPXoQSxU+l0Y7ANrb4W0CLeU
yPAmr0qf4p5S6le9nDiI9PHo2rmyiw3c23X3RIrklUE0U+fPNIiTo0MmDLi2nZiqDRUV14j6bdI5
+z5Yh311M054ymLjkQgtr5v2qjrfmPKjIT70BTWtadqlAWson3tbmsc4tbahE3mhHL9rID1tOT06
Ke2YxsCGn2sPUyM/mO0NsvS9kYonx8ivcyP71jrh0cY2qpmYsYiHnhqxQaS5DjLMo9jMNEfZaFPz
bVDk1mGXkzX1uozzL7Pq4GGKwvtIUqCdJ+Yc80OWxt5c5fSKeRhKk9P9keqVGiZPcWWTkogS60cY
VfiAilVTUYD8GQU7ODCps05hS65qY7gOO7mJrdpTCzxnaY7Ra0DtH3CoQzUxzvnawvk3GPo+UMpN
ps938JVdSYGpLwc685NniUMVpUdZynstrHd5O26qzlg7VbQpQ3cGC6yE+g4X7mM65rdx369jbA+2
pu59pxhWtueP1fJobjlTPrXJRyOZqIai/KPZT5tgaUtkw7cyp5+X456bSzJsiJYtm2tB/NgUxxE+
y/FmiuQPUx8fu/K6Qvy+qDZXRVIPrk1Xr592uhodhsB8SEbzmsrf4xDYX8FskCNHApGq78I03U6W
ddWuEjHdVQm+38q679XhSpcJAACxH9TOs6hXGBnuTL/YWyble1vuRHiHX2GDBPEo2+oYd8km1F+U
0uf7He/DAFcX220/RjRkJtEX2qLbIKQigMvVUD8xs64SGwtIdKeJ6NI6+adZ7mQjhge+pv7XEaY8
kd047mTV0x5HqBPKtbUcN39mKMRbny2VAIVx6fT8C+B4boI7OT7bqP5MuzH6vQRLg3zrOmj5wLN+
W8TqjdFZjGcqxU0LwwDTYYGr8BHL/zpgw6eKxwqSorSlawfVukwFXlYogm1HRh4NgKxyC38XA1sJ
NCTMxrxOZewmdoIY6KnJX1SV3c73aNA3jm/RLTJZI/GMSsVbjOo9WzR0IJtOn8Dv3gc9bfmHxO4Q
PeIEfMqGS7TtX8ipc4/gZEs0hz3Zln2Q7I2Qrnd+9NNDqj/l6gsrzMri1CnHjt4+brQAxPF01yBM
ctiz4nKCb3zfjXs1dwl/W+WiZPGL1o5uXLFzu8kqsbmHrHBh8f11PD3zQ0+p9FQIw9m0EhLmJmMf
sgjbSrtGTeEhPmrNB9W5qefEtemHJ/p9TXOe9heWzPaKVNptNthuDSqgK+8i/bpH2MYg04+pWh0g
TWy6sHbTxO06PDPpJ6NluH2liehWqe81hEIn5LWPYHMbnENBkq+FT5Y4n/gi8ZsXE26Ft1jZwAzB
RolyjhmjKp6yYBM5s5sZDY3/b2n2czkCWAJcAxavZkywStkrbcKqYWYrWavkz9KSaL8ow2ctGNxB
vyot2urKdN+CtdATFVnpfdLu03Cvx7cmwjkxJ5TPGIXACoiWvio+jmW7LXS5laiPQNq6OO7dKQbs
xF9f69Zq9NNNkAnc4S95q64y+8lk9V7c5Ey63Vy77+9bfpGoz72tZbv2W5FBsfPASBrSgOMrGWte
gbXIS3VxN7WFFyRLB3JvtY9d/BwMOGTHlyq8t7LeXcQxk+g2M94QUoqfwJZsZXqMaS9gO6/jX4es
w2BPjxa8/BHBVlCjE/KTTZcsPaeOvo/vxUl96yQ0iUj7YOpbZULfZ5aPhq5f099cGxPlA6qdQ5u4
eYIopJ93ZpW4sbBQpWQH/Pu7RK/Wcca6auWbuSo2cRSQ3h2sUWevsMeu3n9O9rKVOvecTqo+8Gq1
UtJq21vpi9/oyMbENYv3UQVnYgbtju7VTRU59xjIvpdK9NSpXmir1zovDqPdjVFX+15U91q9Nxnm
8aTczqKgQ5p8aELzo541eyzkuG90xMWFi1DEtfLlEN0HnEleRFNfgSk+SqXYGTrA8vRL5+Suw1o6
Bwl6QMWTsboJGY1TrtwqaXVbDmKPHXQdVrVbdd1Omz6biCAJJlv1Y7Ghe3hd2oCHonIHqtmDJL5B
5ehVqqApKjw17Nbxc7WQupYTc/HoxzAv6kXAthLEjM9q4iUWcjXAMT79s/cf8y9o17nHfFLzKgKd
pgHNpkNUibV0avbpzX1HAVPi2p3a21Hhj1PplYG1rhrnQ+YbKH9H0OrtXTU53uWyovGH0od9Ugeb
p96nOa0pewn0m8nLOKrTbTMVGuVM+n0JICUDaVNqD09sv/fG/Eg4eiKPqKWZf+nxVu19vbIhZcy6
qbrT9HFKP8xIwkJBWWHIvmbdvKesf9CdFb5X9qCyfZhh2RwMhHi6sxusfZvcXHiwfxq/5uvv3C5N
y26HVOwrBBH4Uj8ZVLRKsW41YEbrPhbHvA2e6UEei/EoDGU9t+jI/uHFT84nyVwh9a172jQUhCdN
RwEvj0XpfMnM7hhWOpK4/migZ1heoxOnR0BJK8X8rx/mz8f7P5wH7ZNtS5qjPdFrtI5xZt8CcDga
lbWmr3nnx9T4C6qVS+1qsO7mIn5+/57/UMH4Vcr6bV6tE8VRtXGy9hrH2pxmkZR3y7l+qZykbE2w
Ka6Qtrx/sT/VL+yTzYEaqVC1kOPsY1F9EMzNlo/B2fquh87Rkk9ZVK4Ly16bYX2nWNPRDoEQcQ56
/+p/ONmfxl70Va4h9tCtPQiz9ZAJb+5uJoHWj9tsEt/TMdG/f6U/pD3I0xAMvZ8nfNycE6vpFuf1
OpbZB5V7XJ4sZjuv/tlU0h21mKWyMdaIE1kH2JrGxqWh/IdS5GlWBqyGujWMWe4TVks8h7jVDFdL
qJXzPJGQrttW8/RUuugL8bsbF57xnyrApzEaadpr9WBOct84WDvtT8u3W/nPjW6zwZmPGo9e5Mp6
LJO7qrj4vP/0ak/mQEgcaM/o4BJ33hUudcAmf16a/1hq9JUCEkVoqC7YcjrruAsOuTTvx+ATSKrP
ZBPdBdSjjRqtlX+pufWHr0qczGJpZUQddDpnX6b6F78PNo1pHSPV8iBvsOlXj8h5jppvXRpvf5g4
TiMfKoN8jaIvnf2gx1+JdwG8UB+q4dd8JY1wo0fWuig+RhyGL4zwP42vk6kKYkpgKZIRbvHlRKa6
1q1ybQyf/ECuQ725GyaKxeWnyvZUJfhnc9VpPEQWdtY44Htix94fg9k6xnTLOr7gZVoEF39UaVZq
rLoX7vFPT/VktuosJMF1Yir7gNLfMmEUfKfjbLB6T0fI5ivfxAPSaGvL8v+65t+SeTxdtkT+/yQz
Xbi+fxZ4rH6k0fzjd13H8s//JepQpP0fGkaGJBJElw4WYb7vv1QdinT+o+uWjabC1B0hl93P/1N1
SP4lE1MCodWWAbuIPdp/VR2a9R8qypQ50Yg4iEzl3xF1LHPL/7aAFuZ8/gIVJaoh+bvgprzesXR6
hNDaUIFMKOEe8NOasF7omvP2t8dx99df+HvN3z53GY3F0ZLwj9C/vr7MNFfkP85T43WKgoZT3abT
V9/4bozhHTlAF+C9vyi9b27Kgo3ApQwCKk6ulnBLmq/PjSdr+ybQpHCjavgUKXZNQYmuVm2WmzFB
UmJO2rqW4V3cK581P3vM7ei6nMP9WD/g3MEbHjRfVcd5ahvlwizwi/X75jdKU2qWwcPXTuPIWFd9
HVRv4/nOGK0mDdllaUi6f5pYx6nyGGrVU6XpOytQHkqOX6tZwRyhxOOdGTtXKuKYRAkbGiipzumj
wAk2Zhdemv566vhrcDDGNNtSEUDL02Cl0LSKORFV48G4g95GY0br6m1PWiKOC/3AGeqTOVLZhDXo
zsDR8MK3mDtsbzSyXc2E56pK9xLW1echx1hD4HZRULXDhnYpAvr1UvXfX2osI5gvzVZPJ1cWScNO
bZ4mRqDMKwka3ESRH6yMjnJFwQHWFAjwkxo33zxc6p8t6+Hpq0SHbaoCfZStn27N1I5tQgIixFu0
r7mggRoqL+9/P6efqYW4S9WX8SwMoRmnmStCSowIRtx4mSqPHYEXCI09rbhEjz/pkPH3L9fhbGuo
fDkQpU6WftFqgOrysKFLUP8IclleU2mINoWRUkvO7NRLJNWHaEoD6GxBsqri+uH9O/21x/r9aS4/
QcOKyPSH6J7/vJ4qLPgGaQp60UtMJ7lKooXGk5X9V4kDadtmRa0ccB5OH6Myogyn+NpLkACLadJO
XqkWDBB0sWn0g9gVTLakykowUAZSskkMO83ir9oKS2k+j7VPGIlzU1Z2dm3ltuNpSU8LYS7XC9FB
RTuO/rwE4dyJ265UILoGgbqm8nzbJ8V2jGf/Q1G0MLtibJ2qbuz4GUjI634zERq29bUxeDIBBbuj
jEN3wCeNfqy4laVub8woXrQ6cQxnhRpoo4ZXQ6Kkm8FGEDKp2mpAZSOEHbhhmygflUEBbIvYfRNQ
mzIzKCOUm9fSVxH7Q4HTqZsafetcWUCQ3n8dv7IUTl/Hsvm0TBsSGevF69dRZMhjexoZHo0rtmJ4
4d0uHkKXqeEBp7+bD9FDuzRTqlGOwPPKsPNwQJr7sDLUH12EQrkzhtuhMxzMl4aJsxluS5MVE+Yv
qcCZCK4xAa+COmBC5paVj6D4JmThAV4w+Bqfgzhfwsu6HYuIhR6nmlcBuOT37/PcB4aDDHWlyQDU
T1MfgLuN1ox4nQmkUT6kQdReB3MD5Db98f6FXm/y//rCLJZuQ8W9oZqnIScom50avEHtwZBLdnk1
Kx3wYGQnq05l1kq7gXJ5k77gMFIvbHfP3SOOSFPjwzZsPu/XrxJNB+W1tqy9JiqSH7DirnFhaS/+
nEcXrnS63PMITV1VYYoxrxpvruTPjdVCEy69ObfvLJykQEfMx4BthjmbdwC9v//th4oE1rBsDSGs
9ibgQVN6Px8SlUZYG5mbxrAP2gh+2BLtGvTytZlobptmF27yzOPkotAibE3qy9t8/TgVIprTMRpq
D1QOQnkRX5lDOCEEHy/lVpybloWOY4xp0dJ0vpLXl7JoKILTqWpPt8sfwbR4aYYZ6V3n9k4drK0B
HWLX/qzUJnebLPn2/tM9e6NYnNhJ2bqtnw5ZAT7Mrh3GTU3tPkNHBrp720B9ff8yZwaN0E1TquyS
ESubJzfpdKlofT+vvWLWocLO+XNUg7iZSir7qfZUAkp337/iSYXj18codBtgMeARubA/Xj9XHOYw
gRC6enrrWB8F+eZ6CYk3Qv8FvO5hAh+OSF+UFF0CfSP1On6RC1EDCubWAjK9BxEkLpWXTnddfDxC
x9uFCFy33+5eRaeUMg9CXrYPRc/uHAAE05fS+VaPNIltgOUbU+3uMKY11OyRDLz/UM6+hkUyrlsq
ET1Cf/1MbN+gozw4CAaH+KHlTOpn05Uu8ptJD77G6XSpCr281pMFRkAZl+w4mJNI83l9vUkoAaQF
q/LS2TnoVfGxivsL7/ncLRnMCoxf0l8Aa7y+RCBoPPrzUHkBrOut2WJd0ZV6os84fQrU4NhdSsl4
cwJZ3uFvVzwtFQZOmI91DrQ6KEp/E/tKf1vWJUjJvP/SWKVOWICdx54JVGBtk0dpsZXrBKC2Rgcl
XO6c2Bo9326+kCdwHVRKxj9vjLvYjn68/7bPfdu4dFjZhbYcAk96vlOj5WredxUw7fgZ9sz1YFQ3
Vhze/7vLnAyqBLg70bd95YmmwkdEpykAM76Ganupe71sD0+H0+83dDKcirR2onnkhqJ5/oaYbZP1
ym3aiec2uxQSfHZa/rXOgcFzHOxir8fVQNsB0GIDBwBYKSb3KwQpgm6TdtNI61qV6V5J0p1KYoVn
W8HD+4/03HcjWF9VG5ySwX9PLj5G8AJKhlim5yrh8rL/2mRj+enfXeVkUi7aaNTRCVbeJHuXWgHc
jvRC4uiZHZHE1mJRhZAwedWTsYFwqvKbyii9uhuv+2J4ccb5ATvSnR36j2qVpWvyMi7tUM6+O2k6
PDmuammn7LFcdPo4l3aJcH3ExpKPAbTNh5xt7X60mfygbLiELWm7OE+Nva+ZT+8/2JMa819rD+s5
963hIuYLfP3+4nHyR33MeH+l9rmo0o8K8gBXJIOrBdmHsUpezDIiyTjNN22iZausyNbv/wTnzMfP
WRl2pxD8DEzOr38CjjKsrGVeeuQd+N5cpz+iWXvo89Fe1RZy+H5hV1p2el9hHT1kWTJ4LU60MDLt
zcg5FVeDk9w3RE54GmmaQSNit2j6dDs6cm1AjF1XY5LsUwzzdb4Yz4oZXmQPNqJXHps6bI509p8n
Bf9jPlrHcXQSr21BP1VanHi2ASREM3oIToOCbi6fP3VRxJkuiHz0BQ36Kt6YUNBTCTg9q0hHKk14
G1grI3nE3JOugVXflTUdqbAID6Fj4Sck4tsNh+w6D8r2CkBnuiJVgpZw8DSC+nOBOR/GerwCfm14
YFkr6LkoVbJZADYFfrk2qS0Afp2bTQyCctsr1SN5i/oW+7TY+7NxG46GtWqAkG1CKA4vGuCwFcTK
Y5XVpGOQ4rNqpLzqCwvJkqoIV5TQx3UNZyrSGu2Q1Nj8KFSAjbG/wvO9MXBNR5ijMVM7wwpJmnXs
NBqmRWD+/ZVfqmwyQaRoENDUk2/dj3PDydSpBBmRx+48zMEqDMJ7tYnuAid+4N9avT8Az6zLkgMX
pgs2G8tZ4fX4s0GfKHFYlV7e4W4tUxm4XahufA2g1AwqYmjzC7f4pqTFwiyRdOK/N9hbWacdHrMG
e52AG2STidmhsoCaUPiKHwuIrKs+j750BJ17RAg4m9Kx7rMs+1EW7RU/LYfQWpqgYMN0rzmxvrai
cbq1iKH5aiq6se0WYEUsU/Jv3n9K52YKiTGVVVp1ND7VkwlyklkyoQsvvabMrqRdHohWaA9zhk/c
AC5WS5AqfjzHyPb0n+C0H8166C7MFWemCgh87BBsjiAUaJZX+Vun1Rwqw247u2C1ydxfjLihtdCY
knL7/t0ug+xk/aaJusyHDrdMyfj1hYymLLuhGAuPKJDPIra2HDgu7LBPi4XLGGDC47AhTU3opztc
qhWgLeu+8JJBf24GeE8Azp7TIiSAEEHisvshzPue/JBLoannljoIEOwZLAs35ptFJ4nJQRrVwoub
CNKOBcXHf7IaoL9hDgSXUJI87i+E8C0f0ZsHiizQWo4T1IxO3lwia5y+rcbdgkdwJ39+rKxsY0eJ
szX94cLFzj1aGgnUg5dux5vqRjelfjFKp/RSS9wpqCnB+WZuYohjaRdHxbQfjUo8xqF6IX3x3IOl
eyGkLjSbDdHJqLEGQUSIqZVer9EtbTaljh0lBYGzLsn6sibUYXWSfLwwVM+MVYqUFm44ibjEUZeP
5rePIumbDD9syFVnJ9mbSnOlaRzXzMb6aiSkHETBJFAMZl8j0e4oL63zJDlqk+ixzMw8FtsBRWun
2TYYphntlmFJoo8Ma6MUTPd1/M00S2qBJJIECokTuVjISE0No9j66iTti13O+Bxn7YORoM7sNOdm
thPFWyJAsSiFX0oDqTVVY6DESGao0/SrjgSAdQxcYVPTxF/Zdq1vswSDAD7xx/cfj77MSycjbznI
01TiVKfb5sm8ZaWmKJ3RL7yxydhM2Qr08OUAVmJUrOfCOpjEaG1LnAPTsjsIFb36nE409Jt0flRD
c912YbOxi2xvIRnZaHZh8jAqE2qi+SIknh1gz862EKg83v/pZxYmh5MvznnKEEQ3nLzYNrCiMKlL
Vgkxwtfk96w6sifWQzMGV7LkrXaVlBe+nTOHRo0+Cz0heDPCYWv4ejil6Wjp9WwVHhqEdgui3CZk
hQoEDCqHEkipbqM5IzDSUvwt4a5oikgq8+I4x8jvGx8saX0dh/a56/1hBaHvPi6FeRirtNqohaNc
WEnPrErLJsEwBPUTLBenn1wJ96KyOxMmp0Ohto2fjNxvV9HC1qrUYFz+mJ8JoF9bEGsG2Xa7QR+0
C+vS2wlHAytLB5OHRqvqdEYdY6ApvoSWRcjDMZ3UG1UN3WQB28ACzyfnCpi+a8nm0jHz7fnBYBVR
bZMiJyAfxsrrl2XVY2T5fVR4aVdGK0VzvDJEfzq10lVBPPjhI6N0NVrdddpeuOc3a/HJpU/KGVVD
rlOmpiyR7bRL/HE/FfQPCAN4/yO4cJnTkrgETE5ie8JH4PTXedpRXG08vbhUb3oziS53o5mU4ZZX
aJyqTQI1E8hYeJDDaNZ7X1TFMdXMbPP+zZx/X7pUl5a5zg5wWSZ/m6v1WXYQgeOCPgX83NYE7WLe
iCj82jvOHZFwmF7S4FjV1U7HVPFPLs6CDypKY9/5S/3428XJr2w5DODLqErlkHfGfefH36ekJWWz
/FK11T6IQ/z+9VM+FfsL136tceGcuTzf3659cuOxokRhGHDtACCc5aSbWiydWg59k1jnPUF+Zvxp
lMrT2JRXMCj+7lS6XN7UbPqWVFjperx+7kFuky2SOLnXS8hIwPez4DhUt3oa72zTuXCx5V5erTgn
FzupicxKoHCAtnMPkrPbSx3jbgfUQadqnf7LSy3D+rdXCnmvcjga5ijiwccOmUv4xUrrH3SK8u+/
wfM3ZWkQroUGgONkpjFIE6kEeRdeR3DqphQC4b5KHIVl4yvQhdX/kztb6hN8kbpjn5YEMzqSFj3t
3MOH0m0jPQlWNSCurV8Ttt6NRnphhJ69v9+udzJC7IHsRBTc2LSC8s7WhusGGTfMXVfV290/eJTM
M6ZhsSN+00eJJ6rDaeznnhahBCilCRq1cOsUaGSdXGqmv9mTLoORvgLFa5VD7ul7axQ99x1nua8J
GKYQ2SaqgXQ57aap5n2cokdQjA/v3+DbVZnOPfVAgDTUlnTEqK+HpQlRF4H58vI6QLCTjg3PD7+2
VbbRgnKvmNlVFVbRKkinTd7aj2lfXzhcnVk1Xv2Ak++iM0tzUEe+d9CGLgGTO5MORSqHh/dv9Myq
wZDhBEfJmubBr3P+b59fWolZRCMPt9E0ckocesdB0l0amgiu3s4oFAkl+zJ2gtovGdbvnzkwZ6bt
hD0spL3PUaSSIRVnYsuOwE2bfAMJObyfynHYTMb0bSIQZ9NT8lsnegS5ZlQfE6X6KYsS/JvUe8+W
cQ1Vn/oaVN9HnGtw7PBgTnpzrArjOh71+ykvi1UciXFPjFi/HSLMRhgch1XXjyrZvI7iQjX/QH2q
uZqgsXst5e5tAP0ZUz7qcnZaJIGJNilyt/MZ5zTLCWctjSTymj6TP4texUeYhtZVATi3z5W7vjMy
HK2LylLMDoGS6kHrDGhovXH0B1S3feN0dzOWnqF3kl1fa7qX29x9ks3fyzYxb5C7fwqob8HVLb0K
GMnKztrek6bywYgXMqmmfbZSMT62nI7dwgkwsBrlTN5NjcdkIj9QlMQbAzWr9kOvdMCy28LVK/AO
hGkTRwzqLwOlaacdqM/YlF6X2/6taWaah0oOn4BAY2FanJqE1q6DEOsR4SovZdM9DQoYaiPXb21f
2ydaOZX09nSiTfFJozfQ7ZdwgakRMdJcZbbRUvBTpuspUXF1JLN/H/oWEDyIvgea5dKFR79g21Sx
spbi4RAmyQ9lNqqD0KfyRq3Zenatv5q6oN44cWuRwqHj+rGCwlUzc1+robUxRavuhzy40hSD3k+G
LTgyCcci8O4Rgf4XP8NBFg+PkWYMh0izSYUu4Sy1MvmWm2l508/1V47ZM7cNiIX6+cox59YzjDTe
DCosPLQFGwLVcM7JZFotQp8dYeXJSo9JDyol/mDDwf4yGZsgjq01bWNjp4j8lso7745EqtCLxtZe
zV1hfZog6QjYYHF3RJxD7KcE9pHG7Zy7sV6Q3lSHh6GOmg8aIhfiVMErOjD2PC0LsIGCUz6YHS7G
jFpi4MZVvYmD4lMhm3QbkEbmDnIY7mWLD4Qx0e2Vxr8uxaR+HJTAOgR6kNzVfglksuhie9UAKiRl
3b8SUjHXvmkOn628jr2cB99soOEOxpYoLHUJcdGUa4GPqaZ8DM1/pSFedogC1O0g3PbGjOMl73TP
nvuEyVkkbtpbo0s9lwyEuSyPGa2KvYI32mqa2IuLQvCvF8+22pKUNxRfrE4Uez+2HjhHJ8/0NhFr
9ygg91Uv2i+hUWbAAKlhI2NuhiUoDUdRag59dXD0CiG5Mik4IOPuKZq0HYYFisBLoCiU7lIZsMk5
xJmGLQHBuvVih6N2rFQN3V2Z2iuibeZbRIE10G8oKjXvZDZIa9GqpgOi0XFiW0i6KaBNp/dSrSIO
N1YG3LBB8KVVByKIW9bXzECyv8ayMd+2JfIyL5AT8kKOPTd21vjMGXWXrEoczYFrZLO+VeeCsqcM
6tkt4XOpMKMq3VPsbohJ1xltksPiogTekffXdub0h0bjm4Gd0+WbTCjNYzQpGtiigqSbAebHt7Hw
b+1QEqbZY6Um/S9ye9VX75We9upqIGjHnTKRX/nxsO+H5sZYvFd+lX+3OmW0gDpjQysrgMuuElnt
klvhiz38jqDxFvswoXjWQ4KZtWk5QTtUYY4JAYirrEQrX+ESVBPzNuniO6SK95hOt6FffiyBhsLi
xz/nKEcrTW8kXnk7Gg7mXBLlE4libduQq7pa+6jMM2UZFQlGJ2MqyWl6mJDZeAB+j1Kk97M6UYmJ
akxzjZKuOX98Qo9ApkMu2m2iah9hEraQTwIIjYFxJ4mUhZ3Sad4YtnfU7L5nknExEuG57odgr4WY
o1lynvWUP3Zw53Khzk2RsrVVT5Zh9CHvzPVgfOwBiOIK6D42IvsYqpzJe6lwSFbLh8FpHxNpXCtZ
TjpZC9InsjeDYiJ6qh761vxKZDMRyWLY+PNEUxq4Ok8GU/I9CAI+sWcHQj7BluomLfKtlN11LoID
6bTWCtyWttKoRa2nikKqqMMrn+Qyv81+xD0P0HkOCxIWSudDnkdbat37wgx/+nHgxVlzHaQEf1jd
ZpTdDzXNP/Q4bMJBGw5zoi/FUnbxAtEYJn9bU46s/q7GoXSKLI/i+Y0RvGgjaeKaH37sS3FtJLYO
gxrT55Dkd3gUd45gLhiDNH9QNL70ZM6e4dqthkl6mlXc0it2Rd9atKKUb2HvQ2EUwY2pZWsz0l4U
s7k3k7HYM8+sOik/8019TnqCLWzQE6OWf3Uo+AVhdlTrWnoBqCNfbBVtlF9geF63+NjrVkvduGc4
DrWym1Lz0PqWtjP4g9Hwi7uY1Ix1ZVojyS61m1j9BuCPtc6dltDSSRDQLmfPrJqHJB9/DFPTHyp6
9y10kSEQI7L+Pmo+TeHYR5hHTUiz9+Qtj+EGjaTYBhE5eVQwf76/DTt3rF6E7bCQ8Xaz8TupWfmk
d0Pip1K28BrsHj7TgM5PvujD7aSrt6hxnwNz2HUyunSmflOjo3zOENHoRyCVoWv1eqdb5WOvMIwK
r2lq1wnlLm0VN1EeieK7cXxxR2ra3idIDMUB41z80CLrMNX2favZx7n5oqYETF9SBLzd/KLSFQw3
ikLL8eLkqDaYhRIEssu9wO/dgcDpOctdBTXo+0/97aYUzCNNM8jPqHU5XLy+9STRfeLo0pyB3+IX
wiSkMEvMD/1AVA0m7KK6VBB9e2Mq6hnzF8+aI6VY/v/fttumGlZog6meYKXcSw1rctJdz4q1fv/G
zhwFFwmyY5p0IA3jtAIaxiQd0jotvL7pDgHwehi5qCHrrVrpF06550bucjBj86MtbaA3DvpCgGcF
pe/ZBFwK4W/F9EXPn82mnF0C+2gKQf6fKC2X8lLf803Rcjmk/e/Sp0LMIqv9PCJX15tSGPER/QPo
Iyz95Z5Iv9U8syB2oX3oTfn3j9qvLnzyzTTKqNTZEBae4TtPWt1srZw4pSq/0cf28P6rPDdiKCFI
vlCOT4jyX4+YcbaSscwpO5Easmxs7zmiuIXsLnCzzswCFtwO3UIVyXs8bcEEpOCKmfa+1w1kFzsf
9XSg5WTswoa8e8W+IFU5N2gAHWHLQZoOR2rJKfv9O1BFZ+tlimuf+fcg1P5AxIqyq2XyldAHSog8
XgBExoegCglJvqQDPfNMuSidawkVjF9xUilJwjTpScrk9c0ZHYF2SkhlIT+h7kjgfv/1vZ1iwN4v
zh9dRxLATPv6RicCkKKxrgoPIgZxmBZZZ1lGmggaimiXWIi4ZuKxNnJuxYW20ZmT/W9X1tSTVl6p
5MwNNjdpN3K/dA8XmNP7N3dmmllqQLxGh3kaa9brmwtmUaVzxPdnTe0xFztp3BgcJyxxCXV2ZnQi
LkJZo9EIM+1Tk09Gek7oD8wxMqk/6dVDPSXfCc7aVE1wtBtx4es+NzyWPABB7wrp9emKOCtyxPBH
X4CWmVu3AtKjvgrGS0/vzAtazoc6GnLTpOV6shaQjDpPesgnhyThc71IEy3z/v0XdPYStAQo1uPO
YrJ8/YLGFEBGqXKJMZquRUYsh97Kp393jWWQ/LakwTOAlOUwQZHB59J2BLV7qelw5oU4Ogp4io38
L4mCry+B6mUoKWcQQU4EnSyi731p7sIlN+n9Wzl/ncUPyEEVzfDJ4+pHmY0QaHKqMvNzD63lV7YO
qvHNv7vOySOzzYWjXlLbQ6qjAF8i+FXKp4qK/vvXOf/6/3c/J2uHMkwGGjzuB4vfPdno90pGiNA/
uIaFvWjxUznWYsr8/fVDkaqF83/Uncly3VaXZl8lI+dwoW8GmQO0t2dPipwgKJFE3/cY5WvU69WT
1LqyfluiZTPtmmSFwxEkRQIXwME5++z97fWF5/XJCL0hlDfY3vyjU1CZJIGIgeX7XGxt4viILIEE
cC/sQMEfxlHd/PVV/GQmI9WIqIM2Qo1reTdZiqOFOtEi3Vut+ZsaDseliD83XXFYrY/K+T99KAb1
OcJaSJrv63RSG+Y6j78MZuITuJRcEv6Af/9yUMco6N/RgxnnJtrvH4pkVfiBZ3oZoEM6WQIuOaM5
+mqTOGJqfpCo/tn1nIM/WuoM2jje4yr0qc81q8LxQO7Fq7W7xgrp9q+v5mevpUp7iKHSv0uF+t3D
qaS20iNt5OEsALzZVWIATYox+UD78rPTIEH56jYj8XTenSZHQGJGIYuMYgBkqGZSlOx6lI/gRV/t
T98V11guDaJzqicSWvofH85KLtyEoIKjgWRd4DMF2NGXJcOua9xbas0XUhRoFmyGFsoK6RwpkoOp
e8zAQJa6ZCew7rIvxXqOIaD5NECcZSvIKqAZRbsrJ/WmrFZPMLJNqwy2pJxGTftggfzJcvzDFbxb
97u4QwkAzC/Ie4Xs8udelYNUrI6y2nqq3AZ//fh/ejYNKRsNlTyf93umyBowvqgZzEmb4PV3IWAg
IQAZnKu3xPqoSPizQUCk8dvJ3k3NxUz7nplwsrOlCuuBHUOPNvSHf3JJmA6dA0NUlO/2DyAt+86c
uYGztmDiCQREjIMI3XtNbK8bH8yfP7+m388m/zjgxpGcc11xtrUyMFGHVijcx/IH4ebPT4KOQz6r
42hz/vEk4Wg0eVEjYzGFxRPKK9Gq3Kz9iDTxs3maiP23s5zHynfBRj6uYmcAvw6WNLRFa7/2M7Cl
2ZPU/8fLeTfEa8TR46JwolGpXLP4ksuPWiM7/2AYoFRSTHqESP6/2xyw1pljMUjnOACXuOlN0Zug
EgyXdJcjNNYHm66f3rvfz/a+lwbtQjJ0E2eL1A4Xectd6QddKO5Dv/xgxP1sTbDOqykyEeqK7weD
3oi1IuoLgwGgFK0IfmEaH9y7n463707xbiR0Q4T1izAzEgzZJatsVoMbK/9ovNGwS/DJ4obG/8fx
Rj0nCalulOxTj1oMYy+qvFpkV/xRE+RPHw4LnIk7CGyH99v8SF2MUjdYRXtKbrOhe9grOz2Ud7X4
YDX945nIreH7Q3BAvfcPKahSri0xTQh1SkxYFYD9XUeFpBkuUjbefz2+z3fnx5WOU9EuhlRc+dqp
++PdG+U6lgZa3oJQMHwTw0/kD0EsxSchi4NCOVCuLdP+g5P+cWBwUnJsuigi1EUr8+NJMxzD9QJn
NCoXK9bHD1aVn4pu+mD4/XFR4iwa65FOovLcbvnjWSwJ82yj4HlN6erRUkIBsPAy8SEZZbIK+gfP
7KfXxLaZjCgdwX9QrgNiTbWo4X3qhcyVaDTJBeqF0+z99fP6yWkk0mm8sOQOESW+uyiqkHkWp0tB
oCU7RNwHrtxuhvKDieh8mHfDQqJHnNFO2xAqsvPH+G4SF1cUvklmFkGEnTKEvFrsb81UTz9Sif/s
cugnMywQ5zSBvs+CRrjfJL0Fx6Ko1BsVMpEENI3mlr8dAJ/l9Qq9EOzj0ae8myOkFXBWbigFCtKs
xWgKjWQiaB+sRz8Zbxq2RPyvopEmEPrxnvVmOtZzvxaBbC2eJleHQrQOIwxnGQZLqZaf/3okfHS6
d9fE1noKqdsWQTMtgKbbC1PGRYEqAERjF++9x39wOogj8HtIViMS+fHqyhhC/qiPnA5LUQg7Qait
QXy24k1MO6U2+Nen+8m8hOSFGVCnMwJZyrvwa7G6eGrFogimFediKXrW1gYr6tgxMFGHcT0sxkaI
Pgr8fzLx/nBW+ceLHPQ6W5eqBOutTE4NdF0aZ2/pkiAr9F9f5L8Fjgpeq9Nz8dr9M4fSH3xMf86g
On+aL1W9tEkU991/fj1P9Fq5z/3zD98ggEp6mL2v7XL9iudg/y+vzvNv/nf/8d9evx7ldqlf/+Pf
v1QD5DqOFiVV+T0tSudtR0T93Wg4n+Pb357vxn/8+0XXA0H7t5s4yar+ucTG9Lcvt13+XL789Hjf
fMVU/ZdzN40pocJHFH6Oa/7lY4rD6bluxy4VHTXVkN8IVKoCZoqSjylRZfyDj+lXcRkzLekA/tr4
Owiq90T9sx6WCQix2nlsQ/x9H0TocphXUZmsd0IjPaiLvGvj8iptJSjBOSJ/TdlLZuRznD1Gy4bX
5dUrbnw3oVndD4p2lM5uhWkHSV44Jmt8Ha6jH/W1M5UT3t/JfVatOlXnOfX1MN3glTpj6Xn26Kwi
kPLLzdJmV9ZU3uOYtDWa5cmstD2+zLcL1orUnEFzWPRZ8D7i7VxVr2MWYR2SgiXQeutWSaWbQmi8
RBc2Y0RmpGpaoDCV/iZN5sXQK4dZNiiZGbeVIdySdL8ICwwozGQDW4S6KNWDuXgsSNqVFbDZWalC
O2ayd4qsem1llBv1oA92f9bWUNQFC58YjQ1BaTeNeU+QujxVJYjyeM4eBVCpdpsWtYuR3+dImm/I
SSPOl1AwaZAapxG6caRU9yayNY5rXqj8tNOk2M7k/lrowO9LnT8Vxn0HvsahUUr1AMD7qhpurJpD
dW2HLkOdbqKMiUBY5Z21hG/yhM+QxF0RxhxdgsW9nUHUQ5wfGgfHQvjLGp+ZJgGcETowzL0wBmNa
XMkG9famoQC+NARZGDsha9wsusFhKzwjTUwJtZ4fm6pxwie18MIEGq+Z0pdZmM1rmvPRLQELozEu
YCOosYRQCZFP3vIk1q65T6P1AdSWR6vlBcj5PerPiu7N5lqYxC9ahXGjOauNDXSDwn/XXkP7uRWt
4STgZTEtrzgGXCZR8lhKIES6rnyNmgYtmunjQLrYoVm8rgXqDxTQ1BCxecVVBHqBnNdYWnaptZnT
5cFKlcOSzk/aEF1WiXHKDcGyNUV4o7slyKv1JoKzZXdLV2NKKSR0K1kbVSjR3zQ5VM0Qf920uW4k
YSON4sOYN/eZRIbFqO5zsb8KV5J+cnktVSYNk1Vxj2rjRrYANAnCeoMAs7KjSoHW1Odkudl9rkqL
9isG5T/K2qfRbOmADcONCDRfi9UDEilsNbqydmE7vWYST7iV9/QmX41W6GHV4BhKvMHtazc07Sv6
sk1mSh7NOEcpOT+C0Lya1bG0zbH1jC70BHPU7BRXBjbagd5Ih7ifRtji4YUC8dfhHXsU0p4UaU6z
xPImS10wysJGxA1YrGUH79PHsBafJuyMTRjgw5RfYTKMv/2UQ68drNtmUr9YtfSlt7Rt3RdfP9oE
jrUUhbcsVndwwba1wM1RJ+mgWvHnRdRuKSbul7GAYjWpu1zMNpZSX3fZTL+5sNHSYrOYjApBjT/H
Qn0tyvNTNZlviCUvaITcsXnYp8v6lFb6NtMW6GbF61zL+0mDKfzdJH/5a3T5PTjva3Pn70Hnt7kR
patJOQTA2fvGS9J9iRZN83pXmnQfh039KaWhBkt4YBJ19GWaAXsbur+G5SHqu09pMbqYQPgffAqF
Nf79pyAkJfAFBkf357sYoMDrrmnaVuRTFLWnREgq60zbNKOAGUd+sPLqJq2Lp0KK9vUS7qoWh9+I
7vXyW0nlb0UIf8qN/H5h/88//a3/geu/gVBcUVmV/xwxeXzOn5dnvMupr/2f//rfXXb+LmiX55dn
YoHN8+eqeP6XoXn3fSzw27F/jwVY1DV2tjxNA/DC77EAYEldxTybfQdm49/RKIkF2IeccTQofEiZ
6zz/bzRK/kk5s++Q/5C0J8+p/p1Y4McI9+xoTosDqWxyYZTM/lD8XayszcFZtHd6CIOhEfeFqrt1
p7uVOLj8sZ8VNVrM5QMVgfSO6fzric9yIt4zZDW0iP8Y5NJbJjd9r/R3dbzAWontXlXvEivzhJw1
SJQKjw7MBnXreMTIcrSTEeftiuZhzCw0h9ggmMrM7dRup866L8fFU7oukBLqTSmP12mLWi4d3EhE
4tHUl1P1WSq0YEEdRIXgqsiz26r+jBDS15vioJIH7wr9Nl3Go6UzpZAw987aM2SDbr/OgZLqj0aP
VhDNzq3YiwbQRbHFDCn9HKt1IHb5yVpRI6jJsxJpw3ZszduowOqgrR/RLt1R1t0qTe/mSfISs9Bk
cXSlt/P1qKP3LMfactLWPE25cZsQzZ4PSXCKAJOP0gnTFkTBxWSNKFvlMPZV3GAF9JRzz83KOn8A
aTsPVIfANveyrnrYMhxKMUQdP7bbcio3pZC+xPGQ+hg8q4Ex1Z+sMPRqZX2aF+KBLhZiX5wFEFCj
h9rq7mx8PqsY0xtKKzi9ShNFM4IHbskphFix051IdQGtcd7taojNJV0OkgkajzK4mixern/UDf+1
ovr9fMhQO6O/IEYReVCtOs+X36UCmq4pBgTG7Z1odi7oOISLnW81C1pO7WoJh9RW9OlCTpPbUY/2
MV1XKvKXLDdOCQsvJsw3dW/4zTKzHqPaA4Zzn/fcr4o8k6BtMOlwAQx6sTSCGVA3yKmv1r4OktDa
LvCSgYHgBqk3l1U435+lujH9XGKqHzAd+ySFAyzjEB+ued+U6M8m7J7PT2dlFEO+d1vkRs4sDdeI
zHhmpuIltBNgBD46eQ7lOcbRM86fDDwhslw7NB0L9igUT9OIafmgEaThqz0s9WOutTvk0ydD1jaD
El1ZenFZyMYBLtpFpMwXddPcWFHo5rmwbzL1Lk4wVrDku7GNfIl4ZAmLS5qYvDlWT6iZfUMFABN9
wYbYpeh/GQFMYifg5FYGEYQRIvW+khdbsxx2DNBDvIYfiJYQmb1b6M4Plnowk9+Zgkk3wo8Pdsza
tignvbtrReu21q3bFCk9Xgj+MrSfWrFkVyHhXj5rXt2nx37C5aWtrsMxqNTSCbX5IoXI0zbpITEt
2m4jv04rW67lI6BWeyrrSz0Ubul7dpPcONQrnlaK7oo5naMkz/dt02y1WQtUYzwWc7ldCNx7Y/K6
un8ImQm7sDjL0oKS9y01ln2SQSyBVxHm7Q6vXldp089hnB+mUce+Ik6xAJjuWzN160HhE+HzlRSe
3g1u1vc+ITZMSyYrIv1FlP1xGInMi7PdMLe+vhzHcrPQv1pbozPXOu9w5hnMQlVfOj0OTpEyXhQK
Bhb4tBTGDFOa8l3c+SktXIVFiwgNsQ5AUeqR5GCGFIa3dYqbe1UfL8Kp3lTZCzVge0WbL9ARI5pf
WplLkAUYKO1u6OoNJkOXaLvG83ZqW0MIAqR1+d0i+pP46p0B69eJn9hekaAGntUm75N6xE6FriV1
d8e9Pg49U0qkBdGiOZ1abhoI+NakbcwwusLAHhM1yxNSACnnFpWZ28jgwNzqkZ4gz1KT2o7zalOv
hGNK67equgl1FcF2djKLwZ0r5NhmuSUhd9eEyZfzWyLz3rJp9FuYAOFibfXKPLXWR1qHHzM4v14j
bfhn5OO5uP4+P6rmcmPo2drfxakB0IZzok11l3bKcMBJ3b++o+9cTL+dDfYyeUU60Qzl/SsktIpQ
TyylatXvtKLyKUS6CvtxI9r3jXYXGhOxt3ZoaWmZy8gWh2IkpxTGbB7KXxNKf2pG8ZUd//1ETWrh
fMFAISnBk944BxzfTdSKhquQMo3T3cRGaE2brQCOJz8vqk2pYz2nO3VNlJGrQWuo9MbUmwmuSa3B
HeF9ErMBhpB+Snvl1OesqHO4o7B6qOLm01yWl2lJyzAzqjyW28oajvJYXWqydZlo7YO6Rnv0ErQO
yXeFMF7rPZdZLsNDMaTIzeb7NlcObYM0O41ekDgFI24r5jIcxVxz6dZ67Vi1ZX2+6FJOQghUmOVN
trSj3URLay9G0zlmuNxL/I7dhPVjVChI1PknIWeel4XbTtQPsxLva/obP3jIP6bCz7uSMz3lXNkm
Ewl28zzivrut9NyrdBVzW3VB2YArCJQ8/Ae5wD+N4f//jfRlC+wrr8SfR/q3yRlifHjt+tcf4vh/
/eW3OF42fkH+zV7M1BCFomH5LY6X1V/QbKJtsr7m+s5T2jeqvGD+opynOfRO8pnj87W591sgL1i/
qLDpyWOjiKK2+zcjeeOrScfvrx4oFkwrKNadlblILWlJ/XGMIIjkxVbopBpIBj2YpTpQYNDL+S0H
xwcuj3S8S9WoXJxIXix/iVpsb4Uag8iaBFJSg1OqUzPzQgMuwFq18YMIX+vclNZZflmZ4qd5CuMX
WBndrYUkHvTRkmFOqMd0QtVlXtqgmkaWoCKOL/u0DXeJzi6WPJTc8raW67Ec6DCyC9LqlxUtVRu1
NPQvehoWp0EYZKdQ1QxdiJH78kCrVR8PNHCp7ZWm5LQOzcmXdhqG2daGWLgtLYWWsIlPEVYxxYCp
Rr7kNEpVYIuuR/wEp6Ow9bBrWy+gvegvNByar18/SxcaWWi3ihabHqaqtZPH0DsWja/mczdHhRbu
tulmcUvglnFUc1BUL4zomj6301e4PCbr0eiN6rAaxjxyhWP8Ig7U+uxqrLgQnJo/KUDKXZEFBrsY
QaxsgSB2PafCjumYdoKjphklk7lxhNWQI7vE2fV6zVr9EHV9cdsXcv2YaFVIl400V45J18fsrPpa
nktT9Xo01SncWamEEZMaqSkd9+XgRWdkdh3xEM0lQbFcV/MuTQbcHceybB4kuQpB4cjhbT/TMOpO
WOxsFiyESMiN7A9CscmutXHKFHrjRvU+HIv4cspkUL5rqww1Cb+5e6gLU3tKa9HYdDVPmgaY7laS
QuFhDDNshNfO2mYj7OzQMpWtaBXhzuhm2ZHJ9NW9vj4BclVfkiXVZLJRSncx61iZUql9pPViPs1T
vBL8qdOFUZomD3sVcGw1C/rkqviF9krMh8RJflRFKbuc5yF8nIYMAZO+9LITsSVx2VGj8g+/+k+O
PobZ8WlOUvO4lmP1aY568VMTx8tdghHdJd0bMQbX/Iqaqdn9uJKgHEIw36ZxzpqRQvWqSRKIswoZ
Bp5pBmq+tNsmRVa1wD7wrLkd71iaLpK07tyFGM5Lqll5jkcT5/U4hMeCNfG6oWkm3JUW2CS7ycTe
wf2gfkSuzF4XFvVRq6XossiG6GnFZTaY2oWsZs+7SSMV/U5rmx0J+LOjAvL+KpcIxJekUmxp7ZNA
RVXr9hpM5EYfNPoberq0C2jTuRXjkgiuxp1yjjcCarjRw6r2F3nAQXgw2stY1gSvSHKRTVz7ycIE
x0lWazkq8lK85VY5n1C9x8eQYOclhLsX6Nk8Ol2aipskS7IjcDciikVR7/MlMRJME/Tcn/I+SgGO
tiMBWtQOjVuIbYUnbYebnMRrKoUjduHZNNCCakSziQ11b1ySdUtrN+FBvABWYwjLNUMH8zS3nCUR
tTitd02BPnntYdZNU+S2JEC7cjtG15SevLQr/cIgs1p0tL2il4pdINSBBR56gE041hzWNkoaBV8M
6SKLAi3unWQcNomOc3GyT9dngey4xFayAbR/nSoBnitdWthVeKclSPwIqzO2Z5szsDFdE8cK2add
lu1zOd81SunNxVauLtL585LHGzj6abIfa1BGlkQ74dUo763k1BMDMi3Vdl4fyjTxME98JoPRRjQO
W60Pk3LTJwDwMSD2owUoXz2Mp6quaI724DCmWrLNCp/OtVLeGwYyys+1sZGGTV9dK5NbVpOTsWel
diFeZrQI1jiLF35ofTHlTcrkPOSmjd2kigF6wpVFA5D457BJ/NZYqD8YPslnM34IW2zgniQFKG6t
2PW4jSR2ziH+7noluWE2BIM6vMxpd9tjasby5xfjTAu1thsbZZ/l+rNeSpgmXyfa2zxXFLpJJ0lJ
5zTXZrZT42p4auEFYhAu9DJOr3AT+mkSN7UZ9w+KHtZeuzROro1ubSk7mAQHYSwSR6axslRrxVEy
4TYW8dWNFKA/FGAaq7TLTHUt8hDkPGy41rdKooF+0K80uREcqe++yID7llU9rcnyMPX9MW/1+wKG
Db89fwKUeRjy1e1Y8uR0alwsII5GXs+2rhDkJbLytk7TJ7GUvygxNrjaNQzYxwxNqyMotzUemUpi
3jfJs8hvd82RGcRhW9i45TBcLCFECoiG3EVj6qmxAG3CBFSemn2zxri+Q9cUit7uZcq95bjL8ouR
duWzC6oZFptulZyGDLQmMAezasWTQRlmK2ERPG/y5rVuhWAscXgZ/DlWDpGg7eoJwI212vkssaLv
NGnLIFmHIBuLUyJ9rpPEzfvwSyhkh7rEkbCvXmJt8ZZc99bpc0I5Z06Ohlxu5gInEX8t96r6eR0k
T9eulwTlR+jU5uOiJYE0zXASGAbxapEUm9vloK1TuZsSmSsz5KX11iLReItIemgNFthmkXDPU4Wi
r9qcGqu4aoee6s5y6qlCJXJ6TFfrM4IgPB4fCzFpnGERNhPtp06KsNgDcnOTDxhyh5/TYjeUl1nl
JqDYF/OzYtyKrSuTtTSVA4KyMf3StvUhKS5G5bZMj2bsFeUnul/FMPIWLbK7Irpohp0ZHhiFG8vY
Fp/TpAXyiJFg0JdvsSHZlVC77bTT2+vh7NNq+bmSbtkFUdwzX7Re83GBtw36hdP7QoNwbWNyWJo4
f1rF3ghvEuXQCxLt3b5kuF3EXqG11c4RtEp8slJxeSz08GJQKlsrDzVUm7z3tPUhaW25cnupceLl
srWC1fSgbbvUCQMjgmlAykdksTobuLLXzRD9Sp+E0JtfhfBtqLZr+Nb0D6DUZfFzM+yH5jZR76fO
xWw0HluHfhL80O2sc6ue0s0n5W6RLjMzsoduy2aIGfPWrN252IkdLh52Sn++eL3kt704PWWCW/PY
1K3K4qb3qCNerQzYoFtUdCl5ufYaprt2AAEwSxs5vZ75kvXJEfu9LDSHFPWdTn9hEj/KGUYU1DYK
PnfqjZrL6qZiOgwPx1FIw8xny8hHZdoYhkewudW7Uz/vRqYquuPHdafHHZ6D+0oLvV6eMD04VcVx
ZcolWyUOb9NwP/IGCdi4VLt2fCyajZRvpolSJUXEagK9gOc1LCdHyDdwA92yzTFmNwJBOGWtdTbB
sM1mJ+qvMVYbIkY7Jh+2WpDjR7dae5lFpmM2PYXvxVGVyC7S8pThJ5G3h2Sa3R4YUtJAy6gnzxhv
V4gbYu1JeXy1UttCPG4MXjJsCmglERcBICfdDlLql+e0jc8wg0qPVe1FTjw2rbI9TeWDSIaPenaf
UIIlLITwUGm4Ho9IaQen5sYsjNBsJSN8kReZHQpXevZUrlds170u8WNVstXpLa/vGnUjr7qdRxtR
P8rxc5M+rRlg3m8Skz/NCEhfzRLe7UvYg1nIdUwIU0gJf9yXUO2uI0Wq8j30AUZs2k65S7OfnLuJ
1TC20G7ACCnlvrxo1aWgAdQQx6cmoWyqibN+0EtClhEW46YqpfFTLVtmYCz98ElLkylIBMAnIc55
DxlzST2JYI8FXb7hyECsF5q0qENL1UU/JO2mLzt1F0+gRpSB+9+16RK0Y8oztfJxX2ft4oL4eTL7
G1q5dnXBOwjL05Fiev6m3u8t/WRIxUvSzTcmrhpn6oq9lI0bp0EOYl7p7hATupVRGu5g1PUOSQC+
5pnoRGO4CQlMYAvgH1MsvoVGSmiA8MtvRgdLBOpCNNrysE6nuBYq0A9bwyKGOb/loAOGo4677fK0
iHdy/SJnykzlni7362gp9ksL7yiXeZIZyU+tHjzmQ83i3Ylv85DYv77I8/IIeMJTwDB1Z0Hd5Aw9
SQ2rTLcWawitOUA6yrueJ2H00er1C1MiOfDuZU1OiipcLupzEfdbXrWrPCGm3QzlVoiXB2mafCww
gvNgGkY9GLNyU4sMpKbfr6ZxIyFgyFcFtjUrYHpb0Rw+ruFTXNV7Zb6Wmjd9vZfwQTOqu9D0RYMA
lM6Ov1fVRWuH4IPtN5LFMznxD3WuVdTavNVgNqTG9GChDne0OicjNjwRb67HTMoavFPmxJu6qCZ2
IiNOrCH6Ua1mv6Zy/lZF9edCqf9ekuWH3/oz8db/wJqrhZKTkvpfZWJuXsvsORv+7VeBVfe/3OS5
WoaeOitsmJfn6vv0zG+H+1d6Rv2FHBkFBvk3YdU3yZWs/PI1LXqGXpOA+S49I2vItMDYWnQ8Ak0l
b/JbmZV/ohuSkUbnJSgxifarf8nRvmW5UbL96SRITZNJ7vdJUECtbZC/ox/h3eSH3sFIxhTW1DbZ
N7vuhI/1hojaPSthjni68a16Mk+6Z+BE7XcOcpyddNOyt7sIr5LT6IdeecRlecMS6YO4uWDK28lO
63a79JA959uysoGtsGjWW/wt96kXubOvO5IfOpkru7qn78Zt5o0b1Rn4enbloHaz63Ane00w7yG+
OM2m2Xee6tD7v1fceAstw1ldLKE37Raypy8G6g7HiiB1adnwq42+q2+ineJKbnbqIBfZw1Fy623t
1z553FN0Gitb8hW336iucDxbrCe2eciOxqY5yTvjQg+a03KMXX2ruusuPyXbcVP7hLlB7iOA2hCO
7aBpXAqn/CbbWafqWGyaXb9pPQD1XCe+655w1ALDwfttAqprF8f4gp0NIFYdzdNdeEkCwZ4/F7t+
q3qZl3JYxe/s163XuaF/m9iWIwW6m3iyF77pDvfVrzf614+hetKGI7hNgIpno9rVtvM98TI8zDvC
3oACntNxZUNQurE/+c129ZSg3Q+uFLQb/bHdY0fuK47uKrvsAOnFN4JsKwXTZbkZ+avpuriKfcyE
robE7ramH19NruFkAYGsamcByjGHZgUX9wcntNNdvEt3pq+8Qaq/zF7kL9ZTvwERGnRuaw+3TuRM
bm8bzuhpu+4w+fpFtVX90B69LKg3ol+48WY4GFfhxXJY3MYVfdFVnNJuXP0ivRYPxct6TyxG8BGR
cUDFPTrtSXRbTzspJ+vYbbOb+q70mu38hjmOo20Nt+AgyWW8HwO2lIG2Tb3ekzxa44/qUXPzIFS2
2KyDbk9ujEtjy46Nu50EipP5a3ZZ7hIXF+WAFq0HdVPvUPE84NHqLi57SNf0+i8JX7MOb9TrYq9s
B7xZsGt0zJN6LV0yEoPQS/zca3hPRH72MuzzO+ky+cz7w2+mV8Z2CRLWmp0aCH5ykd2wmzjIu/yg
H4EEXadHgzegPaTbeFfu1H33QS8tgPY/edXf5V+hJ8mVXjXScXEmDyrI7Pdu7YYOS6VN1x6foXXf
3pBe+QZvZb6tt6ureqK3OL0r3OK1bnde8UzCzckd0WZD7E+e7IhOZt8nbuIP9uSQRfMs00422Ghu
ecP8bAPLqrfTL4lneIwiJ3YbR3IV3/BJoPC8FUZ5v1ejXRFkzsx/IIMd0y0CMG9X2l7aULZ3oyAK
kiB5pe87Z6vYOd3r+rm4Gzfwm4LszkzteZMEywU+OYx+MqLj/lpwDEe4V92Wn/Wb8DH29W2+V7eZ
E7rVnfkYHeWtdIqSg8lYOuoXDMhttJVv12vtGkmpP+6MY2Fsou24iw75fj2FfuerF8CFqkuT3w5t
4GW2dJwDGNwM7/n8PvijY9oSP38jNew8P+b2l5JZYeJdYNPgQiTb9a5iv7yl/P3k8k7yu6FjOqmz
2IXLkbxuq+2mQ7oZg5SJ1Tw1m96H7emP27y2IU577DGdxC9Ve9lYjEdhHz0w4tzaedZtcZs4q6Pb
5w/3whx+UAMeylHYl4fVH93Bm5zKG/bWZe5ofJedVr/3Tc+8ViEQBhbDQQ7kAAsiN3EzN/dyr3TQ
QW6Fi2V3Pm9+XD5HFzpgIzCCnDL1Kj/2eAW2zaby1IAQz5tdGGGO7LYnsldu7uhe68LgcKR95omO
Yid+5sOjtlt/CQaWms5jf2UP9lvEijC6zPr27JZbzbXg9tnWNuW3mo143WxSx7g1HkmrMfySTy1H
pzC2FViBBIYxViOe6RhueG1sB5sMcSBsag4S76Ajuh/1VxKV/Vjz+n3JfCfyn4wko2RrisfG048r
Sxk71UCwe7fZFGRJeCatu/qtC1bPjbiVg2McYp4E5XtuzsRPBfcmYwEaPI0vE+7GfWNr/uIV9kvp
gGm0Kzt2wmDkThouTTI7pPz7gdcQ9KJ/fmXZYLmz+2QGxLM+S7Mt2KkfeXDTGGOtn0/2edicF0n+
wWVH70CQ8Ub+Wg8kv92au5CJqvVNpvLQy3mFxadhl2/PB+w2OmNMdIrT7Dd8FTNpNl7Hf4PXzntQ
i55iwz38+oPs+TyeYRa6Fd+LTrvNrhFQbhuv2lgMCZnTpNvJmbnY88EbT9qmDJbe/fVCUgKF/0ve
ee7GjbVb+lbmBthgDn+ZilWlUrCCZf8hZFlmzplXPw/d4VPXkazpPsDgYAZGA2qpJJKbe79xvWsB
acEYxK7p5u7Krkz3/NYJLXfHsJuHgaeT2T46D8PWumTRcOKKj/XiyTkbfvWU3vH3WVfYhJ3Q0z1x
1/sU6T0EabyEf7pDVHHg77Hc7CnhOr8Huuo13NLyg9fi1C4H8JsIgd0tIrHxPfSb7B11t7o6K5e7
gqPvC95zYqvYztkveZ0W29TyY86sq2L4zB39CmIVNroreqMLy7i9OAJvZvvZtmaDzQHbRT7w4ADs
FY4RPVwOAtx3nEYO3R5EkL9t5cqz+D3JhVLDLnmGorC1C8nO3dClLMrjbKESjPDHJcAS8PYWdgsL
xCegYWDrQfnI4pX79dE8TYeF5WBS0ofXzCee2IW7+iLed4dm26iuvhOutjdtuEtQYgMMNnDko+/p
tc5twd1Tk2TDlc4PKhW2xe3GWIWMM7utBaUXbhr47c9FRl6RoC5k98g4DsWvZW6Hge5gCuRjv9MD
PejxyokbelYAm547HIXrKeiChX28XUslytvOSOSmXvxzY0q4ChRfeUEIQukOwj+YSxyPZ3Dyti1R
XmCbArgNdyHWRWSLxRiP0Gt3FD5c4g6HBprTeevj+hjvtyzVjXeYqwAZBCBGuHqD/a3Cm2rn7DwR
r9x8Qwl+3/pgVvhOvJsCgVO87dTk0tzJh9EHpe8HoTMdrX0XxLvtOPR8pHRiW8ECo/lKGBIT6mKi
HSGI9/2zihm2LjZble+gxWTLbNuSPNdO3JIVpYbCJQx2lcxaLh4ruuNI3Zj30416iU3jXReudCrc
bb1rbkZ1soDw1+Wv2ZkLjSFWL3SIkXzqZzZT7dt6OAmfWXj+Cotg7ibey3RJvR9bYrIpC8LVgZMQ
YosU7mrEUXAuCKPFnXnSnnWOr3iz7ExcDD1Lt34SdhVmreJ3Bq96YAcQ9cs8SYdzSXk3aDmw3hTd
bcOXeVP5nvjVIWwLQhc9WN/iOSOuLe1Nz3Irl2DOyVnk3mdhXfGg/LRtUNv+PNwSFmvzPNtpXRyU
PDYrw1Q7Dk4h/qx5dJqeF53GJoEYlzVtnNEOXYr7nuT3MctIuLN5PW5lvIiJLUab4oSdfYq/V5fb
UjcHjRvNWQasJz9HUYqQ3NyldyEhdn3FNBeBSuwq2Cey8OOqn8qr4mZ5mYMtUOiJbBLClTbAcnDU
w53Ex6xLC5bWI1mJh2blLjtFBxrQqS8F/O+BRtAhO0QH1AKWC4HfuwKad+pO3Qs9IZvqy46Oj0MQ
JNrFPQ2rXRJwLz51IAccl88Gs2N32jXObCcnsiI7twGTEnXXfhIgdMqniEbclJQiseH+ISrawi6B
/IRy7fbP723xu+BE5AyWU3tb3FJ7vCB/OQ2X84XupL7p9t7qQShMoDbT+bA7/jzCwmQl4V4JHbSS
A2W3eg0he+aI+/qoXaJeE9k9X4i3xn2j31Nb1y8IxLwY/Ixd7KijONpOh/N3zy2yLKZrefrdiDHZ
98dwX92zvmwUyhtXA1lIeZSvJwFFcTu5V/cyEZzyVf1u3iEau2N5+Gx6G3E7+pfkxbpsj/o1xSMv
R8LETjI7ouHsRDe0R702YK7R38LMLQ6VVlvzop3gNTxnQaRIzZqn5yad3Kav6ob2cx9kRFLajm/Y
jdPZ18SmT+VTV9n94mUXyUVUkdcMvrKbfEYXef+MZalNUNKL2VtfNc2O+bVH+TakN8g+4Yvqjg8T
822vV9iSPsKwlnhRcagsudV+y8Osn+/N4g+CnHtS56PwlfCUDYiaTBh0rmlHd5Ry5X0CCGIX+5VT
uukXif3wPPMSw+fJnfzZewKchFGAnNc2OYnco+GgM21Dcczu6tyavdvzf4u7haGgCm2krDhUQP+4
BEC9AuY5ci7SS9G1drIvSTu+uwj0gH5Qpff6xlkqe4I6/E5+LvbJvvXiy1Xz5x+L33ohl9uiWxTY
ZtKvhivk/H3op7jHn3dhWwDdAuFG9nW/8bfb6ImTmZ2Nvuef8ssl2ql+hXPbwjqCIMxayJ6uAxLR
k+Gx2zHrkZ96hQu6jmuJvsRnamwDPocXx951nnoHRmOHm3e2Q1Nz9Zqwewu6E38LtrfNvR5W5/5H
utvi2W25thSkt0mhuciCi64d8bOAjdLt8YDyrN3isrebwqDYKQZIZqFTDBLROYmAzPck/A5/Gb9o
YP8XuyKS3qI64Zg6ODWS0RJj56b4VNpn23Ow6KShO5T9uNnBXbmR2qGB5W7hoEUQneAPTb+5g4vC
t/b5bt613D74yt32SdyvM19pPIAaWAf20V2zZ71wSvQoHlY/I/ZgohffSxNjZwawy9o40t1Wf+l3
8WaGvW2VSQEwyoQFF2NiVz86IkbBr7kQNNL4FgIXm1/ghgmk/HgvHpLLdL/F2MA2E1+2yUBUd+Zh
4GLw6hdSbTzMli4KRBWvCm9v4DTBKb6ZxkI0+veKFf3opFgqVJwJUok0i9UpKSzh173vxCmeTsEI
H1JC6IInN7iwhpMdqQVROcKmZVhA1bFwdSgkEaisbhTk11u8Ne8hq6XCEWPgqE9RSyIytder8B5l
+FN7YV21e9kb99NOosJhEbF2DjUmgurpoFEz6h7yu8WjPb4PifcmR8diA/PfCjVBcehOiAMe26Dk
P6Dpm9M49UfIM7GIg2/eQjaL26LI/Xn+PNvXBk6o2HX3IHKuulN6271sbkC62/xbQfEm87SAxh8u
oLsxjrP9PHK4mZv7aaoYJ+OfuNl5vJ3Kdo5dLWACYOXHzCpggnM+nLqQTG5J5eZXTLc9ClhDyTUP
zCoS+FI/cuseo03Hh8WjsESRbnMpK4nlRIjK9R0qJ87i51widWEBJqvZnBJwKH9yMRN8ZovRwpvZ
36IbjUIDUbMtP6zuFhts5TvZq/0OQ7YtBL50J+x0nz7dz8eJCT5lp8FM8UboSHoq3pne4aFUbjqd
425XlLJGLHpP9wmXaVBBSGEkokDE7MQtj44ZABngjQ/CDZJa2IPZUw4Jqb6G1x4DHPNuwV4qHoeD
PCvxU2IlczcT/7T+FkdabkmEuMXYZAs8A+0CR+uvrOv6JH5Ob4o6SERCvfQ0cbw3IwL9auQ4BUFY
7UC3n7AFW3fbkxNft6RaR+A//j0jAc6wb22anNiI/GbWnfjQbgYk2FJbkmvO7MR7JDC3OYBXW4g4
EP9sIZ7iNaJPe7M+5J7IDW2B4czCDXtcK7akxmpsIV1NWEYlh6CuVi62pASycEzqZrmwYxfhc34Z
XUPTj03aSg4M12KpcuLZX59WANTvnNazOZoiq7Usj03jFL5IV+rBqmzKEFu8dy9+Wm91SKNOYKDc
LZA1MY1baCn55TVzdVSZ+y/aPrnVrqsjVbWb9Tm/4Ps/mC/wlQAf75kHk5AkvgqpH2/RQ3gdHcpb
GmVHaacc1h8V9c2ImGf1ZKqci5/sdQLD/oIEmjCG1Hg/EhKTxPltsFzlxBr6dXs07tcD9T232+M0
vexQsUWSi+KiI8U8fcE5Yvpd8RLVIPaVR890L1/LX/pDcYEXIqCV8WWhP1DkbChN6EG3t27MyJ2e
IZdGyMRXj83Rusr32HesOOVzKm/KlXzZHY09qbe3Jfjpzgp+voL/a22d/5EdGx1YOfb/feysy9BA
xTzc3VP20sVJ8fT3Fs0fv/9Hi0aRfjNpwUEJxtgXjK7/QdBuP2ESDupTBM4AwlIK+gNBqxi/bbKG
UC0yk7lNybHB/wDQbj9SDHhh6eeBo+UP/pMWzfngJ80ZbaPMgDzXYFYP0v2/+z3G5ddK0PLqJip+
pOr9LLZo1HQus3sO/Jhe1dJqRzXPyDEpFDlKGquvVu4Nl3s+E/df7uCsgAxYMFOsljto6pCe6Qy2
jUSQaZLptOw1pq/M5iYZvhZQk/e6BADo+z/fwv9nCPD/Tv/yf+BGZ8RShJCaXff+Tj8+ARBIstf7
+z+/9vsGN8zf4BGizwzNz0b6sHUaf+9B8hMVogXI/JAngtl74375c4PLbHAdehtGROVN2o5T8ecG
386LzpAnM28wbzLr+Y82+Nnoze8FVV1Tz2ctQ4Omd4Vq9C7KEXsCPmmLQjc68Zh/y8Z8F8lUOdWt
9TM4SWLsE7SdB704VNltI5AKRdLNFC1Y81En8RDDp40EOjBymbqKmWUwBsAVtiKvJE+FfJxzANB8
4Sld+Zjpsm9ZN/3Y2W1sXhhSu8vAVq/qcC9lq2o3+fXaNxuWATkZI7uaNvLqeCLNR8JaMRH3ir/P
eohCiDHwve4+S8vnplD2kSWl7hynqClo8qUudRcAzgFBm23jpkVK5QkETaQYxxThCnu1ZBHtSp0B
E06VZC2mg1q1Z/XbgGXUvQht/cnKpx0qHaTCWeNUdXKcpv7ziFRHuOhBE383gMYKpUjdTTRu13C1
+/QxjH8MoCnW0nycYk12jDn5nEhXjaLVnjqMT1rYkxlV960qf9dSYHIMwd1I4uotPT2xqkvvMgQn
Tq2WiQeG8a+A5AteF+WEfSX9M3Ppv0rJSNOhryRvkaeHotaQHEWkRte1+tFYgITPRTru+qJtv44p
ah7yvDBs1rYEwEnVIb2jgaILIx2s2mzKXhq28U42GmBA0tqZ1+skNZeD3vBBqbtDcJx52lT1E8bP
kQKCfGMJk/q+EOTkXq/WNJAq8SJnUNWtxmX0xjb8ffD9H3nR/44J+p9rXH45bH79JOQJKhfJk9B1
wxs2ht/+w8ZYvzGqvU1sM0C3zU3jJP6wMdZvmLFNkPePaZJXTpSZcQazILhSACn/DoH408bIv+FX
gcUYEn4UiMY/szHAIt7COeCU/+49LcSY0ppB46Cq1GQX6swwlkJCwV5e268W8Cd7llHJ1YSpCMQq
kWCcTWMvXBKidTmX6z3dU/SVTDN5MsYWtJ44Rw+aimhttOaP6dR9nYemA99lUNYuizu9HTlOZgsv
E/GvrcXFAq1GXTvg58mo4zTf5Zl1iOPc+BQrs0Cx32LQs+rMKyEcpovc6rMHLcvUR+ZP1codl2Sw
R27+1JT5V2Y9TMdclc7uwjr0VXljK1e0W0l7YhgCcRdpoQScdPQLkMct5alzJVSLTkxwVacyjBc0
tEL0UgAx2xXaiIW98OlAY5r7WUvK8DaGbUewRymKLqZF179GeJNDlK2GVzdGw/Q9aKqlg8a2R/Ql
ckslT5hRC6sXJVWrINWVKIAAsoX8oSyfV/hE/HbVo7uQ8aUHo5d0e2rEBPx11h4ES5KCMkqUm6ZC
gIq0bvXzPBsOsQRMTTIWTLwl8mUWRp2tsb8cmPStWx0d68kOe4ZWZGBzNuNP0eUUlZlTSuq4D7WQ
rHWqh+eO4TrYt9hbuR2bItzhImDZhsU8VIWoe5rVKTtVLZFV6ec8PY11WZ8YngC2G7ZlECaamNt5
1ot+rAMsV9qqPKm9Lgd1KqaXutmOn4dkrJ1KCI1P6I5ZV/CRCBdoHYz3S4UEUFtptNHipnWRj8+v
1rrKLq25oX6tq9WFGsqlq9fSqNtFH4Z2H9HPnqo4Pg01Nr1PR6r0utC7jJ1XcKIgXY3wi4Sdb1bB
23juRAZ8xM4ek96BjBVryFxRZ5nLwzQq6bcobuuTlow3MHXQaQU4CIItMa8MNGntLu3pB/W8LkVO
SDyW7kUrQrpsKnPWRixP/yIL+X/TfoKyeD84u30qozesJr/zl9VEqgLWLeQ8Fcg4tlDvr8gMghVI
/EF6EYdBtvyfyEz6DZY+KA5RuxFh1NMwwn9aTek3CDhgESONYXwPW/yPIrMt83kDHabD6/W/Xo91
TmGkEs0ntDTk+XFMBvpGUd/s+jaUdlkEd3EKINbT9ATUzAo4uxYZZqlKIKlDlLQ7ngbQb4TgXy4o
k9ssKWVsSCapzpVfmXqU7FEV10Nj1sVTi0TOPhHCwpe0tfdmglVQ0p0ezOoQOSsKTTSGOmiV0kzD
1yfPTW7Q6Y7k+hJjMSL5ZwHUs+A3xcYVDpO5iV83mcxITatP35apF0Hip6KjMu12KBvGItphJBQk
6j3U+qh6JqR9PmG4TFG2UE2kc6qUkwkfoz3Npn5jZcBYZ6PSGaKQh22IrnaURKRfM60VUxQT/kIK
qb1YiHLr5ToTqSJSNY71ZyFFZKuK1Y3KC/rQxJoXeB7i5QWuisG3WoMKsFlOSIfluiN3G6FDlgKl
qVDL0vP6hyBKPWRahEGABbkdfdhQ/8ZIXAwbwSIC+tckoBggju+ifEEYMUTe2JGMZHCA1X7KVS32
YqU8Tetg8RCNVARDNOWBILezY/UrRfcevp48jYxPZhkyR1VN60mTl9EV+haQcNJNfmZUAgJfY3dg
DisodfnRnBGOl7qYYiqafk7di4CcQjX3FxWZv3LVaQBnbWYgXr7SfZ7mu7hJd+a8QJNSZXSb1fb0
c2ILicjYycNRCPJovoAR1NwpBlNMzAverfAUoM0T7hcjolsyaPQpzZ7ZIGSUSQqYmSnNOQoaODEK
XRnsIpnai6EvMzhMeo15QiYvrD63vnZKT3UM6oNDNJPBqmvFhHco1g8jnCO34whVUhwNBtQUsPPY
uYJso7TCJZZPM52JOWkfhqEbUAicACMKehFYhZx//mkX/n8OMDclpfdNo/+UZxtd4Z+g2tdmcvvN
3w2koBngXdFMhLFAVQkW/2MhBV1i8NlAkgblK4o3zDP/ZSIFDUOI9C1MhvDTQ9CiEI7+YSMFTf4N
hXi0bFBy3SorZLZnkNlfQWglrO1/sZHwg5yLbbTJwL4tsjzIZu1qjtfGRgIVlLiWAFLpW+WryHzt
vcGM8GOS1ZlTJSs80rVEjz+cQYjki7UT1zpBKDaUHrJ2bNxX6/lW3Ybnf/POtlj41VB+LKTi2Jlq
FuQKOnSyutQXGRo+Tkomf5LLDJxGa2leExki87VLftsr6/0oxKBExAhau2VTOlVXqONEMZf9UE7A
61WdhJ4MRzKHUurTB3e61bDOUcjbGm7V41d3KlaDHvdWlgUo1JqO0g6tnQt1gYnL4mcxV+Ojrs6V
N64xEqsaXANu33TVB3S+Z2JOf9YfIJz5+9UVswutMW6zAFUxDQ9QT66QMMJkNuTMbQyHXIfkrBNP
E5A6aRqPOnQdH1TIt/zjrSc/q6lVEHOvFF2yYC0j2CVxRMkN4uzdXtA6zdEmS/yUKMli2b1hRPav
l3sbbHnrmmeVxBGVC1mQ5DSos6GA3XHQUegr8xPjL99/fQXpncc6p9mAJ1QoRHTeA1KI+LjWTezN
WVndFXoyBTAZ0S9R4aqxokV0jLooA3QgAKRE62WW0zzVBLpEajmfrKz7VjY6reDN5UqCFH7w0uVt
gd9YBPMsIRQEEpcOtxLIWTo7ZZeknm5WmzS1YgXKKjIfqOVgNCwLfECox3cQYIBdlxoL5VmGY5Yt
G1na3Ngp2Yzi9CTJl/U6zEelqZe9iEKykzVGZxdwWH1A1PzOezPPojHIv2FFNLUyWEOkfGGcbNx5
prpS1sbtr9/bRjX75qpsRu7VQRwY783VdKqCfBTzQ2wwCheXcJLCPTAfx4JSmNyiLCJ0qCJAu9/u
h7YpDmMhQTIwD9KN2cKvFbexdlVlKHoI8Zh97stIDaI6HgIjXWAolSUqPmtEW1TLBY/p25FJZykG
3DMA086B+6vy7BVhyAgdosJHdRyAd0PX6tYaj9x2ECNBKQD56CYWQhjz0iF/dZLJif0papUPuODe
W+3t+6+WIl20NdVVvQrKkHEcKm704fS1ZURuMfxfL/d7lsc8s9BNa5DULTPLbaSdn+SN6I7Yaqcv
h8s6Kj5PYftF7eMSCVc4EMxCWT540Wddhb9snnlmcWuKDIbakqtniQ5nha6lqu5MlI0fxCgeX4rR
NODsTHMDXnNjyQAc1hK4EauPmD3XZ00M1l7qqw8s0ru3c2aC69msq7XSWOwaPv0JKSlYVbsE3s1F
Q7u4VA+lGQGqh2SIITREpgUpQ6G5a+ZgVBly++B9vGcUzqzxWMJ5WYhSFUToZsDUR6EWTVembaOQ
AfoJ6FNZgEMTe6BmU2N6a8usn2muH6GL34klzns8GvQnAuN+DHtOIyglUTDdqMqbYymaqAXLeuT9
+kHf2dtbnPV6b4eLyckazTyA+xiUARUenL3F9IXU3P36CptNesO8Urb72xXa3LLWsEYdPuth+gqh
3HLTTLB4g9KwbyBJRgx7kX4Pnt8dY3rvHGlnlnEoy3gtmjUK5rJT/CXTs5s8oxK3blYnk/TORb2O
uSG1/jEMauvqc1p+cJJ+dineeNItC3+9loaxmMsCg/EuSeLy0NUCg8SVuX5ZoJQ71ZJUeppSW6sj
xFrLIKgczSzzCFJcQVj1m9gTkdk9Cx9RrUqsy3IJQ8VttQW8pzYVvqCWFGeKRIL8RbXqb5loFo+Q
LdU79IQgiBDkglCtKZu5hZtiQXSYotdy1fS61e9+/S6V947nz5GSV7YQ6quhhNOnDKhHLN+h+YJU
o+HJD7q2Cpbfaay7nXU6WuRDm+fHPBJpC/ZDOA92rVrwUpu9PnuZXrc6iu7ZKdVJPilYhToy62Z2
mqE6ABJPLetZk/vwqSlCiW56rKRfsqUbvsClELnMd1a+Nugitc02zqiqavgqe+oNuCCXMraynR4m
xrVoDi0ILStkNt00jVGEp0s+dcO4XCphLoPzzAdAVEtnEt4lkrB6eREapi2WWT27OhHwTi/lVXIT
RRmuBbluwEowM3sVaSZlXGWK0yOKTbnkzCh0bDzRsvB5UdvsB+wOBXg3C8HFi6WZoy8aYdsxGdLZ
vESaTaJUMqsKJBlFZG1y6rJlD+mU6ugVG43uxQik+spcRYCk40q/Q8O9YkYYHawfQpgKz1OaWJ4c
CiZMuwsQmMZcASHCLKRetCnchEsHXy8aQvREuOhShm40FjIy8xVkhZoVgqS0Yh4P+gc00r3CVFrt
YllBxQjwwHRyxSyWksN/vArwMc2JVNi93hijI8lD+pSKygxnRZFdZd1Y76lD9zstkjdEYKvx5nPI
nUx7zGFMteH5RBcUDutEgAjEagH/JKO2WzNIAJBJpaQ51ZmZQZ6oZ1d6irT6Ie617qXStfzHlNYW
1IdGjV5y3ZUeMVjloQQzggBKWoCHTdmjpxxqQ5FRw57Nu8JcectSNuWfyqIsgcvXMvwGelLoj8Ka
VJnddmrGVIRiZQwQj1LxOBXUuZm/TlTJU+ushApGjgRyeggqHtNFZwwakc77tEzTJynT9edCFUAn
DlG1lPdNL+rPEHKsIMxUfYack8YWnKmJUoKzZT4a9pjUJJ6XM7n6pFL2faApWVLHyuVMDLJmaKgd
SZSUwzwr1X0zdvI+EyJh8CleIMRSdDpU83OVgGxeLMVWBJgo7aROxtDVTara9hyLw43ac+7tchCb
yTGTTr4dVEGO3KSHrsiWljJ3p1qDKc6CB12HR/CotcgLpQpUojAiTb1NgwLAV0pyaodRun6xFq0B
IWytdOXkcO5vm1oraW+qi5D64lADqTfVeKfOE0zuEPv0N5HEvnaG0GSzw6vzQ4tLQGOqNs2aE0mp
5rVVFgFiGtYmoNRf+HPX1EyJ0gS47eN5gERTqHtPoH0HOjNeIpdKH8EQsgDpTRfHCRQ66KZ+qzhr
1PLy1rgNh7r8ISid/mxGo9S7MeyBL82ioHwrNUOLUlMzjPcpRFIpJOyG9Y3+bh9vjPflSwUX1T2d
xxxuDHFRBjdX51lFXk5dJLuRhvKpEaPhcpAU+fMyD4MvC+1ANwdGSHotkbLvzQr2l1ATQtCtsXxp
doxLQIe58ecPyY85oreawkBlm7HGgH2+zHdwXlK4mtOieTLYTgxQwDfUBHJVQHk7xUru5pWpfBm7
AXV22gaHqRDjfdOHrUT5X2pquB/yyhYjWOODXs0Rsg8Haf2WWW3dB0sH9bgnR6lwEXaUpmyMQvEp
bPIZq9nXX+iqLdBk1KF4SgZl3TdD3EMQXMMXr3ZwTkL/s5gXUrNmvZe1wJMgeGJ0EwXBS6nh+PIi
m0BrppmmjVZRULSyFYxrbqzuAjMThqJfkmBcVEpy7WxZL9CGJKFX5BDqF1FOzZJ8Xcv2pTUP3xoy
gtI3a4wnNApSRKFUFZgqs6qe6RWdSq2d9Ywet6UR4ywjE1yfUKtfRKsvnsZ8wtrmnUx91Coa6DX1
LGM/dyNUathwbKaTNEjsQnUaaxfWrHIOf+0C3wmY9LNkoJmUQRtgdg142E0lW4n2eagD7V2V0P31
JbaY/4044mfn8pWPnYeiKxrEnAMdzsbd1C9KEKWIuPz6r28Yjzf//FnAn6xyZUHktvHlVECQy4xR
VYsm/qBFDC1lVXeba/nkrzIldsoOjOGEin4YWkJDq0piH42B0DW1QaLmX4Ftxwv66pomD/VoSDtB
7gt3zrskSDWIK3iFeNkpo7avmt2l2KbqvwzRf7YqXi9TOo1h0q95kA5TeiGuiHBoqQA+WlZHP1kX
CYBCtZ02q9s3hKG7PGzmC6keZe/XK/lOiqyf5QgGYVyRmU0SaEsqXqWjGp7mqU4fhUZYaQUUnZtE
9NOEoYx36RotH+SK8jsRtX5WtVmMJR/jQWUSJE2b76kCL6mfMGwgxVSvLwYF2lpbi4YQjdSmmO57
Te2e4NuH4LAellHcIdujjEBNOoN5gHUuvFmaEoRU1REmPiMcmwcy/xY4sK6NDCp2eXQHcSgTACIk
tha46lH/IvTzeMwno8IHq0qIAVEh7PhX67rh+l7H0dBmpRXGNQ7iYZaJeuKtUIS2ujfMU6fRs4BN
2dblOlJt2MPL73GXVtEHZ++dw6GdZSsrLd1eV8gfrFIvvujRzMiU0M5uCmjgH0na/pVwn8u5tXNi
tA36JURuTEulAmpepUQgKyTfZ2X5Z1KZ/7nKmZ2KjDURoqbOAvjoVZga53EjocNr6wSZv35P0jtJ
8rmIeUlbR8iVOQ8UbQU5O8WqkycKde+lksDb436cWUuX67K0GE4YKms/mSsTEpEcvnxwC5vResNW
bqwdr/eKUQu9NVKh4pT11b4OlwU9sTK+lrI+uWmivofqJW7vS6mEeBFgxCltCu1mbYBOgVpYgjqE
eO/X9/LOsdxoV1/fStlGCRuzzwKBsNk20Q5xClGb7CqvIHUrqtSDJ2f8dzUp48z2UA0zsrSPKnSC
FAYMdPidKqUSPKUNq0+/fp53jsK5uma/SJUxt8pWZExlv4kyiDI1lL2zSfqI9eY9T3d20uvFgiSe
IjdVxRkoe9JVUJD20gfc7e/UUPSzs2yGEHQWhr6RdWutY1jWXdUW1rHLp8WelugjAcX33MC2H175
oXKczLIhuw/iuUafEd6xyzwSTlG9rBeFoFFMWzjeEF4S4ozhR1LiyjvbTT+rNpRzMUtxV1ZBARnq
Q2YmPJCO0jKzF7m6PiZoc8S2JKYRSe8UJaPd5iFEnEZWrGDNG9j0+rztkCoKk+wHHHDVQ6WSCNud
PsLRl1Zj1hDQbQm1sGCL1zLH4itaU+2Wupiu62IeH4ERhgwttyXId5lehQsjbxzaSki4uROzjtzM
QPaVDMJc2hspq2uox9StFzv33XiThEP2UC4FXSdEHKr1A7v0zspoZ6bP6ie6WXmWBmFFESTPVuhe
kKi+UFCNctIkS6FVzaMPNtm2md4wQNq2tV+9fV2alLoy6yTI5PVFUfqbdZXof8fpZS6M0q4zp/yr
GhnZB77xPZv7c7zi1fVEPV3SyqRFVQ4xWhbDcAPIQeSCJoSNclL7QxdD+2dlT+FqCHBFZqI94K2v
/5VR0M6MXCaFeb3OaRaoHZWsNKqYXqKf6MtFnnzQkHnH7mhnpq2l5WLOYxkHtOKGfZjIIkTNSXVE
BHX9wMu/t0POIqjVLFGLGQQmtJSCabapGT1sBPySrVTvZ+DFJICq8Pyvluwn4dKrN1aCzSFzN6OA
3JGp4knU95DQWc40i4b360u8Y+nOMY2xUc7rSgoUFBScrqUVeJdZKvAt9tkKqGv8aPf9/INv7PZz
GBA4ZG0WWsIjKdTLY1ovitPpFUPWlar6paAIp8HsskMnDlcSB/8aDYXCM6SqfhhKWXqqJnhwxVh6
KUkx7LKSKtvsxbtoSqEcsnUhrIM8bjbSwuzzmiTMc/YQuZIkl84kAI9ehgheBCTD4gomBHAqmjcy
JUHdY8yuFkl7TinBkuEmPdmHYAVjFTH4bgBPGioCoFmPi5uS1+uFWYs7TqfsmA1di34bUjWrHn41
+qRBTrDqP9ho7x1X9cxK93ldgWSA8U4Arm3HaVnBEdRDX6DnFbO8OV2DuJXFoBUmOGOaXPgSdQ2U
kkUufpDvvbPX1TNrWI16gUihFAVdYURfZWMtb1cZLAvMyrDVCBlpeVup48uvd+KbQ5kEVNuAzGt7
aCD8VfUL3MB5b4gnQ+8qTwnLNai7tt1Ps8x4v94xFap0sqsaY2EnMzXBQh6ZOk700KG7fw8bNBqM
Bdqzgwa1nTrNKrJH6voVlnZzaxHCLwsU1yUNZ7R+qaoPjtF7S3UWTFqj1QkApaAGn+fOQytdtDFE
y+VaaJ97WKRvVrijP3gt7+6MM0u6LFGGHmMTBXJBLq4qS7cT8375ZoBXPyZjMh5GPeuOcR7Ht1NW
VM4ap53bJMlHT7u9kbfO8pmdTTMrSQSx52l7QXeXBAWlIonED5zwe50Y9czGNl1rjXJEyyKSIsq3
cCoH1Toh/bfiha15No61MMueXKzpHsJDw94GVT5Isba9/caj/WxqvzK5orQm9bhRDYtaDqRh2DhR
szRxp1L+Zxq4f+VX27TX631O0SlV10WIA2Yb5EcllOeT2IX/m7oz660bybL1Xyn0czPBiOAUwO37
cHgm2Zotjy+EPHGeZ/76+1F2dkunUtLNBgrofqlCZZbNwykYe++1vvWt9YC3w3y1Xus3iWceyof9
36Nz8eYCOZHjRsfURfxRIxi8UaT8vh2brgP9GMiDZ2eYbLNQbBe0aTeF7ME7ODFbPqdKGGPQ29+0
k4GLmcSTN7ONyrh1neC/ea1PVjgVhqpDshgds6ZIboI12FMsKzIVoeqHlxeV527n+s8fXYJ49sq+
Gvr42EUpdnqDOKII7eyV1Vv2K/uqZ7ZxD2jYR4dox8ycXBVziDZp37ijQIdjpHov7VwfrCqWfhqK
fsfMqHrliM+d1MliY+SqXiqvi4/cvs53Jpm+4ZFtfcup8ld2Us+Jb9TJGqOmLkQXqulQuUaEHrTO
DwOhndcZpGl/Dg21netyeMdx6zOG7NFRTqAq7NADHeQWwJotgb3cnSx/0RMs3MJB7Zrx3DXN9Fr5
9MzeZdXlPb65va67keFQTPlk080d7dSfSbDalw5THjde6sPLD9FzxzlZjwKnNkD4s343YrYZpufz
26XUYh/RTvMxZWSvfPKfua/ypKbVeYFGrLZjurf9cpYNkKGNQMMdGbP8lbX1mZX71CZXMg3sxII4
YRjGYLd02rroavxoL1+o505gXYgevQrCGaaCpx6OiRODcfA8exdIvhDezNT+v3eIkzUjrctO9Rn6
JWKSmClJz71sq+UKOu5vm8GzQoDnTmL9549OItRz7zVzxklE2ruq0hKJWdks12h7X7sLzzxQ8mSn
Y0TkT2CTzI9hHXQfAuTDu2pKxZlj4mZDCtqdvXyxnvkAPOy0Hp0KP72ZCA5Jjugs3zltdRkmrbMR
pbEmRQQbE4vTK8/VcxftZLlYHD4s40wZYa2mPknuNmaZGgOeGelXDvGcgOBBhffobLpQFp1XDckx
SdDxjQa5WQTmwJsYCnkAeN75ZJ7Y55L2wi5OEbs3woJHmXvuLnO9V/flz928k9XAi2zaAuREHqOy
Jjhh1F7X+sIW4ktQlxUslzkh11IGvUZh0N/nbSm+2H1bQZTsLfWtm43xjU4JqLNSag6kcRllhBcK
Gigv3/WHjcRf7GFWLfPjJ7g0YpvyHs2u6utNmizmu9mCJA4Dey+btNl1ZCPil2wR9RLd47dqhhTb
mZgIwn7cWJltb5FuzZdxxm0cMws4ENKxj30oANTZJGEPeTDt0F4u2zwYw10SguTu0+htM7bn9QAB
vGzxoPbWmsOmlvNhDp2PTuTBhghVuu/D5i13kHCyztBbKw7l5WRiLmteWyOe+SI/fNMePShZVScS
LxQMjNqVZ4mYqFM0sSuViRVrWORPYyHwI2wa/crC/dc8R2qXhy3Yo0Oi1IxSD6/ucVy0ieC5L723
cZ0TiZSxCQNfYvZksXiZAygrMNZc6xIncmTQ39spm5wKykckKR4jY8AdfGnFxp0qvqhjshSbBrnz
G4Zv0GttYz80YUg3quDa+gZ25y95NisXY58RHLrUa89kTF2AOcKdvkdD0IwkCDbNtV0bwxWyJvUu
U2K67mvH/h7VRSS2rTlkrd+1sXMxMoYGHNy1feQnSgZXuSbCYTsYerwNGa0O27Aio2ZvhN+Ykhal
n8+BvCw6EaP9yFNmEHLJ37hKErOpsT2HG1shVnJnE4V6zPgQSkiM6wf3hUtS/TIxFTRcY8m2ehYp
/KyWoLONZxCC7tDI2U6ubQASnVT7uRnM+N7rPISURt1o5hGmbcIQNpbg3hT99KE089vOiQDpzMxX
W6GvqnCAxrTMRE9ZTdRX/jA7cFWm1pXkZhQm1BMzskC9aSyQO84v/k6KjjgPkjDANKP6oMdwVODo
qcvoXroN4C47SJDq2eSSR5DmLfHJ7mrIu1EBM5Cw3fpg5gWtCgHoAUrzODZgfaugPiqD04nHvnTJ
2Q6ZM+SsBsIvCLFUPr3y6UdpVt1wi3Kyvk1cjOib0dMZiNcq1d/qoM2AAto6O4ampbAKCSfosa/M
Oeg3FTbjZaeN7HtRNfanbKYK3ZDc5Aa+u1jJBy+JcUqOMko/jnFkA3sYvSnYAuL33ndlNyX+sITV
16SfeVWWNFvwNZHLcyamBC+MyTTdR5NQyz0SnZ5HepEOY0qm8MS843b9NAtRQoETg/e+kkH8E9+j
jA9Fm+ck6RIle5y6IiH9sikYy1szMgwCGvDGbirPDuBhhV1vYWWdxzsqjgINUx/XCblhsb2gEM6t
6UCob7xRalCQfpLQsnw7cuOL0YkXQaU2mrj3o8X1Swd3e4wJ933IOxpfeKLAHmFWk6nOhmXBhZXO
4Qq6yDXqrbo1iq8x2b/ghvpOfxldvQ88+t5+NRXztadngkfSTLuHgdgu5YexBfjGaQfoeCKDRJ1V
c7qnq1V/JsQovG/NJd4bQ5asXawo8aXTmvrNwDhtzVcj06UaGYOSGSPk4Cs6HTe9G1beke0dky+v
Mdxs1zcVN5TV2/qqk6h/bwQt0DveCpfwYzFNfloU+DSVayZXDp7QT0EP8Z+RYwMZzWvsxGeapN+F
cWtg6KrWpFg7IYLrlk5zeSgSw/42ODOM3ig1IOYGOSmxXVrH7/sicL+XvZ3y0U7yiUuiW3JcCNoq
UUnXTAqIhqiWkFU7qC7CcYrTvSLI+ia0CxOuEX0P219SDcig8ZoeuixWh3BTRouNlqIf0zujnhCD
0b3J3yOJNsg0SiPvqydKKs2UEKEFq8Kqz2lty75avFXEX6aDk5FKi8EUsVwT7Qwd2MAlaSZeZvmU
gmFkBYnx7S2CpaYaDNwlWYucrM9mYzcTGiq2mcI1sCsXr9tbZlDdYZlB7j2Y7nmqxhQ4uc6778Mg
bL1ZhAvzNdYmYx4xMgSxrDbbLJaEuy4TngbdDfTJVTdeDFZL1A9/n+fLKQiPTdAm8k3fL5W149SR
DVZRk33Xehj7bT6Kft/SdPyMWw1n45h2xFd19TB4Z8pCH7XJW5sz4PEd3k4LmSsbxDn2lWl6OCJ1
041nuZoSCPOaLGjeeqK/VKRr0pN4kkGJhx58yqXom0NIF/+rTe6sl9cfsFzHzVZ4nn47SSP8kfPn
eRIQ88BCKOIrK3fVtyAKsUoMSVU1m8SR9lmIvB48UsQ6tdNLzAS2MG33ppraNN6X5tr1nDIXtzQB
4cUmIrwrYKvTMTdoi3Teap2sqSS5EBCJa9f8FMyjzI5dHlzVsXLJ9x3EXVwybVxSMwKcLyuHRzHJ
NDoBmj8QnOvCOs+YtvGgV2NwPRFfam2srhKfXSJRy51NzGCKlqq+agPZXUzx/B7B4iqb0ElxZ6QL
uVK0bNvv2eSUgEsRdpGY3Ke4E3XGjyvjFNx6ElhEHBcL+DfBI7udq9KAqB97prGVXdrfokgbb6NE
T1/C0moBmHbKgPaZ2k3nZ3U8zuw9MxJM+KSbjKfK0DwWXIINkYrFV7x+D3k4+WWlyOFGKhYuRMAU
Yx0TSRkYwNp4cAAFtLPalClJPb7pTtHKJ+ljdagwpH3DjKk/szFoJPbtNTnOS1rs3fMQNmDYijot
fFMHukNw4QZnVl/Q7GOi258z1wY7N2JKp3tubBCsncdDUxWr97u9/Xc98GCwa/BI1Eryj+h1+GmR
UVQfX96CPrcDO9kjJwGrZG86+pB4LFYiFt+sMWuvNGvXWR4GFsMtvjRD2utX+hXP1B/myZaXpXMq
ovWAfI+qGxIm05/Uuc6Zm8XfXj6l57qS5knbbjStNlpRUgfYDeh1lYLTRXbZ3olF+7VzXAbQ3ZBt
q7xtjjFyQ4L5yunrKwd/pm43TyprE5WoY9DFOwxivAttYRL9GWFmSUcYhaEJ8nyw450R8mxLVuWz
rB7Nt2M9ejvCXWAYtJmxT83h/uWf88ztBUr1pMCYFlnl1TA6B3Ms+eyEA9l+S9Fe6jgqDwgXMz8w
434fskl55YjPFF3mSVHOZ7ODs5NilDCS9IPEJ7RV+cSegwXrDNX+9N98jk4qc1GOhK/I0T3YnVXs
okxmF+wtSeiTcXrz8sV77lFVTy/ekgVkMFWud1iWme6Ldq6yaUbiGiyvqWueO8JJMU6ao1AGw6OD
4xnvu0Sp6ySDd+TYs/lKY+G523HSeavzImNmZjEAiGu5G702f1tOpdjjCi0PovemV0rZZxoY5sk6
EjTKaqtoMg5hGn2iiD0zxIjWOI++13E5n6VO576iinmYQ/5z0Uwu8tPb4pCdZCLKj45Bj2OzLrPw
2tXNcMWkydksHRAB5fSoU9ukuMCDhgm8CcVORtG0VXw8PuhM/8yJWtuWcZeeD8EkPiT5SGDgCLVA
UhntvBD1glUa8zbsO4gHBTtdmcXOteommMsus1aHvjSKtcI9G42k8bvZyncGU8h9LWbk61pmV+Ei
yBlxq/QicGEgt/08ng9GNe0i18zPcoAw/pjFfFULayElkhD5FKn61u2RSlCJQqhc2vm1lsx6v//q
op2siXWYJUjoMuNQO0V7Jthn7sopA/m59GTUBlYCPWvGaJumxhvyT83bSAg2ZB6BtC+/TOKvF0ap
TxbGVIa1bII8OAxjq9XWE0t2xZRQAbbDTXFwBSl8Ww/nPuGSVtveD3KA9js5/cErq4EKYk4JxEhs
+1In9Kdf+VnP/aqTBVIRA9tZxhgdm6wWhyLmm4SWU25fPuln3u8HF/mjZkOfCkNPAW+fjUvAL7MI
Vquauz1F8Gsyh5XM9hd3VomTBbfH4BupaEmPDTDDLTd13lchDXat3PBb0KDPLZNlxFtbL7uyCMLP
vYPiOJkIv5Nymd9kksIu8JrwsIwdTsxWA8ANe/Dz2YwnM9TXpZVlN2lXfmtsHe9fvjLPjbweHpNH
lyYqg7DoM+Y90MtgQSPb8/MhHfe/bNhL5143yvk2ebU6z2bLPuqY0YyMTZiw7I2vldDTJRJZXr3A
0u+sCAK3bLV4JT/nmWXzAY746Nd54bRYi+aiBl7l3minR2xBr9SXesHf1rjW8eXL8Myy+dBBfXSc
NDTzNHSke4j0fK0tCTtetwT0ODZ4bjs9LCGuhpcP9dwpnXwJcm/oBTig4GA203A+owvzqRXHPYmz
+A4xe/y6dP8CtsXV8KPp+ubHPy7uq/Yf+zVcrSNm8f88waf936f/E1jD71+yve/un/wPeNpxN9/0
P5r59kfbZ92fnIf1//n/+y//8ePhb7mbqx//8W/fyr7o1r8t5Gc9Rlb8Zi6ymD6PvDi/r7roPvvr
P/aLd+GZf0h4i44N1OKBesa9+Q0E0n8ArPAc14O7yH89ol0o8w/sbJAucFfBwYL785+wC/6V7bqO
0FBKHSEVm7A/r8H1r4/By6yLv/5oWKcf9RYIRzrUtXGQVIi+alG3TAQmF2l8VlQQmKsp+lzASMFN
83kCZrrp8/G8nqozzFsYQdKcqFxVfhYifEtv5LNThp/4OLp9+saTX6K5JS2mv5GNi4hd5D/pcNwZ
cv4ULSMmmqTwB01TySSLmHrS8cMWZVWroktWjrMJy1rZJNFed/qyJyZxo930kFXo0xFKpduKvuJo
zPdWlNC3L8GJEWW/UDYXgubikv3UCVmvGK6CYf6SdeJYWdFCU+FOtjR+lQhIA/DMo8M+ACTXbdHQ
7hPNpwgX0tRZn2cz/tHrCFgcfftYyo+EWR/7xtz2nfc1q1ExqTkJSB92D2bvXiX4eVuyzMoqejfB
Hdq0nrNpBzpJRDtvS0B8ZSbuwpAd02w3P1o13mZlQHRXuSuiDrGnvpETo1qPMtwv8xIHzSqqiTr6
igWMZxk5+7keLk3CTfGNk3cQx+H3yqNtCnFpS8zqoa5itTHwLKTLQuhMDWmbb6ji72D4cmtDyPEx
hDwk6N54zEw3qXOpjXXSlarDurF5T+fG17H+3AT2yLCQgBq3uSxi09tN9D23C4m4u3meyYNzumM4
p8Agze7OXbpxD4RjACQflupQuwsZfX08nUc2c/G6TQ/mkFPR6364WsLG/s6SH24S9S2aau8IbMjA
cKWMo16NsvEAX74yr3WLkKWSXZwTGUszfq6LXeICcEAqUR+t1APCRxnyM0rBiCSz/oVk+BcsbX+N
pn2ysP0PWclYPZ5fwzb3UXMfP136+AO/Vi+bhUjSZ3JZoPTKUv7P1Yt/o4jZhTPLSuFAiGHX9Rs0
Kx0gkPBpNaBHDSfSpLj6jeoh7BLwIwRlIYXFn8Rz83dWr6d7L1eBabaEWnG2UCUFYOen5YJt2IpH
YyZiMPL6fZLkP3HixfhbPRfptkMOENyDgxqGhajjIP9uRTkZCskEhBxn5BcZNeHenIOBpvZovVKV
PUgD/2s7/uvHyQfYNPBMmCIn23K7KlbNI6Qdg404DaWk12808eMAd8qeFES01/eGVQ/MbLoh93HI
AGSoYoIvzIAkQbuPvtizsq6hmX11Yj1vA9r174J5YfKRVqP1QeQwV4zQMj4rlKnxpmls4fpNamXo
3nTlfpAh1LbWHYzDvE62/Dk2Gk13kSYGcMJAYzNX7rt5sYn8CpIRKWgaW5vG0pZFQnR5YWMmtvzG
dYcfmVfRPROmBftWOuP8U7AFpQGT5tDcBj07X+am05vcMJPXzAUnfvxfF5KwVceyaKmsoLynd9nD
I5YYUdVsa2KsBcBfOUqwcDrDME7etxFcDPl3UYnDkA3AgL8UObHN0W1NKVeY4b7EZ0o8lLuPq5ng
xumszvpN39s0DJt93LZ+kMaULO0Gh9uRyvAVXdXT6uP3r4e6bMNq5oN+KjTDqtKVTPz59ekQb0PI
d75I4+Lw6J39/WH/R9Hn12VcdO1//Nv6MJ0+bA5QQeoAKINQeZ5eIzrmcZRTPTPkKwg2tbmlRXDT
5+eZm39Z3BFPJsX6KxWnfLp54Nx4FMjHo++sbdN21EkXJVQU4pXTEaVQ1DlNrtw8H/MZB/oQm9O9
LRMFF89Kko0WYXlj5SwkmyYxo28V+t9zO57L80xZkgxVkzTuPIqMczORycekFun7aM7Utm7G9DA5
iN62iYdh7OWr9iDmeXLZOAHWNq1IARfSPoWnsKwsNkLOZhsh9Nk2WPF8LDKRvyzEacjEKfdNr0gn
GwJCysw+28ez4p0zK6ZcwpvO7DYi8s2Ish0tbugPsmqPizJSZg02IRNZ88Z22htK2sHP6zLZ5gQH
XyD9GK8Yc5GYWZm33TIXV2kSFtve5ov98gmycD99LACNCFZuV0H21v/UT7EHAxtJP4KqHqzmKJHw
1rE3+KG0fgok0567LK8c8WkJwiPBEaUlPMnRPJf64umDmKVGCUSNI1ZNczfXCUDafpRbWg9l3qrd
y6d3Ir79dTSLIS5MYY8N8WmlWaapCQ8AFLdtwp/o7G5PIrjrFxZ25yRXBO3Mebkpr9nueanFCPvn
yz/gREj/8AP4kAnOliEQ2/WTtakPjGZGYlFvQ0eHh6zMyUzs8+AMU3XgBy1O22iWBKwVDUCNuta4
vNDH17Zb0TRqBj+dBvfMHDTVvdvtterucFTNOwv4rG9AqmVEiPLDSQvi6PKcPa4XERxaOGqr27r1
w8y07/LpxvKSgVmfMK7zAt9P5Nj2bhx0eNsmhneHD4MMOTqeSOYhBC/QDnf2FDF/6vBpvhdxZpI8
wEsw2uAdjMQ5m2ibf4ijun+D9p+cGZdbN6XL9K+rI6sfxbuu+fGjo5B8Wi7+j6weXw6z8Oeq6dvH
ZeP6//+15VLEi/MwK01xR2fkAQb7q2BUAPwdqIimR1dXamclnf3J9rf/cNCqQTA11wgLd3WT/UmQ
fYgrp8AjmN5zgST+rXzx0yVf8iKREmCynghJUsW6IXwia9LWINogJlZsWBrgfnpEYGYmuPd9MET9
u8YehhsjbcQ5nvTg68hXKdqUlmi+TokTGDBcW3l0c6t6jyRorP3O8Lr70naqT23g5hh3euESM5Z0
FZa/ARDPvpAA/Pcvv7cnn0vOwjUlqz7Xy/bYWpx8uOj8j6XZGMK3xUyqXtwQ49YijkgWCya2G2JX
IAIo6T///cMqKL/gL00Fx/Lk4ukJBodau6BzyGzbCmhJw7w286tlWt5UA53QxmlfWZBP9sgPp/r4
mPLpDZum0VBVtx7TnM5EwJQ7GINkU9fyy8snd9KldB+OxNW0pKSjwXN7shaaTezSY02gUrNn54NX
Sjis8ZCudOFiMO66WVtv8wj/O5L+OiFGzew209ITLTjFofPWMEr76NnmODCUlHa8qSIFKHuMe+L0
SuxHpo0fczMpttObINPldYWOIdugMktfU/8+vGaPP53r2Qh2NIDUPV5Cmi1PrxsAEUvi9sEkl5gL
CmOoaTT1A7PfaiUEyjv4KGITFL077dycHfjWYAT2SS+VGyOEtEmaHgdxETDaHvcNXWFW27AefkTW
zBuTzk4C+8zFMrXNeqvs4XBUzL3FwynK9WytVKZnXVoF5WZBbIvsoMIEtQnWqzSu10uHI+wfvJq4
LxVQ+ezh0rbrVY7X610jsyFn++E2jMZINKrpBeSBWV5oMtJXjAiGKLd+YEikol9YOso3tvIQuJVT
P9Vbry+NrViW6ac1VbhTIw4iCM2w2E0iWlY/0ypejM2YC/Q+nTSQzKC4tNBcKCYv28keGXi3UYNe
ZsmnovMZyqJCV3UCb8O2FJ2dLsRYgsGMHu9mmuH0blMpwuQdLYM3dZhMu0QUcngzFkngC2eZ7B3B
GLLawNeYPha2W8Z+KmXOlzPsb7OmX26TyrLviOuI5otIuHV7bYaa3kuHT/yWfVh5Fk0YdPb20o7L
d8DJLeMjozS+QUucxc1EXwsJy2jERKcO7YxMY6XZRM6seazbLggPTpYq2CUQFhC6d2g3sMAhz/f7
vhHD1gtb8kftnFTvPIxTWFomFPw2nui3t0XHdzeietrE7YAiQnkuzfzRsMc7GczNG2nGeX7gT/GA
ZEEjF7/uctD4VGjtO6q2cPIh18ifUTDpccNKrH6UsW2TUppIxe4zHfp70l3GDxUjVEB/uIHoodQ5
puAElAuyAxNpkiGYJUzDUDdvc27ahFmNccAuiBB5EJpiEirnNaixyr6sP7Xr8jzENVIkZ120nXX5
hnPFSo7srvlatpL13VuXejx5AsgRy7+r7O7dv+cQiNKuhuKzaJTnFZrF3RSaMQAjDGIR7asJKt6q
zmJv46T6Lk7y5bUd/sOI5NEOX2KtMV0+fQ6VuMULve6QH3XhR8uTY+SG/AjpXhUq/+4loLBzj2K1
7OPzqW/4Jkn5s+qJWEByuV3oJlp2Q3pnONzOy3yskaq9vFKuU8zT34RpkG8o1Syf05OF8r8uTNyi
DKSeXk/eS6H42w/XxH64PlkHwHdTr5dtXi/gw2/4F/S5rv6Xbb3kWvw+3+963/Rhfz8/3nw9/Ik/
8dTqD9O1bZe2vFzb9iuW5tf2y7DJVmKyRrbJPxH8DdryfCew/TLQcShF1on27w2YwY6OP8Nt/vMv
/VvxYU+/58wDiI9il2cTFUDlTULL0weaDuxgWSMKqCUvzM9tZrf7HgbrXWdOTMweXZnrX4/k812F
38ei54KMhtPSp0Ts2TRBFtep2sHMa4ntcOLrQbreXqVWf+iBnL1LEzZ+dkOD/eUjP+2a/D4yxxT0
HHlDHrahj15b0i/qfJCx2qVhTQFn58hUsXq/fJC/vJRq7Sl5LBLyFMGQW32n0pKDxLb3DjEUUWvD
Rfra9PakSP19Lo8Oc3LHxIC4jAAQtRubIb7sC3SFY90Yd5VlpGxyAqYs5eRaMwpxdL2wij9CP7qB
qBa+Iqs46aT9+UtYdVaMOivjyV5wzJBTeiP3cyQvVZF6Wl4YPuGZxIjSPYPA548k7EriKjO/23o3
sOj8/Cs5mmReumev2VT+8h7Twf3z15x0b5GhxSszTO2GMSy3tW2fGyvB7e/dY/b5hKBRE3GDsfOc
opYtax7HAOblDuCQvTdkll1WcYsiBDrj8eVDnZ4PZYQAQ+8QAMKWkRb30zdz3dDksktgiGD92JBY
wR3tutfycpV3+thyHHdtefDM2kLxWj49jtnjnAAUsgB5m5hEWcYcLTDo+rndWFEUFAdr6KPowFTI
+qrkqCkxnEBVX7rQXiMxXNPrhjNtmsHETmeEMjJ5UQDvI0DLe7MOBemzSQC2V1Cd09CPVSViv9ER
Azjkd8Imakm67dsmi6eWWLMyo9FeYEi46VWyimvmmZidMmFTDj0kk95FPnNlzhISRP0UxdClF7k3
ubbPE7mECY1JM443GNldv9XhJPZj4Q7WdvT6+b07dqXjQ9K3PMyMRpcd4/U/D1Uat/rI1rJK3uHz
pmfejDUNaq+uS03DvdAfgroPgqte9aE+9HrN74hm+mEbacRG8i0vFguwxoiYdSGsBwows6d0h+MA
y5JBvs4Hj3lDuY10S18wLNrk0FlWTLZzzhZvv6Cnlr6ZN4goDbdE0ZlEbH8rkQuwn60XbeooUJ+m
CDIXyqS4O5vyLO+P4WIYF9nilqmfwsj6bpVTJa5Qw+K6hcjcSQzrQUm6USbifmf3pnER02yrD6i7
YHmNTuZ912YyoRl19eS9DWG76K125zbYG8qrzV1K6+ZeJcrudw0l+rwv4klWfgphedngEy12+dgW
TNiCUFzLRsbBxnFm77pGM3vdjcq9aYBkfrV5R0o/y7rsFowHUPARRKRNFLuqyKMHnz1slTG3P6NJ
odm1bYThm2YCjwklNhrvUtTj4B6ccUFUHdGB3USixk4zVDL7xvfToXcvhvpzTFhT7reRjO7y0PAA
VRMb8c0IwvgytIg/2vDCUsNE4CQJrHLDkHziLsw+W7qAO9gTtxWyf/aqn6nTzBfA/INvYVi118x5
EPOP8cQEUbqMH8e5Kj7OmckCG1ZheBUrxRaUcbJ30zKlWjaqAIWKX9UY3k1DV38fW0YxZ3MwTiXC
e6OBveoY0celngLauGZbDhsPwifbWNFklx3ICgbotdfBbxvizB8wKNxIGKzNplTzeKlCNcU+hDY6
JBK21TaUZvveQyh21vQOTTkJoDvcjPTa+S6YDHPjObdSMKmDeTNHOeOKJWmY5MZIa4h/XgxsKykP
+hVYSwxiZOgYR9PIQBBbCJd7kOpCfaewGsy3JSTsC8PyGHhVCiUUj5l3BTOlAO/XdbS8ezczvzga
JBUegdglixn/4K0OBt7LoLLKn+VkOPc0qgmB103JhIern1wVQTW/55HKvhNTKiCUhvM48ZYlFQU/
C+VlEgouU2IF4rZlDREEtXAb/FrPvNRL2ToXgZ1bma8c1X2aBy+/qLq5s7cxT8xtXkwVTvy0yX8U
qOBxjyUq5bmdPavn4gAJQTZdS+do0WR+awsLLJJnJZkNyYeXe2Pj4k23QrLnxyXHPns344zL/V72
fbaBv19HFLdzSq5OVJVf1EgRx1NqD9dwmawJfZxX/zBNg14DUXdxuJkNMZ3bPeiT8zitGd1n0RjP
ezd2l3Tf1qG2kDrp2NzVToBQvhhsWW5AXtrTzZpYl27ivpzbY5RXNY2fsrW9N0FLl3yz2HVDXe9M
pnWwlrpZzgVS6g96yXvKFtBP76LWMiOsPMqM/CAeFNA+WizZLiqTZrmowmS4XoxISkixIoOrXrRX
AASTameL1p0gTFFM7iDw2jUsWFovRxPQ9eirJpsUIy93vWEmqHq62FbVkmwnPJ5mHel3Q52gW0xj
BpXMJQvTOTjNiCiyaByDsPFcTAPAtnBxEXKoYPTDuWRwP4YyIvnJ62H00hThC9S6FYqFuXFgcnQ9
wuW9l7ruuEtjs69Bi3vjnZUCiJ/bKBtvnaZiXBkFjJ3fwiKIxq0DfrXlQxBl3rGwejZpim7A9SRH
nPCVOyl7F5lpPvpLEdc1PBt+/D63S2m8Fb20SSmCiLUwQWRFTURTvWeDGZIUFQ2rtMI0nB04j8zb
0byzKqJwGWHvMtyY3SYVsY58SHTIZBwTpfO5nQJw2pWhnRV+Cdk621VlIrs7JxXmuOXDqT7aUz25
R+C6k741nIALZhQAfveRRKHlD1EVUL8Hg136vDn9gkslIjSrj2Nl7Oi6KHNj9wISt9BdcsGymmic
SZVzZs2yPJpVuLwTboXbTw+B/S5LUgupB+lzbBpnwukAnGpng8HUhqkpZNYk54Q9jT+rNnUzMIIJ
zGJIwrSvoF203cGNG6t9kwkdMSJh2SGcinNbSdyu/BhxnjgWpfOp64pqPjcioy1ZyTD1bILEUue1
Au67sWK3S/dNkFq/2or/ikL1f63WjNnjo63mqmX7rVG7vM/RqL3LyuFHEd8/qVnXP/KrZhUOEwPL
MuknM5HF40zt+atkFcRxwnBnMEW3WeJkpDL+PTGwnDXylyqXoDqXEstll/m7YLXsPyxGaYJ0ala2
hxDPvyPSoKX+tN9Bp8NEaUjak9BkNyJwfLphXfgFg9PbMWMRM/+ggt77ilrbIPNLaejYOjSw9M3h
MHu7uFg9wplQeGjsxVLjJoyL8RuCqize2Hx8jtHc0zJUPJqXJpl17RY+avitxcwZ+Ya7GJeViIb5
aGZ0yrZ91dYAVpTEDj2LmGRtq2viTa7C6E2bBFDAJYmRlW7loYjS+H3odaJkkF12EXE6daAQBVTB
PUZamlRDo4A3V4vFF3JYhmkNTpkmlEuO6yQg+UreQgyieADTiU3WNlVBetWHLXq21latOP4/9s5k
R26ky9Kv0qh1McHZyEVv6PTZY1JEKEKxIUITSeNsnPn0/VGZBUihLAlqoBcNFH4ggT8H0elOml27
95zvJAQMj1QaFh+9lMxfDaeh7oM5k5+sylHnLLaw3uEY8V8U0WVLEJEDh1iuyv3lOGVTzILjwe1X
RguPH7Ob8SqrKr2SUYc4D8AfwcfVPAfd0LPMtHNZ0GJd4C0hBDM0KigAXNoZ+5SOgaYfmCfqtdOa
20mV3bOMY5JCaYQPRLAhHxnCBh7Ns8lI5B3OWCx4Ta/rUyA9Ex87+1qxbT1fPRexY3+AAO28F/E0
vmSN39zQKRi60JjcsaA7YCXarq4qgiibSV6ToYC5uifFmeIg8kFL2VR1te9Vm67y3vtxe66Q9lka
cOjSSHe+pqOL0W5E9FxMt8rOz2QvUIPGFOf2AW0+sULIytNjK1W69W1QSCYJLNOrl5R3unGpEOMN
3vJE5JTLMWnproEdhz5lJTalTWcWYqtbxcdFMx89aHUbpyDq0GhuHCZDzdxfGU63B113M/X9gx6R
9KoZ7/P2i6zH2yZ+z+Hni910oPT057QvL8XAYWjxbvoOd5o2setHR2PQdCJZLFRH7XOTEXZXyutm
nPfKbu6QJQQu5X1g+eW+KeaNYVbbUZyqiUFu3E/BRLR1oTD8e1GCtby+LF6hSLXNsGQS26p7wZyK
e73zjjLy2Xwp7x58xBr3LhbiT1Jvj5TJeeCN0xQmItcQjVvGQzSwFdDC5fCti/vMSSm2ELviaCOU
wN4Oxqw9EyOZBnbTfzUzdeV68pbBZX0unRar8tiODy3x1krAEoj6UxIP6loMQwAsMYiH5tj5F04X
IdXaLT3eHVzZcLH9J58xznw9w7xAWGjY9WbUn2h1bY1ofsoze8uR6mALBN/RLXG9wYKWyfL8BUph
d+8W5AZg//AJJ5S4+juIYvZwh8j83hLjjsE1QkTFw2Ixi5kwFFznrrPz/AZPX3zT+tqGxTK0/WlH
X3qXeu7ZS/TdNHZxoMlzzAhlKbVdI50LeF8G7AQZ6uXBsbJ+i/k0sGt1qLrqvtcek/yT2UdnSzAl
nJ9NVy6B33wSZIvr6TmN8h2vLJCsQ2rEnxJX8LGSrZg7rVw7/x8SG+dnjC0cMphvPDRTWe0T2/+o
af4rTx3xTOQuVMmAcdMsQi27g+KNgEw1D6LJh40Ohg2fv7URXn1XTGIHy48Dp4vPxSmf3a67DDbJ
lzNq12ySu6KrzWPn1uFQLntOz1MIIjocuDNXX0OhYP4zs3Oj8YvTzzhB7d4071LlYJixZsYAcXab
2t42GvPLVID+55n2ckYFwGRzPAkZOZ9Q4Ylj76d3E5fhZPFBaESCokm4mqV7bS3ZE53WfTVY/UaY
2r7N+qOzePfFMm8G4ihRV3CiuaENcPLzZVfl2oZsZ9BwbX6t5+lHP2GCYSwkkGSE8QUWHXkcr8Ps
7xrhnrJBARqMeIvbZ0ytL4yGDqIs5D0mT+TLwC0K646h3I2+So70S4yBrR7yh6kS16JUtsMwTnD2
IxzkHsf/O1Mbj7bXbY32lhPuwonr3egOF9WgjmYWMpQdgUa9ukficTVoXykVH2dLvTMBiowKLoR4
7GpUyhjGi4jE5m4/0XEj8WGczvFyEQAElca6bMj0ZpHNZZEEnTvzwSY4vRpbxL53CUSTytUuTrFs
/fw6Nw/MFy+07gRdgyLdtORi2MDAQiFNZu+d2FZCx4o7jz6ZoP6gzB0lnhda9cxSkxfdZpHWrjej
r+3kHKUHVHoU0XnFOr8WjpuF+uAdOATcsE1nwaItdCeG4dEeCz9IGo9x1+LE2bbKXM7q436Sao8+
Cv6svXdS4hfMcOlu0s65AFBTuX4xRo5iZbVD1rjNMnYABnmqLzZpYhIcQnZA6lz02b01wLub1rID
ELhz6hVj8HExj/5S3ojpxqOfsjC+K8wQF6XtQUOz4JPUcEUrgo2hTdrJq7XQwQ20UVWbPmtvMlpa
fY5wYNbHV4IeLmrWPtqy/krqzrkHuxFYNmEHrg3DMcXA3rHaTmgDi2Mzlts+dh9GOzefvNGIaRtc
tDLfkPR4U/Tr8ltZxWOvnA/eokzetk+NQGOkdx8X1e/GVqs+ZpyPTw7aSdrZ2KI9b9vO9o55fxxE
qnpONHxpbarfktMCr2+59Y1j0ftBq0teripcs0ZqdrDZmogJWlgF09fUVa+MVPmVW8z45pXZTYeG
xRzUwxJ22PU3Ir7EvraGp/mHWOhbbfA3jp4+c4LkR8ouwFGNOyLyQm1+r+tdq20mxHzXi5Js/o0j
t1q3c5h2sZdOh9JzeDsdvNNg+WcLSUbsndUyHd3RuZqE+srx95IZSxZOjRl0NqPCeUQUzraaMW7w
bgz1REZKwML0uEzmGUpXsHizf9dFt14sngDPHhufgxm2pGmCOpDSsqymcwN7CcErYtZk31jpSfrx
g+zBVJgTOoJF7nq7Szc0NdczybhVUn9ClfyJCGzWsfmgVHvdd0aQarw+VXfMZo6vi+UgTu8/x0zg
NjSorlqvP4HxuHWtxAWNnHYhYOcHx214IaNxPlod6exe61xiKzpagv0A4POiDlrpJ9eSe3N1PHQ0
E41Bv40xn69YjtTYLvJzFZH2uwrqYpejkSxYc6fXwnVJ0uEGZ05o8a7JnE2TvVjS4yrlhzomUNif
33lMWq35xerSIAXXQ2PtLm0loYrVpsw+OPRcMfoGUDiuG49KMLnkHVsBoS66d3Ad43PvQqBkgc8G
45JXVLUFqTFSstM5G3TJG5RbO4Lgd05BnlDtBlKbbv3e2SKb3VgkL3Ue5FS7eu/SxJTph6V+AlNJ
mLxKi5sUgYxIzGAktjGe5w0ZHUFO2hJLRHVN2qTwNoPdmfxk7smjBxTYRRsfUrM5SlMP54Ebnc+p
J55V49yPph49OfTgPQA9VCUH1MoBXoMNfbVtssz0Xj/1+PvDohxwuX0eTDtc4DMoCkkdMs66ucLX
3418kGlZ5a20o12Xx5Pwm1lfHjkXbRcrtneeuhspw+9Swn9CQJwBoD4HgotDMdyQ5JWZ74fmi2bH
+7m6oT9WkFoDMSP08zYYpb3L64+ANMhJuIjhlbBS4L8hUj4eL2NfuBw9vkTOcMyKG1yxJ6erzq2e
x8+AcvYtIlLk6NvMToJiLiJWenNL3/ge4EFYdvHR7dq9kY/9F8b0LDhdDUK221aOtPiZgQXEVby1
Ys4aGRo/Wkip4ETxTNOOcri8TcnIouXVvU/Hpjk6urfxTRkqPgJdN9xzGGCqQHTWfVngluWKWXMY
BbqLSduskKF9JZ1X0e5B6wYpjBKoLP4oPreuCmdNf3DodiBf4eDfJB07d16zCEKdAWjATy7aj6nh
bybT+tz1w3hXFhk7MZtOZO/mODrZ4ovtzS+NOlkz5TnY6mI4Sy+5wqN8SOfeuSunfqMv51QzvxSC
CgZ1ybRODiNKodLnNKGbvOS8QVHEPMNeNkJvtg1u1rXeMcnlad1l1yfmbmzkQzrxQzkFco6PYz4d
cmldyQSraU22Ye7sB/Ul1glsS63QjYBrjDedNe5iWPsytzeyzzdxVZ5jke9IUwokMjNjeNeKQ1G8
47P6hNZC9Uic9y47TZ+LO9MvQrM3NpVZXsnCDHqP9g4w42X4yoQU3cv8oOhnDrF+8Vgsr+2i3zsW
B9BR3Rqy2kiaLoFnyW2eWAzeDO1udpNXA+9ho5NG6NB0B6BPjhoUIiNg3k9bMNLuLfrntXAuYnJe
pnmAVSfFAZtRhOs67uiBaTe+II6Trpow5HMu3uXeEOaJjsbcCYWmNWsrR71apGI1wrst43RTZCdD
qluAd4IcXobdAeEg5alEAOrF5ZVV07JOSGo33HnHv/h1iQ0Q8nSorbAgKSVIMv06it/PZRuO6Ta1
8poGubxitLGxCCNpcPjuhwQLamoKIyDc5SXxWM/NUh2IEQ8LTsmx/pplkmXAyvWtMl2kYD01j1U+
mLzpBeePWRl+SFABgwNIurnJgZDTzcVEs7fvwHymwNwOvtOCxXfy+wJHVrMlzILMJM6rG3uCpYoc
fmes+4buk3SXtVlQofg/GePSnZkJWJs8rrQvmk8vj+i4S5Y1n5o22lsmGjNObnt/tBKSZJM5ZCJ2
llYE/MTWvHlTg8haPLJoNK/ZCpWX+6HfGS6ytX6yzs6iwwDxw6z1rnpbPZWkVBRZCWuLBLilSWJ2
OQ2zaftKJMteNKaGow2Q7igHwJkba53XtcVylLE1vCNf0cXKG07pGAhxyOsipPO6J+YJa+wQCJfu
NfWpTWP2mNZ3dbvvE/QizJDI+jm6c/91SY/r79fvFiD3I834lOrFVCRNBdQ70/vE9yOwY6D1P9A4
HUa61FH3NTLtyDwwOkW7b/u6inZM0LwikNnSe6EZ1TqCyanH+NwvsHWoPKuZOtqY7Zu+KjhP5cQI
8R2UNI99O12i6xKFqmLBMKarjpTKJKDJ2Z7IhUKaU1C3PkeRQfZ77EwRCTeVy8ixa5r6ZiimWgur
ZQWClQ2bUcfLC0bLIJyN4JtZ3MJn52hgS0IUA7PvzBdpiNg9tp0FM2doLVLOoqricGQRVnlH0cQ5
eF4Gjp7Y3pJnSfQV2rq4Yp7q1r66/OdSVHrUEuJGqTSR4VaagF62xbe/+uOA1/pbM+//RYfz/zcp
zpqp9N9LcT58YXbzQ1Nz/ff/cZ4hW0Z9ucqjTAtN6eqO/bupaRt/oS6lKY+G1+MvHv/NP03N9V/6
p4lpmH+tAhmBQhntCh2+PzGa/a3j/06yZeExQNZqePyZPh1RRNQ/yMhgwk0Op1xg1D4N8D3YNFXf
LuzzaVjHnU+4Up5PBb2VGJ5ZejGduHD2jqBtJBaRs/ETvcu52Ta1htZN2VA5Ss5QYQ493AgFtLoP
szlYAnpmPD9lfSY+eFW2pBstyqonz9LwtPbjWBp0PppKE+OG/MLOe+kGq8LDESnPHuQGB1hJ/Kif
YdZ8yhgpDI+GG1fZDnRwYtUoGJXUvmYITgtFCz+hnxwgG0qp6zINstlp1lITJ5lOJ9DbrMkY2cWL
ZG/tmrZM6DX12niVjykQPRoz5rjDfIfDw7Fggt9y6nDtYzwnicVqtxB8egKRlVXgAnUv3XiJCyEv
KEXqJVtDaOS/0ztycHJlwBPMvRyLMbok9M2Al0GuUXPojL3zGlWOpz/Q2XImfZORLkH2FV0AQH5n
qWRVvC+Zew8vjIcm9aiycTI4RU3FXAZjGRVYj5KMIongycQi/3t2LXjweWMmd8Ta+i/MVvA0R0RX
JwCsKncdTNM7k1iaHG2OHOreJqM9IvnDOBRCVq4Le194aUNYSlwX8U5ZJl2aPqxGjycjD2St4uIe
kKK0WWMjIaplxTEshOgOX/VUm50EnhdNbDs0SuY+jyQHFG6zX2RCFFJIBxj5QzA43WR1l7ypMv5f
VTZR9snE3zaBm5Bw/YKiQ3t6kC453V+bnrDI+9iOy/2SCkVAouZnjwBtu9dybU07CX2s0CdrU4OV
JvMzDrhaHisCZIorkYx6hkBbOM++7Sqy6siMrE8lsl4yBxJzjmCaMYleej+/G6OZhrvtN3dkJEqg
gQmJckE7usYd/dru2JnDuG28on8069F/7vSi/ihdeWOqWjzpJBvOJP1Z9l1lqeKT6cUe2ZMW8mf0
Jr2izk1TdTNJO3+u9Um/b2Lq6XKo/Q+wEuKrODZFGTq14ahN44ADRsFZ7saUMqmGBjiAiznPae6i
h56d7mV0pvqO2aH9YuJanBjz2l1E1EQah0a+WDtv9Azcg3Soi9FMz1mpa7uWRi21UnmMkokpd9uw
M0xUSLzNXxdbVdtuMJ2wXfSHIe/ardeb7sXtJH+Ebap3sVe+Y8OJGebb09eqluo8z5W5ojlszmx2
hq9H77P7FhxtRXvQwbSjmyu/NiJLwN1CKdXds6hyi9TRLpLZCQ618M8phTdUFTV23m5gu86ucx0q
5NZy66R45jmQ42cabOjTSZaP9GsgyXlDsRZr7geshxDz5DwJausKqixnyIXDTrnkhXa9TCRNbrQZ
6f6Nr3UCFk43NvQ6liz5mlmuOwC/dut3gzv4t1D+FGf2rBPUgBDtwQ12ZseflBL5oKEZ3ktzbT8U
qht4mCBpl1ulDzR3UTwsTFVnW5q37dgRdlxJA2CvHuvmM0IQVW4Nw2roBo21zTlTyUzsEhsvJOTe
JFOnzB4recBIC+0nh7LGCXtJYnByCKGT4clyG28CTzRU5gbBj0wutL8qfRNNquV4qKLGzb8I0gPk
rV03db3rrEopks8bNS/36Pk7bePjiMjPDEIKvp2WphdEzwEAy2/0aD+KxARKSgP9pm8Kgltxyb2N
005MQPGO6DkaSvS9m1LQyA7rWnWfvttJ/0W6+a/XsXzIEhaQCXSrP25YzmhM1PZDFCyF0Xysk3H+
aKhk+I1A9K2/cL0bx/bpca5zPdN9o65e4mnI3ZGJ1zT4Fl0rybimyst3rZtNAel17dUc8VL8+tbe
wN/+/g5d22QsgMcce/obARzhob7HLwT0rChNHESThcxAj7utLRa57W2Z7jGlaxT8zKK2eoXVIah1
W7z/9ed4M9b89lMKE005dQFL41sTkZ9XQlpY/AA1xE8rsfTCVgutgqys46+v9POPaepQLk0XtBLq
/LdMeo91M60MvBZdXPoPzhIZO/hRxh/h1tavFYsyeluTaTGTnLdY+lIUoC5aWHIEjmto8cw2TOIy
usyQsf74LTAdrCQC7ZrvYFBllv29Kn+ZHRk7LrHNDnl3Z282PiejGe9+/a39/PvwiKxmJEgqwv4m
8v7+Isx+9C7xkE40GvLHTWxHEUQhr7s1M4Ja/vyOXMb465sNysV760SVbcLc1Nf9gILhWdNJd15i
WCp/fkfUoYa9PgPI0hjnf39HtdNYGvhbEKkWDhfEWn1HAhJzHeqqCgpJ+OvL/ctjhwAAWIMD6AEv
FIX295dzmSDZvIQrMKQlPxmD/zaCEv338ee/RfyvH/qH0pqC2vFd9Lm2z0XeBs0If/RHu7QZNRBK
HLRDkp3dnpcbgUB/qkr9869v6l8utyrx0SKg+Vy1ET/elOg8i8mAS8o5YbNPE+mnZy33zbPq/era
mmf7N5ipn5dIHV8mnB78YetZ5s2XGC+j1JsWJrfwExrCXfxqmswv3cG4nl3IraDQfnPFn597rmhY
Fhs+y5wl3thLYlJrU2KPRNCYVbVbBMHibBH+RulZ88frP5daFw1YILbnvk3Pc2xUk7mcRED1zVQV
0vYOVkj/IDxV7WJGXI+iHa3fmQP+7QZ5+HkLULnh6nmztyk3j1lBepxXhjHsNfTcW7POml1b5+3+
10/Lz6+AAcJk3bG/OTadN98litMSu+QcBcYQ97QuxVpntsNvlONvn8l1G8WI760AB5c34Y1DgESF
NpvE2i8Ge/YxU5m2J2C93HYkBd8UJJTvfn1X/3o9Ybs4H3gPWIB/fAdkFOezJ5sIspKcYQipbN+n
9vw8sKzQShHxn2WqfttaML0KvByCjRtJw48XTPtFGzCYeIExMtEwS5fS20xE9mCb03hSvj9ipnOb
8XfskJ9fPmoSVhV9vU9gJm9ulJBjA39+xhYwFvYDpHBY7xhH70qa5p9mQx/utSpV/xdbARoJgF5s
cO5PdYENq0VoALaCDvhwQQNftz6aY1P+ZnX++S0wXaBieA7YC1b7yo/faU7tZTj4xJmEJtYRjMVn
1iDIr1AJf3ND/3olfhIaLlzM+6bv+vT6Li1jSCTGfw5SV8gKDRxzutF+4DitaqS8rX1wBqP/XTbh
z88mtTGNEIMXgYrHenNbkxur3nBbLhblezNf3I3Wik9jbLV7Whi/Sf38+fW2XVOnSgCzBkdIvFlJ
pKggvjLgo7cy6Bt9ipiTOhCyfv26fVuQvt/iLH29DKIbnTLZclat3fcbacJAn2wCgVInWkaQ/+7o
EzEDYWwOXa0qfSIRkHcGchDJszZ4CqGq3pJ4jEZd1LuZ18NBuLvKRvq41H/nKPnXL2EtKRDqOdi4
33w6h5MmiQ/ctagZRpJooO9ml0n6r7+En19FsMzIE9ntbZ7Lt+5wD3cpkCa8qAmt1Uu1zNVtrCNi
Mry2vodP1Dyntmv9IXyHbXetmfHMudj5uL8fv/hRE1E/LBnyEb7WfYK4Jmz9PPnNJrEuzz/8vIaF
+JJN3uENMwFe/XgVgXM70yZCfRQxFZ/A2mRakOYZnajUJLY9RJrraNcJOnX7wiTacn/z1f70yhgW
//Oo1eyVKvD28QK7lhYIfLh+XahLHy+0LWxlTAcCFBCRLbDUtr/+MX9aEbgeryjQLYpoHW/tj3fc
+xHq41W51gj4JGDfq4isoaqP7eNiSKQIv77cT08oiSsuBx8f9yPXNc0fL4dtofNsdKWB0cGS8SOG
5VU1/fEmtV6FFZUiHmQORJkfr5KrcfBADjD9ybJ2ZxFvuncym1gh3PjMyov6M8n1w29+u58Pswbr
AYZTGGFoK6kRf7xquXSRGmw8gZkfxwgep+fUNd6XvsAm1T44xfDRjpINAOSHpGJQ9usv9o03kY3Z
gEzmuzSHKFGhar95QboOhp8xM3meNEdtNZCCxwTuxSZbnOnWbWijiaaTd03bj3utNdsDbs+xsT//
+mO8+X2pHw18gHyMb9QTCqEfvwNpVGiRrKXYSFF6Qb16UuiFT5s/vwrgGxYCmFIopt/ca57F81Kn
PnqkqZk3aZNA8l9I2vj1Vdbzw3eLgc3zg7kJXy4OXVfwf3+8l7Q0UTpgS9iQje7HuzJy/VfpZ6na
EukbjQfyO7IqjFxnlLs5j0iyICjPa34D43jzgq6fwsf7TuFDUb4S/H78FI5JpEmy1N3GkrH2jv1j
MBEwkVJI/C7JGX92LuVq7HAYG7zVm8wGt/6+3xUILo2yuJzcbgPPAQwlP0BCn1ci1XTF6Mnw19/w
t2rxx6/YZvSzmrQhd7HkvdmwJmOJVGogWAVTAw2D2txHVw2aQIz7AXdcd+olNCzG7MqdHxqfD7R1
S/rze9fPtebaVqB+x7BnPuK+Kj0yRGgPbdeEwoyNh8ElUUAF+Hpq7JDlSHrijElDhCZjo5c5N5W+
lZlR+zs3MhZgZx31c/UcSd2Wr9/u9H8mg//BUO67H/0nx8P+dXn9X/Ce0vr78eC3/+jv8eBKSaK0
/i/A5LcTxd/jQf6JSVcJ2BG197rvs5j8FyXJ+MuhUemxRbouDeW1w/XPuNAy/qI+oJLW2ctdOgPW
n8wLmS7+sAiwjsPMBIPGLsKRznbfNBkw1dCkrmPoi4SD7oZeE+X1wGDAhwEXsbKd6EghLoxr/9iS
EhaP/C32N3VQoCGn0EgaK960mWldtYOZnZ3G1xBjjAUiSIZt2BamSd601gyfLiljhUIGLAxBFEsR
kparaTet3mbHaBWgb+YydSTmMZKeotplqNOZfdzhfUSim880/Hb/89B28/Hz//6Pte/630+zgy/5
6xuq1/of/PO8mn/RH0eSRZltAWn0WCL/fl5N6y+eVdpstiuwddsrIPKf59Vx+Ucm9QEBmivUy6HM
+ud5dXhe6bdj4eFkq1NO+3/yvFJrrE/kd2uqDg6A8x0GcKpYRtzOmy14mCzaldSpoRGZyPBTlfs7
Y2rEPu8XcYjb2gsWl0QOrzdC1Wve0cnjm4EYHaz00bKOFFOxL+3ypdEX0i1RVuDwdBBJzhqK3om8
8tpU4erVD/pWvyvjHlmMV+X3QkO3l4/2gqJbnZqscBCOaxhYdSW2kybxWba9FnK+bU9eqVYrxvQY
ebiHkgVvQOS2BPmg/PfHlLSXiEGfn0vyo7q07kHz1EtQCKMHHe0Ud9MSj4ehqD/UNpFZkQSA1LcZ
g9z2psyX9w4BZxTrCQpmc2nCBuxxoI+Mq3XYfGBY671rUSCidmnPxZADOvLZ4TELGoz94/FcpPPn
MSk95Nglab0To7B8vDL1sr2VhGLt7TgWuxJS+4nsOetoJQzWMXVmB9cv6IJbZhwqvdFBRebaIYva
FF0t0ZqlnvTnKcNMHGQiSXaeXUKMGCM0yYzDmVwlprsZVCPfG17UBPoyLg8Mjl3aVeSLZklfhbAa
p+OwVljesIC3SfuvXe9Ri6TLuzIeTrbbNYToGm2gPOMim8XZTJV5sVxjPknU1i3mpybZsk512yHz
vjS1WeTM8pHN9xXzS8yE02OT2Z/XQufcCRYVXyn3tNRRfYgWbA3aclO2MYlrdkbyQKnVATLz5iYp
2U21yQHz5YCVcpfK2naGup2sIbvCWf+C7e0w2RNC4Rwl9ZG84y5MWkl6XiT8Q7r0RyuPwIFpPUPz
Kh1ZBLNVR4l4senwYijjxU8abVtraVjZkwqMBbfBPBZQrRPtYY5ld0tginox9HzV+jf5IRmb6Bw3
DNqhMCWIm8jM1Dv3VRqYR3pCtVCLxbkR2gxZkcTGwcTv6KA2HxF3NYZ7SSrnFJfFExL1gIeN3wIh
kr0cpDIepxbbNeywoCkSLaCtAifKPoB08W+KMkWProzlEGED264ezJtySnuCqdCd81pwbOH1tNv3
3ZQ7Hs27Sj/laEHPKfF3j0OP42hp4Bb18z4jOQekcHRWSslQLARvLAidZW8ijRz5BmsSEaEqHNoy
9dhJYuuT1KDpapYJ7iPuW2Bhfb2z9VEaeABmJram1l0MfbJO2IjtBiN4g+8AqdW20Kew6OCg6hkO
cruUxslueSda9IxY0yz3jln5aPOQuJ/HbL4m6W3by3YPeYUIxVwzwtozhxA2FbhLlNRMeBfS6Sqj
WtO81HOHwfm2qDEpeyaikhHs2CZa4yFGqyeUcOnJwej7Qcel0E23PNwX0Zr9/YJeICDirmq3fiuf
zQjUbyu7AwKyU05hiUl4jvZ2A7CUYMAhDwYoa6c+MipOP9j08nHcJ/GUBDmjxU0yyO5kiVfhNuI8
DI1O6k5GaMSspisF1ZlnivbnTtg1IFdDEVLnLtodahoS5gbJSpSY5SZhn96q1H10k/nDstpmqVH2
fgYwNB7ENis9zOae/86tjIFgNKhiYDLKkGBtsZuZahAdOMUXUgXlNvOwojVRVK9WIsO5RtuovTMT
lotEOtEtOPprYbI4OHq18VJXu4Yo+rUeZh5INKBDmr04inYLNkYyJE33Shejc2gFE2KJLxlpY5QS
bFrw5OrESWM36Xu0eG51kU7ZkfW92hKb4lp2g4a4pm2uE3LQHw0xeADGkN9PETKBSavX7q6okfFa
9d7CBHlZQODudfabNeQSScRQdHTye5rOUC9sFBIWqaLDLJAhlVWFlkMN+S6P2tcWY4E54ihJDAJR
0UvN/TFZloeMfSJW4jTV1OUlOnx/2Nq9YAsjGc53NxKXRzElaNVhK/Zu+5FTG404wccmIwBJUm+b
1/nk3cY+9g38RQ3uSZ68u0gSZAjXTgWOIeOwNuIx6AcnsLr+Q5FqN93wNNrJvZP7m1zOd3bPEL9a
TWu5h4SUkSPqhPw2FhVd72lja+UG+wH1WG9/1mVNJO7HQXpXs4lCAfIv4v+kSZM7kVj6jV9V1qVe
EMPqeTVXGwthYzjjKkU1UuVHwBr+A9rJz1UxFWGnO49RPY17ysSBD7uWieVoTnsAbMN5YHJBZ5GE
4E5PvvKEeehmZWaGDrDxa03Tiy09eBlEnT0DhOkm7QnHTBTKTEU3Rj6QmdfyyXEOYZttjPNcdldm
ErlWYLRjfMi7LL0ymznPAiaxxT6ZxyQUY+O9qysvfiX/1Hjveil7VUOC5N5WRaoHUUEs6GQZ2ckv
o+ZqYT7y3EnrMHWz9TERM0KrVrofVcY5khBcnhx/pGbAxyi2bWc6B81FwARbb/SPtdJgtJV58zDS
RLiehV7ftGCpsbZhluI1dMt9VhdEwg7r33PN+EulRiIWfBf0hr86ZJGm3WbSeTa1dj4WLv4X1oNT
Qr/mQ9W3dljBaj+ga+PlhDF4p1S9bFs9DbNOWz7BRxS4K01VbKYE4HZitOnLyNK/qyzvvopmkA1e
9zEqqbmXMmkD0qGw9w2LcYy9utmJyqfx4rrFx2FI/CserJfK0SOktqQqUUg5OszmHImqcrx3gEDE
NdNKaJ7t4h4I472OvORDQf7icaqXDwS/H/KpU7wQvR4oNTsbAsH1h1FOOixJgmv7uQSp6kzVU1FU
ziZnc+ZHT5orbRwsgPlodY9LP3qXKdH9rVazpdVCaYCvxy7gCYq3ddktKB3woI5LUvJG1TfSx5HW
kXhDunY/kivrx7x7qRNIB89kV1T5k+ujD3YgxCMOjMX8mqJR/lD6qdrZtTedIvqXOe6bOYMG48ch
wor40PswLsDo3SE5SnaKaON9D3F7S9m1HM28TPHijMX7Yk1ydaATBMNYYCEfVEQkR13sfZWHqX6i
xFNXbYwWvqGwDEfbudI6hOyc3R+FbnHqd+6bqnhpkuE+x7eQ6mLXdcNtTvLqhGf7Njai9MiPSKfB
tqGGGIUObWJ+WJbMeeon0o3mdN6jB5GfCLhwUV715QnB5HBb/R/Kzmw5UmTd0q/SL+DbAAcczNrO
RQTEKIXmVEo3mJSpYh6d+enPF3W6z6nKvbuq92XWkCER4PzDWt/S3p271IJv0/HybZn2n9kaTZcV
B8CE9dUsQqfB11Mk8X3fjfmrErbzgvndvHObEvGZKRGuNSA+uzSun0mudm78GNFV6hjtph5VHgzj
cmXyT1a+dfyR8jIRQQ9/82dOiu659cROrjZCN7gaSOjLH4BogHWSOuD4zU7l06VjUnLdGbnuhJjc
PdTMHUlxbR7VvB7tfPlex+hXB5lQDdihxk2VVvbJyrzv6Ty/Tk6z7xzjMimQr3KO94Y7Sp5MHKne
gg0mHvw9rtIRCEnyLXOdcFkhbI7t8DANyLajUp+AB53MxQg8Nq3BhGGHUL7h0UPHnjvFTk8ibKsf
ZK0EOjGQ6S0F4J+key+F9z7U0RFyE988HGsAMr95cDbJvUw2FU8rIx/c5gQbrFrcVuO8l15/QowC
NyUO16p+QgHA68LENrya7Jusx3iKy69xKlyMrbTk7TA4N00+GOGauNlZi6S+aFBCnPB2kKURHICs
oGiKMTokKtG3IoaFRQTmnYqNN6F5/86lZW3ZoPNtcdbxI6XFoY7t1wo7L6ZWTrHVX3iXpvUpZ3tH
BjG6Q2e5L2bSZ+biCOYD5ikbqjzRcUBYfXF7lTAcxiY175sqzQ6VwtQ2rwmR7tNFTM4NBiLzzZzG
+h00wiVGtrfJsNDsI4IyuY+qaQ9fIX4sy8n4mBZcEmue+SHKxC+M+m1YzSra6CQeArMbiKiK1AT/
w19CP2srppqOvCtL+yK94WEu+hJXRWZ+qLRomHMUyVeWYlriuMk+q1Vf5mrk/FI8OuP4CvSgevHN
ZgcYNsCzvDcrLNY1P1QJX4fQ42mr8ma+lKr96SJ1DqXs+ku18iaVRkqaQ46htHPcr4SRPPmrtU+q
tIMdSCrydIiowKLdOmfHiuQpreqvaNAqWJfFuvVl/KKtDms2vrp00J9ZtvSncgA+ZzZEpqVmjrcy
iz/8jBUAJHUN+Le2ScGNTM8Ji8UtP9Ci67MzdukOmkCYy3QKKT2tLZyz5G7Wajep0hUbXnvlYcHF
rp361lXr9LQs3YPr4W9VVftQO8kTVrnvquhv3a5H+hmnn05y9frHaTgJ/yCy+sTrDYcEMKYTigD7
1iMX+MhxlJ4TGQPJYrwUGCUejDkrbiJN5ea3V3P3aHL8ZZ58jbrZwGlTux9VK/u3zjYD2ecB0QQk
AfiKDh7XGUPwpHG+lWVvwbruD/YkD4WDJnHo/AMSTGuPXHTcYj7H2eLVZ3uKX6DDidPsLQ9kJn66
dlSFRunle3dsPkbmScQ2fnlO/tFPk942s1TPaW4ZO8ehjNYNR1HkSwzmRCWYaTnfGC6KeoAI94Jz
8mpI2li9PJjiYyzFphRgeifbxVDYnNDW3zuVW3yw0mfPZWXF0bMnqlnB8xejJds4gPPxNTvymfws
9BpO5+3gSp073XNzscXYtg2JrSzRfgxph8GzLc9Q7rKLvRZzSMTUsM2qwTtPVvfk57Q1TnRdQqvm
3Zsi/+CNnnvIwY7R6pA8AhaJs9Vf76UoXxyzwkplN7cpRnJyPqB5pO03ZM1g88TYHZhuAHxLaerO
WH9prajxq2Bcse+aPJ4bX3aZt/GMkmK5tF+ACxboZkxN+WWJY68L/WoXqroRymGZqEe16VXZP/TD
0jaBjbI8vGr5E3aOdKiF6WgodVZynwI627RmWgdTQsnRYya9IXpi/PKXMjssPbJ010iXGyzgL62q
moO0ivIzqs3uOReuFbZrWn11hHacRnupdmq282CxIsTOskzYwg1lwEIp4syR+a52q/x7W5CU3Mhy
+ED4ikw/db4yazCOhDbhQa9VC6OBoDEEN/EuKT2xwSdWH/TVLEfossb/njQnw2OsGZEXHpIJvX7m
SUOypXBnvMbskAF/i+aRr2YMdOGj6otSoAuLO48QmIm+MqpRPdkDbrvMtZOHKavlYy8hHAWdmMsD
Pg5aqWGu+GaWbssmZ7iXY9vc0417N6jNpo3h9+o8i2TZFgsIw9wjvGfJZoiORG/vhxrnNWk0cYjq
btlBbUuPXop7cvTM9DYicTEohcpvM9gXpG/3W/wT+oTixkv4yHL8DndtvOlnfznaRm0cF8N5Sot2
Dxws3cZjP+682AVGAJUC/MlsT+ehstDPK17YI7uIsFdZxiVcetrmdp0+bdU2e0qYit2hkRxUZ2aP
Q7J+l0ZJQPzQQlBovFAS4h60sZr3U92bLDKxPIMg4PXP/ggOTF5FALprKC9PczF/NrkgEQwW9lOh
ZRHEC0LcwI+jN1NYAAxExAzBore+9vTtvklEGZZVvTAj1Ixg5mhSID5qCd8+frNSL6LcVqMV0ODc
+kJhAHSERL4PNustGgp9iN0eoCDchFsMam82jly4KcZn5CxYA7g8Vyd5slnsNf3om+IpiZY3TP83
BIeZDI4IE21HS29idzmJCtCIoZWkFB1Nm54qXk9LiV1zRGr96uVC+hv8gR72E2ETBjQVsb+ZMANA
s4rTwNRmHGC1TG/78WqxrofiVQ5mcqjS0uSKmeu54+Y+R32S3uWxPT+mWSJfvcK469rGjjnmIg5m
wpCv57TBSDKuyIR2wLyCerVuJmMduQvX5eLgfqGnq5KHum7Lk7GiebRjIXeJj52e8iyzeSD6L6Y0
iEmRc59sGG8k44ouyMR0djMp9kZrmXdLybKYMrStQPNKlNf1PEfPTQW4jzItiAbqBBwsZA10fuLs
u9VCJb3EYsNQcaJW0+LYmTS+v0+nN66GL0dOfbWdddTgfjZpJGfNJLRO93nlpNM27b3phnX9Lurc
aMtkEC88v7MBUibN8de2vkx5DJr5qTCj+EbPkbUboDoegblNOyLlijc30wDW5HroqgQQ+YRfh9L3
3jXMSw6l5hkuEf1SA5Olbybv6DoFhees5G3ktvKMPZHX56yNEwyH+RYH33KHAzH1aUKtvdX0ZZBZ
McNPUm/ApaL2nWq1cyLFF1yOHzjGfkYLk7kkpcLFPFsa7RvkPHEAnMbTNJNG1F53fmAcNLaGETxn
kRdXfETyPltXMc6zMNMgWk8x5IYR+qDmXbyaD/ZcH+dWAzHJZw+ztu/vUW6AkDTbBz/tGUv3d8T0
3hprczf5VMKLEYfwgyiJGLX4rcDr7zZD6JbDN25pesfEeShH0UNKMr7TmAEZoQhXTjC1i7EzTLxT
lBAdshaB7VvFFK5t/DNy+Sa8wt1VcGVgq+D5nDjDXxHznuBHPxpOIwG4578lCaUfQ/fqW5k0QPyM
ijC1Fd5nK+dPE+z+LpryR6Jlx7ArounVhV556a3WKDBSa7UZwQ24ZvLWME/Bu/F4ZXjK8lTD0zEE
V/IayIwMdcdwhDybFWbq4AJ7SfQZiW5HX9+MF7c3XQJ8VHmSXQd8EPxO0mFgzQaxbYeFgDKzDxc4
O3bnJAGtxW9mp6HEGNE+bVRBhixsVzF5+4l59CHNqvY8N5UIR+z5hE0Mt4sup4McEg4V9FPn3Fdv
yp2inxZjzimCHMBw+zl2C6xMaSHN81TqT3pz1mOY0iBpKl4mS2ruWmfZ1hTA1RaQp33fRT7/uktT
hARSONVyowcj75jeZs0P+mBRbyS5a3BtVs6cbjGlxvtq1Ds9IkrcFCrHkzPmg9mGSzMm5afrVTlM
ZlCFyWaoB4k3TsYezIZlBdcStyMBAOmYrvtIOoK2YIqcaLu2RfPT7X37UrPqz0+Rl2VDGHmp92aO
5HpuOCPrH7PfQTForS797LNqPlmaQIdRmMnC9Nqiqc+r/ttyRV7Z6wwpmGUh98qroerBhJWRJSdP
yEenXjcUSskNZwbDNsO2bwx6k6dKtZDVMErtc5EbPKwkd8axLp+mKk/Oa5n6QHV9jG8iiYxgjMZh
K4XN+qbKM3MHFlMBQ6HP84w4OWNby/aNSwoRxpzAScj92qB6f0BDekbq/94kDtH23npaDTSWjVT7
Rf3sbZ6l2awZhi1fA0kCrwMz5TulbRiygmpcDpXaNT2Ca3ep2r2/WOx9VuFv144DzU8aDzod+BFD
T++T7zz05pgdMfvVIVTT+NEXrKBYcW0cwTkkqhV/HbI5Nqo9/CXWZBYlGMfrlO0JawhzVZ06gvhO
Y06rZ+LAhro5BuiZF0hXRbafLRYdRcmIO8OSEDhZ+2i2LkO35MGcDf/HOOr5Qy8iu6QrL8BNtqI8
WtasRsjAI2dN/eptxioaHsphuS8dQECZvFYrZHsufTeFdo2vilOvAMYrrL1M1+So4+yFBueFm9Ta
diaQZmm8JVYUKi9+Hrz12FX+Q5VM8jemXi1fGZTrwLgy0JIqL8JBlNcdstM9e9jJjuiJCNBYmBmh
WMw3k8wOUJv4rSIDjLFqLtnsfNkrr+NWDPKuY8dju6nLENRgAh2t8KY3C3f04DnrO2N3PGDo1bi3
c8yUlCMbbQmirwa0GGYOQ2KA9lK7et4mNqLQIa0fO9EfIx2xLPLpmjnvwSyN5Rg2cwJIbFXZXkwr
HKm29tz7vpyGbRmVA3qbOH5jDJ5jYOvynT0r97svamIWYiP6bcgLyEO6FN9RvUa8UHifLxtTpdVj
3g7Fd/ZuVYCkEKhfUt3qOf1tJaqIjd0Ps6mdUHpV+mYU2Tuz+WHf1NVPj7ub9zpxcgL/v3ssrJT1
SV7V7SEiL+zSr62/p/d/xi+G+Lqj9qlT7yfvvyJMIf6S+RoWXgR3QjrLmfE7MCVDd0+2m1u312+w
VzGWz07am74tHg2g/dxtEHCn36lvRWRtYgBAoIRBvHjReldCo903WusA3lMarvF41G6GpK7Mf4y2
enHn6jTB5YD+fYjBzAK6zRnvFV6xa8vum8d6CCx/JKmZs3Yn/YjlbCvulV2X1pUXXN5ZM+yPNEoP
TqmXTWzLZbN23vSur6w5U/bGN8ACLqS6FlUNHcIjMBGfaiSHsuyx3LCtJLlh10iI4wI71WRH9YC4
c7jRPXm/9egf2rr2d9Ucg49JDUjOFfGZz5pKMYDaSLxJ6Yuj1/vZU+9lesd9B9tE4oKEiWMvu1KV
TcC5JwNjcvNz7LbACoX1g7clNJvsqrYF9wXIqWH+4dfRvm/TJ7RG7lmWQOTdLr9pErCCU5NQ0Bb6
GzE2jN+sJtBu+2WZ/RGHKS/7Mm1eusS77Q2Nf7OmgHH6wLryDCJYCI71MSCJC7vZC0pYyRcrNuof
lQPreVASdchQwHBRNIN9Y9SwqP3q4rmpc4Z92AUNOAW7jB8jfvBTrH181NclltaFFRgsj+kvK/vs
Fx3gSsKsmNK89m3F02oo3l+yvwXqbJ9aRPeHpl4CMffVM32h3tqT9Sx6QTKBU99Xpq5DL2U/EPva
AcJTS4TLrKuSFSBeBxxbyojhbjmE9Ej4wlsrokkS8w93sNJ+U2E6fnBr1MSNqIw9bq+33BU/xRBD
suBvY7WZ9Zssa/1bACEgyj3LslkSt/OtDTGJw3r61g/DF5JA7HwVTbou6Anq+js57vD1BaNYq5AQ
v1dCibvk5EdT2OsoHLWZBCUz423dWs9tUm6rPju3reunVPHT+hCvoOl46dfhanVymxlNkOTTTatN
SEwm52lEuOWmL+Oj5ZENo1DZb/KehUSHR5hcRX3sx4LmbHjwoaadUl3fpGN7iVs3vU0RC7MWvWI/
sJuK3YT7ABmC/TKyLTnEk8juorYSgYLCRTeVd4xFsbGf+pmhsk9/NKfLW8nOIuYJPXKF7rzJhsXk
VYx2DXmVFfvwg9n92WxpDpOO7L2ZZMPPJevpp+e4f4Rt0VC0js4SZvXMyNSK+tAhLnuFnZHNwKbU
u8NE8GzqkYl17xJPZG9mbhkm23KbpFQfXt3ZTx4wTtbXc3OwYfGDdq4qsIkDAMsUVH6RaazhpL4y
A4cnbLQMf3tzjQ9NacKU97vzsPC+ShyCn/y0AFJXazLpVWX3n46Z2wc/c9+m61GXR0WMXHBgY+Gy
cMTZWR7tuuhCZVrxOVKQW6AzgmllQpl7b7rpseIA2N8M2Rj2eTSEbcopmy9C3k6Y1DAIH+Kk+6kt
xRVZtv3c7rO+eISZsslHLGbNNoHaI1se8ZR9rwmbJmq+k82KqgDOeVbcOl5hgQL9XjQMlL32STiM
UdKF+1NAk3EY//YwWi2EnJPFeLW19j3s/quzq5+9aVePY721/OmVx/U0Gf3T6g0AzK6wLu0yURtD
4xpFNJJvzXNUtXnYWFdaILkEeGlCxoph1efLLi8lowTeY7rhlF5hPLWldWz8aguR6lNlJHbwpGQe
28EYBkqneShNJyRDlWORnzzpoQtMKX3luK08eaQdYL4gTuRjKRbQJcN9NoS4LUwKzeNKWN8dQIOe
e6as05dazSCQRJ+GRYGlmknp/Ui3vM/zYr4kfRTi2R4OmcN6iLkS19AwXtZJ7JN6ru5jAdHIHDyO
K9tL7qyhRaXmE7+B+GYJrH4gmBNIwyFnrnhrTta7UinKkNrMjzwbdn6TxmV7L1EzbPs0i459O1D5
17zNDK0/ZxdcHUfjHdBvC8CdO/Hetl96j80J+vTiO28LVAJVvW7pZPx90uVvtWYp2LQkthZGswZK
G19eZS93qQIqS6DFQPeYLoFtDjEza+W+QmHnAS5Y7DFMp+cCTnNl0St6cPkmaVHqutr7Ft51+ovK
YwIhpyYYWsViHRBWzrEYOrV5iFQboFjkcnjpT/qWsGvrvZIL2L5Un8xGkTiWz2sQpzgW6DuvTE4A
whvJYOw7OImjTMEOjlOAzJ4Oymv8oBjpHTvIe+n1XMy+ltbHNU+i2OgmHLWENK6GvMX3zhCKgkjr
5AkZirMHWFHBeU3HWxeym2Mw2q+tR2UK80HT1dHdeI954X0Xdk4m+8xYNhqoMK4EzgyLES2Pf883
Ie4aGoU3aWo6bVTs3n6wKyQ3tk6ty8TA57qGYSs/BArJV/ObpK1jh1jO3mEcDVCumC2PeWZsCb5l
9D/7aX3dAL+wCj/rmC2+ZfJay+QyhGDf4xtfFE8+sIzzEAGyd1yPXmko6M2iVFDFEOcgC5Be6HxI
i4PUfu/O6Z1K28dVpN8aMe5nHe/BFIAzVY9WSpzQytRva4yaOAbTf4otyAdxP7qhmYH7Sp1kPVd2
i9DJ4PsiPS0xfsP6C7QBlnL3atZJGRpmIgEuSi97qUzeZZCv0M/v2EQP/qX0GHuvrbwYbPqYUquH
WseQi/WubAYmMiZvPd/gS5wyB6IdJagPXssxmEKrtk7I27b8ZO+NPJHBarWr++zjMAnqRCfHboyN
lzmdsyygz3fIj0XzTHtSR94jEUI86Ybb7Jx+rR9yr4xPVJJoz3x5HWIZnEujacZfiYrQ60X4krAc
gQOxjjSlRTC2UJXVdbJpIjLY1gsFkbDHi6NVsdWGeYdtikOUgIxNJYyg9qOnvHGvR6zst9q24qNK
4u42Qe4YKtxwDJKyV8RxSQCc4xX9GC2BHNZj3ZXxw1LwavZYO6D9D1F3fRm6DVaIHATbeEsodcuU
f5Vy4/pjE3puBjxLN8a+NJ3npU7uDY6huZ8eMm44IgO6U1PUF2O27lRev1wHoDutzBqiK/A6ORnF
zpCsB/wBFoiuU9it80xq9iwuXW5xKLiMGAZWeWzQO9JzFfvMNZyZt2/qIt7Z8XrnkYmzutfd8LjK
oDbloymWkLmoQmxTPBPVS5aOUz/VIlpZEys/VAJIgCXbK5OG9ol3OBOzElDQpdF9sheJP4hNzM0S
JPXyWYo5Cxq1+EBOwLDJhNFa1rc3o6JerdqVlBqNCHFSS/1IPQkwZDAG3j6VuDFLnu7C+v2RGuNd
Y7fWrq6yeDv481O10L31BqPmK91QRUYLURM+5Wgxqm9EzBJ8tAkoHiYkT+ZgbBVG6QBSirVb0vlE
XdKem6YWe9Tu/Q1XRG2Av5VvMUi+rVob76ZKqfjaZvreuHI6ZLbRgC/SdWDEEzrBtVv3rOu8S6rb
r5FtwqZq4ikc5zS9F6O2Ng7nc8gCPtR+REDPQE2XxEGFbusgRn/aleO1crWpyhjQRDe+Mb2zeSVw
mxkcWkQB9VmOfkCuVHyYVuh1xTrF9wMD2SDDDB7kAwuXqLaNC2q6butazfwMI9088VkvBJ05wZos
4i6H1MbrFOQOoRp2FzoZ50OH6n/nqjF/ptKftwuzY5g+0r/vkrR7gDxT8GKnFKL7sD/jzpjODsGP
t34zx+vWhVgW+l7kHG23oTTyh2KfmQMBP02ZPcjCsc6Gb023DTJNQJAIXFyW54oELrftrlmxy0Op
8/7nVDoN/XMWec/4Oe4pI1cPrOQIvmlOe7akRsxy5PuSdHMPgxJQLDTKwggEW2H2FSxBA8FPH4yd
k21gFlcwaqykfW8ibxHbAlXwb9bYOhxqaLk2ib8g4mscGylvkszmWUtdUx81+rbrkzHd9ctV9lFw
k3qbtJbxfQ5d/aGxKsYyiPMpxuoZluU2xmmjN5XvIqclSYVCJl1L4JUc0YhXuzZsZKN2PM9dMPjr
j8ZZ+r2zJqD9SoVowyar5dGGSnpw3DgYVu/eqopdouhX8BX7D4NrwgX2IuNsdyzIQpvwU3mEGINh
tfAQhAjmezCx5nMkreem9ou7ZKIcWsb8ZrL95sEcrWGXFcNH3dp3tqDDyWzWxKVntacyL8VhjthT
E2dLrRdfc1Bxi3Maqbe+Xs1bs4ewJ+p6E3nmvczm5TDW9TWf4K7ymL2r8XtCTRv5QygBj+t+PBt8
O2nWftR+/JqB3jWSRAdMAm4i1z/OQxHiMOIFtjDIyDDVYG8RMNZ5O2pCYmRMMOowbiFCpjQ5iziv
mvjxrE/sPVWQF7rFJM9x5vCZSHivS6Px3dILAH4Dj946qZ2ZzFTaMSWQzxLwNM6x89gmbEDhPkbm
h1agdzdjE43f1kyoW8hX2UefE8uQLL3vBp2MirCTxrDtKW4TNCNddEN6LRE+7vQgvXZgBDzH3kHE
etzndC6brKwBCdI0fLllmodMuB9raYMlcJY7IlG+ajBgrPmORjbeGFm94ya9tPh79ASbsbNvRN09
RZXziQmQV3Rl0zd22C52iReJ3ZyJ5sXFU44guVgveZbqrdXmHVrdMttnpRM248xL++rAA8jpzYX3
UXSKzYDsZbft1kp+dKIr3+aeyi6JU1uyYB5tmrziKKfKCS2rmu/ryryD5jlMgc8E8sadGD1vaO7j
t2S93qVF7X7LJwf701wVRyYmREUQnYbdo98SY3ZXJob1UuYFhX2SovZph+SsEt9mu2BGOymE9caY
9dFgGXQij8ljLjaKnwQ/CaTPae2/lA23SV4v5clqvOwwO/iGo1Ku3xOIu2iOzOILCUV9a0PDfE7R
y7KXEOJYWeTEW435MTrWjwZ2NrlVFUSuqHobAMHd0q4sr4ZlRQc01N3Dgvpnr5GxfLr0CMehads7
w2jse+T11hnSfXajubh3nMosL7qCqKucbzLvqumosjz/7DsfSTDSDH82M74Dpnxy6YabylqTSwlI
NIxLeLNunIVdZ/oQ9X3jFYTEZ5aM/XmcmDcTXDAcZy74JXPgtzuz/QBTMp8OeVvId8LY5kCldfLE
87plTQraLHWNI/LoGxKAfquc6biSpXZeoLAgKxmz5QDvrBtDx56/pgoJWFosFUOmZVdHQxeAvf8p
1NiHOm3qB39o0PTnV970ahYPalyYLRqeuSOXzWdi3S7uU1bzF0+oDraFUevAUvkrWk3nvbfzfAka
wgN07w0/FQcc9lsUyLTSPF4M+RlS6dVs9qmyrEsDuyw0ZfZZx4JFwmR7JzfRX7pIo/7AAKrc1WJQ
T3RgVgjHb9zVGVcnTZv3bGTHSEoxjw2JacDmlxdSgwghYDy09R3naAmvvjAPss+SzgdtAc/+kq1v
KkGRyfbYv5JSqycFJpYIv8JdDkDc3pPB92/K65rDm6vqpSwgpa8xroEVKyNtN9oTBRyCH2H8qiHp
bUer/MbolCHwSjDzjskeWixA6wycMekGlRTrbtIGsvsyKdShrwnI2sxSVyFysfKAb9Bho26ynQKT
+Ebvwcq4d4+mHM59ayG0aiJ7OLiGE53NvLX3qhf5MaWRZfphRkeyirLtYA7jrvWzs4PP5mJBRWQ+
0ZTbfFJ7XcHMbwzGOk4Of9HNEu+euAjgE70Se56IlRXUGoGdpeSoPL8/4Zp0D5QLxWFdvWw7KVTX
BgXXByJApJAWs17FVJ26z1yIPkpE6HQJb8HYfB0jNwYf6yPnnZgycm4b8TszEwojtzOeyquTMBax
v9Wuqx8L7Z98Schelc63tUp+pGszbNlGZjdsQ30AvpMMM+QSsGIq+h2pOvfgpeMaNugituOc/3CK
6Rvwk0+SQkkgm9rhqB1CJ3phD+G8OuaO4NFnLGrLtzkRd0iwGUgr/2VIsZwRCP02+iuvLWqDbWpc
1cOtf3Sr6lIV9hNYTY2gSVcBb0C9HXEBMVt3XvBPx/uqiowQ3N6jxWv6YdK53pfCjkIT6u9BCrc2
Nh5aqCDH/vJiVc0DcgOHhBRfI5u9rmAXprFGtgBLkvmFFUI4tYX93P5+c1SV8yiRbZCUsaxhnVCp
WRAnGMgwadz0nie266LJ2eqMrTBoX9PODfwBkqVpGv0REWd6oNbm2HFX7xtWLJt3Wcs4rxbtoZ1S
oNluXiE2BACfCOEcnI7Aj6TnnoRF6/C1+T0Je6qT1Q8ENOqQ5vZbDLGPGJ781hCpcRkGwOhJa0dc
F2vZl7x7dr6Bx6J2qGjQhdCW9wPnDRpccsbyIF7xVQ0jPa6rjU2Smc39ZLXyTntI7WW8sLsX/Tx8
Qzc+HbqxmW8ovSB0zuLHOhLJUbWmBKDZ3DUa7qQJc5O50rXWiks4xaucblydLZff3Wv/lvn0L7Of
ITz9qFHHpXHS/8dt+qNjdvJb/7+vH/A///zPf9T/8fufkVhfLZ9/+gOzrLRfHoavbnn80kPR/9/M
qet/+f/7L//X1+9/y/PSEJv1A/xjf/3bYjYbf/KRXoE3/28j37H7+Of//L9sfC6BWtIy4Ek4Fger
52Cj+z9UWvsfNI4KGIIjwUvh2/tvG5/0/0GYNOQL6+qy53/HeK7roU9wFDr/MGBfYf6zsVBf/7d/
x8b3K2LDURBG8NJfjcgAhfxfqAzVmqklazE7l/nQRCd6KgSDmTajw+yN0n936rpRBwsluiH+xvX+
i99cXj/a9h3IHgaYHZi72Av/4ACnLU15TjgWMEhlgaiy5XnCU73FloNG/A/fxv1/mRL/mEr9668J
nME2DWhrDrgEuJZX8+0fPmssyaDNExdw0VROO63lz3Tq5t1axO6r2fbNhQnM9DdsvH/5mcAuLOni
XjfsXy6tI/J5rku1kGe0kIUsZwIE+iR+FSilLnnbEFno2X/zmde/8w+WTJJ9YSWB2LDB8gHo+hVz
CI5fGdr2GUaymM4xaGSS5hQ+3EZUM9DzLq4f/vrK/qtPtC3f9BXeZebqv3yLE6aCrmAGAXm3zc/S
aLMzClZrZ7Ry+mYIhqP/9udBZfIo23FJQ0v65fM02wNvNduFniI+JyMLWcZnl86N06OEofA3/Id/
8R3CuoIbDaDBdvDi/vm+6bSvU8JwF9ZjyBXqebkzRXGbMt+9vmEPjCef/vrX+wVrcf0Cfe5R28Sk
iONX/YJ+Wxa6IDSES5Ba7oseM//krMvfUUv+1Ydc4XkGYB0Qc/4v19ASM85iDS0ZKmQVBxoSOzlW
tecd//qX+eerp7gnlMGFM23fNn75Zdq8aQ2oeksQT0Ru7N2OpLM76dZgGwfhM+VqkK0U5zXT5ez8
DfHh18/mWIUup0BLSMuRyND+/M1ZZVbCfmdGOY4MKsa46V8I+TN2BOChm04rtCAVF/pvzplfr+z1
U30gerZNjcTX98v9suaESiHVXoN0hiTN8D5yO+ptM153f31p/+mDOMk4QBWMG+4V7wpB/+OB1rNQ
rvEnk+ijMvqKhNw6C0Xa36S//6tP8R2JYRyqFnf/L0eY8sRUCGbYQemZyzuSf43uhPhR9998zNTV
sA4AheG0p64f9OffZmyZcdEgrfRVbv7T5kzFymqWdwaatnPFm2SLooeIgL++hv/J3pksyamk2/pV
rt052wAHHKYRRJORjbKTMqUJppbG6TvHefrzxd6nzpFSKqWpRndwzWq0s5Qk4Hjz/2t96yeOjoSB
5LsgymCe+HYQvICC0KMt06FA5Rq4qIdgraudHJZD4IrjwC5Po3NL2ukAcuqVK/80OJFr8/78kAUw
OH8jP96vR+66ZSmCazop0iutqLKNYWM2+Hpmb5eiAp/j0Tjj7e9v+OWKK0n0xJtyRtlEoJ/Ei8vK
mtwFl9kuTsLeBPSBxIoPukhMt2zLurHyP0Rpna93Btt4MrL5+l+uRjhBtd0llPvTvnMo5DfNMYlU
8cqn8HIFknDzoB04IbshmIvey7uiFjKgzQ1jmnD+5ZJLc0vLYz1YtrXscJ2ur6x4Pz1Frgcpk9KP
tNk0vWQ+oQxrNN4ZstJIet+tfURpDCI6TMB8ZLl4Zaj89AlyNfZ4tgDlYEO4ezFXT95SjbnAfzFI
W130YwieOVv6P+R/np8huDkeJAkKYGLZbn4/nbSUkbDbh8TDJa38XFNR+uwVA2nCuAms+A9H4d/X
Ig2Zb452jvvifY24pFqkuTKebaqCnR7yaz9w8xO+YvPKgP/lw3OZ/D32QmymX9xWKhWKDboQsZsW
7WWoIHOtshr+dJY83xAfFXhRduV26P748FxO0HoqFIocOTePc90Wpyot6lde0a+G+fdXeXEvAU7a
QfgMuyogoTqlanxrEKjSgEhFrKysfPv71+Scf+H3e8m/xwT8S75fJkh4vj/eFu2KZD5n88Z9MOq3
LUKCB5024lIBqyPlhzoPP3UJ5UZS3QtKZGqeBE1Hyp1YF/d2OqtX0IvnK/70F7EPg1l3HjrOi0Uv
U62UpmLkyGGu9pbj9FfYHiV1DIrtvT19sXXvvvv9YzgvPT9dEzTu+cQVeuwDf3wKU1WvYOPAPS0Y
VxC0+yuuTas6lHKy3oGTv0+TSV+PJdndv7/wr6YZjBQsvcAtgZy8WBOzPgEJWvkyFghkjk5bEmhK
m/8sXpOvnBpegFzE32/6u0udf/7d6SgE7J/rlXucoA1cZZlz705457LabzfEKh/DwV4fOkK48Cc3
zSsv9ZffqB+60Ba9wAYH9uPFG6Qdi7Z4qX2h8wNRRuJgBrxO/8nT/J+rhC+m0S4lO0vPEm+fmJdL
byIcCiJ8uyWUuN/+/lK/vKHzlM2MADhKvLghOohWx86JF+dG86EmzeMDkujXDgq/HJcBLoHzsR1t
z4tvwSKTwk8LHtviBzVVwVWe5kSnTwtAzY+N49cnzvP+AWCH+8qj/PWVQaSfYXXnUfPjC8tCHE+V
y5VLTXoTbhmUKpjCrL0/ESa4dF4fB0FOERdz8uc/f7Rsedkk8klEhLj8eOk1t1tLgwWOS5HLB8SK
zSl3l/SVme9XX973V3nxaOFIaFsMq4zJqy/2ULJwpzhDv8+XaPqnYPZvQea/GivfX+rF0kHgVSVD
RFUIG+fhougwTwzj5L2yh/jV0iGpQFCJgF0QBueff/d9E/U20LXlhgzyuhiyLW2yiB2ZI+ccM3FI
P+L37+mXT/C7C75YOmzR2/6YuzLugrJEnuqWMVq9/N2gyVD7/aV+9QQpX4VUAkBbCffFy+rC1JuW
iGVx7nvxWfazuej1Mr6yxP/qhqimALuyWeU9ef75d0+wGzxMYT7ftCIKestxN7l024hmC29v9/sb
+uWlYL5DnYvY8IkXQ6LPMDS0DR4srFntJq+s5gsKx+o4Jdl49/tL/fLZUboBQcBe9qdxUXrF2nMo
kPEokIra6E53FYLFVwbDr6/is2R7cNfZxP747MJIYaDt05BURZzXjgjbK9Po6eI/uZf/vcqLWcmo
gXOMxRsCbcAsn84WOYNN9R9dJZQc3BzQwi+5xx18hBw3MYLybsXpRQgfRoMif2UI/OqJRWCIfRj5
jISX2R1qTlZvxRKKwymEgeSmFXO7eK0684uBRtGVVReAmx8Ef+PdvhvTg+uTx6RbTJpFEaFPXJxp
2SXG7zG9JbScfv9+fr7auQhkc9gVMEY5sPw4ClbfI6Es8Z24a30SWLI+bJu4qgJRXtmNP9SvbGl+
foRkzIAats9RFLDuXgwHx80JeLUzJJ59RR/WSJg9KUqZP74p34GGK3C1cDx7ecAlHtilH2e7COG6
0kA2bgUwnT6dC3AwdA//eFxAAxfUKSim+cwQL+bxuerYUijC35rc9r9Q4EJXbOpFv1aO+fvv/nHT
Gwh2FeekHDIa+N+PL6sltMQgu0LdNBulAdGg+Zc7EthscwHWYSTsNxw8oZ48Iz2anbMAXjtXbk/c
o5twluAswE/uKXq7ObS7MuxIg1TEgqA1jIotP3Pqao97P3N3yUB09HaenV4c/vT1kCAQgigMbRa+
n87OKUCCZuwF54WJb3YPBXtG14ZTIN8vmGnuf3+1l6sskHJyXCgnMZ0ScOm/GOG8sZVzj5/EtU/t
CsGZpd5PXUbjN+XfobYMl6T4w6+Ka0ZuCD1XOCTWRC8rWBN8B7KTvCiOhjUKL1st8L/B+rAKpGt1
9Vob5eVXFVJOBbcogAQ7nKdfnnRpti6gcUGupD060M1qB977PpjdV2bZn59kaDtsVxh8EWU558WK
gSGUlL4xS2KrlB3Yj7KVX/GZYEpCQP/Bx/6o49+/u59vDIDl+X+s8dQkohd7dirBmloxRvxm1P2x
Bbh30eohfGW6OH8+fDnff1kc5/j1nuMQYkRN9WVUwdDroaYL1Ow0MCL1sbSRexwBH6Aczd11IG+4
O0cKABubnrOiBLs3ueoNoXvhm3QWC6m32QpzCaknXpC0ycaHrlDJx7Wq4NJgbiNZ0fea51Wll1Hq
PNZp4x0dV6LX9cDqIQGtouQGP7P6DD5K37LRLUFDUHl5l63duGvztXhwQ3u4t1z4IJvVyXqCbLEe
t5faRyC1sLfKjtAQaNQp9Aw3tex9nF5BXj36I8RvkeTehV0y/e1yWfhPJBz1hzLpzI3ldl9b18rb
TTjh4wSa6Xwh4hiftTMUHxz0JZctamE0ig7LKvqt7FFMebWXop7wXQKr6MMEeIVvPqGXSnGseWZ8
gJeG9TWaTU3kbVE7CaAgCyF9AzAGnAJhsS0pbzpId/ZahRjqVyROiPxaYmtHAIsB/KfLbrQgxZUC
rXJmeWjmEUHf0L8vdtI/u5DnoQUe03e22HD6Mddinpq98TxI4NhIqhWTd2XjQRtKZI3oV69NWoli
G+ETfy+TeXmHL8Hfw5T2t8qnna/bIpr2FrGXXz13BkW1WBaKkGwibrdvWBhngE3HImO/+25sJbGy
luOfn1SNuuAmKzQaOl9bqGyqlErkPgkqxHJhnvnySUAh9CEHdTjmGk8+60wDemgsB316GzrNxxKd
Ki9vqNNv5ejUlwOveMKbXiKr2kAMCxs6XQ0tRhR/4RA4EDemVn/FHJk5t0PKP4wFAcxvpHGi5MSv
hZgznLl8m2xBILunf0V7rNBj6Vyj2XbnnSl7kJ5piTKW7HIwNaJJ4ZlViRNcpjYRYieE8XP7pmPS
8Q+y8nP7yzzhhEN93sknkG7WqXfHNd9NYVo9uUtxjwu5iQ2otWfXuBKfi6XlBIGvaMUuHVev3C6w
fj5jA1e3pp3W/Rk0hOvFSdW1tlzMZbLoSX22ifW664EuSGazNtAxRU9swbjeUnymJFo2CzYSY9Kj
WwTaR8BWBJ3fzPtcOqgscPyZ9sJr16za13lU3pAJrOyNgooBq6sb2ptx4GL4kxrQZphK8zIuAndU
kILC0FwXba5Edd9wjKHWsqSJWt5CqHT4jnSLBqwowzDYYusy2T0L5FTsXVev/k5GRVvcB/5a8WVr
0LxgKFKvnJs3EcCy6iYdiZSdiEzEHoSDMB2meB1DIu3B1GBSnOp+eNfpsAu3EgpA+qG2VS2OMq0J
UQzwhFunJhyHN1ZArHjsMC8NEDBSAyyE7XuVIP5B2neY5bDiUG5kE25AdMD9wzJmkr0MUcHvgjA1
ViyY4/nUFJzBTR4i+PL4ViGqAXZq9rUJ29tw5kvaZ0u5glNc8aslwVzTZ1oMRy0BHO1Lha8OsqQM
oizGlSOcfZWNYKrDTifo0FOT1zvEpXhoQttCz5oNan1HZDb2YdAd5uwowCu5IfQ9e5OThYplsK/b
j56y3TeER+s8nuzOMgi0Bg9SEJhwkHwrOfCh1riK3FRapzB30i9pz+oX94OLiHrFpYMBlmFNGHxN
gEUsCYb5pAuF266tw/n9jO5bHrzCocmCoC/9GAwZtGAApTbt1gydA0wg2Eu7zFEZmAQL1aDoNKZ2
WvwWamP0rgftSzIf7dw+e3WXJkD0t9odOBTRmUszrjNYmpQuFWhXoZD/2oOATUYkrLugkAnxBeTB
UsgLqR0dXLO2U6NlDFTOyW6Abu7tKpdXChgd6svRmvRuiuSiY89b3Kcs7aL8MIp8wc8QwEhDsjeb
bxD9iuyC4Au17OcsDa4g+LJkzX5ru5iZF+fW7VoDJq2HV8osm8lvk6OiG7ZOwjtm+eS/x9S02icx
9itNr6WIiqPXDlhMpgbCxKYpPOcrSkeEax769fdlVQfclDZIpj2TSrlfpDM+rdEYwrvLV9UeR5aO
O+wl+Gm9htxZNLql0BjuZESCH+e2q4S+zRdLNTLYVI4+K4y78ewq65K8PcB1FcO2nGTwmUE2psTa
d7azc1aHO2iFmYFMoDyArjJ6WPHBTou7DIGyvwcUXNnbTjfLF9g0zEFhYAb8IKXsx73n1VkR1+mi
kRRi5iw3NIgwt9juoM/RzgX70YHR8EHwG130BUmpUe3hidll/WC9t3tPfNBlThV4rirxXHgVtr18
HJQChJZUx8FHdLZxuuU8oioto42NI+DKISsRmkfbJ187iDVqI31gJvB3PVSBXYByba8odLibCpfz
m9Apg24jG4taBpU73Lue8cpwS8LPEm5rgLYiHgBbvx1zIpzjvhJKsSojHtz7nl4+rcAZqpvAzaa3
yaryaR+pTH8gWFNdqZHMZ+T4LeNjrAHlWRNz47Ydxyy6awK9FpBmrTrdOGbANDXBBIZcOoBeJTgq
Y32brY4XGFWRxtA4KxSYEHjx64sastzBNATJ7icetr9tleEWtZO2Niy50oZcQw/9s08Yr7jsJMGb
m7auWywkIlyjE5bVzEPwWYbNlk8sz3GtWRM0IsU8iwlWwJbqZSoKgEROc5PNiXLPTlErYguRp2B7
EXyZY28ae9/0TYXVNkLqDTOYmf5ibhVKZjSHGLaTyRTObvVcQngbslv4QxrincwO04GuycssRXe3
dv6q0PsPWGc/SRwPzRewqgEsFUvmeD88Hczr8HbhkDOsHzgyubRV0aR4RX03aLxPyX72xz5xdgTY
6pbjvOX0lFwwKPmYvnlwzbTDvdgF9rYJrGAoYzxzM7ZCgrTVs3Rqt0R5OFXMk5I9idxUyRnxusi+
qfdtFRi8MQAIMe6PCkAxJsuxfZO4ZXES/BnBeYYvyK4evPIr0/WY7mTXI04lrXolKaaiCrWZow53
AeyM7OtQpAksCXfpHuwKKdPe87Eh1TQasGnQ38w348R/ifl+3euKrg5r6sz73AjmvXSLCyiV173n
FhGO+bR/7/G7YYGcuV+iG2eCZwi7bsg/Zk+6QRCvwl1SLfquLEYvuFy0sp5nh0USdxZOLxxL9ap3
ulKoy/dd4S9o/CE4PzTE0+Ik1FUBD9gKEQ2Xa5Ge7LRz6oupaZf1bd/PaOxZMtrwqWysntjYRuYf
Z6SAK4LckcVvjeY12qupwjOuJ4qjW72aEGjWWENNKgsfW/G0qGQPORrTpHAToA4ir51iB5Akuk87
09244E38Syu35ktEM8GyoeWYvTdKiPdFUTfZI4QGBS8+W4s32TIwYfVdPp56o/VEjmQovJ0F5Z4d
I72u97JcXAShlCvSfe848LnGCUb83vb68LY2Q/nNUZWRhEMPCFJnCaCEaRBiaOwVcrkvZVt/YkJ0
H6vaAfTtu0mfHkgYLcisFKB53HQFDYqTP/t2FlkQf65crObWgM7XImAVl0tr2iPe8xa6deiV30Am
kBxNnQbEXK/G+RZ0HMAMbLDJ18INRo4uLd7dTWdW9RWrtKMR+nb9lQ0Xq95OmJT02Y44cIRLnP5U
1xm7QpK1CUMrWRD2lqJcFAunEECAI9F6eCrWDvdvrubnZvWfktW0oJPTj74W/W6ozjfuBeMQxZ4B
fU8yMU48zW9OCFh0JD7RHr1+Cw8fbJIprpe05gbyoQ/Ts9G7gS/Ap/7YanAfSe67kKeDCRGxxF4Y
kBbTMx2FTr1lJRzA0czDnp6KtS9UCvhYdGv1aSrn7qmwvIeFc1C2OfNb6o0/5SExnYsjDvNMQGDB
fICwOe9ISQtAi1PmCmxgI+yAkTUH5IIUyX2lQ4AkTdE5V9hfLtYizGJtFufRs9PlalV9u+1HE16H
Gbw9l/C4dxH9x8uILcJ2kDXUhMnW1mOb19b7Cr35A/5t+L5u7z32rp7vwKieqZ9R/qHOKopA/mrp
brMUHF7Prw0r9wp8J2N7f8gBCID3KORTGg76oYr8dZu463zj+VW5rbuePZUFjiTwq8d1qY/O1Fbo
VeAHu3MAWRIg3kiMg0HObjfTlp3PtJ3DwnvKiZM4OpCQnlcWkJ0FuhguBfhRP1nC68CiUsLYdBMf
FB231SjzABOLCINu8k4IyseLjAI2Vjr7aiScAtzAYZTGbJCoYtI+Q0Br7DhxFJT4WDUkHIQL7pPN
Cfsom0UdSBdz36/YtSkAlsW7ulYL0SupLd+s2TrvIXZcLiap3xorgN1qK1jQhLleJl50smjGfDPz
0F2Asn2OKi+7EbZVbVsPy3ObQ+EF3m89Zbborkzv149ESY73xhpNsJ89AIKbTrv20SvNCB+guBbr
LPZCyfczp83NauwLukzNUz9R1V3Luti5o4WBl1TSS86gcIg1KcTvc2jbAHuXJN9mQwSRuepDjJJg
zA0Ytwv0esFlOVTrN/T04uyrYUetQBZGnKJXbX8gTc66LyOVHN10tC6LPAOLgBewAbmRF1tnSW+b
0R9uvdLJH/M8GDp4e+o6W/AMUZZYjka2zGUzMCaEGnvWH2fjF8H0TDmq2rWTAmgWDupzosDzNXQd
r0q/AVaKkzMP0fIXrefFw2xyYFx1/tFKq+YR1a97qq1+2J3xheAAg4BnHNolAtlu3hfsKAFDeVYp
Nj5Fpz0uPgWkB2wASqy7FQLWpTejet16Qd0DRasZwLXS4IADEBgtfdmTXdfWqQ2c01zqBLdmoy4n
5b/zEmHdrqGzbOrBa7F2ZjbjcQWiHUBNu0GNc8+EIb9WhcfaEKTiVqrk2+gNTxP38JHTR9NvK79s
PixllAFOCYtg56tieHDXajyVa44Zzda3ZU3Ix7ZmUiUZIsHZTS0cwigfnueN+j3sL9wzKwfgZUrI
isA9gp/cUcLBntgihN5wzie/W3lV8gxqSmWcoSiTgZwfcNO5WGsi3HMETJRtx5KdL+pMVcn7pT+A
FJqhi1n1dJ/VDUQQ7Iz3c9rYy44/HxNGVFNUiKdkgoHhgTsivILSw/2iIQ9xBCvdy6ChbrtptSee
W78CFQYN2f2EILuCShANyV55DZEG6xQUNxhDybekOlQmkDXALscdb6uAtgGscCvKboREptvws8MU
i3EnDfyDiSa3PJTzgvlKkjXM4XJQoLGzqQ4gP3n4FLc6o9iTRRZ8lJwxBGfJ0phEvAr05B6nB0yM
quyLdpu3YnIuSFyACrX6PLyNZRaLlTib4Y0pO5ubGCS5vLWSHOJXtwJf3ahQAJ4sXJjuRREAVgIV
JZ4aKz1DESoH9nNXuOOI3crX143XSSjoThV96RuL2IFxHG/LudLYOC2iYOKZWftzbeWhilnbKrHH
OkceyIrULt2GhXSHXR403tu6tZjakFTmKtZW2LMwsbVsryeqKGarRgIx9jMnoigeTNkVu2IIhoea
MJRgEyHHgFzgqZGhQNvuI34VsJJ51Us4LXoE+53mo38ORIHUBuIhDUGfGS+5HgcHuzhIUTRqS17o
m8hvHcwtmE+pNwVd+1aOhrIxkOfkyfPVwnrbmzyFnJGO36YeX9m2qcACAx7tqouF8C1k3sCz5LUl
zmdm/M0hXI4maRATg7Eh3KE2bCkndv5TbJKue9/OJFdsKlBtb6KZwtGGmZanR7YdYPGwcSuzdZe2
JanHUeH1XJfh/drNUb+vigSwcBH0BqfgwlE8lh6M1otuxs2G3qDX+2JRNCpMPxbFHmsOU2ROvkAX
o/VY5CGqw6A/uWVvV4cGPubRJP574UPV3fllWqidpgo7IkcuTbeF7zyvR3bb47grmbffBZ1IvkJU
Pl8g6Or7MM+H7MplU0f617lRQ8mnDL+0dCbnXSpHmyGYZsl9k8zY1SzXJUSvQfpZ7axcJOvW47T1
tpwTCtkMwIJTH4xYUomEjWHVok4MiSpVJHl4o9fzdboGIC/5IPP12vScxyIIF+zeQ7jawO1rlJQu
9aNwC0Yh5PBYycl9bEKYTN9AyyrCWcrKHS4cam7XtUnb6cEGCtMeiEouzoeRDjHsrvZ4GPsQ4xiw
2roBwRrheM9jW8y+H+NlC5rtAt8/3BJ6aF1KzixfCvo3IL5Xg//M6Yvajg3qkJsOz9tHZ4mKeksA
hoEeZpgAp8DGhpWsdd3tEs8fb6ZM1nmcidJiRJJV9DhPMpWHcTKzF6Po84jraRHobr00AWs495zI
Tl3t8OLjLtPtSCwVbkJWn7FdoMTQAFJ3fTfU3TXkjCbw4AGV5cr2raQJHAqdfCPWgsPPSjpTDqm+
xXOZQu4oz/XsybwNx9IqdzVzHeXaQCrOOTSub2GS2GyMu3IRmw5bPxki6eTpXRToMrnujC+dDVVR
nGakaETDoW4VsQck1fDeH7p20BNBBZrQVgybU9Tc4nnkSObN/hpuq7VS7a1RTu9c26aubN7t2HAq
qfrJpjQOOw8+DQ8Nb0zHc0pEWsmLhXxE3MBUXa0nQ3Vwjgl4yOChNojQari3nWu/w0ad+f5+WegH
XJJgXSwn6pjzeDsMaHF3TPnu/OAPIeeq3eQKKDeUMvMiIMYnAZ9ZlD7QkKm0tL5LjLDTb31jV0CG
0IS1p3DBnAkwwOv6Bx3NLsK0lkCaT00mYCud0VxiqrZO7ln+wacxVF8M7HLhbNdOgKOULy/vbnJK
fg2JHqDXyOixK5pIzmZpJw2WCM7JOdy7ol/9bRy85ZPyOaltOY4tVOlsMwSld5rbEqI+1ZkxelsS
A4iCFHv/arXbOgIrO8NP6Cwq5SXs7eBttCixvCE6QEb3eelS+3HwvbIjmrwMotOGPh7nABP5yt/B
4VDVM+XzUsO49AbsvJ1ThOy1C2v11U1QIaoixsTrxHpwfPKBjg0IThs/aGdxhPT1jDGWJIAlYJ9X
02zaULseoO7K2i/OhOVGmp1NEIc86SSxiM8SRrSQ7tgCpkRgdIuGod0tM7tti6XcuoegklkKdl9j
LW/RHRdZF9tFNVbWtjdRow9DQtL1bVWMxlwmTZSnlwGH/JzEhhnQt6BRkNPfn/sCmzslG3W0yn5s
72lOQfP1a+XPN2Xgkn4GTKVrw5NK0NOumwnPbQ0ZCNr3R7LOqvABBEVX+Sx3xAG1/3SF/8ik+G+t
hz8YEX9rZfzBs/j/ikmRnvNvTIpD//Fr+aOrkX/w32mD/l8BEepYVyDJn/1HCKn+Nx2TOTCiJ4vi
heIP7dh/pWOKv4i/9NCPoFLFVhfwo3/ZFKO/PHgKIUl2Du1tHyvMv9yZt/80RHlm/1YnR0bNj41T
RH/8N8wSZ8khVJGXOngvq4ZcyrGnSHoGGK1+uT73SdXfhYu7PifNlHDkSebhq5GifVe7lin3qXa1
JB0p6/FCNzCHd0ZVFDNXyp77LoPIRnR55d8450O8raLqcS6QGJJe5K/tbqFR9g7u6UHSPTxT9AS6
Bh/DIrFfYhwQLmAPbvbUhTrmWqDBGh1Vs9hXaSE0UC7OlUW8KIBr+zwMy0vPaQZgSYV7vdb9VAO6
tAsr1h6E1O2MB4NCiNV0Xz2YKdjBK3jEl6MHv3uDrsKLDhYFLZdtCxENDyD0ISbpJmvLHWLZ8Zp1
L2kAm7Ljpt07Tv1eiIkQqzSPcGGntRMStAvv5gzxsJnkGxU4E77rZlLgQwqoI5UuOuhoUwnnj/Qu
0PFN6VCpTWl4xjN6/ZMKZrglkRlUt809O8GxjZO8ASgRskI6la/ERrTlfNf1HfHTBCDpQwEsEZtZ
Dctku0zTAMGqsEsPHXXtXHfJUL8b2lpWh9ZE5gMnKam3FJ050ecr84IbVnidx0XXeKW1aK4TMX2k
Kzrqo00SI2t65fe0nrxQZjE4Utj+A2zhYlv0QoH8Ae6V341UNr9AkF/vK0H1bkMDKDmmaecC7BE5
AH+k1bRuG3ZS22kZW0h4JgkvmfHr4MxypLDRJnnUsyEohjMCLYAd3TQ+TZ2FcJEVsC7jbuvKnvty
2NCyge+5Vco7U8PRBfLZV7x1TcvOMXXXLdjO5guYPz/cjaS+f+B0icahlI05SCA57EhkqK6riNl0
K2rH+hyN2dDT05rs/hhRHPAOw+qHzy3pESddzGBKCNBKIdDIoq5vp7QtboYC8vq+mvIxATxIv3dD
YrH1DXhaczWNi2MOXpcR3TVOY08XyghCwI7EqZUzsVh4UYAD1c742VmbiIhKY7MPoQSCq+ZZ2d0U
xliDu+SEFGQdKNTUkX1owU0HB47G00KDM6ME5jpnOAH96eU009At7guxAByD+FdbfDRjZk6TXZfZ
0QWDZSDxt8QAEuShaJz3GlQn3w4ldtbjPLpH+VRXR127ZqVJtLptfSVUmA5fUKbDjBhz/5hDqKN2
1zVpbFPLcjmKdc66hRbdPTYMghugCfkVAY/EL2dS9wcMz9Ee1Jq7jeao+jPBKNMVzqcANQkKFgdj
zQulMjAT4VgINoB/D8Nu0Vm+GSKzbvj4nH+MIf9/Pfu/kuXk3y9nu/L/PHws549fmv77Ne38j/5Z
0qxQ/sWyQSIL9CvB3txHaPTPmmZF9l8EQGPjouMpfLRurDf/vag53l90HGhL84/+8cn9z6LmELyL
nxvPLPQWlr0/StB1flzSfIQ4aDsxsqAE4iiLp+xHlZ1bE97pQ8igiRrdtCl4/S6gSTOqU5W7J9Yc
Co21IjQyTNHSEFZBrFS9V/0jHOgnVXd5HITr8IplCnfsDyvt+c/Czo2xgDtFqYf678c/S1KkMmIN
/H0xJ48cqYIHtVjNR7cP1uPoo+Pe24nPiS9CCLAZ+qQgN4Mkk6veqfrbkRjVbUCOgLsZPcgXZyL3
DPMP1c572uvmMiCkjC5+kC5v0lCyTtiDz8ExGpe4zp36rQMy/UMSiPp+CARQ1TRrnDsklQiGUBBe
tk1FYAlIrQtK6gsn/SVrtxIuJm11KT+xTadh55PxGtdmDopd0oODZR4syHBKbfGU5RalQh8q63Nd
DK2JoQLY11kywOWj5m7dFb0Z7ypWsy9UuzsvJpXYbdmhdom9n/qctA41u/TfJw80Og3isjmK0vUr
uqU+QpjSz2V0JPplAWuHSwIDzVJ073sguleL66h9h4/+A8qjKNyOVnmGZQIOK2B++tFTq1PvI2nG
5pSUlR2XYa0/uKCTaTkOzMldRYIYELGNGcL2iwW5ilVagKCHq+j5ZcwLqHYQBsY3pUsLg0AncQ0Z
PivA8Cj7pFvcKHo81Qoi1xqE3+zUHx9TF6XShjaHgP68GqQvi1sUW1uG1bVTApOv2+rWo0v1pQmy
hTjYPqDPZ0fNDKOqGtJq61ul/RaiXwDxuJ2aj2hfSMijcZUdR1iez+TOPC+qa0Gk1dax5DS6GXGT
cU3dxzBL6SiMZwMs+vpN4Vs3iW9Rr5rnOf2G6NknH8Agpy2ctxxhbwZ7tK/7BBEDlS/vw9xnH2g2
r9uRdANKwGNKSoTVZcTFlVB3KIvHYFVzWPbtSSK921MaHq/z0bo2wXSTDuU5nKDykNiEy8BDkerI
Ptj6OyTK3CXY169VbUlIi/nwiHUQgM6I8sw3usoPPjzhkQEUhk/r6og4I+qFwyU8ZsLi9m6ZIUsQ
IxSl6tzogWPH3mIY6U2k/RkKjeXS39MqeJiJhT0sob9FNIaUjRrBjsjDb4GmGWgt6KdS3MJffQfh
GLDZj32N1suexmftmruyEf7WVgCoa2eeYNJktHkswv2y6UOwVEQ5cNdx7YhPHfb7rUePKN24kbWX
g9xNXUmpL/FD6wjLzlyA1qETD3kP3dXQxzqRwFWjuyFR/P8Lp35UXfQVkgaR0FTSdlPT37acYuOm
xVPfDIxTy7HSddfLZr1fx4nuFip2j0Mytd9d6znLUas0/9BEtv1M93bdp67WFNcNdHkVuCQBl+5d
Y6uGylNB+3Z08p272PrNiA12X1bBO8Lny+3YLOITapIA3K4ziOfezD4DKOnPScuhIsa5Ls7cLRMQ
p+06t/3k8zUpy2OsGnQEHGKJSkPePIqy3jodiWV9YGZyRM5c9B4ZhErQahTtBLe5dqN7CfOLPLDG
2fUG3mVu9RHJQilcYYIy0q2GT55glxuidy7KFJJwWyROtb3OOxQdoYgpTiePXoS5Il47pnPorlTR
PIOZ0BJUZuPJyHtUZLQHW5mMt3Bju1PUdQMcaJE8LMZo77ahbrPrHI/2jJV/Ut5KN8w25KFqvdyW
ZRE8oODwi1hob7lVOemDIGqNc1yHoXlI2yh5HGnkHinsRiBtR8BwnlSn0G6HMwow3aNRzkFyL9QB
5hHylVqqFdW2h+yHOBXosKaODvNaLGS4L84VhPDWEGJAZDk/rg++XgbEPMG544So6kT1Zrk11LwB
R/0Xe2eyHLeVbut3uXM40DeDO8k+k2SyS1KUJghSEjeAjb7ZaJ7+fIDssiSXS8eze26cCkeFw7bY
ZCZ286+1vlUX6qvTzU/Y0JSvdEGyZwQQEt47Mnjyjqar6kPNjYcnGBXpMa+oMrtOmfaqX/ilzR+N
vt/2XAzaBOdcVAzCCD9ublZikwoYYwcARWRhuww/zESsqehd0HuVdVTGdDEwJeld/hnoa7eqUtJR
gtpvGbtn4i2IUCDV1kWO8SwoEIcdnKN661+sFJj21HTvGXVfMPWT0/w2fXfA+f1a/D3GZoYOfWcf
/vbjYzP3sHnojs4h88cf3629phSMNvG8jCCkqwjlsqGzq3j1B0IHaRleXOZ/adVAzzfjfZLq9tFJ
wCYO1Ra2wl4oXEOwK36R9J+97X/amn//ubDZm9ZM18FO8OPPZWtgd1pHd3YeUMc1V9fnNAKW3DpG
R3Wru7VadVhein906r0UGX/9iItahgp/sqT+e4Oe/dfi/Jp9bX7+Uv8vznjmhNvfH4oBUVXfn4ZJ
avxxHLb931yTpAqZVI+kbWDxJv0+4fF/8zD1EyW1IKb4352FLe83y8eCT97p27/EGP/ngIfjocO0
CDSO63me9U8GPBwbf/gIeSYwDA6cnNN9fkIPeO2PHyEPw08aKj3nnq2BIa/rxj2I3Cms9ZSjzYeU
oIYFEw7SFBUuzRKbU3Rw0KejJ5xXKBn6EDnRvWdUmbwQL0BrKQgS4O3jVaGtEvnLWelNA+wpa/Ug
2XkIFWKvU1MtdgEqgnsi8Jx5J3dqrMhdyaa2qk8dh67xISxK7rKOlgTpKcnZSJ7tMaU2A3i7aPFl
upnh7yMMxh/1IQsx98pOn9DmNMb/4TLD75Z5Pr25zPZFPc/5EQWY+Xfz+N+v4TdijGLbWgWLQiDK
WS2IFuUgHKbJ5cQ1Kwr1oi4Es9CQ0ANSbV3L7Yq94oyFGKEUxJ0bp/NseY+GimJhLurFWFUtUgYe
ZKwVGw6gfX9yFsUjW9SPxGRivGJJQRXpF4UkGEfjAqqZbU0tGoopZXfWvikrHXVOLCiz4lLP4gv1
Gk+pdGh6qGdZxi8HDDKzkL/JO0l3s1w0HH+Wc+xZ2EkbO/HXyaL3GIv2Ey46ULVoQsgiCjuKExvR
rll0IwGeAhGJaQSKkqDKR9uiX1ZPdkVlysqcNSe1yE9ykaLKRZZKF4mqXeQqa5Guxi4Nh221SFoM
CpG3VOUhdXmz6sUAxZY7ZxHDhkUYE6JDJGMoyLe2c2FF27Sp9Wo9CDoVjs6sr9VioPOwXGQ3Yc0S
HATcWY7TmvCBMRUiHUlwBDt/1u5C6c3+2EXSawqrja4rVK2HaBH9vFn/G/xxfM5G7HPbqtPaCahk
gFjIzmjAEpJ4iLdsNwiKzGA+Cl3XuHrMcmO4SI/MuJAhkb35iJmLPDlCfAQsDzw9ReZAwcQKDJso
9yjBOfqLyGmF5TRsOu4xfMQWIbSfNdGxd70baxFK4fwjmlqMZ2gYG2kSWOU9tQDY96P0No3G2RU8
K68dc3v6fxdBlrDfHAVzsopyikW0FfYs4DaLmDsuwi5JsDo7lrPey1EO6deaVWA/7jCccD9DHM5m
ndhdJGNMnOXTFDkIyeEiKqeq7c9JUgfhqjRSSVXsrEAjJCNG41JEmNaiWaTmHDmGOCPm7F+2CNkS
tf41MLiwwNmdpe5ikb3p12gedfSKhH63WRhPv4nki2BOtTjied/1jcLbP4vq2TeBfdbag0V2t3ws
cOtmkeO7RZrHwItM382KfWjimd5EtYMUXQ12e5dTLvQmZ50fwwGSv66r/oYBI0aAnNNkvAKujkHA
wUL+QS62ASFnC0HjleNHN64wFggmkRSQRa57ly7Wg94NPeIJU0C4gbI+7AmSMjoqahfbQr5YGNzF
zuAs1gZ0N2wO4EKxPAR2if1hmJ0QcdczQY0XgwQTcswSViCGfOOYEePj0eYaccDCDosdHrP/2U5n
30W1eDDiUKWkXhZvRlE2jAfGxbOhWD3O6eLkSIkCh7tYI9cjuIu8VYvro5oNILTa4wXxp868oj0A
h8g0m0Xs0MM3ohYPiZOMWbGxCM1zQYA/bG7z2XJCO5YLn9dvH5rFkSLoWa73qPU4VRyyTxhNZwNL
Fyb4o0eySWrNfAePizMRCtmks/XFWVwwOa+atTIXd4y9OGXS1uYzZ2EYpdNnslCbOdSbSXRLwTaM
NoihRshsz4qjJyzv1pHzD+40MzkDKFDXvF1iCzD7Xjqiv408TuSSUucyFfJhcO2rNKmqO+nnDykF
GHMn5yb3tauijh4pt593BPOqHcu7sKflKG64v7i+urNGpHS9OrmSsQgqfqlna9b/4pChjGKpcI1N
X1bVPVrdya71YyQYkQbN3JdtNc/scVCF0/DByymgkHQllUzqtzo/hKtHa8no+ovQh72Rmc+A3Y50
5RJ0hiXYi9C9NcJwLwPnDcfxBZHZXZO35x0JzfKg3IlHllLsaaYYyEbbkyV7K1z51HhZt9a69lSZ
jf21NIbdyGJy0wLJOA2IHdOmIwT0Yot4WLmRohRCNdTH99Gl4isYpIYFJjY/ogcjIa+GiYjPO/0i
XXWIauuMHctY1aQeMt0myVWyyiGU0DJJB+6oqDeNM5dy51GCWJ3viaE5+PdB7prgeuU8oImoXHf0
Vw/DOsnUAuWgKaqdiNOrsC/ovsyytaXolmjG2zTO7tNWXmtqbLVVXzvyS1c7N5KaO3qas+Hey9lR
3GqQG74QUbbhnHRxd8kU/igjG7WDPSZPPY3qN7ztCuZt4V6HsiEQzVq098l3YQNADJW6fR/hhdgr
xx2dfYAMZTKIONCv8kS9SIophJ0X8zY2wqS7otwUJ2ZGyZktb8IgtB8b3KFYQjPj3uhMH7nYuh/q
Klhlfp9/ckwmLH5WQTbW2E4mVx8R1NmqkZrOrR/UtAIG873UwcL7qPoyf3e8sbi2/cLYSxWN9CEz
Gmm1objV6+aLmQjrWGn0jIxI0KtRA+PLo0cVSwT1simM24bONuZQtp0d9FEUj27Zp9ww0dKyJs9X
+LTiu0QMSvBQpepcVJG3KaNMsru2DLioE7uTZYDGHEWXeog+6GWr3RscVUHzmhDf4/JD2Cm1Snvx
OU3bT1glOdLMUepHjYq0i6s5FqWL0vriGeFTomfTU0pAdwXPj/PLhC1r7Ok+tGOFkkX6Cj/5msYf
2uxK6xOsH+oJO/tLp6EYesR2OMhu40Bojx4JrW6jUtpIR1zbRhJelyagLkpp+Pk9zqxxcS2r3jnj
McdxbQ03DbmYFVG9INl72LePzAKPmnQbJj/OfZHn03HUiABSlYqEZaY73/DSu84V5hfHSh/CfnoZ
zeg97jR1T0vDeDFxBX4SbUXM6Bg5CWbF2IGtyi+fl1TTFXaTH0E3Q2fZsqCajGpoIQzfqCgs9TvT
MBU99tiZfAxkrRyc94oM24C1SkK1ZwZU0eqUMe1sHuoWiOzJzOpeWUySVJC+h5gfCJBKyp1bHEr0
HVCSV+gIUeeKOUrA0Kb3qERaSYn3+7Ni7lDG26IdjSEjsCasXJ4xC3dgmmUVZ7TAMjmBp5aadDsQ
Mvf7TN5TltxWj6SQtOEjt23hzVZ9zlHWyR0nCCb7KGNIjBU50wyTPJmb6YO8FoTk0cN8k/R5c6dk
YMrkNaxqUWWbJlThux5EHsUSpNf4kRqyf59sqFqrCrVtwiTmGji7lO0O+84q3YckmKvj9VqmO7ck
F4bwpbgQn2st0aynBFbHi8WET9/mZmToH+iSsrV8+8/vvP+9C+3/OOeCyXXw72+1p6L+8hNgef4D
vzsXAkwIPBuYe8BUwqDljvr7vdb+LeCiCa4FNiAT6zlI/qdzAWqSDYcChQN04Exl/vNiyz8gA45w
xH9Abv+fXGzNBZbw52zEMznVA9Dk+3OJQRT8mXdHWU2AW6BraYxVxsGhJ+06mWjZxh9VBwDua42m
+17oydFuyCTsNC9DRpir5pvabq/E5PXHxrCegS5hEKeJ5x794SPd7xur1PpzruLxScs862IylszX
RcdGUtIqsiNit4gO1HQ3ZXsHPrG6aZzMbU4WRSdimw6syltTc7N6F5S4SU8MotuZ6GZl5KTAKcdo
OazvNyz2XdutfTePQ0LBRii/ps7svsaQbcMEtWAO038nIl/DLYjVaTvS390w6E8yKMebwhbDgH2T
gDTR0RwnUm97V32lXPqBvMjfTuWYUKmNVruyQgevn15nGVEOIVg4674/+kVuYkIlabgy2ikHwTuP
s6PBijvUjdho51AZDT40BRV0C+nsdeY+7zhkPYRaXWLeTnS/uBfhGB+bdrDFiZpXQ6dqIeKgD2zH
i8WxtsrgYjVdqPe4vNzGxlaMB+rKkZmaR9vZxyobBu86rUrWt2oAcyFIwN4OpPnWyQglz9czI7mx
g2TozmlQ8nUxzNKYh0buvFqdqPkdYCikF51K4YxRw7L0TUYiMrFj4QmTYPYmZ+WuGeg8jsBy+0mw
qc0hfDJqETnHMvHDJsFu4LraKZBwH+jwIQRP/gsTzmfhEmolvp043pVOLIMthw9RiyXBTQfi013u
rwzfgJs88E252fqAV3dOk3S7Mm/h46epO2WvU6cMZHgjZEt1QJtYX1HqJ05nZUaTVT8SketjB19Y
LzOCzWXspHxFbfrcwt0fN8MwGc6a0IT+EbN3TLkHVkf90azTUezxGoXPjHbFa2qT4yCHQAZk5cQS
7H6RRPKxE72DA8YfMVTA1cOqh3raFWuqAnx+t7Lornx3YLvWus67dewyzag9sqzbRnhkezEE4gI0
SDdUG1L18THsffvds63MXZmztQMaDEFSSHbYNuyilJxLNNu7xiGHJ4S7VXBIF6cI3Z6YRiaoJ8Td
bF6scbCDG6n7CGApJrqjrK2YvMyU2PWKkNF4qSl2wBzTy+7Nj+mkZtRje18ir+noFfIGRI+Jsjqr
LMxwXVpjkRP8SqRNAaJlhGu7KjJ5beYEW266kZK4PfR1/D+QMCjQFLXEF1TNFqFucQupxTnUVqDX
uBOJFkeR7Rg3thKQxGbDEZVzgbHTUDGSTWHaasJRMSr8Sb7e9puwhurCC+KWxW4ijmRu7cXb1Cw+
p9zFEL9BZ9wbksIOrZ4dUZOn+LRNs1FKny1TLpmxs6vn+Kg4/ce7OM+JaSYxF4mtu7iubEfvvPup
9IaUzC7GLK8WzdcuoFhqx74/vMR1Jh98YpykZgbLOMD+JrcVFWogg8sX8hBMveEWG35+UIQogJaN
BmMcsyOPXO+d0Pbt3RQOjdxZ5jW7Nlc+2i5r2kn9HTk2ZvPKs8X/bsRxOx6//N//Y8xMl7/fiM/x
59f6VXSvP8yY5z/zh+XC/A0jAyuNPqN4TWjmf2zGixvDZ7ioz9qFj+eC+fMflgs6DUyLwS+IVgSY
BQL5+25s6L95bJ0WDTT+jPC3nX+yG//F2zDPqxkyB3gJOSx4s47xHfOKkiQIrqgjuzqfOAdXjvOI
36HFOZjLXxCo/iKJYC3RaTewXRu0JfCrH79V4VqlgyWtphKlOFZZe08vyz7yzYtNsq71tG96yN86
JP/67XjJDdM2mdTP5Pj5N//uN5MMOkeW5HrndtbFDv2txUxvRSsxQ+oxvZkSqgi/e+f/jRj119eS
78g7zDmAdQSg9Y/fUdWNU48d3zHCfLDum4p2Q3z3aR6s/vM3Mmez1J8nKNQlPk4QniEB8Ung/38S
7Zyy4PH3x3pXibA5WDVgLXZ8C5Ef9sOpMCJ55XhNe3HGBGRIro4Y4h75Sp+wyL1kI740SuDNlQdc
lARYfavbYbl1zfBISY58cJjz/oLV+xNZnB8Ynpqpo7PMnzFeIZ6C79+NxITslwYi3SVae+MWxPay
5s4TwXidwaZRka7wVEJ0yBQd9lPf9Nv//JL9VSicf4AAXxHEMB7Cn6F7gyB6WaTwHRJSE3KdD8TS
ChsXdjC0m9jTcrr6xDEgnuPTRztl3rUZBqdBOK86RYSM97R1q0+fzcLof/Fuzr/6D2+mi5DscypG
AAaF9DMmK/YjjA9eBv2LCuJuO4VuIaBZYAJqu1xfU5U7YX8AXcDl15lxGaVt/cLjhHz10w+xoCIh
iLKocCtbLM0/vD+TV9hxHMS7rCfCoiWj82kaRxpFg8zTj5qJrWcFEEoyqKWuUgvrC/fuaROCKshX
udmrrSonXjfTdx74Y+VJdyZ9Z/uBvbM8dSHyFtJjIuK1zxNC+1txKabiODpCvgzhzlSWf7GbkCYo
pvV2vB0yk8w6bhvP3CZjEpfbItCm7tos0PuJsij9zS1bTz0IKzXe/DzFlhMWFaecUQs+zkHvDw3/
+6AVof6GRbIvz9RyAPzMLY++pgHA+12Sxxnz8CAcdwgYKPkM7Ee+f0M7UKHnV9ys87PXj1nN9tuo
r/EEXXrVu11YAYmp5WujteEzCs94ZBmS1rbilLfP25S26bzS9npMDPZD041Gsh8ZLrgnx1XBfrAT
ECouKZ6VV7q00TdZsVVSK79mfLOLhbPYRUbz0+uoMmaLm96+myOeqZWkoPGcNm2BCaKpr0uJzXJl
l2PlMKxhkEG51KSKfdoV6bVVe+17ZPbjwdWK4APZjBBI1qBlL7nnhud8Cvobw2sdOmznxtoWWsFK
K221ybkpOetWMvpAcwqcUwQcg+C4XYyHPA0Nc9fESmn4sTsHSH6ADQyXXtDvI3NQ3Z7IiW1SAjVH
JbHBXwdTIzGOpGbzxgRAuxWdU47HqMzBPSQCY8LWbzzd3taDO5F75nYBJERaPfY1W0/aU1bp9TEQ
cckv6fiSjGnXt9V4rGqaz4/lbEOmhCpy1kUUezsMRJy8qpKCQwr2QITBjZhJRQgs4UZZ0roiODk3
WdeuAQTCap9s4STg/wlIv5p2lcwDq1JVp5l74G4Vh1NxQzck9Dg9IfM3SJnch9IugzWV7NpFgLCT
hLlmrx4pKWvbSYXHgZQR1XeDy81hl3mlWezC2nPuB20Mo6Mvuv5cNHH6Xnuj/dVvgRTz02INkqEX
HybAQzeV47c3vHDJe60o7GWSdheOPfCfVDyhZt/IKPO+TEH+WELJf/LyTF5padAdYsun40avS+Qt
v7Zvw5K5VZ7mNK5PVbpjTBXRcRy692OgoiO2DpMEbUDe0I6sw1TqlLLCQL2KPJPBYWdDS7ao/Yxs
DpBMK9NtNAXFEzgo7rlJ/kEbhGCAN6ZEYd3ZKRMCzFbemw5jbGfSq0zDwRiuJwMaUlMznhTcjgdK
1nvITlBveFjtew62J98qufyiXh5IX3ebNK5rBnTot4VTYy23jDPxUGurmd3taHTXhlmUpywIdiLJ
hmOi18BEEGoOk+E/ap70VyYGn5XSoNHmqXarIy2uSGVG26FpjSN6bnZsC7+8SYc431nYwfBmB4BK
XGXQEmbeUUb/nhi6eTRioDFOqDkXTTfKI0pSfDUk8q0SU3+j59b0PiRG/JSxbr7UXkahdNxkG9Xm
9xSDuisO7qzkWR3MqSw/Xze8JpuSyMYJioa775OupiVSaTy4No9YrrrpfgjHutyUOKnjTZ+lpEJ1
a0eXD4G+qNw0ZUEvrONGYH50OuV2xNGKTV0aD30cI2MwHgwuJnaATd7n+BoN3G+OEPTw6VnN3ECL
HmSWrAlyfrSlaXM0KvIr15F0AusJyIdKGvIcJp28il2YMpSUVCcVtR18TZQdDWTO0Rr7a2yZwy4v
0vicZ/F9H+PopCiOEySWtrrmiS77M6nO7j3SfOs0tHGz183eZ/gxlB+62kKjhIeR7F2Uyk0t0iOU
G7F2gtbbibL5ktilt/bNuro1ADHk8It0jbFtBHRC8Fqv0iBhUD1RnHnwkDqQj4Y6hh/2PIDmQbgZ
pmt7cIP7PAvGk+G21SYP7OTkJZ71HLFY7IUozD1DEPOaMYmHKzL/LCl9ue0Nn6hqMU1nu5kewICJ
A9L5qu4Kt1sxqUbumgIbz3zOSUUwTfuUMad5Sa02P6X5ELy5dTt8SlN/2kJOTuh4pAj3um1zekyj
mH3FL9NxXxKwu6sKToVJEreXYpTTzujC/tZnTo8+biVbVVUGrSdiPPYRjv/Y1GEEAdJRB4F5etcO
IImMZLLIJkYfa/oO9iBoJohk9dic2ZLtz8zYUEtlXV3rWdps/ZgucHcI+frwZ/b0B8u1bVVvitof
VUyvskRAJfudrkt+hWLlh28Ny9PWz/IHePSUTqeE6DtznXKLfc26PtkTGNGRUonwlHT1GSqu76bI
vS2j/pFyUfOqKs3PwvLrjTKnahvlibPRobnthAFCQ6OCqFLY25yEOUmmVW9j2te3dTgER/JEG3KH
Jzv2PsfGGBKigMIFQL1YpW6fE9vJPmVjFN3BOenXJbrHV9NLgAcgAQdTi1OSVt7SYG/TIFJ8JWZt
HFt8Gbs4gLHU4TWBv+STqUkx24GMbOmqDQpZr/SShSq1XYqMqX9yw8B4G82qe43MiDHd6DTDGbJW
AJmNz/pKMEd64bThnieeLhJLJo/MgexQ+hRrbZVuAl8BO6HovPYb66KQRaq1H3R3KJlduY0kWHj6
boPbWsQk/vihH1Nqbj4FtRbfEvqT2DGKIo6vGI0a1/0YBR9pU6JkggAuZKJWI2/KkxAf08iCnZJq
efVVOj4foSBy2pdpNKJ7Q+uHPawpAZ85y1kUy04yV+HjG+brmLmGhomkbf3NOPgVZ4nY4kwXl8Qs
8cv6nrHhhirpjpRoBGtaDKHDRU5xp01Dh5s0q4vn0NUGulOdwawO0xAQrBmrOL6Qcp7UymjooCQh
7SbPVpbbzSrC2PPedN1Qgi0YaAgnswKFpHaa8pJWE2e9qE4/FRV8S2dKWYVKzbim58M+xxVmlxO9
QF54AmkyNHuGtM6N78fJFzf1U7GlJds6NnBxrrM68g+lsNuHYMx8nkL25w8Ja8C6IQX+OKD7WJk9
XJWRzZzK1VtaKxs9hB00wOXJwv6qATR66Ekg3MRja7/haOaEuQLKHHway95/T8mK7vmUT/e9J8ID
ZpjE2JRNZe1nmQSEjlYY4AQU7ZzoIzDQ0nyiVLZLJ7H1KTO7S0zhqoc48EfIaLGesQW6Dkau1uLL
Ngn8y84jvOUGGdFpTjlUv5ssMkWbgBDz/GTYUxI7vBhgQm70qnOiYBO2rU7pchJxqI0ssDNPKVCj
zx5Xq69l54+PhlSYxdq0rI++UQUOQEHE9w2l7Ppb3BAiXHFMKh4rwWTzTjF5TcnqdKOzZt1gFx6L
gPcyHIsHUsxS7Meq0M5tNQAbYgicbhOzz7emETUvWmQGL3Axy2jL/CLbuC0ZOIM7wonC4fYhjydt
T6d6e+0BhPzQIIHFHKhRyREf1fBcjqMPq6zqQBlinqbXs8JdXxzxHwibc+dkkRkLgY4/w4HjIFZP
zg19kTqT9BYkiB/MSXDe2mRHibMRnlUR4XjxIqcuv7LC1y1io2Vk/t4qSWte9CaN0mfs8slxVBEn
gmAItJQ5q9M+yyQTd6BiCKd77iAfKpMCJ4h7SXvoK0shsBcw1yp4AZpQajMlbSghPZjRXpkoEarG
qLWy0sC5EnnDb8lVvHqcjL75mLRtNmyMPvbeTRCKBzl2h4pK4b0a9OZpyNhwvCCZPrRxSRVrn2IY
cNN22pt+HgFDDQrsAE24LYfBPETaVK84PEQ3EuM3ewKJCJHXFW3LgA+C0Ku+mGEG9ytUIueR6XQM
+V53v9yw/9d/evlFEeqMLP77AeFV17/G7Q/TwfkPfJsO4kC1LZ2YLNBS75vP9JtQZ7u/ORQBGgwG
dCYCTLv/NRq0CGrxRxhhoE/9ru79IdT5vzkze90nZGdR1Y3y9lOk+D9GjBf28p+TCc+idpFJE32F
zB/hhgc/jZlG6XUwjyBI8okd2PEwFrIp6XgI6PAr3CG9EQE71wdKncXQ5c0JRkvJLc4Bwb6uO7cf
uFPqVbXqwlo31oyw42ydC/rXUdaLkL6kOApPJmWLPBoqZI9xg4E5RxZHJaUSXUTeFn+WCG866UpM
fOT5cy45xfC5FskIATUkUbVmqzQs7GncJGZGIkYO0lf3LmhbqCF+2ZPvBzW4DuxSATrtOh9zA4RH
irFLA66yXkgJY1KVcCM5Ch4xGg3si2Wt32ih7/qHcIzi69aMM+rpLA9SGMENXT/0FIhEOHCaWm36
vPDpNc3DdivTMb7Vp/actiavSBzHX6yw4KZu6Frb31HKEH9kmuRgvoFFpw4aDK5h5djxXTQE4bOF
FRhEF6a157zF2M51djbcMtF3YVZUmvUYuqHovgRdojnblMXaw6bba84JlHEvdqlbu80WG0C4qcYi
BtflhWS0/Ih7xVloI5uuo3wTf43OueLcqQgkhgsaCsWCJnmwf8ZEEjSyovs8Cjqcc8JqD6VNcvau
rSur2/YWuCU2Yj8/JFZRXg1VldtvLtBZEEtGa77neA5Rd4LkDnObiweKFxjoauw+hoaRXjd1onDG
DtPIP1V1j0nUt3Ioh0P5OZKsznpuevaLQxTmkILFmDWZ8kyu6xXmFE0WWQ2lxGodMJU2ubA6/eBJ
jNJr5NeJgmz8UDgrdWfbsSOtgG9zIsLLHW+Ncbht0wBfSYcuqtCYqlysA5rIFRd7MKT7pBjqXw0+
fxxDz88QJBcT/Zxsgs6QE2Xg+8GaXUQBHxHid6WI493sUdwzjOCcxBw566EhuQoaMHrwqrJsLqBk
xeBL5bl7cHqrvAIK7N2XDOdopSmjmzAnETjOrxzmx2Hz3cL0b+bXy0j8x+edn3VWKzCeAzdYxs7f
jcztljGVTGW3EdB/Y64nVkgWJW58n3c6kVzdyT2DusSlBBPebD5hxNaHK6s0ZbC1qkZtZA18H6ar
zY5Exrd/d1tXvAeDAwFYC/KDFkj70YwkMlSS1YimXpIUVxHl35s8IuGV+DcW8sC54BnccYYhINY3
HeXfph98DUYnuS/Lqf2UwRqqMDrnI3aV0LC8dRMZ4XPmEAsbRVjcV7afnjOSH6S5Kqvs8LnzJdYp
dyV+MNo89l0mCXpHWA2yX0RqDGSb7wa6395yhDj+hugHMYL533/3MibG4Kk+Mjta32Lnochq9dJV
7pOMYvMwirQ9OrpgAl1H45YMWgKJsfUA33cMxLXeOLoqbp9CTHgbmarxyo+0aOdVrdyNmql+8Zb/
mx8VyMUcuqUqyHKsnySLQOURkDqO21Ntdh/wY2L2TcppV3S6CcDJrXZoLAzoeZSKX71M/+bJYA5t
0LLjzRVCP0dkgoBjejYC4haD4x5zCVzPSGpOqHAnL76mjLOVme1OMVPZkXIjYFsURNICcvxc0bfg
Kb6GmdCu7ZHoHfZV8zTAXP9FjmepS/rxmfDZanlxoLxRPK7/lFv3k3zICHoylfITdpI6JZsmmvAR
zCLbxjRiPWhg1ETMIzqTgVfYbUPFCbXy5Esgmv6gYtd+MW2WHVmZ2rkOtWZr+IrQEZTMw+Cl3V7k
Jq7EKCSl+c/PZP/jnE9zP9zfn6euv7695j9V0c9/4nfrk0ukhw/x73YnZzkqOdidUH/QUll8/7A7
2SThEZ10m7SLEyCl/cvuZFn0yRMI4rngcOZSbPSPTlHOfEr67hOE12k+PnF6cjnqIbP+JH3VraJA
IJMGA+G4rbeJkuJLutAsuFnIG50xKuz9Vn7MZuSF5tHXRPxxBmH4tetv0xmP0SWx0a9hLzFcaPvw
DfOeZ28Asxt3YQjAnpuFRltwRsPJJ4FisAK7xhhHl5q8ppBP5jtRZxN21sYAfzJygcf/UyuGkgr6
R7oWrgEsXg/C/j3laviUM1m4JCqXlzBXeItz0H2PhdfPLHI0xOuMEdAlG9v4rKlubDeJisV1Vxut
u2NDDqMNKZxwYzAb4GbijPVLi58D7jj8yHzjOp04R/TJEVR3gUR1ytT9Ta3l+bAHkUGzhgGfcBvY
3C0x/6QFg02nKzkzjL38iBbwhVmRTObzzZb3ELdrhXMfCE2m49m0q4DV1RQAOHHTWDdc3IoPVmSc
UweKy1YDPz+P2uW4863OwwHatUyro6LdaH5bmSvooex0uuk4xoqQvnLXzaDrJzguOUAdQh6fnFQX
4D9YnAOOkwa+ZyoSLG1lRX5qrQ2RJ+2Gfwq6yYaHs2ZkRz90ZKT9o0p8WCSNo99aOjZJfrkRd3Ba
BCiSdsuAZRONhh7uvaZ3HuImHz/5fpgFe4bR9rAKQRljeAnyfpsRc4YaKzpxZyO5yjW93yEoF1n2
gNo8poJMOUI8zC4OuhXg6mBcU5oNfqXwsurQYYH+nBZK7nUOmtVuhCTwnpm++yWOsOCfJvJXxpqg
t/uV1wt/KLdxPVwRr8Q5RePokSMrimkZdNkbI8dS27nMj8utPZDPWZWJwOcKGgDcF/F8oifQ/ur7
uAEev2pDSJgcMPzwoltT9U6BJq4yW2GeX0tHNhdSv9kjo4sk3UCJzIwVvoHqxCXffxmIQdh7sYBf
/vlC+f+pkdQl8fv3y+lt9pONdP7Pv62lTvAbp1bKVlkiWTuXXudv66rz5zpquuQhEdaJdM2bIwvO
v9ZRg7XY0W2bQy+Cv/0PbaPLqem7ZRQLDTWXeFUoCsJmwS33x1NV3NJZkSVk1A1EBXiMrgOgEYgx
aIVgGI07CElae1TKV9WNxjCemF034ECHaEuFhlbiZVxppKbeSy2ka0DXyvCcmIUKwUh0QDhnm/NM
/Ya8scppCv3sNy0OZ0uoEoEwIEU/2x6RSaGhOI9artSzPlYojzHlhOPKq83c3thByQHZ1Sv9vm21
6CWfJocGhMifMxQcMLA6TKIEL0n9pDwYRu2kV3hfI9z0TT18zMDC1xtzqNEXZOBRcBNXVW3sHEdz
023bGkW3M7Eynqg9TsJ9VuGuXfddOU0UDtczlXdsDLkNeIS4MAAOkbtGxrF1Yb6troZWEl3BY57w
90NCLi8WYKZWrahY63wUhAPcVIM5MHY67eQVGBI2/8XeeS1Hjp1b+lU65h4KuA1sXJ5EOjJpi6aq
eINgk0V47/H05wOrFUOCJebwXM6MpFC01FLthNvm/9f6VtwHxk2ncZHu3KnAN2JXRwJvX89A7x7t
bHSFs+YYqiZYjBcbZrrK7H7JT0Zc7xTI2lpYrXAa0rTfW15iXUfMkGsoGOm60QP7QoV5YVEOC2mU
a70t9/zB2TFFxPtFG+kVuiiJWsnWEAmizXj/tmlJ4adBT38gxbF5oSnWQMJhzzkoGJpTnfiM7Zuv
7g9nL7YbbzcJ83hA5mwEEejvEX3Nm+U3Z4beU7uEPgnjDfW0hUIV/vQka1La5PWThoZ09/l48+9/
e8vxSMyWX8pLbEh0JB/vx2uLOpYov+Q68bm0WPH7U1LcI9cLwdl8PhQTyMeh5sxm9vgmN3Oh+6oB
PqFjMuQabIlEWTrkT2FfTMcyXT8Mw/SD85p/121JmPp8h9/cwbBv8mjyQ3vtKyTe+LDstxi97N87
6v+oKtP1xXbO1IUOu88B5YdchutZXE7cD2YfTr3pNh6pE87GGoRCJdfvjfEUDF5Y3kFYVsXPxEQg
TdqxHr6wI9CLDYjQXNJ8wfXIYp6YomMWCuJhuBx6nNKQT3vT+xnh+gK4p+dEes3wBx3PoJ723irq
VT/b4ypWfjmRVabnjm8o3b4dJuu72SvNuAEwwgtEgxdK8QwY0usVsUYEcUyNIGa2l/2U/gw0k92S
GzjTmCJshyHNZjFDTroFR5rc9IbCHNF0yFrWqDYKZ0ff0jOvM6UEv5b2aLuoMGOsSyEOdn514MCD
+doVSquAOMJk1UkBAQ9A64wXDUD3xJ5CDd+PLcw/SiZGf5tpICFcjXiA9EKbSExY0xKLshSqENWq
Q0u+OG9imsbqxle1JkLJHRZJhsGkH72zlApkuBFwiJMLr1cL685KkWW7EgKq+BtRcJZsSrT2JeLC
us4O1Oi9H/i4lBp2EbTWHwMJgk8T2L1rEcdE+czqi7C5mvCxR/epE0TVtTGWbXeLnq2I9jKM8/B8
irOiW9VJliYzZL/Hc7qOZjTWFt0SxftmQjdCcgD6gHs/HM2IZkFTFr5rVEF4MbWZoh9AhbTj37j6
M35KI0vnskO1S1URsUawZUSZYwErQrKUQlP8PcZJQjaXP/aroCtER4RJVBfPBCzFUTejfWS7xxbh
YAy1gK0KDGyVotwpbeLYd4QuEeQShq1MtnlI25pyI4W7uzpoc/OmIz1uuIfR62eb2pcDsUppQpa6
JpWxu6QVl/mzx7RMvB9szQzrVLPNqlkRGqBlDzwLMlr2QdPbGsxxW3T6o+63ttLs8DKm5ZMvE7vv
XZ/jL3UO6YREf/kGoiHPCDV9baNvv2kyCxurVGiQrjFWddkhMTxJWaxq63Ef22RznOIdtndERBnW
rjBz6F/FMPtTqasWcld3rZzboOCrNg2/G3V+NgXZtqwwzO6xxuU/R513cj21MQqbtnGyYQ0FEPdW
Uvuetwnjlhy4qB8BdIC/85pT2aAV3yQF1deNSWW5pwksYRSPnn+mZiQAbQYDlBa1TaVxNo2sNbIN
erMiP8IuTOzMAw02xcsoj7c4r4J1imgAklE2Uk2jiQdgMAsCIhSsArjvGSRbSAuA1bpxD1NLHKIm
1DPa3aXzEOa2X2xRodv+Gpg1Ms6yDG3rxErZg69sZEwYzzRECyuUs8rsm5TZuR53jn/ZQbsUt0Ew
6Mo+N1q1g26vZhd1J+yC+ajIYxKLPP/W7LheF1ovi4tknUESoLWRkU7no4mCSCHDzjFSfvJk8XD5
5YnNODMDIAg5S14MSkTQX4r2Qnf2A+sGM5A5IfDfQb+FqlSeghIscfes2yxBbJvIsKzXcCeL1NyF
feZp/rGS0mINMI0ZBWPMIkaWGkTNi40EU0iTQRcmJHKI0NRDlIZbdFHBrYg3bUFH9X5IlX460XEC
hjtV8fWHhs/EOQMg1zVnZYxqeVdmgypdjrKjQ7IgMW13n6+Hi6X3VZBMPVjO4mRTNexFRSnLPD8I
6dOCl87MS2dQ6ZAi/1gZk6YcWXq1eTF6s8y/jmXguHpd6NmELxYrdpMFEwMwULXq0DolE91w2fdr
U8/FPYS18FsBAZn/TvcvPKmom5weBA2VoDj5/KIX+5v5h3BInQ8RksBrzVhctFOqtdHM7HGdhFxr
z1Lj/20yHwJXJfTWOZOVB3Ts8zE/vg1sAzQgO2zlLEkL+P2OIKJYbiqm2a+1sh/XTcbsmiD73Xx1
FDaJ1HbAtNjInJeYlg7HVVB0gPnzvjM3fuFHu86B1frlURB8c+fYc7AnfW3VvdndlDn7niQNIYgE
jUo+o6mf9EptP30+yqIkC2ybP5yjmiYFLyfjvb9jRq33eLES6k9lYm+EUwIIKxJtC9eJFWJGkJIG
Gv5+TF9qHP9fevZ2uMH/+ex9/dg8Vu86w/P//p/Dt/4vjt2ceOnASrK0Tf7OP4dv/B8Cw4iNlt0U
fNi89v8UNTmMY1XjMM5pSnCamJ2V/24Nw/DENsL54je2SH6pNbz4sgz6y/PI1FXpbjDO4vRgm8yi
WuHV67oqTHTEaXQaqvr1m5tx9XuWesv2+jAIX66gNGbyATNjLDtnLcdN8G0G2L2E7qYg7GxflqP3
tYmJsgJ//NwdwNpKH0Ryy94eGyJZo9VR9WpNJqJ6oER7i1DE34adwr5JVbT95xe1bLi8DkdPn1sn
TbLmF8PVZujBVKbQ5xU0tL0xdtyBox9wFtGTczKGpyImdI9Ndbb7fOS5zPxmKfh9oZJvm49b2BSl
319o3sz+dkNl5KRLzqLSd04a9CIbvTFQrsBfXkEEwDFnjieRqMcjc/Fi0Xsd3WZoB1WCxRlqMRd3
I9SKNGF0hxb6qu/JuqCuUruBbPwj5YSPQwFrZQxITxzeeYfeX2joe23SkUQPcHykaKGyjyqhN7oC
SP/683tKUeDDXUVwSSA3LyJQHnXZ60s5W9Q14t51Al2qd8u8TU9D3fZvoDVZ2YbNYPUgKRfXVHIM
LXRHsnJOEhw2DxAQSSwTAZmCEZF3hFp03j3NhABB7xiHL7j0DajTmf1jKOOceKZBxSECJkqXLJqV
QSxckXMScycYLT/GKfG/m0jOHhQtCG89i46WK+Kp1VxvVoatdSBTHvqtQBebwBygYUsfW3+qmepZ
IEXoudbkNWecNOETmm2JMk4jd+EeVK/25E1Va26IV0hq/ludVbtD4/Uy5KGjuFZZjxTjy9onRiiz
vANkTNI9O0eeO5HhE/dYOfcNqb8vdu7zqrdJkT1TtCrRYke14PDXJOkdhecpQW+YzZiXdroLKfje
jmI074Iqp6efedbAmdvWQX/5rOs/I6mNT/BMEEqnoo809rppdBFa/QwrjWxCisYmSDIMHYqPnFB2
waxwFQP4ngFzNJk7dbMWDXCtlQnhjBYxuQ+PNVtryn1WgBNa9JZyQCOaVrgimvEJt4b/S7WV8ryL
o7LdqVUZ/FDxtN2qfVhjaq6EdTs1Rs+ON7KTZxgdFOkpe6nnfaSQWBiN06axVT8lMAhj+jQFwWXV
OOppWuhmi09XQXhWVZKTP5tcLMk9fmiLyN6m35IRTJ9mzDXi4Tocxa0wlD3gk5nBWKOqT53IeSY7
o74O1TkmQyVsA85PUlENJUASbjC8jdYNiim692im4PEtGs+h3UsjelVjhnksitgEIFwO4hAbRGdu
NWJeVXfMiuFSr8k23nQa+SRqCLV9H1hmvva90l4r6HfifdMP0zOZ9DBchnFqarfVErqicLOGFygX
+X3SR+NjTTP8u6JWaHnheoCjYmYm9mzQCuuHFKU+R87kHYgmu9O/c/hOXAONeLoN88Y66YpKgjsL
u79b2RjfKhVQZ5hP3UvT1DiLe602YeVl6rXeanV2xL24rPswgzmzQktSoRQazeBFG69oJ3wE1FfX
Y4nMhPjncpS73rnLfH2FTmZDB29Vk0urtBZx0jdF+dQbB/y2bulcCOdsSC8JFFjTkKLzQbEm0ZXt
UCe/J/n/v5f6X/pcgv3Pe6mbx/Y5/Ou/qse/w8e3W6rX/9s/WyoCPfgHYEcJ39BkK/3vLZXB5sgR
VERfPbC/gRn/7hPrr4BzmwdOCVMYDieofxtxaX0w+bPdEnPREXXcF8R21mtF+c36zGGdrZtJ10Ia
mi3ZiL9ftvyRtIGaiW2VlFqu7DyfcOCQqHC5zjAPnRL+w+GpQnDj6ki/+5VmNOP9RBVPO+mYXRw4
VymeolQbb3z6b8ZWN5toj9gt2ukBLiyEbgREhHZP8huknhJNl492IULHu6K+7D+LzC9P2A7dZRMl
vEpigQPQ1KiuYXjV9zDiU9ezUHn22Nh8I+9U2/ZiiFxu9E8qgBGeyQZao2x7SkM4JGZfQOw/Dnpi
/Rx95PUYtJJvTNowHT1wuiexb8J549PgdzvAfjRJ3aQCOfCCdR9gQVJ1/bpsM/NKeBbEKaU23cIz
+mtkLCSExK1vhwRj5d2uNrvWWMHXNndjjd1iRZGe9FO4GGl0UpTpZB68Grf9aRwnZPvIoIpuQj/Q
O0Llh7FY2wCdm3NKseEu5wx0HilFjEg4s8UPlbbTcKeLtspOJiTRB5t66C8vsEggDhKQZ4EM6KUn
epnckawUMj1oCNFvCLWA+rYneMuLn+Iyj1lm0i5uk/SeZjH2q7XXe6lV7qScQFV1kxx9FNkFq2IA
latry+6lDwYOhKCrVVnUsPSw3BFa8UtzcqW90ksBucThgfm6swFDAnxaWaesHoV6TgyIjFMXj03o
X4QUBPPA5fVWcmgEvm6hXDGx52WOdg4XAS3ahPeRwJfWRMmpZ2r73LOK8oN5g87Zm9TVSV+2juV2
IsrlmZxqyNS21XXeRtEG6zvAbMqFtSXLDmY8PEg2eNJ5bEks1lY5DrODXXWiOSuAx01yNVTEvWy9
oEnVbTe04MMT6rVu2xp6ck6cuNl9s8y049VKDcv8KQRCKTF5KYGtbdU53x0nlreSTdGFRQBWu1WD
Jr62rUF239iyZOKk94qqvifmz7r3Jid6DvBqmZdl3hUPwxhn4Q6EBXWtIUx8t6Rl3btDnooryaoY
u22hpJAcgKYGd3Vvx+OOQiMisd7O+icLwJnvxtQGOe+TS/JUg1an+VfoTXCAozb1LsJRlmj05LVz
mvTxhPRBsLsLtNo/THoP7Q4RXJ5gxsSTs6kybK1rLDvYfwJkD/uuoD04cSx0MM6O1XWRtvqdEJQy
MTqW48+sBW+z7jL2iW4dt/G2wwOAiw80+CmyopFyHV1PNLidcVuGo1e7iGGdu2hm8G3KfMSklo+I
BHoFbrILha8knNInK+1RlX3VbyoDguwqsMmsOw2iuKz3gPKCwW0I+4pWmU/INbgbtVwPkxJPt+jH
aF7mI+8iUeOYcy+hsrbNSh0N+7kassRyFYQSPqEwVXHbImZpTgo4FvBs2zQY1wGcmRSoi9VtKQ1T
JkXu4ADtr/KgXxWaFTwW4Oj3uK6DS9vWOnObZkr8k/NRREQKng6ldnsNP4LrIVI++AUOD4JfQvPX
RJH1qtAH/dRBSemvcr+MXmw5qO22T3I4qY2jj61rT4FKIp6ShPkpAcDFevTVyloPtQ3VUW3hjo25
n91TF9d/gJ1l70bqcP6ddpf4OWhtQ3pcZRHZCOezL1eF8OqWV8WOoWGTWNjQfvZxHhqDZRDRFoJU
HUuz9dlgFd56InXnklKu811hYsUTQ6dMboPGTE9yu8CMLUuNwJp0LsSv0t5xZux/OVuxBwrm6RaI
AtmOeojD0x09LJJbCtj5OsIJnZ9mlZH9MEthfdcSAe18B7LTt0/00smBlSqvutiaVlnWrDqokUG+
M1pi0QBHKqnwtrSAggmBdapStw9nwA3hsxKXX+8q2DSssyK3IpBLPnUkLV3B/ekfUg6Vm1AvDdyg
ra6C++zWaZQXERiZ0h8Vr7jCsGfEZrcCc1l2OBb7kntc89H0JAVfwMdJMhJi1UzlbSkrvZ7DGYl8
UuiLaK3chAY763Q9vIKTsleIUmmIsoo5syolFCCWSe0MFOWgq5uw1fhzN4HfzeE/I9i3FdMQmFMd
qjERCkkMoHBH1vYEmFOtWs/u1r6Pkr3dkJNoEPQjAvhouEVizB9Xijl5CJsLsPUl+aAEEQnaYNgD
cUOWZxDcQaxmmfYgeioXNyNIAXCBsh0BNMsquwlLx85dlISos3oiLSxXxZRRXUeow9ozj7iWfh8J
2nJ7MdT1C2ql+lYZiAHZNAh2fX5gkf4C7EYl3dOsunHBWZSjmxuD/kBDJphuiQ1MM7dKUgLmfQzW
2TrlzGdf6jFpDwff1CugTIMK8Mcv6P/BEOT4yCNIUMe5Uqn1ZlfW/HjMLmFaW+s6lZ340aWigLkz
knbSXDYcKJMVMZ3IrYqIGNatzfY8pLlYZtgR/Yjp2dADNuvGNFrpWaC2/skIfbQ/69MWUTYnaUIY
dyoYAfOCNuagX01qlkKeR5tLGMiQWfT7wfESmBF2+oNfG3aBXH/Ccm1UMqovehRFe9mPkgwEnZMl
XbBcMsmAsrxI0IGbp4nasWLFVax0YJmpS2eXTayh5ZC9Ki7VzCava2obYrOxLybjU615fu5KJG0/
k1LxSRmGuHchOmW8EYXnbe3AZBolmDWA+Gvq5P9pK01v9QctrAKiXBwCSx4IXA1/JFoT+kR5Ahhe
jRGd2ZNU8cvwmrjF7EYbEZXdK9Fgj6qrdHGinzKT0JhLSqtv0OBpTvVi5lzUfY7v0tnkUdoF6xpV
mkB20craO1SJbaq7CFbktCX6GVdD49UUU9yQLyLEj1+Sjnjqm2r0hGDNKjZQpaAwB7yL41VHNoz/
0BKp+hDRtcbMGpGXgxA7n59pkgkoC2yBw5PR6Gpx62eKKFJiNkWTbtkrwv5Ph3bYFg1a67OWtMfp
myYnHy72CIlqM5W5YwM9c0r9AeYfcuZ0FNkV2G37IUpMFRxKHevGrm0gKawyTS+qDd0zuqqzowCw
Jd4DNItYs3BBtpEqSLgv60RsR1yTHWRTBXVdR2eQpFbVH7FqRkbyg5YiG540wA24w1g8BSewrUd6
oVbB0mBNdpTaK+DIXKJRzmczUTtVtzF8oQX4c0dzyz4sIBam179nyRBd6mDNbiV2jpGgdM0Qm6ak
te/WVseuvNFYktWc/XEdjJSvwM/Say8TvLRrannVdxU6ZwELsm3J3+2FrWwSmKrxZSyKJr7UNIGV
ro0zZz+Fo1Kfjg584JSCSrgd0MCceoiEHr2izjoXDYx8gO9Cil7KS2PdKF2dxnhogZmv8BC24OzY
8FvQQPdeq1B8iVqzfoFrOdwVbaftOhorwR5wZPFt4lMdt8ZY84qGNmZWi0s48fUu2XReqF579Ewv
K0Wrn+0gxOGmqSFe33kv6RLtqQreesNsyHgweV+UPuCtJz1XZYqgAuQQ5NUD8kZHPvk2AifPt7aU
QM3DRKFJTREFGMFzGqNW2kJF8wgfNgFXuyBPauek7AzrR67E0SFvOoPUM1hzjRsTEEeaR6wOj6Iq
RxMvfUkNo2H/GGArTXAVQr2q7DM0jcG5opE64uY1TAiO4ClOwCxv7St27c4jKoKcoOKGV6Ix8DKg
pmj5Xsi9GPo1u97uNph6u91P5K9dWd3sJBp9M9qj0ml5+ed42Y3dVIShqhGuuxTmVrIifsYo6Ypo
Nhpb0bdAcYdWSzc97D5iiQYm9iP9n0X1Vp/V+YLSKUGUKj3DWWb3tkydV6z6ZUas9zCQkbSKJ+Hf
RJlH3RH3IlRbK8MpxM71yggBH08s7McwNYty/PwLbJSqHKghOFm0Lt//AhbLcopDJsoiVb2LWknN
rVeP9cubU/sfiv5z/fvtKRhAEDMyqhvscHRxl32u2NQGXaAJcWPTYU6I2UK9DGJW93IY4tk0lNYH
2g7N1B2pjy97pa+32MDj9OpGUD+UcqdkPhb1CvlNAyXVtV3WKbZbK3SgqPW5snIIh0T7Mg3cf3Z1
TChaaaH0D+io3SKuJXfr83vx8Y6b9lwKkMCTgD0t7ThNBL0mMcMcl4FhbgEZRPvMG/3rr49i0FCa
bzZwpOUosRbkHYmguKmkOp1wUDLZ4njZER/UoijPzaVv6WhIznQcUTgK3789YpAcIyP05qrFOZ4J
XNclp5hyvIsInciPPMuPd84GX0jTTKNmg4R1MRohWZ4FVyVjQ+bw6owIrjaqV3T1ka9y0dXmqiRM
N4L0pKAlayx7KnQwWpY7vkoPmXy0zRXBfhWCB8Vko8g2MXKwY/2qRcNhHpI2A74EOikgHGe57tuJ
wMEyytIKxhL2aP1ShZZxJYKgO6hBa92qU58+sdwMrorEPz7yPn54hlwqvUWbixXYm14RW2960Lml
Fo41mtQV4oSGBrYdhdJRTarmCjum/vD5e7lAhtG8pE1k0ZWjUeagYVi+mHoRFmkIkWMGFbDsNM7A
whAl43gnOtjtWE6FDdM9EPeylB55S5XtXYRFHP74/Id8eMj8DqZdTSPKx7H1ud/69o6PtRrphkLG
V9TQBVr12cQRQoO57btqGZMyDbHp6Jv1h3nQYp43dG2ekGgWvh809NDhxLJnMmqEuCfKT/M1N4wc
AQo3Uzt/5/hyioJVXDl+evH5BX94zjBlVJqE6F/Z33yYdzBhzWfiIHWTDjUeIC9aUqEi6xeiRjjC
fGkwDKAMRAsWBagDHm65rKRpUrQonZUVLvo7JVWoNFjNncPx/ssDUVu1eXXRbRqowxc9ay1CvwCo
nZPkNNzZbX9HpfJOLbu7r14PjiEuap51iH9axjITlzuEs8HFLa2pW4fSHO/Loe2oE/JXnw+1eDEJ
qhTw/4gv0MG283bOf//N9zjWVqsOpha4CUf7Qwt6KV6V0vqZ1JhjKkmR9cgtXEyr84Cs+6wV1M55
OZYDFg6xaDqcZTdvbErLkejWyfEF6cNlgU+02QDMlXWM7x+WCgnEv3CUAAhZWmwqB7TGZNaB7ea9
Hu0tdfjinoNXkAHn4WYjGGaGxbdmpRjbO6/ASO4b+kPCWf87gV0bik8Crx8lNSIYmOM+f3iLj4xB
UQxxWNOQELOtW06mdIoqGmKzPlTpn+Geja6Tt8+Jbg1HHtofBiLTA+U1/2JRNBeaHrLdtEKvIt8d
mVFWCPFGkMb0qiI9/vonZgCjpLVhMKBjLqVQvdqPasj5CYdtEQFV46ISdvbr/4Ov+YNngPuHAoV9
EQ1oSEtLdUjiWSKqDStwC4Mr0gp4mNSO+6Y7j0oxRafeZPvXJJZ4FxNZVNOKvmkD0J8IP2/XmYmV
nKNVTY5hJj/e7NluhdVFI+GYZtPiZmdNJ4uoDqm2T5yIIbHF5Eu00caZ/+qrL5DJ05xdA1w8gpzF
fBZOSTDzrgLiGrvX+axL2//RfGaiqZyXfU2bzbqLK4pCaFxI1n230SIa6FqSbAirwuPdVMnm61eE
VRK3hcGbykv0fj4LW+xFHSHWoFMJWArCybvAoTEgYuavPh9qsbzy9ZnYPmc3JmYL5HuLoahNJXEF
IMJlmxjtKdzzfYMvnE7SmDmGVpF/LrD4PH0+6uIQ9zrqvNwhvuEFAbT//gKxUyqEA9e+ywwHTEfl
mH7Ri7a9dOqG9zQI+u9TWKEPYa1w0YenR7b6f3g7WWGx9oPfx0S1fJbUGXoJQWLeOnWFfmWrif6Q
J/O2KrVSftDnV/txNIvdMXHfXDDL7vJqe7hSvqEVrOxEP84LbqqGp/+jBVdSHOX95FSK0XbxKBMh
OCOW9E2lGeQH6q3PqWFmhyhonj+/ng+rn0X3n30ge29OS5yG3j89QQpfFTWUOyJTi/am6Lv18av5
wyAwX7DFs9eWHwdp7HQMc4j2q8TIshtTBPULr4W5/fKlyPkUj/SE7wzz//tLSfscIV09kDHSGf41
k2R2KJv22Mny4wtgz/dLR4ULqoaW1ftR2N+GeEAbYH+5pRtrk2vrdrDX2T478DaOqb//OBxySXSJ
rKe4dN4P54115tkjpVI978e7BD3KSTlSqkgse9h8fv/+NBSiYrZDHGnFh72kUc50NaJewKrHHphL
J8wPaszxOSfM9pjl6MMrQREAyALcdgMm+IcTH34eBxWNQxa0RzyZQoVkowa8fJ9f0odR2PqYiCPY
t/I+iNfQjjebSWWKq85kGIJ4eN1qKq7rYpRfvnGMwk2bBZCsKUy8759RW0SdYlWxt/I5Ovf7djY/
cFZO7W9siMxj1OkPO0lGQ9TBJMSulf3P4osdWqOWll8C/wrj8N4wCE7Aol9+GzVgXV5k+UdgEX+6
h3iH0JcwzbI5WYwHIlaWtNid1WtJWbHAdQyOjPZfflJcFzksvA2q8WHhJxpSzbGSka9MGuV4UNOB
46D0hpKs8q+OJJnpsH0jcTE58y8kT2MzIe8N8Z7padniqR+gjYJvTZ3qyECvjOs3ZT9jfiXm7QWY
KTxT/Pv796L2+z5DAjtPe8zdnRMP56Hn6X+nqBPOitrwAC/3RX5ZODQ/0fQbCY67MULvUZGBQWYJ
mYA4WNlwrTKs9Qd1JFQGvQMJ4VqTwv6xx/aibTrxQCqngdM8SOoLW0un+8AZqR1Q+BzvLLMBZ1R6
LY0ou0TPRSPXDMEgsU5jkhUc/oPYKv2TuKbTsKd/+b30eiM6TQlk+1mLZgi2+nxUuBuwE11QUyc7
j+YN1BJBJsRdPxUkXddNCvmKNqBxVcKkmdY1AoczZ9AwJUvT94jByQ2LujL+zF9TN1jpirmc3Ha/
sob95I+5vICoqj1EeKRoW9ktZdEvP3fKDpwrqaDNdZjFe1yTD4V/hmzA1mcjVsdKRuPp6Hv88euU
r2sp3UUTPfvyBAQ/vICkz/JAiBrlJCMZ4FI7LRuhXvEutLGYTr52WbiLOS0gspp5Zphe5x/0ZorL
qz6hRATzMidk9mVwsCElWXdMfrycBBiFiZQqJxUyquVLRXAkCesVyD9WxHewnwypAkxYl28+v5bl
CsQoMOwdKoBMBJTkFiu4l4R6WwcwGbqszQ/YAv0Cc6LHNjZFx3tkt/yHS+KYwQfKrpk6zXK7EEdF
G+Z5q6zaXiGSJmVZ8Glc/p4EvqRdvP1/MMB6zon4z8LGbfUrewr+usnbJvhVZX89Zs9//VeGceSp
CZ/+OuM/1m/1jvMf9lvuaNv/As+OeQK3MgkR+twy+u0gMZx/zd44sDTUICh9GDzvf+SOiqYBHqTu
xwcp5or9fKz8R++omA7pYbMpZYZB2F+KHXl//mK+Utmz8ydxKpj1jsuVMgrHocknDq8GO9zb2LBj
pAWa9diRRLFNjK5aTQ3u3zc37g+9JXNeRf73KsOo6PdNCvZI9RmWYPb3E4Ay1F5CYlHkzoyzsr3Q
xFli/105Z1P0zYxg4VTXtf6tbKJNmlfAhFlkotuSbXgYr7v+Zyv6VU4aQlr9XenltqPQEXd7UjNI
MjpJg+7Eaq+zugP8Grm9ySkvOtOd21LD9D7LLyOgFfG0MWso62226wJtVdAUj4odSRMo248tqgsO
2cfLnR/Cm/nOqMqcrSuXa9/I8/ACDOMqXU1rZZu71WWxMa6T+4omlot++chMO88+n93oxezE1ltR
QTlj4rbaFr19f+lVP3wNAVoWvrSDOKFR/fmzfV0tPhtysVfJhTWkqcGQxUm92ZabbbMmMWGVbMXO
20NLXaXbI1Pwh3f4/du0tDTCFelpXzBicBJuksvJRUpwpGv2xyHmCqHK98gxavHCai0+7UbH2jzY
T5MMN5a48suSNLP7NPr5+Q189Wx9uIFvxlq8LQntkxIhceT6F+SPFs9yV95V++GQ7/of2YX/yz/V
L01CXw/ZNQR1XBS3EIP775//ikUT9vWdnT2bkuYdXhdaa+/fWTOp2yqameC1QmDPWt4j4QHi0I0b
+E/w0UINdPyR3ed8FxdX/m7MxduaahUMaBKZ3dqIN13YkuExze2tPCW3ftoeucKPo1GMVSmJUGgG
FbPk2NRSocuRwKCyc/KLfT0Zrn1HEhBMcvU6yw1jDxSq2WbYpMnNoxFNWV4+Ahlu93VpEA+Y1u2l
xbHgUgll/GuMiU3+/Ccu3jqmR5rNgvmZqA4a/a/zypt5QxMKfIYqVMBfBRTF2eOsHSf0DgYAD1d6
Srj2/EocmTLe7zFQ5MMCpJBJiwbppG1o84bnzaAq0d+JpqeW2waipmjqV1taA+H+80ubZ4E3j5rm
NdckHPqYLEE4Kxcf1JxpG4USwIAlcaS5FCbQqkaIJ24rVS0uh3y0D7OEXqWxZiEvVyfL+/b5T3gN
Z3r3G1hdMU1x2IaFwpe9mKm0wukMPXI0JCaF3AhikVZsTYs9+TvqCuFzjh63eAisCkR76VRUssJi
S6IjHQICZ05BRsRH9neLB067D9kDVTpcEZz/qdW9v/dT7jSZX+OTawwLfU84lYeoKMsTs5K/iO3u
9w24oSOL8aKAL+dBWYeposzpXPxzcRvgfkWNwtlq24xDeoPMWd2GrRPf2XoU7wPDqEjcDcZpzZFI
EiYM7hfbm1FXsIOnjjTOVouzI/dh0XKef5PkY0KBAv4P8cCSwtORSp8TLQ45hpOEC/A3PiAKJeQ8
xg2FcPI57pNTJ0eSwemzWzdOaR0p0X68LaBX2WFz5p5rxPBD3z8LdO6lplTlsLV4RQLX7DONtyIh
AhFRdh58yyxYnFvMcWmwh4Xq3XhBVT7aKpDKLWQ43HHBUHp/H3ln5zfgzTuLi5J+HC+JadOTxu2+
nJYxMCpdqXdbJcQysZ0sZ/oWZUm4z0SdfrMF2JuVanaFtqYbMzxx5BaghWxj1FZTVUVX5G5Ccutn
C8LGLifsfbrhh+sjv3Ixtc7LJEcUFCZgFQixFYtzqwO6y0amb+2ZA7wzFKUphHyKTUPqI0PHg7qN
DRB00vZVgic0hfpgn28QWDpuiCzMNQlPnGE5V3xxYDv8pj1iTV1++6+/kAoYRn420bNp9P3TjUej
tlsOWrOQx05WVixJRQkDfQuoAfRgU4AJqpJilWuesc/DqsMfUqUkJUnNRYUqV6o99kdWpMXM+/qb
ePWpV80mKDQO739TURoNGkLV2jcR6RlOUltuMWjmkYezfIN4NnMpjsmdg/Fc0Xw/igqCKEwb3947
EyZKYj/XvVHZmxTj1ZHl/A83mWqpOTd0JWVnFBvvh9JqkmhLEXt7SJpPo0MedpNqqL7J1l6F8Ilv
qU2WjxQH85WFBZq8+Ap3cBkRCj8AK7T7Mj/yVb9qVd5+PxyeqaRQeeDS0cNbixkW/4EnSSDw9nhx
o+eBKte104oT1U8UNzLifMcknx+SoHG2mVLpd9oIRq7neWyHPkzXhae0h9rqrGBlQ23ZVD1hEPFU
pzugV9G3kuWYBJapOvn8g/r4zPjVNMlm2yPP79US+WZNTli+pF6H3h5pwXRGPFy2GtpShcqtHnNS
zy/Z4gZRNYUUSP2Pmu1SBoKrxrGGUDj7vDDbW0m/OtqWuS5+jIXXgPax7XSnR1q8z8epyEirjIR0
P79a/eOHMONJZsgvdUhMMfPff3O54+yLqkmi3Wd1X37Pey++NgdRXxfBYMQoHUh4X4ViJLi6QRz+
nPEphWjlCnMzSVWp0eNGDWFc+AEo4UU52nO7Dt0OTke5i8pgKNyALAgcOwhdz9quih5TEYn8v7k7
j93IkXZN38rB7NmgD3IxG5JplZmyJbchpDJB7/3Vz8Pq/wy61IUW+uxmFl1Ao0piJhmM+Mz7Pe9e
5JZa7ZBeV9LTSuuzUtHfTjUWH6cs34h2Oan9x7S3i4p6kCnfK+wisc37WfgMn3X7pK/7jZVnxTav
RLJh9Nlm8IYpbKmLfvfPN/c3S4mEmxbG2hsHS/ThBbDbRCxOywvgToJRnypbduGQ2Vc5wwmfPMf1
9f6wlIjusDGkjiFUek+/PsaE4RRHLqqyj7IQAYeBhp5SQ4uPIP7Uk6kimmot6XWM2Hxy5d8sYqYU
4QHQPwFF9DO5+csCypxinBmZUvat2oBx7Ks8KKtc9+kXaRstxcpKyQt1k9cMUZVVU36y8f3mHq/h
259iOeQHH9ZvDLSJwYNEHqpSWqewn9UbjAFajLrdz96VjxEjS+qXS314nFMXwdpNpTzw0joYl0TW
AUv0bDsT1gWDFeIYpmXpvz5CuCgyJ8hJOI9Z5ofgPTcGzo8+lQfIZ8Oma5UnwTZwUQXo4n9erb/9
eo6gI4awgjxI/3UJATfQO6fU+HqkJYFlMh6kivhF4KpwNCjf31vq8onc8e+xC5ufxm0lCaJC9dEg
NTUhQ4Q1X651Ad71AvxzhldukaQkQqv1xD9/w99sCuv1eBMh1SPM/dgtxU3ATiPGQw/j2B7jVn+c
lrR/69VUB3I2EEXqTfyQ4rO9nRG1bmNOsE8+wt9v8kozAs3EnkB37qOCZ1qyhEkqbjLc5OKgIPti
jHaYLo1Yw0hcqwJ1WvLPIrA1zvh1d0BJyqz3GuPzsn6sPI5TW2H9wVXlZI+vnSbxXbUHqAWZrkO4
wyQUT4EaHe1BUxUr8uoSivXB0UPtmM2uUn9yE34qTT58HsINBN7MkLNprB7Qfz102K+nAgNxd49y
rwxGs82ZdCEWtaO6BefKQGpbNBb4DsU6uG0CTjEiUbOl0u9CAaRiGLLwNk9T1Wcsp9yPVdsf62Sc
n3ORNJu2UNtNPhn2VRwm1U1mOv1BFAxf4wlJ35oU7IDFZX6jTaFx7mYjO9K01zbJONTHaXawVHI6
8UlU8ffnzt5Ik3nNrxDcWeav33hE0d4sEIzwSouCRr9gPeB11nNRXxj4+mRL/M211siF4HZV/DD6
/+u1pqQUTd4U8hDHIjozw/yMkFa90ip79Nwqe2hRUW3+9Ztl0ABijh+U1sqL+PBE40zvFtlhJszI
1LdKM+Te7qKJBqIzXC9q3+6hDa8mhm4agLEQp7D8l1AjTh/ynxXLRNa2CiE+RsBlTPdy0RU6lQ7m
JqBn35S+loE9Y7Fmj2nyybn394PH4NChlAXBmG/98U2G5FEYFWOuB6eY+6OmxPV5mfThhFa7u/7n
u/v3I3ZtHaBJ5puZKwj61wc6d3M/j1ERHSbHPsoyBGMvchGYJiiNlrtJMB+G97Y62kFtjsknqdLH
8iQ3dq1RsW3hcUQCZ314tgieDGVYlJgjlqHDYo6dQy2NaFO6RuOz3pd9iy/seztk2sbBfeu6KJWn
2B7opf7zffj7woZsz/5N3oZQDhnkr/fBYSqfaT43PhQ6FnZZDYE2V5aXPhuNcxMZQB8TBvj/+Zrr
i/nrVrVecxU2rGpAJhB+vWbYJGO7UBU72EYWb0Itic7Er+Mn28PfFxNSAxrDqyicHvdH2X8PQQIr
Qyc+jAXzooAV9L3RMDAYLWr3SaHzN4tpvYMUW6g4otX+sBO5jTGaI6T5Q4a/83EIrYdMtbEFD0N1
r5FTgaXHSjmhTe0x+jZ/ohb5+4nPFyVQ1MkLKX7+LMj/JVqsNNrQIXLRA0aC2WYK63Jbh4Cvp9I4
LINoP3lzfob5Hx8foSklErZfCpAf1q7ZdWM/T2VySFRsgMdVFcW6UYKmGAoJcSxuj6qEA8xJBQnU
6SIIrx2T2qAvtp3aQyDu4/hd7XG769JS7OfOCgNC23AzwjY9lEooEGLUzq5TE7mDfDWdw0Vx/JBC
7Js1dLcGU8tf/nlJ/iaM4Sayx/6cimNA7sN7IBlfanEeSw70PxOvd+x84+hw06OwkLtENFdg3dXj
OOFh6yCl2EzxrH5yhP8skHy8sQxOcaaRPYJW+7AnETPl8wglGL92R/EnytxBpU+G45Wt9shUX3Kt
1DMPNppKc89IaHcCuOw8a3Bfd+rgRHu9rF/6MV82bQT9qrXtEUcuy8J81nBPiikhlBBnHwuNBFQ0
cX8bDg5jpIpiguoaxu/J9DK1cUO+Ka09bVz5ybb3u80GSihBP1vOitL89cWvc2wM4ckmh1HDVbGr
tGKz1DNeGplkTLtdZ+SrYn7750f7u33gz8k3FM5omta//8vrgcZSgRnSJYfa7i0PA1y0Lgv8ErfB
+eufL/WbN5F6PBQfBlAIEj4qUWLZ9lrSNSwiWIArkFRe9Uy4b3UDMHKajNkn1/vNRgruhzeQkxfx
/0clqVs2q4qcRatBEA4Ms4m9yKqbT9bl+j5/WJZcgoMKswRqyh/3F2URWOOCgDmEoz2AFnCYqIjb
0W/h+PJCF+6FIdEy4AUKPwmyf/v9qOgzhLeK4D/OiXRgAGA+OMmh1Zz+rGlK+TiWbnPz758a3amV
2/RzQ/sQ282yjyh3YNuZTK62KaUanud5UDDUU9JbO2yrT46/360SRLlUllFBkOV/2GoQMOXN2HM/
hzjZWE5bbiHpSNztGtODYvjJ1X739Ig0aIESV9EP+7Bbpwh/pCu4mmi1/CoaMUHrrGLZTynoFG0+
2/X0LBVZbv4HN5W+2E+NOqHW+mj/8ta5dICasLCSQ1ThYpokosawOesZy56Vs4hV6/Z/cD008f8t
iV9v+l+u12Ed6EI5SA8WnDdPX7LihF3eTxRKvhvK0f3k1fvNkb+qJlHRricvQfKv1zOKrARDTQJE
5VOBHNOj9m+JHTv0XAdFNcuNO2slVVc32o+qEn0ScfxmUyMoZ1CZ9gSi+I+BOUhimzPYTg8V340z
15ouU9K8Tr3d7f/5xv7+SusghaAERmfr1y8a0ct20zrKDtqQhBt4g80eL0rNo5CafvK6/+4Q1ulm
onmlsG/TQPv1WnMyTFpLJfoQqV30nhpLfZjnWmzrJakPMW7XJNuM54zlAnHIMttna2g/TbvWi3zc
7laPGEJHyreMyf/6ISrc7UCKz8mBtD1kzLjlcDWUEKtnd9lGYtA2mci1PWtf+knBvLMEycMyCKu9
myufTZMzG/q3z8M4NZ1eg2yXatXHarKpYO+q14uyh5ymaV4HGeBH3pnatSgFFuwInWZz34Fc/LY6
ZtU72wzH01SP1kvbVROVZ1u7t4upOXdTMzO/1E/6U6KI4cjggfE4m8ARPND12c3iTDF4mDQCt6gP
cjg46cvQFXfUM/prvGF6Z0vLM/8exsU4bfRqAlwkUUazjSQB2aOnAYW80wG7XIoOr3hgEspdbprV
jWJECcynMe+wEbXUOfNqk+g0qENqR14McTGFWl50wWAXiJ3MCCcBwFJGS4Gehm3mhW3W7vqkrgh+
MM9JvDRpHS5qddnX0licxzyPOXHBiozvUDuys6Nm0ZOpLOtcVx7RhrZHI/T6Hpynj3FBjgq2qO2T
2mjVecJgIQmMZMqf9ZbdsGko6exoP/LZ5kn2UDLMaPXaC903SLDtY74o8Bk1Kx8sj5kR5b7jY8O+
BAPEiGGcay+5Wsj7Hqyp4ymdnQqvVrv4fp3qVnZ03pzJW3oJRZxRqNPoYCcdJ49SKMLaTHCLnusu
Lqa9PtOFvVByH99r1ck2qRraWMsS0GiBTISxX++3uM6nuJ29MZL9lUNxp4A6Qwzmx5MJaNNo4vnJ
SYf0XYCp6zY2J82LiQGbxBHGnl9crbPFkRa4mQUAwcSlWubozUrj0D00itAOSgP+CbTL0F8WLGRc
z81HDDaaOm7CXWGVzte4zCceX1Yi+VEA0J/dyW7uw3TULKSr5axtJizlHC/uC8FRpySzFiixu9zn
ZkwTtQ9LJ92kncA1IouG4ktuVBMMKcvt9gzilHdYtNmHJbIoMyW2embeuLrD0Y6qd9jXtCAEViG3
MF+gNjWtm3ZetvTagxqym+ybrE9Oi9qoNzYPHS+kcEqx/1AUnNlme1SjXRWrct/bNWQWwHC9E2it
fS5ne/pa1GhZ/c4U4eDJse7qoNRBp7OAc/VbtIQpGiYoig71eVk9A2Qb3iUDsy5iPETfXtuo1Qsu
D+V3F+fYe8Na+rdFjYFSMTDDEEs3V3wSOSbXGHBgjt7OlvVudSOgVCT4auXrKHxGlmGEGHCymvu+
xuPec5jd0P2it+y3FnRMDlU1Kt/SJB2TjcJM/7OeimSHr0xueIbD5Lsv4/X3YIPW+wtyIfMAxEp7
B5ulpbtwnJwbOk+gR4u0NBM/JbfBUiQyH2NTOEe4CsnoZ7HWh74iiwH3Cd0sXt2RAqvnlDGeVFU8
y3gDcc84RhwfJXqKesY/vk5B3picys/4vEWRF7kVb5IZ07Tye5VBwG1f9DP80ijuGYaHO0xTLLGz
m9wo2psykXj2GdPqWoFW42vZTvmTAmzlkJeujsF7hMoTDO/QHtxxMh5xVRm+jdSBUXbFcpC+FgOI
QXKuObG/hIqCxCzK+pdmVF1MmtF/vMrEKBpPHxen3qKRDr+OSd89jnNmz75ORdT0sADWQ5/PHeVB
hPzUpJpszvUBy+TuscVV9pKNdYisvm5AN8q8s+4SdTHIvCt3TXiLZrqJzLF6iNtq5IH2LN1t3+T6
96hZrG9qSPLjLZWcb5qkiRSUBUlXwCQZLJY6fu03bOASp1LLwIvaXGb5NlJzwxc7jQcaI0OXngbc
dN+HsIjexayNYHAHVCceLtmAIY10ce/mdnQN8Dq0lK7IjoyHrAcYCE5XUiYf7VbVNrx5E2MRwHf9
xBTZba7W3VerSq66JX5SF8vst1WKroeEppfmIRUNRmaVMtZBjg51DEJ0byNopKlqQN7EZXRTRaa6
zbVaFPtSX1DGt5gBiYAWlnLbLwbM4DhZmrs27qM71xnc95Gb+SDz9pRb7hOpY5IENsRRw+/Y3BHH
Fv0JOfkyb/BcNF8Yo6hijz3LfVYzqSwkufps+phWhsvGSXtwiD1uZQ9JZsiXVKujR359I9BE4Qru
LekcHhc5uAJsEy/Lig4uf5RmqPfMeCj5lxyF5Je+zWocFYdswhtsnpQqcBXoil5YEIt4UYv9EEeW
Yd05c1/usqnST1kNkM7vseTOvaLvlGbjjO5KdbJCBjUkZsUxa6IDvueWuTd2UZpu5gZ6soexRnZY
ctDI3oQtSwQ7Mu+x8HFHGfHxJgjrbam9DINsd6McB8eztQo/plIq4xWLGTq0MCqoc0U/VlVgl90E
q8oou0vXu0iG58IuX/K6bq8rAsTeZ3JmGjw7ouoMBDbNVW+sJLJQvR60Z8ZnnLNT4Y/7Zx75r3T5
/6+ZyFLf+ku4HGC08F/fiy7u5stb/v1//6/7ufmACV7//Z+6eVMH67uO5Au6x8w/rW50/9HNW38A
QQLzjnznJ1ye5OK/McHiD8I5VPH8JJo+urD/VzZv8PsY38NmjXl/Q+UX/xtOMOMWvwaWcCXXOb2f
2AfAGVxuTXH+kjK1vdVMSOd0PzaUXPoL+4XXRaFqfC9WfSMDULmODJqeXv6m5UWr+mab9FvDkUm5
RdPBpAgwMpyZiOJKxzM6J58QvE/oGlhSBaJXyQe4GlNF1X0RVc5Xh9M33E5NysgOwVjnKEe3V2J0
GZE1xNbBUMPwC1re1A0miOFjtjIyqwZyIms1YtxGRZzN8VRrdbyZNZK+r3ZeMHfmVY0T4RWqdSgQ
i4uWC7O/j0U34fDuzN3U4U5g25nwZIeF7g+DBBw1nlu76abujW7a55no2ztqp7g65UlkEZs2jT7l
jKenk/XDQEHNPLne9VN67tlF1BsHWNh7glRJA/A+IwWcvH7CsfWxzvK+OBBx1/pu7sTCTpWEWCpm
7tA4ta/0DvhHL0cD+wojcn4gqmmv6x63RKi8PsYpci+o0H1tFfuxDI1LJwdvgFFz0rNuN6uql0zG
9z6ObutsRFmKSxkmbT3w5aLWiOQ7F6RPUp4VzN6+LHhRgvJom9NqvLmxSjCNuauc+FhPYWpyT+Oq
PrepeRwSeSW77m0aL8AktkURXaW5HaS16H08VudDDCLXa8xI3NmddXJl4du6czJXs6bO3IsS5mJr
gwJMq8d5qc8Vd1g/K3lZH8emvSaqNIdgnoEoiTG6HXGy2wKSTwyvRBw3Te1lCXVr2woqkSGT7Bs8
e9PnxSynC/QM8wKH7qSymRUsDIZz91Fq3Y98SNIZ+WhHkbHnAE1vc32A3zzT/pMM1smxaXb5NMvN
RBrtgyT5wq5c+UPCrp/rEQCHSgF1ghg2SxIMhmeYzemU2e4ebo56ErK4B2ES6E3+WKWdRL1c4wba
9Fbs2/1U1RQSq+jL0Ojl0bYbl4Oiduj0yuhKdb/bwpFBQSieE/UsmZ+OzWlUamDKgulRRd+M4RE6
4EWixLQ26LXNh1K6itxUuLo3gYbC2HNZCLixVfvYau5ic2lIu8NiOzTTJRap7bk8fQ/fz8tgEDHy
7IMocf2yicq9Zc93Q40oqIqRyC1dsaOG+AXz4C1e552Xh/l4s4L5GMPSTB+TCdZCbP0072gOVlqB
K6kJiM8ZrW8cPeYj4dNyRd3B2LY9f4hWMGZZ2vZND4xAOag1PuuA5Dx3lslE/FW9a2R0elHH7w2G
6pWPId43QRBYEVQvRK+WcerGagrWMc5j7KbxlbBxgbFXcKCZTnsY3XUGEp/+tZMuegSa1qyIl8Zm
2xY9fhW5cU6opnl2ooTntjddX4cUGfCt3Bs9luawgflil1smZd5SLfs2GloBdTLXLsjRsmJvlsp8
Auas7ZIMiLM/R/w0cDwRjJRsNqOCr9dRSL2TOxLJ2AdVZ4Ft6g6J3o2boof7QGkXekgwFvVuJh3k
ZSv6np2A3gHmey4ATA+m8NCfGO9M8uu8Vn5oSn/dRtUPO7SBVRuxAnlrLruHdhqcgOr4QyogP672
2rRNAHGUme+w155UKzzKxnyeRZEp77lR65FnO17jlIdEg+MeOyoHuRYWxlekH8x9joWDt1rjnmlp
XGKiey+NXaLssFRuTDs6NnF1iYvWvGI/9/oqM6+zgTQ9dZSeHc3NCCY7E9o7T1Niq+hXhvajSHBQ
tTOHhG+ovzdjHv5oIvGauUxZDO7guUbKaJBaOdt5Cp/CYT7jGaccpi5fvugFtG81dOtDMhgXDCgM
cvGSIVW/rfL0rQyV4loWZKZk1nHQmJhUFskNfdLLnEp6+yVs6u0gFG2r9Bora8W1Irt0SEGQYWGy
iZGJ1QRVOl5pyXJuzcHY8D7xV/akPml1Hfum20bKrSZr6wrpJ3UFfpBZ8vJedGHgLCr/02KNaaVI
5DHfcCIMB1t1Z5iVdcGREeR02LWBbUfOuK9qtgxcQsAK1j57jhUsJCmeLFtIY7O4DzHPtsLxWVil
OM04lxT1viTXmIZ6HbFsTwtG5nOyHHrX7p9zhvI94faHojlZy2FyS2/I6uu0njlNR6wtDIu1X9aP
sqF9KcMJZzk08ZtIr67AoU5+H39lp+u9JJLWGWdK886YTPnNGL5nVbahqMUdVNo2vYnZHHCEvHW7
0UM0suvC9ITmFGu3qr6OISR5WW6rr1bLfLtbnLLIuLOdtwqp4kmqCUBrCoBLeE00eVZLVAjKnOP5
UtbZFoRU+e7K/rrCZ2CMtDOA2+OcZLepTjFtgkxKABweNdn5k1EQB5RBpI5nJe5PctZ6v9CUL/Ns
QWNXrmuUYb4smkOuy+9svqM8CBxlfN2KrqFBZFt4TidH+VFpt/0KQW+zLcHB0+Au8A3spPIMPEnc
KnXXmf2dmcdZHIx1+rVinyyrB914dzDMGSLTa5Jv0LnXMZ1rYoOtOo2+2pxxF/cnXEyqQj4An+A1
09iKmPFQpN+2Gj5LMXKMS6Pc50rzVPeHGN4LkCe25DCQy3fHVnx0dL4tlKCf6m2WjPu86C/2wubz
uqDn7NlRhM3ZblPDcC6MT595ZW+IJ/0sJ+Rp0MORy409CpOCzThOgrStdjIejq0+7TuNUp/4mjXW
tRMbNxHjHmntwIBtWUYV8cWLpZxyw8SLs1Y1QoI+WAb3nPfrrviUZiKwqVZl7kY3vzUq6byuxzc9
U1IilscJ1rbfIONsQtx/lHbjKPXJxZrIC0k/Bg5tt7xd2hJArYl9pL6NdOKPyb2uMKZt05yKyk3d
RoB+ZEltL0r0MyRV4N0jroC0QKvbBDv31CNGRixtwQK3MZsNaAUZe2jWh8XYWeT/02DsGLAPNJS6
E4Bl9IjDcewRBIpw2gH+vB4nXCztWgs7HnbFMSyX9napFf1gMfFwBKQY7+VMXOpAa6/b9oxSiXe/
6J7b2TQOcJshDdsCy1YsOuPmVh/ju7y5FlFS7gcyWAzslmvdaa+0ZrjSEUwbzhzoolQHL80R3qtl
emcZOX6QhjvsYUQ4Pg4NMKYTzO5L84eY0xvXnQ6SH/FG0w3GPL8HdW76lHv6/YDyw4+YJ8jT5qph
bo9EbD45anRfG5mKYBBkdWQcsmxXdonRMcVRbfgPQyaQ7MUYHRHdsbqxWwCdaBP2JCrmRo4evUW6
fRAieSolw27FaNyH9FmjGHp7TfYv2oNpZQ86Vy4aGr6KDQxadx7NuA9c7I68Rb+Y3W2tryseRkLV
G1tsLHzOYiDCsQ/c+6TFKixcyY3x0rVkL6ixIBfJK2cfx+W8RbuEtqP25tjy3ZHFGk/7zFYD3C46
5N/9Bsh4EIX5tlLUZyMm1pw0jMwq6oLlJZkwq1WE8QUF7NP6U3aTPapTeh8nyqtrpWcxdHeKpv7o
lOHL6FJvawgJPDcc/I40HJGUq1wvI/Y5c7its2SbT/VZzbSjYuRHEWuc9Sq17km/18z2y4T/hlG+
txmvlzC5HUl+pWY2K8B+1drpxe3HF6cRZ9mrGxuNkhdP7lbR5a6Iqy9TGV7M3tr3JbjipHdzkpHC
2shONb6MAgsH26Z7YDnWzM/W7LmYtytYRPkWFYGDHpsbyvi+qvRRDc3EnoNc4meUUPewFrklKYj9
mvYxRM3Xboibq0if6n3YoA0goq9HKmgz9Y6u3nRGdivDo1sYL1A8rlLWSjfJTY7JCLm+yodFtJU1
7hbvjaOkiKvkVc0s8bRnpGIzJ9HL4tizZxVzuy8q9Q3tVDDpsVdir+CwOyYUQk24/itKqDOPpSgD
7GLeRKs8uKF4kNmwsynCY2wMQtie3i2GnhTd9cwKYyidwYkicq9tejzUjXKobstV4qqeXCzriHtv
cmVPRNemRRvF0NmFDCJllCOpXnuG9ayO6g7j242u51sxVuLIgNVWiPkuRkeEYRPUKzp+DdkDkQq7
zKZuy9cstTeYUwUjDDVdgOJd3Z2t7FSF1jFarku18oT5DIFtY3Q/ZKls+qW4jefBj6veK8uG4K8L
Ju6RWVyrEPrzoisDi8g4HImqpHq76PYeg629yemWSor9aReoeQIMqzkrtvLYdteimO5rKzq3lHI0
KnjEk8E0u1tp2+c0GoKkGx/Lwah9gPwDxSklfahmh/MBsZLmt/KStABCw1j5YRt0XZjiYbx8AZks
5ytbm6wsyHACVkle6uwr0w8mHgDCIsxT05IMJ2zamWzIcJInJM9IdRxzIhbHhCr8SukVnzC499Ny
F5VuhplZUbnmThghWc+Sz+p30Sb6V23s5F0ToVzyQi2236KqyV9dtc1N38i6/AeNXrb1Okk4Xhid
nu/NmZEtD7b6XJ+j0U0ORldhVYgDdZH6mDZTWdNVJQG1lafa9UAOp8DWpfLuJ7bRQIYOu+YNl/KE
KC9yoLWLUALmSjFKB7qBDciaakk5cmbl0WvmlLgUtWajHg1rHvBD6Hub0zrTqfJD+ldUH+xMJ7fC
6MVGLcNpK+xGLfzUKqxoo0faxban8skAj3zu9Uh9NWpXYuCCNF36mb7QUJ6UeW42uApsooYgOTAi
s6MYn0OBobGRlSn/QsFurcqbEGt6bIGvcOLIiK4GnRaBAh71i2xRUtC37PEEiAes/npDIwQcrbl5
NmnaVH5OA2+dL+pbe5sOsTwtDoqjIKyT+MIHGx9Q61anUVcMsIv1Iu5zIVg0MUC4h2Sq0gccn60v
ixuOPxRLQ82+qI2bkdwVKSOomppTpm3XzGKcVI5XK7MSfK7NjABOL008fReGJBcs+ICk+3LAJygQ
bBgC/RrpJolyY9+F2Fo/OAlV3Q0YLqzhtMoalVPS4hnnU3e07G1rFyNum+qSpxvaekxLWHYM80BA
IbmmH5jx9tOKu3bqjDJkUZX9FZGlo/uLJvqSHgSHpW86c7bu46PV4XKnJfdaR2+UkMC1FiL+EjeC
FlOCtzjNlUetyWa5y0Qaq/fjaMXrrmeqL/ADNDoruFLNtBOXrzQsmAgfUqYKvdXOQfHn1ZDkT2nA
v6pz/v/pQwu39Z+qoU/f2+6/vLci/StI5OfP/FkRNaw/UKAwSUdiwqr/6Tj7n4qo+QeSN5WOP0ob
eM1rLfK/K6L6H+DRVlA0tVLsrtdB1v+ARAztD7gjGjPwQJ+osjrav6mIopT/pdNOQRQKFuVVZI2A
xU3g3r8WRO10MKooxi9Ac1NUnOYjIpb+pqKTGvRVivwaOb83jAIDG3x/rpxlutGzptwWuSpWuR7k
DVZk7yGdPPUq/uWq4qysDmO5KW1z2k908DH+mHRzZ5nUPTp1vhrUdV45tztSQgBjbTdRhm9rTvc0
LTd9gVejayvCQ4Vy1cxZxxR/XVpbI+qUy7iIRwWd60YZYmXbDXbyI5xL7VrvtOIpVWbtpuwN5VZf
7OamH2P1KOwxP1n0jXJ0qPNaAcWc50nLo/ZVVEFEor1sMHFvEVuFEwO2dndM3OF7vSb1US/upKoo
Qawt3wwdiI+dD7lnjIw5mM2rHj/rfXxPnfaE7+1Bz3IieKLM6JC+Uf2EgjndWGXxFtr1K73a96Yh
Otd7tBTuFTZbp1JM23jE10faN5osbnBnoi9iLPsx1B5IbAPFrnY2ElFxUzjJfdRU9wWSfE8vxEWX
OcIUzavpNeNvdpVm083oPCexoGGHC3mT7eihnOx2Og10rcairzy7VF7rzu69Vs9vu1beuzN1ZmEl
r91U3+FU8oSlySlKxRV2qi9puTyNbXYINUqwZQs4XN/IXmyBs9/OEAaEHeLKJHGtEOVLi3/DZLBI
lPAaO1xcRNfuo/piZCdZf8fUMijr5ISX253OdB9HhrwSpbudMGHyHalfMVfPJ4mdc6TlP2qm3zEo
oWftXqiE7+vWudZrruiUwSLmZC+Rxy2J5WPzGXTJNZOESOuve2lt6iZ8y9PiWyFgtXS3ik6rOaLl
tBAaprjE7C39BslroDTbZXkZigMOdI+RhulPh1nyMJPaqvpbVer7lG0bS2F/MZud6yKQV9SC6Lx7
VjJl2yjLtpXlFyt8KA1ykeyu0RiV7qddryc7hbnUKL6JmSFQCC0azMPcUb8YnXWBcXvRC4fxzMel
fQqLHk5A87qIkEahtTerFC2efZ6H5Shy8zVu5E0UMk2tZtezoumeWXKl2m6Cumt9WrUHJX1tB+0I
nn9vVakv1NmfZlYn/GVvgEKi62daK/LiTBpGqdGrpb+xgq6Wpt1qg/qS6ljB3mkRz6lmrDqsvXwY
f3CI36rpeF8MVPkcgCVpTdpgMPzyXCg1bXPbujIdZeNU3ckY3WMiqi9xbwW0boGtnFvDonjZbxvt
DhLik5aIrTmeHeIM6wr0F/o0Me/ceTrBirtqbOzBEsTT2dZI241Ji1EUxk6Pu03bylc3w2zMKsLb
ORvvxfryRY77oA37ur8z6+/5TH862UKdCNDdbSf67FZJ/cA52E29ddT2BClha1fuubTdyUv3TVn4
YzJ5JZhhIhuvKcWmy0iEjfzaUprnTFj7WQ+ZRFU2bVWdaBRSTFDc26GyrhT7dsDmURT6rmRERWdW
dVx2Rd5s5mLYt1a7saLX2bToYbdtIFHGEXM8hvVwAU/zBO/1q+bAkq7icbMUaDnQppChWXYZ853l
rqNj7glYFvIIRM8c1lAaVIMOs4XqMlVP0/2C8v/GcBvQ0D1eeG2MZVXctbRGs+2kvc/OvJvsJUD8
uF2aXc3ybVR7g6Hao65Kya4Q/ojCxXdVxGRd+X/YO6/euLG0z3+VxtzszdJgDsC+C0yRrFKVSsmS
LVk3hGTLzORhDp9+f5Q93aqyWloPsBf7YrobcssKh+GEJ/xDeuok6RY3OGuFn92pKIpvgpYzG3pA
P4X0Dtz2rp77tRkN1xRABy9DctIHURq7qcicW7sQKALI4t5BSAEIUyLO6jar3MaST9HMuNCkeY+y
IunQICWnk9TbF13AaoU4HW30GHPBrr8IlGxvgq5AgrBLTvETuloiJ1j8CpPDOsn50ZUwrXbVKuqX
tJivWyN76Mr+vMG+BYh6LfnYVsonRqr0+1aohrv4LJzrnDwfjbxRL4dJU85V+Q51QAMRKw8VFW9I
ZEAin6LQjD3RhBlzt1I2dmytG+dscOKHjBhwlYp8ptSDuGDYnNCCuWpzqlHJVH6SAJynpM5Zmren
xUZKqcskBSj2McUBLKQ00dQQaNVgOHUy6FoOBtQOznJ+Fca37PmZm0/XKi52eKRsMrk8VRP7ror6
T/TkpVVUW5/quCKJ42Wl2ChSkun2eXEZ5wZAzzggCTGU3m3ycder5TfKU1/nTrshTj8tkqFygxCb
r0K+wOGPDEyR74QpggdR09hCiRfVBFbHuCsQ4cWPhSytcEtiflBiIqQ8RhOmBdzlDl19W3ekaXJe
jzgUmr4sJ7eUHNstsJRwayvjWTI/UEe9Gya+S8WdMtnkub3kOLNXJNK3hRKZ9wijSvPGKarBS0Nt
WiOOCVvbADMnkB93SDbNJX/u5zu5075LE5j4WcHWtE0AHBmwJ1fmiC9IN+p7er77NAtulDm4T4dg
cQc77wvnDjLKw+Colyi6rbFb+haN20r9GJa4NUZL849D6Wao9GKTyLLkaUYPsSGSbPRu5XgzlPh2
RwLPNRI0ZZWkHWn+OGhs39m1loUjRz6V9B7dy7qfq43eGNU6WJ5YJlt0YJwsWJeZ0p2h9cKantrP
RaVrHlLpwZ7OqkbGbYX7OErPYpPzm7aquDOCjANer/onXWqttV0wG8YO90RyDeAfTtzurDb6VphI
iAI52UOXo4w4x2RBSt5vceNO91GDnE1uTvIm1pV2bdegjeSmtfFPE6uwq0/UvKbprPCUbYtoaaZb
YdojLQEdUIVZbDJN0kgd78T4pYr1fWgIyc2d4FKzcM/QQnlHeGGwT9k3UutcNFm9HdlGNHk4qbFn
LMcW3oQun4fpo1M65oqsvfNVYzq3h+oai2f88SQK1XIqXdEED31N5DdyWuwmwJN2FNRuX/XRWmjF
dTVG+7lIFDa2NqO9V4udaXT2adFiqOG2kgZKD2HNs9Yes0scAdk9F/sQbEUcfV3ii3uFWCRPTdsJ
YNZ2ONnbIRJ3Le2stRbDKU+kj7OtOZ/QwAYQqjkikTnTcBsPSf9AIPLGwbvlG1zBm01Uabe0xCy/
b6Tv/xP0laZIvYaYumZdS327ndCNXdlSS3FX6raVRB0vpLMyiulMrdXHuMk9tVe/dQSauiDPjIvN
c47xn3TrH/B//l7P8Z919wgT5gcaZfvtv5bv/pFmSabzYaFrGCiDWT9gJP9CnkiW/GEx/cEwglzb
Qs0BnPzPREtRP5iAjBdV+X9lU/9KtPgS6l0Q9ZgVKLmiIPc7idaRAzqXZS6MlYVJQk6ECNBRniXZ
SYurZWp5xaDkV4Y80Mme5/BkQGI82uYKnGkTtZIbWFDhjp56N28w2ixcgbj0gqXrd3Kcoy5Ryz7F
C4LjeKyUC7hFovOAQBq7ugzic1NKrI/qYBfXvd3YC8miDlb/z6Ze/1S3Xf30x9mDaP4A2vjtoY3L
4n8ts/xrSfELm+j2fx9+2vz4PHwqF9zRwSf+Mwbpqnuqp49PTZfxo/yin9/5f/vFn3PnZhIgmb6W
XdEuvw2AXvFyWiG189Y0PC//yB+K/9H8kaEg+svP/Zn3KzLkYYfsWkWsaOFF/Zn3I36uIW8IG9YB
8v/XdCS5x98L9RRV0WwTFzfgU3/l/YgyIUKCkRwSGYgL/850tI5EdZa83+CaKEiYVBmgqhwBobJ+
6CTVoIdKE3KbxPuq1s5DUT6WQqUJr2brIiCD0cxPXWDvBNx2a+7OBL6venqqaILJK8tfEBuwwD83
q0gbn8JZW095uNfJQohBS2T5lPihadV7CWqBC3M9XPW4fbpJ3z70sepWMvBxsBxz0+wLg052aFsA
VqoHagWqepJcO8kFnZ5awOwHrb8ObN/EqXDnCK9uNoa9q+zLi5YqgmVRmHajaA+ks9tUuo8lKrF5
0LoqulkdcPQ1vqyrxqLg72cFfVm2al/WafFcOukV/Z+4/Bgkp0jFVVi5BV6KmvQCYN+o6Tm9A0ff
ZtfZdeIlXnYRhN+rT5r8kcBdXgEh46OWGgCw99kawcxbKfAm0qh7QnFxTW0+T1c3kuLKpVvRRY2f
IuVjcU0D/6bKzkvpswp428BihWM1XEkafnWIKYizKtnItb2ZMZmXRvzs4yVrwKpw9rbZuK+d6gS9
VDw1cfCuOvBmyiorMgzpy5WyabyiVd0RROXd9FW6l+6nr/Lzn/Lzn8vH6KH9/uNj9KB+bb+rX//1
b/89eTA2xkb/2n/XvxoAaDjD8UM0p/O+WQfT2tlU6V4FTKQ79DLp2mhAmbVdJvL7jLr9Wh4cgqov
pImz5eW0WO+yBx3vUfKV9Gbwoo+jvE1bevibFWDObTT7wNsGPLlqlN8vMF5XjPUQeT0CX+VFXbnj
fME5r6lX/C5L2fBx0WkuL+z6xNLK1TytkCdV+VAY60jyMab8Mrrga1fIswJwn3cVP82f6fXogoTt
QPPf965+sap9vs9+KHWfTrN1v8nrk0R8Ve0LEukVrumavAkx2rRcc1zTDpwuuc+Ikj819NYDtzSs
9JvpMnoMiOyxawXJU+xG9aQ4DTRPnEQdPcmGcCv7GEpfw+YiN/fqNuvW4YYfL6PP4/hx1O6NYndp
yutEumOqhnrlESmij0cPYOjdBYViTxCqpNALI2uVL331fpum2Gq7sX5aUzPRgFt3J1q/kWdiPK+S
/IIbplpmoZ5+Nka45RKGuSLcGMGZFpyJPW2ScU0rq93bV/cG8CpH8fTIdS7qdhdFiFOzvt1JvWmk
y6bvXIgfq7b2EvkywWz2e3QTn595a8/Odvb3NdT5kprcw5m0MnCvJQBzC92d5zVQPdQ3e91tzmU/
arxm9h1tT9s0u5Eu+gipJE+dfCP0m8kfAfUscDR1n+bfg/jWjtRVOvm6tB9cHXQencRGy110GzYq
gBBdMlaGiq4XMLHqOQGWPQuqkBOdZqAqlfiR7g6QjV1NwandFxQnRbp3CIQDuiJcm9P64lJ+ACQD
9Uf9TD5afcyr7ynGPLgh5dnoWwBvPs5m66Je78mU3m02mAuS4aSRT4pvqI2BzIIn0eNKTnMGCTyS
MT63v12A8OPSeKPJatyCNdBWuewq1n0a4MpjPTmDdItETWacZGI7aafYz1tI1tnhTaTc6rbBnW4K
eZ0Wnwv5s5z5oj8lmn5QExLKCJSDhDnSbshOtQVWZPsdIPRi3WWX8nSTqK4u1n24786s24H9UFmV
V/kV7Ub+mxZQ0/I/xUV31pw9/zV/9+MrMtsrmJBiNS8bGt2IH/8ZcAmeyjOckZthy8Y4n863E434
ED9xeYUzFBIcHnHwZaWfk5so0yPTXovJnOgqAwdvzo0pYybdSrIf6l7csaYqc9WChySeX2UyYDlq
FdJHq5Zc5JBCgWoqV2EV2yZpV5BI8S2gEDHtAsAWYlsbn3I/GPzB9tLJolvc0U8OzDtAurhGrUzx
kadaKBBFmBj0nOmVFY/2KmBkjw717KgUNZD0qJ1NCeCnW4HscMRdNpjrzCtoPlkCcMzKeTD3yWM3
IFyJiAzNvPLcDD+XHI8Bhe3iBA6WtZD11/O5oM6pu7S7R/WuqHUPU2FaSBJkltGPbdaOzEGizv6U
qpctqI9cTlZS9VArjl/sDBZt3N7qxugLHdxOa6xVi1p0iYj3IL6HRuaKhC1WzxEPKAHlkjyrnwIl
feRg/4IptEP/bcQAIHZjI/XqTr7EEh0GGs1AupbzjNey5uHb54aOtrI7xe10ZdsUJtRzcbrgC4zJ
9jQp82Dh+sPwfQj3dkMNfdgQzKL2J0frxIHH1uV+RMlnhVu1p0/xVWwUui+Bwxrj2XFrB1l7pQEp
4kDLulZIloF6+6mq+3JReUQfxUoVIeD/fl5L6aaTxntqF+dpouzp5F5Y2fg5z8xvakH+qV9EBQkA
GcJvpUr/vyHwdVSWCMj+PhHalISef1x3j9/g2tXx1/ZlFPrzp/+MQ6FbI41laISbf8agxgdk7RcF
ZQdslXoQg2ofSIjAMS/qKKqC5u9fMSjZkg2yaUmh+F3/ir8vfzBJCd1/xOM/P/+j6PLLMi7a5r/+
oS4B9QvG6RJ/sptR9gQDAp9Yp411AMQHgi0ZGv5XbhU4M6hbUwcsntRsNd22t7M1yJz9bCm3dCUu
a52MkMrCVFpncAt0v2ybUyM3T/ISm5E5v5Akc1f2Opr01qk9pJ9jikKwpT5hAIJ2UGXtsm7Y9HVz
oqSA1Qr1cZLDXa3LH0sdvqOUOoWr58a3HNBITqcUG/Xvpr10V5ocFllGnQ+lyEcrTc0n0fdNAtda
VT6NGG5sDKMqzvFyNXa9bbXUlhVtO0Y5omeZ2X1u08pYwRMb7+UpAAMBasqVFMm+igrzMW0ewlSU
F+iGEFkIE5xePAJmNhRvqpt8FzpDvy7gyVxoCmbketJkKyFU8LgZekgIySSZWy/taWDj16FslF+h
ybZL9ADZUJX18zbpDOpSWtF59XN7O6qAs6SFTWW3sG6rnG1wopcGBYqjLLcz4MZGjeSeLC7r0Nou
9NBVkFTpxurqa6Gy7fVmE301ssCvS76nsYZdmjfhlZOLbVtRec/ZVlFedYMy3Th97mfltB360gvk
aDeBS7PS02ZIT+2EzguqP4DMm7bdlra2CuRiLVHWsY35PEYRV0wEW0kQfZ5g5ZZ2eR7pHDdO3ZKD
iObRCK11oXaXvPovo5hxD4f/Zt8JMPmzU61ivdjONG2IhSSLxoGzuBm7JuLsDvek0z1JHHOvRBI8
x7G7hPNXfBGQEogZe4uCuhKE4mujzYaXGISoii6araIW6WetVVtcZIPzXKRb9B7r9VjI9yPqZJ8W
HBcIFflkDJLkokrPNKncGUHypPen4ALXLLa1lQC+l1TMJPHEuYbJZjGBv9Zpk+G4LoyTpot3SW+4
KZhbEBy95IGFhLzXT+sU8hczs/jGPJDc2QI5xmWlaxVz5tM8yy6ywMrPLJW0p6mM/Vir+VbT4YjF
MoBIHLmtRWnhAv5msQrTCNiRM9wFETnXf/8NF0EmaEYOm9Df77k3XfH4x7ZZcv7m5Xb718/+2HEN
4wOiUljLLIqsqNMtSfyPzJ+v4DSLpBpQeyQSXnqHqOYH1WZNOlyF/Kxz++euu3wJwb1FIowrRN/f
/J2dl8Ff7ruLEvUiEMV5gH64ikr24b6rqDnLw+h0z5IBWXcgn4cyukNG9zHvIjqdpTKus2r/4kG9
st0rS3XrL30B8A+Mai1y+Dpcf2AQR6PyF7EJ2M4A1QpKv7Utg5JBtkumON/1enw+1bADoVlskjy7
DA38anHpjk/TOvqUsMt6nCPABYvkp5ffbwUH/z1hKz9n5Zt1rH8+dn+cdQ0BFecn/L7niuqPlcDP
/TmbZYqXaPoi+oHg5BIO/Dmb0QbE0gbdCuSikab+s6yqGh8WNzLTWZT0FrMG5sPPOtbyJX4Nckgc
VKw5UC9HccNbcYSySI4cTqzF8BTJCqzd4fZZXN1LPp8Epo8WQwR1rQ13KKY7lHgCELbaTN6mKjRk
k9QfjOjaAdCGNMJw0stk15pBgxUs6tqYlelkDM1tgUKa2xj2T3mk/8ywf1C2/PvN8p/Z40NxSBPl
+39MKVX5gNIXWw8+vxr6Q8tL/TGlFOcD5XGEnRDJA/auLKJyPyv1MEtRW0WUXEXwTUYx8a8ptVgy
IZ9CVKogrk9y8Vuh6dFWpaL6hKkCVVtMRHHwWLitL2dU1VUxhOUA+GkS9bSt6GejG55IfgkVoFi9
eCivbIzqs2PJiwkM6osOoYE0IvVerl89msCVkSd6OKGc3talfjc7LSpxIBErQItdeWZLeteuqeeD
V0fAY3ikEAK8KgtVcEvJZGrwK7JgBo5pJBcjduKZH6Lp5ngODJ8rvUOSzItaM0ZfQXPy00Zv8xLO
uBi2fScXeGQAK1dWI3XiuzRAEXKlT4ExEuWpWEWEgVLSzFaT/LMR1blYKQSqV6lZl5fOkPdcCxhN
QonYovjRZnAdJZLRuzoQ4RZlQKQeotnObbfRk2FeBbEQSJHVhYpfUxqo944mWZU7TVb0uUEzkhIp
bh400YocrINhSEuxRmq13OOUlSwQJaI/D+usvMV7NT8tB5F8DIFDJSeJNum9i8wDAOZ2qJBtkHtd
lVbIdlaXfW+poa+0k9I/JVZaodKtzO19WDrGRRRES816rI07sAfStOprPMQXEO2A5cFcVJ/lQRnj
E6nJ4X/MaThdWWlb5F4xqQJFNSFVX1TdCW5jZ8xKj1wHtq2BauywCuW5mpZG6XCvy3GD8U6k2Lfq
1I8a+ipt/pjjVTusS30CUttB0qA2DCe/d8fQUa4GKcy1E701GoPSltJdJYNm4gU8dHnrah3iFkji
6L0MvgSPKBfkqX3KrBVAN+rJubEhQywcR0LpVVgI9HlB05n3EXA9dZW3qv4g5Q0c6IWLGvom5jlo
JddTdTkNbf+Y1APE3M6ZW/DgMYZTbq43fbVC8Er9pMsG/dh0Hu11X1VztAGsOsm4y+Ma2wrYqdy/
TvMZQdn+og8i0DtNn1PGDaLS8AwJYAq8fBhYWqvXT7GQy8LXYRZS2mDK7O0a6LSr1rb5LcROSVlN
2STfFCFC+h76GTWlFNFTg1PkuqEokfXdnT4YtNLUKUIhQ+OUU/0stYb7MBpHRCFGU2sA+dRs7mEF
ywfC8YRqT6APTr7Np0bPtiZ83shlmkiPdmJaYJElqWmXWRcYYBOhjjF0ACw7tadGW41KBnOqi6Tq
WqsNNgetHqNircA8y3w11VXa64hnXapaoxYr1BD01K2qFNN4Yag1HkmIZdC8luIG5Qox0WpAiabJ
VyA+h++obAgqJSiUXoxcxo2B/Rel/jiid7GYM0IdliYBMkNGTtm18qxV1qozdDdUCbBOZeuqS1/T
bLgiRim0VSqN9nk+Yg/qR7NRfZs1fLpdJVA6HD8rp5z82orbB4FGKgQXOQQNBc0vux+mljhN7URQ
ewHyv4jyz6H2NGhG3p4lAi7NehR1U27mSImNnSPNFDCpWg2+OhZIXhoxchpZtJRQuz6XtbN2alK8
t6B7Aseuow4hiWam9qybmXk/m1LNmZzUKu0ca/psxY18I7K++Bg6EUU4uc76S8OBfo90IixTz8D0
Lveet+L/HNT/QK70xan0q57D8PTt6aD9+fwDP89q/QMRHop9lIoo2tCA/POslj8gDE0+g8PF4qa7
uE78PKvpxVO/opNJi3PJV16Ef0typGEr4hCtYaMI4Ph3wr/DZAYvxSWPwlWRxiiBBE4Nh2d1l2lR
4bDCXEmMk9+Kzrpi8TeeXTbFaSqZybcETuW6kY3kZxv8bytYh2HCj6FBdKMxiE23RdByOLSahxUq
I8JwrYUlmau6OIt7dikbgc93JOJeH4oTcLHlMXmgh0MBwosUdS4AVQ40iPJ0nPG2EpUn9dLwTjyy
RBt/RSM/7gpPKc1Eo1hRVTAPB8GPEmZprTXclRJDchw6Y/L0Sp/esYp67bU5cPsVnQY54c8S1L8Q
4ejyEHVvURquwAvppNWgq/WTLHZdV1TbQLX7cgXjVoNtnozKO3d4mDD8vEOQILjMKgiFakfxVlep
JroHleFWUtsUq46GwzaXs3Ld51gbl0O8+HtQun+xol6J8157hQ5vb8GAEPIZR7PFWbbG2mTUuM0I
rORpdKsuLk4ElZ/t20Mtr+joFVI9JhDW8CCmxnuUatutEk/KUk6tOBNzAOsmUpRzWl1hHT56uhr3
HvSiwHfsGo1h0Wj+2+O/MoWYOMt+sChwGurRywU3mCh2xsvtAQOeqtijmS4vszXeGYeN55f7JJy2
lozAhMNwNE4vd6MTJoDAtTmbt6IFtyrZZrMXRVR7dRnZJ2/f1yuv8Dn1YBEiQ0N1/HDS2tKYQrOz
dDcljIf1OvSraTKnTwbONe/M0VeHAg6sY01smohsHQ6VUeDXBDwrl8MfsrOwNqGdtVeoAL4n8f/a
ZEFWBx4lsjzIFR7Ny6BPnKY2IKtqky18S0sUVD7yUDkj2Wpu8lGGcj8YIvosp4Gyr3r556n7t9vo
K8uRIhTi7ih6Uo869kazpAKpYjUy6LSqC6WSlp5lRROVVSKk1eTQeFetQn5nOb6yATFFl+qcQb5I
Se7wAZfjJMZQ5QGXsWKiXVJGVL81Yx2Og7RLBfYQXe0Ya5yb6++/P4vwgGMPUECiKcd+YZOeVJ3a
2rqLX9ItiFFjM2epAfHFNv+de0S91EHnyF5EoA/vUWlK9lAFpHBromrVVlW/7dtp+i6a3oQRP8WX
fSYB4YiFrr93jLwygdl9NHNJ80kLtKNphVZBEsrC0N0iSrKTRoXG38Av8mOljN5Zlsryu472O+gg
VJmsRY0enN/hfTbUYVOQWLiBIofkORUNCKmYuzVH6bySp2yfBbG6GZrKvNbyUvahI3yTsCp8Z9s9
0nF9PliWRhaVMEoRtK6W/erFoQbSCvwysj34VJEykVp+6q3C8eMInMEsKtmj/AmIwUnukyGvkPOQ
n96eWq9siIRoXMjiAbb4zx9eQNsVcyhHsOybAt1GFNnSUy3tojUsLJrbWh29M8Fee8kYkOhgJAlN
aCQejof6pNPrxsAEK9F6kGOhkQEjiwhhyvbevrVXtimqQizXxYKegO/o1uZeqlGCodWeAZp2S6u3
ocJg83ZtDl29DXLDPKmsXjxZYsgu6j43fn9DBguKLq7GK6ZgczSfTT0uSDYzVm2Is05PnAxP3ax3
BvI+v3+rtr3ExY4pUyI7trAUou0LpJMB0XEEXaDXEKP70ItVMkTNOgvRwaS1GvqpDspbpFHlv/2k
Xzm9Xw5vHq0mUc/IYk+Awpt6mbKhvEhcTT9V8f521z+cqs+ROubZCrEQaEYokEdTRzaBkUSTJvwi
U2L6o7l5C6lX80okKf0gxUbi7bs6nKo/x1u6ycS1S8/jaDxNUpRwUDjh7C6tN2o2hCdpFOduZkED
eXuow6n6PBQeD7jGI2eHH9Wxt4ishoGcWF3ry6JBtgwhJIhm6kMq8GZvelk5xZa49KjahF5EjP3O
bnh4nP4cnYMNnzqTJGtJ/F5uQmgEyU2c6YhQGAroJQ1R0hSx/F1H2caPs0Hxa6PRLt++5dcGXRJE
Zi0lU7oBh4MuTPZJVTBMGpQkxxxpyHyZmp8Pyyj9btlJegV2dHjnlR4e4c93StNH5nxTaGQ5z3b1
L7bbIMkSO01F7UsVVa40Lo2TWExAX6CIQ3CxynHlhCpwu1lo7zzkV2YvfTgwFTpBE0Wv5dJeDI04
RYu6Sl/7WHJSt4ViAO3Icag6WoqParX8ztHy2q0u+ojEgtywvRTFX45nRW2SqOpQ+4rcQbCLQ2tn
GZB8xGia+6zMEAFuNan+iGKQ+s5sfvVWad+RqxGLUho/HDqLpNwKIl7tZA0JAEfQDAh0jZ87LmLx
BHzv0T67Hf11mv94rQreBzb1A4MNf1leL56t3Kv06EO99oXQsPPMTcMXJrq3q9CYxafSMhGbAYgg
g0bSnegpKpA9AyRQbrVAm3ylp4j4zts+CjB+XBIVESoMNocq9Y7DS6KElsXz3NS+hbgg68teOyE1
hjAxWrd1wOHRaQcxFmqab8vwpJJh0Na2HnXvnAyvbGIO1O+F+U1/hMD18DpUyuVznUMyBBIyXaJH
jlhTnzyg+G+943ZzeAj8uOMFFY6Tnk4vRD1665JTyBFKfK2fh5Zzpg9quekD0d69vW28NrcWLzks
LekMk4Ec3o/CIRdNyLb6Tq3Al0GmbZ3Jk/JJ7kzgmzR7fy8q/Xlb4I2wzgZ7RAHgcMA2iKgAyxUE
rRrbzm6Wxx3kj2GLTF20+f17Q8Gef6i1g/I/msaVFhZTQnPdz7Kq8hHHLk6Qep9WekhvJpzaav32
eK/NDfTyFRnY1tIlO9qSMPbOhxKLIPjP/YABotGeCJi2bqAG6Ttbwmu7EQEfrQLoNHzUDp+iPsoU
TqKo9dvSVL3GmIubsrHTi0wPge0SqruJkqH70o5B+k4Y9lzPO94daA7ipgugjNLR0VKcBTILkxkj
zZWbNmaPsw4GEb+/CWWkNfXy7iaemuDrRL0cA9PZkU/aME7XEnaliHEHWXDRRjK4mjG07FMzU/MS
NHEUbCHP1S5SqZP9zin1SjRA/mXAL2I2sKKOtu5g8fdRna7xhyJVzhx73I9gMy4dVDwvRoBHF3Is
aQ9o2RdrDSmx97auZUYfPi8HsAmEI8XA8uQZifJyN0XqZKKGGbB1RamEqlYXmH5fJUboxVJJxy2a
G8jFUtA4D6KGxdZ0HdgnW0/sjZMV9afEmLXPb8/UozxpWYUcnqTcSzRPuPC83b7Y4XUhqr61Ury6
7aBdW1FnI5VmtTtkcOO1GtfSaogHYMipmtlXOUo+V5OIzS9vX8Wvk3g5wU2eDNVbQoijMLfXBbz1
sqHkYdCDNCpw6zwo8OW0AXdVWdonc9ZAUUWq+p2V+ur9Lz6sskO5hdLVsi2+uP+ZSgpCvRJDww06
EUYzbzi2wLZXIhTfLTAK28YcwtPRCUTka7RiL1AdGz69/QB+3TBAbuByK8NEMzSKsIdXEVmBMiOH
QbNIQvpTz2AftKOSXFgTgL1/Z6iFRmcSkWLecjgUi7ksWzQ6/HTW28dawm47aGp4ySxK85319tp7
BQJA8L0Ym1nHcJAhTQ0t0Xrhw/Bq5tUk5VLrmvBXqAg62lc7rov7wKIj6aqVU7+7Py3T5mi9Yaik
shODcoJVdXTCjEneTKkTCb9OI/U0QDIT8F0IPD1qZ7jToTiFhpC44dQUbjHXxk4vlHegVsv0Ob6E
xX6busvzyXoUJSSY4Fmtmgk/6ewCRlc/ECpFpno641Nwgq/w74eI6NoAdyM8BOWlHCesiIC2oICk
3E/MOjyJK4lWfDMaitta43wah8r4nlXzMjePbpEoCD7nsq2q5oJIermCAlTfB7w6cr+nyISgFFaK
U5JblOua4DQRFIJ7J03/jXULwJUzT2dc8rujs6dHHdJWe/RprLYNNlqGHt+oNeF6NJz6SjI6a1c5
OFdCZeobLynb9Bzn0uHbb68ljj0kIRe8y+JOenjrja0WToOet1/rPXIPSp9vNGvM16pR1+/sEK9M
JA5rOkH02CghKkdPeZYVii5SXfl92oVPjeoUuyJQYcK3cu0ZTTJX753ur6yeJeAkx1lqPaDHjm4u
U0t420XlUwtGWVZCozr37CC9CVCVmQBU6/09giam8GNqQZvGMAO6xmFgZf5vP2VtqTbZS30YdNnR
GuIrvZTRwobKrjgjuPSaXtiIM6EWoHXtvT3Yq88ZBBAnDaU0DqTDu4aUjmJ111d+OrXGWYeY3CUw
NeOEa3hM1dF55+RbXtvR4kGhf4GSaixYtPAPhxutOYh7PG79sgD5NmA3jqiHbl29fVOv7MNUdhhj
yc6pch/dVFL2UmxMhvA7fELR6NbSHQYeDahlwjJXG/gaku4dwPrZjpJ/Y+YSBrM50IDS7F86ULiw
4ZxjEXdrAe4aIu7dPuoDlP70UdmYUTmb70zdV94hYcTSzKTczuQ9vt22t8paC6gvWSgmRsj/ooqV
Am/oM9O66sv+J///bwtoyzo/eousSIfWL+VmqBRHB03Wy7OcT1T/hBWP2zx17PN2mIuPAgjn3duv
8rV7WzJfThSmJ8/1cMJoolEQjLeIITWEDEUFXqwIculUiW2En82yeCdcWFb58a2Bc4adDEaUSvrR
4uM9WYltY6WlJpGAmcB6ICHF8yjWItNrzXLY10pdcr60wejP4MfeKWe9fgE2mQ0VQ+bQ0Q0bvRVx
fnEB3RwU93WQdXu1Ipex4bvskYpEkWQEg7c4O90BWbn9/ceNFgH1D3qoRClHoyddlshD1zQ+0QXW
FIGNeloj6Er3vTru2OfzzdsD/lpyWdqaGmuUGg//Yy/P40VAauUU2Qwjc9ACT62TOF0ClBFyAerV
N0VSaNs+6qCJzxKsaSlPPk+4V7jYRgrIprhyv301v2xPXAwt3QUdqoMsOa4/I0dTdY6Opn9cDe0Z
Xh2GN9nBT9j33y6f10YhVWQLhDlD1nw0xwInLaZ0MGG/Wdm8TtoEBhKqcCdv38svK0dVCXlxvKQh
TB/++BgpuUd1DlXVK9sBmqQ8fq3zwNootTGgL4u1+dvD/bInqGhcUEnhDAF2g53g4XsUocXWhs60
V2NU8WVgdXwCsAa/pIrf6y2+MhSBHvDYJdQGwHu0/UChaam8TSpmdiEEbIGaebtCEahA5BxIY+K/
fWe/Pkhek7F0bB0TYK51lK0ZtW2TEyKoU0/mo5QHvW8M6AHUvUUPBH2odx7kLxsAI9FAW7J2Sins
QocPUkmnUINeo9J4iSIvLszqPEmK9kIejB7596bZgf3JIy9oovmkr2tJf29JLiMc7IHLvfIaAcqj
HEL39vAKLFEKI9Y71evZZBF6UwL8uZD/1m+j3kbrN9dr7VZPUC51S0hCKXigZCIeHpE1RI2ghuf+
9huwX7sgcioFbgo10OPzZhDVjJlEDp20kfR7W4C1rNuwulTD7OMkNfM1QJL2KRpRHn174FdePVEo
pBh0KvjjGJCUN2Yj0buWvayMJ4jPGtb0APjxNtSkdTI35jv7zyvvntoEBQq6J4DNj2NQB6eubuwW
+QrNpG5SaS2RytA4me7pRWGeOWWsV5ikYLi6ceKA/kovqxT23r7rV9YXVwH+Q6NfBe/iaCkjyaHm
BRszHHk8OcsKCV0B4tNnYbfvDPVrPWIB0XC6L6yjheVxtJZVtVDqUEbhXaMn5yd21PtDmUI77/Vi
nTtU8nqpx7N6HiYPI7vEDaam+f23TEAKgt9ZMFm/PPUeaUWrLzRkziyl2pYowqGcpse+qMil0b4P
39lQXnnLFBFp1GsG2Agi78P1JQQUv7k0ZGTHJxsBzKg6U6RK2jV2IT3h15QPfpo7xTXoEJwRggBh
knce+yvzGqjCEuVQjKYyd1RFTYL4/3B2njtyG1u7viICzOFvN7t7NCNZ0Vu2/xC2bDPnUEVe/XlK
B9jfkE00MRuwDQOCvbpYadVab6CQurCuqYblz6Y+oJ0W9cuvlTSXf0TNMjv4xHtD5oFBWYIajOFu
N1IM6C3IOPXo0Zd+9gUZtuTZKrXcQb/FabszLSC/PVV1ieJavxjGp5TC6h+Pl/XOb+DFwcWhk94w
bHXKvMo0YLaCD/ATPdT8JbvqxTJQoukK99a4I9yAyPG6r0VjRshWKmPMOfkfrkhyC3hHvAoAFGw/
gl1kHZjEbgmFGJGbB3iNzGCMPriViPDxWHfSKoh+1IBAi5FJwqheD1bGU5EHjW8j6lZ1cZg3i3UR
rP/3foImUwzz8/e+QnPUR4XuKYf5gM6zZjhQ4Tx0pJ0h+fD4B90f4dxkEBPBHzokCduSJ4ZghjHR
wMNgIW4+xKmL2VCA7v84LcVzVfXooyfdhEhfdfQp7rMtalEUe7nT6KHZ21pjbpFOy0A6aHLYMIAL
Z3qGKGIfoGTvdxSZjwIcq9WFutHmHEtnGttNajvg1W3zqx+35g3lYTvMrNZG0IdD5GAL3x/ShCNb
NRTixoG3tJ5gLenBOVuxG05LDiUkkgvI+z5FNHJpro/nbjcUfbIAEIoLS3RzXokCVTC/qNyQOxhb
E9zUTnMPSdLHK/TgaNz9jCQdHEqBBV5iM6ol7lLNSJCurHPrvRyz+JpahXWZfFwmUBtLD8LtrUpS
OkDA9MpUsWD9EXVTw+8XIy5uurb5BhS4uLJ1ccsy++xLs2jJqTSs6IY+Y3ZwIO4O1KO6pcQOeLRv
vuliT0VlTYJvmqKGPjUYM0mR6B/QMyiwWtOOmjG78WjHoLeNpPddK93wa+hZVL7CgM7mk1Kl/hbE
Dk+6IsI5L226vx+vmfvDllKa2uzgeUy6QJvDNisxOzVy4gmXD2jGVkphwsGObSntaxzAmUFX3z37
XYBqqeEcPbH2hkvfk8IW5z2lkc12HGRTWjnSKqHZzMFTFDnWDTAT2pEINj4vOEyHj4erpmudMuMc
qSNPgQggu2Rb+W9mkdvxhHxmHmXdh4IW9letdy1SRrwwrB6FzdiNj9Li3aC84lwKgTTkt2UuawGf
CmXUDcFa2s9BjHxXAmvw0vhz9ITcbXsTzWBeH490b2I9XpQ813nwmVvlDENmVtCKCrllP6q782ik
eMOBSEGFJZncf3M9LpGOwgsYaExaYSvXecm3xz9hb3KB/lEc5RblLlc/8dVFPiS4dA+J6YR6NDjP
tbSmy2IgfIZY4RCO43D0INqLRwmKxxjXCOXvzSkRSL8osOChJmxaiJmVmYG/zVj/boCptxCRq/O/
Hg9w58Cl4gVMQJUH3J+Kka8HmBd6U5ejhfx1jxjWmMzpFWX3/hJ744/HkXaGRpUAIRT2Cdz4bTMj
Q5e+MGqk0hoA1llf/VkvTnpJ06zETsk9at7vRANtDdaarATIlrFJO+u80OSS6l6ojxYlLItKhIcj
R9jmskMCOZkOko77eJxAkGNA6KtyQbCJ17VRUroa1hRyRqEav15YZhny6GWWibOMpukgCfiJBF0f
A1B2AZTQb6d66OmbgJDG/MXCIPnSwdH8Ie0UA9alLz+XYtJ/wafa/qMsmulTkiBfjOEN0iaRFyRX
vUwFfmy+Tmuh6s+FH0HWBO52hOxXt+f25/HCsSFMkYwzE+uNA+WVjniVRKFrYrXEzsQhG2Xzd29d
UwpQQxVIgV1Uzr+O0teThIUxI3yVifrW9HX6ziu9b6UX9O8GbThYwfeHIE04LhhUhjwDyJBaA68O
A4tuH5kjDnC57KezCaj8HES1ssKp5DVxvPICS+sIQXq/QakEkTcwy1xw7J51UBsHyixxF3iJeoG+
2lIm5wwN3itpxlGDZmd8NlkzKQo4OFVfW4eqsdcDOtrzNi4S+TzEngdrESXvpUAnMBd6+7LUiBc+
nsKd8Tm8Dzl+oEUoKPA6aCYTSZ/NTQHZOUBbMGI6x8Ibv5bDMBx0jO/vEyAAtIJ4hSp9UWcTCi/y
GHseM7lMLmYMUGqda6uJ8nejjAIlkWdAkRYRXlveMvQfOgcDqcdj3du0CJpyk8CBV/+y2RW8Bl0h
RJVe8I2q/2ncqfsoxDIW5wka+I0f41z10QYEKH2z+6GPVX3pq7iuQlHP4BYGrp9A2OOvcyySDy2Q
m4MkdSuWCkSBTwS2njuBRx1Vz/Vs1EVhRbGERCunuahPnWGlz6mJY2OWOjoSnQIJv1SW5qdFmM0v
8C7mD1GVJWEDq+17a9XzxyALkL9GJupJ6l3Un7KqGz+aWlL9bjoa1l9kEnQ0W/TcDr6tmr3NiaP6
YFAjqKzTC9vszsYG6FNGQ3KB7/+1bvTindGiNgBpCvMOD1RQUvbDLR8b8yQgt980LlqoCqP/S1FB
nAc/0hx8zbs7gfMPZiFtQfrp/HOTmCrYGC5+i33OhJe8i6u8R1fSppiYB731xcEK8fr4G+wFZAtx
KdDHUgWf9exFQ1VrONTbZyry9pOZ9IiEj6bE5qmq3zVTkt8ex7vbuzDfCANil6Kayxm8jue1y2g7
EaQqOxXi2kJeAaQAKmERvgwfh9oZGtk1USAnWEpYZx2KRFhDLQrJzUm0TnfqqR79Gyx18TUoNRFW
ddAfBNwZG2rYvCd4+gIM3WZiGs+yHgc9+yzx9L5A1cJOgZ712bbH8cvjsd2dS0Rg11EURH0bfyR1
Lr++V1B+pzAF6QL3AWAVC69qdN6RxCw9zLx80YdFOddfElObUDksjwDm97hf4nsKZ0J6j+byliSW
aBHVXzeD9AGtJ3TMMX5BE6G7Ws7Qf2k0DWc69k7UX1NDGN+CXswfcq9pn+I8EufHn0Kt0NUmVj8F
OA+kSgocdLXXn6IB/2B4MfyX2MTpvEV1Oaz6qn/7xiRpYCn5yKTTfdyccjr2E2bk1Rhj4+l6xXe8
OWlgF09+MwVhXltHT8TdUfFmQ2OFhgvv4vWoZiginpSjfbZoKLwTVVy9H9upOPh2d9e3+nY8HhTI
jVNwm4IirA5ARPTIdGpW9DfGFOYZO+uKOg1NEw0tX9P+NAM2OuA47+1MxeMxKDFAU9/qa2dkgYY9
e9Y5NQYkSk1UTU6OizDsYrdGdsFt6KhItB9RKdVTi6K1uVkkndlOruFB3WmnhQZjDhliTgTMRmsB
qJ4hC/fWRWlxF/Ioo6IM+2Pb3ixND4PyinjmaGo3J/PxRcAf/fo4yv30EYUeI0gVFIHwUVsvEtRV
MHPFefDsLXH+EWWQ7GJ1wfyLaEaMZpxZC7JTrffOAZDw/mOSfeGhYrMVOH/czV7gOcSmHtkLNozC
pzFCZsbWhY+qa6S/oPMiD4apJme9w4lnU6rxTI/bWnnOvT7s6LyXQdMHytDCRhHFkxUW2aZ3CdCf
udD5ox7n+D2aLqg/Pv7AO+ccoeGW+Goqgept1s2My6QAT43nsZlj4zwIfN0Gx7yg7liGM9hk/G6n
7lqOSGs7pSmvmHxaX3QHCO/jX3J/t1g6m4KcF/4H6fbmPBgmEK9uximnGVN+iVr8GHVj8DACmY/S
673pZV1RnyelQ8NhE6pPY0TNI4Qj4nFAYqfB26MzZu3JdLzpZPSDuD0e2m489Mmg/1Pp/Kmv8Xp6
+8IyBJhRlhML6xJrJR9wdIv3I7MKSbafD97Be58S8Ag70wGTRN6zXk7IQru8G9BxyH19PBl6hn55
4k+X0cCL7PHQ7k9xS71RlMcBZFDwDutQaa/hw1IRqvOQaA3I5kKr8t+MsCLLAbtAJZE8ljKxGvCr
ZCAWc5xEbeeg6492PrpC7ilBq+rcReiyTp5xcLbtnTqAkMBY0SniI6r5fBVuGcok0wTz1cvMwOQJ
10wNySH8f6v4Mhkx2seFcUQd3AvKRYXDlqKM0J5aB8Wlh06wNyDYiSoU17xpjx9MeG5/cWg4H7TJ
rZyTzHX52+MJVBO0PXpgDJNZcE1C296csA3CQL0c4A13aV1cSvTPbhieBd946TY8WapA2RCKzw1q
AAdHz96uoFRLXsMl6THo9YAt2Ve1KwyE8oumvfb2gG5rWqe3IB6G09hbU/h4pD/Z9duh0vVFvwFn
F4rFm6d8VTh67uox27APBP7MceVClYxH/++AiwSjoxS4FbCmyC1D14qxdpjLtPpFl1P9m8GLDrXt
smlQYZWVEV9q2Xi8n/BfE1j/1UiEBWggCWT4U/m9T13j34Ka83CuWrPsnwD6KykjVLomPDfaBdsK
zc2/+KlhI+gWVSA3HCTNsdNdpuatqAbyEKhBwNk4Dki3Nst5qJOlnhamuJXQg5LcdU9WUAwXZdBy
TtqxOs+B255NqnVoC1dHcKGftNPNdwfNR8UGlR721Hb3BlYfNE7kWwi+6Onvs2Xjtl66nf5DFAbK
Z2PWjV8HAyzqycblvTuVqWV+a40ZZ5FlSO3fat+OaZUnXevgnjBGn5x0xDgUXyV8xa2uaJEka7zm
XVw6LYK+9F/gHyUldYPHC2jnWKU/DN7pp7YBr4L1gs3mpUQJj6TO0/AyNYK5+CowZzjxAp8PjtW9
UJB2uDPYHwC9N4eBVYxNg+CvxeoBdsn80a8x+oUboxgOirQ7547iB/031OYyrOzGQ96dUTnOaLxM
ZlP8tqhX0YkHYFJgBddi4+rUy8HH3A2LKiwMFAoT5Hbrj2nbMWoqKSPEi8YtTl3jdDPkyRE3RL0Z
m9+CINUukd35B3F3viwtVCx0KTeRaWzb0YnfVzLh9yArZpVPOVjoUzP47fvI1H88Xi5qW22WPTcV
BQByOoVq3Bw3TVtX0qtyFBKEKP5BPtLDSqbtMNBMi/YlDeA6PQ64cxevAm6yVlmBNI5HkuWkL/Sv
E3o4fzSqQ/04yu4HRCOKSgpZIya8m4nTayTizAZ1DyNugXG3wZexNqvntI6O2FJ7oQxmyuRJqpgX
m6WZSYnjYUt9Y0TV/GNcduJipz20qUIZM/1XnvTT/5+V14r0O6uRvIKOCL083olb4OlUelKY6MZS
j+9AQCFncdWQkqebP+HYkrXGl1mWzu+Pg+7NF9g2tTjobvEIXn9JLCICr56Yr2LGskjHID2Egvw/
5NWUhnhCKa4Xc7aZL2qmozu3DK3vOvP3uKv+aSrT++K2+cF635sthkKSgv4UZa3NbFneBEAVhctz
nUzph9ppuU7MOMaSfYm0gx7HbiyITuqRBoB3W9RrlGhEEcCBDsYAQUDfm08UNop3ssB+5+2zRDKN
sosF/ZvGzXqWktkQTis4H40+k9eljpObN0RvRjpSwFPcXRjXfCXW/DqKZYraz7KZAWXDb7Mc2wul
iuVq40SLTL7fXf6HQamCKHm7enZuBoW18mw3/kh9gvro+2rseW1FhRfpBx9vb19B5P9vHDWPrzJp
devAXCeOJaBoGQYGPlh8jcCAguWaN7P/3Hfl+J/Hg9s7eOH/AWMBNoxQwyYorJbYLaqFoD1801MU
9en3KZ2Ha5vgFVYMfn3Uw1Cfa3vU8z6h2uMoZXVL/aJXw8yQ8MxGPJLp/5dOWDhVhzW2bh486/aj
sEoUvUU5d6yjzP5UCtPtKfGU0/ActBl4fRMPt8dfb2/KFLlMp3BG4equ4WVkVYmOqoWNzZK+R32m
OA9F2qF6m6SQhf0XEUT/Pg55PzBKLSbVHdCQiChtOQiZMZiNgU/vueCpEAZO434xJsv/9jjK/UtH
FXRQv4edqWosm4MQFV8zSaDaKh/P4pY0rv00pX33uWojXI0AvWK822MkVmfjwW67/6RE5hCioMxp
BWtsPXH22NFb7xhfVXoTvhBW+h1U8/hSDy36RXHRX7XF8Q8ae2qVr9cklSRVelSIWphY6qO/WpOU
N/siYffBvxIVeofYyqIgZzyVRTo+Pf6y+6EAdUIR+lk0W4dy5tqgzQVUAgNYXKK9tsVfA7/4RZZH
Kg73ext7I1QpoOe5VB23slODk9EXXdjb+TS2ZwXMC90EFxcDpv+v+VhqB4XcvaWpjhHFhSQB2eKj
UwONIBHzduF1FZ/pX4onPfHtg7naWyAgMqhI/azYbGtfWYcQHrRDsCZBn/7C21fcNJFlZ30Rwxk7
FD+EM1eFj2dtZ2gqMUCoVUnog9FczxpAymCAis0C0WLxUphFcgkmTpfHUXbWBk9O7ANUF5K+3ybJ
sVvPLYeCKGM5A7X1qgR3Frf/iNhX/uaXDAmOqp3w31JG3XbeBBWoyUVu+GxmehTSoclOfuIvYbAg
123Y1XiWTnxER94Z30/zEJX1kGFtg5pWCxwKEvR5MYvpPzSyqu9gIMowLfriYMLUhKx3tOLHgrOg
L0U3c4vh9ZyS9uwyowHmz+ITsuryAsnYOxc2r+iibcQZwnv5LOOk/IKL3pFY4/1IoUSQMOh0ZlCg
cTYpSpFMWJnPHuD8MhZ/+G6kt2EFK+6y1HM8HrxldoOpkgWT6UK33rxlSrFIfVwQW/dbNLvadLbf
d8vs3nieGrfHK/SeA4H8jO3/pMxTM0WcYb0RKs0zi3qcyzARxQTjZ5IXne1wCbJxfonxdH/vSPSP
ZOJABNbke3vyu0+Pf8P9XiQuPSp1MyEcs4UYgKHRXGtBCAcNXvlOT43mEqeYzP0PUdT9SpZJzmer
j/7qSuAZniMl6mO4aY7DU0pqC4bCsg92/P0RrZITCDSqtseozHUUa+ikllfU0KyeGreVLtM7c5ji
59QVc3ky6qE/mMC9j8f5RSEaltA99ju2ewSSAQ6ES2t1XwYjdz9M2IUfXHJ7w/JAf4BUMZWu5ebj
lRnvi3pJKtByuf2USCj/xVJLdM5keRqM+Cje/Z3AF3wVT/2eV5M113SS4aZUoTdrHwrQUN8pwc5P
qVPjnr74fwxBEhxsurshwiWm4aXgcxTrAO2tQ+pRNTZljMqrNDv7NGVjcBa21z3ZCndupPURaP9u
kxMPQgDlJx+1UJ7563heUi39kE2sFC1Jr0nX0O2xADLwK4eDs/NnT2d1eKpYmOD9XCSQpjfZn+R4
rBHwLcO+m+bgbAsZ/8Zakh+9BVPVokrLik6bcqwsx+DSNoH1p55mZnnqcj17PyyJ+etiWuiJzjgX
tnlRUkCSE+Biuyr/ROqD31+W9Xde8vjMud38mQI2fg6p1cqTVncHDcrdL8eZRdeF25UW6frLVQ3y
zpLtFKaldN8L3RsvzsQLx+/7o6rS3TpUH44wgDCUuugWfTBKz5KC93ZYuPMfDmYkf4qonG9VNiRg
5ts+w/6jSI9U7/aiKiwY/Ef+vmP+VUEy166FN3CtGfMlWGQD+8HRThE6Oddy0HRA+hj8PD4f974q
FRKYxyg3AvXbnFxLno1R62KJWTiIkHWZOYc9wpsUCKsjGPduKLo8oMrQEeRNt55AsfSzFwMLwDQ0
sE5O4rTnPBV4F1H3fut5zASipoewO8AAVW1ah0r8WNjCt4twEKV/82ilhZMzTBctT5IrvjDRfx5/
xfv7VAUEtGhDQEAHYou50KTq5QFYCQ0ZZ93JsOvgCsy5eB47rX4v4qV/0WTWo8Wb139TBzUvnp7V
BzfqzgIiCoAPmGu0HbaCLUEJTrCu/Dzsp9QLu9Sqw0XazckR6fxLEGES6JZ2dRB0Z1Y5OskHqadz
8W0xLX05QFf07TxEvzC9RFkkvi2G19N4AR7x+CvvhqIoBWITdgd52XpW2wqi8iwIFXd6fOv7Ir5O
vjn+0jtd8fbDBpyOUhRVZKe7znxaWpNtVRqhpjY41dHiX7W2lee66o5KHHcpLtmPErID1IuoM8+3
9ajiMlPgpChH+KUMQj3OnVuDRvnZmYLgh+u0kvYrsqmdgikgJXX0JNr7qMCylUAXzwiKEevwpPI8
PnmQhx2Cv6dp1FBtbXTzbDTReFDM2blrAZSCdlCtAQ6BzQm+eFnSls5YhJiy6PDHuuYrVk4en7er
nozSKm6P18vefqBaSvbngmeh3LIemjVSGHFzWYR5bDbPpeegAdOYONdoytHHKLEZTrL24OhRg9hc
ugiB/1/QzaWbzuUydShohjKyUN0ay2L+CpPbvdVV7r3LLSu5BrlnYPhgm/nvjwe8G5sSFoALEAoA
JNcD9g05D5O58FyRg/WyVPpwIjN0znpvJeeuGv/E99V4HqV7BNfbW0SUi5UULmqtgEzWgYO5qnwt
TYtQH5b4aebd+yvU2/jMcXUEAN0NRbb285pUMk3rUFSzCmyfqgJCgfF5KXXvaz154ryMenRQodiL
ZOHJhnDfT7n+zaD4aNKGq5eHIOrS89Iv2kVI4JiZ9Lrr2ycOyijEd5I9cIibnVFRC8xcneMGfdDq
3VxmXYspV/mlbTvtZjVwlrkktXNidvLXx5H3bi7qjzRZCO/Bm9skwG7KS97DUSqMF80IzSCzrm2n
9+/82U3OYyfn5OSl/vepTeruZKpG+kRd7SBV3duptMrhV3EscGtvxj9Haa5qJnk42FnwbjQTFPrs
Kjm3RfWn4aOTTf/mSMbt7gnFuavgJbSIyPsZ+XohNalZTjF2VOGQQv6Udj9+RvDHPyim7W1JKClo
Fqk6BozPdZQBvr1M+gC3cjRlPlY28+nPMrpyW/6B3VaznNvBa36ZXTQsDj7q3sUCRw9GF10c7rDN
AEU1oV/UlUVoT2bXnO0hFRfZ5/GT4+Td92xo/D/9IJbJqfPL+dwvvq4d/IK9A5/XI+q9StODrGQz
+DFvE5RH89DlkjvzfAYakoxZKHSqN1llH1H+93asukHJ3gFRU81fx0sLl6apRjwnw0ven4MlNFo3
uyZBVxzs2L2hQf7h0U91iG27CZV10uvT2iLtCVLzFNS+C5E/6p8Kt5ovol/sg3V0PzTOVyXdSauM
yuK2h+/anbFEcZyHkxRf4q4fnwedRLOI3PbT4xNhLxIADDUoNJKoA68/YqGUvQK7z8Mya8abwOMv
BB4/Xctusg/Wx71kgMJ58BctaHVjbs+9oMc6r9NKMlYtlb+bfT7hujemKE51vVi+znTy/haykOc+
GNNr6joj2mIV5ne0Lq6lEPXBaXh/DvFjlDoqRyLcyy2KsNA1zx6WnHNYS4tvdeXgRF04vf3kCspV
p6hs+l/jsanig6RhNy4VFmSGffAF297uaNLoH/DGDlE//SE1Lb0AN/Dejw5lcF7bc1iOjvX17fMM
bwMzAiX6dwexD+h32WVb56EtjAKmoMjx6hb6hxmr2Ddn0yagCUVSJidR76T1klrEGPM/ZZo7II1X
x08XdkzrYmDSHflO3e9LFQrlHAx2FKR/c+T0CI86o00oYZv1acphug/kuGEbx/oTaDPz3du/orq1
gNaABQWvuR5al7qjWRUtu6XCXtPv6jN3eXX1h2Q5iLQ3Mh4KrA6F0Ly7r+YqtXxYajlFiVQJEkFW
WNoyPsk07b8OhagOIHTql68TWYULIWuGhsGrcjtptjnHmld7WegabXudPK3/2Pqd+fnt3w+oi5L6
V0z2bVfeMGtq/GWThUiZTng9Gu7FyWlzjZw5l8eh9gb0OpQ6+F5VF6vUHqpkIJRf58bHfIiyG+rd
0/+wlXlH0XwExA9ffZODS65CI8b0BqWwXL4E1eB/iDqkRJ1JRn95FQRnDMGPmvE7a0PZiyjtFWUL
vJX3ifuq1Lnu05AO2t9RROmmXCwP/wuYZnOkHzV3d77kT4FtEKU8+hGXWX/JCCkqDAftFBWAtr/2
iSs/wYt6m98ZutmgyH4Wwsj2aVZsF2AXmKWdtEQZy2bqTloW1ecWNeE/ZKLJX0CXHnUkdm4+yAjU
FchE2WnbWhjSez4RLbUWZXeG9uWc3STxTnN2KDqyF4oLj8IC9Uxuv80x1cguj/OBCSuisgsxfOiv
c8VlA2bkqIe1d8mqOiY8KnIVst3Ni8lKcrjeHLphISL9hG2J8cOINLvCoFhpqxTKJQZngjCRgX6L
RWme0T8pbtWIXbIo3fHPx9twb+gKiqCzTHlabVtPNkxz4WhdiiK7ln40liL6wKGHQpEeHwEfd65V
j/YoIATalJBB1Z+/2vE9plduuTQptFTwlpbXdgBwRqDWSdpNCBQZ0aXOg+XprQPk9gEUAMYI3QE0
zdZRE5M2nq/nMK26NLiYcuxOueRAcLI0O3ii3u97CxIxmDCY73SBtwYP4Pi9Rs/TNCylKE5p304X
UGr4tNRw+gOjOdLKud/4QPZUZZViH4PcvtPgBAMNG1DTx8k2+U6tt7zAFdRub/6AyvRKedywXjnT
1h9wzCUeuey8UA7CCss2w9YY/eVLgPHL6XGovQHBWuVhhmLVvVS7qJCbqwwtDsnYNZBucJIFZf7w
cRS1m9dXKRGoCkM6ZxWymtcDQmyUtuCUyLBCkOqz3gXZ1XVQnep4G95y/rOTF2vV576djxAxOwuE
S5zqItmQajltnilwzD0Z4BgbcgNj4zIE47W3+vmfasmwiqjy+WDt78ajbPqTXsEW2GR6GC5FvTMQ
L+rKGdhUXZxLfYzfBWY739wC9u7BBN5vcR4PZHr0Xw2lEbN9rTQD6kIlGXKftdGtgaiLuulinqMU
sXmaVfazlY7ZQdKyFxRmKmcYL3skxjaZxJRbZOZSyhCOfIUF9uhdvB5/K8MdtfeuGdefUzzNDhKL
+3NTAYL/L6j69K8OM93swEgAgKAT6kbnul38F5pQ4twNRfzl8XrdHR9pOsr+7Iw7IvKQF52YGtYr
prjzX4Yh8MzwU626puashX3JUqpq782UMd6BsA/Z8tSi0XXdTKWNpFAtk0KGuQNJha7bHEo0yKEg
ZQH1Pcd/+zFDPFI0zAPUQ34zi824BBhmVTLMvLk9k+oMFxsNyrPwMu/6+IPuHAA87X7KANL34i5a
z10Uaf1Uj40Me3o3LwvKCpcusiAaZVlmGE8o4Wi3yNCrD7UlooPYO0cc7T3VDaMMQ1Fks25QVM/G
NlgwnG/E134I5o+ytbNvjwe4szjxT4ZvjDoTuca2HELWZFR4t4pwTCwlsDimN673JszTuT14l+ws
Thh+9CzVwYbgwCadCdI8n+uA09Ov6M53+bRQkdSr59Kh31c0Wf8frZyKg6A740PegBKeOkcNLtz1
BM66tlCaSUXoBjI4JVWhhwis90+ZJ/rT40+p5mN9WcDfhhwOLZ3yC5oK61Cu00dGIKD4syLTPzRA
cGcbgtQXqnhlmFH4P6gs7cYDqQkSB/AR1Y91vBnERSM68iF7dvznspDph6SIG0jGMi7/aoOxPAh4
vyAZIL1ZpdLGo3nbcer9pBXSWKbQ6HBGidtpeEnh4x3cRDtR0J1TACMlCIQYxnpYSbLkltlqY8iC
hc8MDOIZc6Lq4FDe+XgUbeAvAsVhVW4LRstk9aPBrRpOiSUsMmox3SIR59+1bkxfFqOLDqoAO8NS
/CilDkF9int2PazaEXVKU3cMg9rWb403aZfkmFl/v8dIW2lEII+j4mzRyYtv5m3gLmM4OH36Ke6G
6Fnr5pSTWRiUk0fvEyIm3cGM7X1LVCdIU5ByUk/L9dDSVBvJV5wRTFPp/4Xyb3GO4cM8JTNa29kk
j0Ru7vc0LzDqjkqiE07AFqbZBy1kr6acMIEq5cVM0va5s1kwVG+PRB93Zo3+Csgm6m0wMbeon3nM
gqUfKpZ8NbXPbWYZtzzhSfL45NgZELsYOBibmBri9kJbnEzrfIMByagoPplZN1wyu8ZZMDmSVr2P
BF4EjDUsemAy9vbMoFmVeENWk4v4evfR7nXnW1CWi3lKRRskB8O6J1MqEs/PWUIqmSN4c3sitjWl
OObJcEyTekIAvFKw/CX1vRNiFjyvFrosT2NcztPNIadB52dOHfSjqkznCdvoTnGKcCT+MSya05/z
YKh/FWKef2h+n36bE3v6Qd4aANRr0UF7mikxW6dCmNYSPp6g+20F+Y8CA/oYSihjixKZIDPkVpwO
YRpTrzklsqx/zWkbxacSiZITyuowrwJxsK/u9Q4oUFIdgkiAPCtLfnN5BZy4fZk0QzjB6vouo0VD
93hyFuPSjOM83NJRuFdbeeteOwHj3J0j61/N6xr3tOSJHRwcYff7HOFt3o4KwoGw+tanWyag/wUd
BhTH+/Sl56V8meOiOFtTPrzkqRcf3Dd78ehJgxqhNc6aVZvzVeJsY/GeG9lA8lU65rlEGfcStDBv
E7CTpxHXrIM74X6zU+bGh5xXCQfM3YXaT7RVCoiQYeqlLViHjh1Y5UfZ8l4UdVTSsaXnzlG9HhXm
n2ipAcYMpyoLbjX2t1daUt3Bir3f6EqKSEkacmGTj2ySg2npjDrGWjaMTT+9UHfrPttRm5909uCb
0SEqFDkqis00grcYgmwGyF4ELek/nmK4TZfij9LDiJWUXD65UR3/5/Fm3Bsa2hRILqF2qbTR1x+w
0UsL+hJ5cWNL/9whS56dzKpGqcxyix9vj6USEZYfxXtKNutYvdaMLBgEqubeTl64/aILxaf8w6TN
1ZGr1M4hw4IgV1VeTSQKm3F1UlacBDGPN33UnzQZeKfITOpTAwjpXTs78mzyTL88HuAOjAAJE5Jj
1Ki5GECWr0cYGa0MBl2d0bIdQSumydcyF+M5qdhf/uyMTzMKYe9M3OHOfasv136ejN8e/wgVY505
K+Qd9VswW0i0bqEMMoiDZSmY0bEd0ewTSnqEq0D4fz2Os7dySJSR6lKMNBTy1mP1C88bU0EclDez
sKSleCoav8E3tpEH33Xv7EJoiDhcszxTN6HoJcxCmyOUzdiHpwwpuWuToWOQ+d2Lm4vp98cjU+tw
8wXJKtGJUYmfBZRwPbJF5imeseqdWjkGfqGANcc0aNrTtCzG0zygSJgkY3CarOVIZ21n2aocjBcI
JwAj3mR/ADUMs+xyUop4yXEQtwr0IlJgA5Y5aL/RLaxO0mvk7fGAd6ZyFXXzfa0inpdFUHOwEP95
yv1ifjHiWJ6bYDwSdNkfoKpEK+1Qls362zJordVnzjepx+lV2u4MqqWmvDFyHWOdLl783Dgyu1D/
0+2EKkgqsGK6684WMulFtUSSw0D6L9dRio67+JdILG+HZnO70pRUyRWPha02aSGFjpJsyo0XxL8N
ReZ9KRYvunbWaB51un4+f7cjotRH3ZtcCi9E9Zlf3eaIF0TLUAOWcXu//OgkxfhuiiMbFHFa/2JI
qf09zN0Qmr3XPyMMXX+xRD4sZw6H/Es6LclnM3L/jhM7OpNu9P/ScKUEWzhzGPjxeNRy3JtzqHS8
0+h+Y/G1KYdGsUCasOH6NJNFSUuhDl50ICwzM42extIOLrScrG+P1/R9UErMnIM6pzGdj+1CE+7g
DLnnoV2lN+l8av28+axXeitOFOzTT8Yy+8a7EbpPfHCD328myjE6rzdKovhAbFEM02QBGZkp/g6z
616XoQ1eeN0Xp2WKojefi4RSHD4kneki6ercfLUK3EGPXCk5qLJZq+DtelMTap1wPzpa3fanvLfc
2+Ovujs49U4EHAI4ZitCrmtth2DLyLU6OCJM08C9lphonFKzMw4S9vtTmMHRV0W4B0g562Y9uDoa
zcyuWDXl4NnXwVzyf3Kt8j9i09tfmgminzNAAtX1/Aiif3/dEJnjieYcxRNqJ+vIVmy1rRuwkedm
kecgl9H7uuR6SyKBskGVN93Xx191NyAOS7SuqXgBWV0HJHVt5yBVubLvtS8eFL5TUWf1ueykeU1S
wMGP46kLbH16+KiG0sHClkW9YDefNraN0Y4aDuESD/TntLPEc2CgvzNj9xQiz1R8rQFz3OqpWU72
0v355ui2p+rpFj8AGPTmIRubRTvSE+T959r0leOUou3JKn0OrqAbzjn8jisUs+pDlo7DxTDbI9Ta
ziJe/YDtJStazSiFN4RDSxOP9ggYkqGc3veOPCI63d88ZBK0rvi9AFrpPq9nVhq5F+AoNIZ4Xfch
GpDImvrDERJhb0CcdmxIKomowm4XrBCO20ztGLYuLfto5qCZoxEbeLx/zo8nb2epqs4nrQlyFCW1
vh5Qyh82hj2OoZ5jkRoZdn6qBOKEzVzq50Q71JDaGxpUQrIFRkait8nFpqqTjdPoY+jkcfXkaxyk
yVAvHxqQmgdDu9ejpsDCqwNBDvqA2FJt14WluqCdOYL5g658TqRb5+fIbpfqRE8rWE6Y/zr/j7Pz
6pHbSNfwLyLAzOItm909SaM0Sr4h7GO7mHMx/frzUBfnuDnEEBKwaxjQrqqLlb7whgs2y3N5nU0d
G/EYwZ33QsVOQatNoS0EXMJQZ0rM1edsjtwn086a7OBi3P0kq2sjonsW5fH1z/9z69NyoxCU9yo0
k769UwOSVFMbvyQy9z+/vdg7NRPiQnzC0BMADkiV+naoaRDSbwy+iF7V3aXtKkzpNKq5dZvW56aN
P6dQpa745UwcW12cBEq5D7C12oOl2dl1/A5CB0ptJADbZ6eZYeCqnF1QqdyXXBmLE+Qmm42s1oKq
KL1fTm544lw+MNE/oeq2oRqbyVAXqRzDKU7UvScGSpXDQL3NibSDue1cxnAGgJ5zU5AxbjsdelGB
x5vHISxdCwsC6GH3S1qkIR4jfQirMIFOoA93zRIvoVUkR6DLnd1EiZtCHGOvWdxm0ysXFm1SCRot
idQfRG79VeC683VoD8/Xzl1I+gb+kQNGEXiLxG6QZCn1JEK1uayts+qz+mWJmuRAC2B3PmDMqS9j
nEQz+HbLOk1ux+SiQ9hOxfKQLuN4jvPEoF6q1QcrtxOhUKZB/QKqC/jubfjVeH5Z0HwZQseNiy9q
6cqHPPKtT4aZmcFQ40lVJsYUFL396wUp8N1UUShJGaDs/M0V4GnsKMDmQ1jkjRHCtiHMbar0PMe9
dRAr7N4B0D9WVRiQPFz6tx8UMWPV9Q5Nv7b3m4tuFPJalGl1nrL4c1852YfBMfsn7qIiHNwlC5Qv
qqsiFzr42nt3ABE13HJoysAkN3eRoYRoRJWPYTWjiBfkS0erSTfy6Vtc2mCl4xm9sLfvv50cAiA0
1GEIlLR1rc3ZsGfTzZeUfq7f9AnN/sHCkcr1HsWMv86E9dhJi9CHenvQvWOyLiw9cORVSZRvv/cM
i1CZDnIqLVlTkLuT9smaq/TD26PsHROC6nUDEYVBIr8dxUutxLFb7O+sXjrnKBqqYJmz5nkyqyNy
+e5XZN/wjFAoAtNwO5Qv51Rh6TWEuBojmmhEsGsTNVRnRCD/6adi+JLr9lHKvzc/3itAFOwYwdt1
O6hdGI5yq2oMNW2c2JSqq0Jdueazyp0js4W9CVLj1tmda4Nh27LL2yUyx3jmyjGGWNy7Tp8knxoU
o50v1rS+UrJCHdcxx/yoKbR3JgCeUgbgSuP12ISX4zLbdo/GQljrCNJL4vewHjp1UYkxnoETHolz
HI23Cd0jI5qsOmW8pO7TUG+G+Jw3bXXRZ19c5GAdqYjtrSJEFkCE/GNdzttVnDVM69VcDaEGfO0b
Xnu4YqvIVmecwJODBsnRWJttak0w/zMTBADoE/M8zo7/UM7Uv6o5PoLn7w5FmZiuMppUdA9vpyV7
q0EVkt6/VRfOl17hvxIPhX6eNPfX6Xs0dwFr0HFb0+ltNSIbfG2sTPZmpbX+FTU7cTVbAAA+x+Py
9pWyd3Ehg4MzIjE0Wc9mc/AAidIxhyGEQ2Ub55LvOawEhKNbeW8Tkgiw21FlAne9ubriLKHIbguC
UttNPtpa7tJQcNKH2rNlh37wcnS+95ZrdW2FBknaCtfpdrkExvBo1UiwskRoF91V9qUpMWKLJmX+
emxPDrfKp4CleM0RoakrS3OJCHT1uTxnuIW+sDEU5QAnPRhqb7kA5tIdoShK0rj5jG0kTAyAkyH0
o6G7L0nrPmvaoTvB7rcDRu7yjNLw3eKUVkl3AsuYG0qO813qFjhfuYPitZnMo3783j0MwOz/xtqs
U29Vlkg9sAsIDeRXWEzi0dMm8Wefw+nU9NgLU1hlv7HradUhsACynCrnGiT+JxvL07pvVMoVRVWj
+qcwWshbshfRQVSwu+l/MnBXTjNIm9thBltyumM2BibhAA+NXNoPQtoc4g4H+JBX6UgdaXfl4GGt
WI0Vg7x5W1ogXpWcaxKDobOjwKqd+GHuW418z+CqD96+PHZHAxCAKCUaRRhx387PHqRyMPsEtVEN
7jvXl/eqmVbDHvX3rw/E9zPXLBJdt+22j4zUMzQodqErdSpAYvbusAH5Eg+VdgBL30sPyD9II8nU
0bHfhCDu0rRumfABazytvmkTwgJeZWar7HVyHvpeD8pJy0/LlH97e4rG3mZZw2SsGjFt5+Tdfkzp
+lpWjGRaiGgvj+6Iy3flzNU1VQMi70pzrnlhTx+aeki+I58UPbZmmiwnpLqzcxVX3dVNpfWHHqnC
fcrduPxHWcP879s/cm/BV1foNWqhX7nd0IiP16nh8wb6+uh8TuMRcG2uyb/9IT1yLNn7HPRlAFmA
l1y7ELefwynhpTYeD1MZ+YjSckdc3G5G2t8E+oB91xGnem9qK7KFaBdgAojT2/H60kh4Tiae92xG
TKx002/2KoBe9eJ3EkEIhbTN1vwTlcvboTi5Me1JpuY2KTYMOD+135DSHtxTUmMhcvr1NVufC4Ea
EOyubQomK5ge7WwMYVPb5gMaBP1d5zg/1ljmYKS9JQMDt6ZeYFZAm97Oy9V0zc2zqAeGJjtgF/hX
gzusQUT46NC1Uhq/bOtM6EJhk8oBaC2Shs11N9hNL6wkVYiX2dq9zE1EoMshXjikfXSQfO09vSjP
IXJA8WBNT25nR0LvVbPNWNVgD5+yzO21kJRw8A6+4s44a5cV5hgMRlpSm7fJM7u5LBCoDZ3Riu+d
Ym7OedQUP97eFbujgAMAhUOu9aq7CqGnGHAdVqGmZLScCymiFxeodf3rAQuNoP8fZ7PXqeIATMyZ
DcisKZjFVIPcipOD9t1rswi6/qig/dzjNHG3OYdj+8lg4AIb1qYVzw9uXk1GUNU519LQ5Nl3vU+q
P8e5atWdVeUGCYmKIdvbgEr+xMzKtM767HT3hi61GI0ez8yC1hRDH0DR6v8QhS8/SKma5z4pczNU
JSJb3El5KZ+HNivXW3C2hmCISms5KVi0GZWG1L4XHdnEua2y5aWd8zY6+Lg7B24l+6ERQ05C4WxT
5RndEeCYjY2vFALRgCKZP1tuNdzZVVqizj8fsZv2Ng0RIcv5E0y+7SNkUWn7NWoQYedE/sfZau17
cBfWUei+Oy3IFHBGiNtZ2duTBv84GeOchz6qbXHhRktfiNf0UBNieJRJEodvn4Wdq39lU9B4pvpI
cre5+hc6iovV8xkLDc2yNi2bO6sZcCotJ/tgxfa+4KpfScMHJQRC0NupqZySCt7XPfs0c6h+Fdk3
i37wQRCzN8pa/1/1OFcW3+YD1po5mJosadY1uvYdROmYBiOl8YPvtoOcYpEcWjzcwQTR24fM8fvM
7kzRozadKD10xSQ/4EtlIRqrcKp5btpOju/Gtuw/49Y+/5W6rmacbSPD2OTtJdybMSEb5RxcjaAe
bE6CMbXVEsW07CI7nYNFGuZdp0z9oNqwtzGRfwOgtVIpoMTdrl4z6pMeLdihC6pgP6RTVHfT1JTc
a30+BSJTB5f0etVvWr4I+HCuiUjXf9msYzbJLO8srQuBslMVawZrjq89iSgA3MQqpxNtriT75Kea
yANU/6a/3v6qeweDAioXDP0UnolNSDp3edsZmNuGXjJqGX46mvdgeZnzDBt9PljB3bF48zzQ+yTT
W02b2NGErWkDSN+cy1fzNA8pZST8a9esD/bt7jISVa6kfcpwW6GFHJdrOxudPqx6u7/P7KyFeOcu
eOrW6t5ZNY9/4zMC3kX9DbQAPY7bbdNSDiac5X6xuyF6jCvNwjTHNx6s2DjqbuxNjabyaodO9QgI
ze1QA/pE/YBaALThzrmqYU5Pce0lF6+L+q8a4x8EK3uNBli8FAnWWgFc3s0WHQZvRNkU5kNBd+dU
DEr4QT9Nj/VULjIYi276Ui72/D91YasayXbpXkE5yI+ulZXlb3zn//6WzfEkou1sSRU+HPg2yODD
2EQo2EEGJZbXX19S7jsgLj/1Erbgjzi2hsYdIM+g1KbwACsNMJtpd2nayT6/PdTe1YYG8Hr+VsOv
7SNv6GOKOBq5bzxr2SkzzfGJwqv+/e1R9vro4KRXEQbKKSsUarNzhN12kzZxg7aV52KZlseXKder
ELg/HGNXjE+OlVZPcQkar2ucmWs2UlN/aTPlQWGg0HIF6l29lJHj3Pfkywfx909phu1tCDgWgDBi
n+zxzTNtIppYoi6mYJK1/T/VknrvbH2ep2vJOb7WdYcZcpF53XA1zax9AY7vf49tK7tgupv+mdSW
USCLOwnrYIH2bi56lmSOButD/nj75coahSCDkjfI09ZLTs0YiTsgmc4fHcTa39jiqyQAuQEvHbDI
27HaVKH0MM0kBzJVn6U3/4OllX/fJIn98e0NsTMrmEzAhNEegPO2PdhVrMUdzROEVbnRbILd0eow
PSNkgxyA/v3BxHaeOkShYXJzkdCW3dJMbaRcx0FAM0ojYQeuQje9tEcvGJu6fAeM17wkmf7DnMbu
IHXYneeq3kadnZd9C8PxugpqaA7ziDLkCIjEKc4NqpVXfRBH6gp78RJV9hUTTUKEdvlm9UpISbNl
NBzl0krumlnhLuXVKvBTnIu1XngnI+rGj1LjEtHGBEcBa/5llyZGpkUJoRddN7KD7YUdAW6Ke1pb
SvkG8mLun7TZynOHuMXvLCnJGHiM1Wdi66oLFpBa+0QprcSHbwggdokHf8QGRY/bLEBh1rz3sYe+
9JVeHDxL65HbXBWETP839Ba8KiBk0P5HHr42u/b7pNNpdvEN+Yx+QfkwTon/sUuLI4jPzkVN4EnH
mcNC6rI9m13kx1pRgAkZumEMUNAwHyPYSwcZxM4LvzIV6ENRHVh9WG5vAKtSVdOsyBM1pto3GadV
emrs3ntexplmlIIperCOu/Ni/VYXRma2DV90PelU1Ol8TDuel6DwW70KzNi3//n1Gwei8v+Ns4ld
oADGuCJTXKStUV/GqYjOU2WKk1WL5EDVa3dKJtAdjElI+rbBZm7IReqOouuFymGYYolwgkN9VFLc
24XoqaIWw1bEMGRTMXIt1CjrdF0qmxhemtEa19rTWc1tE8ZkLHfF7B6Rq/buM0JaynDwopF52Awq
3Ar1TfWzRFuVD/qMQHXv4CeGKUJ8cMp2t+JaCgDHjBjlNm82FrAQfU8zyq3QNi+xRDaCRXCpQaDL
Q1l23eff2CGr5JAFqQTUvnm790eBLrScCIWsxipQih3sU1pM/ScLM8z73xmKsItkBEjxlmJlzIvQ
5rXRZnRZBo93rsJGpOLsVdYREXtvxXChQjmd/1J7Xp/G/zSj7BZleENbL6umar6qZpF/YNHhPI2l
Eb28Pau9fb9G6SvnG8GR7StLft57alzbQ3oqXqBE5181tAgO9sXuhChskbIi9kZSfjuhXtfgi/Q8
c5TltAtuHU0wZm19N5b60RuztwWhiIBKRrsBPcbNjpC4jkyG4PWucyUvaKdrd3mbZi+LpdoLslvR
wcWxd6Tp/TOpVZOGz3g7tRZqucR9gBg0neuz72XJcyynKVD0rALMZVWguUv019urtvc9WS/Km0CL
CFM2ga+banU94XkSyiITL9D2R1y+Vf0YjSikvz3UXhj2n6G2yQZ5MdDXmjqqLuJiuiRxoj3nlafV
gTvG/snrneIdNplgHrnu/PDtwfcWk3cTaVJCBmrgm32z1Gli1xpFnNUH6B2Z5PvcafVQN+flXWLG
R2bqe4cBpBasgbWUA179di1NLA9ReR2Beds6jB/bwS29049kmnYXj6xtJYhxU25jvga7pqbIqBk5
ySLP2JqV5zGuG0rPUXdw7vY2J5ty1ZujzgBI7HZCcYQwEzaYJKWLmkHfzPMZR+oy6FvHvFiZhVVH
jN7024u2+xWBpNH/ANAEHPZ20MwszFR21AAB5WXXusdbAp7HUctsbxTuYfY+9UbwHJutEaHqYblJ
Dnx6KmoAApjGzH1UnN+ey95aEaoiRAKknDR43aD/uYmnBWKtM7D7U4Q3vyUplT2YOrMMvMw9QmXt
zmg1EVvbZfTON7uPYrSXK5dihVcL55I6VQFdRhyxuPaOFAEp16MFN5ko5HZGqz97Gisd1o/W98in
22s04BTXusiKe8+rZPj2F9yrBxEKUIJcEQiMuXnMaNLpQCrgQmKCDPoyWfxrriXuk60t8XmMsCW3
ltq5NEuqBX3mlifSvei6mPMvu8KvujCwManyoftGY+h25rPuS9crZto0+Jk9WXaengpALNiZ4S0h
k1L7nmfSOQjO9zYQSmWrRwimxcD9bwfV5zqKCncYQzuvtHeDrqAiNCL5JFKQ/29/6b39Q9NzRUWg
jfDaHj2JZuGPMNbiqfUv0u+yLyOeqNe3R9mbEPJSxFtIAhJSbiZkUAWyjAmSUx2ZWlAaqQxnTRDH
av5vsNQg3cBSY/ussiabi6RquRZx7IYX5/ZRkDpRFTRGNLzk8zgf9Ed2Lko6BbTEQeUg0Lmtq3dZ
R/3LX0XCYse9WGlXBnNejxf0z1rYCp440XE9EiDceVpXo04SHFwpVsOB270xRCrJhdGzIS0t/cNM
hXVXtYM6WV2b/UsvbYH4mXz0I2X9Orielh1AQhrXZP7bJnkNsmFEC3sMBy2BpIWE1qlK6/pEUvfn
27vl1Z6kWLTyGlciDmrJ2+jIHTBCpz1XI5acd6e5g8Rf0VD99PYor+60dRTeOFYO1BFNn9sPGWdN
SZE+Z5RBjQ8uqJnnEheQC3Hip3jQflm+fB0OrQU45WwYMrnb4WRuje1QJ3VYxUJcNV21oTbYKV6r
hvWrpw2eDFEC+lLcILwMmzfBnGlSRlVfh40/qQfbL5awm9PiESGtoxh9/atuKiSr/B9fBMYU6Sk6
o7ez0ntZeIUkDrHccbWJqJ3Aa90MKVfNv4tA8AYIszT3NeXtYPSnX5bpW4cnPUTfFJ4YBcbb4QuU
u6qkA9hToGV0plLWfKqLlTZKVBa2ZVOd7HY+ClVeXWbroPRDV3w+D8J2zrXe4hhWyCZcrYxOHQzz
S6Vh2Wklkby8vUd3hyL9BqxG0Zvtczs/d+Hh7RyrDr3FW65danK5uMTtdevNBw/Bq8uMWRFCICNJ
WXz127kdarWmchNzrENePL0N8OPpfpi0QqdA1rb2sbJ65yO0i/jL2zPcOesAilYwwJpQgny9Hbbh
p7SjNOpwMirkB2YevURW/W98x3Va5D084sChb0cZnUmSBbNPyqEvr5ajmaFIhBH0o/TPvzGhFQbA
FUaJdOtVK2dP8+2ICZm6V3+yCg4phTUXJaG3x9nbGpSegGfy2iGJvp1ST6k7zu0a7a6kOIsm/XdS
fhwWg3/UOdobaSXfocfHhKjl3348JIR9jYpJFbrGIu4EiJSgSX39aUid+lffGDYhHSrWCGjDige9
HUqySbTRo0ji1MkYVMOoX8Uy8Zh2dn7/9vfbuf7pgMBlZ1PAgdkyKdkCyYA+eRnKylVN0M25nr4z
vXG8B2wghlWPIisO1mxvTLoDwLmoFr5uxGP+ZiXMEH/TbkzOCR5KQdpNS2DghX0thThqhu+d6f+O
t4kVpjxiNQesPx1l8FrXvXZKJ3O+FyqykGGI42vdZEcqRut22D4JlDXY/QZP3isLkpL32un0pgxN
rSzP1Mf1U0515XGahLsqbBfBmOseoaaQJ2tyzYPz93rOsEVXfxBSSWju3mbOXuK0bt1yj5Void3n
crHCsYfZMci8/6xnY3PvmRyYtzfT6yOyUlSpOZAuw5bbqtv55mjTj0GBgX9awbKU2sNEThGYSED8
8lXGnuU/1DdQUWK42yOiKgI0dnQD/W9yvnbDNAeTExWfi9arD47I61YpDAsDBgndOxAVEI5vx0od
N9cWZhYiEd4neEl0Ig1Krcp+5FNZwfvDCfjUdIXsT2oyunfgyXlyMwhmJi+WTH64UYZqgrABvx4c
pdfvBgn2aqXxk+Aitse3GSrKIbbLZ9Cs9HNKte6k46Xy5e11fX1g6TgBhEBViXIBolG3HwBDyD6P
BeFNqpt6kCWaE0hv8F9UVn83x14cNBH3JsWA5OxUDQBGr9vsP4WDZXZbu6HkGQq3ty8tRO/mPcbj
7hFZYm9aK00WRicqJa/KnRS8y4WN00AxblAW6+McVI7ryqD0O/ncKe2oxP8z5Ly9FKiNkSStNECA
Hlv0MGJNOjU4dq1IY3k/yal69kkKX3oNeg2mjLX94s0RDMFo8Lp3kfLVj8z1uzDK/OpbWgr3seul
eNSHknzO8pvxvm5iG5fcVH7KayMJjaI5BNys2/vVj8YYdy3SIt+wpXd4EQmzZSctJNu+9ALNz/SP
DY7fDxamms++1+tPpTNb32dD8w9Sy70VAqGwQtCI/JBvvd0JM2Jakxgs4ure/ldN0n/2l6Y8J8L+
2gLsPaou7g0HrAhuLZ3HFZl8O5xVJn6kt0kXzjgQ/V1qznSncLdA48ESASo9R/Wdnfvyp0KZx2VJ
BLMt7Sela5f9oLUIcJjDc9y3RkAV1b6vxXjUdtx5DxhqTfEI/1eY9+3UdDvu9QwTHMCm7bBcRKPq
c6mTIDzIhgOcW50IO9CgBxX+1xUsRLww0OAlQrqM2tHm7mwrLGXbDND/gmMqQldph8WaEY1tkOYy
+hJr9fyp0lUVpmMUNfha+t306FizqIPWlvmRdvrrV5mfg1z02utdH4hN5bPsolx0ldmG+qjU91TZ
yKaLYnpqjTG+pDTdfsTeVOWXyhyTT3OZqcvbN+nOWeKt4gbVqb3SdVt34H+uNr9bInjWXQd+f86+
1zhrBF6cxPeNp8mTSNLlZa7VeFdX3lEvYmevrf7qZKesBU/0JsOAL+gY/aS6sBaaFzbuKD+Yuowf
QTDkH9+e5O5QVGdob69lyy2Ep4cITUelQuylxKu4WKQdKEB7pyIBz/32UDsnltrPqiwj1jrptmla
KQNKPmIbodIxnrkuWjv2PM2OlwVGPxfnzoyP8t63hwQ7dbuEIrXwXULME49kj76pK6KE5NBxtVOy
aPPT0DnTAVB273v+/yTBKdyO2HjunGpa1AJMX5ZQui39on5enpwMENFvfM/1sNIP/qlxdTvUqHVG
EtlZF/qkhO/Kykyel6HWMKGeE9hCue9+eHvAvQOBhQgVbnJS7qbN3OrYrfUlQa40NlUSRFVZ3ftD
8k9iJu0HGM/zg9c5/jOiB0dEnp0gg8oFaCsUP6AfW5sAGUmDrrOStg0jlblXkpz2hIzWryeNENAo
yKzgoLXJvrl256ZQlkvWHUq9/rMq8+WdZRgR7My5P7/9IXc2CT59NFEpeKHGsS2Idl1dLXIgqXIj
vCSR3mvCccQVAoHbI2ToziVKGMS06PLBQN528+3ZMDtglEXYWpbqTpORNo+tgumHApDWPQg0s77G
w1g+lHaZPaUKgN3bc30N/Vr7VoxPvYsEmcN/u00X4Q1euaIW+MsnzHvHv4eBol6jVfa1tajbGLEr
zpKIKCh7178SttsHv2HnGqALTQJLWMJveCUglurz1CeYtNvFmF/c1B7fj40PKHk6J4Wf3709453d
+rOICbecowI28nbCCJ93U5QxYbQq4se8cuMvg+qSg1F2DiOj/KxB6Q5p9+aNyJURewQhzAmz4B+D
nrmBbxXNO9+r68cMi4NPRDE1ceBydO/sbSmCPOjlXAaIXG0DvUnM8djqlASk4dzFbS3CMqW/JJN0
vOuSTqPRZpjhtFjVxRNT/vXtz7u3mDCL6XCtTTbqmbef10yzfGXHsJ8Ma+HK8b43hMiXXIl/dS02
Dy7ZvaNK+4f7Duwige1mMcH42HGZcCksbJspqLqyezBLwA8LTYCDbfp6SenHMwodGJNAbMuDrYTf
pkOD8Jo/RvPH2HWiU4FpRgCez7ki0l7TvYtgO0X8kLe/6WsMNGE0MCbKH2gDAUPdrGkTyU7Fsu5C
z5FY+mWxk5xNpbVctDh+54E+m/adt4zOORetEOfZ6/JLR2qTXbIqtgO9b9o0SFXmmcFkxV042GP/
58GPXL/1bXID7pdKBZbnFBAJj25XXrgyrZIRndB2kvOjuawvkcqqQPVTid6V6J8W9xN9/tCX9hgH
+uQ6d4nV/jK4jW8FwgdFo5VtTmfk9megJOHWUOJQu6os977Xhh8SUvt5Huz8YqByek6j5ah0+nrT
w8peOSKrHBUcnPXP/xOLysWsEhl18JrwnknP2jINRpCjmKlfR2NG+9Hv2zm9vv3BX+99Yl+bth2A
H7po24wOuJln5YqcW+E1cqIZKU/T4EbvuzR3DsoIP2EMt2vrka6SV6za3jRGNmurZo6EX6A8FWm9
XV4iyxr8IKPXxfav4/GhT9Afv+IE2ZBMj6BkTkPpTn8trTZYZ99K0XLRF0e8E6pti5PmqeHHaLZ4
UGhiFl8Ru63nCzbDsg+6Uu/eV0MujjLE12vE2jh8MHQj1k7nJkpZDK2K8pRNqVJyIXt0vRN4Ke1f
WcU51MihePnl5SE7IYSg2kUBZpuu4ZHMX+9lbeiltnRRvqz9jwvihi+tM/qH9+Drywk4G8khLR0u
Xv7ldgfWWZo6c+vhZw41onmXmVbk/BizEad6EeeFeAYK44yBhvNuH2q5hsekU6g0unj00dNLPq46
1HOb199M2oldUFWuGQdCr+J3skgomKshjqigaMuzpcAKBbFf+1+a2kysgIIadgvRKLwP6VLGL4ta
ajPQPaTmL1HqxO+9SKinUWi6DKuKeCho8pi2cpZbCCOCLeyqsyFqB5/iCNTfadSU4+BTjsHf3QDV
az5N9TgnlyUu0zqQcGXlQ5HlygqyCm3yk59Peh7MyL/5jzi5yBRb7CQdLr3WCPU4EOHF31uQoHgU
mL00kRr0Ubm1pB59sKbMqO8QJcP9ojTy1qM65oo/lhrNo1/OrwBFUHwBh03ZinbE7QoBPTVj06WK
Lb3EDyQO7CdnkAUayb5/zufYO//q/oNyhGbwT4DEymC4HQ9rFNfoAH6vOJP4e2c39blHZ+lDOSIh
//ZQr48WuSk5KrJJJABkxLdDofgvG2idTWiOTXGNhBE/erMB8srL5kdoJ0cJ+M+W1+11RF+PXcXF
t74022qP1c8WgCiwvXPk4Fs6m+3yzUxVoq4Z/4en0rKivzo0d2VIBBvJD/lc2cWpolSznDw38qMv
lZjGLzzVSRVkNIOjR7ttjb+rummbgMel+aZ6O/2QTBXVkziRi3hG3JlEvxnkeF9oKWpxZFvmdGoz
t9GD3kz8GBE73/nqdZb87uCo/dIYbRkFjls4NTz2fJLBAkvmaxsXqjoBkqn/p8Sb9LOeltqPfgA2
h3zEKL7GHcI2QZvI7p5Gbr6ESanajzLV9H9AoaPSXftRugTeXBKwr6vxzVS2+orOm/uQd5n5zzxg
ThK69pL8RXzX1mdjws0lqHNMet8vsShok6SN9zEe8u4rDM6FgroWdcWp7qCRPxaZIb4s0Orkc9nF
uhMU7NP686LiMf7gRZbdo2XQpUsemlIvnQ9RgUz4ySfs4uAhDfCQC3/6avWx0580+MrftbZIOkhZ
bTJTDXIbJDdRC6J4hSllFioQZgVVjSj7mGerwbRtROp5RJZJD+Czz1VgDFRNLxW1iRelpaSvJQ4h
/cmN7DkN1NDKx0X51fhBTYt2lpKe2MH+3r60qy46kSxNc84u9I3N/h45ZuCEQYJNbls/GL2fP0EX
Sb1TO/MHB4Nt85N1MI+nluAFJgx4ydvD1PcS0x3lGFid6vlpypV3EZE6Av28qiaurZ7VoY+XaS3g
OdbtMHTj7Qb6HmTytIy1cynk9EilKTo7kns3aE1/+hxJRz26Q9Mhk5sLewxyoWsp9HOjOcK8ou2x
Tuy/h5pftH7nFZm9qoFvAZsIBprJNHvYS5SEdS+eyrWBpp7jtyiSu4nzbZS42dqdLejRGA2KCXJ0
yuUO0ZQURdOymXqQBaaGs3vdt/XXCZN3C/zUGIOpkOUYh6bfZl7Q1apN7yJcGahs1b1unsCX9NHH
2kkz61x1ZhEH0ZRExjkrXO/SdVAxzgZqSR/aoZP8r/N4vXL8vAvEKCp5Ab24DCeMI+cyUM7g/Tvq
SVNefWtI8nOq+cZHbgqvPOf95L+XfTT+0daGvQRNEjnJtalk/z3X4aKeBlvjeMdRxwcfpdtNp9it
7D+begDlmTSdeo5y+POBVOXo3qdlmkTnyKy1H1kl3WcPATG8iOG9+iEQGY5ZShjKGZQUws92Y1aP
aRxPw5OtK/G9aht7xnOmLe67eOnkKVviRr/orZh+0Pnr7+d2SsGFZJHxomzRO4EGwed5ymT1ni5S
lYaTXDCAa4TIokApUVknaXrpOzjf7Cq6afNLVqfeA74AhHUoSNNNKeBeiQBbJOrXPRQXdSWlQmgz
y+flUeZFCYgcx5OTh6zOH5wDfqEJJuBB6cqREGcLjE/qXKvGSyPtGX6amNLPSC85RjhkTkMwGmPM
GLRem9VhNBTxB1kSrXxSomn/iFMdvWeJ5+AXWnylCKbIHH+UKEpqYWlO5d+63i3uXYVC8XLKtEJ8
nxLZakQ6ncxOoCCc7xRp589D3ovnWOD0epq13v+fhR//eWprfBnQ2XB/9JWRFidds/0v+gT5/9y5
cVSHc7kYHuihyESNN7HqMgSmEvWn2Yvke2WUsXma+oZkDm9imQLNsaYkKNzZ775Whej+HrRcn89g
5OtnYGa0H6zEcJ6KpTGz0FdNYQVtA8sXgCJyN6HfVemlLTQkoVpUH6wLzUXv77LP539I3j3+6sZU
Vn+fCwcq9pIb6l+SibI9x2JavjjwWOYvniUxKcVuXetOSdmO2tM4t05z8mKRpuGQeO7HrquSzwpS
pPPoZHy9gLwZDt3Sdglqo6WbFFfOj/zUWoPAMaxslz7lLeyHJySYC//BkXY1noZkcqfzssxeHIx9
mpfnsqHZgdHNPFj3ZTeV3zG87aag8TztGqc9HgFI0cR/JVMZPVejaHLMjWr9u1OavRcUliU/qnFZ
WqQPTBtKqkY6qI1O98HWnNw8ufFs/TO0udcHtoK7E0wIsjybsWjZotmQf5Zwjs0rWlL5YzZEwnny
jAiApJztWr/HAMN2TmmaJU4ayNIrzZODiezT2kT8o9Amk7M6ZemnMlrLalO2TC8RHmkRCF/p1kER
ZeNw8ifgV5Nl1g3xh2Hje1PBMnt2SYTkXTQk9Xs4+O6fdTl6bdAvuLScVj+q9oJcjRoCq2VTPdip
lX2Qmi0Jxy1Ve9/8LBWXQV9t5LNudk92lOnD/3J2XktyIl27viIi8OYUiqpqp3ZqtaQTQhYPmYlN
rv5/mIMdn2o61DH7WJpBBWnWetdr7pHeNeWjTYSvTIZK9Q0OtMxwY1oiKzwY47w+BY6twgMmM+GI
c6tYnwMGDl0yOkUGNycPm56Rqs+DrbUqm6OhugKJU5gV283gLqq5bje3+mFktKtXTZX3OiXHpzCP
MsSmNLHyKogOGa9si8N1zcmD0sbyRMJp3qejW9YfsCCHT2IX5KVdozz1RXmqMtEXcZ9vUXs3537+
mwlFEKSw+rVzNNwJG4Gg0ea3dWHAG+NdsngHZdXOTzptaqBeV85pm4Abk92v8AHvkTZLpMhGqDnB
EsD3tqsGhNH1RvPaMPooZytuzpJUG8KdO5tlJ/jTMHoShR3cz4Hlfs3LaCnPmxCL/4AqeGqOso+K
9tg10nzUtbfp3aKyuw+Wgm9C6E9BBkrZbCxruxFXle2138y2mkVCBun06M5tWJzIq+3Waz2vHSKd
vrU+ba0aOZrttbiecfL0mFPY/WewOnfGP6pbPtUaD/N42YJxJOaNKOhFOWyXHlWKPLZuHT7OyiJ6
a7XGwDtAKN7C1BiyQsVOt5SMBocu/K3WyVOQD2T3iW1pzjFxLkZztdiZ+aNyNymut6m1HsnNcKa0
Gnr/usZDT5xE0wwhL6lXT5nvUzWayva3x0VV+Y1BaUpFkfFZ8gHL7KsgF81HozTMgYtwaL+V69zb
sZDC/I7YtrTjLNPjncpY5odlxcPrGt+qoUcG4Hrl0Sui6Oyv87akJXm0Kh7g+WTHYhnnKBGK0njq
EJMcoMcp9yYq1IhzfCVWCdFL1jssFumvct554ZE1jq9ur8f7prC0GftKYeNYT5kprntL4OZNllj5
herSJVreivo+CWZIy9dLORdl4pL4LagKLOOa8tRDWMWq35oTIXt9jYS3nFzSQ3WPkbxXCZeQ59H5
pJTkLCy3qfwJfTe3Y0O6TX4lp1Lbce/MTfeQST7LVb/NtryrQtxaXjZK7vK2Z5JSxExVtohoy67a
2S+FdV9vVhvFvtNmU6rZ1nOSz1bj0BGMIcreZtMq9mfN0Gda7D6FkbYNoBzDoM+7/0xxaIK+/WQ2
VZXFtezF/WDUwbfJbflrlZ97OP+sSt+LCqlEkuecVEdRRlUUwyioXkujEo+CGeSYzrUVrEdsUxeb
UJp6rBIupwxv+0CgHOn9xa4SWnB1bESuAR9yuzDjOVxZHWrwljthyW2GxrNay61lrXSIuxbFTTwh
sydiuYHLrVxkT4ZhTV2SQ6n5tuZV5BxmaWbYvQuTz6RNpT5YsjeD01KqUl0LDyXFa1mWVHBBNXmv
Q2UaY0J6ZfA53EA9DrbXVG0c2FOGFVvZ5HdYumdhDHg8LXde4U5BvPF/hSnYg1tEo200MVpfB8Aj
Lw1XH6Y+ZOAeCrOiaSefk3tU8cuTvLXX+2DSFWlemek/0FCFV4M9LUbS8bSf5JPmuBvnWHEMTuM0
R7eyVwHVKRv1SWxRQOJy5XnfTGDzKM6Eyn7AKEAD3IraLJ6DWgxOKnxHvFZW0LRx5c7WbeTPG9+m
tZxPBegCdj9GbZyxITLCw2TPrnPiQJe3wba5USy1Zf4CLfCIoVwn6oElzA5ybaidTCcrsvMaLqWZ
VNIrVCK8xasOeFZYP5ErGPsnyS3Wr+XUB3yUwumIjUv35PReTlSotrWAQ1PKLbYRsn9FKMvlUQ8u
TGmrIemAq6Lri6TPq3C5cTilqptwrtaeDT1APcEqL7jeWljZsV6kyo7sSyWT1h+3O7cb7OwQTnmj
4xKqHJdr4CpQDWhmS9LMkyhOE+rlCVGGZFAOK4K44HwK53NpG1ZwtPrOfvU6MOATHj/sBLma5iO9
UVmngdWF0W1RE70Ym1mz3DWOV9dXjcWNFQunxGk2Y2TybA7KGtNi2sxv5Kkp85jltlKnqlnka2Cu
zJFoIPIHb6GLSmSB4VvsRVjWUbRo5gWjSZ5S7nfhNeW1g0YdnLQ9gVoZ/kEyLjUxZnfYwB3JfuuR
YY1RxP7uykaOD9HYdHK9T4SiREHv0nAAVZF9AO3DQ5GSEKMxfMwij/cz4Cr0ecgx9WGFFjpMzKkI
qSo772s92KNMGsKAOJFY29znYCe3apWCc8YcoGrZTKoMIIpA6ri2x+GuW5t6jiVWCDD1/KERSahY
vIm/NZ5zdHPggzjzItjjfHukXDw5h+a6iOn7UJV+x/nTRp8qfwrxV4yUm5Ux8Th+dcr8BdofYx0R
UosRuxnXUJxfqJ5dqjXXn8NYLrnzQ3TYhcU2MVHDMTSkqD6G3RoxzsAALYg9b15nNH0CXL/FyDGd
Aqce0h6GoRdDSkdJ0qLp4UyLIqJG1Ga0w6nBkOR6c9aKn4G7lHVqvbp1EwfhyRZvTldvCVrF1Uqc
bpofvK1YYJdCtvgl89xvaAvK4Fb1kpQUuwu7gHvQLJqHjLP8y+SNXCMV63KL683fbjkeqK2dXlGf
EORr/+rqIntUbSc/D1trtLdOPWsjxWluRXrpYFmzq1eypEK++2LOWstkzhbbZ6QURjdVrr1Hvojl
JIpe4Ij+wg7SspvXT3mlIbnUENisxJ0zp0pWLw9u7LWEJI7+Rtx5i+aGV2XYlajbGIsessV3Gyou
YRwqZUw6iQbl//a9zYtuPDEWnwpCRvj607x+nnDkIOluNNTP3o3AtKzZDa6s3p3tJBwc52F1LN0B
98nmdq3NAUpnXYiPbp9Ta855xWdeRjKSEl8SNR8rx27HpFtFdmNLfOeSpa5G51CuRdskcy6L5xm7
YAnrVcF3KSM8225EMS0ZGTX+0seAmuOz6lcPZ6yhcPtrfOS9X0VQuvWhHAW9uG8tOU68qML6w1D6
4xKrOjJets5WfeKBFvYnuxUTuqqpDWOv81HX8jeAxFqTdmCY236Kt2BeGZo5kSgPLE/3O/df9q0w
qiCP1SomUsI51Fsy3bPxpyfHyb4L2q0ZUica/V+rzFoCQjfR0E5TncZDXZXVYYkq4Laa/B/B3d3y
VzaH9LGflrHZPyaZs4zNqtr9CtADDIxHSv1LZ2VxneMEJu69DkuYZAYQe1WGC8mS0PeWjWZ2Bgfj
MLkvplOEvwNLe2RYWGNYHKp5HYLbpXXHx27yiy9Ys/nNoaRLqGNQ22G73kjT+4Xv/3gVUnZFSdOY
zQ/LrM2FS7gEU5hUOD3bYinz82hCsjyHmbOwAc21+90u9lKlNdVZDQraOZ/Xrpm/TUHVGwlxJqYA
gWkjEJhmUet5F76J2BObK2NvdmeZTOEUPBrKY0SCMbQLHTbDxA7W5hBMnHyhdYeYBUZnJ3MniPEe
Kn83JAcU+3WJ/XYHB/3nSH7R96kaipo2iqnUAbLUVB+05SALZOrTfx8zYvsOmdVUp2ItZnmgMmsq
MEWsM5cgc/kYxN2BBwWzzSiBN74cTTl7n00xMyDwowrLTafsg54pauB0qVpN77f0fXqKudzHnTgx
0HtXJdxmlle9xG03LJ/QoORlklNEPRurMEaKg9U4S4YzYYz+TXE3z1MVGzVWFrGTLSTXDpT5n2Qr
HQLa13n6aXS5/NDIMv/R1n32uuqy/DpRMYNTY/b8Ii1cmZOsy7cXTVK5HReugbS1cUMdO7iJ5Ind
kOEd0J+VsVXm9p3S9DkH5BKBmerVyk8zycpPSvfjkw5LIJdBDFVNQy25FRXgM16sBRdEgn+3+BgG
ejFiN+/XR45rcIRqNZZvwnD731IsvUC5VAYqmTe37uINn75H3LucZzx36is6gum3t43OU8EG+rWK
HtJeA3zS0/abwLZR4fgohaTpL3GGVW4Ym/ShpNe7OnyRdIdzXAA5fLOsoS8OMFqCKpWCYK0YW+OB
qYq3qQewHN1QX4/VnDCQ6dSjRxtaXjvRhkCgslvniyr87mGy7flbVIt6vpW6CRfGkkvgxab0c3Fb
qiLsUlpwbK/XaOkP5SCj/qpmbPCzBOa/iUh87K7xkQweMSbbLeUYOYrE1ZtlpggBxW04GuPHejG2
H/hKdh9R4Ab1ses6EOOJ2e1dMGx9TjqTjy0wjK16iIep817bFq+cwyZDIXZ8a3giCSyzY8s1OnXm
+BXH0W0LI/btjAN85Q5jJmb2hpm0nNOPm8VVjb55BIyE7+fh6WRaPcholXdPlq8mfQ2s4T5vlMmM
+WY65hQWqSzjHMx9A2Zs1qu5BSRNmtIcWDPKALdvW9Lt4krpzkqK0IiaVI/O2iZqavA4s2HV3TfK
kfqcR1EdfnCZGf5uSLh96XFkm5JF7yV0oevwKs/apaJMM+XyyBYAFSIOZ/ow5FWn8Jn2lzZpIjxw
k7pWzovn9owrRrIg9oGL0Vm3snDG6wIEI4sXhV73pFW+yTQru6Chl7ZWppzLJn4sei1f4OX28oDj
Xl4dssIjKWBQk0sxwOD8d7Ys662W8/azqTlH78zeWtiWKMDHE+XvfO1tvT2ctWyMs6/NfGIS5E/Z
sQVh7U4DNcu3aF1pYh2x2UeRObI9tK6sHsmFNe7dQLjPA8PTMp6kHzwiWW6/SPwqy7SrA0/Eg2Hz
v1w1keOJ780dPeHiZmAAq+a6UDSMXuJweNeHYsx2uvEw7oGRnR6/UshWr8UUchkGmSFyNn3I4KpU
1XQGFNkmNK4Ou6KuK9qsQJsCt0WzwyujlhQHkVf+yJzZG+JxhpGFr9iaN4xg7KGNUa73a4xGw36h
JPGf3GYNhmRqwvU674UVxSLwjKtm1qN7s/jQ5uepncpzo+3ipd1AkG4L7BzlMQ9GUVLfz7QlriO8
LxvNSpGSOjBwJVRDzV0ShFmUaGb9LzgDedUR9VnvHaZGy+LI1DZ/hCLVkJtigUqJ3opO0OenL55c
gzu1GjVTtdo2ryD4Vz0jJcVGqNuovrUYYI2xPdflg2Fb3Odqmocq7cYu+5ZD+BOxnBWnIcnMaMLC
ZnPb2KSEes7Iz6Z0bLp6TP05G163poP0qgRHRYyponpBuGj8qFgAP0aoDEXCkCL77NZ2dT+MVA3J
tkiHgTj+LqdpU4B7RSm6KZ39fCDQcG6b66abjPxomYNxHXLa+SlmKW53GOYg68710Gxt4pOL0Mai
9LlthsGzbl13nIIUjwLqLdpfJMx2UBbHSNl5nxRKWlcbCD0DhV5Op4pRmBdP5A1S4rbzEoKuy7ED
OPNdLmeOWCqMHDpfxPGjmQ5H1V2g+oiSyNvsny0kjO+9i8FrUluNRR0w4msRYUwQNxOu8AnztiGI
oz5T90u7ldaBndEGeHloovzcaNLuybcaM6dxKLbX0fEWM6m13zuH0QDsoYKwpioJ+tV97RtI3DcF
8Up2rGCW3GlDR1Yio9a6n7e9teTw8YobyKX9x2wLi51FYltPHsUznn+uxxy3beprphxhkbTVaDwH
EjsRPLMq+76hw+keM7vdfrawHMKr3u2ml7As8wdfhscyF+ZwXg0LWKz1lQ0g4OrahV8QRXdjpJfP
zCpCcUYd1d7QBMmfRpNzMpCiyn9Rt4b9sC3bEFFPziPkUFqAe8H9QxJVuAHaZlQOoDmB29Bm1k6R
7k32fMhFHR44WPMI1GaZ5LmH3QVsJBoGQJq09+ZWNU7BYeku1QftZusXyV395PBxyrgxRvt3HxZU
urtb3u3oRP164jf2925VCUrXas2AyB3+zCwJx9oth3F13pqooQUNWOYxMRYuuth2hgTIh310lgxQ
H0zf++qvAWWDrbLyB2QInJ9GvD2rOMCoI7pjogvaF3YuyBT5NZ550KxQj+O7MZAyQSxR90WXt2bc
+9iHkeTuj3nad3L86EZkgt1MTDSGVDcI52iBfdS5wt8EYSAkXX+DPlKLozboq1OcRblsbFXk2ykC
bX9BHu3seLFHt6JnZk1nDVw1xeNQoyIrlJVDKsqD1o0BwEPAH4O7g+vBz7vU3TpMBan0rOZYbjXc
x9QMp8iUsSMX7R1nZ2yNDy2gM5m1om5G8UsUShUf1jxcsvMylDVVDjmVjuYULe3aTptmNWCczDkc
TvVhKplH68QfHDm9yEnK7UTVInIjrjIHMlO0wtbEo84ujGd7XN0Qp3m7hhMV563POZgG0uqqJyf3
5ZzFJlaiDXahWjofXXJ1uw+yM1YT8IVLxz0Ppo+githMm8q6Mw3j1Szapb2q1kWSZYB7StnfFBhW
TM++NW/UV0a4hf2voC9t6hnmfTxjFBHShXjqDW+htd8W0zp7a20vd9IFPWdUIObut2PM89YnzI9p
vo5K+Hn2O4u2gGhoHGWbm6Ej+fa1zpt8/Bla3J0fzLDP/GTFVX79xJxFmR/b2a/nKskiv7W+9Ibw
TP/YNAwHz5k1z0yRB2cLt5/G2u8MHmq44lsHV7Y+8RjFGDHfk7Y1VyLBA58d1zDZ3FaALT7sM6Az
y4hD5Q64PvUwEkBdGKXg8lDzdlBLDFPgnWdvm4zn1rN7Ko1pEV7wOmSz0nCaR1OypTyIFuF3Xzp+
8H3ywzoYTyUD0ryI3dWvxADqVLrtZxFyy/yMaFdx/wtXp7xZy7IZ7z0trZ1TWzRYe6N4yYKbVaHR
OJXOPLe3Jl25ewpJz1jSBsx8e/QF//4+NkNmBPjzk9D3My/ztfnoF6axfs30yrXBkERHZ8X65qf5
Vh2dwMOn+coaZ67MwrSZoQCpLepaGxPezf4Q1PN5aBdyQsauKReuymmoPsCAKuSxX4Kpv1abuVXp
7LVO/RVrj0zS2w6hSoE7XfOs4JZscdVRvx4cQ7cBQwwAlkR7bhd+rtkxT9gDVuvtoD1amM3kfk3H
dcQWAVtn/WXK1+KXWjdLXfkcAvVhdevsi5Gr3oxzY15evA4U+LiaEZnxfetMMer5hhAlrj83xdCs
7r/mQ50FNFhOtJ5zwV9KuDd0dpWzXX5OnqzI7YDcrE8wMa0XFEfgSh5gfRRPEdhbjIrGeGCEmjeH
Oqy2r1oG/RNyaOujDnMzoEsaynSQRdkxPaBGjAuJ0DZmdlLcdfTbDyGMRpjL7tB6ceZnxdeRwBAr
mT01zjFmofpza296oZCdTfNgTbb8oRvP/LxM9Xpt4GfdwIPp/atpwNOezsxPDYd9QYhlfeVUlYQk
MG63zH/mJu3z2b3p2T1LvNkTcxuhMwJ43XKpb5uAEMzFHZk85I4QbTwXthiZz7WQMATAz/d2s9aP
ohcBkGnQzN1BNvDZD1vByPep4kT8aBpqAIxuBQy5yQsKzUDDgXXQWD4sj4K3+7GUyEkOdT+rzxCN
wqesbq36mHdZEDz1hHq/SgIrYei4q/cz6udaA8B4A3209tou8Za1TlUerbu3Qx3gxZzXwGrLSsrt
7TBaC3YdjWyvZnMpzgvs5f7OQ7tU0kd7XN+R6sAvcJZjUIPvJHjPYpvFLZp1r0nElFU5ePNAPi8X
f8fEU2aBG0svUF9lzt2UrrqFwFHRr3Mb1xHJttOW6TNQVu4ehnBoixvoU0ZLcmHZNmmZbdPLBj9g
SOkd9ffWt4oflUH8VUyBOVw7uXCto5ay/KrGBX5yWBTVwyjckpmlHfYQFfU2Ml4ZbXVDv0TPiuV+
dLfrGfLEav1iTKD2MIBhqsqYd5w7wg1ES65qTKDowGU1N64Ry2wbn4uCdjg26x57/IBKRx3cVa8P
Y+XMgleyemZccAJtca6ChhPPimBY5fPAcR5FOKifLGDMVyb6UB7mGgPqhGUJWF1tpbjJV0qsdEar
M3O47aGD3lbKL7V03I9mtGZNzLHPurEHPdq3hlCqjE1GQJ/zfPAberwBDnc/KEbJHEZhcSQstThO
pjCmJGBqZR0bKxoevSHfdrKfZ9/1ufIfsNbB8bXtOcRjY6tDnRal1g8lXNxnp5SyvVGR3xdp5s5V
nkjYBmOaeVkeMuShyDiGinH4jhsA5c/elAvwS8uTR8tuq/Y4CTcC+KEBBHgd1zmZtDV97bh73aSx
8MF5RVPRbQdpQnYDayuCPDWLqMQHPXCGG6Ynuv9sVVtYpptrhN+CfgidRJKRMKdsbswTqhY7YILk
hsi9kmY/3s0rCVYJVkgg62Hbdtd2bwBbFxad3JECwf4kvVn94gxlqlWX5o4QgWabtJ+rFSaqIuz5
parUdq7gUDTgrgYzWfhA9YsqlPfRWrEmvrG47x631vKpB/7OyvwXkQx6OL5KIa5HJjXdpelR14x6
oqgCexWVOrZr4V3N1btPuVTD4veL3RGW3/jTRXgeXVDfaVKk325dmAgB7hw0fH2vtyA71ZA5Vu3k
SYn9+Ds/7V+EvP2h//A/kWCCIu5//j98+ym3uIkybKldUoRvsEzun3uSBE4ts/v//ihSkWHn4h7F
rXKp0MKBx2p0LYJEWBAKnLAcT7lfT6fCkt07XiWXNNrdOnlPYf8n+wE/ugtKXrGIjm03h0lWwauv
M0IR6qAtT+yFGsZm9/0/r4+dIEzkNPZmMAEvvlytxZZBHYngDWj7qtnm9SrkHH3n/b31o2Awo2G1
MUL91/pAzt4G9VpFCZQ98mQXGN9OZtWHZvYY91bKe4c++cbSsIhpt6njUUcwof9zadgwwocBkX8S
+fJ76Zr1IV/glJdT/54vyBv7i9wyE7MqznUW4wUrFEmcFNIoowQARD1DBAjuGqred97fP/Ybf9Ai
WRURujwWhI+xwqUuV3jKoznkMxkjuH3WTd6dvWQg0DbJc4QKcGbKcE4s5QWJzEw6OQnnpa0L5wSf
xt0HjFNqw5d5/u/LJ/Lgfbtco6hqLvjsdHsBUg1e9KCgzydlBG0FxpZDyM7fH/RvqioKr32d4pvo
kvjsXDzJrgrk3IScJjByzMNolSCERoGwgSvniHWvzde1vSJ2IBInntFbBwX7Kd4W8Z7b578Xl4N3
JIMvyLkcrNHFDjUKa2C+Qs9vFPX6nSELE1CNj8JnpHjle6HT/z5ZedguUXR2p3p+/p8ruaoGK2MW
AkIWWOGdCLpvQvgGgyvOVNQX7qHO5+Udoc+bz9yNPNitO+H54pn+GiqD6p/d483eURDclcjJDY5t
JMTByH2dmFZrHf/+gff/6Z8rnB9KfDGrCSoy8pw/fyiUk9WVNYOnEeQDpTtEeJiA+riHd8ajW8vU
tiR80256L/z3ze+554rs6tsAfdCfT+5ciRlnu0as3mF6WYd1/aSdBtx1WZf2/u+/8t/HBQJfnJL3
y5LL69JfpnSGSswyivZZTXgyFy1P1sak4e9PeesXebS/CI84LaxLbwJ6+AzMNeC4XT2FnrhnsjV1
7Y2GPf/OdfXWWvFsdGFITYN9WvTny9vqaJABbk1JBKfrwzrq7IMLQ+iLhVuDmW6dmy0xFUPlpX//
iW+9SMzyMKIlWhGR7f4K/ufyNyoTsHSiDd4Wu/3a2MRdHZpodJbD359zKaS1OHaQXQbIPT0Gjc7F
TTIYFpkJ2o8QGiAkxDWWHVeN1oHxRQ2rtaJkXCbvp4Iq+WFxwuKdn/nvixNmDUoArGJcXFQvc+Cn
2WZ+y/Q5yTDXTlxM3uOKzL/DuFQYIZrje3Z9b60cDB5351YHkP/SjbPAoqPSiFyTcDLnIwkxjxkZ
Qoeu9MN3DvT3nnTxYvEb3UotebG536NYbS2CIqo6O7QEgV79/Ru++ag9rNXG1AJrsosNDvaV5Spz
o8Q1Svc7NhYkUTil+CTK4r3A8re+F3KK//eoi1uKcsSfmEpFyVxE+FvbdU5eI2ARgd8etE1CJv/+
0y5PTRvO4C7xRuO9m0J7F8+jE8L4baqndDEW64Q2aYW7paNjvWcOOM46H4McvMfRzfDOSXb5Uv95
MkZCKA736/hS2VjZE4pH257ScKjD323fR1c182EM9a3+nT341qOwVzQ5m7Em9NyLM8bHsL/Rozkh
qZ3D3xDv3QTRxMdxVsZ7PcXl99t/FWKy3U0YV2Fu3T+PlaaZlF3mcF0NZ71jPGN9Uu2iYiYZ/lMT
Nu9p5i5PTx63S3fxkYHZiDvmxS+zxilvqzCa09UoYVL64cn7R1qB0oIJa9/z72DU986XuzzS9ody
nFCxuXtXGF2UrKU3yzHo4W+GTERvbcOrzzNGJS8KJfGRasNLQYT662KS4bdCr8vzf16ylDN8RXop
h998sfHnnImb0u2YtlqNp7E+9v2T0+bTQ1uEXspctodT0r/3o99YQ+j22SJ7CGuApurPDztPlP48
ZExrVTHU8W1jS6hd/d+5KmEb/P0nvvVZd62+G+5uuSymPx8mJ6gj1GZj6uHMmEStv3zoVTE8ZJYu
jqOEjWaI3nzns1pvrF2L9xqwoExCQS7NzZsyyM28FiN8dWV/sMF4GdGE/vi9GfvoLOdl+RgUW31d
jYP9SD/YvIIgO6lEzyvJzWGulkVtCYyFqCPN+syJLVLG36ue3/xXQmHbfQYhoV4u+ZWOnnjpCuqy
iXxPjuEWs0q8s2qM4ax8r/nx92/xT7Hzv4XlvtwDFDHo1WE6mP8q7wYojUqvU1ogIkO6uAYvYzTN
z0s/OR9KG5jYzrPyYzSA/zZy7W6IWy0PyJ6ym7pshvMc9Et0fOcftS/yf/2jaExdPCXxl7l0l1GA
pHaBA3taC7+9AbZrjwHZ6OcgL+uDGPSW9MPo3Q3mJlKv6eF/89FTOWHZTiJr/069+NZ6JbUmpPTG
XcK99O6B+Z9nvc2IeluK9gbC+XgUYzjf0199r0UeMKNa5TvL9a1n4hFBOYzJLBfYxc2FWae5GUs+
pkiKKhgz9ryPssbgsdLhXMcM/4Aj2swN3rlM3nwukQO7xyW0hstENYsp+lYA0xFs7vjMH8ZuN56d
SCplGlOgszVMnMtq6b7zyd98LraI+8GH8vvyi/djsZaT142paTfOOahq34eKPFY3GTLxw9xri6EK
KrR3jqL9NV4uNHYbtxqG2lg/Xng2LFCCJ9tBIoLV5vxSlutwsCffe/n7en7jSiEjCJ05exqnyUvj
AfinjTdG25D6qq/SCJuiK/QEkDCG/Dc65zkZ7NVOqBYcrFon55367o1Xa/Mhyfl0Leh+l6UIpYNW
tVWwlJrKv6l86PYh8U4nitYhHTsb+p8c3nPYeeMc46HAMRQKu+z9Yv1yuWFUG3GNTRMz6EDXXNga
UL4OsjIJvGX+73sUbyR7v7cJZjYvr81w2A2b/XBM3UYbN4M/qMcCNnB/NBFVlonZjPlRR4F++PuX
fevdAu9Q5fFibdKa/7zKRqQWHgz8MTWmbTzp3mrPoyfMFFlu+GDDcUdZqPTj/8dDXdCOPcloL6f/
fKhoh9JsPC5rvy76m9UFN1ehZ/zIhVhPZmd/IH9X1+/slDcqBCoDlrDNe7Rx8P/zoTqrAr9xszHt
s3YAJHem51GHiHCdSKFd/fsvfKNuJxkDsTOrds8TuixHRtuep3mhBtOIkR10Z9fesjnPBnPQeETu
nTh4fB/HelOf//7kf0GJ3IcMUsmY3Z229mTcP3+n2W3c+jqCjwR4wHxDyw+SIeZvRBv6WAiHAFVH
KO9HKDKB2B1eM2QQwzavG7LBX5jmLDfCXrriACsKjcHf/3Vv7SpuajYWKCd9xcVH8ObFNDi5uRdD
yG7h2MP8hxNxx2TdjLN8/q9WgP+8DMBvIFzKNMI2/nwZugitQEq6mAKCZeyN2B3YIJmn0h7t/34B
7M7CkE0JbTMJoPnzUcyanKFASJZm8NJPVMGfOnb5iQOGdiZS3n1kt3X6318nkbkY5WHBT4rPxUZC
C9f7EL+nlDBw4AOrm+6XstNplEFMcYmNe/r78946LTDlCyOH+i4kUOrP3xh25tbPupvT2c3M81pM
FqL7YXxBNmkhy7cyvqG1vFPhvbVmcEIlBwaLzN1l8c+HzmWBuSIyhBRU3En8SEJMa0rjAK/Q2C0M
nHc+5BsHhQOr2HX4nGSJXD5PhBzATK2X1NN5fSe8Ur0q29UnELb6y9/f5xs/DVQd6zh+HwCwv//5
/6Bc3gb6uW3VwhQT9mYQygD5sY9w0ZggjOM0v71Tlb3xQBd1Nnc4o8LdC/DPB3a9i2gFfUVayzw7
dv7yq3VL+0zoGqxmiN3vrM83XiX2mzgDMyDGg+KyUWIOPzE2Npd04MxKIQbWJ2gRLox0/z3X8X9c
4C4qob0MIksNWzDw5Ytzzy9gnvnluqZj9X+cndly60iWZX8lLd6RBTjmtso0KwCcRVKiZr3ApCsJ
8zw58PW9GJU1xI2wiLZ+yryhgSIBuB8/Z++143lr6tAOmkQZ7ggt1gJr6jsOpGp5mwyduu9qLDlm
5y5ndRqitwSE9gducAMygt5ux2uei62b4X0UtsPJ4Ri4535ItyW+l20UZf1f4cx+xcr97o+/Hltp
Q5q/T8paNJ0wTuRzK7PtKhRGId4tU0jzQNhd+VwhBKGInWX04rId76omgVOC0kj56vUqwUcCSKAL
/vze/IMtjPkAYzaNUsdmAPbbW0VVKkCqLbeKZvUKWqXCudKaRiguCMJAW2TbRXE7TJmV/hcP/B+9
Mt16WttMJyAb/bzKmAOp8XEkV6lqf5JXYVCvL/0JJ7q50nqRP1vdmHhT5w5/UWj+we3KUIQRFCc2
blchfvuWIwxjZV9rcgVNPUadZmUeaYP6ymzIzfvzT/cPVlI43dfXoTsOD+Wn96j3eaSzG0pYD+FV
229MxQahj/TqQaKNnJd2azdi/Is3+AeP/3WlIcGCukAVP3fVZ80c2qzCEF/PEFFUBLVIvcF8bJdJ
lqwAIEFq/8/f6O8+U+5m6kvzOq2gwffzAQXlQKVJZ5h5+pLu1GlxuRGVMW1QYv7VDPGPXoobFrIF
RYzzu1C7Os1HK7XhZ1w1m3vseomXjQ4yJXrcf1HH/NFLQabSuYKOZVJY/PZOKbV6Th1LmVdYiOnZ
F60x+CaalxiV05T/xb1y3cV/szgAHaRVCWedliu63Z+eRAdrDUJacAsJausTAu7UwjZXAW7580v1
u+eO1+GYdc0ZUWG6/xxJiaFhwvQiwDrMJPgCao72iVkThoRhDPcM2cHxMFh7V6Jz/vNX/t3TcMUq
WhTKLOAcRH5FY/6vfdDKXEgG1446xtdm2w9dverwZwb9oMxreuPzs6rl0/rPX/QPrqFJ/06/0mg5
F/wcrRWD2MPuqiFhQgwHfkMkl3KmqWf3SG3/f15KJ8rg+uaonH57u1g45zQ0kFe1VE/8rdkxzwdf
h8Detf9zYPdvP+T/ib6q2/+8L7p//jv//lHVM4SwuP/pn/8811/lfd9+ffXH9/rfrz/639/62x/8
5zH50VZd9d3//F2/+SF+/79eP3jv33/zDwwVuIzuhq92vnx1+IB+fQH+0ut3/r9+8W9fv/4WWO1f
//jlRzWU/fW3RUlV/vKvL+0+//HL9aTzb//71//ra6f3gh/7j6Hr2+T95x/4eu96ftT++xUGSQeB
eQY7C3f+9HX9gvt3ii+Xjg1HUVr0zGx/+VtZtX38j18M9++0O4hMoXfP5IXGxy9/66rh1y9ZfycM
CuEJZyxESlcRz3/9Xb+5QP9zwf4Ggei2Ssq++8cvgsPPz084Kwi6VfYeXo//+amOT6OkB6cpCSNx
x3DfDQW4w3klJ/sljGJ7rdvN3m27jYo2qVa3CSfmlSHf7CTFqSFyC3EcREYXD9bsGagWHqcULkTT
+HMkvSl+wLaTeXFsbkIdhttVWqAlpuVji8NsIAjaTR66WQdoYfS7UUMrZ+geKr7I0xDeO9G4Q9uK
c/yl78wKAs5H2w77WaCpjBE4GrLNwDgnQRVlAYkdXiTrvSSND2eaOJZXcE7n3DWu6pfGs6JhR3Jn
pB32rimWK1FiOcfTRGTHgpQlBF4zyRwxhLJilD0proejG8F7ulfz+RWQBH7JNts0Wr1uaCu2ZeEZ
XfiCw3orsh4tGo3nxAyJC3hDLO4BLdXqt75nl0ucFytbQaXyBv11KD/rWmNg9zwqgwiAktGyc4tg
pJns0XvZt4P62OTFBnvn45AZP5YYIXGGqK9a9mLG2+Fm7trJ+pu8gzGTwtJmoHRwATPYY8lBzF0P
RhbtJ1zIvpvGW2O66DLcT3Epn+xG9zvQZ+7Zblrep+kgLuIkXskzckLdLzWQWRm745La8V2TWus2
VreKbm8agdZcvsVj6t4hz1SfqtppHjQlGY40jZ/6HvpI27/hxF2pk/Os9TWTreZVGPW+h9Fbtfdp
3Pl0X4AURlPuFTFqYisycg934zZHPGW7H0SPH6E8HXqKvaAGj9Mt055K0QmyWd+NV1Ou0yRP7dD5
zVQUyMnVdkU+y6Vc5vvJSJuPpRmmL6d+puHtmXJ+b7M0wPB7C5P1thXwHJo7mjQehH5QpWHg6iAc
i4KNpqhtCMb4q2/EkntdS7qL4XZPcigfZ0C7nkS9uU2A/qybFEp7r+InGCoNxJLmM34L7HL0zfKR
btdq0o7Jkt+BCT5YIe7zApPDdbAYp+4p1Og1QN0gAm1bpOYdPJsn5pt3WNIQGe8N5F1dRj+CkNGp
KnZhkWKFOdbWDqyBT9uGIGMDTxFBrvixW1E8OiAiTfszxaBSVQfkfGeEyTBy68ABmSXgaIzjQVgV
ut7uQcTufZL/WKJDNKePoj7wrUdLZ8YLzCOwxrel+EB5axnpXo+HQFabgQS6WCM0ITsw/PLkgNqe
UdNhUvoPDS29KhvpGzEuKP67DjYEugYEFpgd8IlmuF5lkzw2s3rbLunzHEG5XIw1gTSeZvl0itCP
y8a/nnFQxt+4SKEbt37AIHtX2ztd5js7xEVUmBpmi8ryI+k0ANua2hMjndFal1ulU75lYicHaqFb
LWuPejN8T1iYi3aIV8ucvkB4sjdxfHUh6idXpD2niKSBWW7OP7SliV7ALTl3Ex7lTR6WiOBZN1al
rj3ExjjuF+l052JxMag0pYHTUOPRamXsg6GDlsTYR3TmfatXl8yZjpl7hXak5Xe2zOZTTjab5g0w
BhoRPpg6WEvaBlywOukuWQR/qMN3j0lsjJXjkKlBy8QKmMMbs+jY7wsLJ7v4wCi1zcP+0M7Kfdg7
aGDTV0D2Pn7bfkXkTgQdqht8qHjaCiwJEbyKEfukuEbNeygH/GZgJKpRnEv9G3xqMKUWxAWsAQvZ
A/UwPjsI+68OwvhzCifp0ZFWsHW1sI22MptXauh0vm638InwX75hRbBvtDYO0eI51SrpGADYmepu
upLbtHHsAeeMqQRdc85StPxpZODVC3uoInqDvcF5iLVW3aSu0rFPLOoP1IUYs6vc8LulmVdoPDkD
PQu7eUntHJtE+NIWe8JmnEuTfNZdzvOc2z4+U4z/dwKCLw9HLb3SChT7nKh7o4+wa2x6/UfV+n3E
owENS28Oc17timh8s9IiDkIn3HIM2meduqYCxP3JLau/JzELN54uHV0axaKXTSgisQlhJjzmWJlk
iBHb1uKNOr90rGfCVl4xvQR2A/+0g4y1wdJrr6AgYZtwposWOoh42hvhLDd1kV5I3b2nmYZlX82r
/FDDTbbr5A1dGJ6PQd7QEw7gxnlje5+IG/J3wJZ63CRCXYLFuXOM6BW/L4rTa34DDJ4O6+Z9w/ra
COyfavSGcSoQQFWUPttgofdxEp9dCwJOtevamy56AU/2pnQ81M1+hHdg5o03FK03avbKLfIgttsg
U6JTM/YbmyRnU+aviS13VvNY5O2LU89Qcqr5gHbxipDUZ5KJ8CI6YYUXwcrXsdvbJ6uOYg50WAxH
TMMLTg2vY2ihTNmd4LV3oKp7v4iiZVvLxS/sUxnhJ4pRyUXxCbAArnGu8ux+GnO7jhoROEDnodH0
6BLzfDOMeKPSZjcAkI5qygzOgL5ZjePOLbvIS/KU8CIjww6GqXMqP4y8xjJFzMxUoAFKBdpV+0ZZ
rHXVV+M9hK91nDmfQmYW41rjs7fc515za95evzd48r2ow7yJ+tRaz0hiDqFihF5pcqu4yNJVaCxK
/iothQWP0IMVTjLgXfmLFs1yJ5uOZ1E4EgLuwmGNN6OOD41Md7hAe79XkrVmu6vUvjpkigdFC++Q
MWvrpq/XcRO63pg0s18vebIxWKriflkjJge6j5hx0Q+1Jdeh3Awo46sBNow1PPXWuMOoyIdfNzBG
kkV6Kk3oZKmuje9DVZXnId3RY009dRLqprH5dCDyWGUGGW/coqv3QmM6JOWG6oBBdrJjExPQlsJ1
mtubpYD+KZNz1QpvUJWvUcfV6NqBOyd3RJrd13pxh2fsLCx5UeIKOVRYvOpGhrvXus+a/lVVv4tC
3wzVtzbr+6k7aNF7ZA5+rJe7SR18cA/0H/JN1resCDc1IKKoPMb1cXTeQrFXxyfIXYgcaW0Xq6ne
c0Ir3XLVqPM2S7fuwiqrlf7VraK4T/qc+c703hUO7S25FpAA+UHs6D6Xk2tnBHA2HgDa+2Ult5MW
s10Ub+m1wAOqJJ7b3AxEaPoVqWLAWD3TkfNWgGHyKLUP2pJjesLdogz36eRYK6gOXhWm36rDozRk
B3orN0nl4KJvx1Ma7zQD914+B6VVqCcpsbYNxo92aMA1qgaVTLXVemWtgvJSw3pb527pC+gwjVlq
PMJ3ViYo3+RHWTfbaRmgZ4yKjwZ/D7eG4EigFOoi16ZVPTrYkHqnuWjdUbTcBrG4G5JvG7X6omWs
tvQhY7HXl/KW2W4SLHACvbZHAWAPTw0kLtfCPAOi1tPbcFWav2Lanoyx3SWUTiclT+rC70Ja8BkL
p2Hiz50JPVlBnJEW5KfGV2XlSa5F6lTOGoGVV2CBMo9DIVUWHf3bCkE3TLwFRkl+FA/2xU31EAzC
xJEiFbdVIx1vLO7Muv1g1NUHruSaWLI6JKlyQa7+JsnlgTB5Fq127udsN1WfJiyG0OTgUFypPTl8
GcFu25np/bA8lkAP8IT5oup2euYG8SJ0z66co5p3e61tn3pj2Sbu/GzGEBBtccwT7cA+4aMC9dJK
PTSEDCQiPoqq2jK1klcNy0F2jfBrY5xYs6WnWDawRmGs8XYJFmKBFTeND42lrmqD0KTFmuG5abiY
hoe0W7auQgR1nzzMfOTKVATd1bcG4/4GWgMhb32eg9vrH4k9o9Yd1Hg1pcsmNXCsqpFJQlv/Dj1M
9aZB/UHp2r5aJes/rAn1hPXXYPEYy03CcMgfBw0IgAKdgExcsuVgkQhsr0pzsCHXbCMxb5pa07f0
ts0rYBPOUXifWwtocwlqbeza+rFdWlZcjH2TfVZmmZ3lkkocsbW6NsYS0DzMiWVRDWrpDe5bvmI5
gVW6ayAGlP4NH0ZcKs8SEy/cBI56I4zQfOnleg713dLq9dYezAepKCfHaVxueIc7EnaQs26RIPqM
9kZPAGSuHI591Yg+0I6V59jhOJCWdvimWO5tii3RE7BiPU1k5zm1F0h0WbfLM2AvdVaxHBj2qq6q
feaGF7vVcZNX9SlOEDLDTrlFUQmLt/xMkBXnbS8Cy6gRMiUZQbRF+Y6NCmp7GnWfmrl0Wwfhni9U
zZ8SSjfQDIs/2amyAbba3fS2UeLazqkMkoSBwODeQF5wvJYBmQObbW+OxgMAwJgocqfyc05aZlkG
thTvo+gAkpe49xNDKMHUTC6Ndqjt9tjqO+qfTa21LH516sPeKD3GCQ4XaV2XrQa259w32Q5Kzl2n
uueC8i9OYGpl46e94II0FsBHbRSEjfZtOflNuViQBeElXR8WwXxYFFSPeJ85/VWJhQy6jM+yXLpN
ZXDG7XsuW7iUlg8OsVvP0LZ8DRcOZ6LurW7Fy9RqF70W2xksVNU0q14vz5I7G83Td2M4r606bCfX
/kYdE2Rl9tWOJmip8J15/VYUPxz3KZq0J13r7tvceDBlEe/DOf6h2NY7I4q3quhebWW4gDhOfcUQ
5yLGrdkuwGwjHgU1Wc2QOre57OEj1oFewS1JPgsO8Qdo1wmzO1y946hjW+xMy5uHzKuylI+XQiId
ludWNaMrZIiqfc7pKtQnRVGw/C13At7qVs/fam2Aka2OlZeY/bnCoIaQKs8Da+iOuIPik52WTHzh
4xVOtSbqy1tU9aljC+ny4qG7HgmT4SOGtEqPf6lZaCzJQDrdCNnvqyh6hgpyTwLZKTS7E1b+wMwp
purlc0wGBvok2uC/DT2CkIOmZ7uGGs8BeVrNDvwKCFScyi95TT5FZoCQtud3Zo57uw3HG9uJvhPK
HPCDh7wZb0t1/AQm1gRcWQ79gMfypQRlaa9VK659mvkU7dCSW+elTQs+IBXwSVnDbxd25NsiiFLt
LUn72wS+o7lYnn7dSITVwKhI4VIY18NqFORi2eeGu2k7kztf25eafmD65an58GiKAgR2YW9Qz61H
B2aqRqA6kik7IcCCUtJzWakAeuNWl54d0R8adPG8pPiaE4P2htZxzCaCcup38WBRStnvpC5sQVrv
h4SdsK93g05LA25F7rlD1uCoyW8iStR5DLVbvdZPvVOAIlae6AqOPhQB8F1m6uCRpWzdRl093NgV
8sqogVyUz1fXcwrtlYpouHEb8cNgr+uVJdAmSj+iEeiljZF5GueJSAa9ltou1ucEDti1OFH0GPjU
Ujvyzp5wZweTaU13aTfG127GvQ6FkP+jzy99DRwWYx7YWs3E3BuXPgiyDySeK1d+phK3QNE/xIk8
jYn+VZVGz4o5NadIr8EEmoAWHqOQtjoNqYJGU8POa6yGWQVrzv0Ure20qbap0qmXJiwP/Nm9j/Ph
vpy5ggsPyaqfFOlJXZ7HCiBr2fkmWEAsqPUZ+zjFVeFPJMFAk13Dsa82jHTKgHRtKzD662dOfoMz
NX4EkiPO46fQrFYOTG4YCaZ5Y9LMOUF/AObLEVlP5xfSI3ZtPUNcg+4TmPVk7K2uurRDltyQHDev
7KRcTwDINkUv9wuIPy+TDK3MMs0emhYrVoFp3iMcNAsUGCgyoBXkJYX8UVTdygTEf5sOM1JIuhSl
bXAS2U69DcR9hO6oRmidIoxAMAJrvwcHfWKRz54dQWMv5SzAev06zH0BxIr6pbeKTWsmsUdTej4N
ZicfZ6xM7xDUo++spNk5nJpC2SZN9EMXfbKJah2GfWZWhOVw2KIpss9rbOWKtR/zJ1PjHF3BeK1R
JzqDeT/YMRMyuc0YXGwglINs+9YTeh8Zs+PCTO5kVa71dFkzLuZA5jbLMR7qZ0VXiQ5pLxMPsTc2
8aVTgXFEofndx+3mWqPozFRD9SZOD4qmgtE1fMPE7N3mD47+Q+9x+eU1Grvh4pYjMQeNfrSH6ZPU
FXbRptqNbXZI7CLfiiW8pEZzbIS2UaFY8CjxX8eeWz+/fi5xnlzaQj0WtivXKiACrPZ68pyHr/Bj
bkR/cYtLY5Xbaml3YWhFZxpTlhnR58w3dSpNz7Yb7W0Bbup3qVmuRjUN6iY/GZ08JuFHrd/Pg3Hl
JgD2Js24XrXmi6AtR0tPAjhyxvSUSMVf2JWUPlYCpQxXRtNhWRiWF3oee4YyW02jA4Jaf29X7H7w
wQOpNfdjCJDGSMxXRS0GOJMMYi0KdLr0wN6dS1KbXtpbb7M0e/ZtF1miSHytL+BLk62Ymg8Q2wKT
taxnix3oJZRRQgqgticUew/fW/E6Nd1G6uxfGUOimOgiCGMXceohBMsXWII8xGHPMkxbz4QdPCng
o2I2m1oZG6/sXzuFCK69OgP3qMXKYuOBmLGh/vasLg0MG2UHYShuBM5BTi+loQHkjb6vT5UFGFwt
m43Sqi99zgI8lsulBpBr6Pl+IjCg3NEH3Xe2uQMWgo0fsO64Gd3njHtHhurdUFRvGQokf8R4Iup8
hy2KB7q/r65LhfJQWW5QLdjb+OBTicV9NDYNIJl2cjel/CG1/K1z42AJXyyaEsO4nmbnK73yL2l+
ZgN4syX2QaFtLHvYZwBL4wLpzSoT9zEEyeI9d17A+3hh/MmSfXDbcYW8zLey1y55pKOhYmauabWr
xhLQUzh1ubkG53dINO1kuMoa9D4ttbI7FNF3XbGraAVscGL9InUDgMQLZ/AKcWME0OAo2EwfaRec
JUAFSvzMSH7NIZcP0Ij2In6LBdEBebFTxttco4OcWcO2LYxtosC9NK1bs7x39PdripSY4xUWtkuR
c6BvDWUzQHTyjDY7w/5BpMsRnYIBsUMeSL0NUNEBPUI+Yi3TB0nWn5XGLii7+jZ3RJA20Z05OvuF
Fa8pkx0wKAYTRQwrUBWIIxDmN8/NeEI3S2TWk6Yn6zr6lswSmsxvxXNJ+GUPhKx4qmbJh9v5hrUU
t4syqPvJKHeKvGQjowjZWRtL9vjsnb2RjDdqW9EQjoJRf0mWfpfU00Mu3vJpBpFhX8bO2KQQAS0Z
B1p4iMxXI3G2ZQ2QoHftRzJ4Jv7I8sbIkg0EwEPVn0N3qB60JKbfBLEytb0rF67o3MAO75MUdKtu
wXBVNrqY1+CaVks2+ZkQbPqO35e3TWz7ixKyCV4m46EcrhQNURytBO7O2yD2M83efqcMwJra3kdC
44/qnhkPTEzOUYZ2KOrjovLR0ZyM93ADySnaKdG+pDqOAY5SKALSK5/yBdBXsTbVN4UtPL2pq72E
/ZpSP8Tygbn7EbYDcHI2kJB7Z+8CyUrwZjlNE+TcMtdjoaFU22T5DHWC+lJ5lwMSauSzA5ArArkM
5vhIf7marm3n5aSZHCEnfa2W0a1wgUFp+ibVt7GRnNrmaGZMsKoMLxaZDgmdtcQZA2J+dnZjnolk
ccNnln8vJA5GbQ5meTDzo0XxqWyrnlbRmlAPrwKNWT7p3bMIV4lg/6vtCyzOA/vQMUxoh4h8i55h
DWWDvArlqSVysE8YdIxXHLkhyF7YzLW+rSaIzfnAcOfUktNdRpvGnV719G4hlr1USGijYZ7WN2W5
cZLBpz3c6ywsCWuUWBsujFCpfWiLcx/bJUDC4hZplWBQwfjDMT3NtQ+KUJogKgpGgAYpDXnqAlu2
nxGKEqSzDNuM4xfl04qcth2SWJKktKBDrxRzEfMGxm5aqPbK0UNgvQw0YDCHoG4cwYI3MK+J2Xxg
wTaqU+yMueN4lt/UGi3bfLjplr7alkp97uPwfbKqN13heNsPz/jVm+cUGtseeTFFoZbVx9ltXzP5
AgCp89Su+0EG8k1bLL4OJba0Bvzj9QpUbq8660I5ZyExhLTI3XnetASOKK3l1fM5JApLm9/U/JJ0
M4bCejU0VfIInO082wYgybBYy24jxZx4M1Pba9P3IWMU0SyduSrwixYDg7Wa75zfJ4B87tOsPTXp
SRdkgzD3WJQGBXLoYUFeh+Km0Mdbrfsx6couqdqdcN7dPoHt4/oiucUAylymXdnLvIlM5NIGFOVq
F+e7GUVr+CKmQ2ne0+c+tQX8E3TcvjBJczFV2lBd098veRqDFNBfXXPCPvtK1PBNbemBWzNna0B1
243DggJZjKRlddY/y+jDoH0MZaciR0+CNgztZN3Y5YmOAQq+hIiSzBhvRpU/slNJ6ZrMbWF22bkM
2+zVIq59nc3iliesJ4Ozd1ZLvHHoSbjKKydtHiqbOVA3vGZL6cfZsgaTfxcVMdEAVvIVdpBxc3F0
x2jZE/uy6gFINh04MFeW28hR6iBNr4AgrB8eDdFAmW38O4rLaDljxtsqH5XinsqFSa6iGqc8c50D
MI/xYVyMd0vlOS9dedHoD0m3/R76ZjenoeLNWdQz+KLn79Kg9Fu0goqUd66bqu+9qVjbbhmcvQUu
zl7wNJnvM6N2D7eCpFlEkyUaLVIw3PnYDXqzAl1mBWWIVVODy3WnmOFlGTh/DGb86KLNJqKOPgdp
QSpPVRdtU9D+d/jtQxddjZ2cpxhOK9Ep0IUT/Z1cj4RGagTolwHIuWFV8px+nraVMBikR2oSPnM0
dLmF3OWQwgHcOJOr7Itm0MyVhYR1DZ2wJna53aIvewYcDxpzQsxjtM/T5GwxAb1jLFlnyEU9RKpP
kbpwCBNrYM4g4pezNTY7ZsTryGnWbRfvaqHe9K56suPRy1PF8ioh5R5GOto1N4YN3qpBvijqxuVO
urWt+QAfGdp7DhtsV2ZmvlZrmyyBMc3zZzHURroS9ElwW0PPC1SIFwMHJV0orCrRQ5IN5EzCjKN9
mcW8bpASsjpZ+aqrYcQqummtmOPoh8HgPXXMHejS9lkY+qGTmOuQgJlNp5YXUxflpdIYkbpzaJ/r
SDQbvUwxDFqJeLS7+phNhb7isFn5i40nVKs53Yy1KoOiolmBqai/b+i7rOjpa7f4m2KiWGer3+rE
UzKHlsWCakIk810zNkzJDagi61pwOkYg53iFrt1nYf0DFLaWncoQe7+fR5X+OkGd/B6vbd5IaJNf
T/Sa8qxpv5dEJdIkWoYvnsGR7UQfzsDl7JWetfRXipRxcK00x4KfQ8swjxysFoVfwTzGIMRHc+WK
YebnCEvKy+Nc3LaW/TS6NMmMOtymiDfW8VDqrwzdGU1X9XAeBOF6KHpZPcqJyIhazddwpdyXKIsp
dfN+enMc8RWXjdFvUQ8jC+sm/b2NGHtHKB6+qGNh6YPb3WPEQHMyKVs37EFMu0tDrw2RLtXHUm4n
1ShvLIW2UxVuuRY9a6M092XTfvWjBgLdjTk7MpBk15VXLA9U5ythzqC6m9RdrFCdqd00nOD2mC9j
6TaVr3Wd+60mkuwFQ1XGDcywNY0P8pKTtJqDmDPNpo4VOr9h3HSY3phocRLO5/yrNezsfoAffhlL
2TFCWWBBT8tbH5bFWoX3/uUSewydl1YRw9ixhn9SJGV6h4PeBoRFAQfb2+Uiu5zvRohSlBfCd5tJ
vCLKF2cCTcRrz9FmV2cmuUPT0mxEa4pTwRGCOqemrqrYYESgp5rm9/jTPFrgIRPQPGwwPWladQMy
ngYhwbubupHJynDKluvWMlIJsRluSvUIkAuv5yAN57M2x2LFTFttAwt9y1mtSvcjJw9nky6KvRqx
gBxD/JRrlSphT4+aUupKN+1GRT7b2EZ80QrrttPmbm3BnqNdWZvWoW119+Rkuh2MdY8WhtwBDDQk
kHmymRoOFdb4kU+R2W4SReHkEhLDi6a6VPdt57B/iki7aD1AfUo0u1qFRC15nMHmoErAtKG76Bn1
6eRSIAoh/QXVY3Q70ALGOKyNt5kleX89MREvJKRMaxe51tGEsMHPZKg9LWjXNPz7TaZHZMkptfrs
hOHSrhtQ1VujyJ23Meuj0VczMtUCdjHlIjKEP7atfKoh+CwvncNP5JwCtDtjJzwJ2ipBTlXSpAjd
kxvRN2lzdwj61Ha4LIm50zrzVoZNwa5ZaskqrLOI5oalcVisbO3ZyEP9lhaPS7KRVefaycqy4YoN
DSFZ0u/3M2QkKwXqmMYzK6obuht0wFOg3shpA2JBlEBHbXpnk7KzkeGUHlQC9VbVhGgosi176yBo
u4S5TO5qThmNsItTSjmJ7GMKv5O6nScvJN7rWFfJrYQst4mzknxHEk7ApjHKDRf6xLWAsDPW0cuU
2cY+ncznCarr2ehLeSuIFWO5RsLP2xJ81mG4pY3UHxqCA1+uS+Ea7212FnU5P07qyEXgnrhEmTAB
d5O5McKEXVtGq+4M4pkerAFLdiYLjaoQGU1Ch+JObcVwR68K+OvYzgnIZhUDUxBPaQstUjHMOsj7
4jFmlhA6k+EVeTEdwmzu987UNTwRkRJIR3O+jITcVGID+nVVM/flGWKs0nDm8TSK/c90iucjLbmP
amBm3jn1xl1wswBuoyGTSzAfduVyiAJePfMcFsYublH9WxKHVDvpm9lFO9O5zs62K3r+jt34ldrs
ocwWkM6N4cjY0lhrjZyP+tzNK6XPecbStrxmAFsXSXjgUTjTcJ5HU24Bl2dPTpXSc6qhL5HBNcnh
pDMnabwwUUPqnTG7lb1M1vG1H9uL+DIXrX6eubbQBk1FXzFQsrfEVT4lqZPfAQEbbkbDDp8rZVbp
uWUvGq0Gv1A6LVikrLZtVaxdsuHX2tgSoEjV+Oiaw4srVGdVT9f2aDXnw5NDyqvtVU1kEcln9TSU
FtTh27aRpn/lyB7T1GD2H1XqmvKHSRK2mY1D9OFqYUR6tk0NYVZBI4hZ8kFmk37qGqv122x5o9dD
i6aa5EcY6sR05xL1xYRbV1pCW8m6hWfeM0uHUziHYlXLAn68oobMi4sKYUZpJyt7ysuAgqFn06AQ
KbMOsDDw1IJ+Hhg+jUPM8n/JO6/lyI1tTb/KvAA6YDKRwG0BZVn03WxzgyDbwHuXwNOfD5JGo+59
tvboaiZmIhRShCQ2yapC5lq/jb7YcW4JDmwX2RB90FFI8HP+alW8dZGNtMApibHZ4QPn1Gz13CD0
QnUytGX0vYot77pVE7aoa8LVoXW2zYrQ9GsVmOZsXviA5ieiRdVbSUrO0YSWvEfG4fCNOnWkD86F
57Fs4860KVvq6vwUDWMHDhNr92zOEzSQdmIW6GWgzz1f2M7pHyhQO0Xp04C0kRHTm+p91tjpaWD+
oHcRVV9B3cKpRVtHYGGKOYp7zFITwfF24lKbVOp7Ox8HgCN0bHfKLKyHbq70ObOjDMnnSO2lUH32
sWFHQPXVpnbYWLH+MVPwey+K1SWKdgKdzhNN8c/s6wv6VzgdAt/R0/typZKKxOz2IRcL/cta8dLV
7sh6RN/4t2Wo1x95UdQXfzUXupcoLoS+mDYOVsdf0GDIe4OT/EDsY0EN3ETkJR7m5NFYqmpPjPVw
M48A5XMyWKdVT/3ngXqLMPYl07RTNE+UYKa3IFn1nk4SpuhEfy7YH3gSawPMcEDm8X6M9PqjyLPy
dkukPtQF7YI72zZIqpfKDEYT7d9aY7NYFoALHDmoY4tkWen0aNGxUs/c3evYP+ks3+qS8+HsepV1
sYljQoykq9u2p9gzzZblXtcIerpUPdEu4hy0crLPiZe3LprXdbgZaVMNDe3uOyNZv7SRbt73g49A
K6shXZUeXogIR0OlU7MDphvUDS1QSBTnR8eNAQ175Ajm0lEMkjlHjM7jvTYjGOo0V/6Hzh2bU+0W
83EidW9v1GP/6BjbxaAJno0aVXKSDit5v52Hvr1fqWhbK2RXPDPk9zuWeOtiXszEsYkojuMWor0C
zPMgh7DxrfPjSjoZ751rElHa0HQfaPzv+1xm1kcOk7cRXvEMMezvBADDfp7R6lepzm6jJeMZieKM
Z2GW6/zq+ov/6MW3RQT5kdz4kjrppLzEnd9/a7Xgdoqubb4eQbR3yh0YAbpoPShru81X46aNQSvF
WEG53MgJ3WE30A4lENWWN4ISjHDofMk6Ga2ah95zYso0DdAGBhT5FVZCfObmiI6oFamVnmslv/qt
Eb2MZZWcCuAM+HNIer0rOtNgsM/cUOFvEmFRVOS/irYLbBocS6s7xXn6YgICjoG3WvGD51w8ZdyM
UQW+183Qx2Q/nwvqfQZKZUlVgvakNY3SKGJu8/UaeeOLgSEudOhLKGywfLl8/030/of8/id1+Z+a
/l/l/+/rkr9+VfT/5AL4t7r/n/6v4/d6E9f3v/5R20/z1+/+x0/3f9QcsMnz/7074PJa/Y/b1+X7
z4aC7Wt+NwgY6h1GT3yDass5w3O2uT5/twgY+ACUwutPmg4xFj95BJS1+Qr4QhIY1OYDwMb1h0dA
me+23E0CxS1PyX/iD1A/uwMIlMCj4npkdzCOW0S//OIeoVG26Vvo77B0N8a/ZyY+Z5MlDr2r8lNS
RMoDgkhr7mADv2KLkCu9MVczZH+lEaY4MYmnCxyUoyxOSOlQJYLHBcmcSDqeOOWnHydgDspFUzV/
KawkVQfqSNC76Myk4xctCwKKjCYTEAIJbD7W27ZvN86Dy8L1w7qhFHDhROe4aFhJxl6lxxUsEKpE
NNVrtlJuS6lFNj4PklJotbAa5IhmPsxCxuVxSv0SNbO5bk8GpwgaVLvdGRVDw74EcrjMrsy+sjSd
PelST5DZOr40WpAQvLjN+OISdFaGSdy2xz6dEV+hBimOOhHP5A+Q25ut8fieDMAu7GRUfSloVdOB
duvyuCaG9Yp4yV925UiD6NL29qtG0/OlAisDXN0qrIayPP3zp/R/7xH8WyvP/4XPoc0T8O8fw933
Ik7H8q8mne0Lfn8G3XcYaohOdDcb2G92m98fQPudFORHAznbxClILDd/enSk9Y7EH4yU0vfwarsK
x+Yfzx/2HbE9yngBoe4w9oh/9Az+YtDZLEA+EWx4t3DiqV9zUE2RaVLOXUkDBkM1glZAofHjWIgb
agaGg40u5y+vyx/H+E+mIF6G5q+mv9++o4tuUHgYjcSvlqCUWr058wQlL639QVg5smhYHiN7j+Dh
2fbZlZqxYUBzPvqj/Go63VOWNm9L2fY70j0P3UhZHrtqPiB/avtPNRFx+x6B+V703t3f/6y8Pb/8
sETP4MtHd+9Kjiukvvz3v/j3SGOPXKgXCl7iGcC9LDS7bpuj6EIFtOM9rdj+kuw0eIP9vgMBeszT
/Ngl3QwasX5Y6srdFTEJ0pNDugoSRw4SDUvr2nZ/R1HKZ5mifEebuAQ9reVf4AkfO+HA/ZLQ7oyo
KFfvPk5JT6EZ5tDPzBTdoJz9NMbTB8q4HGoLSzCGKD2ROc2MBGX/pu3hTrMpgT9sgnJja1u3KgPc
g8bvHgrOZnQIxs5pj6uPqKTj1LkSs61Ck/2VdLH6S7l6YzitBRhwn1hU0rm9FyYMSI/tMBmPcRS7
B99mOqBY2DmNG4jVroow89Hc+8Zwx7VD/nrJAoMVgrryKDfy7z06oMMYGzocbFhJSQehCeIBE5A+
U+WAvrusPiaD8M+cbp9W0TxLvB41szPZuRTl5GzAR4SK+VG163o1CW4+k3b1Ym3FnaZm3Gk1L5Dp
M4gIz4YJ7dLmYJKhg3TUuPhT+yFeSvNpnZp5X65Yny1jwhM0F/YbsgSaPRfnyPvnn1oS7O5js02o
aK3kbcqyXCbZtzk1yofCj9KrrMwtXRJg+5gCwlGok+RHqOYjshxKZofWlGfpA9RSfBKJG28pFNLx
NXlubfwfddR3FK3Ce7H/71IiD1GFIP9dTHJK8hKuM/fP/mq/4gApQ8pJ1mAB3w9Wuyr3NCbT7Jl2
+3FYq7DqEeCmSVffya1Ja8prWJhmQyZyJARJMSIAWyjCqLzoB11t8Tdg8lei86mqnIqSmmOS/ymy
KevHFTtQWMaWDlA6AuNQihK2SBi3/uIs7KYkPmAw/1rRp/pqe8bLnBTOvQPHfKXbuT/ajeHcJKit
1VoXn1q3N5/zBc4hMRV4aSyjPmycWNx2Iwsnabps4zKjnqpSDeRy1Nz5iJK/tDSQnEDAkl3lxZti
VeVngxIqCBELk1uXbn1W7n2SWc77IVUZL44sz2WHCnGze99FEdL2vPDlm8IlhQVkkYGJ8fwgdPJA
hwpuEllx3JRUc3P2xR9aUz+ha854QMlG6IYFt1h0ShMkkY3bzWFnDVj4uqbYo+k6dV2p9x4IxVMh
UHvLsZFHuxL1nWH66+fFVvNnahzEY7FsAsougdFcpiQ62iiad2BBfdWPN52LDqCUy3wLzyFI8ko8
NGwqOg6jiWjYMca3gm3StZATNwWe+SGpWeqX23RWHwRclnB6cfUpHT/2tUdESr4Rg1iPhsepjJwA
KvHgdFTLYXtG4DGrtt0RUd3v+1SklIbr9tukoZbiTrifo6h/KZchhcGssH6kjc8uSXlXEM8Y76ic
el3tsrmzck+cVOd+zOid/wB00j/2zhjd1b0V33IEpXiAemufx9QO9hiF76uB1syuhjHD/ul9IXgk
QyvcjY9N20DVpVXxYGc5FYd10gaRKxeokhxtbEpDnx01r6DtKEKzevgBpm3t0kXF91I0JuIZRSGf
PdSf6P79spSa13IcnobFtI5JL8VNKSeFCcu8H+L5vWGLj1qaLxL5hwtk1sS39Iklp5ykQTewGTaf
esfUF5LPrTMmrz4sOCC/W7pCf88DfCL6BaEXaxNgXdWUPtIn6sfOUBt8EifGUQWDu4QKldPJUQ3P
dV9OgoW8dU6mU4HQZQbIYhvlqQR+apv7ppVmwi3QNqR7NeNnNXRWeiiikXaTlmqNPKiiwXxPHbvm
le2qH6IhX28dAClNTHHZVcXWcVC0Skdp8c0eFjtMW6++EfRXnugXzoGgVaTepBXXB1rho3Dy/cTe
6QIMtxyc7gKIbQVV4Q5hVMfy1nOyhhbIIgclKahA1MKg5pBgwl082l9pWmz1Xnpj9J48HguyOZms
sF6a+S5qdXIZ1r56jLPRgpLrzpbnZ3QfwmDtTNktB8OsqblPtH2IXQfIpyRQISzpIdoPpBo+1F3E
EtpTLDdmc4j0UyKuRwtFL5h3oDUmu83xMP5oCcl56MA2/YNF0eDKU3MwR0JV+dTDJpJhAzJd56Rr
sFYX/nWMkh8Eg/ovddf79Dj74nUgDfHGpnQHjhBag8bTJG/umtFtjizG4OQEhBU4FaaS/vhIvBkL
ynd6YteTFtOz3VbRJVnUiPbEEfsGJHbf+OP3pIyLu16X9d5Vs7URixccdvk+A+h86OExD70sP3ZA
ZCCAmN65DerktKQV3VAF3GWlveyWQMEYRcPkckwsc4V+0jcfa8OGwdMGGs/c8xCDUY/Me2joz7KG
r5ImtTiFf/DL9j7p1/Qun1GoTnl09biBMCdv7S2anptdMXFJjhlFONTOzM+gJ83BGKjpCb1p7e8i
Co2GUmCz7Ozoagy+89Fh7sAUVFX30mvFaRkhwqecusBsmNEaDeQMsj8o70ppj3XOhRX9GBUWM/JO
6hujRx1tiYayTzv7kVJTcsaRXd+0VuG/pD0fUo5sQ89J2I9L211MYsX1EzARJhlajgC9Cf86LYMe
4yBykiIoKtJr1jXJQiTq+la08CS2+wMOjGSmpF79Q1Hqh0X2VMoWVq+QQcS3XWKhqixsP+xdJJhG
SXGc+I2caOhtSExX3s0d3U/FaDSf1lRHJxpx6lMvyM5MdNRdCezKPsZGuh56nMhBzvV30016QHzl
j/rgtV12QT7UYP9Ko5s5d/vvht6Ij7mM6z2FdvPtTODR0aGO/kkgwR3mkeCxKn6ee6s6TwDlwUpu
3dF3NlEwpl34LzrpHDieE31b1X6MhzaktCu7qS3DucceRJP24IgrG3V/qfxlOK5SPUCvQrfqGsWO
l3+Xoo0O0gDWVwl9jDTTH0b8qLt4IIi/oiR3X1pLHY7OvATz1FanicrfO0sXaPBkek0EjH7Vqfcz
ygc8gKhQxGR/o6mrvvQogF3at14a8LzHeFo3ZL6GIui+kTKHLg9vQDTNtHZSGsadlj0qWM192kzj
I9Rwz8W2et4dN2n2Mo1cnr0T15yObXszqE2UPMfXys/c75EDZd3rzn6h69D/6A1oSmRGqD/ObnS3
TVa5D4ldzQ8z9iv632juCleXPkEKSEfw8jRrbqQPwFen2Sd06QyPNkZLB0QY9qbo7qwlZiA0ioyz
uybatnwverzENl02cH2ZPDqjvNjGkj5DPt62Bf1ElG7vB2UUVwfpdNaDR+PjK86Zhciw7lyyBwgd
l41CSIhes1Spv5eKm2xKsh9NN65QJM63fHRfy2h4v9TN48oudov47SuilVdcScn72k9wUVBwnHvl
+4Yh+1KmyadC6MGF0sIb5FM7AkxOLK9RME2WfPjmvo8POQG55yyN2gAZckP9tRxPaTTIQ7ksZVhn
dh6oVjf3a7k+d3XlHcjdyHZFr3GoxdDrqXjgndwYie62KczmCcIM9XrJDSrGptmJOvpmuPTANnSR
BRPj5uIh8M6XBOGzGZN+zgWGahU7A/wZavuqb967Ik+uOQb1o0SlFiOeknE7nVEvlVvNSHmmIK3f
rSMNUA7OVoZRz34AkRE7uBdxmGmbohRqOMUbGZo1s3cADJdPs26+IYvFIbIMPWuTwkeXTTstcTvO
roPceTDvaMGZdxWiBUB69UU1xPPqLtX3tPpC/xXDIc689abCMoVW2+iSKyVoYTULFq6eQpe8MLCH
Kgsh3VbI7QrYSkNcm84pH5K0KHckNYEZZcVwgSQYUW/mRf1x6KkwrtL1mmvt4Xqot/bVN7Nd59Bp
WXB2DgTGDkvk9Bbn2+wLQUmfYkynL7pLPqgUHqBopKocCVQtaAS0x3Aphk2vi5wMR2g8nsbWP/mj
cVqqpsZdZo6Q12U2N3z0WDHXaPgR5yZRUgicoFzI/A/WAVGMPRlL2PXm57b/Mcd6K0j2qO5qUv15
nif/Xie2/xUYdwVvrqHrmZB2pAojd4c/OegcOCmV4qkv3SGADXjscv8NkvW5GJL4IuqNnVlZIwc6
aFO8CydbOhZdrW56bFnJdemSW+xRki3xzRftcmduJ53ysZ8lGf5Swq/HfVkKbBKAkbA/jPr1lRbV
s7c0BZiYgmK062/9uJbPOW16aDikeaTk9R5Y2g25WVZUghKTXjlGdH7zk7Wjf+Fn+uwuLwXhtIfK
qu9Z1u2nTulNY1Otu1IvT7JGMeVlqv9c2zlbshe7sMY5DuwBtY3ItlVTy01lilCmW9mX+Pmmgzlv
L5PHA9ugN6NWbiBlDmtxSaFcdmmosTzwAdq7CVULvmYENvV1tmls79nDAxU9+Uue384VJYaFjwDK
td0PtSpOIh540yN3vdIx0BxW08d1wbm4ToZ4durEeGHmhgR13OVMYkT0VWHOCXBZjReyhMK1yfuP
XT5eVI4stKEnLlA+zbU1+3lIa1pzyVw4t0A4jfmhhxM/ImIwblfwjTPilP5AkS5druyy31fqQr+u
Tpcdugz77j8HCf9/hPKdv0XyEeTEr78E/Wxf8TuGaHvvXNByQHwc/JI7/k8Y37bfgUtZNHzZwhKS
mKk/UUQh3oFF21tsPJos+Rv0+D9RROudjYKMryLnHXzR8v8JiujZP0P54IZblwNRP+aWHAasB175
V6BMzGk0j9z/wRzH2f3EHBNKQ4qVmqPaBK9JgLQb+jG9sKTt7Xte4NMMcmcsra1OOPvoeq1L7V8j
87tOpFEfMONncJF0y0UcAcP6yaIEA89WV2+t7ojI+8DjX5PVoGlHDQZbd/65QVP0tDqV74d+GgsW
HEwMCHYTy3scDamMnaVtF002mylnql3ES+D4sfWN8TR+zUqpX8hYjK5DtPJtt8R/zpOmUeaZ8HeF
pD/6blsMHWOOFG2ncpq+4aA/TiViKiXvbae8T+TwyYDu07N3S/vzNcfF6pd9OE/5IZoIU2uBP4gA
pPUYwZ0+RVW+s3sLd7lmOadCcc/ybxJ1Ea/YaKUzoGwxnTdpv3R+LcG5EgQKHhycnwZNRECNck+9
2by2RCNEBkuUl900rf/BzPXj4hHNYiAFXC2+clTzzoiJvakISNFkC2gkSn3N483f9m2sOuwJHvz9
ztnMz7gcosQIms7fqdH5FKv6sFTlefD8xjoYLR2RHstRKlhqKFayW8v4vqwLCUy6fEnjDH9g95i6
9VvcmgqJFeo9hA3nbZp2uf8bxOVe/l6s7QGXekL3b/LYrwQHF8VZNtMjspaAl/dT575kKS5a43Ps
OYesry90aIf0KQf54N5iF+dF0rvVr0HanDn+5LVRR/IJelu2CaTfT6DLHyayeew0OcZoCXeopcOi
Zp/wxvHQ0L2Jixh9fM54u+ZkLDUXM5q4m1r7hkCec7mIBxH5hN9irxLpvh7HoKB2Fe/qk2sWN+x9
QZbCByuf6dOhaJx676CtiVJS89XpL720sGnLw5q9mFQvWi6lGaXit7Y/UI130w/iGFNv/TQYXyiV
vq0brp+8/dp5MzeWC7m17ij73qeqf+jjbq87+ZTp6scoumDV/YtQBUlRJHt4C7oqo9izfN3T3xz2
uJEzlJ46c8+i9NV+wVJSaJoDsNnZ3pOH9MkYMdtETxHB43lfAQKr4sGfzPxDMpOtoRfwz6g4UYJ8
kiR1MnE0extrsRvRyIldYERZvet1JHdr3r0Y/G+2AXS3RON9WScBWQR4QsX7opywjnoZQPYEFY4r
FtdmVy3maRJmg9a2RQ9QzmDVlkuXfFEeKAi9kS3m+BHsNuoSxnyEam6hzpK9xkqnWzCi0PK0tzNT
7w4yi4c1vUW0dTKb4pJ4mDnnwX1QjT4TPBDWJpYhF9X5zlz8ndn2gT/nd/h+z8xGJ+3KHxroxyvn
w8QnxDZKZCzVELAs2O5M1Ax78YMDZF333L7lRVtMgLZth9OSPOfuukkum0eW9xvuZ+KnsplYKwMB
S1d8d7s2QOwT2FgwB8IZ/MWsEXzmnxezA8wnDTcTmxPYNZF6AP5QwXFKHF7RrTkV1LDu0sOcN8cq
dnbVuIndxf2MSXdIiACAhtcUyNIpN+7G3jWQvefPmeU+lwOfv8j+IBHERXlH9hC/uhdfoBNPmaQV
2mhLxl0rvUHC+KDL+I50kVtGjCto6R50MKxa8s1c/8wmHfQ4bW0kmkmOSXx2JpS5HAwjE1JS/NBN
EcLD7oh4J1/C2uXrSKHsI+nCJEi0a8oCkeCrmm9EtNzbfXuhqTxg2Qk6ywQYJ+NeMoeL7Bwjb0Ja
4566fgBQXFpCMeiJqgpznzsodxyz3Uyo8m3tmF4Tj1/JN8mDcDtCFsBGsvQC13FrWu3F6fCPKszf
udt8bBwcEHlEw0/fh37vXCMz+yI2+XOanEspg1asz2Y83CYiDoi405uQKXDmyzLVfJwqeo9HeSgE
3eBL92gSL0El+UEuFHdxq+nT4jr3PWiR7r29J9GY5gO4zNYdkMxXNbpnh4CJOVnpwp5VwDuQBsjs
jpGhLoMaH2vRXrfjSEdJKPPWPmvx3aAfbNrseY76RgYEqVFpqNIHadKLtGC/TFlvO9XumD4R6ZJR
Fd0Opb6IVZ1GL7tmzkKYGa6LUfK2O/puRsg4kdJ9r6Pli91jn6Nqedf36cOsAfjFOGN4eUqbT2Xb
6K8qQVJaP3udPMx+ihbRvG0HAzQ+KiMSJKxy8S5K12z/nq6JQEnnlmOPdMmJuq86qr8N2h0+JfPQ
fLQ7NSKK7pDdYJ51/EenyGa4+rrnavGBuL91vtO96NWn1KUZMNBFk0R1OrWC9dDx1Jc6KRlql1K+
QYFYJVYWRJSQSn11lU4GktqSWhzvShOHUhRl4P2NVflfnXLGyEIMif9h8cuJUIxSbc6lIunfqP4d
PUoP4q03N+rsep+0sQ8G62bJFACBz2i5B8KrtTZhrYTaXJSNRhA1kw4ekIfFrz6ZrNe7ouG5vhIv
VX5Xlj1/VU5nJne8xXX3lmc5z04y9xUuRaI19rkyGqpXPVG026gdeSTRQK6E1ZIP+K0HEXUkfizO
p8Ed+B2Zi8A620jiKddCEWPg5pUO1TyV9bUoxyw95ybE3LkeVO7dWlVJzoxcczbXsRuZfRAi1IHt
Gp7YJQrucEdMNXmCjhHH1nXNvJQYOD3gE7U4Ypdg8yBEd2tP9HpYohgSex2jpQ+jGDghtDNEsDsR
r6R0jNYE6jS7Fjr+Ddf0t8A4WLqS6FGX8MGZpKXYYqAA5NOkmoNTOKfMafviIqzG/DyJ2iz2rVem
2UXBmnDqpenUnuClYMi0S2k5jeF9Hxi1CzaaS69JAhwlFhkf3BjNfphppwGE76J7Ao2zbheZDCKn
YikXDSNquJh8EOU6J2+lOhXr/KDbG11hJrFowUZTODZ0DKHzI11CD1XP81lYK7Y3Mn/rQM5Y0K/G
6BpkSI3RQAZfUWXJoaYD6BPJpv56SqaFrp1u9qL+0LbFZJ1t+gnMHVReiwvfr1i7Jc0P5cVZVse/
oPGs5is9ThUKNjlWx3jsvfFBF71zt9RgzcHSdASlFW0a1yd3nk0ssYg/jEPXDhmckxXhxrVhka0j
8nJCAiof4STMiU7gVAnUbK78YCxuSFFpsAaBX+4VQhD3qibbIqvOa7KzOfGJpiapBIRXceOJvYMU
WR5kBW+w5U+CIc9aVq9+V0zXqEXKubN9tktgbhf5p+lkgpCEZqJqfOqLarfqYbppGnjdADE/T2dv
DqkOhq5s5dnwzbEIwBUwNpWuxmYxGLn40lWZiPdZPJloTs2l88Oi0iX2gMm9GXVjABQYuXude1lk
oRklqIHZLPB9GNaYkzA0IY/BUdJhTXFGox0CmTaEpfkMv/yb0qmasNWK3BfHm20VzEnnYRJaYR92
ve/0X5ZRTTgZm2hGKJxmCidaFuUq5ApCURuJhUFncsnmxy5LHA1jgws6pggN7/Yx0eTfyr6d3shk
x79Mr5G7IViRvKb+2Hzv29iBIULysQRpNUVjKOIWz6D93Pr84VaZuBinswRuVDrjgpO9KE/g+NIJ
O4dpCYhz/ihEGWNJHDRpSn1Wh30222/EFZvkA0RzOofNbKWXKY/7m2Ji8tu7VVQVx7ImvA2dsjQe
F7tc08MU1/FnqV5iJK9BUorxG2TZUtx5k9AfcqJeHBLJCmYrz439rwIvjmAEHpb7ZTGGMkjG2X7J
OKIjzFCKO9ooxjja8QK7z6oROPpJOEsDe5aAFpU5N1+9yuu7PYxO7RzLSBZkopmRw1BieThbWt0T
x6bL4dNiGoj4GZdcf+cPlosiz3N+SCQf3wSQ3RAarXa+2LMjYciFQolQLy4ufzDFmVMQhSSVmejK
fsQzQQ4osyZMvL6UOUP7WqPqbsiJY1SQLSmqa16rp7oXaD/hnPuvuq9Gd6fmkbdvaMk/2pG+xJvk
uDYXExqKYY8nOE0C2IzdoIriyemofw+6oiDWs8a6Q0exWiM+TcrfzIZLlo+E2sx1EfaV3lQqqyUu
U+MsMPpVHbtB6+XzYWkU2K1LAIAOZ6duH5MoNQYotiz5wjPrf1v7dfZCYk42vBuIdctgJOJuS1WY
MvxWiX4qMBc9bl7ZV+VLEEB/rbjC1rVj7NKmFy17lMXtpS66DlC0SiwjqMtG6x0BengAVTnBPBPY
tIr9iiwC5Xi/2m9e6uVvA38fgjhShgqKskN97fsy/aOx9h+JOP/flIe5fysPC79XJWmwf5WHbV/w
O7RjyXeWlD76MEzHEnkUIqPfBWIeAk2gFh8TLvnO/m+gzx8hzlK9U0QmOb5tK/hL/vGnQEyKd/xx
NuVZdAYi7hTWP4F2QJz+ItfipPLQmrl8J1soV/Co/gzs1FVuMFmvADv15gBo/TREY9Hul5SAl7+X
W23Z8v9LGfbbt6JoXfBdTKp/He8XDClPVYQauicmymF54tvZh3Tp86tWU3UlfxKqtiuLDxko+bFJ
p+Q/ZJk7P8fR//79FTgW/U30C/Gq//yrjhhoIOIwwqZEHCcPlp14e1vzYByAZaAXjRRqn5dgSTJE
MW5L8lUSW8/KmdTXOFPRA4Rvp0L8IhzVWS5JGVvRDbS42AxssPZKRsFRWdn8A0cZ2pXKTVAYtR4v
aWcUJQQrOQ5EdZIFy0RPFfyuxDOKfXJuCcF2fS8OOgi+t1gt08dpkvYHij4rTMWc1/u5KpIPf/9+
oMP9b94RJRAGCkwt9KpsH46/yN+WxoxQq2SQK6nPqD2C+71Wk4TOWIjn4krIXPGR5ct6LXrC90Pl
WRicmhoPBleJ035bMTPYO6ZISchFgX2YiObma2/pRu38qSkjYo0zT6GRi2V2ZKh1voLQSQtXeD68
jwYbojjBTvtGdUZbHOju6vTJG5r6kx49Mr9TNwLFb8su33VeQh4tSZl4WXyvG74SyKPf97nqSyK3
if6D+BuJBWKfsmEzm0TeM1tkOTZIRW8W+0PFjJHh7NnRF+4SUOzaQ7fPZ59Yva5DURyi58Gz6efV
8GoWZkkWpLtYZJ+O6KVvWQoVwbS9Q5CkxZF/qlUyM7BOnbUe0k4rRXaFnzJorOPwTB9mHD/g06Ve
Lmq95FV1ynZPdm2TtjIrXU6Bi5TAZkmr1nafD5HTwMBJRlVzTcE7EngOYsllynQPVodoosXuNbIm
Vz5N42i+zDYc1jl3rhPrpLrpkfogtREuCQCun5p7RfaeFdpjPDOmeEWnTqmlffsrv7Arb5YIwXig
uJDTxzzy1HxL9ZIfHdbUa9JDinKmOBR8KsqAJcQuzpHjkBUTTXlv7wmX8qv7zMo2yxWZqEOI5ZNy
9CKzOqI7K0yoDvHFrBDQ9lCD0dRHb+MqkvQgBofsL96kBa+b0RIets6+SEKV+w65hFVJBLGfZ12z
FyPFCUYe4SAzySabwr//8P93hxG+NSxGDtUR1O/8/NEnGGjJJ3PkTqyVf3QT9rTe3WKHLZupmFQa
vYeWqQ+EB21SgzH68fff/+dGk98OI1+orefRdwU1Dr8oTwnIi1Py/0DNiWLeQ8yJG5tc7wtRFdax
tvzsP9T0/VZF8cvpS4W9p+j9QFbsyV/KONw2oW7dou5jrmYmHwHZ1+mqu0m72nvFQ9adInsV4SB1
FuKDNs9F2zhvNbkNdN0vWzwGntjDinHvBrcO7uG/fz2s7fT/+edDD8FaJ021UQzOLw1rtHo01tAW
bJlYqh6wMsrjyD6yn02Cd3axTsFh0QKcKtYbf1dr2wqcQayHujSGo+hi8z/cVv96W3BX018iKKjc
xNi/XIyV0Vem5Ywm8iUBVjZlcwxSjgI/+A+/+L8ewpL5QHAf+YruY/nLIWxhrJ5Nj5zopJ6nh6TI
+gyt1ewQ+Ct6he6kBunQmaRey0R5TGnSQm7VTrgJlkJrnAkszrHKfmrl6lgHFL4t7CumtyPOyagM
x3oTe/z9z/yvH16gafggZf8Xe+exHLmyZNt/6TmuAQgExDQldVEUi2RNYCWhRQAIqK/vBZ5+1swk
H9POvAfXrrJDJFTAw33vtQVXhiLk8OXxUXl5/YK2jvu5/mmJqgXAB2Ak8WAPJrPh7D8/nnWs00ZH
7tuuTZYaZs4lUvPwgIaXVQiLwVQDkXO+KTLTGUqT8YSfKZrFxlVQJjE65dGXNMiyb8PQ0KgYVGuc
iF45fCioW6hcMMsQLGVJ030t5d5+MONZ1lZtpbQMfWO4y7HjrDBTTl9PnO5Hh7EowBn2uYArg6Nn
T7hoEIYM5aRBT+J+UkVOgwsZ/32C6/+XhoKw69pmfizqZR8flVigR7NMUU+mmLRZwxlR711P+lvV
jfY/QS1Yoz6O/ThcOZdr4AQmZaNj2wTk+sep9bWf2q1DH2TdgMQ+V9I3tmgP432Z9Y+RztKt76Ag
DAFMXpq0ER4+vzYfHZ39pE/ij0sa4/EgMmnsln6mS+jcTCjitstxn1ZZAmMT1kiLURjuONNDzIZ0
ovS28ebh++e/4PB9/ef8af6bPPos3PTID59F3zNjijyegb5My3nd1eQmrrpUjbcVEPNVmOaI9ae2
335+2KMFcjnuYhmh8JeskvQDj74YQlUuwn6oSU5KdhoDRtN8zCNFaYS2ObumVvO2RltZX2ThprQK
xxhHUSKTLKcFn8/1jiwj4BSf/6rDleD1R3l8vfiQYmVx7FeDxZsKkmfEhIRj6PUcglbzUDica3PU
35zcmS97ejNPnx/v3UrAVSCVlDzU1yKe1NnDqy/6VrdVJfQij7TW87zkKSa+tYMDJreZRY/AaPzu
oWA7vh1UhBjGbox/9y19PWvSeDC4sKnzPPn6I9+cNcZfN5eq6YlAiIuzCI3gtWhERr/IKr/qfGHC
aOOnbi1v5xQtmqnEix6DLjKvnYmEr7aosvO0ccofspf+iReEyf7bD+ny42jM+sIkR0VYi+/v8Arl
VUQdixYUVVsGEKXsqjqCqddAmZOyyX4lMtWLNjqdv+BHo6k3eljK13U8QTMpDBsmyDSVk7HS8aBT
mDKx/o6sryYARxlwoIklSsp1a05pAgwiz/WJR8p5TXP731Lg9fJayBlYZlzsUwSgHp6BrrTdToGr
1m093EZK+HeJgXl1VYJ8BblLpe7ldYcWuOspE5HpF9sgKzZyYSfH2Zit4SxnlxBnJPR3NqKY/wRT
BRSKoatWVt65vwq76pjTxMDVNnWE0mwTk9T87KJaTrd5S5FOymy+5/Wabx1kiikR9lceH6Zwmxl+
DLfQTDw+1lgOVhTX+q+Mg/jZMUZaRmUXJ/PWlDVJjkVrNuWuHOvplxGHCnnt4NvndKcK2n9F14+0
8W1if0qMgjiY8dw6ajC/GIDECrTSIIxWXcnBL7PeB0mA3qPHxtOFyRfbGKDutrVln5u06NtzKnM8
jEDf3GX0XkuC5IMhXOtBAehonOUel9PUL2Q1F28MexDR7MsEA8TFNEFLZKiBE4gi3f/r49rEpT+6
CouiBg1DChJLR9RmeOtlB+yGRrhXrIUs5LypcyO5YGJDzR4Z5bzJe919HaWonvMwaf/4kVDzehEr
gyVpm/QPfasgPOflAoYlWnASZM+Nw0+KwwSVG3XXV9OJinHnMjVqQCYLbA6pGWbRLvVtFIgYZqYv
pc6tP9ofx5++Fcc3bMF78ZWTCb71bZmx0UCMfK0Ni8laU9l0QZOkQtXVjIg4KDF1kBArUmBJsEez
y9B3V1Dy64iVcjXUM7+M74/yb/JaJM9FjhEc7vHEDe1MhOWrLtSN2ox2HOzRphJzjSeHhrJVTvM6
tCRsxyYn2qGZNEqDgd3ib0jR8zcHKZa56gcZLtkOoOaMYWL8kNVTj2FIoh5f2XmbAtaY9I+07wJn
zQzMfLGpfn+zWZnURsP4+etmHnEOUKXKTWaO1ng+QRMSoA5K8bUxMvVS6QGNuW0Fd0Y+LI34SaQX
RUWaySojmRM9RwAhgQ7FPN50kHQZxdDQ9M45L++X5SNRR9TCoHNF5KG4kJnvhnt2RvQIaP7qBnqn
jHoCCno2oQbeMXvfQiyKdj37rRatB9JQPPwZWSKTTMiO6JBNnqd+DP8U2obgNLRvJhfCzYCxJ32G
Ghy1nNPxGYnZ/FpupX64RdaBDQYxP9CsTUjRGGmSI7qtR/UX9Eb8w69E3cD0WMZ9U5L5/bYwdUUo
JeY4iytJZuQ2ayPtX0yN6+RrlWXGeT/ZzCazGDPtqqOa+EkiB6N/4OZufcGZ1+ONniQeDMhRlHca
5R09nxpD8aYLrZDhwSzoEKBRolLfOzVs8hX1fW0uihWn3egQMBFeGJ4TEL1tJHYY5mHozF1lP9MW
gCXpJ6G4yXhYGUWb4IDPbLdnhtx0qVtvwxnk0sYpffE10AVxNF6UBTcV98jfsFsHW9TzctfcwaS7
UkaVtZvILXuxUkjE+YNQtZ5xFKJiUjKoFTu21P02QKcjGbHTi+WtDNNnR+QgTD3D18Z5JgPve12B
HtikQWX9Yrpb34GLZbqoAdW5eyMxAu75BOm5mfm6bGny0HR3m4T5j49SCcCWCF5sQ/h/uyAInwtZ
zigEc71c13F57QQBUtM0Q76woVfjzEODIFcyQQC8az3feLFkRFHXka1ACRVLcRtZiMPIy0JwdWbj
b7ruIqf2t+7MpdnKmhSfoe4VrQpyee8Diapq4zV+O2+qUSkw4pnGDTHxeSEQxoJn40xYC1F1SEgm
0dwXV0liyZontsNWwnmblwgQ5tt+TPIHE3nItKpzEearrGskzaI8ZnDH9CDp1ouNi5GdrJm1dmUf
r9FaWzd1BfFrR68pOrPm5ckv2zT6LS0nytdjNpoXCU9EsCEIx3Kurclh8xZ0RaDRi/aGsfM7l3Ku
zck0i0gxuzMGu/xjziJ94i84f1sjRBySjqp88QswIqDWs4QZMqydkm8cI7LN5DvVxmQCxcQqNgVB
s3mT3FtJ4M6XeIRtbAE2MH3frrtwXSlBQ9JsXsk+avqWlmOPeAHOyVOfVwThTS0Py5nTamAosm9k
jzuB9sKGwWOen43WjL0I+zOUTGsY5r+snNZNkIb0CVSLphU8bxwRDZKKrlnp2nTP9YCaGoCqChm6
mbBN9G5Aw4TODnQz3B09OHq4imO3Ra8eti7TMYAuEJxzjPOwwsCN1Di0vpczlDsWb5NW1wKnoQrs
rYaYa3jZhbi2FDKClYWxQmJ3c8jjEzYzRUiEpK+s8caH4a4ydb9Ina2YdcOK2wveHOCSReD2d1kl
9Q4NoPtN2ZNxP2PO7M7nvMiu7bHlSxjbsUknV2it9yBOt/lQGVcMMMnBcEJypdZtc5+ELmNC1ROr
BpjlGldZ+6fAD/RkqQFCFiNFapqLOiqYr50ojw+7KK/FHxU3ZR+t2EVPerRRViOaonx0RxBuJl5k
X6T7esINudF0V36bnnpwEokoPSbt7JzOj/kLx8z4NREjLd3eLMV46heZ4n09Cn6CHbzwHXv5hYfV
HEImlNmgw9YBiUdo+PEC8QANlfjh+tCp1kGdkBOXg7n5BqaFdKu6yZQP2j1JvxWm0Ml68K3+Lijx
cRKrZNLU5D1wl0AOuqNf0FzHf6TtxmSIoKdvVkHsNxPbMLuflkNOVIuItX6jF1v80zGYYnIqbB4n
WPf5T9UEoXUxA+Ib1gnSgjONwow11jKY3vX9FD6gYQWtOACv+BrytPxozXAUG6T9JKLRQ33J5whD
YBYo/AYZo9pqbWI2GDcMXJAC1TNhJ9jdqdYJKwYNc+mSrvKYJyMurDgUzUvMiOdBWBnyjqLsFdLP
mfik3I8IqhRd56mtQwfcuBRVimYTn4CcEUXhiMvHKcOClSoAsAmf0tXA51huHAEvbtWGpntlMo36
7vfN/KMHPplvmwoO1cprA9MAuCuXULbB6Ek1Qf8QbiRcWMxKekD9VCLYR3RThds80upJB40FkFx6
tVgXHY3TddkG+XdkIRGvoqyw4tqyt/Y+7ri/LmWOc5br3tl11Fy8ybOosURy7HqdpFkdrnN36r4E
s5cArlJDjozQICdOof1oN2MWR0DF7aC+pryTUA8rIzNWQxBXwYmm4/utkmQaBGWDtpvtves5aqCr
SR5WEJ4t5uwRgkM28jNFXg0dh+ZsubWhoCHbTc0bt+zsE92kDzbPgg6Cyc6ZQZ8jljfnzTbSmuwc
dh/epIYI4ZsZsuremBqyFLU2d66bpCdamu87F1KwW2dv6C0yc+/oTSQvzR+yli8Yc2yktPXkrEtr
sbvxTXxk2A3en2383YklaVlyjnZzrDMuzSwQBRIgxuFZMuAACti7wPiDpL7KiWJ6SskWuJgYQK9G
Ztv4dkHPG7EOmf2V9P8NvHAxMLITuIcPTt8hWs5GVmZDxTGPWgdGmfjs1NGStFVq0Nbt3G0wkNHR
OxInRYyYC3mief756YsPnjGau/Zrg4Q8+uNBA9BhLyffkxTEvO1/42zBoWj1DUvygPG923Wk7RFF
Qxs+3Jfu2BFaGMTTj7iz8XorCo4S44fdlNuxm6OdsmQi12Gu9TV8Bsg3ttdQAzuDP3S7rLZIFBQt
VZhd51/nqc42UZzCgpiJYiT2TVwHsq8AG6CfQMiMSG0BfvUVwubSH+vVVDj5di7tEgI5Y1jSrxR2
lU3ENKzdB0bVMloygfUPwHPCLbq0UJx4I5d7cPSweMKGouKRy8UredT5TIs+RvELVFQ3ZfhEiyGT
WN7KaTxxnOXvHB+HBqIHEiQw4RQdtRgMjtyldQhcu7MEvUPfoWq1sCjoqrojwY6ViqKxwVLYDKfO
8f1r7/JCYMowTeoKvBmHL8QcQW5D18UE0I6tPYS4YRs5qb+uA3+6MNJgONFQ+eB4MNxtQCd8gGGy
HF1Ts2+q2WmKDrJZMC8JLyphnDyGXzpefuyMzBeME5f3/W1kqAV6xhWMc1zXXl6KNyubpyv+97p7
de01KA99xus8z0haP3+73r9cNAmAVQm+kWgXXnthb45j6aolbZcF3JsQu/LOLwAStheR1RjPmjzh
laTsO6eN129FYaS3nx9+Gc0cPkVs2GhF0pOlVmEXcniaJvK12exRFGAd9ndai+DW0pDGC9Osnj8/
1Ac3UdJnZSjABwuH3dEqavptlLNCc6ZA1R9iHYFlrzBtbP2AChsSYPvt3x8QiM9y85i8oDg5PLcc
H7jRVKg+fcB5O/RKBRhIt/iqAGNfKXdITxzPPp7x0LdEJWMzYmHkwft39EpW5eS2rskz0xSU8LhD
SkE/sijKjSKYfm+1VjDvs0FPX2tXGpChVeBgSgCmgttSmeT7ZWlc70LZazz7AcN6j/jYZo1mW9+n
nSGRG9YTDeKpCkCYD1FLYvjn1+yDx1EGyzyXlQIY2/FjX+i4JZaSNkZEv5EsbmLuigJ7i62k2aw8
GUUX4wD5tC1TvBr2OMsT78P7TxyLmoOiQy49cnrlhzctonGjSwdPtNcCnWl8ojJHc6r/diG6e5J6
IQaaSAw+P+sPXnZWUtuUAn3IEqh9eNA68CbdNlh0R5uHcmYacyHidD4xdvroKKiHGDzyri+t98Oj
MKbvLDvnKLho5jsihInxDLz68vNzWf7K0RvtOg4xwUSdU5cdP/UNNaA227Bfjw0mAGsqAM2mgs11
iU0UF6574oZ9sIJ4lAcSEx8aL56aw7MqZG3KofHZ59qlvAyIdH2qhg6HjFOxif783KwPdmIeaDGP
oaLgE7QQzN6uyqwZHu0J0p9pBHynKdtcwuejncy24zypO7UWluHd0kml9dyRppwmsX1DOOO0y0w3
hLXZQ5o89aM+eO19C/9+wOYOHZK0D39UPzcBAYmjJm3ZCL/4Tlmf+XA4v3VWPem1aw7u1q9Dwsvr
NElfeMAhaNiYtE5cm+UwRzeekQ7jNeoO9C/e0UNcdpGIk75gl6oVaK2a8edjmxUoe8EJgNpqWuPF
yxI/XJnVOP7xmz6YbvMktn6xRUAzX4HxiE4sJx+8zT4jYGsZ+JEIGxxdmrZv/cITxHMPRviD4KDp
XLS44JF5z9sgYZOI98A8cSGW8zy+DhKTJ3k3khmbc7Qn8XPDz0ciVddOOePZCaN8Yy0ZFXRZ1Rq8
Os7BtCcErO/bX5/fgg/OFo8rJYNgh8IvOPrgRIRaNmkQ9Gy1M/M2Zhr6xbDxYESDG51Nsul+skut
fnx+UPv9UX1PePDfkF7wDT9eVqqkiJZuE8uKWzX+2pAauho1W1JvWmoH+LNZB3o4VsGCFabuBXVt
trN1BemreyJuM2XLXDvk601YNwFRRY7voLfSoOToEw8pjcHaukEmNt1pKEt/4k6yNAsrpD8TyRHj
oHIKojyo5t19PCQ2NrSona6LOWxP1BDvFxsECRQsJsIVXvXjTgxcCb+ufLpwhu7lHpxdvqVoxPIT
JtX559f13aFed9VoCyGTolBd7Mxvl5osTIs0rnwU4Xb3dVbGuA+bAe9OHMt/+8BSodBVWibNDCD8
45ck8YupsAY6XvTGk81gqfAcf3C5Ng2r3oytFW6UqNt7UjTa3efnaL37JPGw+tai3pICfODr//+m
+uTDIGSI9QmnU24+lFaMQWGis9zgyz2bp9m9zUsUe8bMUIyRBCBxDK53VowyW3eRd56lqr1pq2X5
+PyXffDDXPCRgnd4EQq7R99KMyjIXGnByqWjG16TceteyigTF58fBa/58WLB7gX58qIfBjNpOkdf
L6hbdqFIUVmPODD9XWIFBqg7r87tLXYx/xl9ffVsjnJRUcmxQT9IzAZDR1FFA3suTCOrgYFfjl+Q
bzLow7j5HoyZ/xMy2GgR+DuUPlbQOSy3Q2aaD0QO91/I5uzUTiYm4VtUfwofs51WIR3ExdxjKcON
z51B2YQ4VREx4AayY2Y3NKHiLUmyqtlZvfavg5TkSqbb9ItXZhbTW5ychKyWFjebWGdzS9+QDJeX
1rKQadpFg/qIjp5uSPSjH4njr/a+VjHBu5dNrEmMjhQkjdXQ6JaMOTad7TncoB4DY0C2y3kdGPho
c9Z6A4OH0O2ZZsDo3Rf+1IQbOK9d9FeoQT4Gaux/S78ibCQuCjKrWL9qdIFNg+mP9QdcN5tyRk8N
GmJwnn3f/Qzz0P7OTKYl8t2ICspmPdLhJklD3XZFh7GBGxUiTvaM6I/0ommZ32NFYsipnF+JcuwK
85gi3agKnb+Mbu3LebRRdxpNVpNSWAVluS6mvLxmlGKlF3OaYb1w0UqhuBFR98AITRKBww4WZcGU
N9gT0aOQ0epOOaiwsmXn5yWuS9TBIDyO7tTNA8yTxtzXFULhDXBeZKdDV87fyro0H/02Vi+MRYny
mXkWfIA8jNVWiEJVuNHtUH+JnHH45dvlaG7BKE7fuzlMALGpung0tCLnNCaMwFjHbiaIvmS3Wqx4
WWDxx/0AHmRAkBufeQSaZ3ttR+WZiV6oOaMv4ucwd2oSLuGD4Ej1DPYSG5Tcixkkm7AGoi+x/zpJ
18BQokuh2f2xwq1GhAENXwGrWZUlnpxVMNjVNRq6IoDObzA5LIpsiLDqlIvooiAq9lx1JF9s0ZsB
bCIeWTt48kvTwbEXeWIf5yQNECAYi6vYDoOdqV2c1HpqVHpVGS4cvDRxmueGRe62cmN/iYFW+hp9
UPmUxsr+qhlzV2QLjTiVtLH0jAe7Ce6Dwo6/gg8PQObRjf2J5b7+2c79AMMdWfBzQamGi1tZMzp3
tKBoapIBY7XylSTYg9kdgbhtaGwaiwYwwlDDfgRGQZBmM6tf7G00aQaCqNQWmkq2AXoX/KKSXjj2
verIaJ3pPHfS4cL0LSgwEh49MppI96Ar5UxGla9LinMk5D7qZSISeCNXcaECMtpd9ZzPNL5XXSwc
JCG2VV9aUxf8mQbCt0iFiHve59YlyLXSviKlMilj5rSOS0CHQMBUbjpf9uaujRBXk2OcZDfsbDAb
N0aFjo49QWSf+ES9X46XsYeNnpSgT8cLjuruhDSOPBko8nGL9YsRFH+DUc+nPkfvSjc6SjhGAppK
aDKRiB1+cwFpAZlyI6atemD+2PC4wMTG7haHhn/Bs9Te2rmPoc8hSiWPK/XC0H5hv+f+GlAMGq7Z
VmfjhPIE2gZJ0DJ6qUkneIRCCZr+84/HRx9Pz7OBIpPLR9l/vNOCP9T2jElNnO6OV+4iu/QeS9dn
dJEiVrpkgkYciueO4z3rTnivmNOelypL7oYyyvTlIiAiwUtbzRMDkVSf+Hkf1C/s34F68OusgM/8
4bWkBM1LPBxwJYpU/OwWGkfllHCEqvhEBfpe0cZto95FZuyzuUW6dXgo5AhVboTtsI6Zm25skh8g
IGV++oeGj/tFj4HaV5o4cOZG0XWcjNVlz6j03+57+RF0xOlPU8lYiMcOfwT2Q8E3E9FYUQDWHUgv
WflqfBGyc256ZocndjbvCwcOx7aXkYvFE3t8zmNPg9X3aPP2cS9uIrMofo7OnJ3jHcCJFCThiXfj
XWOG02OPjYeGag2bztHkI+MjY5hLBqBtwFTws6JuoCeX03VJGhphTlBph3D271tmUtvGD/n0ff64
v9tmLD+A1h3CUTvg+i5LxJtSsfKjaQDnMa7NyiM4SBceEIPZ+yHT9E+fFsMz0Hf59Pkx3z/DHJOq
jNaCQ56VPDpp08jjwm6rEdJfljJLS+rzEX0FylHCW04c6oMbalk2n3fJ3s2zveW3vDm/MJiM2GH8
uqaZkSTrBBXIuNINBNphCOBqkrnXvtB2yKO9k0oa0PD3kyvQVHzaebOd+zqO9FNipPZDZ0TIazCI
zHrfy9p6dA0LktaYyBvcSuGdiV4RboYssBuRZ08/wJhr8+dcCgcDJmK9fU4X8RHaaPwjNGHxbEq2
yZcDYWvXc9L78c52eng5U5cWtz5IgX7l4hr1NrWl5j2suTzZpLmIEE83afkD0lcMWNUQ9U/ZUt8y
dh0c9msOUpPOSHGHQI027fVgEki490TU/6WtPkwru50bRolD0ESEj2KUB98bA0Gb5jSpdj62VrVW
eP9OdQ0+uhU8ZRAGLZubcbwrYarSuVIoNkRj/lIUrn01Fpyd0Q9ompBKlCce7Q+Ox5pBz5Z9HvO1
1wHYm1vviyCZEflQwARWh3PMCQ0UTl5drA1Wtg0Ptnlqyfzgycav69DC4q9jaDlarbBZSfICMfTn
9TzfjHzQCHoR1Q2Sk/ZH1cXkA+Kh36BZTa+adESsxZYaj5H7XAfmdIYAzN/2qSk2KejQ5sTa9uGP
40MPrIvNtu8f9TEMNfhB6bApUtaYPIk4yKAn9h4NLNedT2yzP1hWkK/ybiP4YIJ8bBTodDHEhvA4
FnD4VaKUuqr1bF4i11T81yreh2DiTpyg/dEdZ6NNcMEykPD8o4VFV2mcGJIz7OMAB5OaXDe8JOwc
smPt2L1LgQ5UYkfSlf0UKwO3Y0BoKGBFFIUb4sD66Yo3ks/clNLPAsdSZL9qPxQ5M85UPaF16h4k
Hbh53bSOGndzofwv/E2HCEnH1ttephnJaXVa/UVjy/hTG33nn1jS3uvt2dfbNtlqHsWh4FYeLmk9
Ly6BVrG19l3dfEtoSAF3cop+tQBItlHYgKBxhLGOeiRgwNJpEAMScnDCuO1Vo4Lm7PM19oMqkt/j
g3Jjy22ax46xxqqJZQfpie+gJmAaPJfZr5iKRSe29fiHj1qAbOVhvOE/ZvHg34/erga7aFC3wwA/
dErOtGVW3XZCcXo3eYRrruD78CEdgKn8AP0Ahd5yxwGGiS5ArI00rlcEB8bnSRMCyXAqt7g3qS28
C+VQfrMnby211t403tE4Gp+SnKTH9Uz6SQTnKjYSZOtxCByY+ellBkvTWRulW/1m42v9yezRYy9u
yvIexy2o7CmIbzOgoOSWG10b7nzTROxMaIB6suYa9XvmIQgju025f2HH5fNuggXDq2Gn8tTM87V9
ftA6RR7HlJVvPP18AgjE4QMTdR6kiaSWa2TBwPVdAxsrqDgxII6ZeyR8nvVEb86+9w2ApqxO41hA
k/Sdb4kMxV3WO2V0R+kBEDlkgKivjHAsfpQTxuVNnXn0KQJ+vd56LZSCB89Llbfli5o0/9gb/s/F
/18utfX/P+TlvPmT/yh/H7j4+Qf+cfEb8j/LloqNFd5JFzWHw7r/P0FLlvkfAk9YBy2cWUwxlmX4
//n45X/4SiG78ZcyDDMX/9T/IBrJgGEcv7jvFy0A//y/Cls6XJMlZe0ycbcZgzMPZ1bAT3hbgEHj
aVsECzUlhf3iWnLeBXVlb9O5gNFbesXmzZW5/eepfhvzcmQd/+d4/PLFSb8kvnj24fEyG+5/GXM8
1PbEsBkh7oTajuxdjy5l1wHe2COsQ2wmJMbq2JXPlH1AaDqnOq/bcrrohvF+lHV2keREbRggo0lO
ZzB6ojo5/Bq//k7JRJmJKPhKdNjLdXtTnQRBNc9lmiM885rvqhrii1ioADqJUifWzfd3gN0iO3yT
G41h9PWr+eZIlm4tghr4GvVBrPbDOAJ8x/tOoeFX370RufPnt+Dw27+cmcecalE98HQxGT2643D+
EpqSFSFvGY2bKWWlpIOSrEWcTdd6gBicCMM/cd8/OEk6+xzNspiZ0G04vJx5mhdolJNmXQrPWEM1
WFzrYHsaaO9nojL+fn6OC+bizTjqn5PkEbF5sTy2bcf7JlyOEStchuFyLjFxEEfSP6JdRV5b0VV8
TtnzUZFry3ggncEKNmTmug8q9+Vvz6xwMQyipjCKpsYqty5MAG8bG7pOofkm87ghBtd4bAOr+RUP
pfldJbIEb2DP/kNKdrY6+/xkPrp2PCCCZtDiwT4ezjcJFFIZ12o99qZ/VTZNti9gboONyqotYcvu
iTrtgweEZwOFIV9yPkrHdAdXNW04DwvPJsORO/S6vDIMoQEOedkNitLwgWTN9sRTaR1WD693DHGT
I01uGUMIb7kKb14D0EoRlotEEa0DBwfUjZWuhzRvmDepdMumNDy3bHT7ueeiXy+JjhC5DFc4b5wT
z+r7V9/Dp0upRH0hIZMdfY8N6bcVcco1HE1tXySY8/ZT4o8PiEzmE9JC5/1jCmZ36eF4NHMoxA9P
epZ+b42W4FDGKC5GXsa15juy//wB+vAoi7yErR1rzLForZXIS5SHTlFE1rzNu8p4KKusObGOvT8K
VutA8CnxuXtYuQ/PxZF9mhY0Q9ca2tKuFCGmDWqX1v7Xt8d/NdczfnWITjse/Jfk/wniUiusYYFF
JBMnUkXU/MUCx/v8wr1/EmiJUl0uSyX357XUf/NMyrSqce0yFJRmoi6NKvTOwXWb20aBzPj8UB9c
PbouOIPx4/OvVwjNm0MFVj76+DtrHJcpmQhBkJ4hDChPHOX9W0axwbiT7c4CDkBYe3iTmEwbRGRw
GCyqI0m7QYrnIfR/jr0gpofId4JwQzofsZy3Mq+6va6reYWm1D3x5L9bZJBpssgy4uV5WeA6hz+E
HO8Gyix8dKOnSe/3LNU14w8SqclobhOU8iIKrBPb3uXT9r+VNmsMB2W4CSx7aTaBjDg8qDc0OH+W
R7TMRboWfAeJYjUgn3cRvVMI0PvehJCaJ/VJg8W75Y1Ds69HzoyUBh/60fmiCBISUBDgR0d4pLlC
8kxToltCo7CvGoPt2YDQ5yZ1G/tS99gA/NSLVn5on3Jef3ThecZMahreVXovh9fA0iHC4Sqt11mR
YN9LqqsCvc4qbskOj6LAuJhN/9QWlDzR4ysPqcSkxF3sJct35ajomKXbCZXX2euKcEFULoHUPrPW
2yQx8SCho0/oVpNcsAINGZ27uDefe+aHl+RxA8QznUKkN87kY/pM57SEHuuXdU9b1k2QvkbuBAjZ
5UOvMG78EWAGn5V24PVGThRfx20RtczZbKfd16SbX2DuS8W2mazym27sDneOhBIEgpP8A7CnUl4z
O6rarYd2/6IWTXSXhgFjs5ZvTwnDIQY0i0sSaZM/Ven9qGfym9re/KH8iZAJNpANnb6AdAkSqtrg
vpsl8W6YvqZ5i4GYOVVvjtg0RqdT34KkhCcE35mRlVUl/Y7mnmRj2oCrY4gZKnnm6Nr4FSaj/EaV
jFmX8oVxVj23t5luZbVWXuIBDTUdIoxBim577C5nLSsa/EGyxJk+gN4hPdtUjHwb/9FpAo901ThC
TC7EaCDpDkGNjhrJ42YYQvPXIJT94uDyyG+VHS8256kdmVJXkEIhwYyMtouQbJxVBF2Qp8dtTJDR
dNFxehJ/CDcW97DaWnWsKgKyhvjaKz37scFfDxg86elzVgHJU3CeBBrzaRpwaxG4ARzdThnvz322
hLHnkU8noa8Nb5PIjHA7J6XxCp/O04+DXVOQx2Ns1MgiEuelBYeCGak2J5zobd3LLTSF5nthYtVa
w89s2TKM2LRjMp8AFgHZidnQWzz3c6wIfQJTyJWw4VCuPQVqcxWVs0PoLGYawkY6KDsMFr0ox8VK
fs/GsNwEojcV4jfoi/0ifecDuHEJgAKHiE+J/+yY5VNA7N6waYLGeMlhMIHLGkmsQTmvmVkEHiCm
rsAVtvLNdHwC1OAEZEjgCkITYg4vsDZ5ipogHX94NT6aFQBqdRvLdnJrjIC1D3TIx1y5cxw130wx
s8QtyXAU8Kke832sXVCYpKfDHe7B6+qNO0XhmQuS3d0RrgVMtZYK2CW+Z4sxXxAl26zvkA+EISRc
0quTgYC5PPvbz7WK1sLq86fclcOtO5uarHtcrT4g6yy6sRGtZOuJ53rYRZj1mJvD5flSF7Z4NGk3
6i2+2Po8LgSErKhFMlHQK+t3AW2gdDN0nvuTXtn8NaspJWBk67bFBVwmv71eWyRyW233kpE31hJf
OFbdTjQiQQsPqYLEGkOR/tIyejrX0QxgzZ/glW6T1Md1AK3WhAkJn2rddTXG83karL9TFifmuhE9
kLQOPEqwmb25qbYyEy5qPmkZl+jPrXID3JfIwbE0Z2qMOJEBwSklb3kMB/HKlRkAb0pk3W4Mxx3z
dVfkOJF1ZBrdhgQ9E4eyNIZoWxq5HFZtV08/UyExBzSGSm47Y2GSdygTulXSFuBdXbJlnm3cVQ2s
uLwhyhH425bUeeWsgeEGv7Wl+bEhrdSvJeDeu2KgSNn3tRvF66Euzmrk5ffL++zs3akkmp2VqX8x
nDp4amdeItKEcOyv9AQkEhNp0JdQ24rgT8A8hUh4bQ6X2AFJ8I79yQYRHCvcVsNgs1Fvo6h6SDrd
L7j8qjJ4RO32ikYaIceGNnOG/27jEmc4sBq4Y5lhUWrj6pFABuLnUtOUv2U3d9879p8VO4tWduch
r/TGikwEXh3YWczV9PjEOoXcc++WxKCuo64cMX32KRlvuQ+ldT0Mo9mfx60KvxD+CRK6r1Ok39KL
TbVy5bI8W/GQ7mOMJh0e3Eg82QyYvtYTrPe9nGz9nYGdys9FN6hsaw2G8zzFle2CMi9ksy1sC5o2
akZ13U0NWLtybrM/sRcH17yJ9Xcwv9UvF57NAJmgQjFUk0eU/zd759HkNpLt++9y1xcT8GbxNiRA
FsuojExJ2iCklgTvE0ACn/7+UD0vRgR5yVC/7dtMT7S6O4k0J0+e8zcgiYrhjh6lMt3xCo8fVbfJ
s0Cl8KlD3o+sH6hgtXhrKrX+tcc5DUxH59WPqWhw8hnKBV6jKZr6oPVwyBCBLbpsN9hWZ0BTMKX7
i+Ucy5dRZBY6OeiMCD8rzAmfBhHpP1IglygHsG98NBOcj52i5F/n2FFnH89nxC1kPvbqbUXFCQV7
sbQXBCZBn8kys5AbZLYe8fhCoaKsnaK6CYcE/YsEJZ4cmpmBjjmVaXlfZ+5YIEAfWn8NePqhWjxx
GDbUSSGfJ7U+uLAuJa9hHPNAqrkFBjxcYgoQEgDlyqEZKjg5YyOR+2+0Cqm+uFbAsYXpXN6n9tip
ASUp+OGNg+z6ZnDmeN50Takoe92ssscmQ6rcb2CQK1Q1w/DjxEuk28oSl0+UXY38lUtLEHlHqw7w
FMvh3Nbh/B2J7C4O2KHT+6JXG2ajQHwcS6GhjnazXaHu3lTIR/g9lmgtf2pX0DiLrAHSJQrk5qbS
SQ7onNuAC4rM+e46YWZwB4w1LE0TFzd2XDtjnVDr+j2gGh3/wnz5BOoQ7afGpKfiJ7mTZbiyhoCB
PGXiUEb0Hzaiq+bPOPvWnCcT/UCgLI7xqxjCAn3xuIbDCIOVcNorefkFCpSSYkZVuX9pXhTH95BD
66+D1jcFaLDJfDGREcw3qMGmMNVVuFh6OGh/OY2j/rTRefAdlQQKpMsQ/ooGtAnx6wAWHeRFFb62
5OzoXxtGbfljgWtg4vbGD2MeRYA1Eva/KBw8hjHQAvRzjfYpzxT9Aa2ptOWqy784tiKf3EQB1Gqh
DU65HI2MgACT7WiXcbGoRryjIVAdEvzHsKOsAEo0ON2hd1sp/c+qTuYvlhWbH5TKHO90B6gZdcmu
jYPS6bsvY4feOwa5Re9jaGrZD6ZRmt1NOlvj6zhr5LRMnPpQUeyftlrq9nDS6/mb7L1OQ2h4zj6A
fNOJqzrNZhqv+YSucy6a+8ZykDawQt5FXgPeU28W7ThRZjkeeQMvjA18VQ6WmiF63dYOwjhVT73H
d5d/BuNAb/oV9kAgNgWPeQTnhga5SJEO2vu5Qk3cb4ppfkWICdWYTlrTuxTBYHvTIosSIbRSg5NO
hfTaF2mOZbUZwsr50Iw1kRnyuA3d0YktjDMwVe28XYoPqPSpQ4Xfet1of3Rjl32wMfSpgQn2er1R
06r7iOY6T0gMha3PbFrnQ4wC1C33HAJ8KHRIxcfqBYoM6WDj+aaa2M6myasEb8HRRTZY1RFQ34Vp
XYdBij6aBT0a1PqtikHPoelUmeyVVEEsQM91/TNqD1yINt5zUA9htzvcKHp8D+XdWOgrmf6dp0gN
5V9tscBLvCL93riyAxPWTsiqgLqjOJEUTXJnTqqEb5zn3osKGs9DSUDH2JLWTfdehPyLULPj8aOG
OgWM6wEtjs5Miy9TZekvS0/1R12o0wfNERPQWRxiJOI/SUb6VUN/4vGhhl8QnEKulYsAOzMjV/To
JvHG8rlLKnDAuVMgS4F/gPHYxJ0JiZhOPwJ6Iy41OGNG48ektOHBy3giTxNp3/DjSASabWV5ylOL
wOFCTdbxcsTQPMW1V8l+mJlKwoeEdv08aaGOrClikbd1W0/qxukHl0avYSXeXuLrSJpW0IbC2sJ0
cdvw6vkpxc4mJztw6h8IHwEWrjQd13A0cmbEJiJE5vEns2/sKu/2gGB15HSmEs9cbbJvKtGjMgYx
eHjCtoXsHE1N9PpB+ZrYBurd9KjY4zBsJ52n3zMsGkiN4RyPBTfJrP3EbIleRqy0MBuo/qBZFDVU
qmURYiGamLCCfWus4vGmykYZ4AWZyMDOc8r7Tg8stG2dydiqg7qo5hBMf2Jf5ABp7jU8KtIMn2oX
rrsSVIWW2Dt76GPHj8qQvgAGJVO7FXpWspfasIKInuWYLoUZHBvPIDLjW6mNLV4ssfMAHhobdGeQ
kjhARrhpHVVOWxzOZUZpd3nsK5OqPuMgNVkASpvK2M5uT9Mgn8Rk+mPTiAfHmLAoibyWazQDi5sZ
3Pdk5fzTGENZY8hb3Rh+2pGJxGJUIE5ANlywhLKd2xvUSsApx60RJhtrAEO/GexBfkjdYrzH6yoz
NsBBs0MGOwXhNR7Kh6Yc2HBhXpsv/SDHW48+xOugqYiQ9BxNRJVFI7+GOl49eumqKLI05IMU7Gsd
+9hGtDzguKqDWjHlc4hAdwjYNXM+0FVXkPmuECrfuni8hYFG+wJFHICQ9lYhL0BpIMVd1ZxKIhuq
sdpTVM3WT6EJ0voGj85NaxTFL88Q3V+Q6l35Lu3m+guSvP1iGYH++J7PBCJdNVVdPPddYXzuEcpy
ti4ujcrGBdBRbpPWQ9UjVjtOToR0RhbE3Lm4nSJN1PhhV8+vnWhNeae3kv5Pl0rjnZaXVr7FT4BI
nDtKczO3E685yba3N13umGHQkfPiFJLgrTW6LS6WnpxTuVHk1H5SJt0bfBZfe0QuBQsSFEgG3Fy7
FLUptbNuabHZ5uLvHPPhpRffex0CJH5c2QBs+c9l5CZaVX7IrNjGkkzI7K8m17wHmZbiHnlhTLCa
prXnLQWU/AtYYPk8RqHyM3UbVM0mxQqzW2PI8HMZiwFwdEXm+jBHS0wZw3TUAvKk5aECoQOrmqZ2
93rjdF88p8y7G4DKyUEYnfyBT4Ax7UF49ygju0oS+TSlKSl4hhV9N3tDZcEqoNU22ZGxlY2L/OmQ
a2MWgFlnQhv4WDyVF3KjmQmcavhNCApxI3qqT3VQwYYLucCbGNnoioTZzL7NnGLLn5S+uM+ViNmO
4yF5B+LJ/JW2k/mzS/T2DniOM9yQvPGCk8DtPumzY32E9k28sHGBCSFqlOkjwMvZQwyuy7tt2ZQx
XktJBaAdVehfTdal6Ao7QkZfIMeZFLp0HOz8oWvVW2oTlotUVDSDPNcKUkcJUv9QNTIzeTIiRLgb
UqxothXyFfmemxVtYQFoFWGSGTk/rFRa5U6CsearYLATe5KBdzJWJ8lMClf/JfQ4bXy8ksd3mZHN
X6UQ4r5LJuVrIwvlK0r6jrs1ZaVzq09eaYDObyjPe9ycYquMddvcZmk/RTtejPW3thShs5z/Sd/W
okKxBwORyH1n4sz6HsdZZwoGd0TDgkqjiv2NaxYb4S3P5MqIMYvvuira5lru9Jus1dKPlhjNzx2H
WB4g0pk/p2ScXxogAxFWIyby4m23qB1VqWYJkGwh7plRwwsEc8ZJucsIwvztrHI/gvwpvH1imuAJ
jAr1Jl4TfZct0PtFAMkEXn0YjcHFLh5uGrE+jg9Gq9va1jRjDJZE2RvfHZt6/qLk1ZX43DkWPmIY
C912WdnXRN8K05+yyh1ax6FU0a8WCOLunJGS26ZLU0rHuWcX2x48f+G3GPG8o8yOhBamOGj0NmLu
PoVO1z42iYHxFu7AeD9NuV2au6KhQrMtC739kUwkmpuZZA9ZW6n2z8UcKbFvR1n2mdoyL9NkxJz6
0HKYuWMqJAICta+z5jZO4WGRzLa8LzcW5vMN2WGBTQZ/6orHMcUxKtEoCG9qMSlchmWfvupIo3k0
v0302u0ihEUQReDK2ZIIZu01Cn2/qM+79zOpfYceeFJ854qT951W2LG/lCRjEo7Ritn3aWj51Nat
IEKTtPRNUYFbJyyFeFwgdfLUtPBMKE7obnNL/STFUMmY8GjpeVBusT7D7hOj6dFAs5uawiYb6k4g
eoN8V76RA7a/7yXfVu7GXlmUIRwcJoRh8zgyXIS+I2OIR/SA9eE792+P9ZSjxw8YF0bWAUE3pzyk
FVqUGwM3GDgP0bIpUxsh3LxK5ef/RnVPU0uhsLhUEZ/AHM4voxuJd/9dhhkMpWKktZoj8O2rXNo3
bU6NZHe5I3JSMnYXlQMOHK1xFWzEqg1nc+cZZUOCjMdivZ8GvcG2VrVQDIzwk8LshtvNgGE3ROWV
NsGZLokFHgcwhEXVHmL5qksi8OBqxhj/5sp2yDiLtr4jj+LWK6PkkxRoz8EHLxffmjhI7BYDmB7v
EUrJ0ZXO3UkDilYXPHrQHgBFwI6sfohM3axoCwgaCxp005aj5ErjtKQjYPvL033SgGIoQ7NhwuHZ
6UAfPe4L5GMz6MLi3GUlIvUNtiaBZajXMICno9B6oAcDTRo6Mc3I41HQQYpNUK4l20ptMbYvkheJ
nPuf9u1o22n4OUN/hVOvrkEtQhsl+s5ducWj0wVtWGT72MxoIwyU4S9P22k7xdZNusSg/XR04deg
tzBthrg3GArHaHSDx9pUdiJx7aBIUSHzZsxPtzkCmFdY7SfDLv0UzUAcZ5Ea5/W0mscspBDSLE0z
1Y5u5xkagBJhXa45BSXWWXhBD1HpSvfw5EQyqEHNGiThsnbmqoeFd1pca9wPFL151/UDOfuIitS+
tcrvTahNfsdRxVfQya9M8gpT+QYOoN0LcMUAKgdzcjknv3VHVSVcKo1oJxtINON8kY95vOFYioNe
Ta8wsIx7RepUzjAy3rR1299VHaqr2wZ/K3/G3fTKTLzZmxx1EvkxSFhrrLyFF8u6n2WhAlTx9Gi2
qpPVL1knc18fKLWNcv7ZD+NwD/AbwSAIbyiTiuEwmG1+45kA+bN4edcN+DjXUa37TuU0TwgIhi92
mFNWwEbpj+MofX8gBqaGtgNv4BWwImlapFF1pMg6R8l20yLEL/OwvB+0ETyt0NVNUfW4nIpr3dYz
Z52BF+EA+KTgmlYRRUNBNHRFXyEPKOUHBJyQQzDU7ObyATw3yoK1paf6RlpYbUorROHXrotqaxa6
+1BWzmeZKvXzPxjE0ZavAKylO6u7aOiBGuBaxoPKyMwbyML5E+qn7rVtvmzjo12FXKALXglC+SLq
vz5gvSHboUAKjqXqzXfG4g086LZ3T8qvbDo6ExvNa5H46sz4GTVJRJaxBkUhx0p17FDS8qaw9OTO
hZ71EU9g99vlSVhRr5b2uQ3wwIK0i4S5qq+1DnQ0LhHjSattXVi/1CRqvvR182KPc3VnIAN2m3dT
tZ2tnqqMMzr9A7pCKHY6/fjOjiChVqakiovPzevl33USlt5+FrkCCCngDeqqq996/WRS+q+2Ra0V
u6hKKLINyM55hZ3dzs0AIapEGWPyflwe98xqmcuWWHCalF3dVVDiQQTPQGNToFpLCyJ0yWVDSsCj
Wly70FZkr7epZ6wF7mlBgKKJdxwAKTYPytwktHqzgv5ujbpckU9GUOQ0sgXyY4vRLXKv8FHeWR78
y9ybr5kYvAGRV9tzEWpBZgr4IPFvdenk3kTmL+hSDKaOQLSe6UEOsGHjqJCec5b9oE3Su6XEJL/V
itC/Gp781QpbA+BABavRlfgxc7sSX83GeQJ3in4uRHD7fTxRUgOQr2j0n2q0HXFPsyipJKpLMU29
BkI9s2GQ34fj7roq2c564ajtTmqt9SQhmtn/tFC9fYEaUgSWACA+O6ECCJwbWxq8tS5vmWWZVjNo
OYgoLFcYu2adWEJpEbVKcWdbMPJ3bCLVPUwj/YWMU31pJu/a0TgTHNFggtYJRZBT8gaT/O3eLGn+
Ir6sF9scEOELKJ7+cSpN48pXnTkI0Ph1VAssgOyoIh5vTm6YJNUQHd6WLOx7xEAbIlaUPKImrj1e
nsCVFs3bQeA+gVZByoUY31oWT0L/JcLAoWiFFm81o0AEAMGXOw0CO4JhKECKUdVoMKiclUSv9whQ
fdKS8J4UKbzTh+ZK8DmdYUcj5JCVvGHR1rondd7AKsXofWsqWro3O14kSDtHV+7w031Degl4hmYW
YYDM9niGPT2CD88Z2kY53KASioSPFOB4UwLVfVeVFHEuT/PpijIerFICjQH4/E1z67d9YyoZcoM6
45l6mew6GKwIDWvhQo+6Jhxzdiise7jvoP/x3jv+tITybN5gFr11+r49WEsqPWdor6HRml7Zp2fW
anlNAalfQGC8646H8jK6a07OjhlymHTYXZj7GMHWK6OcXSukLdimvAdowx6Pgqy8msmRDwppdrJM
VntXUpvaCmnSKlxM0//BWv023uoacmSD8mHb8FVtP79vbHfYgChPd7EsroEUz62VwV3HRWugE2av
cq3W67CE1/g0YrW7MSERbTuRt3ew+c0rb/BzQ3HRWSBxPSiCaymSSB9rqQ0019JamAc04cONIQvt
XaUKxb88gSs5kiWmgIPnOYP/ECUumEvHK4bqOF1sAb6h1HTte2NX4AARVnyqke5Ld1XV2tsen9SP
mT7Tcu/aCUJXWj9h0xduU6tu8ClvQtcXgMzp04gaa1eA41eO5OnmXX4km0oDSIfzq3H8I1VB3lj3
BFlbZgjUaOhRR5S7rwSa02mHvQ7rAfUXkmrsxo5HoYEANBXlUdQ46mIfh0V+aBp79k1sC68MdfKE
dRcSJvku9/CC5F1tpirp7RwKQk6veC4zn/aO80m6tEInBO7LjZpDUdsO7vTnWewiZ8knIo9FcedU
+KeJeL5ZNA4Qg8d1I4o6eg2auBm08I6Jr15Y/O6WrT6/0wdzuIPDVu1r/Fd9qugqZbKqrH7ksUf1
7vJGPJ38RcvN5tctxEFtPSORJ2SNUTKAC93t3ytqVD30Kt2aGHuMK0HqdPIXxTL2EuhmJt9ZrXNT
ZBhjyCTb5ornfdX1zN0MNM/xoFVNxQ+dljL/FE9XTtrpHoaDCJra0oiO6AasMvUUSSuc5CmpYTLb
fXRHY3px29lur3zc8uOPsyyyOuONg8gOO2EW1xbK0m4mQfhS972dZQGWrqf8CsgNpWZAc7QzB5Rv
DziD2Rsvp1d/eSHPfCc1IdJkk0Iar9/lz3+7PtHh1zwdouGWHNoLvKpPgyyW0fvLo5zZLqSRaFAv
D5BFIvh4FAJkCzhCpNTfjeFFTMMzsO/is5Vzz1we6dz3eLBPNIg73ND2KkBOTYSQizKAO1Gxegzr
YvjuqF794fIo2rkP8kBnA06mvqSvdabnqoaRk+MdJJUWuTRd0MZBjAdve4SL/CTzosDu8sk3dUHX
K5/6QNrjX8Lq0EUBarWjVw9uMZ3EVgNE/w82FdtqeX0hq8fL4Xi2QdWEZFzdIrkcd48d8K1tmdFe
mTtJn48jzTvcDssd9MrJVxv7Stg6WQKmhU1DRLYdxMPWsYHA2IY9ejObNB2yj7HiZQ9odV41FTwz
DIpoC1lxQamTbB5/ZYZZesdljMUDiIqJolAc76HFghcsczoMuMS5uFm4AHY0oHJBEc/fTC0e9hmo
wEBJehFgWet8jOkF+W+74/+zS/9rYWT/7+zSXVKu2aXLv/A3u9TQ/mVxVGCX0iAgB1xEA/4ml+oq
bs88yThLVEW4zFnpf3NLHfVf3Hq8fLn+3iik/Es0vkX8f/7L8v5Fu4UQ7Zpoy9B3+H/wiF4oyexV
+KXc7ypK9eaSKf8WBg0DYoFXWnFgywT9Myt3x1tBX/ajVxni8NukPP0d3X8nlh6/6ZexHIhRZPUm
+RxlF+N4rNSK8kyIJAlUAI7fyZM6e5OT4YNjAw20tRT8FXAAmUFnlPm1avzZwW0bERM6qouq9PHg
4AZFWnIigsZUkrtSyXh2eo3hmyC5aH0ytHDD4hbx42t65KvK+L+/mxfa0n5Ah/TE3a8bFMx8kKjD
cGrapoqWBFM7KXsQFOM7niHOolJilndd1MT7CaVhbGIcnbJ5tiS143RNWXvVO/v3D/JUEC5LgsUv
O54LMDdqpkVuHIBTG+5zs4qRfcOLhy0578K5qX4VHpUzgDVApqsE20ndyrxn1FW1a3Z7x8Hs7adQ
s7V0mniLUcLaQWAOtbaAo5BQIFPSh7QsbQi8KHIebDXuc/CUcfFUAaaz6O/zXwkqTdEPFjJR6Cy2
kRdT2Jraezx+VQ+Ho8y9poCyqur9/QPpt6mUg2jvneRDkgYDOP4pDRp3TF5MdcA8uACnZoODCNpF
f4ySansHgrTcdY2S+A0shitErHMLxgPrrV3GrUa0OF4wF/mZOAxdeBFmK+nG16ZvzG3+Luk75QDu
3PGxtQKtOEVtdp/FGTQIiXHUN8fOr7GEjxOAv+eDhgpNO+7ZpRB+/FMQfOrxvImyAA8k/UdLIrOT
qSP2ImrD/eV4cfxKPxlqTQWrQ8QiGkwuA11tAHtNjtLfNkoYfrWKaXrCJM658tw5823L7BKrodwj
broqkokWOJWeiTTQwVnRus77fWR3CPqgRPT3Vfm/Oq0u6dh/8t+3b+O4UC9yYPEyn6uhSqvQFVWo
bKuxDn2RLfzS2Zo2JgAqKCzWNycznStjrpK3/zvoIiazBCKkqo7XLlUmJZGRxIO4yItdX2TTU9oR
EotcEV/Npo93Vi3LHafA27aNMPRNuTD/0OdEOrqo9L2GjRlgyt6zPs6DBNRyecFP558wQNma1y0v
AnXdjSJaodnX4zjTVULfl2CvIAYk495ozPDKUKd7C2k6um3oUvMXZKGPpwILKTG2lZkGRoz/lVIn
IFP4YR+iJh9gmTjRlaLouU+jA0Zyihg2RbTlz3+7ZwtZzR0Fbx4ZJqBdKB/WPuxV7Atq1Qv+fBYh
DmKrTF2QiVxtLVgLxFKAToE7eEDM8Pf0jTTOdxKXrisJ96oss+wol/rPotYEG12jDHn8WZnZOQl6
RBzRzCNGF6Yy3VbDKMEi5yGko5G67waJQWCDVTvdV0gr7dD1wp8TawrnkPSm99QkOFznnV4HlSKk
HZhFf03O9vS0cdigU2IzDTye6HX8M51RRxI+DLMgrLVqNwqQ1Fof5Tvim+GrtlB3otTHK5NzbsnB
avDMhcXKsq8iJXQaRDJKPNaSruoWvJUOJ6eenBhYm6F8//NF/22w9dOncfWZEvgC4PSEeZe4w3Me
5/aNMiPC9g9GomHBxgJk8CaI8vtOdu0p00L+J4hkVvm5GUWBMgzTzmya+spQZwLWEiT/M9ZqCiGI
JK0G5DPIEPi5RW+qgasRJTdwkbQAA7Qe3pxT9dvJ7ZXXpaYww2dYagmOmQGEj7PmWZFl6FdjX99b
4+Q8XZ6Lc1GEWhB0YeqTdBhXT7HBSdxpiKssGEhtbwxYg0EtXPt9T+XpFT5WeHN5vFV79+/zBvXc
MhxON8W51Uau1FrYc6llwQwj8LvAAOfnNDg1HvZ0XZB8xcbusxji8qkcLffZFQB5DrGWmBPNxmyu
sbgL1W/wFTGctxPT6q7cMOfmg0cpSlZLSDDXuiUjJjTSjQfadL0Y30/zqCgbq2qUTwTZ7K60p2ta
5GcONkksVW5CKgJQ66y+H4VBG1sWQRppKeavGvdGojvZq3D4f3AkZQvTo/SeL6/Dsu+Ob2+XjtLS
I9SWbtpaBy6LNYAZhSgC7DrDjatMYdBIvdqpOEs8WhpwzVnXclpfuHLg5KJd2QZnIgvD85J4C2nA
XY/Dmd5gG48QQRHobgnQ0lPBmdcQt3Njuubxd24o9EzYcSCZ2HCre9KqSIpzMXIlO5Xid9XQ3aWi
czZFPeJfenlWzy0mIC2uEcBnIEWWt8Jvd6TThzbYb5TrvbCVG7fU3F2Wm5Y/827w6Q/Kfd8jNH95
0DMfiHwQVzM4LZMbeDXoYHRzONRJFMRtH790oRP6IHqnuz5T293loZZlWe0a1JmYS8q5QCFOCjcu
1rOjTrwMezxikFMbN2Gu974Vx2KTdy7sMymKwxxnv/58YISt3vKdBRqwCqNs1zEknis+8gnycw7X
+nOJ2eXeIPmBzN+jJeW62cdFU/Ha++lMRCBDQHAODMZSl1tNb24C7q0ShLAV04sf6cT+mjswacCz
y01aoZ92+UvPDcdolDSIBuTxq4DMI5sHSqgpfpR78UOkTc5rNs/1pyYu8xf6MfqVmT07HpJ6QBl5
35+oVTS20hi4daP7LkWH7o/mQnYiq4yGGSpjIa48BE93EG5UHA8K1iiBnfjtpdgMAWUc4mAO8Zjl
6StuRYa94ZyrWJbG7RNi9+8RBmmuTOubu9Hx1mVgDO5QokQGD/f546OZFBksCZQnAyTiF7fhvOgf
M1nbcu+k0nuGm1niYhdxqjcuZAjwNp0yZXe1Y8sDjKkWXpelxne6KiMkwWO1/ZFXYVv5o5F6n5zU
8B7jqmjKhaGAbFGFM+sE9wKlcNgFlvo0jR6wPBPqieInkaF+BSaBpECo9O2u1roIAcrai8wr8ehM
+gEmD3UZAq0FoGyN6GnN3tJRLU6CRqg5gqSyBiplYmgqZepnrhZuMQgbglLFhhuem8HfU4oNxMh8
p+eNtlWyYrqD2WujEqhc66CcKQrw29jpiB9TCaYTeLwmejKmCc6ZSVDPsb4V1qy/VBp2DJmuWTcI
KtgbLFnAWuRYjevj2O+nXioUxG3vCtD1NIR6iyIqBaUFe6avn5WFoU1Yy1tU/jVYNRGStFtRzdGh
GGrzys13bkl4NVNP5ZPfjDmOP7rzRC40kGMB5vIYhWHJ1d4ORo32RJZY2sbTBRSNTqoo2jfR8Bfu
sIbYjHJ0fRRa3VvANqhXzYW6G6BL7NLFp/fKrjm9xZZGP1rwwAoAEp3gEOc6j2sRxUGOdgxdND3z
hxghx9rC4lqHt7MBL34tIzg76DIrJMvOqd1o1LmDao4hYhBy8Z7vlTq+oRGUZJuWxu3n0eVIzoVz
beWX6L0KCxRy/zPsKrrbijpiGADCXk3H9JC7C+S4Lafd5aB+7uNwASTDAxuLi9zq+oqwsIhrTNeD
pDLsgzVnqMJm4xC4mIlv0XG2Ailh1l4e9EzhD2ANWln083mAgBs/3mk6vK1cq8w4GPAafNanqL7B
FQYSlaXML96Q8HpcEvysNIkFFQ0m6hnOte2+xNX1BBN3KBLBikYMePUjUDmqEL+hdGwWWvPVNGV0
UxVlexBFNn9iaYdXp0X30CLSHEQSFQcII9X9mJXK7QI1ewBKk/y6PDGnuS8yZRqcD7JuFOXXV6xm
89ZsHapGZON10Mm2vFM8Z9wl0oWBChTkHvHtYi9wRQh6CrP+5eHPVNMZH4vbBVy2qNEtd+RvWWKv
yWjAcYOryG663cALe4cJtnXvtfG4nRVd3lUT2hPbSMvT7x2IuweUIZzWn8PYpMJQG1fu5HPRD4wb
yYaBVBNF9ePfo0EBHZoW/ruIkukG/5lxJyP3kxvBCb/86Wdnnk35Vps0uJaOR+KZV6A3IzkHWWbd
4CZsfgHJVO+4w9BhgekSbtV+NG407IrehYPUv1we/0z2QaMIbADK5cAD1oQGDSt6O87JPnKT0t/U
hD+Nsuw/yHbsb5w6Tg86vsaoxLfRt8sDnwszFu1Z3pXAgHj3HH94McfSGWemOFfrcV+WXn7nhNTA
L4+yTN/6rNGOA9e9NOogDByPYsPGpeSBBEWPS02QqCW2DR0Kp17lRB+Mtiyu+DKcC2uIbZIV2+wc
rvLj8ZS503ClY7w50adba25VhD1CCKGbuvGUj2GKW41aIK94ZRud27DoN4IahJcCXnw1mx4YeZsH
Txq4jrAQHpnUR3tMfpmT/AfpKnq1HFGejnykvQrcMXznheOTBOaMvJI7hzYJ6uT0/kAj6BVDEwd1
MM197qCRXjssZ79yyZYphAIfXl/DieOWmeNlSeCmJbyvojJ8UGLxDXQI80oEOLdx7N+GWt2CZZnL
YuiLJFBcJMRdu0VmC1wxMkN4QHdg9K5s1HMbB5ABHWVKT3SWVwtIhUVJPA2jhTDHWridXfehDnVj
iw+B2Caghjb4OY37y6fj3HwyFF0RMk62zirsNhkXXSvLJKg6wBMRLsi7rgJu0A/DNSrRueNOOCWW
okYOmn41n1mfZh7ZEj1B6ms7sNdIe9fs18sftOIHLbU0LlaATmRrBDWKAMfnLxNZI0ymMIBy2t5O
ehvuaFrTOlOSpr7J3eh+UNP2C1jq+sUxK23nNbX4JZq53+td09yQ+42+MdRGkCkanSkEH3wTAlbg
6FZ9JfSeW3I6gDTpARdSwF69vxzY3BliGGkwI3awVZrS8uvWQh8PXOl2QP9xbxa28f7KDC39oFVE
BBUAoMWm3MU5WvWLJulUiOyhClPoXnmv6/2rIZL50xQqM2IN7HAkbfKbFpjJ1p3FYbD18Up/+Mx3
06UGL2DCZllUno/XSAG6irQU+Y+elH1gqhKYo2yTG89QTB/B7GSvzpW8MtnnXlZUaDB1oukL2vTN
WPK3FKMzKiuKWx4ZvVWLVzVcuPaDEzuQ+ctFqwrOz6yZxYMmxPBO0UqU8iB+pDtkg2iXXV6EM+eO
3wKUnpIqsWxdYu6Bi8kCvnZQ2pG6gyw+PSKvhfQmdoRXelTLhl8vN0xF6suLjQ2SqseT3eeF1yn4
9wXUtdUmKEIRfzEKu1gkEVRtX0Zx9lOJ8/QWBQFsxaFP4OJ6+WvPrTcFQFaO3M7E7fj4J0izjoTs
qzhYKIZ3ZV8Zh9Huk0Meab8axTI2mAr1u8tjngnf1MT4bhJtsJ1reAaMcamkcUafRkuyvZFGwwGU
lHtwVDu/gYkef7o83pk0CqLfwkdYrkYY0sff6EgzrEurZDygCwFcqHIHsQ87O7/7q69NeZ/NOJld
HvPMLuKy4ARRFCN79pZ5/21He5YiU1nSSOE2nraNOVr73FCTnSGt7PnyUCfTyUMFFVHQz0wlOLXV
UA0dtpnXO5Lvign6T6rdXq0Il6WpKL4SoityebzT08pe5WYC+kj1Fs3YVd6mqWi6IeKm+NCWuwM1
COj8BiCIBYbnPSaZNh2E6nhBp5blTVW38WucekXQFEV+5QCd+XTa1wCXYeDiWbo+q91oNYMqqFEh
BlZvTRUaFZBHJEXcqr1GvT+5JJevBr7qcRtTAloTpNKGsBWpjFWo4UD9yy4mezvVtfGnhqO8OhkI
oMcyEFDw5aN/2zqFIJ9Blk5BB2iIDqGGB18JpezKwV+ZDnAb86Bhg7I1QbFCy1jdNZWqiX6iR+ub
fVvvrRZSsDWZOm7EUfi1QR5ro2R2f0A7NvoEUkw8mrE0vxRqbe2ibtB3eGjIjRnGVWB4ReduMuQg
fg7wLa5s75PTu/xOciDa3nR+4JUfT4cXyRzHmwQAdiLLW10x4u9dFoWv8MS8FKHOtv1SoWISuG1x
jbVycoiXoQ2VTiMBmvfQaqMjDoS9JaJ2fuWk6Dng8fhRCs089ErWfbh8qM7sLrCFJGHo2GIs7K4W
Xc5eZmOFtXROp+i2z1OcxjQl+fTno9C9euvdYQy9BsHM4YjxnpGytUK9Onhz09/1dX2tD3/mW2gq
0XDBaYCdvOZLzHWfzgrwZOQvG/tm4v2DZaqVH/74W3DIoj7FAx0tiHVZIvEil7UZQ9+LhHtTNuj3
uEPZXnlqnNkCvKZ4CqMzQdN5zWlXeqWnWiWWHlWCcnIsjN1gubnf1v01MsvJUBS+QSsuXQ3cLXl4
H290G1kG9LA9y48m2QbSNJLXLJ4x3EmL6K/Lc3dypgCsU90jcPK6oEW2Gmo0EX7KI7SNojbVblsN
CakWeSdycM3ednEXP06h9QHRyD/TqSfoLE9glzcNL3sOtbm6q1rRg/YCBOmPmZs84kUZ+Wbdu6jL
6O6V/XFmOm1yqoWwx8kilT+ezhp7JzfqsLGwVAkwRgwVAY7H8F3vpagr//GE0s+j0beYFWHXsIoU
g21DoIlHz0fnEw2wJnXlXRuC1dkoXed868uufsU1Ot32Zo4i0uXBz30pFSJ8ZEHDk3KsvjQLjbIu
tCz0W+F+TULKk0VUTJxxQCmXRzqzbygGceYIVejUr2PxbKTmSIAC+Sl1HIk7ISefelz8YvZz5G4L
GZu3ONGWr1FYp1ceCee+kkc4oI9FYuJk7MTCBdkbbM/P0bn8H87OrDduY4nCv4gA9+WVw1kky5Li
2I7tF8J2HO77zl9/v/Z90VCNIeQg8UsA13Szu7qWU+fAc+EgYDZSTzE0CPJuL/OVA0NuANAYWt8e
oQWgm+ujgxBxbJR56AXdBN3+rK7jPYq/3c6CXgUvopkExpQBFFIN5A2urbizBkUY4I7A84ry3s6X
6DAvRvkIMku/RHBcvv2YMHvD0hjyBBW+ReChKwAAjymqoEhg33LiLj3SHVcuXlVbO++MbGng60HD
0RV+jYjLpkSPEcF14YJVvfu+SotLSnNWEMQTpQfm1I/J5fY32wxB/3YtJOyiWUppiDEN73o7h5J6
mAADBk5PBYjJrYoRpnzJtWO1ROOHQoP+1k9zODCXxnAROSgQ8lW8VTtAemYePfhumaRRk0+3f5fk
2PKzxKAKaQBtzc3lHJXW6Fi/y8Mel98YJAvHIIrG5by487qDjpLYoucv9p2ysZgZut4CqzLDZS4h
sE+yCpxBBUV9URahHxuFfrq9LIkn+I3wYzIC9CjidtemIJiE3KpnwLPtxuIUp9qABoEu2BVVaDZj
ox0/u8P6V+cV1a/blqWL5FuCJQXvhK+9tgwTWFq7C4tcUzhZmzFsLjXgXtgxxz2RodctKcpuqtAA
oxRAqLFdZZaizaNHsB5Cd7U8MJ+n3bVwKZ+zydTubLcpTosxhufGBHSpO+lyijxzj3hLtl4SZYF5
wCu5WyBrukIPVfeaGywI7vjjOpn3ealpgVWO5pfbWyv7qMBlKM2R2aELsvmo0eRN6MU0bqCbjvI0
Jgglw3VvnaAjjwI1TS2yWR1V8TTL3oxEZqctkGXQYIprsh2LoecGsMxr3SAs6l/F6kznyMAyPZV1
p8Il209ieQqrAIOAiQrn/yK9akyvWaIBRRPI33N/tWkpjln1w54mbycCee0F6fczqU2sI0S3tvIm
E0C8mZ4YqgMFgMEqcUqIYVvTd+kHPDCauBcRv14Z9kyICXA1BDxblNpgI0QBX4gD+2P3qw3d/DIO
ydPcmPP59jmRGaKUAusVnS6GSDautmpKx+pryw40kC8XlC3XoASTETTO3kMitUTu9fuyM58stvjF
xyoXz5inXLMBwGi6z1m0LlFToJhZtsofLEoI8OmAmchZtm3WVKvTBY0SO4ihQrmjvZABZxyLQ9J7
e0U32aoISMWDwHtM2eZ6VYxgiVJojeRymKLzAnMR051KB2xhV7dMYorhAbIxnWCYztfm+amVhkrz
mtuB1aSQpQ5DqF1qvayeYC2fftw+FpLzLsps9O7FsoCgXS9rUEMLEtfSDurR+QJUdn4aI22Aamws
6V0b1uW2uddRGmhQsH2sS3Qpt2qEuVNGTalNduAx9HlM1RGSSidP3lpiwvHzqf6PxOJmbRblFaax
UHW2KT/Qnyy6UKBL2u4uTPvqwrgD7YvbyxIp0FVReGNwc+RNeEX4jpxDLYMfSjORV6bI0fhKv5qP
yWQkx84r6529FDd2axSwAwRufD9u9CZyWGfEw5nkRW24LOz3njcrx95c8os7x6jLUT6FNW527hg5
Mu+Qep8+316z7OQwlkndg1ACKsSNTyYNHOAKNu1AmdfwMGlQXFRmX8CQr44XML7aWwFU7LGB6jIt
DqohIN6vT+pUjdw8Y+ECqq31NQ17xfbRmrbuXXgl9+p5sivIljLhxBwEI1ybE9SQoGYG1KXIpeS0
caZovsudarkAm0zf2uFmXdwJh7YZw8qvlMwQBJiYPoY6clKTnikjBooIGLoAhvr2Aw94+pw31R88
c2LMRjw8vDsUSK83s4+UsXNTbkizdNmF9lAfeDMS4UDB0Vfu07eR44gDyiIxA0WGRVlmG+WaLr5Z
T1hk3Rf1abSdBqyjqdx5ahXv5LuvS93ClhiQouRLdWbrY2Btyqc24aDYpuKh0a0NuXmABT68N+no
PzpOo3yaWwIjFYTGZdZaZr0hsj0vZBg76ZvM3XF4+DnA3FyCiuttJl+F5n00WHa9pDRprYmyZGzs
REcy7yPIGwXCkbRlSwSiNB0qd+1oQfofuQEZVeZnsYE2drmMJzuE77hLSmfn6X0ddwo0Iw1hmjME
n1vYgtm4LbB+m1y+nouzmeog0qfZPq0pXRoUAqYgysbxzosR6nm74xGZhOBdFXTNm01dCt7GtjGs
AK2z4ilLS2R1R0jb0VIzihECSKqMbyOO+P/5JUWlz0uuhgDsxtlV5qIUnbFYAeCi6LTolXJwkN3e
UZ6UeZ2XVjZeB+ZRJ2mTlRJfCQXronSj34/eiubXuIfjkZmiPA92gEBDp6N3fTKRRVPdNdGsQO0N
YF9qCAFxBMC/rK3kePt7STIyWpW89XwxZirRzbu2tc458me9agWtHQ9qMCNg5/oRrN9fMiMp07sl
NfP/4OwtP6BtgBTHmDnTV1eMON7+IbLbKCg8adryiBAhXP+OpDSGStOooFoGExJj3zvv48Jd/7lt
RfYsiwiRbil4aCLTaysxz0rGIL0djBNjhT6+3XrPRN0U+1M/KfHBbOLhBzo/eXlI17C7HxWo7Xcq
4MLGNjQgLBAT/MzTe1t+Gp5FJArXzA5yT0F4q5/Xk+2MUxsAsarPna4l/0HlDU7z9tJlIQHIIJJR
UhmAx5sNNlKr6iNUYvnEK5Jk9JUOWuxB2u6Mxnyq9RARs7dbBIQGgFjl+QT0cb3ZSIrNiQ0BE+Ji
qv3cqYqKtB9uPDKH8NgnTHjuGJSdIYEfZmgMBUyy32uDCiqfQ5v0fN0Z2tLFjKrHyZvDb7eXJbud
kLPAGg7vAK/Hxt00eWQ6i8FzCXzRgGg+co9jDjefW2Xex9umZN+MgiVMKbCygM3c1A8MvSqMccKP
23HI4K0Fc4BdK2hQ1UD127nY7WHqkrP50qD4/y/Sw0qPNaS2OCQ94kTvNBfZHmMwoQNDLOzQNEgh
mt6UnVStc983dfbNnVr7aHthdLD7ITnfXv1roCydFCAUYgLVpLa7ZQRCvBXGfZtca23K5lsCHraF
AbtWJtTNrOJXNRlrfoyh6WfCKtMKhVOcFA9wVCjUIUqlni/L2ndvxrOIXwUdtqDRAme55c+tOmPQ
3JnQfmGS8Tj3lEL71n5Y5sp5u0+8srS5QE0KA6rdYklTtH/qNivP86rYO5mK5DhjhAhFdINZ0Oax
0ZZwVY18Jh+jS34x24VoMw+noIsQUr/9QaWmgBlC8GSRRG8Zq9AnrcZhUPmeZdr7GU2We0QUPq7G
XO9EXZKLg4OnsyIk6HlUNp5gSr2KAXkKAk5r9qd80p2TCtDt4rqleTSsNN2xJ/Hp4G/ocODn6Kxv
CTqHVHFrA6BBMDlM16CihKAC8hyXGM2W+JBXWfYJjWcg9rc3VLpMBsVcKizMFmxLt9rk9c5cEk1b
1eo+gGdZnqlOkFtma/hotta6cyMlzyfdRjr3oqDj0iK7dg+QTrWlGa1kXhAsU2Kp0G9uYdRER8Ut
D245FOc2Wtz3U2J2h9iDfeL2eqXb/MK+OGAv3FM6Dn294hCRyzTXi54p2bHLdfe+b4HvG6DGD9aS
7onGS4JpurqMTxCd0HXYxgyuGs2lOedOgOJZfYkhTzxklQqcoPHiSxd2CDxqGXopwxtp/38HtgKA
RBiPq+EBENvxYrmIMLW5g1uBGBGGLF4i6CmHxDgkS9U+rtnQXAZGzoLbeyy7pIQn1Mtof/KxN08A
+A20XVouaepSFyRXKII+L9MHHOmb2UrwpFRIBCiHUgXZ/PX6iqXNjXGh7LnaEQPHo9UfFsh6TiNN
hOPtVcluyktTGy+3jLY2WrljB9XKViKkpF1yLdSQkDMN3yIQOt2293rMS6AA2CxTPKcUQTceyIli
paN0R3YZIt3UTLZ572Wtd3SakGIM6meodKstFOzo2o7ju8pATNfOFlSYxnRqYTkz23+yyLIOBuCP
v41Jcb7c/oXirm7CUI6VoFgV9Rpni1F2jaXJoVxAC60Ih4e2CH9OUdPc3TYiOUw8Kzzhv4tQlOyv
v7CpNkPtTIMThBODfKGlpIjH1ZBIJM7ebPJrZgHqpC9tbcomyYK44RDCJGQvLQojXrs6WqDY5fJT
j73uV9IANXpSEsQrjqDqs6/ogJrRoY6aTEEvwVZc36G74ByLeUCbqFbsPYHy15shOIfoBVGm5gHc
OhLHU9QhBBQT2KnS308Kspl5m2jHeGrcnWT19cclu+BFYriJog4x//W+K8OaqW6aQ+CsWPrjlNrr
Xe2t/c7z89ozUmQmahDJvghUNuGpYjPXtSopeSpB2smd6+qOaIyyTpbPC/ONdfmxmyYj0Gk47CRR
r/dSmBbhF51ZOomb69X2TKTQyLMCJIjXS6fpNRREzXxa+jx7s0PEFL0y3D9ZG8nF9V6GTYi0X95Y
geOV+fssTtXLig7ngQzm81tvC5bIKMRwkiuMXlsSCOwZqhW+modeNBKQglepI6ydtT2iydcvKX8/
8RExAxHLq9EBtaoAjuehGThhmV6iLvmKP+tPzpymRPzZ5OdNtjev8NoHX9k0N9+sWRQoPDpsTpYy
BsioJwcA980hmev4lGRI/t7eTtkleLHG7fFcZ6+faOUI5UWlOq6O3pwiKgCX21akq+KVFoV28s4t
Fd3aOqtRhhZg/nHKkFBqXOasRxuJtHW+KLa7p9YktUepRjDc4rmNTVAwTbk9wr5kBrGawgiwdO7J
1aEragoKmBGkw39yyelKUpMhxgR+fX0oB2TBEsqknJTMLU5IpMIzFS/zE8Pk8UHXB/egKHZ+1lsj
3Xk8ZCsVg5rEXDTAXmUmdtulUKF6ZmBlfXRp05k8VOlLcKNqiwiE8vX2h5SUwhhSpWPOk41HIRm6
XmnTjnoDptwK9FgJ70DbVPchSuKgsBGXNKx8OIYQHArlUuWHa5RfNEpJO75GtmQwq2JExhYkZxu/
zUsKp7czk3/XTnZsrNSJ/MRVrLsOvok7FOT2UD4yP0rpmziMhjoJwmbNQ+1NMQ1tK0C+Mg1Wl+Hu
3q6Xo1BDvb290qWxwVSDBNvQNkVq8sQemppaBvxh9VEdk5KJFPi8BvTs3yE2G+2cHkmrAWvk6Uia
4bqht7j+nIbezlMFawp+WyCzolE9FYWdUkoddF/3kvoODUr7oC2T+QSvWXcuvFg9GHbm7XxUma/l
paJhzPQT+Czhp16E8TrY0J5mo0VE7YSkoBF/9KoWjI3A9zSMb1+Y11H6HbPy8yxquy6AKYLRzWHK
syHPIn3g27a9Rx257fQPE+rldz1lkp/GoCj/WguECrmTmM+6Ew7nGf7lvaKc9IQBbhDDcFArbGdu
7aQz5jVC63v2suFSVFmMOPLwNzry2un2CZNaEuUFQLGwrm+HnphFpRoQEo4UvWt8CJfBexhMpbtb
KXDs7K3MFEG9uKGUG2mWX3/SBj20RVExpS/mckngDUBZIm1PS5LvvdRSU8L7ghElUN8O0Eco73ZT
gldKycIOMTPUX9YsS4PQHpOftzdQHMTrlIDpBbrVxB7gXuD1vV5VnvcQpSPvFUSe137Xh4T3xYz3
hj8ljgAWHcCuoEEFRGmzd+2q9dpASz5Ip7g92kPrfHWRpHpQbP1DP0TLzqIk+wf7kwDyMoJGxXZj
Ts+nGfkN0wzQUmUELLMd5kBC97tSDdNe90tqi/kP8LwCmL296WbXTWZRJhyLoYVppdKd+94yfxje
mn26/akkoTfvMekbCboAJm4+VV/SPnQcYql8qA3zBGl39JetRRkIzWFtDQiJ3USQmSv3TPNOO6df
5lmEvImoyvIZ6eVeHxREwvS6W4gJJtVJkecz2/dd0puB4ir9xzzLIU9w0g4Ba/wSUppjDT09lGa3
t0C22eJScIqgSaK9ev0j5ipc3HYmWu4Vs0eFT0/q+9RlxgQQQt3t+BbZoRW8qv+v7lEnvTZGX1pH
aK4g1ck8wqyU3oI/WVN/ahkfzgJrbZRlJ/CSru+FyU3ujPj76PYL+vWeOfZ3iL/Ox16L3adQQwP7
9lZKTxMjfUJnkNx0C8s05kqN84Z0ca7KOjmQbjXnmRGlo5W5juJT6M4+hbPTfkbHXdsJu2S24Sxw
RYNIPNibZdLhmBBqwB1URaI9eB60KJGuFQfPbo0jtc3pOETF9ySq851PKttfDg9PE21Wqmve9Sed
134dqc+aQdk66tlJ0Lwfc8M8V/OyHm/vr8wU8+RMhf0eQrY3Pqg0oTdZbcrRdtX/WzqZ9VzYeXdm
7sXaWZTsnJoaxXVCdQ9+2E2OpVDbhvCusgNkNNtg7EbzeZxbxhYXVVDrOD9uL0wWZAGQoc/PZDet
222BZwY5nOYCIOMi6f49x+3dxU1qvZtDvfzhUaz9uDCWFygV82aJMll/FUs0wzaTdDuwMkn5h3Fb
3KEo+YvFb9xB4o36YLfEly7Zgq+0yvJQV6DX11b7WtdrTWneTt41ZhvdlUjvBp5aqBwy1NeWOoMQ
LMppiFrGHjRREvzhIhlGYAYJbN12Di2sLGsIJ57vTIFXBYyIE6hqZPhdRMwwzsymwTi5R7cteciv
jG68VZ3DchhS4xWjOuOhcvTuHAI833kGZGdNgHgMBIsIMbcVxCL0wmSaEjtIav3z4CTWee09lHbU
9EEL1fKv20dNXMdNcCJKTKISjkHKO9fXdVH0iQk5zQ5UIRSBMKTut4U9PSbaWFwitZ6PUTqpvhFT
+5vCInm+bV52hS2LAwBkiFGPLRbY8tLRAT4DKCuBsTLsEogjkGJGVyguz39iChgEiHHilm0UsULp
1ZkCo1tX8XyBOL08kvE3T6mG6PltU9JPyFAJFSfv91jm9aZaYVYXUIzSy54SGjplpD81w6QF8PLl
gV1Xe1Ad6S6+sLc5mLA11t0EG33g1Up+Whk+OZDCrUdPcffaNtKl0TkXBEt0HLfZj+suydxR0Aui
35p8NLBnP23qPPLzshnfW2byZqZR2A0opjGIhxtiYkYs/kWeZxcU7OKekj/D3M6hGBLdb0J79b00
fPPs9MaUWPwLU03nJQOlF5AO62T7iTYMQdeU404VWXblKDDRfaeKTFVEuJkXVrpu1NqUCxUYitfB
M+65g5+Fmnef65F6tmICwLz2wndVstbfdW/u9iSOpD9AYCFFnRfi0c1r1oXh0sXQrAdQh7iTn2YA
Loxx9H4Vlamg/cB9t41ROSnIUgeam+wxAciOK3obNMN4SmHh2bwplQkNMgGeHZCXKJMP6GuA1jV2
jb/nNUnDnShMuloxaMRuC4jO5qMyOZqXVog1vdNm3wmn4WmFSTOIe+ip7CQp4GRUogen1uz3qzXv
9WpkgRidAkrd9K0oCG3M0w7UysHCnWteXKS+OpVfBzVV/tassD/pEx83G+v+0BZdt+PwpPkEDU7C
FofkCfj59UGbnW5Q2xmkkKcN68/RnPsThfjq4lajd2ngS3twlKr1RanjAKGV6VNNqfe6GbJHU2gZ
8KX55vZ2LshQOubiF5rL1LCemjyECDMK97VLZH6JlicUr4LFgunS67XmKeQgqQoc3VK7/0yEkE5x
Xaf+nJv9kUrF3si9dFW/HxLQkfRqtke4zN0k7AFHdmaLlPNM58lel73Si+zoigiAWhtz3QSD14tS
os7L5oHEt9Gj2Tgofbu8b3MILU8LtGeJ33V6VB+56NCrkiKjmzw4iIweb79m0nNEWQZyJ7hCqMts
FgsHMBInGpW2UFujLyovDRJsU3mvVE4eVNHsICoy1CfVrQzfLPLqYtRDuAOFl33fl79h6zTVtEmy
DvBmstBpVta4fdC6Qr9kg5b5yPK6l9uLln1gPJTDRBtjSq+Gle1hRkotomRsVtV0qaxev3joEfx9
24rME1JqgLqXKRvsbG7oFFO1pOFoBdNaJz/DvjEL3y3yMfG9MRz3cC0yV4QyJLV4hmzgMdrsoTY4
CECvxK+KkbYMmSKDd18nUx4f3NhAc6nXEqYKSrtPI7+HL3qvYitdLXEDPKQ4A9gKr4+z2U5jrnQt
pQVrck910S2XFcwS0wzztJO3iI3bhrUcSzFNBC0GiLJrU9m02OVK7yZYLbWIfC3rvYOjLGXQg+U8
JlCwBtlS7I1QSK3+7gwjTvl6wr0pYSkqROc2s/PqrrKzjxVDZ2cVToZ3ygRRYBlxU99+hCjCUQgW
qA/83/VKK5Nk9HdxLK7m4X0bqesnbUxQxAxhg9+xJbsUIqCl7G4I1dXtB9SZcoscOMbyNq1OVa1m
7yetinaunuyYiowNLBToIHe7ojFvzQHmYCgIK934zyq7cgpauObPS1KaAWOFyX0P2xpwoXzaGUyR
nVBcLRh7/uPibR5rc4j02GLuLZiHeLzr4lz3Q3bjPmqjPfYRuSkmGIiAYNXaskt5WgNuDwKxAPa4
4rg4/fduDscjvAj9TgAksUQ+iWQcVP28xFsn004zotQZeE9nSMwDVDHhPQqaVu6b9mCc33waoVmn
+80gMMXDrYvpIm2cjSoltFuiJOhNTYGO1V3exxnZ5W1TkhcBU2CcOCL02bajuLbJPJSRUiOJqkH5
lSLu4Bu6Hn8b2sYBVFvsAVQljzHtLuE/YbclrBLH9kXY7mhTlqg2LkWr3FJ5mgpF/ViHXo6ExtTV
032a1Ll7mt3WZGhxdXJfmafly+01Sy7gbwUkKuGgQ8jArn+Dm0dGXRdUfgbTTj+N3rAeO6Y0f922
IjswFPaZ7qSwQkth8963K9krrIcEN1qIJF4/JT+bQan8kDBkJxeSmWJMiLoDuTI+bLOpeeV1KA3O
ZuB6cXsx3MZ+LiMiG1vdpXOTmuJFcOHJpYu1rWQtKtXlmfmwwBnr9Rh5YXyXDUxyD06U7AQrks8k
+hQe3PBcBNBT15/JtlHzVkYkhEYjmU9xkjvnxKGqcfszSQ4kwRiunw6WIP3ZpHHm4AIpEa8NKXJ/
nOrKPS7TQoozI7jtjlPx01O6H2aYWXeDFb4dZQjEBXkDKhyMPhBOXK+xdZ08rKi0wnPS1U+oJEHA
6w3TUdemvbhFtp0QkIjOFkpZ2haVxFvUW9pKrylpde3iNuNwbBD629lOuRWTOV2PEIX09HpBYZP1
NR1dk8CgKi9EKPqDyxzd5fZHk5xCAW4XhHsgGMkKr61kXo/GWkN7JUJb7aQk40qyP6rvRyf9/nZL
zMHg83mtIcXfrKdU26qHg4ZCfGeaj2q56Jd5iZNDZtPwvG1KdhIh9BPa5jZDiFsZwqIsae10BJal
lmu+EdWGr4VKfFFi54uh5LHpo6aiXtphTs6j1RHe3rYv21TYBRm3xDWLTvX1phJyMYZVEqwzFaye
Gej8VJkVlczYWJfPt03JTgk2kF9lbohi4qZeqoZlVhQQCARm03aCZH6BaKLx9HxnSbItfWlHv15S
VutTw1gcl3vphq9ObyR36+I2zDum+alx1v48FrV1jJUq9Oep2xP2kO6oSH0ALFOG3vqWPq3tqe94
AtapzB+QGFf+dlS0N6xQ+3h7Q2WWUM8UUSWjKK/I6+Z1pYmS6PTjhiy7IIPrfYg7knZYc+2dPZWE
56wH0hBCS4EEFN/2xQs+ezPSjR2tP/gn8n+9wVTvrV7NvkfgG+7hOiserdkY/+DC06OgnevRr7C2
/bAO1ESeQqcZLGlm+HFPj2Qswx4l5nwPYy5c7ibpEc+NKLRA/MgR3azP0Op2NZibbPqZ3CYLh/6c
VFX+Ljac8NT2Vv0MVbzyn6dme1UeSTBm89jRJwJjxSDyxnSr6/WoxDGtzkzXzwVE4ofSWTOfN8I4
QrDZ7sSZsqUS9VHaEDNpzBpfL1VJ7H6xidXB8OvW3QjPj6/PYRuURtSJVqPuV33ZHpMYaevb51Xm
AJh1pCkiWNsg4L22PDKe0KxcvQB7zcGb57jwVa9sdry3zAyhrSjdUX97xe3VFGaaFLVow2eF+b1C
WOFcw665E6jIbgQRhOBkpVnBiq4X08bMlUQh7GSr2TxXRWad665Qzk6tlIC3rfqQhkq1cyGkK+M5
4pxC3fNKWKuvjU43E1ZGkzAPJp1Z9HH1/r39lWQL4zGC/Q2Sd8pz269UKbFHYwmOGV2lA1NNvQ9l
Z3cgXO/8JC9qf6iSYce/SFYmHj8B/mUM/xWBL8zXaqUuCtMQ1jCMvpOq9bt2TuYdkLbcjEAXkwEA
MNysLYkjpVFyyveu1im/6sXKP2m1s9dcl1qhiQwMHHcChOH6aMSFQY8iY47fqW3lYkfKkvrNMJg7
J1DyzkHkLbT6KLIJ+fprM2YxVmo60JWznNR8LDXlRwiXL7z1xn0OQOupb8dv6oywgz66e+UaydMD
wyOtJcFbDzHhZolaDUaiCCNBxRZ578qugVvWzOzZb7XZdHYOh9QYdLxizIs3aNtobWCrbs1EdH2K
xXtWw9456lZB91gd6mo+3j7+UmPsJl+PwV0iwOtdHbsoWoBcOkHV1L9wjs3fqI6idrAme2mA7Jho
zAogvAJLIHxn15bMTikhSghpbxRNe4KhZFr9Za2XvRanhDfPwBPCoyFq4YJ/4dpQPqmU8ho+ltrC
X1kvevww1mV3TBZnvOQV43xBPq1G0NgJCovzGOnPIwz9p4RSfXRop7xhNtKGxTu4vdXSAwy0mLoK
Gi9UGK5/lwblv7IODPzoPK3fsjYe7smY68Fv5iE8sR+uB1ENzHR+Y6hZcrCzom524m/Z56biCOhG
FHaZfr/+DVXaMP2etaAvSATeM+k/PKStPZ/aSd+NtSWeFVg+LCrANCmTbWNtLbHCwaC+QRE3du+q
vlLOizW0B5sj9w/cgfNBj5LuD84zKbvApBHJv2LeUFO7c5QCjGHW2ctnfUK81tPy4VtBQvMH95Ty
NAU5F802kFPXe9mCec7hkcYp6LBz+6EeOv9lel6U56FpVfN0+/TIrg90vcy3CuUcsAnX1kYzWtIo
4vTEYLWz59yt4a02G2f5g6kNEk6oGcATcUC2HmGADEYhg2JkbK2fnFZzfzaQ/fx3ezXi124CUNTN
GFuCiVCUozeriXrba8MQH6dSGn4Hlb32HDIdeIgTfSj9aU72siTZwTcpM4r6A6WbLesVys2RB4YQ
LgSvtU9GAaouzfrhNJRh9gd3jCYyXx16HVEfuP5S9VCOGlIaYDrsWr8ri7UMxigKT5Ub74GbZC7l
panNdTZa06naxoPizWBcobdpW9hz/7VHSxN+59nzp1Vbj7HZ9n6ROvVO60R2JMHuwYwGPBCHu0mm
qz61dIvuV2B2pvVXxgDKqZiKficKlH05cjFCJSqZfELhZl7mYjk59JQCtciWqL0s4YLYOojFB8jF
p9PtUynDsAGlo0xFi02ktJtPl0YVEPomsoNOhWP1oDdT+OTRvJ0v9IaG/5SeNvlhbCJ89BxRUX60
1wj5FPQ1qsa3F1v7Csh/PutlM/079aZS7fxA2Y4z5g4+gFEnsqjN9+6Ya8o1Q7QCzKL+tFTAPsD9
/gGOBnl5ymign0SOaFzveBTXoZtpDNMPrRYeHbP7XqmNcom09U9cqJiSJHgElETF/NoSUflsTTpo
SRiJkbOwixbOg1zVkCbNbN3bIQmQniTKdZoG1RaZ2cZh62M511omiOisJv7mUSq8pLmqf8zC3N6p
VsvePsGAQvUATgLIVq8XpjJqEfeFAM4wXHrUyXoDlGe6v+bWfZ6cab5X7Fj5dPv0ir9z61MF7xOi
IFwXIAfXNrWljE1Ga7iObR8/zFbt+HjXuvQbr1ODuhv3cHJSgwQk5E6/QSOb/QxRW3CLaobkDjV1
KEE070fjMOozdgYKGZWx1zKSbupvKmQOhrB7vUAocxRvUem5RXnfP+ZGb33SlGI4jauRw4LSJOqh
hwVvL6CUXroXZjdOwWLWtUe3CSc7qfqhTfKa1li9N+Yn30yeJwAwtDm2nYDCsBU9FtQOJbkGSael
LRTRIJ0+MOySjAfSQwjRb58Y2YUQ9Nna77QNh3K9oVmbdSO4H5qYsWk/dkthHKPJdN5nrpvsPIqy
TQQdyqAAsRLd2o2pSEVjZKYhFVhDksV+oYLs8mFP2E3VZIeE0hbCS4SwjAdtDC30n0qtYOK9Gysk
Pyq7X0+hNjX1cdZLuh255x69oem/3N5K2UvsgIolqgFCRZJ6vZUDKJ8oI70KYoZbzqnb99/XNgWd
ESfGO8tQ7JMNkuIAyXzLJKzp7fgbadLjEEoJqlJKJtskHFI3uyQ3B+GuT4NFVqNVz1a8CinAqdfa
wDYG+yPoIWX1zWECijkBlp/8enDN8mCPVtL6iKUMALdVvdh5wWWfhGcVzyRCPlTnrvcGFm2+cy5i
ryo3HgB7RycS6CzwerVM/dVptADKoGpnS6RWAXbwD84QBOq1VUbwx2noCTFTQxX1xcr4lWZz+g5y
x/WxSijGMXu5Rzsqw+PjfjVBg6eKqcfNOaAvhcYUfHtBDBzsBINbd+jKNn6GGsY5xACLv3oA+B5K
nj00IlSbqCFM/nE7uLluH0jZhROzSRwK8FjmNlTQndgeVWhAg3KMwzOZA/R1qrGXT8qtMJcPvzDF
1e0YlDLn4HoHknp7WtM7Q5/yBzu1lB0/JTzs9mUTbDecIbrpAD6uP+WcKobRimzBm/KOGoxtn9M5
m89Tqq93/eBUfhVCi2+ntXq+vYsSCizRP2fCikwF/N42iXUGDZbaOnOxmg3PuquohzAvls9wxU/D
UWEUfDhnmaHX/mi50wMCpxkEb+KDF7P1bDZauofJlZ1rEieSaiIYqnqb0KIKGzgfOschigmXH8as
6glIMBf1Fr2G9va+slcH5Whd/4P7REJIjZRyNj3/zS1GKlgzolVIIITFkD4qdZcHadQpj1mXdj8h
WRmcZzWOzD9Zr8gxdJV6jlCPvP74RFmJ1U2sdwpDz3qfm4VzHlPd7j6YsLI923OHjqTVGDvJjeQ9
Bv2PwwKRK6Z3xcl/kXaAmnTqOirdAIXC6l1Yhl2grUXxb9cq/zC7rO+Yk7wfKB2QnKKdoQnW4Gtz
S1ZlDeUoztlg2M/50obBzNTpNzssjeWwjJ75Djob7aNXCqX4VdnjnpYtl0LN7ykEjvmWw3PJ20jR
c9MVjdmw9pURTgM/o5z6bW0HT0RX7vrvzt0SAenmWpOLAw4Q3GfWq7vVFgtsLG3vBHNXx5+7ZtTP
zpRFz4zm2P8m2VD4i93XlZ9Yyg9jMfoA2n59x01KXAu/AaQORL9Av7e9785OUV6YF+qfTrmeydgh
HmBY7RKuDkLdNnN5jKo7xSlri3THq0miLxI5OvyC2IGp3s3BHgrLBkWN6aVIlg9NX7ufGWt177TV
c//b2WpxWl9tNcBq+huie7NFzxQGBZAY5pNg9Or0kYjA++XoBRMYXqyjOBumml4RGGTtozNFSu0v
aqnqpyTi9/mlmnbVER1xC7bFrohxda1e730I+S/kJFBI4OHc9pFtZYiLIUug6A2dJUcOpy8eqCUb
O7GIzAzFM4EP4V90DK7vWWNVhVolnDktjOMqWJIKKF2Tr/nft3dcdp/YbeBfYA1IODfRhzVUae8Z
kJaBBcuigzakzUe100O/J2+B9CX6cNuedF3MvUDvgKAR/vJ6XZqRlYvrEl8n7lJ+AXug/uvYwx7y
RboqgYoCicyatszYXV2a6uJA8VSs6/RoVikdEOi5g0Zx+r/gsti7IpK3DuICk3tJwQMQxeaKVC4d
wDSdnaBGPjA/mDll45OV22l8iNehiM6VBrL9aKpJ/M/t/ZRapmpNauuIPzavnV271uJ1pBGukqUf
FzOMPvJWcDD12ubdLzTqh5WyBLetyrwRXR/BK0NX8FXpsJmr3Exwf4x+2c18jtx5SU5UCnh7UkNp
TklixL/iNvHiQxnCd7DjDGUeifIXNS6Q5ODeNtttr1oJ/zfFc7PTGrpOahl99crMW3xzbvambWRn
iVoWWCAQtGgrbG5I51kD8RuRVZ/H2QnhzcwP7aV5KKPwx0pav7O1sg8K6xcVZ6Im2lCbB9Y1pkmn
u+sy+2o8rKHRXspBfbKWsjl7C2D2dmj2cKByk2S80ASQCmwHWsJc+R9n57XjuNFt4SciwBxuSVFq
dU9ODjeEx2Mzh2Imn/58NT8OMKIIEW0bsC/G8FYVq3btsNbadkmVkJFCyI4BdJoELPneXVBvXL0/
azsrXxicZB0gk/esSrUgsBVsK9f01hPohcs0uESlzWRQpCiVRAkVK+6v8Zp5322GnASMizoUe9n7
mr9Y3cbJNlLDiJzRnlCWTv3goQx2bt3RRaCWExAQ9Uy6Pww61Qw7td8p+mCeBXqOJ62fVhvBJtCP
dqIaX9nG7nOc1cs7Zgv0Hx5frz0nieaWHIDElECe+9utMZQl7mq6EadkjtdL7VXROwhlzeWxlb1b
hJy3vMcur8w2J2qXSM0tmkEnBiOAbC4rM1BzWz0RvvXn15uCpUGZkT4bBXL5VX4JUjWV4U1ezywu
zRsZK61kpp9RB7sgSpUe3J+9vQOrICGPCJ3eDdQobeKzKneB+mZFfmZKlXIudGc8OLx7eyeJWT8R
nEAJ5K/4ZUFzljMa25C1tnL5B2Re/KS3658UhI+wJXuGyCQJqHQ5a3g7+K9RtaEpBLA1paWDFuXG
FJgVOk95TJ7+6o/E7CJYCvTuSJu2va5qzbNilJjHGrLoC0L5eaiDRw+gMP4HB054R2TDFpK0bHUO
TD034bYDql/TNEKufsjPNfX17yuy8q9/KyivuYDj6ETQK9h8qXhETWCC4EuA4zQXqvtJ6KSoHXSZ
dlT33StukfpJfo4EsSCQc3sqSIESLc8a51Rkan3RdKEEKVMnw2WMB7+i0hzMuSPCzh0XP1piaHal
Ji7JOld+og7Ltaus4gBas+Pv6Hwx3FRKg9MF3jwni1sVrV6xfHVIxamngnaaao3QWLfTwJoGPXx8
iHbtoQ1Cs9SGNL2NW3mymZsmwGkkk6JUvtR5CnMUNL4tRmQ8RUmrHwSwOxcEWg1lBsaaw97ezs0Y
OgM5xJEASJma6Z8sq+PrRCQQTqUnDpA9P9s8m+yE+pEpS8OaTII3m5lPRQR6jydL0erRDuqerX2n
aG2HOhdN9o9Zrtj/pnrXDicFdxr5K0E1KjBoWQl4hNk8+otFrnhijAqU5Klzmk+EwZoTJmtbqn5n
eeuHZgLsGDSrPn7NYEdU/hoXMN/h8SStXxDGJ0FpKtW7rJBKJKo69Lofx0wP+VFrs2r5cYG+xTkh
no8h4oqRcp4Q7cdibYZ/9LktFL9vbOTNlqVSRaC2fb0ERiLyj9NaD80FiT1DDbOm05WT3Zbt5yzT
rb9XUdufkjL2PrVJ1K6nDhmyo86CvB23uysbeRppKsAI/ikDhl98qjkgSmJpIzgFV29+78TCIJ3U
6i/CsqqL56DX2XgEtn0WaTyH6pfXHlxpndeJEEgKsGyeqIFJSFGTy7vbRfHb2Wv6zicTtd7a1tiZ
wZTo7o//YBGIEbPBUDXmBb5db75wbjQHMrOLQ35nAwcJFtuoP2hO0oRd07sHnvA+4KLESo5icjt/
Qvpu7dWelejLSK+vZ+wb2iZJfzZ0tw9qZgaQPGvLOYNPdbCt99cTo/SJUB6H9gte49aol2dxaeD1
TnZnF9/6NdUpQ47WuwgI8cGbLD359vzIAdvUHKkjAwG9NRVngzItEallwmUMylSJ3seZah2UF+8d
HAv6xYr8Fb+c0nQx5rSyKZw3jNp+LkQ1vEHSqQiY64xysYEu0n/5bHSiwPVBwOHZvDUYuVqhTHh4
kte+D2t9LQIQ5vOlyFqAn7BfrxkDKl8dC7BKicaUKDjZKbo1CqvTsKD60J3qk+6TbaaRP0Rj+WES
hyyVvROCRBhkC6RKKURskrlaDH2nWFz7waxQMTFHEaAxafuoxhypHe/dAAYoS8EUFJZ4qm9XRWYh
BTFAesU9o5Sr0fICYofoK9LtzVt7nSzfdssjyvvegUEMhi4LaD8KH5vvl67CaFedrUxBEU6XWUvb
j2Ph6iEaAqIPhFGhU/DYs+yuU6qL8Cqi1OVuPKmKzkffuSALhUj1K4NhxxMcRvGmXGD/GAzmuKBX
UF/+i1FSckncpUy6uX5m76ZoI4F/6Qq1htTf/zl4xN2JovSBsuRTkFfa0UK3ewsbWjJkCO1ggOO2
N2cH8RmYi3m+hhRhq1OXx0w1j6okaMpmPumltx5U5bZP1E97BK1wAqgHE7veHqAo7zx1GdM1nPK+
/SjbTZcsn4Y/82gRz4AI3UuTxepHT9RRoGsC7Z/He7y3XpbM6yiVeO68qdMMSaXbM+t1kj+drJ0/
ptDNfducrqWRTP88tra3Wuo7jMnEf4Mq3uxuQ2q6JvSVwjjSTSY6i+Q5ayq1OjfdIj6rStOHmra0
f0TDXLzpZ1f/87H93dXSKYZ3C0eOCP52t5kIqIxtN64hBQoXSQorP5lJX7y1B03zlWU4om7eyULI
z4tQIDpl1PBozm+u6sT0xTEy4VLmfaU9rdPq/JBJ2aUbei00l3I6KY2ih8Mi1BdTy5PPCeC1g6hg
6w75DdwdB1gA8rfgUTcP5kxDo+Mjr6FZeMtpAkwRZFZWBBlkpfDx/u6a4iSRHwDTomR/u7/rFJd6
Tb8kRDNleGcmhXruK7X5Os7VEeFxxxTXhUtKfkmzeQtrXPvUcruOMSDgG+1PtlHCMZvy7KXMlYP9
2/o+9o+KCUpVvCWgi7bTZMc4UwBxxGqoF3ZyUtQVXcB5Ub7HhPXvMiQoDb8yy+4gKthbn02STmjK
Xzybt1tpNJCEKsaQhU6nOkGEOo0f0QC9iuxwHOHeKQVXxL0AQwE5cbvCqGeJlqas4ehJ2sfszAuF
gcx+Kul5/LEYefH36i4OIr2WftbWxlURyUGp8cAX7Wy01EmVdF2QMnekDSaCDG7bK2rY59M3JTaV
Z6tipk02Vcs5WUd6M7BPj5qsO/tM/CqLSAgkQkyRf/5L9LWWVqGrRayFpCfaRYtj5ZxYc/ppJvM9
eM92vB/JFC0E0ALUfrfcurKi6K7ZuRZGmnBDl39cXA0x6rTUl1AYzfDGc5FOZEBHdaqHOT9I3O9X
KgU3oA8y6Fz6gc3lNJR6VhWr0sKWmSenuYyT32OvaE9LvK7Xx37g3s9K2jNJl5w2Qd1i4/bSss1a
ZotoYQkoKXDKYngeVH19bhqv8Y22678+tne/s5rK4AKdAicHeUdxrYVWiIB6OEMI81t1Gp86p//b
GJr8g6XVzYvSedqzypf216YqTo+t72yslL0k2oSjT7l786rpURHFtTlOIYrx1YuSJv+Wlog/OF2u
nh9b2lkn0QkqVSYJlWwh3B7WxR4Wd3FxRXOrz2HNSMFPiPIv19iqKHgvffdSxwy8VPSsPpnZ5B2U
K34SNX5NiOh94WtR+uGkAlzdwlEGQVO+q8YltHM9MS6GHeWqT8anI2Zux8nbjmKEFzC+S//bbbRu
OstuYBakap99LEidyvctQzozP9Fjrwl6K2XOj6SdLC89sXrzMthlTw0LEav0WnRZ1PpCuFS6cmeI
LkU5Vc3Bp7t3OTQnaA7TwWJtdCtuN5TGuNDivub2R259MVt3DrVGlZtH3aSImxRvGNX2P48/475V
bqAuZRbvBh2VbYHWtYrVtBz0C3S76dIvw/zOW6r+33YmbS/HKvnrsdGdUwrg2JVaoChsU5i4Xao9
KZW3MGUhtIqo9xm0YVwdq5rDuXPtg2O6a8qhleYiR6hSubw1BcrPaO3eUcO0a8xLAww6wAcrAfqS
5cEH3PYN5YkkeiYnwQ7YnI0pBJjLqk5yNSxtNw+MNFsuduSmvqq49nsv8pTQTtsX6vdt+PrtJJ4j
ugNid08LnZiutjRA/sIKvdOAiU7FRUschr1pVnxw7XbeZ24bD7R8oujfbGczNHh0cDMZEQjsmivI
uj+W1WvPZUWvI1dn8dS3ffs8G0Dj/arNRADqsj9Y745L58aTvQOMJy/awixTJ7bhU7YcH5XR19lQ
Ds/pmCV/t6DB3tQC0ZeDaGDHoFRXkQK/YINAyt8eIsONY90QYgkHc66/xHVGhTuOq2vKhLhQIQU9
sHd/KSXFkYYSkQu90u0MjtymHkfTXQ1dO41flModQLIZEboMid2d62Ievyydo395fIzuzy/Bjhyi
5xD30LmUHv+X8MMcesNNarZ1AGsUyMIWg+mV6ltStdUL7JLvVS2BZ5Zy0BC8v6L4ArpMbC6fk/Tz
1q6RE9QtLS+mbnXex7zPadDmafGc5kVycEV3NvbG1OaKxvNgZnmNN/DcrATLhnplEVvue7U1pvMa
NU2gGWt/EIHsrg+EkQptWwqNbVAhkFgMkTR8Ta02s9/BX5c/HIv3ZEpK7+Bm3Jsin8TJSb04SM3b
6Hlq7Njqu6UNB+K+YKFQ9HbVk09m4yiv9qsUfTgu4Lu5hmCWbz8aShqp3bVry2vVFkGJYue57lzT
d1JF+fT4XN5HGhKFga/hzkt9i81r0aRIJUJgw5SjD9dmGntfcdryrM0gUBrOo79UDM1DQQcW/PL6
AaxoEKkmWrZUfkDAQMu7Xeo0lGuN6GkXqmsqrn0129+S0TF8ikXau1rvq4AgqXuqimb4yCO6nnsY
lacRuEERxDMdjwPvsPeRQbhrMq6ViO6NN3IRfG4jlNPDslknlFtK9SvNEbpemns0rO3+vrga7yYp
LU6Bkunm6NqjHZXGGlVhbBlVgMDlj8luvOds7LuwHo31U7L0R0pr925I2iSylPGrjC9vt1stnEgU
BHdhrkSxHA+t+7YyLm+XvBhOqZwQKJZFP3tdcjRp9t7NI4iB/D5fG44bDdxbyyvwxris9Dqsi8Qi
ctW0a5O580UZmJG4Eih9fHyw93aX9BJfT8ggIa639oqsiupeM+vQKic3TFUnD5AIS0N37cynrM1/
o5p51HLfWyNFRVjmUioTx3trMydoJ+RT6zCqZz3IHJGAM0q4TOqcBXHt2q92ftycX+xt/MRkOZ1X
p1odzmaT+rponLf10lcX1W3sg9hkd2kUuZjdwMNJbnC7tFrJuybqpjo0hTn6iIFSRKga5X2Oaobv
Nd7rK3gsjfQHsV4CEUhDt/aWuisSchS2cs7jJzev/xnzmunELZKV7WB5Bzu5dy9+ogoYEUHcvPW4
nW63Ru4OVYgAmvUtpuMfeE6anmpmgp06oTlvra7NgzwzyoNXRS7kNtWiSYd2P4tB+I3Wwu1CTQjP
RQFxJ0yipHsPSX15Y5djflBlugMY4Gd/MQMi5NZM3DTGoi1WFdLWT1F57uOTYbbdGzeKP0aMLH5O
nDIJE/DRQRvDzkoydtuchukN8+V6wvrZPOAq7p0o+kOEfnTFkNzffOHWbci1ewfl+XWZQpH1Ilw7
hpyrYp3ObtIf1Sx37XmECDCkZal0c4K7wWbEKXycsNXd/Eepjs7vja5PajAuXZn7SVqPfz92QfsW
SVp4wWVhceOC7KzrSdP5tLPoTL+lthcOaSTOmrnEoNDdI177ztuF2pAly2roh5Dm3n7jfjGB/tpm
FWqlq58YjuwG7upV16YR/cF52vOuskzKY0KzCCXkW1PuUM8okrh8PDfx3prTMp1EVTufo66c3qAD
hs9bBsBvjzd0xyoCXLSlUFyVqk6bDR0pRjrzaNQh6rndtZ5H5akc+zioCfiDoba1IKNbdWBUXsDN
BZWCFugX/uxQbRUgM4C52eoVIuw1Z6SiYUZv88r8YY3GcGK8yvScWHr8c4DNSzdpxcEt2Vkyik4U
nHhNyOi3KpcdskTrZKBppk3REFQCysDkxQil62P+xbFbLUhN/WgA5B3Hi1caOSJSbkNq295tdFVR
WbONxj2BEW7skE4KFP9ejNZ3YmPzGvdGtIQlI+XelzOQ4Zcl66PfvTpOm9NsK8rB27PdA/lrpHdE
ZwoIIMCf28O2mLQ7y1x35ezJ5Zp1wxCurchCq287+mmom0Z1ecTI2vpljBJ7MymVyg2QgK2OCCqx
ipXkRXRykqT6xm5Xvy3tIT18e7h+WgGABGKXEuodSE+LPGpgYxmhhFMab3RFMf8oPa87RUY8XBlZ
Vpw7o7H8Pk3rl2p0DxzU1mFI61Q0ZY3YlAIEcuN/SUqNYbAYGW96p3ho1jdJZTwbsTo+NxPF6sc3
d88SERF1G4AIkgtza2lua2NCncI9NWQ9k29VlKR81xXiD7VaqwM4x64xsDiSQv2T37QxJjxrWlcd
ZLu15l1gRnYbTHRGs8DQ1+XL45XtnRNJwv1/Y5v3u/PWYVEGEOVt3zRAnt324gCTufwHKzIbpDlC
WLRtKVT2YmjRKBG3kGrOetpZT4nbO58eW9ndOAAhdKh5Jzj/txvnTA1zV8HNn9A7LD9GU/wVPNxw
XpjUe7Ceu1KXPHpSJRNsDwnoXSsKyQtHzxoD7iooVQqiRvGnMCsv4BEZXpo20QIRoaaNPG13MdrR
/UCg9Fr0+s/f8BPPAbaJmukmIpgaUaZuBz4f4cj0edZzzVc1YV8RvF5OWqysz0pvTgcv5zYowCjR
F1wPAOwS27G5c72dmYmaZjgzuxlOpdp2U5BVeNIo0tuLQkp78FH3DBJCy+YihVOkGm4/KoyWKM2R
f6IDHUF1ErBK2W795K628qxlh7NIdw4R1oBRoQhKqLUVaRjjoskG00NMuNfqJ6cpx+fEXOyzQ9R+
sJe7pnihqP7gWpjIebu0KhoLr5pc9xTpU3XSjEb1BeXoszAh+L36alAPlULekmIGVPPWVDfbZAHF
yKoyMV2TJv7eQAb4qHUkQo8t7TwJAH5Q10FWCtmgbZDTZ8qoMRMGHYG2sD8uo97+Rj84hcdmVV9I
Y+2XKlrjQI2niJr3FB+Y3/FnTJrmVtIuQY1uC6rSxzhNKw2kk1ii7IuRL93L5OZHkdyeFXrs1D54
Xam3bjxNwrwiZ57xZ14JrVmYiveHnnvNwUOwd/SBoXHfoPNKZNHtR2vsyrZaNFlOfTuVn/u2TK5p
nI2B2Q3uk0bbLnj9pwMBKjsU0KnR77i1NzB01Fktmq5FNw6X0rWbH8Jq9A+owOuJD+g5P9ujW72N
7EH8VjldfDSK5S7Nk95FimRKmiuX767MnE6eTZHXO8G8V+PzZLVREImh+A6sXP3aJk11zrR46k59
Y5szQ266PmQAoveZVm6JXLaXOt9SLx4PDtXeRXVIqxkmIHOhO32EiOZeX60ewq+rcYY7s/iuEVlX
QTfw4KJK//lruP5zBwBaMUuKguId0MmMVTdDl8I7rQLJAbxc431cksHVfCu2hndN1hnhIKz5++NP
v7vzQJ3AOMu2P2iO22+PjzXcDq71qaiT9Gsm9OQJ5armPTT1+Lnt1HzxjVmX89MbNfZj1aq+pj0T
3EH8jyulXXWov6tWGR3hZ3b2g4tGQRNsEC/PtrJRxGYxDJHwTm6r1X7Pvj2tHQaThSJno/V16rdM
ej0/3o6dD45fZuqILG7KCs7tbliNyOOcTv4JMuVKpmAgym5ZI8OF5/X02NSOv6RwArLDZnYMX1/+
lF+C2MkCqa6VvG9TqrQho7fBPNhdA6c674OeFOFqF9VXU5RFWK4IWj62vuPIOGawJ/FjJKXb7lUd
d31me4l3AqxoPLXMdSdPnJIDx7K3nQz2ROND6suQE9yu0Rzt1Yhy3lQY839VVhV/jTmDL4xOPSJB
7bhMwFYSIiiFcAnSbi2JVMRzVbKHI6i1oBZo2NRIrAbO2sn53iJ7erx/e/bgx/N4k2bCQt28q2oq
ylY1Og+cSl9CUc+/dF0sLoqoq6ApiqM28s/u3sY9MAJWdv/Q6qfotFlfN8Y5H6n1TkMF0TZN0hFd
ZqcLhK43z0unrE+JcEe/ZcSkL0f/+inKuW8Lg2PrTZ39NFj2D1T29GC2KaAzj2862JC9T437cLg7
fAF6MrcfQB/ApXpe4UGpTA2Oc2x/bEuz8AEtRuHjvT8ytdmLglezKytMTYVaXjPNKWnYGekHS4c9
/tjUzjUhzifchTJIr3frhZI4GbIJwY+TMPP4Yq4V7d5VqQ+uyc5hIj9CPhLVAfS6tkIaMXDfvmFo
KFKvCt+1Wt3Yd+JOCxtzgrPUu/a/j5e1LRtLdwP24WexTQUGsUn+6LqukW2jWhUxffer5lKLcqLi
rdKky+8Lpb93aCz0frWmxcFKdz4dERolvp/oHChFm1NS26XuTRYrlWMMXCQOfI9G+jszFuVBBWp3
jVJxCYNyaKDc9F/8a7IslE31ODqNaO38A/kCvbVEUSuBlLTIfl+sWH/ntEp0bUXfnh/v7+4yGTIs
aXEgTLZEFznwxnCQBiHAz/RvYgFjtLhWVPhePR6RiPZs4fck8AIBZHC8t+usM8dY7NnGM7il7jMd
1X3O8vzZXaE2vX5VFF1kFkg/mVDt1hLTGWbyzCZCCC0VSkipB1jiMJb1ECT5mC4HT9Rerg3gQQ4L
QehHCjfd2lOtlOHEbhKdprGmVOmVVv+HrWcDU8Bc1VfWHDpPZH9be1EwoKU0g6rqmoMDu+MA+A0S
bgE9XRbhb39DEsUmJLCKNTNH5zfkn8VX0bVH3dudYIfKPq1hCnc/eX23Vng4ldquHYp2Y6lmoVsm
Naw6S6p1aycTTSHrrGid9tpZqbgBCiacUcoZRJxb2UVVr/M8NdXotGqt9YelTvaXbIq/vPrU3BjZ
fEUvS6q10TAyG10E3YTLptdJfC7FNP372NSdJtT/FiT5tci3I324cS95V0a5YwzSr8Xl34PTF191
PV//0hQ7fV6UOb+Iyci+xXo2BwDrmuS5c9u69HsVCPw4LvXR8ZGL2zzbhAjUTCj/ggTftjaUKTEG
c9Wi05Bo2YXC7XxmZJ4cwxQJvxBHGip750hKipGdyv78Nl9xF220mDCAOT1OotxvIRoNPsWxdbzS
J3M/zCM1qncAJ7qjCGXHDQHbI2TnplCvueshV+bswc9QTm5kAkdC+f5zKgrBCK18MV8fa/zsjqMg
LtEm23qfojjFNBk9s9sLrQ66XKgUgVMRTlqZXh8fqb0PKBvx/29qc/81KPVu3U3KKalK41TM3nBG
mXQ8e8rQBxXp2YG9vW1kBqBElyCJAerw1hNonogmYS3KSVOH+STQ+IDssi7vSm2wvz1e2l7qJ6td
NAnkXLk7aPnoJHGv6XyyxauXv1YDcVDfUNu/BoE08azb+meZsaPpWyQ+ehnOFakT0xcqoNiOAhLl
R1OcHv+mve2WOFdKcAbs1O0scSPqlcJRVOXUOR7MLQiH43vBsDa/QtbhClt3eO2odukyHAnlIdEk
1d/iO5aiEYq61Ap18LwniHYYtzWMTcg0rHerZ5X/wRtS6EB3iNothaTN902HiD6ClrHnblU+ZeXA
PBkX2ksqx2E/3su9o+RA7uFSAh6+63USjef5lOEM4YpHX4us/h3cinfWnPi/HFqgl3AiaL4Ram3c
ruZla5nas3JaZ935fRmTj63ZTqc01Y84y/L/tPWngCrA0AMGAnIq1/xLULc4Sd4sHucjn/Xu1ORm
50fKfLRze6eQCjCMJDbOvdOPJ7tcKfBwCU17aS9uN02/gQqMfKXo83Ocw5N+/KV2V0UpGOYFWGFn
m4wrqjMskxRnHPJaPc1OJj4OSwYO/bGZ+wNBDgOIACQTHK67koq6ok9YKVkcWold/1a04IaDplrq
j3myNt1B4LRjjIAJ/hOvEf/anom512emcNZxuGrlGhi9511UJtgFo6NPB5G+jDtvDwWiZExfAJMh
pd23GJEGlQGIFyZ3ajKc75DW4kvVTGrnM0ZyuCbAd580YQ2Wv1qmN/uRsUwHt/r+A/ILJGcG6spP
MtvtsWTkiZ5MwsNrz1PxMvel9pxViOY//n73x1JakcxaSWmn2XVrxRj7pcvaIgZyE5eBpqTlHwiJ
FlmYiEb5omhVqp8eW9z9iISkaB9LKMi2RhUtDWOZ8j6mAtV612xNIyQghBkmtDZe/aazuF9MbRY3
LPFUe2Ybh22dF6feqvo3TUTGpMd29Onxqna/lo1kPYdGJ5DY1A8YMaC7WTLEYTe7zKHWuu6zGntH
2rp7e0dDSfp6WQ/Z0pkGYXqVnSDuWqetd0ms5u+4jMdz6jAf+vF6di3hOQDfE2TeYS3ayFgNY45i
aJppfLW1SP1UNWlZ+2paT//BFgB/ycTl1eQNuz2Dmptm6twryknY6nBKwNI9dUs3hzaAvld3yRBU
kfkm3wgVgK0ApFkaTbIofSKrIOXTGhvxU6sJxk1Z8xFWZu9E8CCD5f1Zm9gOgFHtKdbqQU9CmKh9
2HezJvXrxPnxd9q1QkVblvjBSW/Zp7Xbp66TtEkYeXbPGLlJvM1bdz2wIi/KxhtK4CiFZSrLkht6
+4XG2UsmevppSIM/ftMzUOdsKJMTirIsLuCQ7A+vXhXUD+pXtP1gX2yhuVk0VnaU2AlHILef9Cob
PidDdeSJ7jMbyUZimgXkOQnd2pQXTUWJhdF6aVhrkREMrTEGNjBhKPaZ8kHP4jRMCZ0PHpadrbwx
unEUcV6KeEycNLTbugZOUI0fqq4brl1qiNh3m7k/oEDunBDUlKFa8JTRgd7O7RgmvaPtgkcvu84I
+JTeFSnHo3FHO4UVKbQnx3YgRMeR3xyRrJZKEyhuhwriTMiG5ejMO20U1niSwM4U/TpWVXxBrip9
aT0TYoueT+HjY7PjtOB7k3c4qKzK2aa3x9T732i8OAdBWU8Ban/22e2V6IJus/f7602RWuOHeZtB
MGw+Y9HRdYMSkIWRWrbXZlZSf9WaNeha1z14omWxbXP55LguSpwQS2kYyj//JT6Fx6eXdVIwMGN0
l2eHZ/MjA0jyS89L+l6osu4w1kXKdpcIJjxe5s5pxTZ4IP5m6NH2qyKV62ixVeahEit2aKxz7aMn
rwWG4AHXm+lIAnTvC/5qT17ZX9Yq4qhcLBN7cIS7wM2mOnBjs33RB6M4yIp3bj9FHYk8Ac1IKKff
mnKnslcLw8tCfU3Uv+aSvv5sFtlHkZpO5RcUAP8ksysvjzd0d4Ekh3QD8Tp3vNmBS29lqG2EwgIu
yX9XPIER0Z49MSQHC9wzhf+UMkU0mkmhbheodjIRER7fbkqnUxRn6TddacWlRWz5wNTeXhL3QLSm
Jg40S/qgXz5b3ZZF29FkDJnwgFyZK+pzrDIKJVlG8/065fXFhp9wEHLtnc1fjcr1/2LU6S1DYRQI
98JRm2e7j7WgSYv6uR6G9Nkd+9fq3nDTJYRH5lJw5mHr39ozE1R88igpQrh5b8ty4j0fkguhl32J
oCUHtecexRB7+8r7RBddvhlkcrcmR31RbeFNKQO8U2ZnAIfUGeJqRSeo11bi17igS9q6r2+xIssM
7Qf8hJzVs731dq7GiqcvadhX3RCOLSMcFM/p3/SD9eP11wHcpaQDSoXm7YRoJauBIkZqGsKUt54y
ZKuDdDaGoKmV7j/cPATtwX6BCLmHXepD1I6O6NKwaNP4vRVXxRX4+PK0jMZRx//+ySV3BElKPCZh
S/bmsw2ZSyt8dbIQDFr1AbRr/cbsxdFY3/vzz64ZlPTAz5kSZnF7OJCUGKNBcqYM5t3C/x/OtjvA
RK/V72JJjdPjLyWD8NtXiD4xuumkH9SdUe2+tdZpa4UQPuBrp0rKi1gL99zEyntryIXvJOP01Hl9
gWxeH10Mcz7q29xfBEBg1N4RBpS8ym0RPhmmctBmyGB5FFno943LM5Mn6s+mN/QICYsOsKTXfny8
5HsHigylTrkLSDJiV9v+uJtnjlm5XheS/oxBnnfdhRHJSsAkudeOf6fNBv+DBAh7QPq3mlpz5CWj
4o1lCA+SEbHZECMeHneVV/u67WQHIPL7iAJrP+kfUgQAf735lh6OzG5zJDUjQzxPoM1OK3IOge6A
FSrd6lMZGcYVfMrT4w3dswveWc4AgPfGXK5bu1ULfbPXAZ8YWem8HdUiez/ZDEGKJ+VzUur9pcoQ
ptcXjvJjwztfEsCVpLugq0UPZ2M4Vdt1ZGOLMG7b6aqN+XrVnWHIgF0X6tEslt1VuhRV4E6izr5V
feuNWdhDNxdhB1WCVsWgdb7Tleo5H5b3uZjEl8orlyAf7SPI294yaZP8b24KD9Xmu5rzqFN6V/Kw
sVTiwXI0LiJa52vVquXBEdo1BRcDLgj+iyty+ykZBogXTTu5o65BGwy6mKW08XtTNNXBNdzbTzBF
cH9BRwIv2HoekXlFptRFmLvQI2EOdpdGGWsIwbr2bTQa/bLo1nCCBXI0o510897x8OhLDixVMmKp
rURxN05dnEczgwqYJDQaPrmHFvtTwxQ5v0u0En22SI2SIDLmBSfEaRCnIRa1eVLmTD/FDMGafaNf
Z9sXmSI+a/QiImSbDVH70zSZ1xLAvEDfXRSN70De+bdVeH/DajHj74sDrShwvNkr/a72hIClykQS
vzGdnhGkTLOcgiVdeFn0Mkmxkybz9AR/oWqIL3vjz7HIRXmdx8idTno/GH0wNPyXGMqRlU1KwMn+
1Db5k2rlZReUTaz/npI8tae+T5Z3yEjE2WWIB+VPa7G8p8qO887X5jR1LzGrDvUhhSTX1/OgB1Si
ki40pW85eUzbPDVK1sGH7FoNpBBbeFW7Oi59xE3QQZw8ZFL8DqGwt12amP9mCK22QYUc9D/OtGT5
NS/r/n1kxpN5Ms3F+OKUWaZeFaAzwDtGMj1/qSlXXqLFLT6PsYbg4eyo6cvqppp5NnWl+xs4VS5r
f33xPGS9Y740wk0Tf9LtcQoiUxmveWMI7Z272Oqb3FYn4yWZ1/gbCYD+cVzT6a+qTIs/EKZu/wI0
0wCjSYuWIS2a9ZaxkJZOLb/W/6g7pXzDsGrzQ1Ul3Q9NAUUQqGlRvSxFxMOhtuQXnaYu73lm2uYy
DCL5kIlciX2jK73vDWBM9WT2qV0Eoz6W4jQKxKl9FRWExF/LVvlbKJRA/DHq2uXFQ8KgCZRB1T/0
Bjiip3WNiinoi8FwwtlwKkr+TNBkYoE5A/Hr0AhyfRRz+m9a0kXvtCXv01PbmP3vWaLMEueaO3Hg
zmPxVpCc/KNnhH5+2sAGeBqBcn5XhynJA1HPhvFWH+KM6VpxgUCn5ebVcNLSuvxtbL2oDhZvHYF3
xn1zQnugvo5GZZuMGIsg5DbrUH0txhgBrU5Ecx9EveBbxIVgLhkgCfMfk4gMfBCc4da3h3j+zY5E
Hj2XGPsbvoxRBoyAAFREgkwIAMpm+T4h4/SSV8L+gYwWT1fuRWsTliVqgmGOOlIeGs5Qf+g8Q3H8
TvVa1Y/tPjl31LUdP4us4V+dMuePRPWm58mK8v/j7LyW40bStH0rE32OWXjzx84cAIVi0VvZEwQl
sZEAEjYT9ur/pzSzu6IJcXsPWh2MIgtAIs1nXiNPTGOzH3RQ53ZitI2vGJPMJBzFOG3PzEVFpnTz
Yk2CTkY5GvdGofa5mJZhN9e1VexXc2papIXtqk6QMmvX260oNz+Vc+7XyHq1/sUg5zGMqT6Zj/ls
NnTUgdKezo5dcfZ1VfV96jHkjNe6Ns6FM+XfUHRZ7z1tU0hxy2W1Ekkt/0Ipmv4JTN3C/W4GRRTc
rBUqfx1F92nnBr2Gsu92S59s2eaUzW6p2k7sV9DXgrdBnp00+QTcZRx9zKEBxURf3M6w3NvMXhyc
PpQGERjrYJ7l6WRbHTp9huqFjmGleI/1qBF+6QJftn8CDwLGOyBoYaYdAf31aJWj2WDgITI34Say
9ixH4LmKi0CL+SqvrG2KQcDMF8FQGS5Syi1wwtkYhvKzZ7hAKharaeZkCIzgFP2cYYpHy1QqCVhQ
6mFaXGc9aYd8rOLZ2LwnzD3zS5T3fOEg4mytN3lF3JP0s2KNhd285MSosq4eI8hjQ4xu9Fheawwv
wiFu+0BYd1VI/p9sfll86EbLiOLALaYKPz9rAuuAghC6RZ0xA4ZUi253IpeOE4erWIuTyJnGT56X
Z34cVHloH5bNIGzjoA/Evl6LxdpvGyoa+xVde/tiRa+nfpo2K8/unUE06q7NWvd+A4qOgUPk6vbK
AyddXOoQTcwf0sis5hwhg0hcBeYi7c8I19nhZTh1lbWjrGbcdZ3oJBtC7vqAOJUjE8dfbCdx16os
ThRI+6dIBuOFN1ezPvQWe8w+6NCKPURB2xPLF6PokaTq2y1p/NLnJRaGwsHCn/WJI7K53HtVh9JE
nQXjk7AK07mc/br+cylab4NK4+s+qbJmtC/LepMfOmPR2Zmfw2nedX4R3gWjadUpzbN62OM62P7p
j0HjA7YS6wdMdieZjESAxYXQxeLvI+7H2W1jhMWcu1pdfmb62RTGi+yN4iANF1n9MUSZB2klpc4d
t/Dyx1VPbbkbGm/bdq6UXRebWlX2neqLRtwwAfsq8bUjjT6pTabbVUD4hbh8EUApkau0oxO/q/w+
LgfX0fCT8yC4A8hgmH3iq7HGz1kXxrKbUHxFbExVw6r2kofpLzuVg341i7HSdYJexezExTD659RI
p/oQTVsQ7QuzXtk2jWWkdJZhouemYd4X+kfhbPkX7XilSvKmD4O0HT3ngwzMebgoczssgPfh0XQP
nNsvd43rYwmDXPHowFUIbTFuC7JEkdoISULBEXo5BV1tQCvAZDvKEd0TS/Sn5UhhXktpmdMnCxST
SEu5wb1e6C96zt7HtDrcD8qf5RGI6g8pEqyIYSidg6bYz7W19p/NHCFPIxaAj6q9oYwJ6a7GxV/+
RJdl1cUu2PryiUgRjVMO523+1uOZ15/QfZ71g2+Yw5qorhfsikiDWrs5aFoQ8WKrOOicdYxY8lbr
7MtwDHpgecPQxS3YqzkOtqAzv0ZFWLbxUZfKQUV86SKKg9DJE3avZo7z0Fm6ZMH3QCULllJBYtoV
O4A2sd061k30egHlBSmedcrE9Tj59ZqKMVvFpb107flgSFnuiqGXF1ZUGfWhRsPbTKxZ5t+mkneI
nFtYSXD0QKCSsuhtaiNSj1EM2NNbd2Kso+VMu2xy8Wbn85YsclGfV6RLrqdmjUBHD8GSJWNTjGac
wVc6XfJjaKOqQrO5Tbb+NE4iGrEN8XMnLhe9XjeT9gwyTtPOk5Ut9WM0D1gw4Z8jr1E3Z8utQUSJ
ncVWUMXe6NrFTWFq8hnLreo6rnJdRDvoEKPXs4dp200G197qvcbvutppY27s/ZpJMugKrTC5c5x1
vVZLMziJRQ2tiFvhLy6i5lpOCYVm32YyblN+lUOLET9UXepFJu2UVeDTKcU1iSdDomCrREMzZkGE
5V62i7dedKGn3FPlCsc+yGYploOnLN2d5EamuXewJPWKRcZQR/5D361+XxH3jCqLAKT3QR67pddE
l73bSn3ZlcIdubcOGmtsB9vqhvHqBkb/mRi17z4Ffddm11kd5eyBJsH7jM2pV43d+TTbG/Vre9H6
YGV+fZWD1ch3QV8JfepmocqHHf8YxdMg8tqj3N2oaTchHdmkvlENvJcyJCRjc6jdOB8sOuaIf6gi
XiMMw+NlGsP2QDWmM3Zo7DvzHYbJ7geLb9tONsAYebwY9jCkNeug29vmGj7i39hlsaVBah56leNF
QP5YqNSJCB3PZzdSD8FGbTN1gzmAMdPkOByUntLDdaelYcaLH/xE5ms8ZwI2CBGX0lPsRAbq3JdL
IQykBzlapp01ZMV3bwnClfVSel/tOfP6ZA6i/FYRk9g7YBfuwfBNVMdWGUknIacRGncRK7NxMnPV
BfMvM+jhlJ0TR3QlrpUTtctJo/isCYVb7Srw0X/igYJNZUdz9K5w5+WLnuvyqpcOteGigiN/UXXS
Jf7os9yjiDmP/UGYKoc40sJAtTORTTvfqhyRoj7myjTqJuuDV4lgiLW79mgeTLK5xpIDvqgh3SFK
ICvYN/0CmyGGVRXpE/Ku/se26fo8GsOwOyy1nD+jBhhdlmuEcc44gVcnerD4C3+KVnUoqmCvKse4
btxmZAsWTng6Yjn6o8K0tbkN59G+ZmI6A6lDbtwDcAjw5apldQbGIfvg1kat4op84i6rspyAvhja
Bx7LFeeBaHIuU4Tm9WKskZU0hqUvI38xbQJetWXnfru4n5RJFMujZKs+lKvfOjvleIhykLJtn3DG
YMU70bi6J6QBQ3bah70M4qXm/ezCNhuuy7Ufgrgayxx1hHZitE3OunNzts3vjZtXnLPoLn7De8v+
YbQ54o+rjsrLRfecbOE4mUUsJ7aflKXgfi5lr5u0hwSP5b32PJkUUYu4+1qU4wmLTm+xlRfWaTjY
x9LRHOYImzlSJdFiTnbiuHoM0sqZrIu2YI4ir+1ldVwqudUJldisOUSz6zZoCqCQnXp2aZyRTxj5
3m8H/7sYDYA92zTUBUn0JitOmI4zZHOaSF0RiY1NnDfKs/aKEwAuPZ2HJ722C2aCE4JHJ5VXZd/0
NpbkCmPpeCnYfN+PWxtskkNym8PqEfYQR6vhr/eOCi3iTUQ1zjtb8d3A3EyJxnHT+Em1rfJkG7N5
iZuidsq7cbLM7/gu+mOS90HV7GtvYf0P5M8l67fwFeeCb32vgkjmu9azCPKrzG8ssngP+ERLsXJJ
tC9tTFXdMKpiC6LcHIulmdxEtiCLqRhNVFb9eQaMbjQulJte+Y+TGIcl5djOFQez7K3YiszePWlL
z67SZunLKR29AJ2TotVRYjRTtvKCqa0cROm3ZWwNwxgmvpuL4WrJZHdVo4OlYzRxovAyI909TLJ2
PoHCysa4nVWrcE6JnPtSgGemxFNsOyGPZ4Mz2liVmuZAWG+XFMOSZQzGO99V0DtHX7jlWdPTVYwh
ebsPGC+q9aC6Mvq0ET9elENufcXsoZEXW4HKGGfq1nfJ3Ejn1m5wR78pG797LF1DNvuNqPZp2TiM
E8kt/tlCnmEnWbfgcq5pM8VEibo4rHY7SjLbrdZJNwC8JlXzPAIIb9guvTzYmKWFS9jSbP7Xrlmm
/EyqBrtGfw7dKYFY59Emc706QMRpUcxVfL45x3wlo6uxmdeAQg6Flmu0Wqsxhlugbu28zrb9bC7t
U10t65SE3hIRUi2ZRzXIcsW3Y1rCCce2Pe/JeacfnAZWgbphU6AnJ0dGxQ+XYu/1Cybiyzpvuzpv
jejc1cK+BvNs3TddZIrEnNbxlF6mIHUKgvK2cb11ijsbzbLYRyTajUNPqg9W5hbfbGdwn/SiI7rS
WdeeLBrBsYS8jXzcJQX2WIdRf1aF26Ri3YTIZxZtJzM2dWt94gAI26Qaxvmr05qG5AWMOe1eXYXX
9VFIEgCVqL+37qznE7eOVL9jTLE/8XPfvsu21rbiZdmcOjZaRN5PHElAEDPGw2Nnls0Yl5M/LjGI
jPYhCFt94cEQaOOG6XA9tKX8VKC79lQILzsQzhozcrR1SQCi/NNq3vrP8wQzJO76iEpB4/Q1lXIc
T+nZBtqoiRor60wXsihOnNrOqaoNFLdjTBwXNLOinL2unIe5OPVxKe8SOkK9SFttkg6YdWtf6TpY
cfcR4zTw4K51YDCaHK8ex+1SvmO6x7qO5ltZO321y9e5ZepHYliIBXT3japLYBKQ5MtdSQTf4CGE
FFFczr75w6OpnceiK2UIRUmqbzUUMD/uhoHEdRmW8GoYhhbh2Lq07h3DtL5GUsxWsujB/q5l1N6W
zPot8Xp7OgvXvAsSQxOGnPoj8sNUJb32DEO6KEyMUrt7sZLcYu5qBnNcWeHip0GXzQZR2lyv7FBd
8Rm5Hvmpj6zqsypN6g/KXHNvr7Nu/qYm0d5FZUvlUkW+snde5/lfMrFIBo2K00ZL2TG/FW7lXMyA
3+bEFAaeWFsw5T/CuSUoHEmg2Axsz/ziO6KjmJVPOfHT3KsLH602g2y92i5seLEimaINNJYdtf6D
pUr31K6m6nPjocCVCuX5T8RcK6vR6P17FSBDuBPmWn2ieFt+s6S3jtC/2unRgtZqU1vYCIR8fOcF
PIwRbBeO5e231QKXHWsdLR+BbbJNIMTiM0sxDbLTvGstQqisJoHr1DKd1BmeuUj0ee6hD4rcjGXV
rhRGwtEQuyobjts2nrnXvbSWnIKZF35fRK+eJqhgKm7CEJMXR1MmTwJkie5grQYyWVXffzcVW2/K
tPKeVvbmj4DD24+Fp2xKEIVHGJEZLbuolH03JEFRGXO6ORZWUW1QctfVoMyQSgR9OsQDo8nYLZHf
H8/DsDvtppmtYB6d4joycoQr/UDPu2pCJjKZ3IKTaCYrerI0kRQ0zsY7rccaf19yHfejLoHsXHkV
2WHCqa0DloeukUvXQi4otSJHeWoWxWLfNG7AHNom3CUTMc/eNQ1PhKecURThYaDOS4rX+q44c6g0
ylSLUp51zjJN+9o0dBRbtektyehPnZWEmGDQs1hcf4pt5QePwC4GaiHLZBF3ck9IxlNcPolKa3aS
nI4GqjmVqM4lbmjGpVOS6u8mJzK6ONQOxZso91xwDpVjEZpPYUs1XJX9/TyZVbEbW3fRsa6jUVxT
tc+/ahtpbogzlb7RtWdpuBGNf103ncxPJUf9XduKCY6CIANI4bK3Y6ygrSno6wsxa2O17pDgFWCd
aDWWMu3Xqb4fdEC+Oi4BEX1G6DGA0fGjyxa5a8RDtZ6vYPBRLIogGG+xPfocbp70gE5VhrNVca3m
vostSo73djMb4hCpsvxCUEQyaGRdgHp4RGUGSmet7n0jK9zDILz2Y9mV7WneOO2XInSzD+O6zP6x
kowevKY3ESZzSYKTbEp5Z0FTdVNS5z2NsQih7DZeiNfqk6X2wuW0pXD3BXsk9zY3gqpIeg7/KM7Z
BeTOnC1rxEE6Gy9zZwkQvaIWY8VIjVBwa0LP+LKQbVyLzdMP/bRWN23VEWs1YRs+sMB4XV2YVeft
nJHsc1KH9p0ZGUZxWtm5Az5Xd80xzfAnfseYzlVOz2W1JCoNSrukiC45RTkR1K0eSeYuCydge/gC
d2VCr8g7cfPJxtupqdyWw9Jvb9lHmpu2kUvJ+QCDajdknpU6Xt84lLUm65JobmJRwajywouho2R6
MZDCIQWIktfBm5fp1put9evYjLo4i7RiQ8xHZR9U7YsgmY+OJ0mbeeGT0XvWdc6mw2Lucl2lMlii
D+jrWJRliyb4smY9SMM50iFTLRuD+0oNTYn5hA85r6mHLoiLCJmaOMRITZwUsz1aezOkPMA51+eg
LhtZZ5T3vLyKnSEY1TGqDU9kSzVvt5S99TC6rvzg5aN7hQvtiqHWgGJ20ubLegI2waUX5TRlhwio
ESGoFQnxedBjpg7gYXPMcCL5fS0gRcT9BraUCn5g1vtwyKSZ+k3kXTd6ZJmIpaSR4+fuQp2T0NPc
Tb7obgNaY3+6dj+VCA8TErHHU3aNw7wGnCC33PsmXV1+w78OvOOGPs4hx7qxumibkcTT5jAgk/GD
5YxKHALbQx6o4rZxjgw3rxnad5Cmr0EUgIGPIAp6iwBcXzp3Z2Y/9Ch505IeXYKwSJj7zlQWnpLC
eyhztXz4fSf6DZwkF3TxbQiP6ppIjj1vnCqp0RvAfQP/zGa9cjK1JJViE80VZlqZVVFdI8c4raWa
d8KYov1Yl+9pKv8ks70Ac+CqBIMQwPpRb+0FQIXJrqH2ixp0dzac0550/GMxyblSopynHXrqBJUi
Rx07njbBUaQ0B8GOtMu+Rk2Fiu3vR+U1YIYuK6gq/MuoEMLNfT4o2rbaWvR4fMKtbi5I6duH3qmL
d6C3b/Ss4W6jQHkkkaAn/XLoV1fRJ9nq1MyRkKN1ObMD+N553mzi5K8+EPAfGP4uCB0C4pfTStAh
7WUeNWkkpygeRTef0/Uw32nCv25O4y8bhWgTgMjBcvE4uX9BwLU1Ly5cah5IDWwCdSCf2q0fHrzM
h4u64Wc3GP1y//tHe2sUaXh4FkjfowfB8fNfLkp9egY8FdbpJvo5acPFObhRm+2VaJt3YIVvLhYw
d0cSOvCNVywEAyO0DQh9k7oi/9iN7XTiTJNK6Ow1FxhwZAcbocQ9YpfqY+tsQyKl3b6nJPp6bjIp
f7mHF3Mzt43cmXXE8y4IBxFZyeZCGNL+6yiHowc7Ks2gDRBQeYnWDLBCXqmNpFzLj0kIxjz2Mmrk
epvcb3RnCA3KahJfQNa8p5381ibICB+l+3B8RoH2+SuFFrmxI5VN2kh3vCiCHiTlKgawBcj4aYOO
8u+n0JvXQ4PHBz2Ntop9RHz8MoWKDmK+IQfkZ025ppTuAWsblb+fPLpz41GP9/fXe4OVyjv0AF8A
VwnYfI/v+JcLwtHMzdWTTZrVshOn1cqVktb2sot19surYXH0nVL06xpMbTBsnmkjO5Wx+bHtTmGa
t7V3Vo+V/en39/Xm1ELWDD1PVMj9n+CTX25rbDynyBCYTHFWrr4aI6xyA43n+PdXeXO0cdcGww18
hvz8+cOLcdFkgzbYso16QBEZ7XVlzbSqyfgusW1/Dz36xq6ExQs7LQpPVIxfQuOF3/feRHqQ4oYa
ndrjqPf0OT3KaCC/zEx7t1swtNNffcqj4QGyfoj1IKBsv9Qo3frKcolbm1Q1XfYUeGX1EVrUetVZ
y3a6ulBy3zmzXm9OP68IrRobJOCBL3mjol6ioVhFmwaeLlHg9dwHV0bU0sItSAqQ3kkjmd7rqqnj
WQGYihpUzO/f7Sts1PEekEr1wdCCjnwJvNbD5JblajCxzcBHx2oLzyr3yHWbKMA3Mrf3odmFSdnL
8a/qyXFlmDkMOSIP3MCLWUVfzdFZqRAlx277MOo+T0GmqLhbZ0yhJvc9bfBXs/h4PShb+NGzT72K
mzhC13zd6hbTG7t8DIXfyV1ASvVtQ2i1T+xteM9O49U85opH8vHRGwVU10udhaWO6AqC9YZaNWFE
F/jqehKgVQr8d87BOgRXACqCd7aEV6fr8aKA4QNEmUDbvjTiLsapCVGCa9OxC5s4ijbYkbQyQQvK
92KUt57veH5zlSOA4bXaumG7tE2atAhM2ceeUff1Ac0wK4ydzdQnpA7V14bBPfn9nP25MJ5Fnzwj
WsIA6VmoaAa9mDrtBLIEfFCXGjDH7jQpLfWxCCtwWc4OCmkI1X6k7lemfZeHn0AlN5QBpiy/EMCz
6FHk5EACgMe9EFYWxtKmA/p/2E0gTB2DRPoSr+i/BJ/OJPysTcOubQ4GhbUU9HF3EkbUgcS2Tte/
H5O3Zje1VRD3xHPHY/j5Hp1Hva5dMv60m/sV5pIU+8UQ7jmCdRXCV+V7zNjXqia8A07DI+8NWgP/
e37Bzq9pjda6S7PZpQRtZtsNwUW+nGc4V10Hq7/pdFiF80UbdnBVmk1949vTkMX1sLm3nQL6/teH
HIlNtm9OKtgHLw/DSXf9pJqsS7G/rdNItd2BGoxIUeWy9gHwh3f27zdWmoUCR4QgBib0zkvVBOoV
TpObM0NeOsVhHPQ3b/XzNEQuZ//7l/vqmCeegxlPooWqG4SAF6Hd5mbCzW3aJyXRsop9s3CekMl7
T93w9VlwnD9IcPFK3WNa8PyV5jOGLZh+9WnVdOYeyA+q0o5jnIWbnGPHA7DRZ4FzSsrwnjTV63zy
SBYBostOAkkMzc/nl8b6PGqD2elTh9YkCXQFSCMIxE4jZjWl3ej6p7qdx9QWxDmujrpr0Y/qMynS
e267r98qrogOsHbLs1hJL8W1q5k80gSggURAmB2MZV7+jODt3Mza68d3Zuyb1yKuJI2n+I+84/On
JhsOQUFzrbA3dSwXB7Vdq9ziZV2r9PdT6K1LQa0k3UOH9ihK+PxSzeh17RZ6fWquyt0xxeSpndUf
Kqsv39mdX0/W4ypE9wARYdQqX+5EtE0coK8Rr3KpNhVTIQYjKlTe5e+M3itCCXMGMXmL4cMGjPPg
+SPBGetndyyxkBrWj0r7DwYciN02lSr1fIynN4cCVHAEI/RGX72zJN8aTx6R4sdRhocD9/nFVWs6
q9h4ytmQ0X6gW3MKOqk4VMPWvXOp18fsTztALMtZ/8QSL54T7oHVAZcZ0qD09F52pn+zEjmlZpB1
AG3IkTzabtHwTrHjzTUZ0EP7r+u+IAPYfi/MCm9VIGXsCXM/5ad1HVp7u+nUvsGGcofK4XBal1HE
CaOH+80dwscGs+r3dvY3phSJHr1WYkKqIS95NJubozZcNQPeH6OfgEs3z+qyC94Z5zevQmQYoNXs
81ZfjHONIYIgNx/Sld7qjkqTPm+pbX/9ywvxKL1wZI5yIWouzycO2qMWR2M/pPh0NSfdtIoUtzo7
XhpreeeA8vmq52ES7GKSGRI3KGTsrs8v1aKYl4e9zQLp5ZCGEl/OXDnN08J6isMFeZx3VuSbF8T2
2eQZbBjHx5n8SzoqwsUCGxIMNJuQcZyhU+9k5f0AWQD9wKvkOy/sjTV43DfRFEM7Bojzi2MRB2aB
70urEEjInaRoPJOChzSTlUF9ZzG8NTc8rFuhGnIwoP37/MmATgeLjHDIGBjtW2vG9WsX+cgMvPPK
3roOATUpA5ItfviSLYInXCeqKkd6V4dhGmX6CibIe15pb43bT2dMVlQAw/B4E7+8ppFc1sizeUhn
ESETS6dgnwfjtvMalvjvZ/sbexf2XUefCqIKHuzFHqIsT0/D0uEA5zpHq18k9rJCgXeZiuUSvXk/
GYvpL0tCMu0hFlFbPFZfg5duZdhriW4qZ5VaNUl7NMzD4Uiu6FZlvXPWvTGS7ANmeLRPJnR6qRdg
QSts5qhRaVhi9TFX2NqV8IaTOaT39vuRfGNmMIzIAgVHcQIYhc9fmjpyvgmdVCoxcLmhBRXErvam
d+b5GyuYE80iJqFiGnkv/Tz9BsWvZXOZ57Ja01K04tDQeMNfgZ4fZeT/QwQEI5RSMGqybIYvKah2
phxLrqNOWwHlezSXIO4bIsCyFsu/6g3/8X35f/lTe/OvjU/98z/5+XvbrbTFhX7x4z+vu6fmXg9P
T/rysfvP45/+968+/8N/Xhbfh1a1f+qXv/Xsj/j+f19/96gfn/2QNrrQ6+34NKx3T4qa488LcKfH
3/zffvi3p5/f8rB2T//443s7Nvr4bTQXmj/+/dHpj3/8EbKq/uPXr//3Z1ePNX+2fxzap7+dKvnY
/FAv/+zpUel//GH4f7fZbVCNtknqQpTl//jb/PTzk+Dv7OfHBQy7GtrjsfDZtIMW//jDt/9OzwAF
AIQl2KyI9f74m2rHnx9ZfOQi5E2wiYo4OdIf/3V7z97T/7y3vzVjfdMWjVb/+OOnzv7/nGOki4gQ
U+alhn4kuHKuPJ/6mKchlzU2blIEhbpVZWSdosn0ACK5SNHHzE4po3EIjBtt787wTsCSFFdlJu2z
ogRbZ6H6hoefuM/NCrJTIa7CGS46KILqdrGCm18G9993/+vdOs+3vH/dLePCMoWcjYz6i0h7Drus
bI3GSZaMrkJG8hlA/xnCh85pfaB7LtanVCtObdQv6AbAALgToBTxDwhK6xR+Cf6daDHU+xIA6cGB
fQViW+qWWs5YitgrYDbElOye0ErRVyYo+auyhxLYrW4lKDeX263wbThc7ebd0yWHFedGQAKgK+Gw
nuBqtoUxmGv9QaA/VkIPNqob0HpmUsigs5OGNu3XCPbce9GB9Ty/PI4M/9mEVrhEHGm0Lw4DPcsN
cFxvJ0cQjVfqdR9BA/kCd8JQh4AubVKGGYjWSVhXXVfoIA6CZnnouoCeTN4UgCS6IkiluQorBd1n
3xY9TFjA2R64fNd5TwD3p3bw84kHXxPxKhqqZkBB4cUN04VV2BB4VjI4AHZ1k8lTs/WOSKqwGeKh
8MSZaXfZB1D9no6DzA4PQeY82HD1Op5lm7J4cb2LADY2LJC8D4x4dsz1o9k7+mNW84zJmFUzCLpM
ibsJ0NAtEPARe/dtBQFHHNMl9CRgq83OUn7d0MQZALRLZPFR7QtjT8/wBZgn4se4+dWUUDbFCsqc
mzAZV73KnVqW7nabtU4zoxt7RIrXaoE7IR6CZs4+j45VJjTd6ztdBN3jaPIYpbfBO92ibjw0Sy5A
pdWh8UXY43BYrVD9UEQPMbh9pLLHth7W3bSBS6FOaNzAsuuu23qVRRxpq7j9/co6bmu/xLM/5w8x
mOOTWNLq4AGf7wMGdMwhMw0roVBQnAxBhrNWUDIkjgyzIlnyAS2PGfR3bDR+mDZWHmGUM7p3VAWl
lxiGH/sKi0J3mG6KoAzg0DimBb4kR6xRhk5/DfsqojsIvNeLwzkvL6O1o2DbbxkCWbPVrZdj1h46
0QxzPKBLbsWmSwy4qDFPZmu6WDOFAIUnR5c/MjSYlxW5DwHh4rFpjPGjnNpN76sK7dAWrP5lg8Mp
HEa/Ku81fgxwlLJ1SBwTHQuorXlb8VArhAh3NtYLaAax1bkdpPNsbRFtwIjaMRVGmsquz9EWVpeQ
FT1/309Gf7VWat21VFvOx3wFKFEsWla7Tbr9haiPuMURKtBNYfvXhgqXXQMuRRz66tYeexPo1Cb2
JgXzPb2Q4JO/1p4CVu2J+yFcIHoEhXFu2BmOun2udkNthR/9Xi4XyKPJO3uLwvdSmTe2jmODPyLU
J+H2XzZnpL1Br7W0DQCdyVWsA3xbYsCrHmcCmBGOjz0ZcMiW3POdFvnPDsjLTYD6NpUMept4oB33
+1+iZZCAIYij0k6U3WGAa3TLl/I4rINnn6twkqfg1PsT/DhqFp5IsAHudvADxaURIUoYdUyVWZnv
2bL9NP14cVvIjx8d7klWSfNeBPHW4rZLKOFyou6CtYEbTCdlpyB1F8EYb+VRYK1zMEev4Rv084B2
v5HLD3mb6aQVkPN8ZzJPRmT6diCmzDOjQBkSdZr8Atj6UqP373wnKuiTXnnv2XwEx1j15b1z51QY
j14fZMPPh3QdXYjVAhpDZrjlhd+U6wLTzF6bQ1aBVs4I7JKyHKLPpqwNnZTVcF113Z/QzeGRVJ6g
Wh/MY1DGuC7Y/FvX5rV7LGWBm+7AGRfDsgdfClTLAhmazDNCA3HWoCcEU3ZM12JTV1CLe8DaK5h0
xvETyLk1sVDBTWfE3ErQmGZ33g7r+sM2ISeDVYI1qAbjuszm680fDNCqflA82Nqn+WBW0XDN78lH
Z81cAE+WCC7LbCl24BzkqVO62Z2HM+1V3RTMXHMFRD3AJQDEfg57AF6cMUfhOYVmt0wIDIq9wnjn
MFTsVC7Ipc+2DsW9zErrc12g1x0XtpimZDPs6mRTkxk3pdgYTQeiawD1Zmetyt9lP88LkmE++/1W
bL0OcpClobWBSDugA1QXn7/BcuMAWi3LSo6n/QP4MhdaFmTuoZFTqjQeINCasGkGvX2O3UdxsEyq
QosRrie1O00pzYMjzygw420Zu1QHnQVDyndPfn+fzhszDTk5juhjq8JEifX5fap8WkGUmhwZU119
6nsnPP//zJ3XkuRGlm1/aNAG5RCvAEJHikhZVS+wFJUQDq0cwNffFWTbzFT1nebwbcxoNNJKRGSE
w/34OXuvrSHxthLb2Fa542xZQdYO6TaZAamThF3bfm8nqY6+p/KdSR+TNWZb4aAhhK2ARB+wm7Yn
esOozZN8a+BZem6XVUT9OrgbYuiW+ybNtY3fBeK7xFOKHNxJd9gByz1amr8Cdvw2CuNMvE5OEVzQ
5qM8RhLx6w+oZVns0QflBzSkeZ90tjzqoz2GOn4JvBr052rAAGejbmfOqght5OTPsAMdDLE0hfGz
j86nznn2Vw/5b+3DP9+ZTzufzQn0BhyjX99Z45VxpTulERqVnd+DRJs22tKNoeGCTfCMYp91lR8M
3jcHLRsF/nEelf+3OkR/vAe0clfsD7Caq57g1/eQZRgMQZ7igGrUh8hsZz/5k7FF1b/+xTT7D8nJ
L3uazepy0d9wRPjXi8qvLzX3S64VOmS7PpmL+7ht+ruFPe1Y95kVY5EQzX1vVv2P2rWSF4bGWAXj
2eyDSQjtBHc8o4D0C+Nd1uPeX4ckC9rCnpxgXRgNIHxYdzlwj4rK3ZL5DtnzevHqIn/S27yJQ1l3
bxX2hSIwSAE6uok/exvbyv9iyiiuy+m3n5JxK0NXphW4qn5vuXFJw+RVtXqoKG+iaibWiIlkdVap
t6IVtm0COPDFcAAl+RD0yr6rr0qOqBkV/AV0s499jp0G78OUJ/hY0+YDHfzymK3dSUfx8FR2wCyD
opnwJC6l17219uq9UBeI7aQl9RAYhaSYFrjqFbNbY4Mvwg6ulu/IcxontKeFS3npWsc4TceXhAzR
bwWNmZPFGPJdDTYFc4PS5yxb06nxl2C0xtZSQ5VI5cFYBwbZZUvXEszIkzOM87cGlADy5vqZe9dk
7Jq0r3e2kd9ZpR4Dre7N7M9F+7caFf9j++GXlsW/bWf8X2xUUKT8m0YFS/Tj5y8dCn7/nx0K/x/C
vvYgmKX718i76+P1zw6F+AdCQupyZkD0rZl2sGb/2aIQxj+ufXzi+7h6Aha8bv//bFHYtCiQrQLl
cizY8Fcw5d9oUfzaNiPvAfEM4lNu+9cZLXFTvz78shVxFzeVHjhpO8v9zBDvxZZEdEKs6s9Sjvpf
pSP+yyuSsAor8Q+8GDvc7wkBeqk1A966azBTV4VYhjFIrkoZeljPXddshZmtf3H/+pdK+HoR9ujF
8FVc//l9DF23AheejnNtdoDKYMJacE7hRMktPOtIlmb8RLAUHWZTcG6Sb6hQYHMsif01W13xrhpz
qsMEKvSrD3jG+4u9/veSBNCggVeRg4bgCPbf3y7rFk8yEwGrCzDZMHecqt5ZonjtnTuBUQgfW6G8
qBI1Rp//tkr/Px2f38SBfN8wCVhDBtoxWj7I8X799rMRwFraaTVWEUEMVw3nfgffY2WnqdNRP2S1
jsQ+c8zubsSDapzYrais8UNzl+2SFnvf0o5Z8SAMOWh/0Tf+lwqBd3eFMSKk4yG5XmJ+fXc2F4VS
OXUdALGYzUBjdnPf2f1M9QneI+jI7XX3Wqd5VSScbnF22JLrL3g1rCVZav2PUQzZpRwrqd2kfZZA
tHc0/6/a28S//jbPZV6MbJ37FU1D0tq45P/6Rksvc/xZ8GHkgjTLLInhSFhmfpKy0Peu3n1y3K0b
8hG6lxT0wXtb5ZiibU69u87DB7rkifgOncfOAqOa+os2u1aYL4U0g9HriCLmoi++WRjA0qjJUmOJ
+kkYbyPnD3cMhSbdl4tMd22CaS6aPW1Y79XiF/PF9jPjfY2xI+0bbK2Qu5qxq+Q9jZIKY6BfW9Yl
98vV3Fgd7t0qKGsvNwMzS2FuBUPSzdO2MIw1v08dlc27xK2qHAoASRHRwOaGiX0asFk9up1oDL6o
2Xt3ATRhRiXTqj+MhTZsp0WU1W6YmlzCPtJchr6GexW+gjYLtXWou0M3oqu5W6YqXg4ruMA40OtB
4zjtxJyHjjuR6VgNan5L3BTbGkBGHgZw8HZ2XjKxIvJYpdxw3+RvXJtr4THpk90EcVOal67H8kzW
hCjDnF7djb26dndTZYzCAxP/KuFXc3E1F0knUUAkJVwGvQPhEw01drBd689DEtSrWQPQmbJ83i2a
rr8njohpF5krvxFQ8IgEu+nGQKikPTZxAoprWKu0eJr6oT+RemHRQ5NpvtyNtIyxI9dt8YIouvci
HxrDZ4GpF3NXZ6Uh6TQznjN/dd91hIVF4Da5B2HSLuZ7xx7Yp9dYFydtGq73XS01AYl4hDXx1Hr6
h0fGgNwy245vvMSzt85COwRf4GTZG+bDXgRPbQ3XUQ3TZl4ImLdXLWENmiPF0TBXCP7yMb2syG0+
Id4rvLoZsuy1B1zTl4Zxod8xdEfuaIqiJhf+jOlmqq8YpDr1t+QiGSH6//ZekCHZBa05VK8aO8u0
j63UeWzQc8wHoU0e0rcyURfMgoSdTTMuAep+PxObqpvqQyuaZqfJwTjSJHuDCEWj2YGS8LYCGzE/
GifutuSp5p9LLkQbgI5jq+qsZTY2YqzaTVZWI+Ys56SaYf00ipFU6HHod1ZmTh+iNvMbvcv1JxdL
IIEavlnxHtZ52A+qs26HWJSHBJbhq+hA8qD3xCaXGcwcZzsNweHWW+aD/PzLbC588V6ySfq0hTyi
1aQZSS78ZOzYrF27GYwtqZb09rgZs4+r3vhYE68DMJXF5qtRpXRJDVnh76unvNt3QoyAlzgntqgr
fgLAyJ+03Pa/0IKIJRz480Af+qJ8qhvG2QEyiOxodLMWLgSBRnZl0RhY++YRB/lSBJAM8ldyUCSM
F29KUEOYUHwMvm6TxrtMdCwhOKEgpLN/rWpZj+4yikd7zcV7Ni/YkmdzDhE2YzUeK/cAuqc+17Xj
wOLTRX1qhMmugo8IY1c9yHzYOjmWsy2dxGa7tIb2s/b87qYl8XUzGk0zw2eI0yPSuxSMFAKNr7pf
ceXFXA7C5Wr7CaSirz93iQcZB8JH1Gfd+qDDYQqN3LNPMuF+Pue9lt4sgzb6J+hIMjSmwgAnM8wO
7S69Q02Y9eTI65xcur7eSV8DodHgPvzWWBjbIKcm1g35BJAvxja59yoj2xH0p8sAMEu/mcRgXmSy
DtGVHb93ew+XHT3Kl9Zv6izMFnxqQVpr69bvzMmgrWEyBWxzb5+niSvDUdlEpI3tstPbQgznOins
g1XpuNDS2myCCqZimBbV+MjJX7x7tDRvcqPDI1rOcXwZjBWnnuV7tEXa1WwfSgxE3V5bx/GyWLiw
oezFzklMvidP01Clm2mZ13utwuVH8Fy2Bp4OGQ8sIe37sV9/WElvj0FVA8paffd6+iD39y6SRrh2
KVnpzYHQ6NXfcyAT4jjxKJSR6vG3taxYnm1p3/auKWnaOWozmbqKcifVQlPmY6T1oj/OhbifPHWA
0flUx555llxotoRG7kxp7lrX+OAq+AAZ62dvNA9G7W8cab4vSXLXrWprrxB8tME+iK5v72yrMzAB
994IbAG8hEiNx6JxbgbuiNs+mwIxgxCfy5b/klzPWreysGDSAzN4mp9j5c/blsEhTWA/30+MzyMm
iNaBk86NtCTLf8aNkW5sUhB2rEFgHY4a3ie7nU8TL+Fy+tTOpvP4HGHyti91Tvs+GnRtj8587rc6
YT9FIKyhyo4dBuwl7Apiy8fcmGDa6djEu9oci8CW41verlu883p245RyVJGhYbRzM9UVsFFN+pZv
mpjHMfRiT3tssiTZsj+nySHLr+LuwioLsY+hqng3BLALpBXc3J5qnU3VzBuDT1hinFnbMX6oWgsE
GEAAxWQlaZh6G3FyLKseoNU8iPMEEXXrQhrrd5QaCn3BLNLQytR8S7KVrwLPH4FvWUszb7JJXxvm
CXo+gd+Y2n6DAn/aG14naF23lO8LUAA3rGuaROEyu4se6MO6PuQxnznboLCMkKxH8b0d3dTfAI9I
w7XVV4PmWXLFsFFHPfPMtud80RcFF4YwjaAj/SLKl7K5X9mAtrmlLdVm6pPi00sG6/oZuZulo6EU
IZETOJPrLH9yqe3px6iyt8PFQiS/85RmX1yNfJ0i9+VXYyTaczs22biRRVYdevJ0SVKyZRdKpneh
n0jzeWaK8S017XI8ttDFqzAfMrtmrGnFnBzTonapXrd7u5oACk5X93PWdsyMyirdc5oUd57mz99H
s2weYDZ1x6XUvcvELzNhMl4nL++PrrTNm9oqkhdAvyXeOHMwfuCwECeIGv4+iQvji2By9zkZr4Kd
Oh4/+GTF94EMmhNfHCuGHy/uorIz6S5nhehenbY2ZODAnED9BQRkqbr32axnPFtMyKQ1kihjwmwL
ZFOiLIQmaW8KW7OApSaF8aMBiRl4nfSPRlu7uMgRIR6lsqpqK+0JHJwkgXmt05nve56PTtlPu7FV
MlJNPaGgbrLXnBZosDaOd9QRnRnwIWe+ydG3lq2tiZHiypDqPDnWKUvy6VjG9I/jFSBNrCvypXTA
P0jNnQ2W6kNs5eQCe+siNuxd6rY2rJNaivphLARosSWxpoOa52TTao13r8RgPMlUVKdyMBgcufQw
l6a0aTsVlb+VqsYdYtAsWfX5oC0TAlzLTMPeV/PF59TYIZDU4g14hfUutaoh0Juc8Rdw/ZoTTbSf
lWnHZ9zLxqnrtP7Z4q4Onshuj2DV4KepOrnHKXBK8v7OBUd+bhbYpBEXgGPiaocq7+Q3lPTqTcRj
/QzDU+2Kwrlgxd9RxC2Bntb9zga0FyC9Ls7dKPqw0YEgpKjUtkZrjDerVrqRWM2cA61Q27ooxbbo
/GGT6xoXxrZsnizFHZ15WbFbKsaupgflMsuksVNLc3YL+tN+Moy3vnSrkKl1ejLdoguH1vMCw5r7
O0vK+KCckbTCUS2npW+GIygF7YmSy4g6UWngw1KmfbjuG773tsujNk3daIGp9rIkLTk4VrOeFNxK
pnHiHdxFSR0yIr30SzrmMpt2MrZ+tnZXY+rFDLXJYjs+tRqDjjTt/aBKF/NOK5f6CVBrdVPSfp05
oRiZzymY7oas0WAdpdoS+DOcloaJDzSpZS9dTUSNNi6n0q76J5B6X75i0lsqHz4JgS91AODAC9zs
al4ZVbwDU1TsCn3QKPfTCkZcVZ/LtPxcYnyc1N7VyXYgpbkQX8AZtdYPacVLCCMoYd/p+1t3FlpQ
F1c2kO5kYWrl0K0qKo945aY+OTlfcSZ3vS3Xy+gN5pNrp/l+bqeKuU6Lo7ypWv9mzPuVJnZHaEre
sg6sLt8iy20+fCrDny6z1QD6AudMHJuHso+1G7qacocA2nv2QQ3AvCWJ6KQVzbhJp+LFA1TEeEmU
QVxUGTwR0I5GjWsZte1xIJ1hYg7vcLUyJo7+gjkpFxeVnLVuol04Ai/N2nk9x41jbNWQPPKdoHy2
IOkDJOu3o69eIM9W4bLMxWFe9PueTL+NxbCIa0y1bIvS3QEEhcefDSWMlIYlAmRyiXAZsb2Uy7St
VMZ2JLnGGJwtTxlia8wldXbwqC+40DG1Kxy89uWoHqyhEVBaJj991TPtvkiydauZ3k9kxuaRb9vY
eBwtBx/ODcP+ZdO1w+1SzOrEXsDVTWnlI/XaupfwN8LUNDlL5+xsjmJZoAzYXhnGvjtu/LZYdhN4
7UD3Od4THu89ra/4Sor9XroK7AZ82NcydwHwLZj6BVRAnPjruGWIxz4i/ffe9x7NCZIH2pmOZr3B
mMAo6q1jLnuNByiolG2dZ1ANn1ji1Ksq4a4HczLPB08x/1/W6r7ImQPiGpDuIxFxzXYa3HIkIlSn
qBFpvIfs+Q3FxrrtbWvkMiZGMHZJUm7aCfoppgZnPIC4gVdYjiNyGzlMfIXtmtYBHWweJOiaVwoB
xYdeVO/xQFrhPHuf7TLkJ/5geef2zJAOcTuKG1hjOXzsrrO/JfBCjs5UT7calJk3CeLxHikBPo5Y
LS3gbPFmo+keQsfrmpsJOdZbYevNvZPr+bG1NfumMyvr3u7JktZrrhcKgOqFC6U4kpeEhLgamyOG
BuCviZYaBzQF41GrPHUzMAe9EPzT3baZz/+W6I0ADluPQzkj1lhs9aOzJ+O9VEMZIYcau52olIQA
18tl78N0tIKejtdBOG7Pv7gJ9FarNlCenefGXfVP5rfrxh+95RPMa79TYD+2nVsrOGWpUZyYADEI
1MZmB82SEsSPJdRymqnGEF1N7wg15jlrIdGU1jNSdAwecS0oOtfBf63XwshCF8zLz0nrCbYd47a9
9E2Rv1grrxTlzTReYhQtx7lzaYRK2X3E7ezvJfrQb3WtgAZX4lMDpH20F3QdGgaJJ8r2xwL37pm5
CQQ6x1oviiHWa+pQyqbNPO51XU/fpe3Jn00DJzs1HcqsbtjVhd4fp3L1IYEiRlsG2Tx5U+tddBcn
cs6i2fu5rkcql3Aam3wiincwd/WSaA+mqi7z0qSRLcbLCN/qo+jnJLTKWt3ISX03dHCJHFjQN4N6
1pp33G/M59mRurCWdTJE3JJgRunZHO/LUWu+zZ1oIeRI7ZQ4wNKvH3gTjHpyUxq9GzmFVrVBlufO
0apmBRyqLGnkUMXa29grWO/DjGaFUDhvPywgnx6aYpHwukEfatu1m+ddYy4wk4hX2LSGym+apH4s
rXiuP9JhtifmiKaojEtSutNCV6ev7iZZiHijxHUaOXe6cTTGrqU6xxvuoSedlb1JDDmnLwCTEcIZ
TqO/G37jLFtgUOMPOHqj3E5d6+/iYYS3Ld3VPGGbtS+T7GgveUtJ74wZE9Ey8OaA7iNqgPSe7a3O
TdItHTyqY9RHMPhEO4G2Nzu5eBByYn84VCsNl3NjJrTSai2eABa1MAMjFAFalA8et6wrrXXHybcA
B1X+eM92Wsm3dlBQSnrpZHlwXbTim0q5Ct2SLl84X3TgZNPxPqYBNRDzRjZPIlkh22ytkpI7QLLV
GHe2U8QWG8vU51tmkvJzQuH3ZHIhQOJRjA+M2uf45NqqeBnKrnjh9kRKNdFg9o+1k864y4DirLc6
mfPZLhO42gDT2bcjTxnX89wUadTOxM1fc37WmwTMVH8o6SXifUFbdt+Z4M2OronLFnagCT3Orspz
hZJrgSOWXsvNuoBuBoIzo9SckgvsNBeU6EiPmKWVAcet4Bl9IUFkcEnyniOembkPxY4gSfb01DAL
ohzMhs4hGbZDuyGfVjH31GyrvjX0uSr4PjuwhCuNSbm3WocJQmea/P5qXfleAdkzP1n7dr6f1onH
GxacPT2kmTmYd3MP+jlwKTthH9HKe4oblufWmPRlDRrVo2WX62AMEJ1TSHxu3NHGS6eOYoLE3DWY
NMPRt3Vy7Y7kpjbfOHmPMCQx3PGVgYfaTzItxIMDNg99nQDybIHAYISf8lg9isrybqjK0xtINFSJ
1jiXKbp5Rk9hf5VShxnVpxvmiVQSSB4SzMDwJIKHQuV00Se/rGLS3eQ6RsU8ZE04UIFFhFMq97Ja
2TUuDAGbc7CmzKKp0VjqPhGJxidTtUNQOisoNCcfCI+dKdroOOXIIqHYulTJKyhGAKQLBwh0rtk5
rAj7hgj0GHvGXDefqd0ZoO+5cH9XXZze95ZVfQ5uMb44pvLpgTOptnvd6AOzdhFXiXUmX6IqZ7Ub
Lcyce0FeQX+AQkgCQ9119GnTzgZCOSnRn3vgZUFKWXVP5PMiQuzHxYtF/f66mPN6i6vPL8OmbXyL
A7UWz0Jf9CLs/BmVEsWy+7a2TP01OuWc0nPlOeDWMVC+ZqgtKehLgCtfzOxp2SOpGeWekTIlP/3n
qtzShun9c8J5u/NFlzZBhjCOLHv2u7dp8tEyWlrsseIXkW0gabH6LGmqY4cg5Rsk3+7JS6zhFq58
sqPPwJJBeuYCzKB+TPbDIFZ5WhepAylpksyLahiIRZTZhNsAiS0tc1fOOoWVphnmvWjd0iKwoSpg
zDrCLA6aCWc71KYWtJQeJ3OM3XzQlpDQD/80M+Y277xFY2MbZF+ExTKI45gNVnkEVy6qDXc1FrfK
qfcjR4z6j0xcy05I4OoRtCMC47QeeSp0Lu48c2OpHZZ+YqtXhUtJsYCT9+oM5lPDFdzZ9KkDZ9iP
YSTv166Ut703+OYd6m3dpCFhUFrBTS7hwAPM5dHkqSTNstG4Bpp/rHfdS9KfM2BeB5iKVd3iOzKt
qJmYcnq9USfgO7v6Ry+U1Qetcow6iPuheKSf671l7SB/LGabzojUrOLFpOhseFil9bLq9AKCsZp1
mutuiYJ7mKc7j8cPHGTlzq/kTUAy6n2aK6DjVMXFuof9EbgltvZNCtEZGGUS5yU8yES/tWG4v8cT
jedyaHlAx4SA0yg1Zp2oNSUaGNwTZTev6JdaZNlxRad7sZqt9Ii5TvKWLA5mmEsT+aixbm2/5Ucb
C13fqaHTmG/G5BgCr0isKCPhOGXFG/Fw0E2zVztQbta808UKCbPvUqYrE0DWYlMruLlhOaH43hT8
OCRWLGvhbsbSbO9gCrPncQiPEX2OOd5ywSmrM0El6tyjfuCe6A7u+s2xy/qDPEXRRxzj5nICiS3n
Sw8bmPK0VGYLHHBdVNR5dfus0FTVYVvWzDkWLfemhz+mWEtplOVBh0tpwaJNjfe6V/7tlHuYLvrZ
BBmgc0YytfWb5FHmk2nur5vnxuFhcwMtHf0XaRMrw33UGx78jL4JAF9V1USdJj9738xCC+AZD11m
+4d0ol0UrIDKXoQAuxd1IykPENRKQZ8byzpIt9ZW57g1/WbbEFe1E5pHk3+gy1/tJ8QV8y4FbVfD
JqzO6Gmq+CQ9v3Q+R7dPl/vchxtx2zkDD68o5xVZ/zy1PIE0SpBnShcVHbgARoncn/G8Cn+I16gF
XdnzBZXdV1drycD4TJMvjdXqy0nN0oy/m6uztn5gglk8WL3RDW96psv1xYyv1YFnKNfbCDn5Lhh+
yOGPdpzDlkwNKITG4I+hUyMMi+gAoQB0evo+U9xyZjBEydIDKtOM66VqIP6HpctJ8W6vabZi/FVd
Od7Tlc/7S9lmJpqTtXY3fetb81ZHMixC7xoafjdqGpziKskib9JJMDHMhzGp5LajNfjqFnL9SDI9
vhFrDfktFuKEXWZ9tUWdUWH3/YObrOiYF08EIiEOyRocby8pl+4A03eR2SBgj6p4dc8Uc7yS2ZCr
zFTWfbQtZ/iQpZuwfPzM3elp2t4zxy5+Gk03fREkgOjRYvdBajy1Dxk4Qf+kxtI7OU3rdJEmlcpC
oJN+qJJ4eXX1Odv3ORJAE8hbROi7+2O2/fh7j+P3WaP0jdyBpeDKFHyRloifZVZ6KH4s17yZlnw4
uFOl36VX0NQ+RbtgHlUM6S8o6qaLsjof9mwGYs+1ikAAWiX1O2kXDhv4qLSZtBWr4hxq0zdrtfO9
Vsx0ADzlnwismo8C9UbokOZxXNBMB8ks3dvUb8yNswy4vCBnxzKy4bZoDEJiY1cW6fqYZhDQmWNV
+hXxToPLW+15X9AhfDOHPkX/5ss7niAY77AdKSrdtB8/lOWT3+QximLoPeVneDuOGUraKDjYZIZS
LuGmu538ax5n7V4hwvRbkXWTqLdrRbJUgW00KK/MNi4fV1GkX8yy2eyMiRtbWup6HtJSxjCMldYM
0ykdFJBZaW+oa6ujGhqrj8C1pcjORkC2LGXcBFl8WHxVBFDrx+/OahTR2I7d2VzX5GDUBcMxI37F
H1Rx9ohYy0OXiBKxQX7cvS7K+CJaJr9txunZFcbCUVjLzUJH68z8dLmbsTrOoWZ32UM9KBG5gFEh
SLqM+7oYuuQwI5JwLG18Shfbe1sKVZ8NJBb3NFNZ+Ktqq60uOj2aBcFWuZ9kJrkb6F5C3hqJCX5t
xgckpsg340lTWxd9WB35pd6m76XVa0cGb6E3dSBStTzrdumq+gF9hDZGNupPJ1DcjkM5i0d99soz
ShL0YqjTIeIySdybfGZMq7no39vjsqigEaq+gZbsH7ggFy9MHMpokARbzVqVMqePvYxMFeX7JxDG
9Y85mzjFFPyfZ9V47m225st3v2nNDXpGEMc06F8rA3LrGA8cqVnd0bCwpJ6l21HRyIIWXpxgrsjb
pTKdhLxUfHpKa74015z2ooLuH10lQuF/QABe+KpRNRMsQ190tAdzw8eO4hleFjVbQr5OntGU6gmt
DgtPVZt/L5H5VZvjmsylTdTqRAYiw7VQDv4q7ejYL3VQHOy5+ZW2DFVCnNZ4nD6UMJm36aV7lyuT
yvLfv+yvIqk/XhZfGupfRKhUbuK3l63GjHSFZWCgXWnYZUryVuKooOfNloqpBUZ6NXl/8ZqGfpX7
/JdGkle96tpxu5L7CKbG/p3A0/WOP5QF0+dhsq/dzLzWmUPpbF4BCqKh25KxNj7N8cAQ16CmRgzh
5XuG/tz4JnnlpqTkib0vRe9PXKBI5DhUbj83r8IchHZwNDrmZMdBVhbvjJupoRth51+lLIjAqCcP
lYrQK+qDJTeGD9cH7b4dIemQHFNDi92Loq4uOW0NLWyL1bqdjGZ89rjlqhAeYGldwOcbyID0sRn2
BJNM42bI1bJs5JW2Ghm4TtHocDFq3/3FvipIoO+yi/LQ0SoDFPTkZyMT1DYftIMeLxK7kFLA2V1n
Wg8C4f3DbOUkgkjuCu9qVpx16ezRg6W0Ihae4hJbiW3ZEaTZlbJQK9Eyo8LSnYgkNEMcvEyf0mjp
q+XgFDp3thlMBLtn1zZHQzpInSnKrFe8lSTbgd7RfpaVBxkOEoXr7phYZd+dojLFLssnb9jYsbF8
FDDU9VDr5rEN5DT3OgyqGWFAm5IvOTR0orlo1sRXa3THtFDPrbE9FABwJLcZSePYd7vu5K+SY8Yj
q6NAQdQheEnceoFW2/gd9zEtq3b4dBDM1ZAOyk2OwnSi2ZAWtAUMSSCYiWwG5WsxdkebwAZ/287L
emj8RZ//1Mb/LZnpU42+ofzd4vqLxvR/p0Td/ayvbtP+97/q/6AI9coJ+Z9FqLvsvXsrhrfuv+tQ
r3/kn05Z8Q/Lcv8gAeguw9c/dN7/KURFEQ3k34FSwS6AHvQ/haiW8w9DAKrSLbY2NoWrOLH/0yt7
/SU8EhBTDfCUGLyNvyNEBQx01dX/1/ZDKxZ3OH8jrAIHMhc5wr/utTEtkBxx0JfBvfzA0nkqH4xv
V/voEHpz0ETO5lMeyyNz5DO5ihTqO7WTe/fkn5afTLc/hwNK9dvqiQvsXfGZfxqR2BdPa7pxP9TL
EAftG1PssDosYbvx92bYHJI9PqfTepg+U8ISzKANCUaI2kt7dN7Se/sr29c34my+ETVE7i1THvOl
exrO/VHb0v+6G6JiW0U4pw7yxbw0Z7WJL/nB2tYPZmhuivtl0146sqpReD8x89rb9C231V19Uc8K
qySKoMt69nbzeXwZDu2Ddmd9mEc7pCG4G87OTt6KbbuLo2EvN/rR3QI0/8rv6yPv8tY6ufv4pXy4
Ir8/vC8Glgl3xSlM9qODsjBoHeQTkXdsjzEvyhz3zt+Kvf6czHfM0/z79/EmO0JPPSa36f1y9O+W
Fz7CMz/Dl7mptvFhDbKjE+obcarusLMGzbZ4jJ/MAxLykNFH+ESowqbcNGf9aJ3TiKzHLfbkp/jI
4HhTh3ZE+2enflZM1dgfv4l9fTS29Es2w368iS8diHDtFP9w93JHBBx7zoWajwtxvM0CjTEo420n
uqaB8vvTGw6Y5L0wTmyw6iQOXFPCajufLN7XDMgyLEPv+/C4AD+xmXEG4tt6LvfZpTm1Owge+aHd
i8gJc34uaEV8LPkhPbjbcl/vkpN5rJ76H9pteePd8wqv/tagn7JJD5idPD52uct2TuQ+WHt6wvln
QrbIK6KbO7XzvpabDqnhq/9A3/zVOg2P3R31jZHu1imw9f31PkVTda/fZltjo0fNjvHQdnzzjstx
qEJAHJvyZNxpj6zP6f9Rdx7bkSNblv2V+gG8BQ34sKFcC0onOcGiCEJrja/v7ZFZXREeWWS/Xj2p
SWZkMOmAAwaD2b3n7GNHYX6MspXhSVax5/edyKZc7OnbFJ+WZ3BHlqlTPuOOsaobjKCVFVIoOnDR
MqpszsgrD/GJI/GG9sLcEzJPjOxy13sD+ZFW9qY5o1MtUTVib9qfMttS7eI29nCQesYq/fDa+4CC
3KOcU0xAbMJlesE2GFqmS3yXjU/dFeze4Cyql2w/b3OvPSKkwkTGG4bnjWEk2uN6BO8gERdEATnf
XWygVt15kv7UGSTOtJ+YGdiif6b+lm6lrpFZthqVfWud3hsPIfboplvVMmxKMOhtbOWhv5nutAfk
dGzwy2zL39HiSye7SO3mvXNCa3wgT0CyIe8jebAn2dYZi+mOLNEcqwW8+1zDkWoNi01KwWpaie+j
2tiUAVzR9ZdY3qbXajOfKeHGiw3CAkfCwbfx34t79rOJBYEXFrs9bqp17ibGa7qJjtp99Yn/dDXR
sDvQsnBbb9rkO3XZeor4Q3uo4Lo4zbG7Yytq2JLigU/cIy9EYLfXHlVPsiM7dWhxJ0xHHhvd3MC9
TGOWRkekUuJmlULiSrgOUhSZfOG9Pt+jtnH6pXJfb3iELf1BlG2JYNTipu/ZaNJFSlERWPG+OKkf
Jtkz7ugRGylvqohl29pI9+lrdMcibLmQvdwSquX4iSDaFiv3XBT2AtGnldwILg/1GgGB1rit8sr1
FZ8attXqWXcWvp39KOuz4CYUCJaIB6nxWfNK1V1SGZXUzd/Qikb6ygB2TuOh3qJObZ6xYVsolG4r
23QCCdHuVpHwCblELjEiWi5fT0THGaMuXqCXEKcwlfLBSf13P0o9xVPuunmVhadRYlm6kd3kkU6i
9Kxu2UbnD2T8ZufuHM2aBabLXNEaF9mbLEXwrrr9YujLS2bhYxJ6uv7YJt5CPNPaKFYDHakWEZ3b
gPTPnfmpWyCzWBbgJtk4vnKtpzsl4QOHu+HOeGRM2Tmj+9Deir3dsB9nF7NpbxLnzlhLbEToYKPB
8KbhIzR3wYLgAGc4N2fxRkQh7Ymy2wkeAUnLTrBXSufkD8LJvG1WHwuH9IpMdFgWl3tBfTX2otDZ
3VN1JD7QajzNH/ZScJt7Cgp8Ylas/MXokJIgZ6iMpQwasOgFe3xHO7nMIf5bxhp0kd060e3gTtT8
yGvdU4djIN/zOU/0w29CFNjF4PFwSI4QbqAslXt5sdffMouPdWK3J7w7XDNvWFSYcv2sRNSfl5Xe
u1LlFhNKWAs1WqY6zG8Z+aK9IzymYNSfFyp5PJac7aMnMX+SjnX7QkSLQQc02DWfSjtaVfmu1Q+L
o5ZsO1Q0O1VcOpXbWTxUlBxH+6F33eE9I3g+JszPjq2xstRzMH/0e4mMXJonTsBE6dJvJuV0maC9
ZePNxJrwg5vOa1GvI/TRUcCIJ95YrO7fG9OazfxRjdBCJ9lZcMJhj+MzufNjWyiJVHbzJVE78aZb
Dw7qhTfz1jzg0Y2cdk94ZpNb8hv/aPfpZtr5R83OnOoNqfaaQ3FTkcm56c7E9459dlWudd4u6ku4
7t7KyiKw8005DSt1i1qNENVRt4iE2JmVQ5iPdpJWutM5ssd3HYhh8oxxyR9C1RKx0Fo+nQGh8BCY
MVaRv9LhMoYVGkAjWVblOo42lAS7YtVq54EU6g/0U7UzzrAS3Dzb+LKTjF5hLDfhhkHGaO73aga+
wupWkfNqrijuSSgVTG/QN357EosNktGxdT7E2hb/NrT+/160/09ajrM+/WI5Dj8nb35Mv63G+Y2/
V+Myy2ooRXCRRFOCwWXgKfl7NS4DrlHowLGuBm2MAZTf+tsWpi7+ZeBywbXFclujQoBd6+/VOD9S
Lx0PfmvB8h7T6r/hCvvDAmuA4VVVyCEqNmhduraFwbBox9kIGCB1SElR8JNHoerig1EI4bZTMsVp
I82w/aAkzI94YlSwbPkLLfoObfeHX/tyJnTKDfYrXAmqMb9vClo/ywmLyUfezkkROX304utKtFtU
s/QZdQK+UlMOX8xJCzHSA/OzyALXljUujOe2ETTWjbSnbtS5UVdt36N7qnQpuhXKaf7GYfp7pQgv
Fe45DaaWDoj0grq68lL1eoPwFg8pWtEu9oRYUJY1flaW3xcwp52ZfvmNc/d6w/TzkDr7L/BdyGXl
n/ihXwAPYEXM3pdV0DwQTbI5xGtUhHeCJAr0+6fCC/RJcQS/e4pwtjgFuARi3EakMWZEqKA5IbsY
0CIOiVb/VUv6t572/7v99/80Jyg1OVCvJIlfdrzEpmDF/GoaOBT1Z5Emf1Osfp0M/vGD/podJN34
F2ZR6NQYAnEm/5dn9OdPwD4vLoZGqqmXn/w9NyCA45eowxHmArWbFiYj8O/Jga4EXlN21eYCVQZo
K/PfmR1+L04CzNZ/fhJcLTB16s9J6FeuCGYXUx38Kjx3m4lFq9U8zZtfrtE/GRN/px/8eYgrFFUr
KW0tzRzCMR+C1/4pPbLxSC30pbP19aF+Lzr8cSTzyruXGkaRLEyORLTq6vRdussVKf/vj4dhym1E
bk899/fpK4BOk6hER5+J2Iys7jCffU+8L9kPfv01fnJk/qt48ueBrqYflXpsXMpjeEbgRXpsNluG
V0vW4i301r2lbOhKbMqtf+oc3v/ryakPCMYJinNML1nrTuFl7HuNb6rnVzPUn2d1ufq/zFBpPAb6
nE7huTZXM/FtK6/4sXBZprk0e1/Hx56WmaVL9tcX44rX9edhr8rnIc0UtTI4rLhBwXw/ruddHFvC
uXnot9KGDvepATnFYnqzMe6/OfY/DSiyhXizy6bGm/zynvjlK0PKiHU1bsOz9I48wKyt4qWwu2fi
NNV7YDbqMfEi2SWcM3n7+si/v4D++tK/HvjKyo3mV0a7dhlqk0twNLiA+fG9WH19kCt6+p9HuXoy
G+Dwhso/zoiM2FqVz6jXJUoAeMowFSHTvAQV2r3yzWP68z1/Pb4N+GsyfRjgdD/P65fL2tMQxaOF
Iph4BRZerReQieAOJn5eLGgLSx0UygWGfpNpMVmD41oR+wZku95uDRrB0DrJWwv6jqUt4qJ9KqmH
BQHcLJGNu1ioX9CdPiaZGbuZT58nkoh2loXPYjJ4qyIFsqReiLxRYU2dN+cZn7YrkXH212uTsvR/
Awy8PKVffcur6SJHKjSNohye5aVwbE/BfrzF9XYIrP5xepOeqb5/t4a4fOJXR7yaN3AiT30vz+FZ
uVNN+o+WYKnURthLH5GImE+UEr4eQZfX0JdHvJoT/Cmt0UpK4blys9dq5bsTzDeqFelOtDHjiAu3
P1FQcjKX5edkK7DgCNgw7T5Z0eQl0nxYhUs6fqt0yX8nR8GRt/43E9flWfnjqixovSmsrTT5Olxk
RpsQ5i3nWO/m7eIAMPobmLL+Ty9RglN4J4gajvFrLu/UFpVCJzM6Z9Zk60t8fvvktritP1pyRClE
C+471ZXqwXyet3SMju2ZIEDBjV7wP3T71vT09XSS70Sm89KezoHju3SusKkaa8GT7sYTAm3D8n8Q
C/jMXvWjpmYjuTeiU526j+SEUI696WShrKXGeHpl+/vNJKz800T46ze8Gssp4kyy1oTwrFlUgNdk
qx0Fa/YAOabW7IiUhNAZJJvwzlxj5Jo8MFCW7GSe+kZtxQ5fRIsakl3dhZQHFk73zen9XBxf3+Jf
T+9q4E8T0ntEAOEZS+aO0iVF7cdk1S37VVs4BqWfdjlupI24I8jztNiV2jcn8JNz9tUJXD0HOZoq
sfcZASjHduomfE4dJD92vR1OiX1vrGJn3JpOYp/rTeMs7MugqKj9t5tmH3oU127yt9Pr+3iTupGX
2rH91Nm9ozxjq16gn7xUAs/ybbMdRKvcU4b45jGW5X94ROAy6KxD4WNCTeXnv0zIoZxEwiiH0bl1
4Omsa9mhtPiueZKTe7FnuMzJpavf4fo9Rh+t3T4EzufXM8nPxdMfV5BlLVI/Vsqcyu+nIIeBMJl6
HJ2jR/lR/iHcqh9k37abPENU61xqHWgKs2+++NXe+K83ICih/3PUq8XF3AQJreAM45tXHrWVYJ2a
XbvE0rz97hH69lBXa4m6NMqFL3Co5IA7LdszI9AfoRDtH5g4i28mvZ/47K+u59UKolIWRWIUeXRW
l/5mdBLHP/iUEscdfQNbOIxvgjs9i+vGYfloDevmLnEMJzp/c1cvK4ivzuJqhWFM+ISNjC/NQ0mH
r1zNy/QtPIZvi0Ow0VzlUvuLGd7+AdzjtPz66D+xY38cXTMkRIHs7UgX/H1M5Wk+Srg/onPnzg4Z
9Ud0s9vUCR2Bon35OTxXFOwgLWzkbeDQGd+btvhdPsRf4JU/zgI7E2IMULzkKf5+FlO3IJNZ5Ro8
ranKRtbT3f7t0YsOlZU7jLjG7reF9bbevxnWlqQKS3Iy25Utd7MsrdA6rVU6YkfZFu1sk1lP+vKF
zpWXLe+ZQ0Lv1k3sFT07j6xdPm99clW+X2+9PQbeXWYd/TVvYdvb2rldO1hOrX3AIRrr5WZveNti
+XKTWMeZ39Usz7A0R12K1s3opLvR2x97Z3Ab23fs1LKXk3P64Z2eb9/d6WgC7HVnunv7Iz0cS7YL
a9s7+ua4V92Xe3zI1mfCN90/vjiVdf+IB8R6J37ZPu4xYa8za1VY96nF8S3JU6wnWnmCm/28AJIH
ANLhUxGCM03+OL4YnNxN4WTW3WGyPvYvM1/B2QqOe3u0amuX2pz22vFuNo9wjK093+cDfbL3sPoI
PJOTS+3SWj10tm9/PPnu44u/xlhhnzReX6l9l/Dnwj5yLS+jY9y+cT/I/rUyvjNAE2utWTf7O6d3
9nQb75ej9TItX7b2x+go/NXLeOm62DOzJu/yBWfeLI8v7NRYcy1sL7OXaPC9hJbYrc5dnU46nwKs
zOG58/j81nJVq7WSyx/eXc11l6ZFe0qx7Tt3c6C8vFyfvNF6Xj1wqoq97O11Y50i2omdszsf7rap
fbBOu5nhvFttaGbaleNudhv3dmdam4XzVFnbVWfd1e5ac3ccxGalZdk+w+vzFXiIzYp05vosn1VL
ZcSdArfdmBbT+76zDrnlrlA1c3MhntqHO9lauaH1MXsaF1TZvIfOcvCEjbKxZO/VOjxMTnIfWC+4
X5Y6F8695V+ltQku9y62HheW4eRWbof85e6HYbubculv3Y1kX87sR2F7jshgQ+99POw4EOdpl/b+
GDnup+tslj8uCx338LHv7A2GP+uBCU20hpObu8sfsx2vKnffbW4me987vdc7ktc6q8Ra7RXOX948
8nRPDKv98b53vMnGaug8PO6PmvW0Mngiesdcikt31TqG9bjf3nDmicOKzMV0Yk3WtnOPj4ljFc6n
Yt09fTCSL4+RYX1mjrt6eLTd02ZiAB6Wz1y+zPp8XD0NFld3cuLD6662TOvwHNjPkze6G7e9mRw6
GS40wmVB4zPe0qbmunAr6FDQKF5xscsNVF6HT718XmfT1HIwCVnug/vA2bXuxrfvbp7oXmxHBwkD
jX2ePA+d2fr+Eck5K1GTS3hjOOkDJpBVeag3ub1pvtlFqpdZ9Kv57Qp5JQsAL1T4TWfanNaTsH2a
nbd9w6h55E7xwK5De6/akGsZ8G/3y5am5Dtlg2p9Nq3dZe3au5Wn2Hf/b6vCS5QTO03JpKb7+8Rb
xr6kCUIdUTnI14hhIxvP8Jq0aSSjXksBajjqK7OwsLraOQPu67fPVbX777XFL4e/egMTjRXqOJkv
a0L55qU40LhlHlxGrnLwV/pR98oNSudv7sblQ69vBqA5MKMAEmGQXX1nMcSgbSpDdG7qqHTxT51g
07LZkKrXnAgJK5/R4wdYFb+r8v3TKLjE4MEBpWGB8vD3i00mD4ZLgQMP7rwWP81P9Xl4kp/YkZR7
4yTcm38tuf+tqvT/6poWnVT0mv+H1dU/Xrv/KD7/4659baOmjd7/R8jAWGl/0Xf6UWev+fRrpfmy
NP+7sKz9C+wtaRewmy4X/CJn/avrpP2LEC+d5TyNBOjwmsjv/CeLkF8CTqgjC6PtRFIfC7L/bDoZ
/yIbxQAaSiUY69y/13W6jLP/GocGSXHyxRTJQVjx0Eu52lHMBmB5Arl55CY/oILV6Dm7/Vb1xRjv
0qjVe4bv+A5MpVn/colOfx3j1+iD35+An0fmqshwGAlqQiB/NRCNoUkQucKFx61H9ccIwXtVeuvD
xVVgOjhAbzBi4udPfjRZl30XX3dVJb4cH5UxrH4wUwZwYuVqudeqTdmUeowMg3I0XsI4Rfpt6vA6
i2ZcPGDQTH/gm8llXAgz6pG2lIpl2/xnk/a/rT/9vmX/eR4AeaGUE1kFc/YaBduLRVpVaMRRwMza
VlSS8AnL+bDpwhE98NfX/PcCyM9jwZy89DjoJgCgvLrm5VAOM/ZooACZr/b3GOBMR0PqLexbRb74
j/BTn74+5J8DDHkjlMUFEY0QKK9bdA2ReG0nQqFrQSpSu2xGLVmnLS5HWFzCuKwR0pYHY27Et68P
/E/XlWgk7jNq5Usv4PeJrsl1Y5JLjAlCDv3koI8xXAZlvJjBhKD5LvX4z9GsiuIlzxpxJm7rP+7i
FGXdmNSpnaSptm2y5iNWu7bz5hEVQC8lnjDNQDBTgB3fPEf/cIEvuxVFpf3JF9UuZ/ZLTaDsWsWc
LkCmZCRcvo/HxA16CXVLEH9kNZHIyWVcfX1tL7PC77MGTVcCRKFEckdV4+rZGWex01OlwqtJoe3t
L2JmzEz1zWH+vIV0upg7oYfzy5Aef/9qudLIplyOCLI0pge01HgC/LybP2D8YQb7+jtdVdkvDweX
j8NALGXuRX77+9EMASBcBVLM7mM1fsRWCuE7k8RuKUlR17hjqauJ0+IaRynWAUmyCMrA1zMZowDk
4JInloVQ4785rT+vAaHHzJKyxIRFns3VBJ2YYlC0JDjYXVgp01b0s8nO20Uy7CPsmsuvr8E/HQzA
LVBq3giGen2weRLVcAxS5sRy0LZtJUZLLVCQpjXqUD5/faw/x9Dl5SYhoGBmwHDFG+7XcaszA8U8
I4U9RN1iqcQDsx0hJzC0vj7On0+mQQYbqywJ6jlvm6sL2PrSSJRQQJFvyPs9UTgpERAYiFL4XQVq
yEXwLgpjdp/5Qv9dMenP+RZRAoekbczcjnrk9+/YQn1vx5LvGCIBf4PaOk8WZsEosEmVlpN9V8q8
er7+vv9wXQ2ZjFniLxBH/PHQVJIZXIK5MiAs83gS5jR9/Amz/foof8w6lM9NpgCCm1jF8sffvxlx
CnOMmZx2Xi0hq1Njf+9XprpJos63R9Us7yQe3m/kHlfFRx5R5lakKTpZEvLlqFdlwKIWekHpR8Bt
Kcv2ra8E5irNxhIGSTibGPLmKVj2AG+GS0wiAwq8Q/CB+zsnc7ifF+tYNBJllQCN+zbk4I/rzo3W
kaIg2kfB88d6RqGl3U49ju0ZPf2S7KyYjA1dI7lAksHnG7kRbyF9hic/Q848xTNMtLgPeIzn5Edk
AHyzNbxpZEArXfTdc/3HQ8CeAXmTIpMwRb6jenXh+jHCGawA3WzBOZ7rts9eyF25OHWJ37mZ41wQ
91EqMDBZJ14amUA9ZHeaEQ7nLBDPmjHkK7kzegNwai9voMWSu67WnRE4TVqPk1POJVNyQqLT6NZx
11fQyAYVfg8Xi+pLmScfRc1gsns56WdvGvEQeUOeyaWNbZwFoEriXmOJwSjuB+ABP/pMysdVg7M7
9ka4rYNXyqQEWPIE3duVxSTdBNOii0gj5NmqRRjyVhmOnMSia2/HWopOouLnnpxFJF2Jw5i+G6TH
2eIw4Fs3gTIEtso1ofEo9OOpSGahI7hDMbc4mtHu9WXPigiLk5k8x3o8HiJRGVv368fo+r4wq7OO
h0ZuIiFD8nX1zhlTCCdZD+5NOKRwKGFzpxQGC/3bzgFvC57IX97ZqFr4fDq5OqFImEfUq3kwxnDf
LurQtGQ10sNXQRZInZDGCc+fLEY9wLa6CQFhS5E7i9BunLhVTn5E+9wXfdq6bPGUnT4G2kHPgxK9
ur4IT3NDdS4Jd8oo08MkWBR98hCrNu80/3ZOsrly6AljBwkzpAhznqVLeWCvafj+XIO9il5muRcE
C29saTcD5IEC5poLQUR8HZppVYxV/CSCXKAuQ/bVXaT2MJRZ8BBJytUE51nKvdVM0JIdeKk3lykx
8qrCV+E3GuUJjqfZ7yCzxXZpFnq9hIvhE55mhsz9Qecr8AEVwwlztR7hvxr5jIw6GVCpD6ZxM5S1
tk/SEOKmIOpeFwoiOQwLobpAckt9GYYAJEgvq6mPdtJ8VoJoTeSSMr9y00ExNkAPwLaNabMUFEVV
rYY3T+0Jadbfizh7AZh1DcpmIEpdO8U3BMsr9FI4iwnVLwknaLZNnKfZXDgxiUU3vjiVt5VqJHey
HGY/1KZr6DyFVWOQdKA1MIBLSMl+Fxw7vKGI4VKzLi20govPupTqgkdN0J78nigGu5BmM7AiZTRs
HKNArmpj7E4gTqsbSevTNRjzaJdXvrYRWsXT64Xp1cqobLn44iGfVMhbqhAvI7NrFFuQsCq6Afb8
doUJ6UfoTy+EoMBAbrth8VQzom5DQSvx5XToomGZFOBOJPLexUpakWYDmi31HwFKyScEFVT5ZvlD
igNISZFpQsmcBTS6BRlnsF/TBUEk4Ez2U6bH2yzTtNtyIQ1oL7pAxxoSI7vlYPXnOBmFaReIQ+Rl
b3ZSckj98h2e0F0UI1DuankARoYxG5DpnM6I+RXpEURPHiz9QJa9Mi7FGzkGmRKL2gjEtFQsuGjv
9QCavtNwvzY9uNIS4uOtkZYttIYF5iGIp4nD9g3bDgIKW2cgtg6zVoPavuMKxmSLuY0gtBsyxdvM
zf3E9+0oqg3k4vF9SFRWsGHTgsWpFpXQIQaoWYI80GJ3JqbtDFh05komWsqMEQS8RgQ1tce06E7Z
LIhL4EmiQ8gOaJ9OHzdsswkGqaPnHtSeBVb1zleQdQOzA0OneKE4P9ax9oiCRsQ3Cde6FvBrjf7o
YhwuAYgtJEsOwRDq2Ie9tOokPNsAUz7keDEjsixanN4kBY/HsmgIsZvDYLLGRInsAH6kG6XIyedk
rN1eDaAzjZJwlOuQCkJb2j76SLvXwoccT+baWAR3ZdVWN91URR9hr2frvEh3cdtgEtUCR89khqn2
Wo7zawKxD9hQnvQvrHY+Fiovt1Ho32oiXJ5iuN6MZ1VdjzP8XDSot+MiOApTkW9FKGnn2J+P2mgM
dhJEz9L8UefRgxkssKSRqzyb02aCjcUkRWu/610DhDXa1wrvUJW7Y6M+g/bp7VSTj5LQRHarlV6c
zw+KgUs3E0cgW+M+By3K27R4CARJWWpT8tlNgBNN+XmhlW9iGD0stEGzdB3/Q9ZV5iUK5pXAAEIW
k3J6Z32H8XW+N8VE9ISG+ocsCYmllVBSixwHQNwEu5Ixloa+1dfSbeUHph3y4t0VmWKRAo4poIfM
XBdx4MArO6bqxB2aEfyHcbBj+QkyKi0o85S6DBtswo3VomvF5wAvEAQvRxC1zQj42JFNSDFZVqhY
c+hdBFCa0AUBI6jg3rZKabAXAi0I9N/Klfg+GPTlBWrOAkGrkEiARIkwAqVAQmSFZ8jMi2MyiXjk
hoyVcPQDfKa6ZvUGyKmuZJXGmaR9JCw8SivOhPGjBef8pLVSvoEzReO+gJOrArCQyohTH4UFWMP+
mDQSKihBHu9UoW5tKcsfxKnfzlht3Xpx2WQEUWfLWgUYCasjBhrSsBLiYCjXzVLppMMCTivpeGAg
n/LE3zR16i+jMce6o2JrVikWUepb2Jo2Kk5QXywRvdkcUiN9MIhhpWEkidyYzLiv5lmAu9I9xJDI
BS24SVl/gaFQRguo6k0Sm+8IhXubORYiZKW1bimE740MqaCXmRHz3Jiw6gQZjN5GcxZyEuzjsnyX
w3pThYm5IRMD+kGaf5rCRf1VZNEn28PQVlNfdM2pCD9Al+TbGqyAh3AuvVO1Nn2ArM9NkcMFqxsB
O1CZ05/opNBJgsSbExE7S7csBxmNii7/kKHhM+ooanTNFO2Bu5vrupxuQ/K7pKG/y/Jy13blbd6M
8dM4VjdREBGciJzKlkvzXZrSgKTeVFnPfS1Tz5pi8BFkFUrkmfvpWGOliw4zs/NtXfW38BXAnQ7j
Utcnm7i6vVJVeKJK9aFI2FyY2J1NoOFxgrNC0Hbz2N/IYcVE1/UHWU0OiVHe+zNdao2qxSoZ+k/S
E2HKltMuDHBt1SBheniUqJkukEZB/IQHVU7cFBlKroKRR5OhWRYNSWuZTCcqHXZmEyyB4uCCk3tj
7ZO4qeSMfk/iQsIM4YZn7bMR9I1jjOoSFpIKFD8Pk4MYoIGAtmzJizx/WLTZOzsb1Ih1g10rkXGn
1hT+GIuz2mH6ng5VgzuxxqKldItnJnAN78n84vdRhPUw4CWu6DHrFEIDpEgW9+oI/0MmprIw5+5m
yBiUlC5ozWPrt8LIp1nS+z0BAi3Om2Ly7dyPwYFELujcZWjSf1In/p82uk3kBW9ybRDtusxeB2Fh
2Mmcf8AABc2rki1gdq1lqnloZSoo1aZXjjnraGLy/Hs9r3Z6GlOUkaFdZIvyNRikLZzm8Zj4SbfS
AlVyYqWpHGESzn2pR/s0mwy7K/0DEGsfcjj2yixZizDajGAF4tKZ+tJVK2kbieHeCGNXNGvexqTF
2YNPEGwFE9JpfcXt0+oj6sN33YjWcNbA6eDX08SaHuCsGutBq3ERZTW/kVGGq+VUAhdTmpDddVKZ
IsxHuOi1Wj6ZAFU18a7SVN8bq2YJQ+TRZ9c2xPhGZfXESsMTFxdvaVI6VDQ+5LTfNFGxnUVhWaMb
tCAR0qrXBC9IJq83zBNV5Qcx8z/iXCWyQHOpHLlqF7lFYdwNWnacGzwSc5Y8GzV4IWV4KEywth1v
2IZoObVXibEAr+MpZnqifpp6Y9cX4LwVEjQVTF9IJXxWnNwO7C5OkcfNIY6Bw7d6A9aX+R1XxGox
MgqiXFmGGszFYKjvKgCCtSCUnkk9zdL6y4JHKB7FFvusMYq7VBBv5cA4qECBbX0UtuBsCecRk3aD
qSFlSKkYq9NgK6iQCQpt5gK1Qk6krr54iaj2uH6COJ1XAa7XBVjoKd5iAtsl+tgf+rx4NyZNsI0h
jneFyYqc1fSZOLqTAULkSCRtuCKHiKfG5NWNlhreNrDGyRceInYl90QTvIHMp1xkrHuxujV14R6K
jN02FAhHHeO4YfZsQ0H09IbxIi5i5AU6nNPBqCQcKvM+wtNig/0iBcLonymvv3ag9Sy/NhBN5ea9
PkjyhU3oFTkBauM8xhszU+6TwLwLQwGjrFrd0L+5waNTHERZI2G4mF/UQdjULVHIIYQ6J1WM2zGF
rGM0vu9mQXkSkgjbrD/CxdGNNYu0JeEZjbcAyUnTQ0sdiubHyO8Nuyn0yqPdclNU8VtSYyqfhPBY
lCnrLSJ0R8tsqk84DzcZBDVrpI6E5aR8bEQ5s6up/CiU4UYqF+q6NCflQZBaIGdDq9mpH0x2JzXj
ph/mY2toQIrloPe0IIagVk2ZYUF1fI2zbien5T7iBbapZsF3FHY9Du+rCBMvE8eecTdvIdE8t3mK
GTybmOdYjsxMoTtjQdyTk0k6sZxh8U5c9rhpWzACRhgdwUoe6bBuhr7rcBTHi2VZtLx1JlxzggoG
UapLGJ8mrKEikSBnynPtxoruO3FNQskizh6rmdRnc2Q6Y2axACi6Uybku1QDn0jdw5m7/IFchR+z
VpknkWCQvWhW06YwKtnLIm7zWEiCm+pDsFf6yhPhb4eDvKQxJDz3OQcGgrpcZAZPkAmzOk+FE+Jn
z2ymx6BvH4tF1NjDhLHSqJfMZo7YLjC5jsquaJubopMv2Ktqp8y+u9BICEomLNAaqTi0WsLbbmHc
F/GoknNZnypRe5ryxXHRKasuE6V1bXKZBJNc3bQb3DhoHkiHeZAi0jArE3CBGdxWUnGbdcDEkjl6
FvtqqeQ8d7Om7vq0GO2ikS9usM08j65ZlftRrNmWsIPhVe1BYGWOKgxP7eolIHeXOsY6BYDJi6XJ
Dya5LCRzmvm0k2uNHn+/WEeZfyOpeWD3xphQMSE0vcxAlA5wijIsxankjhKbWhjL7JSlz7YcL88u
TPpQNHTXIBocNKZEY+3CWBLZsxa9YrJHlZPCqeJh0D1hqIl3TLRh8cCGsb1biH6Y2pUoJJkjAHti
VoljHwAf+Ir5oIE3TG51QiDJzWoXabOCpwaioBGSmzEoqs+mwAxmCXXDkrECon2Q0xoUnxS1qrDx
R2o+hAxp8geVHO1R6LNxJYjhcGgVPWiXEhipR2DS5bEE04laRYqE1IP5LJ/8Ei+XU0u9r69JEUjd
VpMTE6d0gJ1UbGAQl510X/RhJ+2IvjLu9bINT8jpA4ck5eMs+/cLc7rBtyC+jeOoOvANme8I/J7e
lHo+DkatYCuW440ewPABYxDHqYdPsX0euUCMsEaBw1j8b/LOZMltJNu2v3J/AGkOdziaKUEySEbf
qZvAFJGR6PseX/8WpHplGVReheXw2ZvUoKQUSNDhOH7O3mvbnHij4V7LHBA2/Syj5bCQRNeBET5N
FlkABZ97mrIH6JubbOnv5GqItgv44c2IY9jTt1OU0fqYy+RaTkYa+GHQBi86StLbCKJamTgwvEqU
PQuJOXNNYlYD+SiXwXjMGBKzt5ejxX+0aB+ITq983fCWacbwtBAgQML6VN6WRXM59MPnlJynTVuL
/qlx5NfCrT45DrpxSNi0wqvIeUlAunPmCMwNY6rlMvZQYCdO9DlKNRADsxHDIWcvgaehP2Wzmz3m
VfhFQi1kzVWlJq6m9y2jVFsn68iTGwj82ARl0bk0DuBAh2EdKdAczbjNQ3Bw7XA0FHy5Xt12C47G
aJKwEJR+KdMEHEU8T49RZeTDVT/1xXfOZSF5YY17l1VpvZ9iN3sIIcj6kGdJoekMzSxhfKBBuZ1D
9xRBPb6bhhYZWhPOFyTLsZ8lJiepJEquRBHqRx7w720z3cVU87eFt4I4XHSfO8isxjMHYTquAYOd
x7lrliOvRYiavFifqpwzXkYqx53j9PPJWbzPiyiMk2s6d6FKPsM27i9LC5xi5HjLJ4P81A2EzKjd
ta0rnrOSE30fpYSRR13+7C00EOw4149mCBoQbFOEyk+5x6mrPbBo9nhXLV70itPSftWDHj4BFVWb
rLM+1aZwLwEGZ7dAlqjD9ZRck6I+UEowRQdkDMihnqaNN8tLtxl6f6r0mokO+yUyGeK3mOWdFiBu
zQRtxIQEZnvb6Op+rElqqCK6Tzwx+3xluEm8W5eMR4odgKb8OBRdfyS7FLTIEFSHstLDs5pmbOSN
Z3+RJnCymiLap5Qy95aXwxFxJJkjXk42meftYlpDG6ue5QGUFIaGaYYr0DP3hqn5aA9x5JdSpadF
tMOeBxA55OqqdTSFTOO2X8Z5/CtRxX52VbDLqBX9rJdyF0dKbbNybpOLeajt8jFsCFnc5tJurrtq
oWOl1CCeLU1OkyShudqEXvKVJgn+z9EWk8+A3ryEVyku1pAc0ubn3o+6/o6gITpj2s6OQxoU2w6H
G2CZNRJuEFV7mCvtbKd8xPdTycw4lrOd3DS5XZ3i0MJPX0ZYUKFFhf7shuGjI1J9XST9lZHLfGsr
nX3NYEp+LdpEY/Rox5mRmyO+yyht9sSaqzfkUiZDAjVBWQ3j5rvnQQ6+StqAHLMiyFDANa35Wq2d
Zs5LdbIlMIVChWcntHyk6QkLctaeu5mpBSkXwZjbal8tPQDLret0K4tssgznviQZFk5hb7EgD3PT
0Kkw6FrzfI+698Mu8b4vAlAxh5Ml8qi43bAKTmYUN+VxCCDa0qWmt3syOzO23siYGnh6IVAHQPyX
ovkGEa8ZvxDgxLuAoEQVvhA3Fk9XYuns+DjmPQYXsmWyT23e/ZhK2Ox2PdHrxiaRbgXca6B68yHh
0Ugxe2FeEMel9JF3hV1yBLLD+BHgtv0SkuR0V3PgDw/Oj3FCU6dtcqQ8nS0KiqI99CKu3PsMPuJw
srzBUfuga9PxUHZ597m0MxZVkdr8H9MA6mzNN2PKTyPEMZJTJKcZY8bcKzLqWjnBmRybOctvVG1N
d9ncJ80egLI6kPBte36jo4DzFX1H+tlNPouXvM5RJJOLU7510mgtAv9Aw+4SnVuaUZkW4bYOR+CW
zVT2CNyh/Q7+FJHqt2N4mUM1dYVBp2eovPSk4qBzdwld1W1jSPIyhwtzMe5nCx4vL8SXHGCakiNY
9OphGtPxS5nQfvbMV2NMaBS2t01K1ELTwmLvKrYbz6wPJCTp+4V269aFEnfJr/01oqoFBvvmdmKB
/zIuX9ssBrNIN3JuEQKmC707Tlz0G0CYc/LpptHezgkNl/UQH+2tsnI4an5rIrLsfYGXfiPD1txz
ig/yzUBwoR82f8aeC652BJfR2TelPYhNSoZVOIT1Lf+J9UjLPH1SXq8/CbNKDr2eXtzO4tUdLc6h
ptrecYSC/5MR73Yq+aybJHVcfmLalLu2UQX9OqivXnZhia6070cy6xzQkwO7wdTYM4klAxbFopon
HhG7ztVVD/nwJbSIM/SJ2xysU92OuaLXsI5bQc7LZDwkbcyB3tJpQ7Jd1HEuICWa4wnnxr6nu5N5
F2XpztZVXCdzuasrV6N4bqo1KmSsbeeyiA3yDSG7Q8VmwbjtXg3DJC6dHPP+LaBFxz7IMgZfbBlI
DAJg+Ok1KSbCJtdPqPLIzxsvoLmkXIil7vjcjlMjG0MzwhQWNUdIak7dyfSeinkKn7psztRVOgm2
Answ+N+ZXcjdCFF6HalSLWr+pQiuGlCu3X4qvDbaR9qqBLsLxudNSSKSIhNomdVjqkYyUb1Ot9lB
xNkyHtxcp1W9+blNkPnU598G267jO6tVSX6d1ox1tmLs2yrZqCpsl41Hzodx7dmVjA/8y/ACgybK
Ls0Owm2nmvo2tBpOWNJJ55Muc16JVtresoaXbt8MqjN2CqHC+Kn3Cm+nmglqsWdE7YGYXQkchfbG
XSqq5oCObFxnPp/qriUDPqhab9uMTC9D6s6bJSziI7O4vzxn+cwrlUMWBfhl3SiE+2HYXZJAfgly
MoPE49kXyBVW5cdIL0fp7iKX5bIjIaj0W6OxfLP2qI0KazxGrRGRkcHwfZ6Ya/na7tWfvZsYe2bm
wZegkK25ttWiL3kbR+O+JeOo4JTfNMmBFjS15dB081XREBtQ2DFrQZPjcZk5ikYQXHecedM8HWTs
thy6PBy9iy4CQMHpnGxZy1TueUsw0DpWIcWGl/RE1BXLXLnFK6mB865v9FUYpOnLFJrzvWF68n5o
4xEogks6mGOAi12EeOwlfChDkz6HPMOmkZPhfZVZG/hz7bV7I+zlKWaLqE/kEhkXMNnfstBItqkX
1I8YcznV0JCz+CbzMnL8a75BqR7J2Zm6bzBy12AWD+BVYRU+DHTA9KI0uKdzTO5QMdPeWhphHZZW
xafCDKY7h5PqncO683GwfLaKBXo1k1r5ktFFYHDmdJIkOGt+Thm0fopSVd6npvNFjTR2RjN3d/k0
BPdB0BP1lrrzXU6+HTsDUC1HFtW12zQOzfrOvU09UpNo5fE7CQJpmU626XAkgIrQJ5v8m7HPugvS
ogDcAji/ISsNRg0dSk7fGghVtO52dfTJFAHEuqp/aVKZ7ZD6HZ04gNw21fBvBCh7r3PUCXlRxYSp
qb47cRoHW7OWsDubYu2RJmoo90wT1S7TdRBvNTTBl96IQkD1hI2auzbNWWHpaMPzctIEQ2NgSI79
SXznMbj7Ellz92XMXF4TStwb/EvXylzs214xGaLAKJaTYHLsbWdGZjcjpci+NYrhT0vX7X2xRO2d
0fSnxHToG5n26BxoKNC1IrCVRhExqOSCpuWivhK848IZc+udKufiprVCWD4OOoCNi7gSxG+fpBd5
IrKdjVAnZONZom9RAIbHiEpB8ARzbUawVcW+6vYIuSqoTyNRcWjO5OUC1PMCkqOkTZLL0R8rLeju
j6HJo+K6W0kc6KMSBccBFJUXDCQ9hnpRIC+iTHJmd4xM+OFYLPvFEvV1aAzNC1Ek6iZJh7deFB5x
8vVy5EwTkqwRALZWuSGOBTT2Y21TiOrU05dmTC8rWIS+sOoxhpK6BNb9JJ3xa9VW0tsGQz2DlBL6
oSDv+MJrqmy3LIV7QwPHJeY6OAx6Ie9uIc1R9PgfxfSAJsR4mu2iu2+YilG+xuWe9Y88whPJvs5i
9bk19XpyC7Q6hpqVuJmm0nkIYhQAbplkR68ZvEOV9MGhJ7PpxY69beKCNeKRPaZFtHxFTUdXO1zT
DBO7uTcsKHMRZT8n2jZJH3s1mlCZZHijkcTzbpYRfRxb3soJeDzASvQzeZ5c9NqMt6JEW4AcL4Jy
7eWc7Vp5SONFXQRRSgJL1WeUGVnA+o+8NzUGpJKlxVuWFJAg6r7/PiTSualLq243VY8C1Wl7rsNM
j2H3RF4SqiB3lBGFTZKdZqfdu2vAKcPtvVUbhykoBoKNQjAPkz5JORL8AZnb98r5KyzkZIeQ5DnP
01fdITMpCaIy58oivEpcldqrLcoF9IKBhH8liPEmjpjYDZCBa30DoX1bzEXl01eZrlJO4wR0TdED
rfDichLZw0DlTHwvgMay5Thh9IwjIYV4p3ISLFY9c2QOc2OOLtsG/Jw3DOElOo+OH4I90Rs9XsA5
PaxsWB4XMZbblE10N7CI/WxskVLhAQ9768kRyUtO+PmecPdwy0AQWltsPndmeqDVnsAPm79Vrdnu
yNQy34yS91GsxtiCvT0/L241kkgdj0gGc9IFsNFNbnQyltz7jMUfEpBwZhIiYzNhrxxg227dNeCu
/5F1V6+xd9kagFeuUXhTSyieXOPxCPfmlRYR6OHRTaMJT4Je+yNLb03VY0wcXbpr0l6EUPPGXdP3
LNrOYMDFBT1FDiFrRl+xpvUt3iB8qNLVUywM5Epsqrtizfcjc2EkEJXMv3lN/6vovVyHJomApYCB
XcRm65ut4112RcNbUIf6QQTOfLXMff2s17jBnE7lF8MGbT4bJ2LjySSE5Vxe0cX2Rdd8i3ud3/W9
huyU5PFJrrGGJAu0z4FrEXVYC5e82rr+k+axuCR1PLw0ySXfBGqN2AkTcYvCi9xE9jOmDmuY4khn
w9ddkkPmR0TouWvNWC4xD6gCnL6GMUpp6I65he7uerswbtyYsUXIwf+pAmt9F6A43WUmvTAZLiDM
hjX0Ucjqu6va4qrNeB3u23koD05FVGRsAYzuprl78Tqm/NkaKcnhju05J3hp4uh1PdPmfgjHiMnw
8iOWcqDVeyIymxYuJSMToDW/sjYxuQpnuqBnYp6cMTM2UcA3KBoEWMnPGMwMvJU9TYAmmnl2T+Wa
mMmQu/w2s9NMB55q77Ep0yz0kzViM3LadmaSaZQHsqjZA+Ks283I1Q65M3c7tAk8bbFums9BQ4lJ
74N85C1x5Sm5j70pLqfGsE4hPRXpQ2p2nq1Qir8id/YOXUNNNsyRJZ4rbbf3o2UZz0Xcy+umcJrT
0i2fk9rNryeOWPcq0c0pD+zygWDFHANdmKuj7dR9QxtdLgTOMRzbqjXOtBPTfE1rP9tpDoZiM9DG
L4+ZXbDL20No0r8OmwEwJYHwvm13ovdLXRWvsyoiXHVyCZ4jclL+UmngMVMxeBe4LpOGrhMsG2Dg
CUs+LgWO8DWvVf6IbkUVR4xrTM4mNbDZXnZtm16woVGzZXpBA8a5cUTy65j7tlsc+gkLQk6bDnM6
9+WdEXFaeMpHdj97RhnnB4Zyb2saegkCGrMxP1loKiieEjs8uUUBwrTrbXWQBY0GUeVxt5mikpGH
NQ2amMihgjVhWn34JroEIqV0kGnB+T9JVZgvqh3rE+k67A9aTUwx1HJVecwAw2worsvRCD4TLfAS
kQPERJ7Zd6rZx8Y4vkpTZ7pRk0j3TmWMuHPt9ZRslX9C6j92ogJL7GHVd/qvMYucbuIUSz8uI2hq
MaS/eoLfvSU0ioRAVFfFrUYxFe4QobHrUW0fzMDAKitjOku9SkADy6C8MEMyODb2nJd8J9vA5Ge4
1mawnVfaePG+qYuLlhiuXdQX7XWWDA35xbBIORnQLlSevREm6pak0d4+mpv8KDk0+GpyX8mgQ+SA
mPIir83uc2KAd/TKIGy3WVc3B9pRQGkDhBAcdsmNr6fwjvuNjgg93mU6JRPa05GE9AUjzj6NZprH
Cz+SEXXVdmGKYVx6YsmfhpKz59bOR9fkD4vrhdybO1Aviq48oXTLiX2VGa3D9JgKiqYX81GLYRBZ
Mobl7qa4S45tWFCj82di17JJM0DOa0HHDIkKB5LwMNhKNVstxmEXIizZ0/6DvElc48PImJEcyon5
kGMhwpr0t0FpbfDyX1efJK+DE1b3ZSni8WCqKqNwIMVyU7Sk26leM1DFvO18abSBVtBp5vyaPPkE
EsPE56DoC5h5cV4OewE5cxB33G0257ZM+A2LcjnGNGA/UGLL1Z/wXnKJSscWhDwoCNtowPnzv1kz
Spje1tCspNdVTr+QmjP5Y27ba1YRrODWokRgz1pPnZ1DeMbodt8Z1jsMgru2wSDjcQo+jEFAQFA9
FQhc2Q2nOwDyLtVYMhXAbTvVy22VAf14y7uZ4cwaLz7+1A//KxPf/4/0d7nalf5339/j95fvfzf9
/fjr/4FN2uoPzBqO9CicBGpvxeL4afujv/GHhDKA+U26+qeD7//6/kznD1sL6QgLP5jCAYh98z++
v/WPAFAy+rH0mhZhO/+GJ3eG6wIvj7PBxf2neHTo6Oszb42ZVDbxyS6D084zLubUIWWPfqzbAyMn
W6gdmWSFrZ+o8bUNzaNHjOjRWKobKBxkmy3NVVYM8hqG/T4zlHWtu5/2kH+15H7LKXyXO3A7vDVU
GG//c/29av9n3xd/Yi4ti/8XAgaQhP/vK+yieXt7ffv7GvP4+z+XGHxBDBZIRF0psQdZLmv15woz
vT+AU1rgKbUkeAA46X+NpZb5h0OjFCahZGFqRBn/XWDK+gMVOvyNlS+zLlj5rxbYmd58tTS6GqgH
inM8Yqyw95vfSL+7MGx28KCcS0aw9nLrEaZzMCZqbub7/Y3ljMN9FSrjouv7mPlOqQ9/u1koROew
LP7uMV2v8bcN+MdncFjnyGBMrEbn7tbJjkeVNzXTkN4yD+Ui6hvHNJrLirPB9veXWuXz55fiOcJO
y0PqCPtcyZ+j0xuEZ6BdAWTdyZrqqajxuH7wUrF+ua9sJwIDDKcXE1ucOrtQ2gXu6Aq+UzkFekfi
13RwLbdGSEWM2c3o5AlHzqBO1KYuaI/5ApW0cawZIL5SJSXXwxQaz6HIbLVVdlOBCF9s7ymdzQkh
9lCgW69R8CybsDSjdtMh/bc3tjOk5CEYNWXKTEwZRNfUrr5SNmkE+04Rk/bSzBxIw6RjVoD1cofx
M0SJk6TMRSOykAXGjUnPu8XtEaaZoV1dNkVnLfvGyBMKxTFyoh2BZJV1cuhPRx+4wH75eUgeJlII
SCz8X2GJs7sGRC4j/FeEfhROrzY10j4YjPQjc/35euNBXA2gLs5tzECuPrtKXfejjI2UNg7ThoNB
I/9yDpB9zKzUZ29Qzc40UIessqvk4IWmeTu6OWztBktEanZE+imT8ZuLkIJ5FrX779fomR1N0vIU
gheLxXSOrd87cwE1Mu0yRtqhv1CNbSvigGBZGGLY13VD+EKWGE+/v6A8X6xckS3KxA5FBaQxb73f
BKZ80jFh7gZpoUP8bBIDmPgIzvNDiOv5NUytCuE/jYDPjoyqEmPH0L/Qe7LjnZnEpP6RwRidZOcF
+X5Ic6ILsgbTgZ9k1fzdDRYZXVQyBYqPxQFRq6iq2v3398yyySFyMGjgdjtnE/VLQUrvghQmEvnz
0tB5jS1UulR213Td/vz9/fp1/ZiehdkV2qyL7Ms780Qa6FvIWHKw0qQKzau1UPMX2XxbGIG6+v2l
LHm2YfHTePwuGAShPFMF8CL4e3Ea4Tow7J5ecTHEotzlWeXF+4EnnKhC05gPtWsH/SbwzDbZzNoK
UVY13t0Uzq7jo/w1NXKOUCCPsMmLPJrYYp9JsHcQP6JqIz+hVhLcPxPGrbAyXAzCm7MbaobpTQyT
k28ZNDdHstLRVIzxMNxxum04LylkKjsmS53hz0ErZgrmoTY2ZVjIu86yA++WP2SWtsz6ZdJuRpu6
M6oTyhPOZDQE2a06u1yI24gjcdOyUKLDENXRf0ri/9W2L//p/q0v0tW4w3Z8XkCRK1lj5eTEZUVl
UPumXP1vLjRYwjs43j7jXGi+ZBOqsnZW8+vSdsxwBpOpCuNC77bx5oRmT6uLDbKU5qUpveBLmxf2
nV0n9h3pV1YBN35M5T4bxvnPiaxE2IS1m1KS/reg+Id35Bn/xFl3BY+dEWMYVSUI8rMXdZc1ZFNr
WillUSb5Xs/FcEkUbrkNPbwNooiIdta2dC86XXfb1jJXDbuBpN6uA38ZigSBQjjYJ8bx/bOyK0Wu
HO+fbd6lSGt//2HPt/Hzz3q2gwVuA0Rs3WAT5oBbM8FioVsn2f3+KudeOW6JpBKyPQh7Aoiwe1Yc
tw18zgi7gt/l0QyVgmBOHVXzjaWj8LkM+6yA/a1M3oWYW3xCAImxlEL3d7//HOvj/vea4sfHwKnH
bs1H8SBIv3tEKwKaw2BNlDUrpvpZV4wPzdKEx2oanatc52tmeUHCDfGyDv1Nu/ng+r++LygD4fLw
OnPQo8izu427Qxu9RU1jREu/j9qkvtJlXW2suSDCjYGH/cFb+p8uaFtUso6New9o9vsvPC3FMCjR
hr6cIwCHc2kfOrsG5zsxC5s6J//g/fTrcpICNwCIe/Zc7xcPesfSifq5Axef1WiHzaHwW1qD/3rR
chX8S1rbgOVA4b//VqSE4lkb+VZR41lkUmMiZPNzPqh1//G7gPVAxUORwDzt/VVGt3DoV/JdPK8m
qtFIUd0LLvX7JflPV3HWgRZPBc0a9+ytkQds1QOmFT+tDXCPNXpX3YXZBw/gP17F1exNQNUBW5zd
MR3mYANGtiTGl9mw0Z3KDmPXTw+//zLr8/P++VI85uxdkGBYAj/43n/rzwg5xdpGY+cjVUGxoFYZ
Bn/1Ik1SGwFPM3/yEqRlcCHUB1/wHDbBkw1ngcda48oGUuKevel5glXdBGxkc80/LlAlPnW10e+z
aC525eLhz0y7xV+6vtj31mubeU8URIEfBHH5wUO33syzu7DSPCDQcIYEUXT20OlJogPAnrDebBwc
dUlYlLKqg2fN0wdAD7nWe++vZWEg5xFnNKXMXxgbkA+aiaZgQKN18T7xtHsMVxIUJ4SmM6z3bdp7
zj4ehThh4IgRpmdJcJWrkhB1M+yjT1U3OsFtzr/yMFk9SdbU4TgvcmSOxM02/cKmvMRd7nuqTUi5
HeYB3ouZovFo+6n9qS0lG8cquY9Zgq6iFY06WC6TsA8e+1/vKyY5CF8wTHiDQDV+/0BOCCjGOZBk
8TJo2BehMn3So/vDouz8g6fy130TqDG1HAZr4XhanP2EnBwyRMDE7Rl5Jd7w8nVXzA3QWkrvr7Iu
uo9wAr/8ihr2q7Cgrzi8mM7hD57Oc7WMXA6er7tJjArIDUN/c2O0pnA+uI1nQNa1PuFLYZh2bYYT
Jm2F9/cxR7OF/CZh5CRXVbtwilOH7PS0VFmwx+Qm9iOuC5TprnzoW685wlASgJfhDP3b7cI2TXp8
hFAoJeGUvv8ganBRZK2JtM4wV59lOLaYA4lP39RNjYK1V8FyzDKhdyaaxg/K9V8X07qvS1BhHGCh
s5z9wmgpmYL33HIiRC0fNRhm8riBLGqghPv91zzffNcH04JXppkPcGY7B7P0QR6lrUF3P0/6V7NA
FxA4MvyXS8jiu4A843dFv4+E8Gz/M4lXNut+AOfpoPwIlwT17RQZVzT9yw8u9eOI9vdNh1+LSSZX
sddmFD3X979bkuJwyEsBaGLJB6YfjhdczGg5jc0wT9O4sVWq1WHIZhEfCbcZKe7Q7s1b5JimJpfP
9WLf6iK79ZmsMoerGnxvzN6YTkbjNDj37DskaRWYFJjnFAaDzswDU7A0y1jehRjeCXIsc1Ri//aH
4nvB8rB4+AVd3PPvZVnMFxej8rEHd4fJQEdTDoSZ//4q8tf1AIOO87uNt1Wt28v72zdH9HP6DEOt
Lob665ThUNjQgzLActh6vB2QksLj9Yb+sWuLkv18MNgKoixqvygib0ccCNj70wxUxxwhQW/BWPnV
aGHGA31hkKcdxR1DJmvMAWfCaiEQrA+wRYxKQWB2mpHU3N5ATvbBi++XMn8NetGc7NcRjcnr5eyb
eWPcLXWSNH6XJU+mlzff2xExszXHzslqLV7Ek5YPE4PLpyDCWG3LSn2AtPn15vK48ZhxfYISeLjf
39w+z5yBySa2tmDAchIEFbvH8lHGwT9chaJwrXAskwud71wYmPAHYo/wTXwRqzFIo6EexO73K+WX
nZoGKwMPSW2oKNqQGr3/MukyUMCbU4MQvB0/107u/UUERHaI68B96mOVbhvZltPOi73oJchpChTM
QmqALUtffbBsz1lB0uJnZfrGhk0T3KK+ef9hIhP3clLoyVfyIQ028Oc2A3HlVFwfXem8yWVxaqZb
zhARDBsNgbMXVDXDCgsNIqpJz9b91WLphRk+QDD4EE2ErWaMBrQajWMV866SvQ2rpM8deSf6UD79
/jf45ZemzmA2RGmu4fywpt9/a6GavEpiNIpdF8RX4Ao6hGFYG35/lfPJ5go4UrwjHHLLYaWZ5yfT
mYK2dBjA+G4qcUfDrN/TaWn+1Ktzmracd11MxHAuDR7VAPXIdY0FC76XzMnZpINg7PGEhgSBwFSc
Ree4/hIYhC4UXnTKMqe9aCdXP1r2PEKDzOzt7z/+ug7fvRDWT49zgpQnIHaCSdq7c3VcytYtRI18
xpotGtiR2KigRF+voYL8/lK/LkN6bPRcOWRQwpDbdLY4pjYKghmBpy/HABlagNqj8MN29LwNFoL+
rxZFKcgWrBnVNhaxhE9BVvp+othzed+I+BOzPEvx3jf6D2qKnwPodzcCWgFvYXK1eGbZGc7ewn3e
m10YgkNC+NQylcHcRT/Qy7DSTNmoUdcrC1UL5nFyZtjzvyZd0SFqTx3jax7P4rnrS4kU1k4ec6y/
u8krsmcMMmQLe0Y/fjZFOz1x+eAp0FaeblUzm9cyi2AXUBjjX50sBIgoAo3wrmzTmbSp3LBL3gUq
cU8aocm15L4i1zWNv3LVZDX4KN1nO88Ngk/dXE4we6vCObZm571SBOMQyAdrUrvIXSyXnNxSAfX0
iM/ZRJQ9TDK8PHmhZndPcOHMeTPLcnUM0dB6i2U9Pi4J7NOdJcJFbsZalxjv4wkNqzeGC5GxUfGt
1u040Go2IxxeIqOBjenHGfZmPevX2vEyWC8occh8ojto7wuUeTT3Sy8jnrl0J4jpmpfi1TSILD66
+ay/6WgEuaHtiLxMhhJI3UJbDCcvzNJ6M8j1wUmGLqgu5BC5ySGpPVFspgHxmp9Ljv3bgFbyc1sU
qKDjJKkeelU2z+h2Ie0szNzIC4ugmW6w6oBJQKjxSbH7V1vYFelbhUX4mwub4aoM2mj0Q9G7ETKQ
pXgVk13sJEKm+WhBu0Df35d2u22Smuh6VXiTX5el8VZ3Rk2ydlzgQEuMTG7UEBry2GrJQCMtMsRi
ss3ceN8N5WJseM87L5jHp3s01t69dnpIYu4MJI2GLxrNzmT9bEozWUJfdU32PdeoyjfQUZfrIkVV
eDH0oruhL1R8wXqXfK6rMsUxNDcmXqGeOdwe1bfk2G4bECUKRZf4soxqxGuOCvLrssm9aTtN0u7p
SQdYtec+z2+8vG7d3VIoXvsCl3Zz0/cqn7cZIjNKFAxnBfrnboLv4dY1ErKg5asKe/HMnSxrICml
8tJim7e981Yu2hiAWEhsp2WR4sUJ7N62/cCin36bFWPi8IJo4WgMbmHbuKRwiW903aSdP9PwJzs2
wceJPwu5k3QDCqZ+sQpCgYtSob/3mvXmAViBvdMRR6PF4qAVj8d0axVte2mUnlWjLEUHtZ/yoHuq
kKYyhMmT6EvZVJ3jj8syfMuDrIFP5Ex1tO9tJ7geAw4+V6hfo+dBdlHzqR/EbPhaVWOy81ILWlWd
pyEErsgt+h02XzTfheYY7UepSdMC4IzXXNK2rp7jmHmQj0kER26+yOo+cyJO4RRX89s0uM5lWrUy
u0CbNDwhI29acmEpo/k4efG1G8wIj9DktFchth8UUkNuHE3yL79mYdR/mSoXlMpaPAmGE4APNrbZ
EW6NRTJ96sVsW5fpbHdArTuUoMNYecQXpT1jgTixpn4zWxaGuw7NXbs1p376WupohrhSDfNdPFkC
ha7T9NapqjIpTlJQx14KXJPMUROYSeXkKjA9Q1o8xPw85XGsjMkmZ7nw1CWmEKf0XeHCIgkaS5rb
uu28i86Ae7fJp6zCc2FPGX6/Wg3NlolAeT1nEwOPaUy8mUN0jwQ2TnAHeGZokkGfVOPsu+4c/TmF
9YI7wQ3wP9i1c7ILz7iSir6fPxtB9cK5BS1eQIf1LguHytsyxKG+Td1cvoYRJFdfgQAjtb5g2M7W
uW6wSQGSDG238utpSNxdGEKFY3hZJMG+d52oOooIiibQtCGvDkLk8XPXSSva6iJnYuMEKlU+W/iY
bpTXkRo/eNPCnBgRJkCSiIPZ1upAq+LObDA3BhJ/NjTVvsWAhfvAR0itAIvkaBwPU50Sjl0rXTw4
Sz2/ZejJSErvOvXF6mYiPbEQ8PIY29hL/HaSCO1xzqGEK5sF/wPgCsHO6BQ98vh4gMLVptZyV7hN
9NI7mTteaY+X3qEDHQdusRsZ2cQex0KgPQhLt0kvEEaLwUXjC6zzr6W0x0cMChwSZahDbzPZDJzM
edmGhnsxJH2NljrRe2KXrmkoaVyPw6WDqgzqiOA5jXeGE74YlfOSa+MCbF60S4Jpm/O4A82YdpUF
+i7tn4rYuZu64sn9P5ydx3LcSNdtnwgRSHhMYapY9J6iJghRlOBNwgNPfxc4uc0iQxXfP+noiFYL
BSCR5py91x4ZM7QccUPdpLJ5LYz8wOEvnPL8j5pmOza6BxMFM2WSm9q0riML/g12+MARqOEZy5j5
B8+a3f0GOUPn/NKxuBtNd7GIKHuos/R6goiEvfQts3EBtfXVKl7rAcZFCXfyt+iJvRD2weBvAPmz
Q1YWpiU2nmK2d3bq5DDBW8FTxZa56gAskp7b8OIq0n/GGI3xslGAbiL1ZsDzUALTSIb7CLMkZB/T
nc9oGVxQEOXP4mmzVZN4raJTy9s4sudAlXKf2t3jMJY7tK+BAPp9FU0F0y6EIyjdd8ZcHHrFWLnD
8gFh7gv7jUcQAJQJ+2T6qSLIPVMXe18v608rMUPZuVexZl7w/u91rXwy0QebKTSUvNfunSa+24gc
Zg7560o3yzYYOKkRX5fGF4wykEzT31zG5zaHl6jEFFzG/ZNo4isj0XCrz9O619fk0M26Q7NxeoDK
sZ9GBf07/JlW1Z+iLvsl2srHCQdudmz20O12Eb0iICrVjq7Lj1nRbgVGuCyhyaLW6oOW9oHrRpWP
aY8ytELKfIvOWlm1fU/MrI7bMMkcAmZHxIBlsoZSKWJ+xq1Vmj9GMb0oEsMRHEAl+531xXsXwSGa
u4qvfL6Mszx0JwLm3PIG/tLgF4o4ZLHQfzopL35ewE8qEwFcCXTHaLmYVlAygBUnTX2vGUChLNb3
VP+JQ2I/mcvNFJsvBd+TN1hpsFrqWTyY8n4CQzlSl7JqTO3aBMAH3S3ugQUIjA1Zz5SojxGKcMrv
21dN6eqgTvPbIm3PatBcdharvroOb3z4N9gYCzzOGNwHmylO1vP90IJYjvT+dz7kIxnmSpbjzy1b
NkmzjRmgrq6mvlEvW/T5OxZm5yVh6BgHdTKvdNs4c5buDASkfuY07WU+0jO2nUvgP7XX14jMC125
trIcmsBmoq7T+SxiH7NPuvy9Aj3lr2X7J9PKR1Sy0Htg7XTdL5y3SuN1Dfalw4SDLqJhYYBjqOo6
wnRhzs9WpSs/NQQf76VWAGPRhL0AMWEPEuOTyGj4FwJeg+s0GvwqTsrsIdlguUHfLfJ+hvDoHro+
gU2tqgsApaTTMCRYLVYQL8GfoaOQ7dcf2Yr93V+SJa0CzPJu57fJmF/bDvnL4SIpTBX6trbAGav5
efDE/7gTLqhAz+pp9N22Vvd9Fhv0HRpFBEYn0pvINTF3lHwVIJaQ0OAudjZZkcts8IbHV3vDxSlJ
x9G71QidcsSvhLqlZbvZiAneRJVAZZs0XY6cLEoJWQ+TVKiuLa4AqrcTc6SDCdPjrsWvUjWqO6kl
871hTWO2y2MgDl5fIUv3RQEmEaXHOjmBxHf1ngBY+InCNmLs6rW8s0c+rkAWOTSl1sknpq+N1TA1
OrjQkYLOeV9BeGL0rFURNEvGtjFP+hZrAFJIxO8gLqTfFVgbIHVJ8OYziwsmKdiorIPJxr3owjVP
8bhUua7gW5HWiJpnGszUF8bMNsScRfu76YyZP1I61r1rSkAtCBcAU7YsJ7OHWwPynr1p33cJQH7D
KxEU/V0iQy/51NrR9GJZjAbKHGCAgT7p1MwUG8s/TzEvwXtRrRovpL0i8VrEqN/rBQKOa8kEC6uF
PZod0l2KLwAgpSLQ1QlG6KgM5t+skry+Wg7xC8Zj0A6mXSRvwlUE/KO8b5+VXoyXQA1I9EbKtNBF
jAbJba+d2nud1mVXtlOytFtZv5lnYnuFnpDFKwxvkBnSb2wJhXF1m+4WhqIr4biK9anI0DgFVBSi
Z1t21ZuppJqGsbMSv7QocfnXQW1uDKrbV/mii/JQjmvJtoxzv+mncuvPJRVGU3Cc2CfOa4kFKXCG
2B0YoWRaeioaXPhDdk/ebcZu2wdNC9gMz+WFIov6xc6b8ZoqADe/KD1PmXaislVqJ4xxXa06cLBw
yiB8W+kwmXVls8/II+0nk7fm+pFYWdmdYWT7Fq8Oxc46V2HCyaiJD1k5pj/iudJRlWepPfpOaSGP
mzV9eFONuL5V20znwzbgtQG1KJ+nHOYiQQBbkxb5jImYIuJrhINSOT8yF+2Nty4OJOCiaoh70wU0
dtQK5UUKt4C01cGwRGBmUXpHisHgBlO00H5NrSG7iawJYN+aLVguAA2N161egnid2mp645yRIk/R
177fNWNeXwlbJtLDaJi8NfwPPyw4uCVrsKPJQBJmQpm7rB32EJ1SA8GM3f5WREX1a3VxzXrjoGi/
aiuqr9AtDMJ3RwXWj8LG+7fCxvkuFeXKycAuhbMvO4N02DZyKAy2Q9oQ5ZZpyYYH4Si269dBwOo0
1ELfKXWNuwrWGvayZh1N8yxukCTe0o1smwAOwPCbWojaB2C53Adc5tUtf+34Woiao3yOwughcdnm
AogbcDiCy+r/CllF4Iey7rXH+BSHIDuYmzKKBhyCcEGD6OMYChh+6pOzFt9rsYvVJW7CtgZM5VkR
nCHPdVPKHsvSLVh5U0OZYUSssNEcZNFkhCbFS4Qjh1mDLACmvCZvaUdZ5U2rFFBWe6NgQ6mAtidK
jlKBDQJrbRdP78vpMm2VJA/HhcasP/Yc2X09nvle4AZEByfmUMNRogF7RK9dfZ9sfMbBCOfupW6M
GrqWW9gq/qAhOV8BhsDgUKbeCeyMAeDFyjyDvdNKa1/a5kXWldRP2jFLUFxhtVM5pdJ/MZ2rQh0g
Y3KUHX6n8wjvsqJtXngMwe6iUxUz84oB9y5kpcVpYGBqH386b+9plnAEwIgRsbPN5+GZHa1CTK8R
bcw5MA2sKpiGQMFV8SMAge6p7rALocIsJyOkYsGYkFnPwu0CaC2CXlnsfpdYFlksk5jdA2Mun0F6
AJTx2ilfCKcyzUTszdohZ7pH2RTMnQ0bOLMAGQTT6sa3ACg3qDWofzo8fb4A5xtNziKdWwNiXw2l
v0C9oMP6LDmMBE0y2leqkSlxKIS0X2UFP99D5an+WpjPtN3YtOrrYLXrH20Zm7cojozusM7Svuon
KyFNa4qjuyVJceAXS9s/KOwkpF90KUMMl1xDoqFhxxKwZrZVuHQ1+yOKQTAYEpkuwdRRfQJ7Zw5v
uOtTRF6AZcBdzNJNgy6GScJ+Yuj3ejG2qj91K2EUjjXAiLaGsqG+qlgRXL6oyu4oBxjq+cLS1fIp
xyvYWhsrU44h+qbHoARcXo3Y3CTxqCthPVSFybhi/QrqIY5vzbZhMFgdJUhQGCkEX0C6g4ZHZV2x
a7Wi+AFM0XwXKosM69OgsWfWG1ZwhSr+rK3pujdWq/6Z4c7VQ3seydIrlFWeDeWS/6ZIb13pc95f
A9lkTOXsiS0Kje30y5lyeYU3jiITPrqPtj7mmP9RIcMSg3SUpBSaZpTrN+n7fxWPWraKOsrS3He7
KruAojNfcTg+IXH4pgDvIuwQKEW5Br2dzxcRo0szuOJ0ytEzDduCB5WXdXKiFS2+NjUtRMxowDXS
jB36D0elW7gRQ4+GAn5uX5XvSSbci6yuiGyOoaMaQbzkk4J6Ym61DZKsvrdubHSXZePEs6dT/kh8
M47nJYRZ4bxYAhIVJ/m2Y5Nd2hzBsXBHCvPUQs54goO7opRRJL+heJUmnefKgBjmADg/UF4D2Ggu
Mn/VkwLbm5Hmy3wFSoBjEdVhiKh4pNvZt6Pe4RouEQzBkDdKioRo7q+S3t6c0flkP4hh7ROfrrAF
O5XgJfWCF7pNiDqzkddrKntS7Fbx8zC42t91ijjAQSd66VKJDS0asu5vV60dFBo3G87owsxzUOVo
4/0SRNIf1P+gBV3dmWUA2CR3XwBd1DTTtd60fVcFDxfM1QDZFRRW+tprlXxlte1vc1bDJbBNo3hJ
hp5DAAy1BoUJW0z8wR1dxMtVX9hGEhyA9FUUFK+CqDJ7FxiIUfxowc+jeGlN7I3qyhR/NnGagQPL
6ZiE03XsD13juO+G3db38YIIImxEtb7OGTIxT+nXSuzUZWIDrtmdjJDWjykHNGYvD8qTonkLMv4X
VRjTk2bUo0LhEdq/J0cLj7hN6Xz0JhpTsdfOilN5BfQXXgee5mujgCQaLtU6Y/VmNsj8cUiqh5z9
F/tMNsWX3F32N21G9p24y0agQBCb/ipDKQ/osQCV9fGcPGaxvgqgbA6e8xGKXd60lO/ayOCA3+N8
b/HY2cUbDmoiMHtzfDzRZNkG+6c+BiI+BAvMkXwPfNxHXdQ6nzJQBljxlRnXn1+5ZvTiIBshQHOE
XhMOuS4gPxvW3N2KdUhhX5m0diH3KMiG7HxWWAyaUV5rK0Uzr0VqfqMtjvU4dlmnsAko18GjDBk/
r6NqTSf60B9NuU8/Hx3dJsyHMoCnw7GPW5V9naY8/d4v7ZmzRww4jcdt5+0DTJ/5lai08aZ15u6+
sdP5mnPo/NTMlj7t28Zt6IAgVknxFCAn22hN01k3Ok2zH4tG/SvHtb2K1qiwdnmxqvGuzcj+iNpx
4mxfaCn8Y8U0qa/atv3EjDZy8myiBrAnXAos1zK6SkG4vVCxiFOPzWZB7mo3z1dr3hqOn4JTo8s5
jcUrWKK5P4CxmfEFV3J8A9+9/oZOmW7pCAYlIEgR1VMRUyRnKWK7+O9B8M3ESysfJTM6BfT6x+YG
DjCVIhaUX1Dx5J+uKty3pBH9iXf1tcfN1gPBPPYpmxVEt7XP83sp5CQYNVs4I4XknQBnAOHcGf6a
TV4Xh1S6tAW2A4K7W5eFydKhmgiWCc/wRTNtPa9/37b42syk7Y4nCF0SUgLe7+cfpCl60lL0b/w2
i5urBfkdZ4LOeKnmDdyeFCC1Mle/0Sv6iTSdq5D4iUdtmKkYUyc5l4ZrBiSvUPQzOF7/+8d9/9v4
WZhvLJwNR4vUXNVOVVIY8RczJUSgapOdWUf3lZPN4b+vdORnJPGI97L1MBHzIolBNPb5MSB5y7Q2
gtjmzlNfwAlr7b9ubXCGLesMNeBYB+Z21K8zq99ZDCS/H/L4dSUyChAJzX1vtHv1sot1AEVzXp1D
FqLzkVF+rlstejrxc7+ZsQg2Yz+CqIuxeiyVmFEcFSwUMCONBLRhJhG62FCN5rbTDkOatDsW0zTI
2HqeW/z4kGPlcJ6q0YtLfFCQc5C9p1kRU+LS1Ss45RoYzNJI6GY7jlfMQp4Y+Nu+5dMcxfPFG4Bo
VUXPSO7b5+dLKouY+gkzV7OCkq3TOPZjt+bNatbvelDTU+9zm7KProf2HkXFJgTXaRJ8vt4ACHbI
ie7yLdz3kHIk+1Xw6iEiofaA6s7cyWFV7yebACHK53Wg2yN4224p/0cRPAOLFjkTs420g6ieozGs
iqWcbfpXvimG/o8CChEP21TtLOruh3KurBNyte1BHt04MnFEfhSAufuPGN//iJLnSDUTiFWYxoe2
urGMrvpRWqN9ORl5dmKv+t2lEFkzbxi2wUs90kE48BwG9LZUFeOYbAfA8oCLIzaHAE9c94Rm5Ov8
TJHL5EFaDqYjXurnF2qYRJ8Aim1wu2GKdNqSAPSSCeHfH9Y3t8RcKGiE8PC4t6M9vtKkEH/HpGFB
W81Am2flOq1EdRmJwXr+96W+fhEmi4C7yakwzeKf+XxDcoxasThQMEiMGc+SNgfdKsrmICFP+Lne
ZMH/fr1tZsNiinX3y/WyqI6agcKKP0SLuQcWNWwM8DZU3dK5SVfMdSdm769zlImai10JywpqmWOt
/9iLyRYdK2qBb4GjtRY9ZJojr+xW2Pu8y6lVD3H/sAhnpRlR5cUJfco3Dxh5iYu+hWYpFLij4dlE
VWNwJijBuVTmtT6RY1Jpsj2PYW0Fsc5G998P+IsoH+gquy8bnx8LCb74owtOca0mDuxIXwTK/Xpm
/iBgZx+drX+L8wks5yk+hPjmAW8+FxYspDlIOI8+iTqrxkEbgD4FPw/3f+4Phz3J72eTF9yRFX7i
3r55mP+91rE/eYk5kanbtS52jzsutN/v/z5c3J24zNePnCf4/+/IOtqI08Iq1XbcMFbdC7GLHuW4
E4Pyi+/u4yUxLarot9BgH2+W6wm4O2eVxpdh9zRfSn+5Hc/MC0ISfMQWfhfMe7QYB9rgcbDeKjv3
9d9P8usMs8lFdcajRWQo/qjPnz2FixY3c4MkmDKdN0ejc3BBn+/afnX+56fJpVxsaAwQJGvW0fho
okFXWtmnmES0+KVjlWT5c/9XNT/TMrgJwyQsEosZZvnPN6TJkg7m0qYcntLiUcaVeb+Q5xjKPDml
Jf6quN28LhrBkbw54jC3xOv/lmBWa5qNxZSpz7lhAE2GAaYFAxZIBBrEEelq/LMoFaIssDsQqaQl
Q5BqjXX1v79CIoFtDenZZng8/hWNwizLi6QcLfqQVtx0MLLqmXQ89cRi/vV7YC3Hx4ajF+MLi9Ln
+8UZldUwNHEsK+l0QH1L7tB8Wsi8jbnPewZLMCahDmA/Rw5+dBlkMI422l3u5wpWH1LJtPpOcrwj
u3qQ5W991spQG5b2ue5zgG9OXqqvaaM6D2XZJA9JbGhb+MeKatS0O7Q8xSbdMOk89V4TTe4Own5/
6iT1zaOhGMmhAJs8bsvjR9NlNJhQ6myFMlDMYjNS2nUjT7yAbco+fjJ0RFQB6wSJwfGrHlS3EwuN
FxrZY3kZWZV9l+gjLEJhZU+tpls6YoC5OzHAvrs3C/QLMyHh4hzKPr92B3SzW+gUAc1kMA+uhOiz
QB4+cW/ffU0algacFMwRTLtH4zgVKMno9MHtrwzIZbSes9knvDKjWFFaHSmjWpNoYaSDIfNEDXDW
d7JivCD2SO1OzMvfTIua7uJw1PiyNNbtz7espOBKP8TObB2h+mmUWRFxLntHa5Pg35/vN09Xw4Sz
0Wsshrx1NNrlrKVumZIWYZpzF6Ic1EJrwm3+76t8s9DwCjdrBTge7uu4kkvCW4lYFMlYucg26BQr
/7VQDmu9Et3SgWp/GgIjbcJZiWa/kilAOexB+DCaGp53a19kTjdf9ajT/QadFsDSLlYvMc2jvGzd
JujLtj+nD9AEUqllUI50Y/59C9+8E06XLB6UDNlkHPsbdfSqswCK6Gudbe8qovE8RFYXNA7/dw08
knON2hWHQ45KfGifXz+mXVL8epuJXV/Z468jGi9My82NwlHxLiP676CtSXuXt6t1QLFPy1Kp3Ot/
3+9Xqwq/Am4CcehM7IZ9nF/dWDPiHYfS8tznVkf6b7NemfViUKKKuiZQnORvOyc6EjeyzhRtSu+Y
g4z32ZnzTcAi+AdRCF1dYgauC+PQrrhBBSoWUh1HneUeeQlkfMWmS50VRRqO6iYVLGX2PC+iOjEC
v5m7PuwEmG0x38Dt+PxMIyE5lIqFD6nWl2daJs4D58XR06mfhEKd3CfQCMmJZ/jNmMERq+ImdLbd
gHV0qilqMLrOxAoNlgMJyCCyy26QaPKcRD2xv8eSwR0czc4W9QQqnh8y/ONiGl3sPCmTTPFmiVTH
MwU4di9JKFWPWYFyTR1rmvMdVkQwC2WeP6b56oZqrBPElHQuWgM9IANYuWyHKt2wj6UaBRVhsI+r
hfOEvhk0TW/YBMIhsTPksGIEFoavRrVunscAY36RSCN+Ndaqv9XUscpQ6RftGpS+rdAMMC3MxxHN
SzxfXQn1Q9Qqord5Lp+WtCzZAza1TniWrim3fSKA3IvBLa5xuFo/lLyyL+q8MRFhR+p8ncuVquHo
SHGN0jzuA2PUlMS3e9n8GayhJtEJpjdabbizLUphheybZsisx6E3xcsYz3DuKLTKzSlLCJ9iO1W0
05j3h8AupXLeTw3dTWay7Nx1k4VGDL3j+0KNLcPDw69HiIGmdvQom0B5r3MQI2FsAGn3RjNGs5L0
9TmNPtq5Ml7kVcJJGqBPtzZRAIKz42typskFBaDyq7fjJnk+7E/tHVxXZIIkb5Stj7MfFaDlVtT8
YPqSC6IiII8AhtgpUHPTjAnr7cDeud20XA/WksOCV0Z07kUOst1ziYN5bknIXgL62+0vC/o6hWPW
uCy0C4xinlVU/K1uRbBnwAavvUR75SikubdkwJVRRajooPQa0PCCHDM0clmDkNpoxtl3yE3t9wAU
0CiikydUV+CWOZ/cMiK/unHGJ+gs6LYUCiYymOasORRmZJeXgLshWJW0mL2cgsw77Z919WUHfz7I
eyu5GofUqkOMAcNVIQlB2XeovFDTkcPk+KhbnT8JTTTeLbd2aTcwVkOjGFzG6px3JhrIcUR/OUu1
8OZJqVFFGM1shIuaO+9Uieb8vNWWVoNGiaLHHBryp5Clz2boKMCDmzkeZr9XxykNUuqK6BAI+LXI
6kxR42oz0s8t04Li50TKyo3aLzqD2IhISmNELOh2NBqiYa1axW9mFOoKss7JwVin7VHXlhj7PdHg
JNWKXJub3YrrUYZD00nyIrCVOYi6uy7zaVjLdVdak9FsTMXROlvpMNCJ60RDyquToINnIJZUZ5Na
v1hHxegDcsWWn20ryMYwtaaHLJ5bBUkcH7V7Ekeaxlt1wPWeIiuD/iHpv6YvkzhfSV4hRQHfpqib
aweqpti7SLSzs7yMiDNE6GxrQd6mdnVYmxGlcMznu4RZ60wPsV3HsN1HCmNe2qbTJak91svIgvUr
objfhjmLJJqu0iVhEm0pSGElBqRPaFcOaiudtRgfRkq2PLjVx6nOObPYnTDrS6ObmChbdWCwEDbl
ksY5GgN68DaK3oxl6Z87O9eIr54m+49kg0bnZiQNJKyQuV5OAmTr6+hQu/eESm0Yc0LkvqKJjBAH
jdmtiVbnSWFDf5+Q07or1Sk3N2EqQU+Ks0UYk5QqzslAaPUwV634fcFe/4TEon7+91r7TbHEptSO
hRd1lQob6WjDh0yKkh7hAf44tpl6j3epJMJ7EAQn0KqLDI9HmNxO9MlflUS3wADjcN67RizDBqsJ
+/54TU8sXh8L/OcFheoNVkd4cxTXqQB+XjLrxBnaGcgVcpDOeFpojKASMVXzwqoJ7kRkbhi/weeT
QVug51KxYImCiJN0QocyqHr5y0zU5YdhpfriL0tS/fr3Q/tm54pbno49vXtOhce1CxMXsVmu1A5w
STh+web8GtJ7/v7vq3xdwjHlbS8Haiz78eMzT7rEqAgJpfAVmwxgeRlDr5LZ7t8X+aYR9vkqx4+a
DuqUEsDrl97bvXd49cO7uxOXOHUjR3uRtrGHNt4ukXu2VwR/0N+Ff5CReg/5Lg2wX53YcOlf38/n
e9p2ZP+pvVtODNGg54Jgp8I16IPGL670AyiaQA+qnbxyr8Veuc/P5rNkB6BqR9TKrghFWO/MEGeU
V10tZ06I+ObEwP7uhzkGlZoNpshXd7QVFL3eU5dni9PgWwxtSfIWs+IpQ+A3zxvBFI46hqhLeebo
lWYdMsUEvBJlhKI9mL2p7qxsLm+7pq6Df7/brah09KFqAtkjB2xqW3SXPz/p3Kw4eYHFQbhMpJcX
E5rkN6NVv03Rap2X44yZB8ZE9ygJVZvOyFpXTrzsbxQ0Ng1316DBqaIgObbK0mtfbDGizxe5mVVE
khrIPLtuM6IVOBq7gDCf8T1yIrv15NL17+YcOUVYNUDV/Z5sjF9YANvbcezWTUWuLRU7xp4Q4kSs
656oQ73Ee2xif7OlVORecZP8YDmRA665kZhT5CCb7sRz/ULzordCwwriMNhLk0PQUTWvIodqwHWJ
3zTPcbPmfa5fVVE3vrcEAd6yqybjYiw1F3izvjS/q47hDnawMR6UZLZ6tGL6HOqT6ygHU+TDfWJR
fSd5GVigT6CRbYT/HgjfFDEA3lFMpeZO89pxt6H/n2+OKqMcZpe2RrF1XWH9rQ+OXg6+tKv8oRuH
BXGuKn6vJF/+TCgp7JZ81MpTs9n2AR2NR86uNHQ0Tj5gIo+G/tDA44kBylBKmVzlwh6oeJGVMLCp
LHT2Xn7uFsvPua9zy0ubdZ7CkmLVr26t8rcTD+RrMY/jEOQYg1MYjf1jZuJYQPsjlhB3cttnV7j1
SCICn3oRa4R/ZYStH4Qj1TCv0uW2z5L5iRGByUfkyo1dRVEwARoIaVotZ5yk8p0rImuPLMa46mnw
nRhu2wx8/NhYbak/bXMGpcfPL08oCO0mwGT+mOvGxr7oDyhZMG4ua/FIFNWpisY2GI6uR7OcVpRg
EaV1fnS9ccA5WZKl65MzUl6j/W3OZL/MZydewTejgcOvQzAW1AQ6Qtrn21plXLpZDE0/TcnM9KO5
Q2YjYtjicLjJJ0I02VmVZ1s9lrRCHavFM2k8vsarap2Y+b8+YWdTBlHd46zPrzn6nle7mBeagbhX
B3f4kYraIZCjX57N1dQJHRPp04l73x7h50fMCZhW94cqAT3F0cwso7bWWxKHfHt0lT8EMUwvzNTi
TmacrSkqw3q2dInRwBiDPjOzQ+TYU6AXWEw9cpjK21UUyxm4I0oqa2SfqKxqX3UBsJQ48G/9A/qS
xz1rdyAyExl75pPP2UU7Tt7o4vqcOPfMmdYkLFvX+m3pTaVxru3bWxNzxl8rL9ucKAWjsbzOseJr
tFUTUVORDq9kRRPLxF9vNjO6JPJXXLTxnbEu9ls7WeocDviZ/w+dEBTdTFy8VuotTNSfh9iSta4W
JxQxu5ykmDM9SpTxaqnjuQeuYut/00Xp7rthip9b6rZo6Qncu3KXtp5PrIPfvG+Nn0LQMbwfm4f7
+Yd0mtpl86JR+59d8wyOvIWfqzcuaFOckgN9szg5tLEo9yA62Jbco+9K09MFHwvQxm7NrJ06O/15
tVrFg2nn6YMAMzN4bBbiPcvB4OWO6G4K3YwvOmE1Z3bVjgfUBdV17vaul6eyPihKRg4d5678ROX0
6xzsbDJhKKwsCkxwR/utPkF42gPF9Bd9Ul+JMuixJKr9RZ2B1rJJWMOfOzZQ0W3jFEP4mw+eLRG7
H0fXwIocr4cDqV3tqtfICux2XJjIoePscgRDMcLA2r5JsDmgK8/WHlWlLd23MRunJ1cdOzUc0WQ7
eOKq7lLpHOLIkS8ATy3I0YRIErdCPzH/f52PwUNy5NJpmLExPZ6PCdZd14RJ0tdzp7ikgBEHlmiX
/8PboALK9GeaYtMffR6iruR0Poy4m5y4Hh/y0sbBS8ftfWbHctt3cuYcHHW9V7GpPMHn+YbfwapG
dxTMCXhvFp/P17aQzRcKwXR+5MJuM+EAXXRWNvok9dZ/ESNlQC/qaN5hal5uChf5DCFounzCCGHt
07KL7mS+tqdKw9/9LBOkOfs7e6vuH8vdYo18L0UjO454RwyHkzqBvjCqiDJE7uro/rTszWhNvEOl
xkTcVuJxyNV8DoE12YdIlg2mvrg7JbH/ZjIxBZ8N3RLWD76gz09LmZFj5Ql2nzUb1oeS2ktIjdA8
5I5xSj3xzaU4C0G63MSPrviYa/6zb7QWoQNUiTq/dmFZtJAfAi1Nc4JhrFO7jg/u6Oc1EeOA81FQ
+Gj7H81bSTR0kUyMnlzjwlhucBuWoUvPNTskIm6uMZUT3ZYnDf4vpe7p7bRWhA+1c/WXPGupzdTl
mjxK5MfCS9UhudWdOkY1b/MfA8MmIclzslWe23a2vKwQE6ihsM8xsfeUqn3tjL1u7XpaUD+RwIkX
YC3dS4HL81ko4rfmNupzL0b1Z2t157RBi906ynwMCbtKYaBUqwpHUhosLH0h4/2WLabuorTX7zq3
U01U+ioS8V7yAWDjTHEwYWOC1qIUKGl9pRlpX45KmYze3LjRHzHhs9znhTuLHUHa5FNtfVedQNGS
rOJajceZSn6VEyhVaD2lXiRzz2nUElODDWZ+myweH0FPcz+jMxvXF5P8U8LQSqxe/O+pwmLcWxJ1
06TPfwuNCWVvIP5ZMKhaxaMeW9ap0+g2gRy9XxSeGlkJNGxpIR0txrjmsXkZVEJ5ntGBIpYRGIRs
7Zrc1M7gn8RYI+fuxKz2sbIeXxWZH6J1/EwqCLDPH0s+zcPateyl3AVXnoms/9LEbX+7ZqpFUZag
4aDDEIq5QhnPJhpbAR3fYV/opXbXqu66wwxgHGK8XhzmVOleVpTrTmw/vynzfQjqbRjXNlESxxRL
3YxKZaCG7ttY+kNbdfOAOmQWVjCDf6axPV4jpCfbEuMWB3ZTv6nZBF4WozXvRRJhI/z39vQDpnX0
0IDckigBNA1dxfGryptJ1ciOxdNhZrUIqKERpuXw7f0ZpgY3lJSG2YfJrOr3Cxafx8WpUy10RCVo
AuJ3+JVLst48/P6phT+GzEvPbWrSktJoIZKSPAX2tqPornQxQmmJmlZRAmEC6MBBzdGTBqc+mYEh
h9QlPRiQoY+rdUl9J3X193SdcImueZ7dtIsV/e76ahh2sWstN4ahyfMqTRKD45yu/Ol7dNknNg/f
jGP6aageObLA/jruwuJOiYHFyM43VmUIiCju3ynCiqAt48jLaK/Rx0pO6RK/TMQ2RWBEJ+zreCMc
oT8P46hLkS8DMSHPSikPkZ1155j82L809qm96tcNJBegV7g1KDkDMu0fXUuXNFKYXHynAkIVRrMi
32lViMc0SrKfCgHIzEYxkHhAbdMDFihyJ6i1mleJtor3VhN/rXbL91z09dGU9vInsbr+jpbA+vLv
cfq1Ek15l40RdY1te4+E8fMvZdvf210jG18nd8rer3EvJ58ww4ksSSGX9EpkINSCRjQVOIR2jSZo
CfNEY5N9G3U+cI6rX1PTX7whS4f6phwb/dRh6ste0+Z8xwFXJQoAFpp69CMrxiBvT8cxTc75r5kK
1d/FLDFbEWEdvdhEwtm+PVvL77jJsudxVaEl4QNnjwPCyDH8WOD5Iz23kPibBImEB3VskEpPA7jE
AyxK9u7ux6msRza+5/4An8RGgwUMPE0+BkCUnCbUjIKWkaMg7ty7er0aJ3apX2vVkJZxa+Bpd3gT
SGU+vwzD7it7ylEYdWNpHMZM0GnRpbFzEnukwlI4AXaWMRzIY/KTgc6BiwcX8x7t5RPD4svxdfsl
SMH4NrdS87Hkk+RERS8qVppkKF8d2p+eZnb7RFPO4zQWe20kgHzOD/YCBVOuJY204tQk8TFlf5pC
P34DSx1qbFQFx289YqaqO3v7DVo3XU8xgkrgyJr1asWGQ1JbXAofwQhbB1ulxRTDl/l/nJ3XcuTa
dYZfRXXuISMHl6ULoCPJYRySM3ODmsBBzmEDeHp/oGWbje7q9lhVUukUD7kB7LTCH4Ss4JgCzuF+
BpSsmjCf9iL3LRyjQ/mTo9N59KmV3dTC6DZR7lco8gzDNq2oCo0+1TxaaDIaAAkOvIVebwD3BOus
wvGYwmq1sXPEFAq5RbK8sNVru67bl/Mf/viQ4kUp88IpmEFn79fch2gxjqFXNY5BONM4ODvLQ79u
i87aIPpaPf75UKS2LDRVQy7LWGQryOBgAB1BwOh0bFaV1Bw2ZQuJHD5isTs/1Luo++FUkndRb5nL
lrzZ+2354bVaSxqDqsKCUM4nBGsrMRKpQXvLaqVfw2m2VoRsle5qXWV7EL+H9ZBSJBHKLDQmDbgy
WpUcwzA3v8ll2u2nIoV6LorqVdXgbEY2M2kHin6fhZl0R6lbuQ9ou6GcHZU7veqDzZBkXYqEQy7v
NXOs9jnGIjfVWJSXwCJHNTlLVeZLbY6WgIMvU3KsdEdgpdTUE2s03+QwT/MVqk3SfeIDHtmAv+yl
rYwFibb2IdBMMDp71D5FWtL7IoeAWoyeYDUbouMFNbRdgLNwbhjlahC6vCsVG7poJawwQ7kkNV7U
ttR+np+uo+uZV8ANh7rlvPVI7w+PIc3hnA+nBEWguI9uFZxM78rOEntnUhNgqA4lkSm6dOScHhRZ
BMjCgKOWMQFeHG2kY7IE5Fa02B6a+arxg27VIjP9fUqG6bPe2uUF5PJx2Mir4vpFwEl4Cxl6kTFF
BYKJlM1y0A9JscP+QNmVNUE83FqiHj/RC2/if0gpJAQMx1kIR8ghyhidUsNCjaVLFf6jSgUPRJ2U
bGH2PlKWmammo1wpUnQ4jYixKhr7W1wo5Asb8tR7s/NNumgmzTqK4odTjK9FktC9Aok+1vZNE2XB
86hWqQd5Kty3TmOs/CTTbwvEze5HHVgmWi7DjVn3zQa5p/Hr+QV34tTjOWjlwYmkr7f0hOimSAjE
1DIPY+T4K8bDCF8Hpv9NDhwik/NjHTdyZiTqh8EWsdkInZ9lxgYNHH9Yh5F5BRUHT+VRIJXS5BSH
o6/MMPJKNioOWbq9MP68pBZnIdEWD6DRPnGwSzn89FqaAEBFAIZKTfw1tiXnNTaqcK2jBgPInAum
nGLxOtLkvBvoHjzWDqUxBCW1z40wxguh1YnlxmEFwJ1EZV5wi7KRVPcYd2th7iUKaJbAlIydgXj4
peV2aoLhujpEmiSSaAEcvrOlT6Ea9g54B7JF7IPs5lEd1RphTFCQbp+jhhEXLNd1kWX5FgalFmGy
xWMNQm5Ct9GSlF/QkShKcjmIKclmabU+PzEnPsX7PQjmf26pLOEIYce5lFvMS2BQo2tRQr02k8rY
nx/lxJeggI0EMzrvKv9ncbZCBxotPcKYZ7SRYZr6CKu5NAb3bTrKhSDu1AsRSZLt6LMW/zIFtQuH
JqvDUYL3gHOtI2AXoDWTT0/n3+iY0koi994e182ZIrSEdxtBVOaOjhTQgEnIEzLCWezKfmybqxjU
ytUYCsBO2YBF9yYsphA2dh8Ky8U10MIqK+yfNGeI8i3KW124lroSfN0U2COZYK6rumsKv0WoLSwp
2p5/8lMfCKQfMB/Ax9oRuRU3CsTfZn/oYgIjaze6g4O2fcmB68SMU/2kJAyBAJbYEnFehIVqtxEl
zlgJcoTk5GatSRgOA8+dlAvb+ZhlPZNFALBCAYXzZy7bTrWBblBI8xzQDubFnYRoKzFWfpdnqKGm
hYLA4KRNKzsvrE+qhs1iUuSS5we6c0c3UVp1ck9gjN38wwDo60Laf+rpoCFyxKMioFELXdy2Sjk6
IYS2HEnR2u9c+m7ymzoF5g+ieMX+NPqyZe5jhA9uyxgf7HWLeeujqdn0Ni22io8OlIzNvW0NREma
yppza8DHlyAXJ9aFrRIezi4eOAksE48iiKgZgpnwqF7U+06Fvjtply7649I4zSXcfHBc5ugFDD6v
mw8xMc4uDvDQrvZyuUbavx/Q1y2nbqXiHQiiNopWFopgt3HRhLcFkrvpCqX48CuKu6+TImkroFXl
pXP6OO2DFoFJK7RX1g4p9+EzobZag2TVkV8qLPFQ6u2sZFclv5GCnja6GLsdWJi1FGdvLUn2Wh+c
cisUqsznN+aJhUJDSyc6sahm8zCL+2KAxt1AqahQWTFlMNRpuqajFd/XFIUf82BCAzzPxm0gy3h0
VrG1NrNy9CQc6p5quYKUDhhmbVb4ZSuJVl0IGo8jVZrOKN1A2wW9phuLVYxAroPDPXMmSSBe26aw
P6HC6lyn2oAJEpy7rZQK+0KD58SgTAitq/mLUFFaRA1TmfeN0aHX1PgTtxPiWZ/Q8Gm31YCPe+VL
+aoIEQu4MA/HhRd6fCoE5ZmkoBKZH66HPjQTFaW+yhvqrPkasmaeCqBdX+xS6LdoRKKOgW6c8900
Q2RpKbOoipcbyGWhMeOnL2bYhj8a1ABuFRi8M1LKGr92am6+nn/OE49JnkLCBZiQ5t5yRoq0a6RW
LsGcW1m76Qo9vK5q5ANF3mjfgKxfctg5Ud/DkQOuMbE6zknMx+F3qUBYVLHBgHoPrJp7BB/BVNGn
L9CIgozLXM1+lHo83itSMLyOyOXNgkU6ltR+2RrrCBaAuisIduJ1zc12Vftx8oZuZIYKUzwgP33+
+xxfQfPtBoSMjFQmGFhE+ylkOsAqFOsVSRaEukF4G7QUNTobCaY/HwqLOoq67E+QNosv0xtE8KBS
OUGQKFojuui4pR337ogW7oW3OrElODhhDNHzZBbM+Rj/cICGCYU8SaYvYRVIiYJOL+wfk6YGV5Ij
j6gGo5oN2Fur5UsSLic+J7g1wrc5rjIZ/HBg5L9SxBFlBB2UuloHTe+sch2Te0fvgwvh4jH6z0LO
goHmmBfpA3P+CB9e0s5jIDz6PJaf5DZ6u0P4lteYO8+Wp23rJoNGzoxC9uRsBss3xNriRJp2ZWqi
vi9JiGa6BJy4zpqVI6GFm9GKNDM7DDwU9Gp1H+BmiDR30FVrJ1ArfyWhtfqtNJHbdnuw8w6OCqQJ
F06WE3NHQ5guOThjCMNLzlBZOcAkMr/0ksEIX3CW7K41LoQbA//BR+Aj8iqb4vjh/No8vteJiQxQ
qYSr9M+Wwmp2QCEPcSGkHarCX5cUQF0tFvKlGExjSg4TvHe5hRkbB8sM85HDKRuUTiSN4kAuj0YV
jsJoPpjDBFcfNsrkRnRi9whxGtSgdf1WKiC9AqVBQaQkbIIIItn7wZmai0ie41WLGSEdb4UVRYFl
uV0kPDNG0sjaU0ObazMm41jhwmA4CGook+PFoQDHH2LtKrt6oFmbTumq2RCpSlM0QX0rcPMmtb6F
cpbcRX7TITHZpS/np+j4JNdBstGNoh2BKd2y12inOq2qUoZYhFHDNzMNoUMUur4aTQRq3TY1w+35
AU+EYawu7jYqXmB9LGt+og8bjDMX2yEJ89KsqLQ18kMm8uUAJ2JE4r4RCYcx3OLaxuhZr66MdBCb
usFssR+04BEEq3lN2/kiuG0+JQ+XECQu9geVGZOO1XLXZ1KuIFGsIumFAFUJL9K2fiZlGH8NjXJ6
KxJ6vRtH7xBZS0rIJeu+6LonSlRZsfF9G5OFlIYJDFCkLV+lutV+gcpu9JXdTIrsDRMgYYU2w88L
n/I4eqSrxolI7EyFhYk8/JSiAoQn17KExl2PIUnfpLSSRmPYq3Qk17o26tAVw2Gj1Ka4rRyrNVa9
XGq/UE02N+ef5XixG5oJxIOCM9g76piHj1Ki2kt8jV5lE5TfYTkr106n/YQP1F4IBo/PFAYCU8ql
ClAMyOrhQFJoRRnLi4Fq4XuKksS0UelOnH+dU6PM+YgO0oqm6REJXfXjsGpJdJImZFH0ub0eCiSi
z49y/NE4G1lz8AnnI3nJqVT7AukNU0m8KCxqb0YabhDLDK4a1fh1fqTj96FgYNKm4tPM/YfFV6vI
iWd1ekxgkzy/pjBI+V40F8WZTrwQoQjtdyIEAnZ7fowPe7vFsEtTKh+erUicT1E5iLeAyvOqbhCh
ESzN1yBtYxeuLb7E3QSgXun6FQKtlRfkNX1NBBGv0yBCOj7prAtX+/HDkTso4KfJJcgCl8ZfHNOK
76cppFK9+uUnqYoyWqM9xnbSfjv/tU/0FecyBzct7TyDHbrYmBqCjRwhieRiudWy/SYlcWNFba4A
dcZrEQ940ktcGR4wUnXlm2HzuWvq4IW4Vf1jqQmEFGYmlg1MeIbJLeYkzikNCNpBXHcgG3R5Gvam
GiS7C6983IZx0OIxODxZPbCYFq8cSN3oJxUGY7laJ88Od78b2bRiUGcGn6LLMdUHVPWTtu9+aU0h
Vmjf9D/OP8TxDFPJJ3fiP7DNUb47XH7Qk+ExckdCZDCjTTiSGVK46JDxry591RPX2KzNgxcxITdW
skuiCu58nLkZ/oR2WOAYZBTpXEaL0la5xkIlR883NIzfaTFZkUuxSv80jsQDni/rAKN0PGhRA5R7
Gh9TY8eWd/5DnHo63EiJ9JDXI4FdMvynVKB9hssiUCsb/cgegbatCqf3cwvH/jPK7/VVLPdy5AUa
BBvgLsEWKe9HO7fhhozkD3i7TLiKnn+s41OI0h+bQp0x2ggCLeYHb4o0lNok85qhS8Gt6dneRLH7
T6+iGWUI04UiIxmjs3x3ZYhbmQw19+hAST/KNCquaZhPNPUN+UKB7eiFGIoeqC3DEmK85SJAslQv
czBEniMwLexjLdiSov9xXRk1XwNGEnc9pEr+4XBZ576EnKZA7x3mQbkDvIS8d21bq/OTM+ekByEQ
5XYKUZSj2MEgSBcbOEqtafARRfRSOx+eqyTSnjVkZF8srZH34JtNNzDlejeg4I7k3VT8+axREp49
L9nDMg9x+JKR3ztFbpJaAUmZC6lOvi3tDg+ZAq+n8296lAsxX/YMGp4b/vMWPhwKEBlBf4MQiaoW
qHdlbq4quFhdhYTmWvvnTn+z2suM6X9HpyGmdDhcg8CMU/az1Ixt5vuM23ldmcKmwzmZKzWJ+21S
dbqHm165gc9GjmQDeFBo/rrcm9EaNe/+8fwXoLR/PNs8FO0DYAJ0oZY3lC24eOwKKxPKBNhdiA7t
Zo9Kngz4JVeF4xnJgPXFkGnBHQ+A994InPx7WlOic+1C039FARjEbWgE4vvUauM1HexuW6GconqZ
Yqrg9LOcay8ojRGhgaYrJsBBztRyQaSASKdA6R4BXZgtbJVKNp5Ms+10F6IDEDHqsJiGhcpYfw59
ZJg9PRAIXPitQDDZqsWYXRGEAgvNOYQ9mN+ovMiBhA10K3C7WeetnkSr0CzU20Zy/Bjdkb657hCy
Qrk/D+23LBz7nVkOqYRHUzyh4Q+OFWJ2b9a3NK3sGHFsgS2jU3da6AEkkL7HViSunRBoH6T7SGON
BgGG3Z2wpG8FYtuvgeWrWPnV45fOarRfQVxI30o5MnJs042wcDs1sRzugk66xZ9Xwt1dFyXC00RJ
1U0/SxCtyr5FjxhIFsrOiTyhrQTKJpb2kxxG20FHFWmbBWY4uZVaorJnFyXCAljfySupUZ1vGTYJ
vCDEtC8llru6K3cyHlzSCGPsrg11DioFuW1ggNmAm1OXjqa57owKi6w0nhAdRVyTaRqo+MUbGtDl
1z4rMhWt9mZCP62Nh88ghVV9ZQ1y/VznIstXndPiswLat7bcAvB7tYIoRIvDUEYUpRrHkktXjGX3
MuHK+BkRd/pRcVm1+SZllQRAEMuhWDtYPxZXUzmz68opz+g/dFxuWCtQzF/1yMT2LqvMNFZ4mNLH
q2sTc64hL1H8I4NWh5U5U+OgZk7pr3hqBjY2cvyqGwwY8mhK4eRu4BiYIwHe6l46J5tkJKp7Ik1q
zwmOw4MoflHo7IYnR+6qlwR1MNCEALBYIWSiNzQEZMVrlQYUd0QQFYLF0vp7uUW528tDq56J+bQf
wBCG5Wy4niBYwX4K3cAX1jNqInHhaaFj35ZT3d9ofE3+nBXMXnhar0/rCUIlHrwV5FavSGdvBRai
NaP8Ens9FoUxuBSGOYbPHwXHVxiXJeESB/+Mn1nGbf40xHWclICNA+T+ZbnlmnGAep8f5RjTPLOz
wFiwd9CNJAc5PATV0rIitZi9YESEru0QJk+pUE1sCwCk+qGe7igMOA/KoCELnRvQXFSpDREgLo17
S0nj56GrMFOiJOd81lLHpIddiwsPeXwDQlGYRWUpIhlUONXDZ9TpoE5dSi6iVPCQvGiWJXbAat5U
UaQ/TIMxPoMaQh8Gv0g3o/R+IUE5ngqgd2Tx8DegZlKTORwf0NYElEJHlVgu7bsiT4enppGdC295
HBtyH9nctSQo5hxWLC56Cj1qJodx5kmCLo+YNr7uYPssfzYCY2PlxgvgqZvYntC3wox2xJYT5Rf5
rs76C4W7o3AdpS7ciKGY0aQln19cjIpa2q1Q4Wj52uj/cHDPWOXF1FxXJkZQ59ff8adl81GMsxG7
4up3Fn0VoVciJQqfLR5Ka1tqqf+7bKw/9niggTknmGQgcF8BHBxOoO6MhtXQPMNitE02Qg/0z1HU
BBcqICc+G5Eg5Q9aUyD8lu1/xOoxtCipUtV+n2BqUk8bfOBmuX7rQh574quxVekcg45EYHapAFlr
oBcsrMc9wyZUSSJr3Pgl8OPzc3OMjWJG6FGDV5nDJKqCh5+tM5qwiSP86h0UVrCVyqleeZOcTPa6
84mKXAiKAk8isig8xOJRvKZGXMZYTGmgoP2y6vad1qX9hY1y4u1JU2jOov5KZes9yf9QzGjCKtXR
w0dApc7NNZRLe50o6Bqdf/sTo1BxtGddDgJSoDqHL5+oVYN1J1ViK1UwnHM6cSunqXLhG59YM3TY
KcFTOSM3WsKLjS4xexErswAbcoMibsoNFWbYabV1Kck7Ln7MvHtKvPQaZoDZEpBZ+kXBtVmRSFi9
fB/iK/MST8743EVGuFOxHLjvOiV5CPwgQtZcNV/1PjE+Vz2J8vlP+46bPExpeBKNQ5UOrsMiWRzo
YYl8sR8BlDGRC4uuRn+Sv4RJ1/4AoBiBR4MG37iiErl9jdCX9qKIKg6vejMaUy+zW/3JpzfzrCQF
9oB5Aj8gVYtuP7bWEK5T1Ep/Qs8GOKpS371OnbFsNtMk5F9JKwYNGZuACn5cZtlv2xe1uiqCglpi
pE/m8/n3PJ5clRYLnRbwi7M+6eI129gcSgUUkIeYb7yi1KgjOxirX6BM2heGOr4i5/quTvcSWgqY
yQVOwKB6DJkH6edR0yL1apK7bm1VehO4ZVzot1WGhfW6wLP1C1WJEhi4MKpLivPH6RvamVwaIG/m
etPyGcy6GlFjwYRowKL6JY8xLcE5vtloVqV9U8Nk2Oh+lbyc/8bH+RInAYQNZpQi9xFuDxuThrWE
NKw9NeBEfWEYr8h1GZ8aP5q4SZNLTONjDbyZOMOxw4TSJXGWjd2EJENOdUgTSaJUT5k9YaasTBl2
aFVgd9p+DLSgxs9Nkx5D1YETaCdl+mQ5eYd1WZuG95HwSS+KUkKySwHl9ZRgx7LSWogFwAvQ1N3T
b6p+Fk1eP4aTKGgBGmH0FWcnB/FTzETuG7jN+EHmtK+wzZI64OJSnK7LoEiSm8FPTMnFNrKCDdWV
WL5UtpQpK1MHLbMi79F/S9bY5LsY32gd1EiDmm5VY2gaTcn4pZZqK5yhl363GwJuSTfn3LpECzva
Gsiws/FpPgKVINeYf/7hDK8NzEsxOsTDbGqaGwpmHcwEjJZ1SAmr8yvkqIVE3eI9tIDgwz5cdlgD
WFW2HPUdhW0r/ZSokONmAa56h19BtSPFDWBLWOqtXyRI/50f++gSYezZRoMDgLIp/z18TahdUgBj
EnEUOiZXoA8qj1/Q9u+j/NvP4d+Dt+L+v07O5p//wT//LEqUnYOwXfzjP+/Kt/yprd/e2k/fy/+Y
f/V//tXDX/znp+gnPqPF73b5bx38En//X+OvvrffD/6BLD1qx4furR4f35oubd8H4Ennf/P/+sO/
vb3/lc9j+faPvzCcyNv5rwVRkf/1rx/tf/3jL4LDDx98/vv/+uHt94zf8+riext9P/qNt+9Nyy87
fyeBAmIMCpBqK0vtr7+Jt/efaH8nr5ozK8AEzIrOcZmTg4f/+Es3/w7Jhp8SdYJFQ633r781Rff+
I/XvxFvcnsimspLmH/33mx/M0f/O2d/yLrsvorxt+MNM/Yc7UFahw1GhtExkrelwLmU7OgNGIiKY
IWUXTPcKE+CSndfyhShGW2y092FmJv4sLYZaxBJcRy6HGYmPoCq+Ut2jqTbyS2XKuNRH7PnHzqpK
JB+rqLTdvM0hAveyg1VobONwj2ikJb+GDbcXrrA9vivUfTAEN5GJuTZyM/scJmOaXScGPGkXgRLj
1hE9bWKq7ICZi26Ii7Wm9rZwafJKXzNfUZ5EGkFMS7Ae3I7CAi0UZq3zFBXQJGm2G/IKz8r4ukpQ
x/H0JrHvOFLRPvqwSv41Fx+//eLSmD8KkR2gJZ19CbdonpsPpw8NkdwAA0r5yZ+8Gllba7Kf9Pw5
MFhr/7aY9I8DLa7lo4EWx9wUckeIhoEQaXwdS0xfU9s1NTjWQlsDBXPhsFy1qGqdH3Z5E7OkCYxZ
4JRT6bvYi8AjwJ2q13IZathIkNXD7VhT4seU2bf8jY4rPCS21rpw1h3Fl/OoNBCo8NPH5GJcHHYV
2GLfEYOP/mPnzCz/aJ2kFoySMVPvKxAXudtYJvlXok4rurjFdhj1cpWyUS5kYu8iOx82F6wdGFZs
+7lubs1yA4cT3I6oW5jpQDPa6MJqBZ7a+EQtUh3cSBsqzUW0kSLlCND51g4CMaz0Js0+VVFsRLug
Tx0MzdtOvgEqQa9F8+vxNSqE/6hXSfcgdYUzXpW1golln8xWsDoM6nGrx91YEribYBNbW0pztxMp
eO26MF4GSeuFm2l4GXHhWsaP+ZSRN3KmKMgD17o5Yl8aj49l0FMLBGiVwd+GZr+hvNRQm+xTZG0c
o4kBnchJdeGGXJwR71+LXIq+MK11wvJl8GhaWAKPHdb2VPbhdZrVy+hL449yUC8pgxwBBueZQUCH
aI1MmWBxMVYGgdUMSCrRrFFSr3Ra2/TspmtvNKxg7ukQodlgIQjRWKp8KyVSuYbgUD/AHZ92NWrO
KTGd1N0YWljgTF2jgqrF8WpIdNrX5zfR4pB4/yr2TIEAuUQCvKz62LjMJWOBmfGYS2IL5FKqoeCJ
ZtVKffEAKKVJ1+dHPPVxYELAdyRTI4ZfGrh0YU0BduxRf2R/PRqpZb/5apb338ayDnKX+g+K4JUc
pjsI0Y6MJix+jzQoGuVLOwvveL3kj/tqipLMFRCuDQRks/45sjAt8cKob9Tt+SdeXGLzN5qtUFBZ
oeDBkbMo30xj38a+zmyyMR4rDc05iPo5G/38MEfnGV3JGRtAn5y8FUbe4XYee1Tc0gkwyaSj5oGP
YbtGtPepkqb2PlXnJKcc2gtH9xE9indjT9BFBmZCo8iY18eHS8KgmiipXSa5MiBKGCrIDcRbw6lm
AkPRlV/1cpwmVzRWoAEsHNJ+24xyy31iavHn8+9/4jPDPtbfiwQUQJc9OH3sZ9uzAoVfjcHMVps2
tNP9S8vv5DDqLNTAxQXZeXFqZkaKnJZRAq6ZenmfmkmxThKo4V6o+VbiRoGuf+vFkO7tNne+9RnA
kD7Jwp/UvKLbIrWxieqgKEBDRif1//EFCNjATCgkeUsY01jgCBlqeHBWadiuDNzG9kQ2wZ+PQl6H
ZCfsXGW+xw6nvAxqhP2dWnKDWGnvrUJkLv0c7fX8uywTEhbWjMJh08hsGX25yy34Tso08JkVLcw2
ktkk22gq7wHJ6BFWlnq2Q1wg8KbM8vfnR54ncHEtEm6SuMIkAHiypBeqeEUbKAujzY50KLpTRYia
BstNeoj10UFvbSg+gYaSvlijELhHlsEl5OkRoWF+eZi0sEzRZwJHv1hjTVDJnW7Pd42INA/lq3RV
x8Ato8SMHyVuTGinbbBtOg3xMKusr6F5dLtEMYfVlFrtlZKK8ZMRIFHeAuK7VFo8ceaT1fOMGlAF
kP6LeA29adQQIztAibdW7hLT7B4C4F9zK3Pqb+xUKevN+Sk5tRjmQjvnGvHT0S0z5EOk5RpaJxyz
GTTXZrrWURT/kcPiB0WnNasIFOsnWJDjl/MjnzhUcV8g0KBIRXlqWQ50kB3NjIJOM1xzorBaY0GW
ol/hO1xH4OtMkMEI1lw4yk6MygKkVgMoY8YELWrK6HDXfTqgvlTJWeTKogq+ij6rlHWtCVAFBsRX
Ckj9dMl75V0ddrH2bVAFSDMSoc6J3+HeriFuiM6sUJIfJ91m0RXNrpEqVeFqz6urIC98A96nXEpr
+o/KFVL+Wn+lZZ30e2xnZ3KRwRfYVThI/I6AIQY7zJBsxQuSTMXijRYm/UdnnH6gCDSpO6erGh9p
E7BIVJD1KgWa6k9io6S2/dkO9Kx3m4HAZ6fonTHuGzWjGz9kU4N1AX9+uAusKB7dBrG4ay0g4lxV
0JifVXvQMMaVVOs2Fp0+btW6SWlh57HZua3VIWw5OGkI1H1InNodh85ADzETlwxzjvqG7BGSYFhb
bGaqyUsajuZIaWfIE/vYUdtrPxBiDcmx14hmixDMUt55cZbIK+yFxQ0G18W1Mw7yrePE+m5E0mdv
j125j6Hq3FatrN71miDBPL/CT9xnnOGwt2ABwNpZHuejagRN3gPwjwNTw0e4NNaWQKHlwjAnTlUg
bdwXoDXoDy7DZ92ph5HpJ/oKS4S3oBSgbCZMgHZYkkYr2y/GG2xQNXNl46jtRYklX8j3Tr4o+ByQ
t8BVaaYdru1WJF00jlT9zFhSvijq2HgxapUX4DmnwlNyqRlOBXt57r0cDkMGl8kkztQSSsPc6KnA
KFjuEJ/x9WwzGh2aGWNWOvuCFtzWUOtoY1dDdK82k7MvowTnimys8xe4r6DuZVTOHCXUA3eML7ZV
jk9Vtjrq23P9hkNm2YobHTmJWjzLcTm0uCkgdiMDLcevZSGC22l0FKq08evQyuaFG/aoZzZjn6n3
c8Ez8lx3PPxGUBgdpwjxoIavYuxSNTDuchBUe3kMjJ0zIUhrRb35m3KPRhUyaID7xeK2LjrsbvOw
ukQNOl4ZPA4cJO6yOUZfEk1HZfRV7G4kF1G/epUVYBiyEQzQ+Y12xHye3xpxHM4EPjpd8kXgZOJ6
nfsKBvYDmKRVNQQ4xNXjgGBH1avbDHP0e0HGj3uvTNeyjgVmf3jVr6DEFfomhW++nnsbGbz/KpS9
qEgfVGuytrg0UaEOA+XH+QeeD/vDy4Dnfc8/IaegYr3IW0QSZUXbUh8QovihcxWUbipLrRcZQ9Je
+DjHNx61XUxAWROqCWhl8W2CTC/wuebbTFDB77qpTiM4FdpzNcrmc1TMFGVMIi684Ml1iGcf5FEI
wxhiLeOsjLpbPUBByJ3w2aLxsqFLwvGsJnLupWOCqAzIKsWTyKvQj5/03NUauw/hIUUQYQyzvADJ
PPXJSaOpdFJjYHcs7t9cKwYgWQQZQ4GaYVANVKGkUtSFK6LBvxBVnVqQOsUfemEUgjiUF9tQC02K
Aw4fXc0l7bETA7w4LR4qYg5HDp1kV+DDjTIeubjYBZEPFRvBBXQww9Rua4+W05BiiqZHW8ucwuEL
PjdI6sG6aeM7p8IcbANdHj+h0TBDZXd+cZ44vGiNUIehQkL34F1R+UPimUmBYiUdz271inhAuy/e
FfbouAV6Hdui1tNPqt/FqDOo+iXiw/FVxllBreO9Xs6HW5zwsTLVMwiU6owNutSjMj29tHHWxiDQ
+kh6wEK5ucG33DDeZE1Mn4deievV+dc/UmLjMJmt0anLUr2EFL7YMKOR+EPZw/Ho9Dz6TOvXwFso
sGAnGM92Uze7frJJGGStXWON1H8pQXg3bqKM8XMlmsGLDbTAd36J0NX5JzsxMXCjEM+1oYaDalgs
qni0e1kNMNLWwKx87QQN3k1TqMqnqJcaHARaEGsb3xm1aA+gMs+ezw9/4ix/RxtTskanh5zh8GoZ
JR/5TysiM/T1ymVt4F8wBpcSkhP71FRJT+lxYhXDCjwcJbexvLERGHWF5QSla9B59woVFXdXKszh
jwMXKP9Ukag40CYHiHY4WFz0iQxpWHJrjaqGGyGPTm4adZfO4BOfjvIm3wzCBZfzEsmSIFdtKMG8
pZA624egUzHbSaMLZecjf2BWLkTcmYqL9wf8pMUCsdKoH3X0c4nBTVL5chIvYdc32j6KiuabmaHy
u8dMyFmNeMnPSNu4dAMp+KWKroNk2qbf7U6hmgY0+ncWBZhBybjIe/wxbbayUyNUipB4e/rjdUVk
wIVIbQBW1RLpQk3RsEfcmXGht5V11DqjC0NDv3CqHafWoJ/maiHzbVIAmKfow6mWZhVVj4BRJBrh
XjMTGCO1UZ61IrRuCGCbC1fAe193cceDooZcY9H4gnmyuOOrMJEaomDJJQPI3XKopFdVpRmgTU23
DeohcCOcCW5gbydekKJt2KKtFbsRzpSrMommfSeACBuJne3Mxg42lV2rOCUF+r6QtBvdaRHtjtum
vhBln1qqWLnAw2St0hlfrCF1KgaltHzJLUiTSEjraCeN8p/i7uaVSm+Uy2UmoqDtcTgbYVtLnZGS
1YLrM67qyQgBQNft+vzKOnWWwOyinoaMkHl0k014WOsCzU/E+n1nVQ8mPk6lo80SARkul38+GLj5
WVqB3h7aL4evNEyGnNXpKLklFoU3Ecaf+6KhlKQXgXMhyj81R2xxZEE4ULgRFnOEChPYJLDn7mTY
qJgrdbNP20x/OP9CJwLH2dMCZhiJ5dyaOXyhBE9AbKE4TfrIaj1i/HpTTC0N4+ZxaNDS66M/VX6i
5W3QkSaFpfI9C8QfjmhAlS0B7AUgsEowvfpQ3hmtNFxY4cerAnQQwp7vwEKy1UVoqiDtm4wN91jf
IVcpS5aPEeCkWGvFCoPt+W94PFOMReGUU59zgBzo8I26GIkxCUCFRwIjrwDCVG4AiPjC2XaiGkIB
D4IlRBkWOzD8w2GSEd2FwsdHxe8b6WeNhCTYSL38VE1G5Y5Cz7/JSRDfiiysro0Y9ZjYkjAJiE34
JHX3MxG58zSAjfikq1P80si5fwldfOKjQ0emCQ/fdG5qLCK7tC+0KHNYTA2OES4GtnRTrFY4tF99
9ev5j368cCkOgEJDZoMA3F6evLrhUwJRKIg0sgX9Oae7N0pm5uVaPcwXXh08RbZoDff8sCcCx8Nx
F+8I4aEbCgQxPaz//LVRa9/jskQQVYmnlWVnxudU08xtjNYyHIHWvHP65HuWOBOcBPgVm76FDDsm
ovh+/rn4wkz/4VXEg/0Xs46uNK2aw+WRmSMtZAflXVMOq/KhGSdJepbLKU2vUEkx4qcp7zH0ILZU
fuPcGdVeHfkmkEEMhcoHo0QXzqtrSb7NTZQuN3HYoUZB6dZ+orVn6jsmPrW2URCoL7FRj+gDWENN
d7pHx45A2DHWDjDA0SvkSVFdgpFQc+3SjyXPRombiLlx6uSqRybNWNHCQvgdlCBUDWOalHjVDolG
LiBM+S0FZPdILZwUdhKie6AmFatuHtT5z75Qoua67YzZINEo9cT1B20wPJ5yxABSsLxvUosKJzfs
3KxtCxWXFBAg46tmwj9cO7WCHXHgT1Cucckrr6kVVqMHbhxoTDIl4uegYssFuaYban7RMW4sPwmM
VRZTZUJEzAlfLCQIIrRxIWu4JrogL1U9g0gNUToYT6M2jROqPCDYJAC0J27ZKcqPVlLyHw7VyJyw
LIRnlfBNppU8hBIABknS/5O581qOHMm27A+Nt0GLV4iIYFBmkilfYCmq4NAa7sDX3xVVYz1FMm/S
6m1euzqJgHIcP2fvtZ/CigsZT+tI7HmgoKk2oaaHMlEfy7RrLfuLT9blz2nqayvR7uqc82ztwIy5
63ps+5ZkWtPo/Yhu4EitQZ4kyrxp3n8M9tJ/8rDNODtXWGWta0cSJse71aJEjUZlkwluNrbfHNy2
BHRqlePsoCMYnTAyzSx4j5mVtim+7V4di0A65BlALLePcizq9w2G5s8TmozPemve2cNSXo2FN5pp
kDXjH8NkmT+qdeg+ZaHYH4DvdRVmstn9GSiNTlb0Iu8eHKPt0UA7dl8mNlasS7Ra65sI2rZNE7Jt
u2s85fn8ZK6LP0e1P5kfaXTY+7l0ZWCntV8SS9xInGM0uEBVIQms1UHJTcnEWmei2QBlWw8+7+47
Y/Q2dgFmID7NxRb8KPvRwZ0W5PLR5t+a8aYnho5GphwPO1Kvvk4mXXA8YcL4UA9lc+vOoDLixtLa
SqvRtJvz4vgLz1mQzyZ3bMxxqLhe9ohv07IIWsnNG0U+QR2V2pjv1q2ov1dlo+5qx5+/V+PWlVe+
MsurAYddtLfa4+E0zemxK0tpRsNYFG5E73XLo8rW5jV+oNFPXW+xCAO2u14ePFMbXipDAwa/h/SD
rPEsw8dDDLJsyfwtEDyqoc++OXoXfAgbB13JvuE9jw1CUOGQ9PKoAWx5Uejv7qO7inymvev1Obv0
ZcoTRwdjfdRBrn+2tii/DsNk4uPrDZBqndnS8qCp1X+sm7LtknqYcHsLRpPfF5/ETwIKi3GJe0jS
ezw1wAqORNySPtMryDSpRnPdXBfGQMLFECJzPYnVJf036DaiMsapK6LG3Oxrfi8ZqSjD1j8r02+f
zIUNJs46Vy0xHB51xjjh+8luSYWbTzXFH11ogvX3DZF99tq8u2lxNyt0UVn41eja9bODNJz7ttPc
juhkYXahj4YnumCH58ZGuDT3om46JxbSmp8g6e6fl0tLYhk9c0IZ0XZhvM1WLRNJivBHY1DE567S
ne53093wLO6u9cVfZfZQsGQDvJ6K5T2b//1duOWId1p0IVtUDLu9HdEkEEaKG8ZZz0PgFD23fDSJ
BTTb8L6duvrHPJlyTVS5q9TtS6xxeSHUu30s3O/DWk/3hsJBEfXOanxXw1L7F7hQZdAFv9CcJz5T
5M0W1Z/L6BqfttKwCC5GvP0O6RYZkqJwJw9KqnK5xH1g7FHX7Z6TWAxh3isQy31s6lWXMVQD/ww7
bx4TZ3CwIC5z5iWusw7qOhNLoxOjLOqn3FZDcKSj5TyZ1jznEJGq8r0RDPI7uzQa5lnmBN9Iuq0+
FdsyPzpQzveTQWo2lkGft/vikJ8/gXTO/lqAGpb0crgbfTK8I/jixCsGtsj+7HBmfcJKZ1ePnr3X
n1m5w+DGAJbnwWXpux+zl1XyRFDFgPBQbZhGeH0/BDUg9cNg8LEiardYH0eDMVzKHpURyrAtubgW
w5aRObxLE7Olsmso9ytBsrya3bZFfU0yR4Ep9YYUTnkrhsz4Npl426Nc1dvPrdJ5i9eRDvNV6Jb4
a22n9fbICWX4lcwdiJTwj8dryUe7PrtMJwkTLE08wa1t3c01/spodu3JPFlERrBy2Fl1z8A6GxOU
ROjByD8ivEXSliwRD7GWJqW1gRYHlE89VIkNezPAfniuW+GH3zhAZnPmIE0OMpjNLvVHW35QwT5a
xwzNzlgCQqvtXJ5zxQu3iZExZpWVECCXoOhJr17AWyUdj+B2yoNd3E1eKGU8uU7+Y3e2Zkp2R1l3
ZjaaZsq8qjtNmcvoX8hW/XB2x1a0z2ws5rINL2NMY9RBmuXCURDFR4/gvN7JVvhXS/CdYN7mY+31
4XgT5t2eVk1RM8gdGvkZkIRDmrfnAOYeG8d4ZzU7Lec9x4R/nGebgSSLQ+5dYci2vhY2FMdIeHw4
IuYU/oM2TYav2sj4e6IdJCCGzCeaGR+qSHpDdPf55oRFXGh3No5kPKr8tJhr+BndfW7FezFN5wXn
LAvMMOpblmZjjFAn7dld3ZpN0hBuEybNX4KhyW2hCqtuI4wZE7iKcvRvhC/1xu5FVbUvAOpMN2gw
p85DdhgcUZSRL+l3gjkL6uUm4879dEdffaGB6ZCQXWb+Yxjs5UpoeFljFh8G0oltt7aQOoQTD/jq
XCCNrrK/bbpuUAZS84k4b7RBSrqvXTMqRcDKmy2h1SdeWFp33rSE96Kc5/d9JuWdB5r0XkrT387t
xNtrbTZAi8Y29fuxHcM80mvpgI1Y0TDG5TZtXyn+yJki094qk8xQYx4ZZlGt2Fn1BgDJXad3+VZb
XypivVm09q1ykmrx/LuayIA4dBbFJFsaCTaF8M9y8sS3xWKcaeybdNE9EqIVm3xDgWO2eXuwCmWs
B9veTAJgR0WsiyVQt+CYsA4+c+nhvTcZukzc2Vrz97wfEjbYnGdd3PEe1lGVi+CL2ipZn8mvaOvr
mtDCNQqKZSuvgQOMCFVqox7JM6jL6qpyDed2gfVkxr0/LG4sTJpmkYW8YLx1gUKRajA0VZMObk3G
FvGt7Xy0xLYER99qi/6sg7KiTjDKMT+IzHDLY7iODqKnZZtJPl/0h3oU5SOBNKFOR0YJxHVPwnEj
HyrOB6MDEE1yi7sSEmVWwH6HOcyrVLtltSXLGlafkEThdc7CzvjoNn7+5Ha6sc4WPqVzp31zT9yq
Jzy+CjfKbB6Vh9GvKLHsLChPoWmr8hysi7ptaZQxoYKPU0dINpY2UVBg52jVfr2kkzf5FwnaECKZ
KXZ9aqvAbxJgwjzXmyv8m0obZpP69dT4N3UHaDSirlooX6QIIe6rKXxvNr4KDt22Zj/Xdc79w67r
vCYixrXak7W4aJjbLpB/rn6Z8dsoVm6JxTDu3MzaLwdHxJAAsbZ+8PXUH3mZXE3G3Fa/62zl0h3p
m4felDK76q1s/GL0YXuPLrsi+cBQw7FTa4VmgewzyureXHWci9lLQVcyQGcUgEXEWYAfu72xNTfj
vog83Y3MHNN+1kQNeh3xv46iKIiMzbX2Qz1t/nQYvabC34UozeUNW6oydvBgLMQQbOWS9lmr45E+
nOdG1VK3xF0puX9EIz/cuajW7ZPcN7zNUOCr5l2lZNWngVFnK3zPdRiizMRWBT7OdjZY4Rv//v/k
+1hBEETO07kUVxFFIgSleRVDzLBlst7ocf5iykdTg3TGi5MAXctLzklV425bLcRi1eb2KJDnn4t0
2OdtEqVUYGZch8Cl5ayM79O4jGdprNO57nX2h+dp+e/7OvB2IP0xb7xIQl/0qwi2MNqxGXPmmZY8
9qKa/vCrNsOv7RDd8Mae+lc76otNmUEI3uyX0g7Xzqiu7ZkTH7ougqg+JWoqpz9bYbkRE2/rjT38
L3RrmMwuojCUUheJ7ovWGDQeq+odGklkosyRMa/tHO1iDwmCq/XPTJJc5bktS6DZDB8qEfT3wxY6
6eJaKzT9HVe3zMJ+iGpBzEoFfMh544r8qunioWGnoYsSBRjL8x4DEk2j8yZIYhvBNCioZL1HoS4v
ztJAPBDnY8RL221vPIGvB4Z8qi+o2Qsnmbbri14epAxTLxlyrnIcwkMZhvO14Y/OH9VchomdDe2p
WlXj0c8gRdtXkP1//xxcnqnnnRVegItWFQsZZtKXnViL6IIqaDn+uJfbuatUcCIyaPoyWe03KuPs
QTc0CyYh/rXFArIUfVKbKRkzbcaCzy+3LgTBR8rFYiHUcmYL1JxtIxvSndanjNqt/swsvHzjal/u
4YuzZXpO+jlNHeZzL2nQYjTDet/Rb9p5aZ8xsbBZ2KmFOreQN/yHNyMaXncNWVzgTjONRihB1+X5
WQqjWPTQo4ecRNcduhmTYe4QB7trKk6+a15mJr52+FoGTqUc9igD2xz0nPJ9aAztYUepe+YJYcLn
FKGMFR7Wt2Z7v7gofApZBdGe0Pt/KexT5Rr00tI5hQhpwaqiTW50N7K0D8Zg/vz94/b6cceXAUYN
/SBiQuPljEEJo25066OAWrvuhjywUZxKR4Tkd0sAXvEcOvmnZdciP9qSaXAE/ABE4e9/xGujDT0d
PCCMMYEksaW4tBv/MUpDW+d6+UVRYmXb3Jw7a/eCeJSF89iYo3ovhsH8qrN1r5OWTw/MUNuiuMJf
EfwUwgjfogD/ou8aYJBkYEC2LIpm63KH/vF7CjsQ/V+2hbUcrXSodwehOkVGv1fBu0Z2NLkb2R/z
bggozck9qhd7OAxLtp7Gsly/rPQD06WfsuT3F+r1k3H5XQye0EDhankptB4tHdrbzJNR1k2d6B1F
g0+gcZrngTjV+/CW3vD1YoSulWkDrhE0roxUn18HfCHGwIPIvLxVwaeNIRUT7XmqqCAu24J8o8Iu
qwWlDUzltyAplz/+fG3gDFmImHewJDJue35wbylLu8829K1qG4/j0CtQ+kSZ/OtLypPHS4AxhpSL
V8I6zyt386I0lGwbnyp01A8jSX0H0jSmKzxX21sunNcrEF8VxmC8KMiU+fA+P62KVoUQLp+1ZRjz
exdOUdKWrR87M06c35/bLw7lM2nD3XnxsBkvk9vXxhrNGXI1GqBlT/Z5ukQF0yTch0y/MZb6hVKA
I/CwUOMymebEnp9W7uM1W6XBh1rL5tpb2v4TZp66Z6LYQtFfc62iDLPRTRMK46R2609rLboETaUR
9zNd5MWHy+SMaCqHRewpXZvs4C0OxnJyFtWZvIi3AMG/vDwkVaL4RWfKkPX5T15DjfQz523qF0/R
Dcvm4HpgLTpAXdqvfn8rXi8pzKS52WRPsNb5r2L3VkxyFbw7GTOjNpr7ESBEAMNr0D9LSdg9HrW1
/kJ8agkvUTuwySBdyfXbAGZgTsd9HJo4aFCBJTYzDOtdL8M8PP3+N/6li3j2xqGWADEJxIwqFM/W
ixLAno0pq41dxjtTwe1TXmjAWmqwQUjXtK91kot1q4+e2Up1nLUFaqM36gmJcOVnifZdQ+NJ90ZU
Hqzxh6EfOqx+UFMUNWWHepxRkLgDzGqNh7UaZmKZnKywIgtXUh9RdrXq3Lj2eLs0xVSREZLrdMoN
qa/EkhlMIkSlt7uJUYX1xpvy13fuxanjELqMvrkCEBZfLDZZ1rBn7TLKLnvZj0oMQie1EVRfaUDY
XbIHC0B/moh+lVSbU/cHPk7WoazDuiLqFXPN9bR3hR0t9j66N0XlZiKtGTs82ojef5CqTAuxDJ29
i72Zex9Rfy1fy6azaDSQ+wseSRdyYr5YyMff39VXyyhdTFyzYDRwRAAMejHaH0hrqKg4ZSwMtnsk
kfpxP27qDTHk6+0E2gF2SbZL8Uwd+ZI9yKUKCpOgt7hcsv6mbJZQH6d2m2RSN86IHygQ+4dtzFoa
3kXbnMagBJZQLH2XrD0zTjp1biiSXM94sel3ZFa6Brrc31A0vb4aF1Q6V4QSH6bHS9GOR8Pb1Az2
Yt8s9TFfph2c32Ck//aa86azEBI2RVWDPuv5ykJnxC15W2klST+nM45wIF53EgvfeGxfVW+o9K0L
Q4w1jMBd78UKJvjfLRAoRaz6XibkypkRkBBygpu57Y5lrmGYX2ZGYFCd6Ty6PJeH35/pqwqBX8D1
xJSNCIpAnRdPlzLa1R52foFjdeIwOSQy+BjObpjX5iuNvFmncN/Do8W48OH3h75cxOevrIP+7RJy
yyzkMpV/fpEB7Y8LWd1MWNWwxwrvye2F/v+eVcd8BzOkeWNn9otH57IX9S8uKgAHL8FyGS4+9LS0
XOa+Mq507fzccNm/cUf910e52LbZC10cmpea/PlZZeyH53pbgcJ5jfupolldHWTo0NMfqRtkWk5V
XjGmlPhtCmNpCVnHQLr1KMIUHSbUGJ293nfFtPwQjlnPkbMxL/YXp1tOa9vWn1CV6O+ZkAvrQDfR
ZZ8stb9Hx2bd1b4/+wdLFT7R53tnT9HKL/0K8ycU6VJVq5PsvFPkTZsCJPpgTA09N9fvlvtu66Es
wMc0mPq3QjySJVtmfwS1PawnfDNefmhgFYUp49kMLy8y4TqpBDKBZHaIIEppPzdOElZ57hz41GtI
j3yqPlkZ7upk7HvrHbsS1T11NIG2a21VOzJzvc5Diu5as1GZdG1GbT+THMV0e/q8I8syEwkVVCel
lN3KFV066zhXe0hNsdvdvRCZP8N8JPsgmXhZ3uUIrnAx6Dp7KknG+Db1Xo+AAEPD9KVnDH3l+v2M
oFPKffx7yfhXyJP/FWTyDH7yWzDK/4/Ik4sR+b+MiVfIk6sff9Tf2p/PkCeXf/E38kSYkE0uvCmA
ZfQt+UZTxf3NPBGW8x/eFbJDsPxRUuFX+i/0xPP/g6sYBSg6KXwcLFH/hZ549n9wqqIIv3Cd8M55
/wp68rxJ5V5ylNknoiCHWQeqyn3RT9jGDVjT0q0pSTX3Y9fl6YZ44zgEekrwztVxbfRvadqfL3yX
Y16M45ZH4BrLEDnez5eIxXNllsl+Skd/Kr6timwqU5nEdgfrw6qMt1RIz8vkvw9HoiXORoAz2D5e
rEizMQMSsocpbSnqjpODkI4dUs3ktffeWP1+eSgQChexto3P7cXeKFtqZvxmNaW5KQwdIYBhJgPu
HYh951R/v3HPGEP/O8rk/55XiJnoInwEp/jiMkIm7xBtdhPAhbG6k3xNjkVV21+HsmoeZ6G8ZKyt
XkWWt4y3pM87bxz/V7cR4JZHYh7gQ873+W1cDSPzwAKPSGKD5rq/lCJBNfLp3JcSAYWw3+in/vJ4
l342ZErQbC/PN8xUb1kobdI9y4b3wT4Mt56212tDBcF1SFrBP97ih78/xP+8vL8+HM0lw6KlCI31
+ekNVIDKxXmb9r7wEwb7QzL3nRVPPGonFQb16d8fD00au1w8chft9/PjTVtP9hadgnQLtHeYc898
MFQd3jZWPtwry+7fOL+Xzyodc5iitNAvKxC20Re3r3aDZXcqPaZtuTsPjLrLw3QRZ9ToT778/tRe
9Mdwj7w41osqK0SqVrb2MKZL205XFbtrBN6QHDEFkgSV58sdSrkHME/rO6cLjeuwU86p8idg1b//
Jb86aR5Y1LsXvwj2zOcXWZXbSueJH7KFEJk3X+CYDGVxvS6D+v77Q12ej/9X3v11zkjG2Siy6F+o
Ai/Omcq6z91dDqkrL7KVglm7u5v6cd66OoynWf3I+YdNKnPG2b8/9POy+nJotgYUYJAMUPF44Ytl
qDercNiGvEmbj0Uq7hwrXj6L47Il++PvD/TqHC/UBMwV7BIggbBFe345naCqnbYMZbpJy44tpFf3
vemUSNd9qN1NmPtXSPfslA4BVKt/fWzOFDYbeyF6ii+jwNfCswvRoQB06rW4prNgnGhu6xvywyro
TuZPJZ35Kt/btzpur64uiToYrPk+I5XmQ3x5xv7RXF04ZRB9Ev943Y4nDoL2EdXlecM/mBSAYOE7
ifU4rC3Njjwb3lgnXr9MtKjY6EOIxpN2qR2eH38Iq5DSdJLptLv7wcrtnfE0cE27B2ORWrVnxoG9
uWDB5jk4kRuNKwLCOK7N7q2Y2tf3n4RvvIN8hNjEwGV5/lOmukUsNw99qoE/x8Rz/Cyczo4HT7ZH
EzhQQphaeFCm8ZYn6tcHxiZ62b5hH3pxDzK1TGVm9j2nO60nVzUQZwE8HXeMq3d5uTgf9EY+667e
8ke9WkBM5hq0kukVMn3hK//8jI0NZBpCSBRBZHAnQgOYMgLYUHMxGm9Mb39xjhdAYYiN9xJ79FIg
rjxkJit6x7TFvnujZOgeJs9ar/om9GONVhSl2RQ8tqH7VjrR6yNTewZUhjD6LnnTL54wWylfT4Zq
UrtBRJBVovuSG9XHfnPsk92J/OzMPOUya8N3v3+nX35zIeEyBOd2QhP2mR29eJ4UcuKav5+n7kAG
ZKlwPxm7a1+jNHtnAlu/+v3hXrgEWD4uX1rL5I5a6Cjp0z+/m0UnrHAoJ5Gw1dq/rUXB8MySM8IH
dDOnQGfjTSb8vIj6tZQ3+R4Wt74Q9vd5CcZ0KOoqovflXPWqn56EM64ndCkq/f2PvPyGZ9+RyxTV
MviGXGjc7Bee/8ZqK0ZZkp6YeD0KMrGynXTYSJ48py5PQss1ZjGaj78/KMv45e8+Oy7jUGYKfxVc
lJgvB8l+kA1zTvJAkvm6bWLDXcf9q8mMv/7TqeZmuENZ1+qbhsGrcZ3PRWmnCFF277i60q6P/a6s
8qgRLtePU9HRVUR2RoMvMZbMKr4yojaAT5DWaT5mcmnC2BmnHoXK0LkMUnUrpxOmytb9ulpb156M
HME5kPttFHNUduBW08avs/0cSLupTwsgWhVvVk+IFODVurmzlR18AxjdeJ/IcZD5LVLPsU+yzt6K
uIIBikxQzPN3Q3ukSQuZrx/3bbJo5osRaW3Ls17gOh5oLdh6qWJJqh7SWquqnFTb4GYRjHfZw2BL
7A1NR2V4aENzM56WQDFt7ztUP8TNfkZ8045xAGbBjVEg5R/YHZEmRBpskHRrr5gTovZuH3YJbuVK
yCE0kr5uSHaZ9l7cDKwCSKHmZvoWOqtN39Yd1bFBGAlWLC99Jtv7in1u9yVpGheJ3zgwyohGMhW/
wgwa1nM+CgJOVz36dzpgEJooNkIN2UUZCpUqzPqRdUyig5SOLdBEkkVFRsjK/zfVhXURi22AgSa8
gd8uahL0ilhlPgbLOF1yweCexWIec31VTqX+poN2vVs630NRLuZsvV9XfdEIL71kLlE0pog3s6eh
zqZBoEIq3BtzH9Bm8veQ5BDwdNfusvuT+eHcwlKBqHjFdGteYs67QDuBIAgrcVDg28xG8kFpREm0
XdLoh7PMDZGSARmK4+i6c34wd8H8q7WKxondeUOhO2a5d+fDE3Rib5yHIukRj5cpCVsj8WrKgo44
SBlYB+VpvzoXTskIQYptOvDVt4mNpaJjlNyQgpGYm+yq1Jg2dc3E45IQP5T5fOVNAOLixRyAR9Xa
hIMdmh0pW9bWZ3+EoVCICEmPQDFejSpFl5uHMWkc65NNXzuLChwyMmkUzkgywETWkHq2dp/qyrGK
1BlnkxwPVrP24OB6e7LbvOA2jDOt/23K5oO9F3P3HqauqBNztuBFGZgWUsIDdHNtbHvRHBurnIP7
uduD9YrAj+lOqczOrweGfY/as9ERyI5JempsRhY89nM73vQ7kEayR/yOI5Aqw+inXBcTK8RG466V
hc2EczPV0WiXsjsurpM9OPU4NScKh7JDXIw5LjaGaaAKbnpkly3fPSQ4RFDxhamN8gN5IdlHPmiX
oC9pYIaywyx8WHRG2iuODDSvTY1dKPZ6a0GnnW/ddy+f+EhRngoHKUu4FYfWKIf1QZpZidaVtPkh
pcNRv3MsfDdHuzP6A4CGtknrYuwQxmzGEj5svTeED+x6QjI3psLub5Xv68eut8zqHDbGclOMphxT
a6vaH7oqKua4elmzxA267KottLnHmpKNNIqC0BgUhJaFObg2kEJXLsNA1Nt4d5I2bJYtbbraVRHb
DYy3LYv5z3K2jD3N98C6FTW7n6TYQ3laIaaE0bwHxv08lnFWTsUDXo8BQlfmyoTVhJ2TbPBExEbN
5CFmvmOOn3JRoLYF6diuTKj6WUbB4M/yfunNokix3vXyXDWqn6+6TvGayw4W9AGWbDfFuVUrdXC3
3jSYeYTu3UKywvahWitnpQYhpedYzmhw3qO9d9fEqQ0oBGS1kRFkrNkSFR7747TwLtppD9JFpEuU
P/Fs9/vjjADrEihk6sNeTaKNsA8s1gEzkBFEiCNNSKRtuGdR78veuLJALNy3Ww+LDEFdbt8vhrN8
9I3RN065sShsTrl8yoLN+9y0DdurtZ2mv2JlMshkNZpFb6VFHEld9WE0UQ8WCagLZ2AsS+AiFKaW
mIa1EabGIFj0O98dpZrY24r2Q5Vn7pYWWVs+eGPZ4usa5LZEQTOT3N4PQfOooT+wgG6e+ei3bf5j
Clf8AtSFNM28EcBytVFGXqH+6rarivc8P0AP26rjjmRyunKI0TkoXNZ80/E48DkKivyPJq8G7CGQ
sfPjMJv+h5CJ2pxYipx4FsaNvHu/QUMSN+6+LEjqt6Oe5vbsMXZkCNRl8yO67BKzlRTqep8cvAFo
oOuJZUDn+xHuDCl3beeLz+O073+2ja3L1CyRQZ6WPQviacIdgjZQ4mMBC4RJmO5RUxx4pFiWcnyQ
t3s4qimyVCb+MKU7v2tAxvRXSFT71CUrhk+q2RsNwIDSRAMoDOuMj8pZk6JiMJvYqGiHQ0bhXkJp
tNGjUp3xJbqo4FYGILhNydoc3RWlPhlfEUguSOp5QdHB+7FZ35UEdmHIKfzuSjwvB6lbRC3ZWg8H
eJzImHXXOOj5w2L/jiKUnIyuNyrGvp7aO7r1vnc/WMOGDK/zVtBTRhVI/uPWz/GcqT2LGzmdZdf9
xHvDrtX2O5+MK396mon++rbktTxPrmyNBAY8AGeqk/a7u9YAxcTq5Ld8Bac1qdbN/945w4Q3fTD7
INaLhf4PUAfOKWKOZ81sIqiMm2Ie3Cktt3G6dcxif8p9PXypt9lYIknU4fi4+XhvyHYD/xr7uZn/
FEseeEexBKb8AOuxuu9QmBG9hUdmigRqZepRUVc/ts7ZrkYvX7w08zK7OeJ9C582HmuH+CpyziI0
MKwfe1WNyeit1Y8sKwccRuYiMW4EXqXOHUZn6lyb0odgqYFQUkq4681flvqqcfRUH9ROEpwxm/qL
6jfr1DNBRTDvgM+La254k/Rb24p0NYP8Q6799QC2bOtTJTPzj2w2FKpYMfcqobMWPmh6B/K0+6tJ
B4rBtUbGJw1GPK2/1QkVU3AmK2s24n008ne9U3O3psDEYYJoezRviXecpkO99AGnNdphnjKkKpfY
qc02P5oeabiJdmy7vxbm1BYssqv1DUlwPcSN1qxetTe2zgn6nNOmIS+0EVn7usmDteT9dh7yOvyo
uh6yVvCdatKxb8GREMC0y9AiCk/Y/EVDxq7uPzGgLT626L7zKB87hl1z708lMAlHfxDG0qXOWgRP
7Y4nIgmHjFG2pP7+qShE6QZ50npqxZo/bQofEwV+3Xwi7Uv1PxmOm8fQmXebrCWtm9sWR2odraHK
MX/Wlq6obvNhvpl2Wd4s8+T296s7DucyC9b+0Pttzyomeltd7YEqfRwvG2RL0Xh11FU0jDDfEbaF
QH31WggEhJPEHuoHDF1qgLoLh6geDzKbRXM3rsYqD4GYJJNLD6vPqVcDmg9iTfEPgfJSdqQHh9jK
ug92AkQaBVKM7pv6Uudu5kdatmNwTck7F6dyhOUYMZjD8LZbwfwt3CBtYm5ZW4xMY11fM2k0pmOV
jw2VTZDlp26ZbcxrU0/2ndLSPglld3zW1VQRp4cd8LuwF/NHDzjwor/NPMwo2I8TtbSIQVaUPRjQ
mbs8Yb8qtsjD/ivQiKChinaDHPSY95m0DO0vzcF3B3UnBqiNkR4DHlg/HFQYuQ5AmUhaMuQPGvt0
YR5T5cbWXAVrqrcsWOil9uW7EpweRtHBRLY/8WE89ZhD14itJ8dsNyv4OReOv/F4bvqHkM4yUesO
rHy+o2ay+fqt1JCGFUmwJl7U4jTnHTL3YRUGcYG1r+ZENRZs8dEv7a92W5Tf1opm0HHC048BdAnb
26LOQryDvY/Eo1vt+lNJY6UFsDHyhhYBxkNaVcq6gjYwU3Yiwc8oJ01nwOKIiCmax8bHQR8MaIrF
FBD1Y5UV9tc21ENLIdyO5VUAMeBoTGFJNqRTufP9FuwBAn8mjv3JcSZBFaLAWUrm/HnCTKPf0m0T
hptAHq8+rXy7dCLxHIMZ0sQoCrPHRqZD6DPRVFFnnnWN1iS1KPUUUsZgjVa4Dw+yWfynXBvT2Z/1
KA6VytjokResDp3jCiNF0UMNaQFuMSjOxOwkeCHaFPdTfWqJA1yjRSzLx4t5xadz2S8WXjThrceO
STo3lMvKg+lvHX1NvfcesR7W+rNUtB/Pjmgn47osBnIMg2DeTg5suSUt66L9Hgz14ByWTDc/SLDX
vCn4nflWtL7dJ5Vi7odhhy9dwsC/raLJAUuJaXXej344z1bqcZ3EsQW21sRgSctDay01xis1d1di
g798Wv1G/OCarjtT7LYco7Fn7xu19RqeCRHc3rOLXfiA7yXFkePxlpnC0uW92HGmjFYTtpE55Pv1
hTdTUJTaQmEn9fFM/g9757EjOZal6Vcp9LpZoBaL2dBo0nWEi/DYECEpL8krKJ9+PotK9FRko7LQ
i1kMMJtEISsjzN2Mdu85v2zrpf/QTCjbdvEcJGUajHweKbqmWWUw3dtDrzBEcvra88t09Y/yx9ek
5keaxkeSn/JXK2wDheUdGDXtHTd/Gn07p80a++WwrzZkWVlXbIy+5ZKL2xHwwNuRlEADoKAdBObb
5/gD4B1T9piryqq9ZtcvfG3VKWk9o9NtNox05dChEJnsjonFiSd3YTwP44M2XDmKlW7MotbFH498
pPwYCMnIEONEe2ljUWSTLHrKs1Y9bUc/1/gDVmnRPl0FSXKOsdqS9CVsLCPBUi0HM5TqMCJuI4N6
MW6wdzwcS2lAGlCzg4YjRS/yKFHY+WWzIRsINek2hd/GWZl0ztdwXMr5gI8u+hjrqbutfIMN3BZl
nO/KsiaoP+rXZEmR+hk386KKW88DFikeIKPCZ3/c1pmOrcK78/UY+RxsrklShgIR7UPc4erGEu3a
w+8jN0ur1iqpGFqNwl02meG+TKJxPSNFmIsDLBtvXaXDjke+c+PixpVlNB459Ckb77ql94+iDssE
lSxiat7RPP8Y46O6Lqio23djLXx9CPB8qwfU5Lr6QY9EQV9LMHJWZyO/FSSPi0uctNNV8qA1uknO
so6KNVWyrrHoYIutdqb2bblvyaTafgmSBbjbED+HJDBuz3LK0Tr18bi+xnYzu4fAyedz3ndUkFoL
Ax396dXyeXMHi77dkhOJLHvuJLsaxh9+o7db6rY3jhE/qObbaiMbbqdLt+vStum1k1WMHcstiWGC
4psuGs3edjSsdx9zDKOp6HPrPMQu3iQPY/5Tbi+IvnpuD/3QWdzgaeCNXnVvrKhMDjEXGWE3tRsV
JxwQ8KGysRJ5aJmNpyzsk6jKNkth88vxLzGa+YV3mOh6l5nlLeKn31rR3ZC4m3vwiutHYiu/4Maf
ZJiFrFiENxYA0wQ4AFKmPAb6Hbm7ifdx43AR8tXE2O8lZnavBV7yc7xFTGiLX1rhy7KJMWD1dp3L
Mm4FzaIQ1E8Uc+LkX0pfrbtgTKooI7fVtFiteyDnJFzcb71Qfk4OcVurHWCBQFnjtIW348+o5dYE
FeWcS89ljlMcodiB20qw/RqiFSG5huLFZgKjOaSbVIn6XaOHJcHJwMBtc1we8ROVmtwnAszJgbFm
Rcq2bakMv30Z0VbBDslqodziRHFUTNwDo+e5IZq2zOp6Hu/AEqINGCGfq6xDhL1kztApVEMx1rWd
PdKglELzVV8WV4/3JUMtX9TeC69WyokML9ANfKQlOUUbZSpb8eqIil09d5blVrVFQ6qBTRzW5tPG
vavDIf9ZcfJ+FSaMX5SFLG2HV5iwu8qfYFy2eFAfeclgvWx4jl+J0lJL6oVl/r1cFYUJlPVa7qlk
k+RG0QHGjW6Q0QMT4raeQkpWqZJSW7GkEJNE19a+iFeMxZ3i7Nliggza2uj7WhflvBNjr75GTkVG
B45f9cNa2+irbWT/4BOoBWqxxDHTfBcawUgN6nLTA9yUGCOC4Lamktc5mdDdqrOUg/2quHLeaCIh
DWDF4f9Crp39XUbO4t4PsgMim8rKeJnt8wfPWzsXx36QRXgoSXk4+UHhwlmDlZnU2/xv8IXHgevG
3U2FFyL3r2V1HLXHDtsrBnsanZ3tMZxr/7zWa/Pdk6WTcDNYzleOj1F+YIYuQzzRa4TBPmKAyMAZ
Gp531rFyjwuNaQRoiPZDdmT5vdBWvuzYmhtkZsax94H2QGx0tPFBUyNnfdashizMScw/o1WRflxt
LX4DHMCjlyUzQ9QAYEJKqvawT84IfYlFtkt7P4wVSRu21y7AiZ5aD0ElwBrAHie9H4QbsboSz0/T
OKFQn4TXWER+eNzGh8mZ7K8jfWV1CoQJGxYgQ/lYh34T3+QEKMSp65tBpU7dzjyxCYvkTYj6+lDI
sYOJwId7VXdGZsqUd/3O4jOfLlxMojnwLMSnvsdYn+ad1zy03rYwx9Ar3IONaTc/uqS0eDTyJkS7
k3/AFjUBF3/mqGu66/NQ3DdNUvyIrKJ0GHqJPNiDQ9d8ZJJ8juMA4WQTiMvXYTf6uIt3WPytHvJe
8IWZmDDGPXQ6hQR8jLt+tIQ8OdJjn/IGkbd7OZnESRs1kqtXhFIipmwj+jrk1L9j3fa3Q5hP84cu
EtOKMmcLMYWR3t3t8HQvZ8cIBeYgQyFODU0wklfQnENN1wyvhQ35dU4mDv2PADYq2YvNx6bdAWP6
B8q9qG1ThSmvzvqeGKHGKdfqCBLC5s5J4WDn9fs+SmvXENwR5qStp7IbKHKorWlqjzx05sHuWYgd
bMqshpUjD0R9bDE7yTDpbN1KDXIbbyRaVFYhqJDpQ3FfDmMJFFUG2ytYDuwZDREtu3wOrmFH9fxJ
+5Q2Gzcs38ZknIJdUIfkuxr2EEKwCAqhAAebLJ82qDFi82mdQCSLwftec2ABKkXEi+Nc9NCoBrE8
zo3C2ajJwN95VlveDFBV12qazdxEPSNQiucuOHIgsMlMMw6x3SDauM/ifsM3zcZHWE47JHwdrSFU
OXyLGxFEMDIb7NZNjs6B4DuQ947xmY0mrsnKLosNOQGxI060g/icxlvTVOuDVeV5ciBEMdAHDvqp
v7V7DvVjvOFQPC2TLZhqChM3pPFUymDKHOQ7eC6dUiBxgZsVUydPxKuBKc/QVNPRkm77bOq1FKeA
5o9TifbHwZA8xu8NaC7ONsvWT6Gngv4GC3pxx3tvUErGufWQoyHFLs6lkO+GpiTtxRR1B/6sc/+2
WvPCTcOgYvtyfVk1e1AuisIN5oJrTAb1Zal0RX5NQe6RnRPi1HxIClGyhaCI/1KSEEzCTJdH5DPO
3vS6VEjDM2rzNm5Z2KBsMLH6RFQP6/YK7pDj0COBJSNQrtMZpawUcg1h0I4nw/PxWRFcwjo06a67
M/XGU9hTaP/NnYaSKnm3i7+FjXSffVoNca+B9Y5pjo9q4GvuNodiLb0fkVb0Gq3dKN9C5cXHUMZA
iUluWfAbEdZqLsgwrw5ViT1oD4XtLciY5k+IG6avyzyDk+RV3lONPsv2KDCEwY6QRuWfcyAQEpB4
LPH7JG0bkq5ER8XeWDBcx94S1aUJoybYJcUm45PQa/AhYTOqOUfHUD+WbMoOcBDJKQDc24cg0XW5
H/yyr45ER4TuHdMfG0sLIJff+F4/5R8q+AmdtV1pzz+l1SSt4qOMdPQC3ZIEWbtCRR57yff1xlqX
uiTUIhLe/bgs0/oQ1/WQfOhd1US3fhNW5nPQJF4DJlCDLsNS6kfKjYWXQjwijv03mpT/xl/D0CKF
CHGhkjeKv/B3rtYXwxqyNC4Ybav5vBgvfLAXN9lzyHkHbPl/OC3/v+j2P67lTv9ac3tQP7pv5d+O
Y/Wl+/LPytvrH/tDeBs4f6dlAPd74qN5B9xHnPSH8Dbw/47sDZ8HMlQ8m95V4PBH22Dwd7xNCFND
QjjJSmPj/y/hrft3SjnwvGFIQyuLQ8T5n7QNolL6nWBH5Xe1KtvUiiEpQfHwp4eFacVtZDcHdIZT
T33GNOaa3erH9DWTbzD56eoqW+/cluTr3VzJ+d1ToEPH2TSc4flEUx4rPnOv2WQPb91fD1mqTosj
27zjHxiVmkNVGyP2JtjmU29c6e+1WmPixGkknfGNFeGXcnVKDJGqLB4YzfrqgKi/4D4ajMWx4BLa
nHoOsXPZSEjeuZ+V/pnEWrzSowH+WeeDCcBtc587Role7oVg+Tz6q7YGcnLGrdnpvMyXj+PihJdZ
T+RB8+ardyotS7Nz6jh8kv3iPYVFM4mTIN/rO4E88kODW/c9cQoiM4qplJ/YdSOOYPxM1n3Uzctp
tlEUkvYg1x/C7bFXsbVE35DIl5/MuMUfAq8l0F700ebe+rljQZ1tHbBxTwrPi2zJGiR8wqp/LS7i
OwBFKF7tgsH+VbebI7Pc8sNyHzuT9wwQSXBegaqNpAFUZl2aiwlA04QL4NRIlqIiYg+E6dGmQoDT
JoFko3rBAzpbr0tHChZtyTtUliB3uAU3dRw7Ra57gvzvAuohv5P+iS7AXr1aHlS0xirF3E1CVpND
wO8HQhHvxXhNZ3dqmBq87VesdhzaTVwwLuH/C7dRkoMkQis45knQPHTMKnycbiiGTJKlji+u7Mz3
kqw8dTsS7ZKfr3raT6ttxV86d/a/o9vSrNBRuL76tVW8tfZc89vEHUSqO/ghy5+RTZF6IhnxXA+M
yQMLku3e+XQb/yg62YmHRmrfwV+GbcZOJ7HUL0Z72ie1kKqKnUUZC7PAyHubdmHV3Dkl2tC0SuCC
DrodxvADEJwaUtsK7TN2xMLJuiWC3AnLcGCTiSTUH918MQ7eihj/JZUD37PdFIzDJ9XZwgd2L5av
bg+skq7TUuksJx3sk5CLky1SQcAoEcZPPTe5dfBwZYsnh01VpSO6U+vst/78E0I9qS4tt1X5xSgC
uPkS5F50w+hPZA/JdyYHoKH/L93aLswPnRAkISo9Dc1ObEsXpoFpa6Ar2rGSdCLl2qDTkS0lxaxe
9XEr+uqT3YXlD9lFUbPrQNodMEqbLVJ5HlwkgpD+tARF92Q25S8HRuuBp6nhec+qyN9YWHocXPth
6WLYh3qeysyaErqEmwKJu1MbK8ySGoPVbTiV3ZfI0bJMZ99TH8EefUh+1uph51stsHvHmiIZoXr8
Tq4YCBGw8C2iGund8TKrBeZDCDwwjjvY1WmxOnFc6gDlSAkk+7T1Mv80lAhNiKcx8b1g0FIZJ595
bpWgfCVxkSoURdJAULlL9FYIO/kwGOJ1bHaaO/BVOKMCe0vGj1MC2DG4SxKrxBwixxh7MBctw8+c
kNVbglPmC1RWHJ/jBE5ux0nNqO4tFSBGzq78MMfWVO7D2eW7WXT1/Li2g4Mtxhlz1vW1abrUViQx
7zYrSHIeUXRmVAs0I1UwdRedii1sVoYe1vtLSwriBCs55jz1U2zavaqmaP3H3PB/4x6ffigzqh9/
o1RY/+0wdt/p2+27/xeag6/+5H99pZ/Nl3b956vcuf73f/QGx3houMdxGhAr8cvy8sdVHnLHA/hy
ONCf9qsd+L9ucj/6OzJoF5MMISQB6dpc8hpeiEphL6BtmFGNSJx/XP/+/+Qm/12gF2EaZ4ogggLZ
tY0M+c+Otx5IeTOkrBMUauabOrK/hMnM0Gtc77Qxyu7KwCn/TfEB2r+rVP3/6PMiG3VkhAkEyw5+
Owc28/dZ0/VFQ1SSsdMhN6weKMnq7izIucGskLP1Z9Ok6/C2z9dhuK9r7saHbSZCDXbH7+RN3dE/
cyFqGE7PmxTBoLkG7blSWSSt+/mM1oH39rtTuE6e1XBvoKKqTHpMw9Fqv2OItj3wLHINLramvSUL
vHro9pGclqxpmty7GegnqlJi/YY3JP7rdwsrsgT2IkGq4HYnrynS06epqcvpMMOXukTLlrN6rAm7
/xjWYM3ZNA9beCFbx4g00G3undst8T8FgLrFkWw2pF/Ur89jnZKOEHl7TUIHHu66IlVXNiE2RHSV
FvkvqC+AKegPrdYMwriKbsppwumdmahVTeoq5c9nk4tFfNBJlZNRVUzJkSNjfKpLx3kgCTgm/xO/
1rsQ9gP5iCXyX4L07oZKd4cSFj1MQ7D/qyBF+4SCab9/zOeoF4e27RfroyaFzdubmThv0tqwg2OZ
r5f66JRO8z47XfhGOUy+71zFchsMYniPh1g92F08fwX7AGMMAE5z7rKNX7SfqwTJSbS64qvdazHv
fRnwS7ceRAIsLxTCDqLWdU52Y/HvyS9MMkCagdWVZLko3daClKrc9T5OeRMFB3LrvGGXh4XZF4Nv
9hvNfx65pFgJxkfyVKfpoxYxr8mYJN+5piCH5boS1ahh+1IIfgJmkZ7dN1fo7BL3onqOfJzKB+Co
udsjTqu/2cKQOLJUEskyem2XaFMPBGwnt823kauIrlFHYMP26uGPNy9/UEAy8/eYnGrHuySIddG6
+MVmDxe0W6I/GJgQyt4Ib9CPwu6Hd5t6Fv3YWD6f/UTmpj6YqkWAwR1c9f0DL73K+qByjNx7Eopz
hfXF8RqEnKNpjvkqlgFyE/1pfQ1I5Pmi+heggbnBKgYqAPpunLOZlpv50Qamq1/EgNDsNuCx5ykM
m+t/TRqnhgWhquPXv4QYraYTyRV1k5FBw9+cbwuXfqaaONTcfAMRkcDPcx5MW1YlXTGeqVyJws8+
XRRrthYQSfD3YWm9Kdij8LiVE0+zR0nlO3GcoYfycBaUy80jv3Xnaf5PZoD4iajjqkzHSUv9vgaL
36ElJLSCb0ofZHMMXwrfVSTdrpt8/rw1qmt2UbQ4zcvUKr4q9rCAHvhj39av6MhU8ziH/iCeuZME
/j1RcW4YjUx+T9JUVWV1WOvnypcWqPIKx0M6KLaBb2AqdZSFy6jtY0c08w+jrepnS3rSB+P2Q/Be
dvGW1mPvGBge50JJtzpYaOJePeITcRAE2n8uZBXd96Nj38m1PZUFFDg5jQsH5a6Uqs5cqj4QIBG7
raMzGjCfGOy8ZhIKx8NWBC/e2mAVKPis6FUnDRLdriEi+ZHQzPZRBraFhi6ubOboarnxGid/pdZm
VPvGtaroKXS7Z3jGn9h/AWt7Ii+Pdmuc87iRBZ52FXUhyGTBAHPT7mTizx87UvOytnL776BJQKGL
HT61PXgmk8ohKoK3qU6qtOtKPxs353WI+x/MWPoukkZmpe+g/Zj1cSWJ+Bx149fOiAfcpfHeNQQ1
27n10aoxAs8a6UBy/WQSFBzGiuWFZPNMWsvLXJnjYOzyoEta7eNqju4mJKI8D9NxBF611spB60LD
C5MXO1XHyRrH0QC0XlT3SV2+kgGwr/xtYzhzDRZRBuqGFIBPTuF4u6ZB5bLexPTo7WynuLBzHa9x
6hcTXlVFDdj+lfxS+S2iDqBTn8uAcIqbokc8hIiNblpmbDKhFiJTPHPjmZZTbKw/cIXNmer5zha+
uLgD52i9xQfOquANGv7Za8E28Unbp5KWRtCwTZ192zsXpoWI6bfbPJ8+Dxvpocgki1RKEq6whrI5
NXO8SxKl0mL0ABfoEE7izOvHDKLyOw7Zs+UgCahcSjG0WN/zRtHukJd8SuUMiw3HfBgc69ati2eP
LDGu/i1VREWm26LMmuaxkIQ7VXXZ7OYNwbM9efGTtBMrQCMk7/wivBQN7fZjHjzZhJzuSKkzpHaN
b9MUPdk1RQCjrm5NEpymmFAVlIP3bkVTx7hQxVb49RExUg0X6a7ndW0fA2z0maORCuA/Ky6Jhd6U
e5Kbymq66mwNydeahXtOSbWuYUKmkKhicq9RixUbKsp4wRbE4bMP5vbJUZtVZ4Wx2WOMJttxiVcy
28zG2WQBI6I8WKYW5h7aitSoSe4HgsOPk9Phh+zC+gW58Cz4UYuYtxq1NkbzsPiEi5hGwQpKKrUc
uBTUy2NzUTRKPXcmcr4wvBefE2sYQtRGKmn2zkr+Rr2uwBEkwCOXjT9FcecgJWy6L2WulXMQ5bpl
KF6JlsG3DxOkiqyIguZUhA3ufEXwEvlV0o2f9TBa8Hv1XA4ETPvWXs9Jvwfyr+7wibUcjsVWZPYy
6felNM5JwfZ9HkJX7sn0qJ7ADj3uiWaaDuGyhg+jk3yxA7pDY7J4vVTSi9ccHafow6/gjMa5TQx/
LI3HooA8YVqw0yieBsgwMnVnQ89OQab4g3SK5WciKzdLeqRXxENa1VsQo0NtKDJl51F9U2QjaLrN
/i+vwu/cC6eMCliIb9du0QHwMcZvdt2ae4qJCPXuXFTTCKAb+wlGAnm6ZSPl/CXWJOSK3BqxlSEz
16Ci4zhRdqgB6h+QwOpj7s7R18SemtNmz/YlJrBol5ASvVfamKwtSmrYwkUQ/b/UiLzaqr2WnoMy
o2oMnuiepF98HTcPOavVyDvMJtWuLadIoivTwyFQjfwo0V2e8JeSJEr/pnO2q4VWH0c3XPtFMX1D
xb0ePV07n1jnvZYjsW3ZS/0FGXzXjuWp6Gv/E6AyRVFiNO6hmKxEp0JW9iuCoKMkOBoeWRpoDCXO
trCXOoWhrVKCe6Baitm/c2oZXQpX9B9jllA4UzvTenKI+5n0CfFWd1+R5LgzXXik2Ms5wmqSVqo8
y3lWmkAX7ljsAXmHDUEu8zFhan+qWr86gYz0JyPd+lx5fXvImdw5DgmiH7gPbyJpqWM3egnTTjud
yc8hcAwE7gltzPY0KtwQHVTXjQmCn4tNm/fQXg9hGV9V1e2o+n0tIpKIkr5w7ogrsy+kEG/3JRly
gnCWurL3RS7EN0k8kSBgY+rYjKfufluSAxxxfoyQeeFg2UbNV9szTfTBWIoRqwjr/OjQ2Q4lVFtf
QfnLT7bCl1sGydCeIwxJ+SmanCRbhhacDHUJ+suwv9GRIKsYivAHd6omFNyY+RjNi7qQQqwuMQDf
DhcZxQhrMD9x9BBDziUUHLFprAy+pRpPmwPVNlkEO19V9ypD0IdeXlfLhcAf61C7m3kxngeb2tTW
eqq1Xd9A45iDcGfvPWHT6X/4fR5ShGHCZLyZws08NDqZXwebwrbDIEJQuda30NqtEeroeJLxnaeo
SvDHdvrASmmXJIZGmBbyiS0tXooeioeg3HQl6AiJiK2X59l2roHHI0m7obB5pHG8uJ8LoN2dRmLb
gNglOB59NcyH0WpRqxBhgGq3K2JU6FDwSIwEhlRvWr8OszvUh6QpYf1U6C4P4WzFuJ2KuFKnkLjh
Gc180UdkMQVPrdlID6A0uMdaManoUhKE8+z5iU8cmiBYu/GWSyfaOtV9XF9rHb4NYMqSnDRnug36
q7qQl5JPFiAx3Q8IqhPltXu3QmpBqHoBfVXMzmHzdd7svIlDnTh/dNtuBSe/Iwuw8PfXtBMCrvn4
i3QeCDVca/b0lDjZBhJViurojpF71Z06J+CwL3rq1w8YAdrmAK2kg4xZjKYkM7R3lGlYZwR6xe1Y
0voxTtUrlQrVDae6cxOLLbif8FlcoTn/mMTSPUxjkN/5nOIPAY6lvRtXFjNAUb0Es4QmlhRm9qtb
3k1XukjXnv8NR/vwRi+Qvl0gxJ4IkG6OZCS/1GBnZ5DV5jYIRPeiFqkP27BUe2MX+mjRTHDKXZfI
ac4glHnwaGR427BDSH/mu8a4XNT4Mfp9X1VM+htP8xjNHE5y+bBNS3gMOptBo8IocEXEcj3eULar
9iVsd+ZRjEs9AVf+cXHldL4mDhlU7Ll1uMIdlxiBBgnhIcUwUsw99ppugYbk5XnRiglxSIa+2nlj
H7xSewbx2bF41wXf2pHYbi7xTV/XSod+l5ZfuDFO8ZgvYXgQRH/cteCLr0W+bj/rhA711JDi/yBs
9cAGSZeJ5KfdJ+3k72wA7QlW2Gp2C9B/coNQ35AGb3r7hsxMCifr2OfTGlDSVWr7gC0lyEzHaH9s
Z6t5DKN+SlLLL0gYss3AAVYEWDcQxDnlZaSamGhn5JN7V9aGZpW2+i77DT8MEXmHlTQydZiFVZpD
J0Nv2vWBe30g2TNv5miGah3YLW8t00XnVYs8lSGM50D71oNPvsHXcB0DGkTWDchWX3nSkbS2qRr9
dW+vNZGBBRtGlZaKJPY99kF4aNcr3pDtyXdC9KgMU773wUF6sg+QC5+RIVYXPOseDyTyg+dx1ghU
wg6N7m5r+uQn7rL62bYjbBsLt+5V5rIrXT15Oz75JEg1GMLbWtAhQUXM4H1Ttokyz3DBMQa0LKAL
1qfdRCXyTbm5zVkDKx4sde0bJmav2EtJFCE6iQr2Q5v+wCvTBFsRmu9i9Up9hWrFCkb9xuUmzogy
IUC3xZyUJfs1tXlmXKRxXfuR5s3mrvXa6pnSo+YejTFNlYPZePeJVeJjueS1ag7SWxcHSVozahYg
xaCg7Kb+3uoWQr8dK+/bOnrNl1ZYV5IJh0Nl1uUyBMNwrLuONmWVVDgqElVT6tIgCeAuLuYno3J6
KtsyEst5nJzg4xbN7nQaXNO9mYkPHV1H49E2aFsVuYldxRbIMHXTrJImsq01uCFHLFdH1ImSclfE
Bk9UN+A4zxs3/Nw6RTvuAG0E1TXboAuUNrVpTxHxSs6hNTr6Og/xLG+bYN4iXJjb4p1LgvS/EJUu
v9iW2F4WG46KDlwLgbSZmUt592gou6MjjOzOqWmEf9M063wQdVy+wUEw/HCH2ttJMXH+ZDjTPKhR
SYWERZrXnavtYiTlkK/Y4gnnHXjKLqinmIsb1Nf5mxTRM/c3HYf2rPvvM3KLEptDIgOerFV/aeiD
vcxlxz6e/wK4gnbifwt76L5xL0zlebas6IlMs2kAIg/VS9WMsDRu6cHwSDCXEx7FTWFJH6aLRU7K
vkSk+1whUtxXIkAJDTKPBGWI2wtF38LBgRoUX67hJpxkVu6wKeWTBdiwzIPXnkcv7t6m0BXBodwc
4DXLENpKjGC5oMeLtEZqYTw8iwgh+Cfm/wqcoqSKbGcoFfy8+C0XjBp7oIirDJb7XxAPvHNV4AwX
KlQNPp25VN/40wz9GGpiNrV2eKcXLb+hVgG3f2rVzdDs2d34S4aAKwqCQlJt0A4Rjp+cCKy9r4X/
EiPfpD1E8p/xnfR4eJOJ6qnCEzUcwa9/jzPy+otewRO3Et4ZldylKDpkqUlNX84Zg50t0MfM0CMg
OrkY7QGH7+hsp1bjskCPWhD59yCKmjfDRVhgwxZs4SZuIBXnyE0HCub0wYsGaztEom8odVyQjD6G
yK6xzCXL8I5WkfdqwPu97OYYuSFMqHDFDaC13b94bqfdmPXXa1+Us/LxKzPE5mTKkVsIg/PKD7jM
0mvuNAX08iut6mAwIgdi/QPLAcDiTXINzd7gGqpqCWCmtibrZJT3+0RQZXCyZ0SguzAY64XAOTm8
W4HHX+BS/YC+9Be446F1FzcEtyHsmbXNZ0DNEb9cCN8CqtrPstlrOLrwuAZIuu10VpQSnUaqntBh
a4+/3/A5Ab0OQ0diGZGybgrS5ogbSSaofm+JNuJ4HmgZe7HRty9PHJcQZJq0quYOUz2fVcm63tyJ
dfHrYEcr0djcOxw94nYam/GNwV+b1y7ErY+J1N4GvHURNUT2VOTmOMK+yx2+Df42oTd+UDX3QXtP
iCg/Fb73MTyDA9IH0Amz7rjSdXdf41wts4mfYbmJF2QnAFseuF0celBIszV0I0bHnl+RGD1+fNcd
4SHnQRXHarwyeNoXt1ZICjciWf8VJSbVlCMVEiJwDg1qN/GMu2UO0/+kWKgDb6PBojd5EKUdCRMb
l12thwd/7pz+HMNXv/8Ts/L4D5LgX0cbEZgfE+4YI4G1E5cKxj/HttRz4SZ25fHUup586BavcsBT
JjoSyRxTUMbOKMzur1/T/V3uwIvyZwnnDQPEMdAyf856ZJiGnGF4gl62hnfguwkdNE/DD8V6l7nj
FlwQDUgkWJPVUdU2ksJ3WIFaUuSo8qmdBdH5+LKCfe12Y9ottjisngw+yzk2cxbQY1WmciMjCgGr
13UsLiZ+8RFefoykUx4SRzoXQ/M7rquwVuLfSH9+z8z49eslBLLj1IptUt7+/J5uljs4XB94iYA2
ebZ7dS7KRmZXn+Ojmv35zouwzdQ4tJ7/+p3972+sg2yLgCrgBOouf+lMvn35UHWF/l//4fyn5Ks2
VR2uxql2GSybNjwDG5c/ymBggUBLVtf/5rN0rikn/8Q98VkytJKpTQQO8S+Ubf3OPamu0uMkgJGU
aPP7zUe8lwZWciHvNEBLmVMqJRp0zVYwDZcuVjiC1IKEzB5jbZFm0M9OWpaeO/6bH+z3dJbrhxA7
4MmQftCFsXtVA/1zNE8niV+WXOhpi0TuMcal/0g6MeOismtmg79+36/hRr+/CTHhYCSUejHsG9+n
318soWGtx0Mw4sATLFdlO3g0Qy/UEf/16/z5l3JcRExkkAGS2u415/v311kJXq35ThFUZWvgdhjz
Cha6L6dxB5TB3fDXL/fnB5mXI20kdD0oUoiAP2eidKtTdZxHfTr8uniqpYJ8WFdAoGOcNxz6SFSv
IBQXA8jyxoyV/fUP8Cv38Ld3FrIT3T9lyAGcKiKuP1GbFcw9DZfEsDDfy/GtRI9j7WuKCkIoSKt4
YObAkm5pNEqHoNTNe74RGwPGI0cAvUjZgIN2AWJiYBXvEcujps27KB72xiXJM/XimhK33CAD3vnk
8gOyGc4PUqPmih1jc7fT4tVzxEJcrj0AcBfRJ2X3rn1CjmuRVDtie8V+A1x/CCaipTOIhOsMioKx
f3DBphWUgI9xX1iL/hwXq1/ddAyy7j1MRDjgeQ3X9YRYwjaP7bzwIWLpdPoXdgsuVKgb6EFZL/+b
vTPbkRzJtuuvCHpngTTSOABSP7g7ffaYh4x4ISIiIznPo/HrtZjZdbsyW1W6Bb3oAgIaha7MinC6
O2l27Jy912bT7dDOYosuACuvWqze+ZZ0qmXrHQP+WQ4aCIq0DOSpdkznFpc5f1pLKN6rZjQRTJHR
Zxi7EXEROzE2NLb3Iefiy6aLd53Z8VWyroVvYTVVAXIxwz3m6MCSjYXc6py4qfdNNyO2Sj7jmBog
YMxw7MmJC54LL0Cb2URR9DQ33XzraKpjMxUWlyCzgLEU+mPmLWQYs6FnzkAR0rkayXWRVKr/lJlF
FV16Ua/dT4kZdAdVDmz3bQ9JGWTEwj8FUhHn29J0+T1mTCfJF3NdKNTylFRr1URUUSlEvnZLnybe
aVPCZxkwzZkhX4Vad+jyiQ0aP3vMQO97PSJrDOJHDE7atI3NjlZqSyScvu+MUc9PkzPmNkLRmvZ1
76mq9pEwLTVLbPEiPd94sinRyWJhDYG67Rnuff8QHN40OEtevdRKLnamxk/WYz5E7U2HXPelnROs
OoKoHzrNo7fFYeY8CyR9G5HozDkULturoOswTAUVNqsqQJUVpNOlTQpmC3aRqCvDtjhAokpS2vFH
lTaRtlHyxSIX1Ooh31h0Nr8ZZSpuVZgaSKFcx5KbIC/mDEBZhWP1rx/WX8QPS3K8zQHb8Vh2pW1/
z0P6w+aDJjmtTAOSRAwghpAohoq3vEfWKddCob026ugqcXs+wL9+3V8XXzjGFtusw+sLyolfqwkx
cj4M3JGBNywXnALagi7E9j7d/PXrLIvrHxd5pAU0tAzDkwvSGMnFz4svfVVr6JKyWcHGcZ4iz8g/
E91s6j3GComrt8BbtMpmSHGnYDbKLx0Pxbe/voR/+4g9FKxIsRnhoEgV3zfjP3zEs6cEeiviEPXR
nW5KRRlPq8m5NQQuiZUp1dc8VHwGf/2qv1YVvOMlMYp/kr/guL++cWZwONtpm64K/CsnFKD2zKq1
zLuh3r0MAJSM/8O6/2/7HO8TAYUHjlKiaPk33hnPLpgF5sBzFHvXGKjHCpy6+emphqXkr9/dr7cP
Ykr2GNBxyHUA/PxaMxWoVrxuwr+HJs3AxW1XqXZbdtVcvP/1C/3vvjwAaiRYGAhQjF95cVEfFlZj
OfPCo07fpQxiQs2ijD/wBkR1TuOSVfVd0fHXr8uT/8udC+nWQmMsXcuk9LbMX+/cqCzsNjBGap8u
u9Z1shiVpaMfJQOuAJxnlfbX2Emnb2AMjK9SI5sEU7fbvrWRGXe+5io0qWVCfgxiFXlKmSCqTRV4
2a2Dmv0RMEN+9ia6m4v3LXnC9p285bHQu00ZuC6ZQ3T3Fs2copEZx9jmRTgMbxmZyGh2Ym86Sm4+
AjRGT72RWdzWay0BoHRmdWbEVNvl+9gFWr2bDTEdEGcULnmUDtsVQLQw/lJi5eo6bIi168Gb0bAA
7Jzv5+uewkBbk2rHiV8fIAkcsMCw3XiiYxlqA3eujuOS/Mk4rRi0PYobVu2IrLZ+1fQaomassazm
XlPx58X35pJmcq64LLnl7o01KH5DmMFrvdI7gO0pcA7GuLiRddKNbZyPfut2FfKhPs8584o253cW
USnYOL35JsRihq7EtVCrzGC58aIOw6VGPu1u49liISvGRLtu0QfgzVwaQUgrZ4LKwhlaULF02GJP
v25l3vFG0OnQc1YUCYg9px1ICwsPFhnY90YxfAOZJAtkKUPIxq9c9OQtxFL93MqEjrVMLWSkTdVb
+7IqFB1OTQbPcVQUQIHwHO8n/Chf2ioenxaHOHWIZsvqqJWmPBVNCANFRYkb+2BYWsTey8rUIcfb
M6527XVcBmyBKrE6a+1O49CcWnLWNl41ytOPPQESBO9OhyeTnn80hRJI8e1LFY3LV+W51AQVgCu8
1N/3ECZBiy02lo4LPqVxLQLH7fTLhN9n47g2wYOdwiezSQmFfNGYzzwQOwARQrP0YH5FF5OeCkMr
0bVWGkDojjJ3JxVgxVF5Y7fNsAxBugOvE1ySggb0tsm7tvZRgeT5JR7xZsFsty1jI1H4YGo1JTfz
D/3LDP6K4PWiC6udnbuLOUixddL+XhT0Dc8ItKvvX27SxPAEcFyV3qlU0z+TbP6WlvShzPnfr6LQ
nyjsf8pqX17oo6woiMKoa//x/ZeEn+XCPf/pX/wChb667T8bdffZ9ln3j//xA129/Jf/2b/8b5/f
f8sDTKT/+d8/yr5AS333GaJo/UkKKjiA/rl09PjZtJ/q337gnz4Q8RtWD51slKVSISdnSUj6HcD+
m1giCthVTQHBdnFg/NMGYnm/wT0yPA+6rQGTcoG8Lv0JxKP8FUUHvGxMJfwcI4C/Ix79Th//V4GB
WcjizArEdeFQ6i4Hr58LjCTgVIAflWx5jvhEG2llS1GjlZWvLLJbcUYV6Qucn37PGXT26G0AB1jV
Bn0RfRynr2061i9TwzEX4FL6QK+UJ6qmEP8SjG74FExNQziPlzcvY629WdjRPr5/1n/rfvvTm+mP
99I//suB/xdm85/fdvdZObyl8U/+I6TGv4uWhfhNAs80uPEcvmSaQr/fd4b9G2BmodM3oSSA5Msd
+a/7DvMYaTcIeokrsyQ/9Pt95/zGqAxWqaDNxM/o9t+57/hBftUfS1suyEYUK3kNcsMk1/jznde2
KoWtUw3roMlF9BLAgmO7Qwai+9pg4NupRENwO/iHmJEfuclf3YTR09xjTR7QO4xxqjD0eoHRrmmp
u7s5MJNXRS/qEIyifinRuzAFMrwvYR5MT7SLzDVH8wdZ0VwALNtv2gkpIUQEuRsHj/M0hqVPgmmT
02Cl0ZcRJ+tdgrCvYGh3zknR3ut1OvlOMxQfwlIg3YppeKqGVkK5k9otViTtXDGgDleu09ZbyVFu
L3Ssy6q2m6PVFe+N/jTwHtLwlZkUp13rY0yKGy+9iaynihCl23JG1yTNfDjMYbu2e0wxGA3ze8Rr
0/UIT6BHmSa6K9wa8j1Ug7gj94ujbxLZX0jfxVoNaT3fEYOp9jB7bOKR8ct7g90dE51gKSnd7liZ
7tqRQGxAlmCj7RMwzeQDrOoqs7dNiF/V68t6P5Jm+cUbhHUVWLWxZtzTgp3cDWhUtpg69RURkTO4
zOSxZ9RARDeUqsFHgjedzboaTwgl5m05pAyKyXs9Y4sOdoGNlKeVH0Yq+003GtNN4cjpMph5cWak
ZqwDHBir0opvXLMyEGXo01bHCno7pt4TUrRoPTWcdfq85S1kfQZvg8KyxM6+iHmO+LWrjd5YX9mn
7UPMMAeVc/GgSU1evAivOw71acdJsjhPAmYemvHweZzJzB5tYDG13dqPSSxfmH7KG/ihAa5zxzyX
IWmFQRzTY3cV5SHaOGtHvu8H+k5yYzBa7VM5cyaO8sA3G7N863OG5RUDPGKvb22tF5fR7Mb14HXf
Kk+opb3QG9e5CtJNYZfdZVqcL1oN9MMuZv00T0hx+Ri67M4Ni349DXjTnDQsdtjLUXrC02Z4O3VP
BtPpp2nggxtSpT+bKPGJkBnIXM3DE1TC+sisAPSZ1MZNmJVrgFBQZGs4s4wlLUZZ6AaRVYnxGIwg
ZJkyWK8Quupdi+IAGlKlX5jmTb7ZxTMYt1r4FhH310np1qBC3KRbdXUCyl5LppdCTEBVjIw0m8IB
xjcw0t0MnXrW+ZH1POFkPpBolK9og1h7kiqdPdZ2Zpz0i64bb2EuLSFiqDpnoBPNqOCA5IqGi4CS
Nwnn2HuavdZAvmCCiQOUz5gCVkmrTmIQ9RbWSfPRIaaAP0mQNumAxiOEk+YQBLGOdVu6UMVw4hwM
vTG35C6+jA72hYKKdg2TX/ezMLmb2JAHJrCj95W7581LNMBIWNeP0ViWG7MF+pSoomV2Su+u5by2
i6yJ/6eX4Xaa7dfZjYC10CP1fDVqBo9IEm3zoa5PpH17h1GmyLKdGsv+jMtnwymAFShF8gNXFqYL
I5z7PI6Ho45wfw3eNUEvMwwnaVj5KRAWJ8bR8B7sZKxPJn6nFeUBQxtXQ9VkB0I79COTHiTNYl+M
vfUWAbMFDIRoncZws86MRQ4HMgPVbCXutVgIP8yss5jLi3Tt+IVGx11bphASWuKwaeNcOQiYzlEU
Rgd8XfezQjJR2fY1x4J47ToNKiUeaVR+eAwpsUGOgZZBeO52m0Y56UrTcAYKqD6bsBzTc8BsaK2H
lvNupUo9Tu2E4BmK6D38zBQtqx6egiBgxNKPhNuxEZ2b3LN4Jjrk1uTAT35ZDTpEXv2GfKT3WAD2
0lpfOWKr9dZrqO1tm5OIzSh5ZabOdqrqd8virIlkczyrqE/3SBxSmLzMyu9Apc3XpqsqRmfmIdVG
XzoeGIqh6Vc6bIZNGg8V4QHEZg/V2BzIM0ET247P6FwTX9fzdSyZd+oB3c5shqQcguw0kScZDkhv
kQ6n0BDFobclbWGkKntvbu8tN75WBolfpRyED0M3v+phdtyMfRw+60FX+b2AF4Knhw6fdG+QmZrk
lhd+PARfCukcajGis1DCO46Wt2cidMQW1N07c7LFSdvvtNE5OF1NhAdgbEheIC9VCPhQD22ML6ou
t+GoHcmS+mYmyY2EKO03tYZVcQrfdC+sfI00nCuQYtXRsuN64+SSg2njzh/dUCcbt+U5TewKTTPS
yNCW6VlLdUivGFjlKif0SkJ2+MYk5AXMHPEIuEAeNE5rWz1DtI0y9DO2IMx4jgFmluxgTEqafInt
2D23FdAdzcbfhnPiNOBL8MtgQA3Vs1ZN8SCPJVv5IXGdehvOaX12q/4yqUYdHQjejWnc8pBtDTsa
U9IgUjqi85Xhpsl1Dyrds5Gn+aUYzAPsH4BnQWi0W3dws900WL2+tStIJHFWRt+8IRgeGSRWe7yY
KAtnU78qx+yV2tjchSBRDnY7mgc7ar4Rq51t3YjD+mrySvc+rZjQFkQ2r9s6Dk8aA6dd2zlYcnQH
FmOgBfKunqV1FXp9dePiHV+FXaF2kHHyO4muYzfmno16swsuOejNbV331WFWWXkCK6wOWoxtBmF+
t8rxpjyCQRRrWQLOVSpht+vmuMcjjGj+0QtjyMeuW7WfFsqTGA9SjZq0BnzpsE+8p8u81wFHd/QK
QCIZeMunhLPnDahkOnw0pr8WZKqnnAms8JToWXhB8ez60LDpsw5nR2Tm1srtvex1HZORjsaNILWt
A/GMDI57iT/0azpafLBs2YdMNxmYm93g4yaa/EAv0Dbx4Tu0UG3b100tuJ4SJfc1RdYm0oS7R4kR
vrbaTKnnIonyTpNQJwi6WMi0rV3rW9101mYl63WqB8c07g/4c/aNl5x6Rma4eli8R9xXUGiyiyT/
Ng6VCVkUH6tmw8o1M4yrKX4oGGvEbbbFLu0nyElBdasG27nt8Rptp0UUR7ryh6ZrhwBZ2YzaWJ/U
jepOcReCXol3yL03ThK+TGlr+nIqLzq9GTcEuddqCl2tBqGGGxkudfNspPMFPy6DkVyubJ3TkVqo
U023JkPzzUuVQDw/aDu6NvxuyKt6ts8165CpeWF46GRaeB/gipxNlHAT84xs4wWpozW9t4uQbvXp
+F5rr10FFptn1JguyDvlxpyZOWMWuAOZfOcGzRbAOChYzEfbLLHOiBoeCfbICMsbct91qLjCkuCD
rNrFxbWnIqRSs9y1IW4DxdRvjeiBbovScyh6w9fGEOPGHJHS6FpRrRA8rnDeIIqn/l4BYWMsE3wg
0HuS9lEJuFmU3avChOtEmutdE9hc/3Ay64VTymccZJ3JA8MiEznsjeisVpUZoWzxoA4wzNpZofGQ
as7eSGQFh7NV10GEtXycTsjogeCq3PZHJ3rqLNNP9R4sZXlfdtnXoQm/BWntj3qyj4q0hkyHvDWm
WlGpMjemjG8DzrDrucpRUCCCxJxI4dsDmlGq8zYGLTYrFNuot60V1uAYQT+1dcYXT5dLuvce3zWn
AcSBtgkeZXiOTBwClWHU8P3DLRSrq1AiS5wEEP6SLhWBBo/FAvth1vMEWY342s0wsZ4q+mu3U5gA
AwsPHQGER4ORHOzEcCTWj2UTabJXvWsdfIC50OgiG0wPeZJRSx4r5jRq6vdNUz9UMha+0UGmzWO5
npIsuYIc3By1xTmh4Bwma+467wucLSBIuSa+ZXMiXzN4gMjSUIEyHEqwx5ll59dhW65odNCHqq5S
bkPOFhMDSVTomFRCTPWydprPwfTmbYiOdV3W3OUCPbRZO7Ov9GSgeCu0q7HBitHZxjvv7kim7yUf
OnvjwHK9xgjgPnauPXAxk37lNDKgKJpdv4ZzQHZCjzXbbTCS5ugPoRGMa8cbrvFK4vpnELsbulo7
4S4l3Hv28kvthfYjwGP4wrZd7QTiHL+r7pQ5cdmgKAhCkEazbhOGSALIXdK9DTDoMqw5I1/hrNvq
7I7VqlXAmixxVQbxsSIpE31UER9bF5LMkLyopiuvk04KPAfDMS2WlUkNKTTQEFmfexVDIzgxNoYa
3dTGhZoEi/6IDqEwp62dlRfQxq+pPthba5ovsOjZ8OiqHwYcFvt2HpNDX7sLWV6stDk4dUA4/Yz4
42fQEpwr6vET8j3CXRvjh9UFx2EsKPQbbVyN9L0p+ZtpV0bmJYrbu65GAcopklFnWFk8J/GXbHDY
O/IWtgAoputBp4EDvxWHJsvpxtGs1o+07j2LY5t0n5D3lZnO1sOSD9nswcryJ5wfLOWe/Q29/r0o
YRaVJHPHMUhRjRgme0aWJGywl9znqx6C51plCsf8CFYptvDBzyPXiaEX+hnD3HyEk+4U2ZsIsWiI
SGmbFBEUrPIu9nXMuh+SI3/BKZ7BAHwSSFN6ERyLtMw2msESFrpV6IeotJ4JfPEdBgXHVkoYaD0p
HNjU1k7iPAkDdjGpm8e0dNEie+dIAKDrPXM6VAYxHM7MojpH2h1jhMgnvPOSuY7PAhZswMjZ8LJw
knaB8xJw97HX2NmlKW3lD7H46ARMV7277nM9uIHedStkfJKF9SISXFrwhfZDDnnKdYOAqiQxdsgk
n60U4hwJT9Tlrgh8APUFR6HyCSYT8Iso0i+mjTGNgjfbUXJWn4yn1bE1IW/EVq840AFZZ/ref+0Z
pXMXT9UEhM/L3IMqtORLCST2Ih0SOxwMiLhSZ9Kykko5b0U+ix3e36HgNJRmR5HkwRdtHsxncknU
StqxdophHq7DiDCYJOzLVWkuXPco9w5NM1ePoucZC/LWBPNsT2A6gI4lN2pBakcJqSd4yORzrmUj
UFov/hIlHU2BmVV6hdscfpqjK3Vl16ai2i6KR7u2XvupzQ+Q//NjXQKHTxHEkzdKaQyiGjJsKMK1
iByE2bFlHYoejbPTMZqERlyu9LTUD6x68UMh7WTLCU+78mbFrut0+ChkYLVXHUpH7Mq69jYGaXfL
eKRYd1YnvyEz7o/prIwLg6XpAf70kgGTyZWQci5WNQ/papBJ/RwPy+hen9MDD+NwzQMlkP7ZAWXd
7BYjVN08uDeIs8bTV7alb1dFfQdGJXntW+YgAqr5XkZE1cB00+5Kr55P0B7itWg50zdVIX0ztyb2
lsDdhnqg71y8VASfx9mWcV/CnL6ao1tPZBSOjZ0iADLKUwY6Yt2arf3eVEBDjL71jnyKiE4iB4at
1Q686NzyIA4mloy+ntnGp8LKY79yFfkJ2PhhmYVi2o6e2WxJIHcRIU+Yk/JhZIajOSilo8np151M
jWs3WnQKjkt0RxG0wymLpf0CTly/wMEDKjTIbOPUaY3VhIzqJjfagwCqwn6UBlvXEskjLNK3mt7d
7eSoN6nR/SstR8NVFTUHGYTmJvPMcI2LzvKBFhG30TmWL4mFTvVyA2l+U5v5JadC2cQ6LbpgJmCC
ILRuRqPE8d6et2k+cLHRg+V6HUGRiF+nnrlj77hHinxvozly3scaFDFZoSqPih78CyrNl6Lu10kB
KpPgjsW4aFJV0kvTbgpyj8gNmvLoCAsu3jea5X2UmMD3Xt9o71VPIEhXin5nL7kXfgcn/zEFyntv
tJA/E81juXKGiaFNaN7N6KsZCwFfwsYU3mgB/QW2e21j5G6zr51pYPw41reWqJxnlpfs2Rtk/BBG
gXOl61O0K0Vr3gV9yCKQ4am6S4gIPsyxkT3haLgSWLm5hKkYZ7JdgvGeMR0lHQozzaO+wnC+BqWa
XxlTZT4zVjIuk1vn0SoOLY5fJXkmB6gNBpJya3R8K1TpOS37JSTL0pKdA5z6JtRBNlu0bOgJQJd7
GVG4LGHlMvwysm9hGmBNuIe2I9O1dDXdoMcEZ9YH0NmdMjOxfygI/tZg4L9ey59Bz5+3/M/x50fU
fRZt9xn/PKGy+LkfAyfvNyQpxndxJOBGVJkM3n/Mm7zfmDbS26fh8WMg8Ie+v/ObcExpoX2gP8zY
nlHUv/r+JDK4tH8MVLM6I4O/0/eXXNdPXX/kDgRgMvRyeZ0fA4Y/SiR7fWT829T2qhJ5s+lt1Z7m
zrqm05VuxqDrt6HMsLFLWjAdYmjfnBjZmoVKN7re2w8OurwNC0B/mSFc7ACfYr8L3zUr/gJOu0E7
TrJSbstrlEHjJg3AFHbpeZhhTMZp8wws1Fs1mSsOaeXQx2Xng1DfJKNfQWlD8xYHNSOHvPwWyaza
WCW0zQmNKZjNfn7U8pKiKhXOoUqABtr0kXFOusXWdTPrWtXU3O6Qw1jUoxtNK+k9w68C/Tdi9zcT
5G6Y7dEBF9EugEN9Z9W9tfn7w7D/m+HrT/Oy3Wd59ZZ/tr/Ocf9fnNAunLy/eG766TN/Zz0Kf5rS
Lj/046Gxf6NatLgxBaN7HgST2/bHQyOZejGkYhILJMpZHoD/GJZJ/TdEEh7iM75p4ZFW+K+HhmeN
QD+Hx9DDL2OQn/37ePrmx/SVyfaPcfU///2PevkfGup/TWmdxTC6DMp4sjnhu8z0fp6VqUpGodmH
1krgiIZiMCm/y0m+8sqs+airylvcsDmisNy4ZSLGYKMmADXRk3wTGWyAQzrnPlAs+jqNK3a24blP
1AzvEgEtCpeRs/vCn/XC7i3O7bfKCZ7KxnqZ0ThGNYW+K+NvprAfdEVJY0cZOPVo6QA2MFu64txh
2D06KrxzNPerZS2BCVZVH6YZmSKpgaA33MleC5FppwI5FQfn4L2evPGlM4BmQS2N7+GoqzU6zZ6Y
Pt25dNDOVratCroLVJVDLnpm/iXewKrFsV2089YNCYqKSNy5pizy9oE9TuclH4gCFY1kS3ybY6pH
twhe0fp3x1Skt1FgYiTVucq1J4d6l0iVHnuNgV0aw3LPe+MVDwHJXcm0Q1P+AQs4O3r45VY5pdtk
BCc3mtB3hiaeuzJ/B+pu7uLOa2HUhjWeYY4xY0uxocPaXPPl4FNnPrieyxCEWC6Be9ju2wj2ejVA
x8DVEXVHolTCU9u5r1Xb0NpzGvFe6kjRNgEGr73FMnmKkrnFDlxiVBmdx4IBDwVwri6k9SxKI6K/
EtrNa0MDLaGy+ZC72hl7JRY0TC5XY6mYpBFstoajM248UdwxtMAjOHvtpiqovEWMUROYHBe6WGBj
Tjb4UPI1hLUnUwkHRasi6KheBqpe/WgmKoOCw+lN7zGF9uUDdHh37cpp3uCwf6qqroN6rC4S2+J6
pNC6EovwjFmTi4mQhRenFac+bNVxwCHECkC2R8bw3I2cGS1R37dGTUO6HS6dRTuzxOHn6xiCYP+r
LXELW7lcQeJmb0EFVTUwcMV2C3yFoUSN4nPGTbzBMf+uq9CmvMUpkFXltoKe1Nvk1YJUWRk57ApW
glPGFGAVhmwEBCi+NwPHq6yYr7WweJzpv6YlTQ0xQV5s5XNGo3zbkTu+hQde+90gWjKepmbdCI5s
udk3D2NFcqcZOasmsL6GI8jBshif7dayMF/QQozIzlllVPG+1/QvjRk+VECh7yXy2X0ckmIJQWkH
PczeKEscRevu2eRJqQ4qmyOGIyauPDa2cdkRFJRZdGwqkPR0Uz1iJZqXdgnxIJHcWKnGCfYJfB2Q
5AyUhn7aD515wEbr7j1l7ipZJAxzRf6sd817Z2NKNQpYJOXyJYSROW5trVbbeHBf9T78wL7+yJhW
rCaaoRs30wvAmpW9yr3Z2xl9if8UTAYZPtlV5U3wkyw+6LJ1TinQigOw7Pk8RWF1bAtB8Aap0ZsE
k/jKJEF0BabplTUhwgTP9xpNQt8YdvpMlyfbxlbKwL8d702ZvMTx6HdzNYPLG8ydZgLQCqIKqp+h
sgNro9hZbekwWoEp6OV1ROyBQRaHq3VXsqH95HI4A2TPgJ7W9l4SfrZl6J2vQken7eCm1p1yWvkA
i8bdpCHKNjAQzANnVv+NYagT48sDjaKGR82OSVmB2yzStvB7Ti4IHk6iYHSKDM1YF28WyOs7RuKH
APEeCgWnQQcNi8SbdWc1MsP3QvXeBGO6Q/KPtV0GUPpDAnLqaiF7OI+eBxg5rGlICJxkWLjnx75w
3gfSSrIh5REtQ3tVJrW5JZD+ORs9ZsljtC/Aqvt5rb/PdLuRvZPe1WZJQPAZT+dCnyy1XsGJ00Aw
oXvg8eF6loy2fRA7n2nTM9jP6Iy65nCZxPQVOMi0SuJsZeIXPZBC6nC+Ah7//yuX/5S2TFJq/3nl
cimzr8h8fipblp/4UbaYVCA2VYmH9UpizvkPiY9YwIT8oWfqSHAp+vmR3yU+LjBD9neP1Gw07Etp
8h+lPlxCzgwULbjIDODE3t+pWpC2UQD9VOxLA5axiXIcH53jcOD8uWyZvAypekT4oW4Pp2HUFkwc
bdTbBJv/sBoHoyYVs+K0i11wpSeO4TOOGdYOLfXr1NLzZF/G4BS2TR+7Ja2/qBMMeB3zmQgqD4nw
8BX+OgeFDmat3sKEgBrD2tVO8kk3WJXLpjo1QDq+oJn3dhRGCbyEwto4hXWRtgY5IA1b8IGgMppc
+yaqcboYtrpHuvGVaTvQbLoJFToZr2MebWA6M9gF69k6RizVaHZF/ziXeXhlyaDdQKwZ9RvkzExj
4AbHKQeBQLD61KPWfZQDWeUP+MKzaEsMmL0HgM9BmOCVhzkfX5nZEzrXCYqcFZJjjPZLNpuzNQZP
37O8wr0pFERkEUqGQvGMWBYSioI+UT+R4qM1OyFUcEePKZz9YZJBT2ysY2EDmuKDwXA8WNmJTZhJ
WofXzG4eBSboZzfsrfNkt8zxAaXzl6EKMSsXXsa7hXLRmziagOJBDUA7nSpJsm+pM8KD6nCNLxzr
iTMFtk9vKLgGLly9uwg3mOgv+0RlW3tmX8F1WODgOTahJx9lzvlzr6GA0Hy0gNODpxnytrUyOu7w
Z4wPnV1pY5NX4a0sNLLHgAkO1VUqQIzoHl3qvh/7N0n48pmGmTwSlAZLVtb4yjPPSvzarYYPjo/p
AZwb3f2mKV6ZdLI54kcpV7JZ6jxkxifYB5LCqtGugSDY/WH0guGEYkuSL2Vaj6Tj7OEl2esubDmL
Ilar/QZ76Z3ybsqwxK1dFYO3STuZvIqmjdYZ1ibED+KSDpOix1jV8bmFsEb6QEN0CydPQg0svnFt
ijcWhgq8MaENZws2GUQlMNxLdlyAtHrbYVZcAb1T2zbvT6R9PodgMCDPhxD99bJbyWLcamPcgzay
NmGtLgBjTUozCz6+k2xGFM47TwsCDsDkK3UuqVc4yBq6oJZCjua2EEVqzWbUJW7tKXTO3F4bs4E7
lqVO4qe0jVYlScorDVLkRhbzC7NMsYlL7oZoVmpXWSaxadawJV9hXAN+tLfwwHNSCKQFrEePkU0n
ZwT0Ry+9HQkNOKiAEZfe0cU2lzY8POLu6NZW6Ntmrx1BnKRAwb17BM3NDoEZKLk+E3T9YErAH38y
4IFZncCEwowSEYjF2AJcBfo+jcgLYn3CzWQvU8IsHFYOb4IvWTF9L69bhd5iCs4BtgD8at241S19
HdI+lqUFUyh79PQifhzhZh1GKyE/03h0VGqfh5rMX5jePBANGW2ZI5H7m/G3OSFQsIGKOYNE3GZD
84hOEcJl7dwqJ/oSekN2KckuV6t8hlDcuHm16qfpNqJRe1PArDyEeUoBpfRtbNv2ezckJE+BtA5X
Gs7WVaV1+1pz9ScsBTyBRSEfG9fIB0zqDg4JMBQALrBNwGFZpjUGSoB+mMQ+D3Ui+uwU0BpV57Ct
2jKnpRJfzTOPOiM+GaSQyAB5+K4askdcBAR2ir6t0C+i0rteOM5E2JzRnQZnW43BMoCTpEcgkDBh
CJm9uJ0hJt1qMwcodAifPVkZx4x5wF4zYnuX6bamr5SwK3yKDnaxOBvfTIAOpxo5YUau9Fo4FXFn
ouxL9OzIKlYFN/yTJKwn2wBGSO9hO0AI0YopM1l4zHALe6qGlmgZvpBpcsuNIqrV3IkXS1fuoeTm
9qextm7ztqW/ncMpOHZZUz1VWhawUEa6KWE6Dp7r5xVyNVdwKBOaS+rT5GRE9YxY5HcjtK9VxbOx
RapkHJhm0tmeJ/hskVpK/KxEM9q19ltIw3U7VxkxgBHTU7BYEZiMGeG0UwYM9RG7RH4rjV5fZ3SL
KK68fKcPVeNnwxSw8fXMXFJnCTXyqjNTBsBPnD/uwkGzzsydAh8BLIfmYQzPyK+aTdhYPXwKSzPv
4shh+MpBGUddB0701Vazc11PvbfVZZ5eQqCdiCK523gML23afBnVYci4cmk3e1xyfkQO+IUp6E3Z
16Xf6Py3QTbMpxT72jWpiugimqAhaKskzDNLgdXXtpVv3N4W2GcSGzoO92pnVeum7rT/xd15LUeO
ZVn2i1AGLV4hXbtTOcULjGQEobXG1/dC1pRZZfZ0VdfjjFkJZkaQhLsD9557zt5rv5ZhJBxisatu
eSRpvpQu4Y3kWNNOlNLTuZvkgVOZolcnsKfcq0V5LcYZ8zBBFYQxItkb0UmNkyvmOdudILiaJkfe
Eo+Kt6ACQS4GK7UcBvLg082gI/Wgx/LoMYSsBePsKZmjr8QkAR6NnLDDWdIG2txRzcIpQeywpFbu
1bF8s8CDYBWpL2Qy3LAr1QclV/v9MAvqU5o3P10mMbaUqlNNTNL3sg6la0gNXNf0YsBfCJoqQ+bC
nffYCLxovObrExglehUM6k8RMbO+0cnou/S0OAE3FW+cqtMDB+Jhn5M/5slF1FzTsqhvQi5y7V0h
fUkmXdCqDEdfrCq7sVL1nBjWs1Uu1buMb3HHmZH7cZDvrQACUa1q9i9MUBhTVDCLShyCuSDkbUDk
9tDQ+3pibB/dCYH+wSyKAGqaeqLRpvCS1FtYMf0euwHhb/e6/jjO9fYj4drh/k4C+MY4JtM2/yKc
kynsLLSHpp9EwGJddy61+KRAKXc2fJrD+fQTQE39JMLVeMqyqT7qUqXw3JfrHuUk5ZKUghvQhsLj
/cDcYunvecJzwIdEJxWHN0v2LJunUK1hXInzoWJSeEKvLrCH6dZeZ1azr5Y1/+4mWWWgvog2U+6X
ujLuaVTC9FSmwyi1Ek+aVd6MMZy9pN/G+jilXybiOa8I5cwrfaoXyeTkgjUZoik9FIFt/VFYQkbI
0VjtKtGqji3LyhMQlvm41pzKkypC0EkigtbZQHuS90ZRBfonPB1akCwJCb5WWD71vSB4tI80xqXo
IY61tDGoiVaYmN+V9I4BfuafZHrGiVu11ufaWtWbNInJmRwaE9YzjRJPUPL1cyJF1ERV2g0fzN+1
R31eefj6uboXhabeloHASD3WuoOmGS80fLSdwm5+xDRCR2WOxQerkWhe1F0cPw/IOd4nPR5/sjkq
vRoyt1swb0PnApzzsg6kZK14oX5qzFmPoDM5njd0pkPBWjwAfcWvwhiaA6rS+GeN9N8pYRpOOekI
SbAek/aTQXiIJv2xVzSArKz8DjmqFf7zqQBbjMEvcvKKiLlFHQfFXpnznPtYrwSXME7jOSWQloDC
iUVQVPIKzl2pgTmxLB/ejKJ5vcZxwQ6FNN2HmomWp9eUg9HFF2IuINSZrIwCIWGsT/3q16TMXta2
kb8zvda4IkxJZb92PzwjJXlm5CH7SYMynsLSUg8k377O9AZQ9Ge/e421ucoV/d7jezty/9U3MB5f
qTFG+zmiXEgNIukFWa/cRqDvRrE4vNR09Hz0m+8G/UxPlqwB+eBIr8R8icaFtFdxD3nkoOkjzbDK
CINY7mBvToNbrtmpGBApR4vYPRPO+ETmrKNX8Zn9jqCN9CZ2A2NFYXWGtbuYxGTRYe2NIJINy17D
GFJ12d1KUxyYBa6flSlckrxDQtUj+KlJ1KSyLUJXpaZ0QMXSBpMlD9UG9bVseB02O3x8ASVIsi9p
q22E0gBSY7evYjU7cB8XiI+VadeMQuJI/P2jgLaLyieXfGEhqncQDfMhjnJI2qEl+AW6gXOF3B07
pAWfYS2tXQLv3E1aVGfaLLHIxfMdcl5pU+qQo5uNJ8GkpIPh9J3NSHDDEZM4XEB6FcvgzTMzXj1n
3jN5jagtvki1gaYEMbURZwcC3H+ktD40MSrqkEOEIyzYIuK1CffLJAH1tqLWLbIxP/RZR54MoIDD
UJM0CjBYcKuY+e26Qs6cZeQWhBYnKNWFgzBzfyuMiXYjY/1TVAl0IzXUW5nYfhHbppJjMWNTVIBN
a+UI5AsRczMAiAM/h2SL57mjbkDGtfTTpyhJ6bkQBOXKSvxa9k37VKYaUXi9TKW1IKowFnW3rtXs
8pfY0HNIyyPl8anmqIc4ry8gQYFvRWtpA6u7DZ1p7apJfc5jWeKOtnYtur8KzsdkzoCimpgmcTr7
eFbvPeuJpQj6iZY6yh8VHjyUA34O7HuP+YGyb5UZgMIqsIBWQwqxBmVlbZVfQqOTO4qR3DXI8jhJ
shpeTXN5h/5V7JgtH2j3YAVQPLZ8IY7PGpHxu6RTep/TksG8WqmCUCXiGveAp5Gs6Leq2OxwUCPU
kq12h+TnhW4gpLRGmHZW1/umFccvuZDlH1Z0TkzGAIizJpPfhNi9hHaGNKyTnTAloie3wkf2+NFf
1ObECHw3dxtSUw53VsRHIo2VPRqC12AJ0qTyRWtStjj6aNQoza6iHeqJ0+DPLRhv0D88tkWQK9ni
t5lyz0Gb8PhN2Z4+23AUhh4jRP+HY5UpSU+FAY/IyXCWzEbqyxnhj+isSz+K0aAUVv5cRgIKRsr8
sAh3LXhrmtk90weMmJ5EtzOBQukKk5m7Iplg4Mjl3BeEIQ7WdMCUrXLxrPl7WY7xzPblIV0QUY84
THcr5g1wnBvATyq3CJF2l60DQXRFX+2WtAt3umb1rNxC68kLAUy5Qa28eihVln06kxwKva9ncJn+
mmPl1ql+0enpLdJQPk6M9sk17N/aWhIcpVA+Gl6bm0uZ7k4sDSeruA7j74mzqi0oGlFCW+BhivYU
KTzF9Vumw9HVi48srcG9yZix8okuzoj8s9R/VX3xIRjyyLdwEpaL4QWsiMwAJHMygngW7TwN1iUx
9VdlNr/CyErA83e5m2tAaBkEQxKaz9NCpKaFfNWGG0haeQrNtmzXvVLzVAo1cbDs6FhUYnE+AkLr
wQQ2aEZls8YTVnCEGJgcrBHORlWrFjQoLdjcQUZwVY7FMRbFZeNXPvQ6BL+0Hy/S2r8bMjIlq5me
5rBEXkKOC6dKjFEWkZOliMYqqxLS0UfzgU+n83kXkGLRNxniLPLIsdmvuuZljAx3htT39A9aeq80
wCgnYmkXVxWKCmPpOcXq4xtPxCWJEFcg0+xltLiTbAEfQICBdtQ0aNf0jUcG/eikRceU4m6SX+OO
YzfdZPpWrHhr66qb2ifUtpgadHoikGMgJoVgN6B5jlIxo2uJAZHLXctBBRgwLeLIUpE3Y2sjsVxq
GtNb0qx1Z6G5wQq5FvV0BWrIqY9902zAF5vF5IShMR1YbyLXmOY/WnXHcZuKQS/zkojll5yT50SR
zzH9GsINydAR6PfZ69IsDkmYJlTtSt2ZhVZv/JfHslBtnhOMMwjJ1XrKdkikrpZVd3bcmfVXLRMm
rox1cpnrNN4JQvoD2Lp30kZMD82KesfSVnoUTNmdWRNJR1pYMktNZB4xlx9jPHHUSHnrkl4VDhJC
3gPOBBS7nfAtiRJrlVqtpF0zeyhrxL9JhWmuktBeJxrxq7EudV6qMAEbkn6+hqtokdEqN9uhIztT
xm8nUuWJO/fBNAd/ycL+jMJPoPURjR7UAN6aGVyYIsnPRh2eJ4ILw0r7RlwQaKnwWHAi3zV98siA
jNajmD+2cc/0IAerXkQPZlWSl14gu+1b9BDRHd3kL7IrMl/KcZq3TOmcfCSYTK1bcuTVauIYp29q
zgU2zKueLKqPpOxp1gmUXfXi1pjLV45YUAPKAHdIF52YEGp0fyC0U7l4bmrjh0Qtv5EVwq7WS1XM
p0gydp1YHhp1+jQLNod1mcZgiebRAx0qOmM8FG6mrqVflCwTMgdgRhvSuyIJZaDKwq2LzY8cdgg3
f0p3ZoLotBkeNIYJLFzEXTe0loblZ2xoc+DlhwpcTJ9LHm4Sf9lWsKljHA4Td2iokeQ5XIOiWhCD
mApzQyZk/jBGn6BF/SmemZGoJA+0jLVSJqGjijNysTKOLMCKgVdGD12SsVGawjuegw8A0Tda0Krb
GnnijtHgF5LgLiYkVjx8kCD6B4AUdxoQk40crLXnMik2nDzPr440V0YM7uRrFgbZUl57slQBei9V
9dMyJKUXoOR2GBc3Syf1kxIuv8mWTtaXlDf4xeirrDLR7wmgMHHpgqoGMaR3OFf0ReI0QS0XA3KL
yFMXk/485Fj2pKz5Pcv9PWo7f07lz6XIOhw3JgcjVaYhmBg71LU08Wh5OezbgN/yYnXGxbzmBJTT
6v+KIRZhiqI2jPv0ezRq9HfzWrvog3vKaopJRlSZw6iXAHa59xfA5ShktD1GotlZpfbRJDrHjsUm
8qpNqU8W9FNOU8WxSrnyloV4NgESEN1MFHOzRAsYQ+5G9xQqW8+bF2ESPzKVsimcE+WZuJc7BzTL
JXLN4LrSS1MJT3AxPmAQfRvl7EaS1Ti6gkJOWhLQwLRenNqQW0SLxi+YZRPc7xqTRAzOdiqu4A5z
d44wOdGcTpxEKh8EvpEGrhy6ZAEFWE4OpTbSDNWXGsk02vYSqpE9qYBE0Z5KWDeJEtWrjIzzVYi4
42H2btHOmHCEX2pYGUzKtQJ7D1m2BpYCW6/IVxpLGiex3L9mssqmr3AED9Gl1s2PKkzMGzf8V1eg
hS9COoqRKOwGmqacHK95y1xRjXoCkDHpO7VlbYnJRLVBWEK/T34FvVzhx0jHvdBkvxFlsnNI0JWz
fWsMn5EJPEpelXtiyJDElPi6EGXXCjEADCR1HY/cKjUzOOQJxj87/zXDhrIj4pl/V6a4eEeeYcBh
iw+73/IsmlUYVitw9eg8HGPOHmlPYF1jzVHrfQoI5x4P7ZHz1hcH6SlIxNM4jwHupxtCwRfijXBt
jdHWKQ4PM7V0l/+G5/Yt1ekh1sa3ARef1HwmsvVqFsMH7i/9XhAZ7RrGahwkkW2nUjdeSkzoC4sP
3oMBorSIQ6/RVMXtjHInmWsw9/pdk9WvvpfuWdrFO0ZJLu+WiSmCnb/6bVJS1XHOKCPPXLldPvq2
Y2tI5TdOjSiNZ1lzhWY1bfpZmdtHZetw77uTrhw6vf4m/WjTSWTzwVSHJMgkWdurDbQnThXaTpcm
rNhj/Zlu/d2maB+WQaAVnz+bk/Jg1sKbRj6rDdKn8mSxZyZRU/mgG/4Vi6RwhKPA5zB8mFU1Oua4
jVtJJCB3Osw8GPWQT4VFx0xqMoKFP3qkk36cc4t0WusEDElyEmOFyICyn4hBC/QvG2FhYAGyiQD8
bazTTBJIG+MZ1K6qIcNnD7OHeegZwwDLkYbouQrVG9zr25xGN2q+2YM0iiRzWndloV37isF9qaHX
gLeqstHoi51MfbEzqS4A4RJpYCWUZdokPYwE3PPLY2bDceoORB1CGMIdi8qH3YWBdNwZeF30CfWs
2VmPMa0JWtpTdc2b7us/nyD/fwqC0JjR/qsZcfn5Xf15RMw3/H1EbPyN+4IoWSJedaANksKM9u/K
Nv4EMBMSZqa9f0yCYY/9Y0as/M3QmAPjwUT1BvGB8Ld/yEH5I3njMoqGyhr7H+JHQJn9eUQsiyYM
FFXeUuSgRMnyX5RtRsxZPyRpnIr1gRYvqSPHB82Fcu7HTuqOO3wx9B5YNp8wDh8mr3SLIAnIklv8
lbV3WuzjPRplAMlOoAS9N6KAekOjdRh89D2pP70tO6aEHqiiaIf5TBxcCtjucu880jt2uOo901/b
09LSIwNhrO9kYliBJ2AsRHNhVxQqdnEetcc6sUcuDL2aTyKj5M1+ONnRh+YOzsPAVTwQV+tZbh7E
e92Lg8TNbDybD8rkYCAajnCWBvs+2PFJvMgP+V7k5XDU8+VDfdIDOahd7f0ouDk/RHAxguzaA2EJ
X4kfesPuPjnCk2Ir9vYbOGMaV8w2yin0lcRLDFt8HN/l8+AM9kPodJ50BUGv2ffDw/1u2efj9g+L
057yfed9qA62Frs9tSf6b4cMb619pEKy3/zn58j+gqNwAtjgFY9AMuzs3sCgxjJAU/0oBnSQ+TgS
tDWWPdxjv6RlwM827I/Efua9stN97/b8u9k1voHx27rDQvjVvitu9giYyy5PaG0ui5U6yQvWaKIa
nCRIkTQO0cRUnnXkofleA3EPSem4DePo/io+FndYd9FJe0hupL4G3Y5g02u/MhLDllR48pVxzUAk
BQAI8zoZt/Zt9XPXdJNTtOc+uM8eBhYXXvuhIfqkpox2GddTCEy3xs3zG35XoXOyh/pLnZi12MPv
+ioRz/tb85uHIRgCcvq+qa5I6jvi+SJNSdt/zCVzAACD7sJnTZGy/h7PGoF1gQKTIODQ+FpyTgAm
8IKPuOeNO4M6kb32gw5j7mbxHiVOvL+V8f69nffxz0BhTGQHMjYfy9hR3GNHPLXvy8fEqIqmPwNc
KmzIfyomyYhNy5WmoBFd49SJ3ji+rsAm4Eo/pDZJSYH5Wp/jk3xWntrTFAwvunETvqyvahVd0SQk
xLIpcvhCPGSX2BWu+GWcVDhPkyc6bcbsyRY1v+B/TYevWxCWHMTrYDoZe0qzVXOk2FMtd2G2IZ2V
DpO7TZ7V8MMAkwoNMdqk+fXz8EkaoHbqr7Tk2mo/LYcBgVm8U9zwEN/SfXpCvjH8hA/8SPcLS419
u50OXH/jiE+NK7AEVKgiGMO9UUSS2LQpqZ2EU/WP/qGfOccHtANNdI6O4JFk4gvcYJvKld78d8d3
m64UuDRtYqdwQpzvAFbsfrR14onwU71x1zUkEr5KpPA52rvLMDl8Er9T30YNaGPY3amwSRxkZOiz
vnlhlk3Yoj/4t2UnW7YTZUeRz0UmEIHFIboo1/BF8DN3e4JF5WV5jTOXDKXui+uieC2d+k1j3TCc
8Y1h4C06zr90fI2/hS+6vxQBHDE7xW/mnRaU0WtDFbk8cyaTdsu59FXHX7zNW2b3+9W9QnI4fgk2
4xnG4EdSqy/6AQqL/on6xM5+hyVviTg55nv+RUOg3cnvt+hsfSrAdCh7bvKjcksstJxo897XZU8W
9oNylt/NU932dlTZ02B/i3tpPZtXb3WMwHwjsu2Mh9uBG/Il3/bKY2A40iX+US7mbXSY2T0ph0uz
R7XjM3EQkQNneyaM6l1teUHtZTvd7zKXZdn7/Ix3tHCsvWg/xbvqdiBVzHn1aju2L4vraWhwvW+G
jm7kdL/kE1/Zoqu+lZ/vCos5DXkSn/zeG9zJjz/pr9uUcrbkzN7s5TuSDLzpdJF9yblQD9+72FWv
64GXYCejU+yrE65Bz7wSG8FfwQZg1/bo4D5FnMffQRak2/lFO0wuF8R/Xk/EqULC2lETWQpGGCc7
6+8ZKaWH/gf2A1/mP+9G8MdVXPo7pzgaNgEy17vhEdZS4b9kln5qTmT0IP2F1WyPP6l86FzIM/Q+
8UL66PkG/q/3ij1fnqxgRHGnsVX1B/Ag4ZWsJSQyUjAs/uDyPbR3g1zzhdyFPDFze4pn9TtiuFgT
pulFNy14F84SrwF+BmZiBLYBd6VrBDAQ3E/l8yW108OTs/sRMM658lE/mv4LNB/Okg5KCe0Tu92e
SIqDcZYuGeKVW8JbNPiN27hKsP0XSOODUTvCB3ssl28EnPii5/IzK5zOCroTF2W+oQi9TCfm/ITd
TXZ8tpqPBarOL87eRu8CQ07Ua+g9WC6jJLjZAWqNMdqpUDjYD3MuWcB4TA1r+rWwU8YdFuxedDBD
65Zg/+cF5P/CPPH/ki3CAOf2PxeOl999/LvNP8tf3Z+qx+27/lE9ygyYEBuL2gYAt0T+5O/Vo/I3
ppqahmNClCV8Dto/+SKUv2nbn/CNqrZViIgP/0/1iGXC0BSsEmiW/xAY/kfJxzI/6E/6QjjwKq1Q
qLQ6MFUG93/WF3IU7GYoYhYa6EZ4XjpN3sSAIv3iiVaba2Q9B+5M7Xqvg9wZpCqGCFJX2+3wIis0
KubBI5tPJjEstN7XdC5fm3nOUTQRZEn+Sxkjs42ADjyrSLv3Vi3SGlmMxf+nd/3/4u/4C+RX5GVo
qC1B+hHgQJryX2pgUV3MRjFbk27Lqvi1MqKzB5LT2UpEzDuNnOaxQrazmwQr24vAfp1//fuV7Rf8
s73kjwuA6a2jr/gDDPfn95HBCkSHCYl/F+bpqU3F7NxPCUVk3/QM6sJNBdhFY3ioM1PYGUO2uHEk
POXAt/ZlzZa04gTE8r/jKrvrOmbNVbbmDkdqYwW12bV7RSVK2qs63LZxWQtorhTBSVTdek+HblXP
aiuROwgxaPW1P2Rjf7zVBfauf/1Spb9KUnmpuiWbeHloGOCy3/xp/0QzLlF6j0aGu2BIsvoxQ6F3
6WYRtPa61pbux9U6XybTwo2I3dXksFrPfeFk5B86OVMrXJdT/mkArIAbCkMHSMemE2fh0wZNYHiS
csf9m0sWt2v688ejEyKPTV3jsGT8N1rwpKhjLvVEJvYQFS6SNP9Gsrgy3lVUjy7FeCxQeRx6a36S
Z3XdGcUkMgHrta+lGIvrqMxl7lb4VVyJNMMAW0leXxDbDUek9dML7hvzOwJW1nvV2uLCWdqieaGx
C6QstaYDsbKDr+ileDMX0reZjAR8jI0vFAAbyrpTgjnJmq9s7tuzhFuYNpiy/FSKJTw2UsHMM2FO
HoY1midhg5aiZfKwvWJXabPuiHnBuBL0CelnmMonQxutX1W4vpBNvN6RKZWvFTjYu2DkbD4EJQN8
A1+VRJ21pWgudJnLfMFlWhFXmhXzgcG0fqmXujtXa1leW7kh6y7ExY68MTxp0spQycoeYft10M6T
KXMro6j9rM1xGCjE/ICeCffNTFCbvfLDbGNcprNhCCe8A/0+6lZmEml3HXOLmaLGUUilahjEd/p9
sYwnBfIVtl1M96VAZq2aW+KDlCxTSQt5ZIo/a5FbzGZ6jjBDuDpNYCe0qIgnvaoXewvexJxcv5oQ
xPxRH/tbY3QQ9sXhgH9aIrerqLx/c3/9dfmRRJ4GuFSmSveIx+Mvy0+tR8lcETvmQDebKCxm7GRa
1eGPkml9cy6RxR3YT7ZiIn3ofGXtedGN116QhYIj0UivekZNKrkSIGZXVyKKGqtKduP29MsGhsiF
RsPp31z1XxoHIletK7qqSQi+EZhvfY0/PcgmXWAi3yjsa0F001qhcMNxwaK+WDuGBS9GkYy/JWJu
AtRpCoKfpXOtPAnf//WF/HVB2a4Da56pQWvdvK1/1bgrQhWvBvNbOqHNs4Xd2U2NJnHjYZF8Gafr
s1pL/b/7zP77b2WzMAzyKSRVMsCV//nVM8KKZGFgwkYaJIP/eJyaN9Voo2/izBROkZgDJ0ZNa/mS
ERdH6xuBIIQqyMLvY8MAtY8t9b0Zuu4kWCZmXEUyj3ozu2BS8LT863cIDP9fFjCCSKkILENH/mLR
OaKK+OfPqp1wBiVCyxGRXFAHz/2Vi/+Kl1pRbOy0YWDFHNRawrrtOoGJ3I/6EbBVxHAvJ0wYZafk
CKX8iey3QmCftxcSiA1Pb2UiF7Rccic1bL9KRcDAXyWHcewZkGnlq0KMm6NKwCuTsgufdELE9npT
iAGqgBeSPCaJ4jlcAhX7lBtGtfnUhrGFAyqCcS2hXWFUYgwXU+QfHEY4Mqp4gXhI8hVmGv62oBb0
OhZzsddmHF7RMDH9U2Prpkloc9shFIkGCDEgreIafySWsRwq3TSDFK6511lR6GdR1q4OicVU8lOj
P3VM8ncCXqggQwxGLa63KEJLdmbGyO+EhGg4q3J++JpK+ht4nhVRX5Wmtrpk04nIIlVwgOgc2klu
b5rWdA+9UI6/1AjLGMtZdhFrzERuqI7roYgHKBZpLRvA+QRaNnMDH0aTH6ounYJaVuo3PWwqJwoj
7aJ1Q3ITsBkeorAMvZTibw9KKPTmioPKXG1S4gwSQqe3K5hFfQwKxYoYJ48c/XUxYlADYZLDcm1o
1Q4Ph/rVNbrk9ZFOG14YSPvVUmWs/EGpkwB31mS3UGyBPQkdig9z8cwkS0K3LNv6k8Bj4EFYLE1x
TfdFlAyXJZl010zC+UTMxR6WIUGtofYGCUQBKxXf9SgFjMi8xe5GNHggXBBDbnryqewuuaBVJ/SB
fQDG0+K4bORBqTeIsMYcahRTpRr44whaYdUq89yb7QtEtvDcIT++muNqYbAt87MxEnMbEg0WdIZ4
EzvhI+6S+XFhYLv1zWkX1uOIAqphHNyFacstLwepxAyuS8O3KFOqh2mig0U4C5xHaqEXhnHSfXOm
7yusgUcxyvaKQs65tCCMic1seWauJDjA4OtHAhGzIwIebLSp/loK9Nx1QZ1urV4vt9ESkoNQmsiP
CsrZvDIDlL+TUw8IqN2RwGiubQDFExP8zR2GMzRNSpih3dx/8BlOT7nWf4R1nuCHneXbOCbaScMV
e2CbM96aTKNvhVrOh78YukVEgIsyMPwRFoGp7TAT6DwryPfSMpcPa4NkrMD16BAAjKOkiX9XiPsZ
SBdG4s+ZNnMx0nNYMr1LorU5DyLVqd/KlfDQ88A8TOCBv8oqOuPPnpETt9U3tRiTTdL2uINM3Two
WFAeVYwgzmq2AwwM+SmtI/VQyJ3Y2LlC7KBMJq23JhXKEoZFvVsM2rLL+QAupRCrnxKL/quAMnZX
sfa8mPlaX+tOrt4oVWEBYYI9wfEAMtgBOEoDPZ05n6ODKT007fHka2gPI8RFEm2jzIqB6SC8RY6W
Jr9bo1UKt4+L8px0Au2bSp32ZNzLAfdY8yXMWI+bkuNzKyN0MzDa5rGlBxL2nKMRgctI8mS9dnKr
HQ1tFsENr69Kov9UPPE+Lp+ArdECFyMXjoS2UM6HwiksxCBhTgDdYBnq55joRN/ksiNiX4W0Z2XG
3bAIubRHq4SXNK7JdAfl1yguTNTc1dRcavxEwCcwYTz8XhhhIT1AVVJ3U8agsRzXYIgaQOJwfj2r
7tFnpQSrbqXAJY51kScvmwB/NWP5BLoOigryhCTIqR2or0Xsh+hPUYszIB6lPqGZssxfyxCZx6au
yjPhgVntoIxMsd3O+a+EzAyna9fi1SwjxDOtrn4N4TI8EefDwr+oXtiRYGON6nRO9abd8UDTyLBq
C+AVqaTgewxBd1GblPphBH5DM88gLyCCFiTSlZi34OppE9qw/1fvCFmIPF30qT1IrGNkzKJx4AnY
nv26prMlM2ff4UQvrkm+uZVqTQotbwwVefGSGTbuS6JrnO6gyPTuDDORPCTce7+mYa2k68hYDczV
9ptITNTPkaLg9g+3x2DZAiLRSIoa3ids95jclkl+aDGPVL8GMpCwu+riZaxCpaB5vem3I11cTxTq
SJx41jwiMk1XXDU24BS4I+HQw3ybygWGMjkXNODnVULoXpvu2orKPtVYfJH7FgXavj8IzZXMQsxM
UfNqmLu137WzqvjTmDSbdp8a5VglQ8792he8u2KWBFNSJsEMwPLEPm7d+eV58yhmcZp+hTO8m5uq
N8SvwUOD7KGPUo3Rtw2Jh0BMVA80xov+11iLwAaKTroALYaBs10q3lZ1T4MS6Jo8Sc+1WNBaLHPp
UgzcxhLMX2g4fJslsRlzeGtNd+nZqkJ2mZNUlEyBq+3VJ/NkeQUQ2keQiCi8TBi1LxUSHtrX0UIJ
pFTjfOu1LdOpN/TxcRYKWp1rBZ2aclL9TPEEAH+cF5qGKqkVkp9yoEQynk1J0IXbDxLLvN11CA+J
fe5QE4BaeifAhOsYM8amhtjW79bQ9sRDVmb9KNcWSZESacDQCcaUGxZt7h7iNy+kK1c+jQ64eO/K
goGXrKtrxLdpioiB8d18y1tOREMObhf/xNTu2k7WrhV1Ygn114KJW5Zo3fNZhAVgaIJ1t6KKtw4h
LnGPrdz9UivDui/rEtN6R42gU1HM2mceSuKrZI0QwIibnGsfqOd4Y7Qb/qymkJ7JwTJ9TBtkldUW
N2g8u6ZcHGp0MK0zgIW4lRbhacjxcRsb6lR5GencvpVAI+rGZRMelA9iu6qfOS6yTVpKvGyJsB/K
JsL2OT5EwjpdSOxmwt+NK43Y2QifGeu3s0cc53cV9xLWbU5TeDryZWe1eXY1lLR+wD+mnldrC4TJ
S76vV9oDJMnEmyxrO6khO0c+F1W+aYTGl9Q1CIWUeqp2TZfXR6lfZNcIk/xXZ1B1NHKQxaKVnpSF
bCmtHoqdJBnlD2aN+VyEvYiLPx62kPuNL6D3rZT4ZVMP72uPF6BXaim2p0piByHDjolD0WAZW+Ha
BG0DPJxBPzeeAQHCKas1J4w9Dhd2UCU5yg3bNFQzaZ/mqkWWSi21vNtSiJOj1qVwJ86bir8TZjCv
iE3VHK1mqyDbldJRekxVdEFOx8l/V6lrdFYznmyG+ssdg+srNeaTEUcPbQyOUmhqIlIWwEz50D+q
ijHaGjA2mj/tV1Qp0LmNSsMQZUTXeqaQAlApPAgTCXUz5IFgWYWHeBItRJucJQlqWbxOwYa6GZ+c
Xtbma9SPw7GqUkx5xTrv6CKYH0pcyreityqQ2plyTSOz9FQcC56kJQnj3TY6d3kWXvR56B7KuElf
RkF5rSsI4kpnVhelHD6FMazurVYzTRTiGtNnmiS4JftkZ4XdPaoa/R2rj+V0atT+ahP8yOtqdtwH
PUPfVZ8wYJLlEshC7RP3prJn/hd157XcuJJl0R8adABI2FcSJCVSlvJ6QUglCd4j4b5+FqrHSFS1
ONVvE9MxfW/0vZXMRJqTJ89eu6UwNKRAkkcrhxQhr+obhDgGX1+8RQjyQLifTxT2oCGoV/+BZKTo
Y0rbFmbjXHB5oUCqN9IVkehdTtgZjeqliix0kQ/c2IRWvzZWu3ckL0qJ9pB37OmVWkJBlTeJEt+G
IcVfGD/ooXr3+yb2V0is/0OG+/9WRfH/KA+uG+Q8/nUe/P49f5/ke/ryOQv++9/5ZxZcMd1/OKpF
ugH0jlB1Lif/nQZXbBLhmKgQ6WBHCiZr1rj/VxWFZv7D4mpuzAwgVZ0TLP+TB1f/YRmONVOFZraW
pUPk+hupvf41Q2iaM2pIx15G100VTzrz4ILNSSMzpRh97/6SepzFG+/xV9HiMlhc8J529b652348
vm1vPg3SH9LWxte08fdWD1IwUwaqPet633uuFvfXxYL6gWrxyN+8vp9Rnzz//ftm9fTwcrG7vzh7
ufu4udu9XfeLY7/jS3bh+89gmD9nF9QMOgvW5b5XFPea+lqH1z/3051H73/zr98bmBNon3LGJFXZ
vuZ+FovH++uMOofn+8f73ev7XPLwyH+es8W0uH293J9ePt+eBovT/eLqdL8/PbvY78+WF6uzzf50
s99v579abber3fPNxdlye7NdPt1cLG9udpfXy+3H7uZie+3tdh9Hfv/Mh/jp9x8m+BxLLWySRb53
/nz+eL09OX++fN49Pm42t7vzx2CxOtufrTbbs9V+f7m/XF/OP3F7fXO9u1ldbE+OjOXXZOO3sfyd
Kvo0lgV0BFLGv8fydZ42jOXr6+37VbC4ZTdlGPfvVJLcvvKGz18ieFzsN++37wzv7TDP5gf+yYdy
cfUULj5eni4+3p5ersPF9uWa2fV09cHsur75uP94KxbotpmVH/fVXNxyfXb29PK2+7gJF9dvR8b3
d6rxh/lhzeP/qU9G0s4vK/TJW597J+fe/N/rxWJ1ul5vlovlYrXkbxYn3on382AK7ciHFV8bLoNi
IKE5cOH+PQ2v3z52r5dzMc8rJleL/QVjlS/Onrb3L1cvF0e+5Lyqfur0Qd6z7Y0gof7U9xSL0Pwh
Up+D5ArrNtw3iN/V+5+7qv1p3uADCWkNUi8l3gdjbJIBT4Mk9r2prJCOn8lGnGROv+iMj8rOVpCa
n6fhJYJ6hrDR6B4Mg2uksVWmlzG564fbQN4GIrr4+Vf9cd+1HBMo4vw4Cnvg6wdI0imnDjmcd4bb
V0S8i320eH29ejm7enm6uni7URf3b8eWs/anbfdzowdDMQGQBo5No42qoG18gL4JZHA3jDeOS9aR
J8PcIX69/Lmv344Yi6JV+JAa77kcad9soBVdBgqkWK+AAY48OprqBdKQgPtVN/36u7ZsqhUNjSQg
ZyToF+1gbtVdT1FwC8qFzHp33vSjeOEar+/rOMqu/o2m5spIi4Odp+mDvb2IRARWJHa8tGqnG3MK
WiwDFWgkVjpl/wy//iXHb/7Zn5fM3C0wPQzkTL8kWPg6W2z856RR2zbexgWEysb0V7z7pUcm5Z9a
4U3EtKjSJLBQDzaFDp5BKDTVRiIjp43f2xSmAEL3fh63b7Nw7ozlEPrwYMSzhzjoTGlGGKzAhvP0
ZuDd1BDiAYpCAKzFtP0tRsRgGopZC1cljulhLOP+inOcEBY//44/9hYfMQcSo+USox2MqQwrI5ll
IWhnLQ/zAoq0gRou/7IVR+Xt1SW8g4FqWzPp8fMO3yDIsHOfBJBsapIQM/Ch6Mtw87et8J7D47TF
a5KgQOJgYQd4Kfch4hdvqHjjr5FV4FLvBke+3OFCtnnn03jxc2w4r7jrHoRLWFw1OIVYA7Awzd2G
leYuqfAPQRZRovpzhw4KNBCkH7R1sLpcF3dkzaGtEYSQCJM9zpTLqmlPeIg6je1mlSrZQzEbCiLL
CKbyhHmGDZa11hDFaVZ/YqfDCqzgCy+Bnq3qa54IhoUQ2t0Q/+VGQPWxS+0FxwuvicT4B4Mfai6y
9LaVnlR4DEe/XQzXsTGK4kQtYFqvfh6ZP34EoSLRJHY3oXF9nVAqeEvqThgYkcfFunXEo3BCbopx
nR/53N8WyPwJDCYWHYMHZhxM3aR1slQUmB2QHrTOydOrZwr6hCML5DBEnj80S4PrB32hpnz+FZ9C
oIKsRj1ARfciRPpgH6J+nfadfgGiBJyEE5qnP4/ft5nlzGudTgnAZzZaj4N1H7UApLlJj552xkPX
JRn+8/rRfTNABSzah3oX349X00X4Mn1EV+7WX9VefyQA+v3G+nk7P/wJB33uB55e0p6fUNyLG3Vv
XxoXxYe1IRF1Dfa3v3LQQ92pVyiMqtPmRFyKW+PIVn846oe/4GAP7kJhkO2uRhhQoIdbvG8CY62b
/RZQ5PrnAT+cRiwPISyEBKDjiHMOS60UfFbUtml79NZUk1J5Vd/UQa4+HmnlD80YJrVc1EEhLwBh
93UeBSW4oNKeRs8Is1OnQoaDf8CjMyBjCUvEmjUPwck2LO8Exc8DWlPp8tBfLcNyNsZwyKo6O9Ot
HicqLYGVaeEurfuTzGi8TDnXgVRq6rRwKB0U8Qt5Khijr23/pGlPFHyQbj/VxnEzqW86H1BVHmYd
H/nKFaJXuKXomstnzmukPsnf+cmzA6iGpamWYRFdOTN+72u/i9hw08mnuzDs3VdA6cZzkaVHNp0/
DC4RHGgudn8Q4LOq5PMijTVLtlDies8Azb/u6u7aTothe+QT8od8XhX0hEaIDhw2nDm38bWRwYIO
oBhN75ltPi6QYFIBCnz23+gK40XNhcts4S++tgJ1DO9mPQbxnTbiDHnLuDRG6RzZZea98bAvGukU
2Ba6ELqY19+nXQ2cn6WF5F+9IUmoLOxT98YVMW6N1SQ3xcwYSMZBP/95AOev8K1RWzMYP8aRze1r
oz708TRLmQod+c2tXdcvVa5TtT3hkkMpeeUm8I2oK099qR05r/80QTTY8JRpzRH47033U39NkSk5
QjJG1RTI4mrF98be0k9+7uCfWmEvMRBaE7ZxbfraQQz3InWq0dYnWQCzAK+ArcYZv/u5Fe1wc5wn
ojEn37ibmbg6HIyjAsasLpqs92JDhyWWluYS/EJw1VHouE18qh3DZMjWmLDr/COCN4e+aJ7cIT0x
ul4wnXqeq9PstsTwIDKO1i/N6+DwM1tUnJBVZDVqhzUxgS6HBKwlAAvRBKAu2jp/hZtSXtZRMe9F
ib+3rC4/mbgNc43Xgua6GaATYi6SonBWJj3/9fOIzQNy8IuozDXZiYil+VUHMUlt4OrnaAg07B5D
9mwUyG6EHa5T2R9bvvMf9bUpdgZbm8vNSIJS2/h1CpilE5RUi0lE0JCKdR+qcRuNyUmHPcrSL/Po
DDbcCSDgfQmA5Eis8q2f8NMd7D7JezmQnw6vYS2IM0eqceW5WY5oBqtSzoXa7lJ904cpVKmfh/Xb
PGSeUyQtVDEXKXOj/dpXVUstAeyv9Ma4ukyV9pHaFhzO7PE5bSr1yAr+tnnw6qTNVVYG/19AeP3a
mKJk+VA7NkaDPBXOPqTdeS4neWq1Tbdv7KjjgOnTjc87y5EA4dte+bvlOSJheFl6By2niis73iB5
zR1tXrJxDa1lGWCkFj7XbsljZh4c+Y7f9hFaJISmMJ2CBSbRwcBGohnIq+OiCmhHXWK2S/3FhP3T
X30+6hJYoRzKLArB/x1W2mF+qaWtTY1OgdecwAca7tLeyqxBLPHndJ1NEQ5JeeQMOJiiNGqT5VIx
h+fVwCGx9PUz5mYZ5E5bI86mtOAXnKBkk3HmFAsJyOfl5w4eDOPclqmSmMCTkppoTtSvbcH0tnyR
AJxt20i7xtHYv42mrPy7j/W7FW1+KKFU3zBIgHxtxZ/G1qRSBOR6LZLNhGj/pRYi/NtxYz6gaeW8
n/WrxuGeDzoysChizrz5hdZZw/zIHygIpbpA1lVzJPo+vACQ9KCUEfYycGMLtYNzMAHHSZdp1eGx
ENmOcE7t0iATQnGDizVujSXetTpGpisXQD8n67Ls6/xpKoHKIGaXIzxbcOstPqW2HT5ndVq/KkGS
x+9OrtRgocO8X4V51IL/NiKcf73Bd6xm1016A+I4Ttzrv5wGhN2CRCZRNzkqqlq/fiClkbKuQzD+
eLmGa2cixeFrSX9kNR3sEuhIaIXEEZoSZgP6pa+tBDzGFoornCUFq/ledyTgdzjOT1pkAJzBtZwH
bt2wbv+yb3woh3cx5h+vZNphSFX11BsA92PyTbELzRM9cRZDQvi5lYONfp4OmH2wRRC0sSl9i0kB
EHSjApLedSsd2oCB3ZLXc11ylq2KI6dGYsH8u2ibNjXN5AS1EUy47IfzRvIpYkOmgseVmWce6UZc
LWN09ybV3EcWryb4Yz6d17+bsTS6BmOcXMLv7PynZpAJSL9zg8yr4BIscicMEEnEyVLtqol6KKe8
qdJJx3kjCtaNHHCachqwHcAnNjbeaSeTO2oPP4/2t22LnlsmVwzD0jlunIMoMnNaI8piNN5uSsgW
xWa/jpVaHOn5H1shRtW4NXF26/PAfOr4MIxRho8AksXajG6cMAyv+hjGxN/3ha1xTp0YKmaYB1uw
0jhKLmoj9cpIn3aRVORGh1/yb8wVoh2KxYk6sbuZ+/qpL0lYmEpauikxfRevoUDqHiVw47/TF3oy
a4n4QL/zxp9awZV0rIhZKZr1tRQZiNqDJKtgs/88ZN82Ej4/iqW5/p1sE5fZr50hJmgUKn+AhjVU
haLbgI8eTZWntWG7IeeYnNpRcuzm8u1Ynhs1CI3Jmmp07WAEJ/x+KXRDPY5pIyLMZFBPjERRllNc
Z7c/9+/7xGMDIT4mlqOXzPKv/UsoGcNzaLZWRZXi48xR5WfxlCal93M737vEXMCIi2pWBpFD82s7
fQOzsylIMudBYj2WPVcONMhNpFsr12x18f5zc98/mz6bJc13aZNL5mG3Uq22GkIRmis6e1uzS5jr
sR+paypzHz+vERSYyqfd/G2z825haPM7D4n8Wcb4eeoDBI2FMlIpbal51a/AeynVBo+k4rKV9Wgu
NPas2AuyrD6SVT646LBxzlOG2ShcwdH3+2n+02oYaq1rBzVU2Cl7fxeiNTpN7AC3x4GiXkh91Qbo
tXJRaQJ6W4Zm4+d+fz+SyCepWMu6JGRUApWv/aZipR7SFOoukF8QSgDmwmydZVSGLUawtcAedIfC
up8b/T51aVQ3UcNQDYPPxDwHPvXZ6VRMmSzfX8JwhY4o8RJBFzccaeX7xKUVxlfXBKkZptTXVty4
jRvygv5yqLupP8NUmGwgJdVKgVEsE+vIQfCtOSJKHd4J7zPzvmYfHDeBHAxTOhP6tX5SNzKL71NB
DZoOxe3IzvatJeYJp8Dvqymz5rAlXiQR0UkKvxMqZbe5lSL+6DQw+nUdHLmzzYv7y7FOpMdi4Btx
a/vuz2EBYjIg4dnLULdryr/1obu2KCKNoPckQg3OudHaxqaN2yDDqgeb6eFvA3YuHXN+hlQvf5Kt
Hwxr2iD81EVqLkXPcaSUIh8WLqi7+6JyjL+96MxtmYiW53scU+ZgE8A9I86gGZrLMJblVoJnOteN
6Nh98Q+fz2bOkwRFFj3ro7/Oy3js8kwhsweRRsUzAkGOixkxeVZg2lpgH0vZfW9uXgUUfens3XN0
/bW5wUCDSKE/5lISj5U4gVbv54N2aWdGtvp5Xf+xqTlZw+s/CTX7YMWhT8lDqirpmVJBz+zMyqAs
XjHLdSV15Ugw/W0TmU0jPjU2/++fNhENZrlvtCNV+X3Xr0uMlRZtXmVH9sc/dYlUOGf6LFjXDqMI
NqpRH/XOWMrMtlM4oLW9D0LbORO1A+D678fPZtOyOdS52f8uM/vUpSlKeZ2WjF8ofHNttKmKkbWh
nOmjNR3p17d93yR7wIGHooC2eJf7OnqTP+JSFdOUZlM2G06C0n4s0LcySkevLvLsyDL+w9ciWwEL
wNUNVH6/FcyfuibdrhZR0cAWgsN+28FbPHFteOg/D+AfW0FsyYZF7u5byrTR3JI628RA7mvEl3mc
6qeZjOO/vggzduTfZ/ckMV/vv47dELZ64SIQXGY27BncvcKN1k/jkcnwhy9kCIcsz2zEpHFWfm2F
P3pqjFwVS6UN7De+YLmSGKstkqrhBVMH0n1k8P4w1XlZU3kr4aGbbPhBg6Uf1ArpfeozlLzJqfFv
cAfqyUC+k+jmqfLnTzWf8V9PFs2gUAIrFdKR7IUH+3rUYZdS4fuzNBFmIfMCObnIu949D/oy9mrL
vex6NTiSkOHqO/fiS7ugzLh8c6boBFvuYRZy9lLRp0QHrIcFy22p+VV/0oqoPaOcRzSeXpoVFCq9
UZ7AN6bnqpX15N5HTEkyZYrtdeLmVNfbBWxWBHcjZAlDGyg2i/GrlzWMvKUUQXaTlH6FP2Vc4N/R
WjUMUsK4doZKGuGNz1KgFLxtix0wwLRG3hkAziwtCysOqQz6nY65wFPWxhOs9aAsoQzgE70O7Mmn
kqY1jF8G//J5UhoTNnTCjgsMAxFngYosAXYl0m67degXqP+6jmL/cK6wKMyg2Kqxar+7iqud5pnw
kTNWPoilaAzIHwrfDZZhY8aXlLJA6w+qPsWzugdd3Faq9VoYJLOQGJEqXrRNUpw1ZV1VizCqFHs9
1rZeITeJg6fKV0vpmcEMA21UVImjpY7ptvelQyas6wAwl2NcPCRhh1UGCj95y4UweZJd66eAcHhh
gm2qaXtZlPHoYe6QtQsyUtGjqTsNyhtkhOMaoX7zFmhKAT+qb5Jb10nFeApW23nADiO/pqIJ2U4W
KcZtJ4roYWjSNtrJ0rKLZdzZYOCqhtqNNJgSd6FrJTBU3W8HcFygQq7wPY0fA41004znpMS/shrI
+XZsDqh6HQ1VLYulP58aK6s2dhtgJGylop8W/UBpPij2sj9R9BKSiBMaol8FVhg9jZoVPgkFLfyi
bgaYkUrisI4l9Q/vDbVfZ8TCDNrY1MW5alYDTqLqFJyhQ26zlYht5yVWkW9AlAjsbNly/wQ60UQ2
HA4Msl5tbJ3C2TPdeEBzX7/0AE/OU3C+0LsLy94VXRki3Ors6irRJbTKzEVZBcGrbfaBjzJoCdm9
ioFBj+Wwmizb11DtVFPs2WOXOauuKcWpGU0h/vJE0LNCSdQmsjgaA5LviNNGltlrog/pldt3iM/C
1H0IUxmDhyXBuwvKOnvWSqN54CVNuYsqDSJRTgHawp8KJ15aJP2qlW136mkYGQRiVtQZ48qQucFz
O2qXYZmHnXrZulOPZsUU2q3TYh6PZMttr9DtYoBEgIcpZ6WBEsFa1kp3oNzVjxDLCB+ZrgJsy+r9
gq+Fd9BNxw5/243u+IifEhJXt5EjkKFx6GEzGU7b41lZ6SsdG4Jsze0xiDFxcDUcdLpwekxJNfdY
GyjNxtVHeJudkYDCE70s22VvGNN9lnbVLuA2Ga0UURpvo90V8dLWBjs5sdwOxzCBE9uyJnYzSG76
Iwy1oHb3SuhOcquSTnogmzSZa8xklPOqSK1nJY8HnGnMKN+pflRG3miJ9jqaHabXjd8Gp8lUxQDm
0dbh7pKqEuYZ1T3daa8TUaynZkrPG7sz31PLGfZWlU8WWJmuxqCKIcBWDN6q6un6lN7idR/eA0E2
LvW+Qb8dgAvBGbOF67Fs08h5nrShugCaakEKTLPAXfFmiVA9q7VsC1UEUW/ZKKO7AvzNRiVsGPmL
1sJACEFrh42bRjKBYkfiEMbO7MzXbgr6Gg+qabjnELLsjWzGDg4byOhhrSm6iZ2mDsB7PTgJstUx
dFSvl6Z5K7UOJ5NSjLNtU1vLiwY93MAHaVBcl7odGMskUVCaGyz62XJ29vjsEVmpnlO19c5Ww+At
ak0H9msatk+AD5qrCevBa7xllWedi/jHZMUVu8aQwmqUgEs8Jk6SrFRsNgCMGH7+HkWVIZAETWl4
WalUw/LeNI43cZZRD9KWcfCr7KPsA3coZ/QGgvLuBKE2zLohtFz63Xb3egukMDDxW0KANsS3RoWp
FAF8FaGzyvoLXv+1D3/AKUmJXXPAqWssXvqKRb3A7Ee8uhl2syeSW2e5SHr8E8K06lWKW1y8Qgau
3V4kgPls2yiSv4RvANMvJ2V4pVZpUNcu430O4Beb4s7ImLUW1dRrK+OpfuUPNX+mFigC33LFxZZU
B6BxDY5YueZVVnkZVYR48+PAc1/4HWdEJrT7vHMyyUNqJHnJsKZQrIcIlPwiNAdeQYyp4q0xTUJj
K/JM/iKYam/7QTLZLDD8N2oUG7/CEHMxbK36mgWKyPglsLqRrTH2OUlMMNIczXkKodFpwnzZqdKE
KS11/76aVDdXd1MecQ5v2jbJroXa+tmqGBuRe+WQwqZOYje5qkFAvXUi90+HoW1+hXWCalbmfDjm
G5N3VkC2txxs1qsbChMkO4I5sKIifipTq6zXgpMoX9qBmX0oQ209u2mCw1qQlDVAQmmUWJ4IpXvW
kkhMywHc/Ip1NVGBXhfpGW50Afg1u9egQBZ9zejYPdpbmSXJXYLWEklvq2Ax4FNs6y/Uip1vqYeG
vE/DwUaj7/NLF+bkJ+HaTIeBT1pPQbXtw7EyF+pQ5pM3Eszq68kKinCBGhzXgynRaNWNOj1cG1YJ
xJ/93bzHrAyVu4U7wo2uUMy3CpQQ8wjEgGKilL8IKjgNGFwDuG+6Z+FU9KJ2sC7YVGNmNyh2B3Sk
IjGch6bxHaZBAP7Zk3lHBwxqZOFWR13WLg3iEbBvlSvhQk/2W8O7cO0pgaMJhqVx4fDEvfMLvbz+
UFWDvTO6MX4mM1VfKnhY/gIYX/5SQi2olzxyzCYfoe9rG879+LzKFYSFZQxieVGPYXjhGxEhkK7L
aFz7SYeHoh5Z+FVMZZncJrzQql5XKyVCf63HekYxCoiLbaq/lq2G5TFeaVhEq9XgsOmkxoNKVTHA
vjaFDWIlXc88bAKfksY0gTRPnZbmAxcl4AO8QTK9jX7pbmLYC3eoEvCPXVEUTy73r8hTOF8KT6Xi
9iYyRYCXjxmAxBxDzcRQDxUssJO8C957R62pbkVTO60VmWWPhJ0omrggpNOmaTEvp+iHp60z2y8i
H0/JyWLZVfN+KHHxGleDMEoAF7pT/4o7U4XTZ8p0WnIsSRyVs3hESoNZYrztyMDi0QjjCj63xTZq
k5hoUnNLIrGh0ymu8TvZBBF223ndx6HEQ0SW7t4pC01ZGX2b249DlQW3djLU/ZL0aZ0EXlHWVnDK
G4cy3TtKXVmXLW9u02mZVxMMqDylDjTBb3kKlxE8t3SnpNhCraQs2nAzdDDbrsPZJRRMx9h6gVAV
ddsRa+tbMzOT9s0ICTK7hVZjGrPMeMJMV7LI5LjMZRuPm17C/oARSYE//Fw1UgMv7Mou2hoJKpWn
ALqXP5zw0FLhQGUIf3S3lN9kzVmtQf1fsp0Y8iYlvsFvs8P351q0nJNwACi2qUGPUK4LED/o3bsp
Syk2680Oax7Q+cLYC0Ief9nzRhffFOjjszun15Mx5vKtJsGDLR0QDfg8OepjnA9NrLJOZBpxeJpc
GfgnTee0MaquWuRZCNxQC6gYWiRlBvdUcI5qS0tPahC+XZapXBBlZ64jm+NyU2fs07daxYc7k3hK
WMC2mrqDL4OpszdiIt3daVoyTVdGSAawPA3SoaQgr6cmH2xwkNth9+74fi4xeC77fF0JJVMpDG9D
5d7Wmyi9rCguzlaQhaQ5efhs+UCYpxHzhU4GTfTclrx/w0ruubZoSxu39hB4fFDfI4DNxlUgKT64
dQKBcy1VVUAfq9Q3hpuoc0sDextsD9kNgqJ4bCQSZaKEUEvWwp95cuQZ5gtZ07KliXIIaJjPh7No
KRXCKdf2K3DmRBfNBVAFkBFcIqAMrLsiw9IQ40XH+nBVd5w9peDWvFigY5zzwsrabl86qQnAso7S
OWpsqu4eLYU9H/99lo4Po9Z2WIjZtvTry2zKSdkvKiXGdiNPw5orn4v9+puaOAmhWstTPxkJM7xA
2ZziDlCI9BS332461WPF1DmztCaDmKdUOZSDMEziM7cJowZhC35jV5o6FDVxkyGf7A4pw6WoSZzj
f1Gr8g0hBw5ZjgnfF9sHtmjH7o3KM5w6axZBOrl7HokwGBRjZBXg8ikIxj4r7vONrEJNh03Q2two
ABDW6noa6sFuF1o0OOEqRqIPC0Ovps7+wNpA8y+GRiG868ZJ3PlDF/XLnKge3GibRME+0zMbf1B9
GpQd1QFILNRMqBkOqgYWWU0Vd/pty0fM1z2BJDglP87VV81NDevEroJetEiTUJBvpmoo0mvgExqo
brNps/MkdvzoHCsvqodGVU+gdSv9VN6Qyx+qJ4kDUbIzO9w773qjyGc0X8j9bZGGVa1tXGr0o9NA
JuxzkeiFsm77uvzwMYJ81DBlKfCTq6V9ao0m7gNqoJvxSRf0wR4KAPS+wODxblmpok93ASYLxTIq
A1Rskpz3lidZIEMu/qrMNJtpd9XkPNwsNH3gzlo6EVxmNe990HQQN9DjO3TxNG0LViumZ+BiceWx
CDJMHYLFshjG7hVgZe5eJVT9+a/RpOXhNuZm6eygITjJw5CQ1NhFsTrmZ6FodPOi44dPF4qh9/15
VjQmt083rWW+IqY10iWIG5GdlOrA/G/60rCuQky5YhxL4kHYxHZTkN2bMlTK5ymuhnfAF6aZn+Q+
7eztoAXGSrmdlq0yLVO3tlNPbFzEQM54J0NRVB9joIokOIlat9GuLDXN7jXk9piuStW/Msqcu3ok
AenIMka3wYDFHwFLyl0BuXKws8iHcvaCa2Xk0XVnl6qx0+7cWuX6ngqM+fwhjl1oi6Y8s8waH+e2
yYEAVGaI2wqlGvpH22uUdZFg4GRokrL6ZXZgApaiwSItBt4wsnrSsV8UFk7PZOyKIFzz51FlpyuB
+cgVt5g2kxzSO03o4bTKRsfIlk5VzXZdZmucjTF8g1XRFXqzaWa904ILSCo3DSAonaIR8G6rGtvW
j6mON92oF+VGWmV3VkjNgWjlhvKZsznrsdvo/WY1kklRcLyLk52dRzUONpGb9KsIROBKqzr1VTRR
rp8U8bzOa7XCx9gBqBWteaEcvQjJ1i3vFGQRCBv8fRum5OuwWtRr/I/G7pfVa9bbYIPZWyrdMO3L
NsMNnF9dndu1sJmwk24+YFAnTa7LFP9VQ6ZNyzbSo5fKJ027rqJucDbcKfPyosa+bMbwqoMaYCMU
jW+23VDvSnTiW/HMcUhezCkzz3TX78EdDtJVV6YadzdkSCoNCIdW36SOmAwPnlY0LHutlPcT1pYU
3WJEDKKZArqnGtf5YGn14CiWY5Q01UITpfpRDTmknkHjzWKJm147ncSKRtpVqePynQ+X2tigKBhl
IDULnh0zVUgMGHWPyTNu34+Yburl0tZbDs/ALfPnotESIDsdHp/QdDrlqc+nWAmXSZFoGm7kElvE
UQREITGXRLlsmlzTFt2AFeYyHBqDDHZelK8ARMBl+oofrlw5ZO+NHjXcYQuJhWcobfxmBZ44I7zI
jCUeijt0fDhYOw3JUK/JDWauO1jRrQrUBh+t1nDMpT52HzAlWLNjmUzlBgaR8VZDS8Q7nLlzKfyB
CkaLyJjspdMmCdSoXO5GEIhvihlLGEeuLW+1nsIynFYE8UVFuu8klao7LXFbLbWtnvZh7rl9ULzl
bYIjU13U0WPekkPivkPQD8NRnXLOYmMsVmHtdk++k2gVKBuXeAMIiZ84HaqKVLd3k6gFzEA/wH8o
EBq5MzaWlgtw5hZPg67VeM74ChYhvCrgWqiItuNSmmXW5NW9Mlu9DES1mBkFDnxUozdJZtZjXy+R
JM3g/2n03wZZsZ93vuECUg1jYM9AUMUVwRDRbOr4AOoIDpv3Khpo2SiyIFtGDuc2RXE1VQttq8FE
S4xewYMsi2JrVZd+9KFgtomLDe5Fj0PiYkviZxLmK/CTXvFkoZEgrqquDi+6zo+Slc+W1uNDmOJn
32YOAOCkLnXirqQsz4gVYYiGWYf1Sqw204MhKl5i7bGW+Iux6XHJbGUl8SvygVCSXbLfA+n3kCnZ
UzEFNnlL3Rl1jbQtCormZYRaTK6xwzJ22RptSFTRiqZdJDyu9QhU+mFahmRayMhA3bop1XTMLhQl
dBJMp93omckI8tThyNU8i0vRRoRlLE+7ymqVlUOiP2fjIIagPlXDi8cuyizY9G4BMtb3Hb9ey8bA
tpJHRdxXg3aAWhSLCoo8afWOrSh3SVmAUypCIthCu3DrTFcXVdDWxgKpezp4kqe0fIXzYITZg9ta
Ao9eI6xPFJhT7qksFPMd4zSFm3tIospznSDY960+3LiYmpGGqkqPP56axiryG2SiQHuwtwS/pntq
p2X1qtTdbsQ+uqh9T6+MzvecZLKwOTDH6CPrKowLhmES4WmKwC6wPG4r3QC8MWnksqMUjrRRI+wL
3+EGs6QsUH13Mj/lnk+4uCszFTaxmFpfLmxuX5j7Cr3bt9IWdyyPul3i2W6eJXWhmXjqpPICWSt5
DAV7UR64FHVVmLDkPK2PWD5kve5ivdCxjosd9clHrxSt3GIkJRQKypJgocdpusExh397iHObN5Ep
JhOuFTagO+xSVQU3eJ/ULtkS5QZf0SjgcC/UX5ofWbARycyEp1PfpsMm4vUDWk2Xl5dDThbgnEdf
VXJjkCO4A71zd/GERnuX9QTkSy6/an5StmYWLMe8YK8KnMa5c/AC5vgjngKEQ8VeG+x52MCurOa2
cRHZRP+ebShkivyx+FUqthEss7ZKP9yqmm5NXqkwnc4boZFbi9KzKOkwwdAgDyO1N8NHMnoImxNZ
5ye275gRBxqDTE5pbC4HKSf8gPKRAEkdwmRXtymAsuw/mTuz5bpxAw2/Sir3dJHgXjUzF+RZte+S
dcOSbJn7TgIkn34+2p1JS92x0zdTSVLpOJZEigcAgX/1HLa99uSesHIuT62Nl43uxgarNHs8aueA
VLXDMBFFRF2i3wFcaapLfujj/lI6zmXzRndz9/Y2nL80/7V+6xdyd7s0Tob/+a93f7qUbx3ioLe/
8YX933Zj9fVlIGX44/e8+xH9/3z/6/iNhP3h5d0ftizCw3w9vnXzDWRA8eNyv33lv/uXf3v7/lPu
5ubtv//+BTv5sP60mNv6fbKNsdot/nUazhW91NXXP3zDjygcYX2CJUeYDrXnIoQTSEp+BMIb/A1y
POBxnB06gjXkAb8F4djWJwIbPI67LjnDjrvKR38LhLf8T0gkTOSbq2fAW5uGvj9nfnHuY46Jbf7w
579VY3lVo+bp//vv38WF/6T/kC6v8L9YNXoedgt+3ntWVXcXo6PZW8ce0yzLFrmvPuwyI66igKZW
iAggrI4dW07/39ImztbMc3Pai1EQFPe7h/bbvf3+Xt7zrd9vZfWmIqnWbfKBP6pNpNUqGCh83GPR
cRAuXLbIXXcD2vAr7+CvrvRBb+XSrTqPjdDDcirtbUedKmB4l10i79F/wVr/2QNGwYBAG37c84k1
ef+A2fkWPflselgtg9wvBIOGk2E1Gz9VxRbyZtzMVjsEmZ+ZrEeTAHKW8/Nff7K/v4cPOp7Fgo5l
t0uJpZukl6bZkmtJvPDNZHBu+/ml3rP0Pz5EiGyqs1bFp/FdF/07XYMN5KIIYdRDb5lHmpX9HtdH
VIA18qIztCAuJ9X/Qrvxnjr/cU1sSbDmVCTosFnvH7FNlpEFDEIdD59iEkAnqq3g9R/2kGoXWk6Q
ZpSkyy/0Nt+VVh+mDpPGd8mthNciGeD9Zee4nSsMaRRQClk/rj6wszgZl2zbS+VEOzgmIvBJQRDG
xvY6ovNIntSPUIOefJ4XneIsO2arui11p2uJm68WK0Bzr932w6JdVWsE8GXT5RxftTmp5ZVLGfyv
XOh/NhN8BDZYJz3ouo+2siJHVYovdQWiCIgOujiRe78oUz0gFLv+/POxAcPOI/nwyBDO8rjQKbF8
fbSHzovlk7fr4SgA6QQ6dZDPs8Kk6XXtVQkQzogteSMtbOKhioV7hiZCSJgi7D1BCtkPBKfVEQj/
1COQpvC9OTM0dBVEJQ5ui9mnMoeDNKma3LTdYHFoWYbpbk46ziw89/peTu5U3i9E2iWhH49lGmbY
br0AQkzKA6H77TdBvin0hOFVVE2V+bShJFuy8XNTyPfZ9Nhyuw2a2QMpejQxelkrm40+kt951dWu
pQ5Ny+YgrLrW4LxZ5ctzVU8YakpslfY5TrouIZ6QNojOliSwlnbS7CKzWmyO6uxfQrNVhIRGDfQA
SZDeFyPW6YS3WpDcADzPu+GUIPfUWdot9TZ9gvo4aYlhcDQwg60QSss302jkT3go/KvRJGwx8Dur
ubdXH8a5ghq4tvPWLvdzPdLQWRaLe+8PTTyFJIWLS7fr2888JhtqU4nxK/wDBR4jidj0xS9RQTcn
vM6bIra7CBQHAdpji6L/4liz+5iWo/NkGs5kwJRnzkljD8uXXmTLHBRGbT7ZebVcdJmK3+gOVtey
RibBNi7Kn3PTq71NV5E0SHXGPFwP+SQS3HdwMHPvR/AZtQN32FU1TMZS67eLpsXxlipIeUsDgHdD
9A0PqpAYtgFzsDsEvShobLeJsyRtthzHQOne4gez1w+YMjq39elxddfqJindL041RQiNcy39NmSW
kWJy1fIzFACr3MIyU7UxsfrKS5Qc4qQlsaEJSob/De9Mt9g6IhUuQU4cs5cHzoC63DvaZDknSVVb
1gnGVRH1wVJiJdiTZ5LdV1En3NCLrR7DE43qMqhrt7vv0YObgZv7VnPA+GBRpEkAZb1zZe/gbPIS
yqZGCVoHDlyi4U6CzEJ9fqEqkKvAMuBdAquzHXNLK8V0HesAQsShJhz4yUtFP8Whi+W4BFP8QsBI
irChA3liX63TpubPcniGlB2pq9C0RQ8H6UJ/zf1Cy1FmuQBP2eAO9yZvsjn0QVHNkBfbQBBZuuTu
lq1O/1K0UWyctRYR16rJ6XqVS0a4tvSFdhGXSWQfRNJS8AAB4qhzjvYdvRiiEWqPw3WZdl7Z0JTR
gmp7weDN6BB5P7p+dWoDxWX3ZDXoTjBocrQ2lUNe736memQ+B9dSZBZ04zw/Tp7pyy19cuQ7N9Uw
TW9Rn2TTMVYJ/waoVg7lUcKdilfBJLNCXxX9RW1Buj70TpTISzGIPLkkR5szB3uz+tQi5rZnbx6P
+jWSGPPRhjv1iMOc647UILTyVJd2gBNKoElgiapI9UQA2A0XDAH/UadkwzlmrXL9gINkjq6EwOMF
hpV0XkKrM0awE9F0h4XYuq0MCM1AqNRMQq3x9XOJBgtSNNdp5MP622dB3fraeKDeg+BQaeisICya
tW082pqZXLlNrF4NEo1oTiubFBg7r6Kofa4dAueHsFZjXunniZCtIIvZ6OzyNDKj1j3UTuoQLiMl
XUBUyHWtaAxAWxS8l2WujbO98fW+iAs2TugYjCPHPF1u0jh17orRHiVAzuLyFqxsiyaqxBHqXIyg
HHtlNQxCcAYU5/hpRw/ka4JFxl6dHMrMmNCY6J4cgEf4yYFFne7jbOtLRJ1xQ0uzNozkgUtzjPc1
jb7ludU3OFb6eejrW87CJUK1rHIecs54dygp/DPN6CjQcp0FyURuRC5kohWf1t047SgqSmjTMvNw
0ukNSBbZ3Pe1Gd1ayQR3Si43+buLQUVzgbjgJUqKaDcpCBSaSeabPmn6+2Sc6zPpg7GSiCofIm0e
mc4xZQEuqIqgRElp0zmg+3SRZcULRb0F3QMU4WwroLRNP3RU6/VFuu1JYdqBV7scXcEfkkFzVQAt
Vtz1yMP0AEetfjpT3QgLhb6iIYNVZZ/jzIk3pFdTaT0mg32A3Et3Wuf7T/lIXsfiklIrBzs9pI19
VkLznafLFKE9qXa2TFB7TLpzqnXoPqZ6kTsWoPzEGSliXublNiIgyqtc1HoVXSxklsPQZ36Zb01L
bqXb72koWQu+pc3Y8IDhrET2uzQvkt2gN4fIbR/bZe1xtprJe+lL6shcuJ4DJ7DxmHdRQW6AmA6K
cOR9ObBw0fPirT0RrCqugXgUa+gXApgfc5QHB5AVQEiEiFKQYZ57kWx2YAHZOQVUTZC6Zk+eb2PS
amJEz5ayDCL0VU3lJknFMCrqSNNFdMgr8cVTDTwy0dTPbY43YZiRcLh9lmNQ6HTOyhlNQE1UP0aT
ch6jfmnuTFa9kD2md63B82xLWVMz5Y7fsqRBtOAnp33ffpncqNvItkAdYx8Jis72msgekV1eKT+b
9kXJWzpfn1VeFMM2zi1Bcvg8+mGkI/4xikoeowTCCVLshO6OO1GYFryY0VAV3rY7lfXuIbMi+wSU
JMG31dLpqKE9GtkbwNEgzX2KUnPoNlEXz3uD+IuLzKssAvZm1GqdUKRxdBINDU1Tz1bVJreVoIo4
8PShtTddNHli68bNFUUKzm5oZXRkJ3uHW964UKnNG0e01aXnGCdd6h/KBgjZ6+vXRImLzI9ORLeQ
q5cZ/dEb6uWkjt3L1KpViHrmLBF42iPX10K7WpcVlcRztmH7e9bIKvnGTtF7hXTSNqW/RCGyH5q2
NWsBlnF6h58g5lCXHkoJFzTcqrRyVYQMARNOnCWzjBBaWdHWAvBp0oU8OmVejpn7po98D3kq4mD3
WShr/ZuqnB2btOGy0fQhlJW3l8Lsw0Yrv0Qe1RJIR9ugM63LBJL6abJ77WgtyTXqMXaabYYYToiU
QsBGq68XXRCV0+FWdZZiB63S7UqEW6NnVYymdjs6kx0QIxBy2BFBqg1bdoPRMYWSIFvbk9u0mq9r
C1A0ccvnuJferVkZJ7nXUFurj/syQcLoR955ZGPRd5sXa41pi7T+VpM0xvpz2MfJ02BGd/NYz4ho
Kb2udbFpkvgFi6eC1iclYmiji7LQtk4KjVLRh3K6hmprEbuecTC+9BCZ0Le1F7rIvvYJgGRoRoW3
abJa53xKMYrfC75Yxla0j7PMXJ996jzVM6Hq1L9/0wtio5Nq3vQjatG0e21KE8VIJKpN76Rh3TQw
jMQ2WHpCJrQzbhfNH86IM2G9netziw0x8ss0BgNG53bvTWnqbAccwfsKZG3a6I5SoSKNmhCGqdPg
GGO6NELbH/JlM7B3fIrt2OSHWcn8KoDxAN+HmWUPES/Z+nmXHspRW65TJ4pvZzoFHhPCWaLApaub
pwY0jtLVBCYOpBL6mzskBvUuzkhdqsGYa8MidWhdiJYSdI1XKY++KpS9YX/iVEcj6QW1jxqE0ZPf
uku611O79Y/N4g4XmZwja2dE1O/kOgh7CFdL/qbeJydIT+ms5TCDRKvrxHTU88I/aJOb5OGyjJRr
IDenrZiqCPM1NpyioKoSVes2M83uG4+xAOQbKn3TJ7P/tZs9gwqJaEQymLcutMICc5DsejW4z1Ax
Fi0S1WzLIwixcdGD9fAYNT26y3TEi5siccUN+TJFHZqakSFXm/t807mm90Kdj8GLACxKMKjtHnWa
4dDewW+ZRVsEYC0SRtLi1YZKIHa+iBHpio0IhOg3qBX0B46+t03ZxKTzA+IQ76/agtKbKsFMx+GW
/y0t6RsB5FPyrYkMJDsA7TEeu15rhn1ct3obOKOWHg1T1s80PMxbUozEw7AaLXfZqKGb9d2ugyet
eEqu6ICtFMUcS0heinOWQkYjaRKy4/9OEDPAIbg9IS3GWD447pw+pHHJQKVY2b0zvJVNgkby0iBx
YklNaBR1z33TZzyruVyCNCLOE6m2W10hJPMtxBpRwrshzicu7g7Fs5u1HuRMZTQHQxTzeByE1b5F
wk2fS1XJa9/RFTX2VnssxmY2GdtVa27dwl/ZR8rVwgLxzz7vDWIOENC7U9goILNAZL4zwP+MxqtM
Uv/RinzWo8JG+xMMuRYvG3PunPu+0Rw28gxMCVNcqBvLbeuvOSoYlqW4XSV8UzufjTWHAqSGHUrS
erTsduv7WCv2Wm3Ub503W886TUB3plNCdNS4r6H4pd1EQe75HWE3I8roXTLNBSovv1JfnbEyaY2p
erRVAwLqG6twh+uYqOv0BHHNeAPHhvwRYEiTe+jjnNelcgqE5P2okCB4y2tU2vX1rMVNGbZ2XDxE
tWi/yEJfLnPTMup1lqFFc6hLuUNeO3DwdeB3N+3g+9nGprmH3ltqETO2Ms7qMFiW2Nz4kW09O1VE
wc84ifQLWmfX4Y0blRa1tjY8SpQMKQXMk3k9mg1nILQffb9hi7A8eUvdUk7huau7d5Bzte9FU9xP
fWS4gVGV1VfIQStjIe7aG1lMnE/hCdFRe6y08bYoKv1rG2FIwCyhKzfsRexYW5XW9bJFEcGOdFnU
PISIC+ez1JSa2jT2pH0upNehnVi0pg67IoqoePamPqfkR5soGM8Lj4c8zByq7Ahp1zZREE+oj1EO
cPLldZGoLKZbUhT2jUkdH3QIO/z7YsZZExi9RyTKMjSJgWnQLIdDsvp7t5romqMEeIx38xAbijOe
YxxLdEnGDpJxmBBK4mnc51L4sBy0HUDXOiJ70GqfQi83s5JrFAuaEWi26uqtvai+2bSt11HpbpYV
ZGm3noy0Ll/ePLMfaaGuI/oZAV20Gy/RaZjXe4TGvDw6N9/ZTafuHfrP6tD1+TXZYFfttbGkcR6k
as77gweUUe51aKbrbph8K8T9oBNaiIcCjjARIMgyH/DQIBxlOY94hXNck1R6+VCJqnG8x4jiNGjy
mjfULi4iMe56I8pffo55fQc830FevqmTUoCFDXByxYDfo4ROjZQ0MqkTKapJv1nshvotQKGSqVMr
RPDj7AYDBbDsVjydNgrOz/VFM2nxznAa7U70eXuOujMxdj+/sT8AtdwXskFcx6B+Nrat9/eV+naf
53mcbOie/IwUdWR/XhPPPsbplv2Y/gtb959czsIGDBQu0L/hQ3p/uTxuO2eE4N/49OptRESpigR8
ODie+Y0QWfMXkPD6VD88dUBoAwRSWC7RLB8saZaoYpHqUGnDkkT9S1uTYPVAxV+9tZJEm59dpRn5
SyunervYg/MLoPNPUFWAGXbHoCwWIQEfnm2llzUoI/zCzBoeIBdEtzU4+l6rSIr7ix+ja6+WZGzd
GLuJ2/1AZUgnyymB4lJTNy+7tiSFzsyI3TUGsmCRz8Xbn1/vT3619ZcSOopKdw1Nfv85umNf6PaK
7+N/5o0eJdMp856VWNOmX3yGf7gU/cRgi6bB6Mdq/dEiaZrK7ZKk4FKx5+DHZ1NT2RwPzMWwf0Tf
/SUi89/r8Pgp3fkfSV3CKv6MuoSSjV+K9+Ql3/Jbj4fzyaAmY80oc1aDNk3A/2AvNdP4JFwSbnBG
mkwynZH3G3tpiZXyZIDgSBYkAJiwp7+xl6b+iZG6hubBd9L/SGznB7byZ+zlOo/+Ocu5AkkRQmcR
80mLWFPU3g9Gdk/FQkM1Qch97l7gkkmvZR+1O0/G6UlZpTXE5WoQaKs8PddHJ7n93bO6+nGl3zOW
HyigdSKQT6frRLfoBF6yvH24gSZOK6LDwewNQ7vX+oHt2CgsrlpNRwn+GjT1zPbcGvr0wqYlkQMK
CM128SS7zBqA9XSyneahnJ3PeJfYkbSTqe5EnNENpzWFLXdd5W6riYa6n9/6B15yvXXeRnB0PDeY
M3Di97feglpCDXN4dJx5Kg+znhrOjko1jhEzuOjT3JLVtfMnDdJuiBaRHiG0jPx0nkQfhT+/mfer
Nffi0BADrO3hySd3w/lwL1ru90UrpimcbJsDflyNhnNwMHd5YYNOpga5jAXqrTj1SdpMdLZGP78B
Y10m340ki7ByHB+OtaZV/CEFsJ3nvowTU4V1Pqll68uRbRb5qLm+gyTNXmET7B0WaGLvo7xc6h12
YxkdOr8c9P3UlGlyUrObmHeCZjPKBzU9K7aFisGmUQ6l/anQlWp/sfZ/T/V/d9fICQgMIaia6cbT
+zD8QNVzxxgyxZ45idDVETeB8GTyMWFTagda3NZ+lpzokSW1q9KafQsAaKynGAahdqKbHPVbv8Uq
qcHrGwXnYC1r0+HhFw93fdl+uE2GG3pOdERwRc6Hl7Hnp06q01UYMpNyOp3YhN7q9DbvmlHX41An
EgSDEtolccgWTSQXzUK4zJ4OUc4cQkf+TLtZZ5gbp2pJPk97U4lfZJ+a61Lx/h5duHkyLi2d1Cqy
eN9PB4a5mLta1KGPLbi7LFqzQTyaDCuIOCsEenZDl3cpfYvt0Vx6beh4GJoszRPuoRobjlKk0Xsn
Sx2Nr32i2h3AZ65OW7t4zdpMqwNnyrub2h5aL3RMW2pUpFE+u8FPHOnbGWmeBWyUlfISxiGy9x0v
/eieDi9174ICof4Z17OJQ0pf/KtxtIo83v3yq//bZ+qtZ3kiRT58QO5S4OcbiXOQcYYDjLkSj0Gp
6+yalV7GMA1RS/GlUla2VbPQHxNPmmfd0IF1Q8pVoBsio9jg5+MGCv/DfbmsrOSVM3hsrOmsWO8/
lNYfFJDajEkRV5h7NGrVHhWtrRmCzbqtXjNRcrKncw7VZ1EOxyod62ybKRNUcPCu8LpRlmrISZE0
WEwwGtoOnV/3MOqjusOS8eRXtnksolTB95ZURYZD2bjbvuumM38gQCMlXMVzRXWZGmgoglQM1QlS
t2Fv6l22ha/U7/Btfq2qCHG1W9xjnnYu5q6jFwB8LNtqUb2CN6oMsdVvZ90Na8MabhvXVLuumL+h
QIQQQYU76R21jgKy81RpHXWgZWPpB9ElxYaNVnnaeatxWtN1OvKGJQ8ZLsnXHF83x8OW+2Wout62
RyEGwJe29jkujh4n7spAueN4Mk/TDeY/ex+bZPAszdTcUoh9C75tBDEj4lBM2XJuTQX+dS+q8l0Z
t82+mRzvRWsLZJwxyZNRmRob0UW4+XT/pCd/DS2j4x9oYI7plBTVydQCjsvYRR07DYZLh6Ady3JD
Uav92DoQzLmr3aKqJyUgG6pjYczx3hh0EpZSrG7tXIww40rdNLW496M2vxQNrL6RciKeSW0Pu7Lb
a2l1NiNNeurKSXvu5CodLgmnrQI9Gxb9xFaOsk98Jx/f0Mq2X8uBs9bUbzl25vue6LsrzRumbetF
5S0lts9E+kw7fazezEm0/ZYKRWpUJqyj+Id0Z7mGQ8pe9c5oQHNhOm0gmSj71g+9+xVzq33lW6Pz
2JE1+Ya8sMLk4aC1dvADXRAPTHVof86+Q1glkbLuUh0wBqrA1jEr2z1YIdATZ1A+hy11ASa4uGv6
m2xKoOVpmb9Ww6CO8dJFR7Muy3qvsNQgweVUT9gH6tLFh2WWqj5S7edstLmp9kI6yYM5g9hWi3ma
4cID3lHWCcW7SH5x61h7zNrVcZBxcVjmRrLq2ygjmlZ+kXnc0T9oV90LcW7dq1CmYIAqa9l5qahu
7QG4BUGr7UDsotgMl7pOXvwKzgHDBLW8A6IFr2+GR6RjAtZkVZIItK8Aa5gn65DzCjH//ggCj3bI
C9qxoOfaya0xYyblVY8NwXG7IyrYdD9mFsLqMn2K6V+49UDIMInO7SsLa35QlmifE1UXSJ9BiT2d
Q5YxZ3LDQ6eTd9VL5yywd22GfIzSUQeoxLMSWl1F1gWayMW9nUoVJF3MWu5MTFkfivBYtmN+Nuft
ch4DpKEo0XOspel5YeNe9hPLP6x1t6emxNieTrq1b9X42ujLeG8IRmwQ92I6UbSQ76QH81CWVnFS
ROoK3v/zMFpyN+ledwQQTVavgWNvF2Goz/WSp9e+JAIMVbxx7SGuuIEW0I5CqgpHO/BTV7r+oVdJ
dzcBZRDP7+akafn6FX9KHzK9yg45NnYi/6XmHiFQ47vCdadXCSb4NFC+LcKqLzPkNk19geZ2ORg5
7gFMZOj7umjuvhp13qeAOVn1echneZhX0zUPaT5E3QSSg7sT4NqsugIT7nRtFll5OWnO/OpTAkRU
+PBaWvYbmleE/Y2pJadmpxe3ZdfmF6PI5LcpbXX2vjgFzjQr9slU1pJD7y3OQSwmH5+ZK09tYN5I
tOY9d1/2C+WT6fhkaUN9gzRcBbhlvJNU6yZ6Q9eHQJV88qXM1HJ0yxLTApJJf+NWuHOmDHAttqPV
4t5Z8z42knhrkEYKMqulU7Bg12q3fTtUD4KkhkuEuAty/XI6M+veORh6kp+IiOb0IZLXCAiyEwDD
aQ/jjEfI1vKLbkJe3dBmgU+g6x+iqonOKLcQx9nLZgQgcrhqiz6/7AeupvjqeCvNFLk/ivFOTvPW
hQ7exz0iIXZg6jHNq+Ei70pp7zEld/YuKnpn2c152l56iDWCtFNDF5R2HL/paTPQEqKz7udleuH0
HCSUM/hbjT0U//R301K8oUaU56VXVdu0dLqrMZNlmCD3CnsHGy7ytQeUEdXGxvsY1P3kPGFG9Xdg
y+B15KBglI1ooA/XyBItwHRpcLCS13En8nMI5OTGUKI7kgpLmTXuf7A6WKr0iHBIfyDc1DqLas05
A8QnLS2iLhUg0xP7AoXQlmhQ94BrRftCivhb6tfiGKXCO2HHvyY+SP7LjVjRCNRV3cbHrw7Lzzmg
o9h6i8Gx25HZLe4achAWeDbrq9ab/pmXlMidrWGUl3QA71ZqN9Oa8b4vK2NvS925a2pb7IapGY9L
Xotn1yfN3nMBnZNhMd7sxmf4z6K6iug9JXEwmT5PY7NcwE2MF6lN2BC2jf7oNND3QYtWHHdjM52a
GDMuERa3Bzm0qySFplpWAPMUjX2M4qx5lIvvn2hmjHRMuYgGmsjSxyApYHm8NKecnFPXwjjZo4yq
TqzKlIdykloeRgVOx1SIt8axFOSfKnYYtzs+iDLDjzV5d7ZhOnHYycLZKywmu9Kz6ltmdnG6oIDr
ww6vceixAw+syKRYRVus7Uyu6cNgz/oF5YLu58ks3QP0ADJ8M4p8iqsnsGKZcxBq4cHu9KjuHlpc
bU+amljl8fqoN4OD6ZVTLdCsfTnGW2sa6jhkNr8Iad0S+g21yksI+6R/G+F7fh5lEd9K4MFvaqnz
N8xHyXWaRvkOE4Zz8HqYxwCNDtXvDdxuCNg7HR1ngN5vkq8DSQnHPLc77lDPMGb7xIt3SX4+rJ+Z
sGJSWWXFuyonAeSQOQiX84wpYs56e0uFYs/JwmJ3MVEi8b29O4RfJEbAlGl8LQTdaUwsCksMsItT
IXpAfxIc7C+NnkKBmXKwtoOK5gclGzp7Gzb4Gw0pF9yVP9t0p2R2WM5lfitNG+FDnZKQ2Zfe10QQ
JL5BfMkKYMF2IOTX5yu7bnqO2mVjnszINy41ZBMInaoEZJqJtcYhM+t34zQnZyUG15sRDauB6mb+
OtZ2lQZTOeN9h8R0P4tY4UvWDVDsgO2fd28hc8GFbfrEuzBYx8C0u2zYYWCYphO4gcx7sNGa7oxi
JGEDbMBmtivgTFoySKOx1I7juA9ijrqVbrwJkdE1OTLzbDJCnSY5tDH6zCBCFeQc4DDnK0ZHHp/5
ZCYRKNw6jr9R+ozjWiAjKsNYePVh7Af/3kjG8qswh+ZAuMr4LW4dNqujKmkHGZf4qiTyKPDkOMLC
IxfEaab7I4oA14GYGavqPHHHGs+Z4X+t9MGTWHAkW57YbT/z5k3OGnDgA/kYZDZlU4qsZNQtKqH1
fuC9AYnl4EchIw+wvUnOMt9otRDDHzEoA/ubDW+e+nPZxu60paU6unc6rx93qAWXJqxEUVMushgu
Y19zWoKnfFl8HZTp3RctEuMJ/yzc5UpU8zNr7SXitVWEbDGxJGWeG9/lkxW90BLuTgEeuHKPAIbM
6QI1571K89V83Bfu5yrv8p40DKz0e6KWSIlI2ZZTYJEm7gv5negvizt2hM6zg/oD9aE76Emo131+
oeE9jdkk2xX0MbpJb+dAxNxMbLbZk3hweYGuUR2+US3USUBscnJG34d2IWs7KcL1dY3NTqVK0fRR
efdGSxAPWkhi0U4huhotzMfcz54rJLpnTOVKO9F1bRz2bA8ozctmuxZbgJ5yhH3puuJUJQvFgEhZ
vYQcsEh/8PocTQJEHHRyEWuMV1GhS2bv3to1Ji5b67D5N+gZTfYt6SlWafcBAQqFeBrW3BSj1khk
tUsGj4tPssQFFtUEH6HfKtxrC2/YxazQ1Dt+xqdV4Jr1sS3YxHujXTnXxsn7nHSTRq3XSCF55VTO
Tb1MJ7GTOFetHomTBvM5FdIGPvHBWnhgWZH12soVaUGNanAvIXpvYd14NZSOQZd9Z/mPzUrYe7XT
kqIyzd3pOMbmy8TifVEXjfzmg0VaTCOtRvOIde06TchWCYgA4Mw5Isxp9vQlkQUzJ9gug8VDX7fj
1k1nN1mSbg8N94CGsMMu+19A+SsM++7YTzOoy6GCiE8yrkFyP9AULVxZLyOjD9wWg1O4JJx+0hix
DxEwuC3LDFauQLKBLXXMnBeS4kz0oAp3Bq9o4Q+hWwzxcFlHi2ZtDW91i5sGdAokvUCDQvjz+Hkk
+4qS8VyVp/qMP4nRIRWsMsPfChwNkWUo9ZYwtKKwtD1Liz9zUqO5NNCTxafmbkDFsu4XcjtMywLV
489Bhj9gaK4D3IN4yGHc2QQ7rw/pd4aFtkrdWucMHSw1cUREHBL0JqO+XkP+4mtuRYU6ZfTXSPvZ
8PNCx2XqLMYQDnZunKOXyi6NIiWK30yt6VfxfB9RKW6O5EYDNH0NtrY+3pyOkHxoWnZ9fUmPexwZ
HPw6nUAXRmBbyjMVe9m+sCY93Q5LZtd7l0S6PtSslrPZzx/UewJvhRehmSgxhU6Dv/P8D1hj3AiB
bkPiUZ1nqF3ZnZaoS4hxM4fdkmf2Lwbne/Lnx+WoPQA1hNgiXvLDx2JVfq/SlLSEaLZeBm1qHgan
X8J6cPyXn/9if3ol34fRoqiNgfDBAVXGNTkVBDCAm/hErcy+ftKWiQoHX1rH75f6SzTTXV3yn4+m
t3dGuX/JRP0H8ktinVD/ml+6famw+xElXf+eYfr+TT8YJkN8suHFGVeEoZrUxTPufrPHiU+Y42yd
fzE5IXj44P5BMJmfyP3HN0fJGIWt/PP/CCbL/MTYxAQEkyBcF2T8rxBM3xHGfyKjLjcKd4+ZiQxV
3Hs0Y71fHYYMWAsLvh1QGcxJA5hg769HFBsQe0Nqlr8XiYkbOpOXGgc3g7QVDLPNjkyOuyIT27FS
t3aKmdOekvasq+0Hs0ztwCzncUs8V7FN/DbedNLsjg4oARl7UbEhXaVGn4yEzdWit0IodOAka4UN
gTTBpLvfXOKzCIQpD55fPbpx0WxIJ+DcNBq30tEPGkpONvqiwyDA19j95yYej1X7jPBHBTDD5Uaz
IqIwxY/G4/+38f1uFuzf6osXggI+TpX/yEnAuPjJJGhe0nd+UrHyTz/Gv/UJiTzDHxrRZIOKT/Af
418zvE8YQH1YV/K3MWkZrIH/nADr2KaT2P9f5s5rSXIjXdIvdDAGEQFxm4nUpXXVDaxFNQJAQGs8
/flQ3N0he9ZIOzdrezOCM2xmZQEhfnf/nOU4YEH+Py+A7f1rhci69HWhiDqSF+p/oLD+3iLuemyO
cPjJucGvpurmt2V/JK0UqzopNlIPebNmQsfl6BmF62xBW7qHJc5ak6HVDJvGG4ypDyd3WIj2Z3PU
7Lo+AhCQTjl/xY5k0OwEWMR2x1DPb3aYnT3wEXMTcZnDzkMoMh+V//Cn7/ruj5f1zyKtxc/++0HH
Qen0BFvXuoWxzvz1La5ms+WKNfwChOcD6PM4WBEyH/EGTkBaSINw91AbF1fWzjKc5Qpn0HIg+yQ+
o8DW8Xu0Nhkf3CZ3+m1JsDF75daxWGFrw5+Cx8pA3hoIzH3rWbUwWtf4JLeNM9OSJiuPYdWgZU9F
b7LYzWNlRGRoGGSVd7yolnOYmFUOuxWX35IPXfNV01KbdA+4tamJjeZuvg204cld6uYELXKMytvE
quo7tLLAB0Vv4KYx6xS0HhkeeKyk5YnG4D4znpU715Br8yRqDp0vi18ONj3IQpi36pvESup330ZE
vHTTzECOA3ILcqQIoD52Gu1ioN2KSxoUsn6XtJ5N4UppmDZuYnWF1VzYO12M88NoVnm0caZqfjds
1IBwaoeeSX8do/LRnRy4KBDjOO90liZPKM0VBwedjAfF6BgWAnAmhRKWFYpUxFRPH/zdBufjahrG
JxWUrnHPXL7q90AazGRrqtJ8SIFVymvu7/m8d7p2zLihrYQ2GDX1e2dadr81hhZDKC7x5idbeuQ9
qqLAxGxKWS1HvzeHCajJNL5zp9Z6r/zZiontEKgnNQfiY+/XHFw3Egp9zGnWWvmMnaVQGIau50rq
eTcMRWrnwVvqISHSkvBTdKldvZewpIJTNkb2/cjBuNwC2OnO1WpL3GF5U9MexGojttylAYZ2yoGx
Fo2tmEM/DrhJoA+aeERdtyw33IOWs2fXJGJyU/tvfYuxIhyGdadw4BS9qgKiDztHlYmdjMaiPVGb
NAFfSYu8fh/p/PlVVooTdQlmxfpZ0nBxh9V5Sbf9UBpf7GzxzapxCpzZVcdoH3FlpoEJV/C8a9ue
3r+Gd0rtTKRR9Ux+Yvxul2lPo7dtwmNr9WIuwP0iIK8yinr7FrGWPyyeYPswrirbmfAl0wTyK4xu
837DkIDnwgfJF10AVrGA1GL0rX0RBNNdEdQMO2pvHIxHLTpfnHzD4mXrqNAlIsfFKdr3s6Xp326m
6W6yzQzo/R+vIgi6gUF+mg78ERWb9PQxlbhAj3i+FmaepXImplSdU6r8p0AkB0HVcYzl6mlkWDPT
TSVVELxMChupCEEk8g9egql65/ba2bea6S3J3q/HdbHrSL71WIkJKRoZS8MfD10DGCLY+3ikhtBu
lwIsVbYqko4L8Hqbtv438BCEi0Ri1Dz0A7wlu+ECeSrEmIJ9meFdVDJt7/lOmBcnsPXejS7KriSu
2lvXGoGF6lSJ75Mxim5TROXPNNOIhY6dXlTMqjtAwTr1hJ+3blF1Oox9ezjGefGLTo4mXDjRxHsX
NscNrCYPuRfEstojLPXM0CLAKpvFlOOuSCPzFcxPz9Kf2bt0Sef3qfK9m9Izi+dgwF7PdhCXH6M2
g4ueE5KAs1FwcoYsZjMUj3LA+aV+IcoanGo5lteUuBHNzOMqvXO42BDAA3h1jC1aJ1eJRj3rSVIZ
NSH3lSpJyHuYQ9fd+/YIhyfgTwATHXupzffTeuvcfU1fM4zniy41bJs2spNlmwVxYgNKq+uwsrz5
ISsbA5sjI6k718rLK8uv+B0A2HvqJwZdbUTH2OxNzFPJ5hJ463D4x7JJHuaKvlO+Q3++XYq+vorH
Mtv50iL3qLvnzOvSm9kmBZGODfHvskTLkZEBtZl11jgNeRlBJ0sf+6WJT13dN1f89EBy/b5/n4gb
coRLolOG4LOtdF8eqoxHd+gqqOtEjYvzInihk0F148aYQOmUVVCR3gx83tzUGhCUl0xpVjOtfpEC
yR9ZsfOY9FLgFpu0auuDGcQosZWXq9sxoAZ3N9Z1sye+Su4BytxCCzR7gg0kK0+vwIPHauszpfzh
K42Ot3hJZYDMHKJvVCyjm+SF/UFMCrqggNL5PUkMFJAoMudHyA0u6Ye4BkGEkp/Bx+46bP+CI3AZ
u+7NAgj0ZDISPbCS9Ff5mHmoUSI+28Kvj7rwlg8s1gg2vd3n+5poFTQEMy2/szUi12Xge4+EVLsj
CnkTrnZYcjEEnOxzwvEFpFO+WiyGnt8YynM2/ASEJz5dNfwCGN5c0yYC+YjT1PNMCv/dNzPvw6DP
KwmJEH5H6SdFls4J4Gkz8jEgeSBuAO1I/lFZ4F1SXBHBxYRd/SAEkFHuM1MSNsFYfc5m1/7y07a+
Y4VfxfOVQIfdtvthWZ332CsAD81oGRoPxeJdAe6mGLPRtiZqY/v3lT1733Kkg/vUcBMUFWC8bRIv
rxTIyUvnY/stARRd+zojRm0u1iuj0mxvt213T6djwIy9CzYMlcswd6sYiREzBOuHFzTtTQ667Wlh
zMzVgcwcx7G2qYZjRrVH8I4RgRGWrY0UsmFmFaTpE1wGiOjDfE1wz33PgNDelPYywGB1JOWKhrAg
qpGa178ggaPNQgRrX/zGZe9nOfBXqOOyMI4HXg4Fn4gG+fmh39qdYDNGpFsnSW4BZG9M0mkCqmZk
r0y/BiJn2TJchCwGL6zMQANwbZkb1uiZxZYCxM68n0u/PXZdLj9z2HPnRbG4b6j6mlxgYHQVHBR+
A7VdbPrndlDMe7Fisq3OfyZiMrfY8ntcAhvtlSxzcSr9N7vmQzM9lKkMczm54gjTN9ah0Q5MwjgE
ZWEpeLlCyyqqIMSvbnxiplDmfiTNwnRdz8GAxm3X4RBM3X4k9A2HCoZqwHZXsXZbhhcQdeltKKR1
G/RXlSyh+mVR04LQrW3XeBi9hLhMOZBC3/nsm8QkXEtbHyVAuY/e8ebprg9mSCWzENVBJhyF2ANM
QqEk0Wsge+RW+zuXk1JyZUUY9Hj/Z7uDmN0H0PxYzrOrIA3at2QW1T07sj+cRTKWA9kHpwLsqxN2
rrmpqp/AAqU+mATY7QPz6p7I+eSwfWj6OI5IPjCx0qGDxaoCj+KGBTV9M46S6SjUFk6tIkpd617X
AjRVEgzDnRwpmgdSZgH/c7Lgklc9+GSbA14L/ng0MR1y72AxSdzLHFXS3CbZlB4d+GkPNhA56hsq
IX9xOLpxiQfXfId27Z0tp51w/bgL1+qgClq4yHFi5HuwT+llzErnQtq0Egezj/psq/GGikuZTzz/
BulicnWQkIj4cM54JyNNglssY32TsYfKLYbwexFB/w1NIHEM9VD2oZHDbu+A23EU2xQG+EyyZTMv
u+bqtuM+w2EdE7b61hRx96hRmjiCt0123Vi9+xlbHk4cQ820e3HaQph2jZtM59VHYMVIMCkWZ34b
de+SyRDVmOOiGKCQZ3OB5agFtkTyb0nceUMVBQ9pAf9gAFhAbgbT0rh6dbDI1Qfbi21n0y/SuMIL
4Nfh0kvDOnPxgU5fOX3yEgxpSztBUPhvY97EYSIF2PBRJf5L7Zgq50Oz9mwZsVWndFDO2a58iOIk
PHh9G7fgYwK4tF8AYRVXQTHx/c8OY9CtR+Lyyh3W+11s9uLZ6bLyXTD+PmQYRj5E4nCYt2h0+ml3
Vn3v12U28xOrSJx6w3VOxFXb8WSCrsy2su/Nj6glCLwZvy4BSluTjSMje8GE5DMLDpZ62Q8LwcVj
R5yXEIkh6IvDPDFKeBTRL0eOyQWi8YS9xvMJj/kd/FhwXtsaNlkV5spZnJCMNK2mnP5avASAYl+V
1SwvvTX3DLPdfnn0hsZrGdDkzkWv2qDtoDdg0IV5Pfo8YTSkA30018VCWo1jb8kyt8fGjptHjt/D
Bucs8i6ayhH9mAuhKnHS8cVn1wGa2KlVBtg2qmxPCoFTrkqnuWqevHQjxik/Bv/cmDm/5FUfVatS
avhopoL43WcjcvGrH6TxkAdJ80HtYfAYz9GKQcNFZHuQJsnbruKs+aXT8vp+Rl/ibbXquHjCi2pb
KvDzYQGIqD7Uzey9Ayh0htBtzXkD/IF0MNxM/nvp1/MtA3+FEabs9j6dDtCEV2Vaf4nUzqpXD7Yo
zvOqYbNZ4iHmTumj43Tb6Ev2ds3pzuTkcUiD5jUhy/sMjtm92A1Kc0K04bjk05HT23wrjNp+k18S
e16P6kJxxeLsOJw0B3fV5m3DITLN057Fh0lM/YkgWrtX2KyfJ215By/mAF+bzr7M5YD7wsYTEK32
ANCYP8svx0AWKZNXNFjyi796C7oBaXML2AEmQ7D6EJJysk/sPp9kgeOfrlFjhlGWs/NZVKFFrr4G
bOcNETPPTcptJ9ETt53u1AOrpMZz0ee7sUoCloiKp5O9fvVUOKu9YpxTErQJKiXI8DREWuBoS1x3
m3Px2wIFbu7yJCl2mJGH6xEXB54r2NFzZ5waatEvIjXs4xBBg2RDEwj0Rv7pp5WzSwge3wZfnhFA
8vhHqNhkJKlWW4ko2/Ye+kN28CrLODdwU/QOpgony95DTuMWYspN09VgdnSwECUzcs7XUash6Phl
eoZ0Mdwji9O8UE1njhfdMZvd5kr3iIk+3V23dt7qlyEHM7KbwE2uI1LHex3TaT6oLxeOZXcrJxDu
1d7R0Hdsns9TVDWJc5yKMfgu8Os/FK3Z8ct3ItwtmB+7C/DOyMBNsTqHutVEpFc7kWdxqmGdDIij
NlWSHcbVhuSNQt+2VVX1Z+nK4a71DF4iZS8s93QVNT+xR+J1Mr9sT3nnvDYdd0LR9FZxyFarVJQV
SJQppw7eXlBrBjBDLig8xgtn8kbEJtCEpH8UsGZPHMbxdymTuhJqMUi7D1ybdvTxKbFrV6NXHdnv
oq6tS5GWyRYPSreX9Zgi7BnGB/BYD6seJjKLpseLioz4hKelhxdpVDvOKOyt6PZQAFdTGth67gYW
efYj0Vzreeo89GXWBZnt3I7PPLmW9QqoPEKXwv/NOIoShxjx/kPGFCJyO2/Lp3mKnpoWxU5/eezG
xuDFwUWG964phpwh95cxDxfyeIeAbkS35IYpnm6G4KUwNVR34quHuY2zZT/FoyDp2lFrV0+pfuA8
uOytL7ugtzoHs9VD2H/ZCUuMhdPYZXQeOMtuTgx9GFYXIidPDIn+6k2coJfu2hzRlA2w/t5bRnan
JMa8JhpKrmDLaF/bXwZIg2nhCbFwPJVcku6pc9rTQ+cvoRfP+juSY0U2vskC0tn5BaTQjEobqaO1
+i+xGagjFAq2Pw7r/bZwe/+zwazQbiVKnAw7b4YAPBA87A7T6v30lqF/q0loHssensfd3GTzvlxN
oy73LQgL9I1kub7LZ3Xq+WkPvdHzovur+VR8+VCXL09q7PntuKtXw+rSyPoNC/FNhXsZLibhkcnx
krckLsyHpkkxq1LHxQDNTN4DoBZHI+6ZF+KbLeHA4yZo8hmLF9gRxhgGp23uyeXGGN38CnZOduI6
WRyc1aSL+dIKs9W4S3w57Eq8lyFlM8ME7EQWJ2Y9XTi29nzqlTAe2pSdiDOP5FVwHmB392eGfvRf
sU3tG5zq15Ho5it8Joba2UuHQwa2G5gC6jgQGz3ZJzdmE1jvUc/JbmwBke7WxshLUA4TszlMzp5y
OMNhe7aAwO1rWycvtnb6lRpMUA/q63kKVHOdrSZqGzf1gpthC3rrp7carWXb8gZBEiludYATcJza
l04UKrky/KJ7aYU0znXhd+/+l+1bOji87lLOEdNHIX28x4PXmzqEYZr2Ifchl3HXmMQk/qtc8DMy
6ivqu2TJGaYio44qVGbdPnnQefERYcxaNvM6CaI5w6wPyhkYXNZUm6kw6ErT2CSEPp7nWvSIowrw
QawGcTHIAjIhTvAYzGLMn9hxm2HvFglnKQglMU1NOmY8MHAZyUOrwuB2ocksUmGpOFRtYBOMyU5O
1gToDF4IAFhaFuRuEh6XLn6nPsMnIGXDP8ji/7eJORBGyYHSRK1wf9O9alg1o+0En2jn85nCGlMe
gbcBKKDSgaaSso9KBvrNfONlRvX29wP731NdUDIBJa51x5ZLrGpVBP+syPvu0NJWtXzzaay6TgKn
P8SzBTKEoWuYWHV/pC6gfzCiDCQ5DABz//f/+P+UPHxsJ3wCkJhsXLBu//rPV55UxuQySV5MSynw
fIXHADFIkvlHhMF1eKpA6cFSxCrAqB5P/nda3kS7bzymm7uxAQEIBhjYcDjTLJ+dop4i5QvaW2Qf
pLJzIxTQvKe7crFwOOJZdoyrf/gR1sDGv2VL1HPOHcKTqEqB5N9Wsuifv0JDuRbDbGxaEKYy96Aa
xRyc9Ck50WFgOrfrgHtrjkoZmo6CyMfBXVurVGNM44toV1rT0hjTEFpfqg1IRVf/QyL4P50XtKJS
tCw59fCM8Tn/+iGhOfSSSgoI3lWTDofIoUzngsGCz8XGfd+pMfkMsg6thowrX/KXihRQxdTs7Dqm
blulccK4h5TozPhQLsE/vAT/kQojrSQJhPm4L2zh4g746ydksK2oLQTA2PU0kT788dK1dgvRx6qY
Ud2wbsh27ybM66FGN7N7iif6xG4CvHwTrKe5Iz3X0ubThroueFzayeFJierJmi85FJ8x3nRj5/r/
0C7q/G5q4AOvAWTeIhyGpHV/S0ZWqVx0oLB+2bAYxJHKN+1/aDIdw86YebG/5aQ6aAgwlMiuY9uO
IROVGDxu4tkt1UV6TiyPWlew/Rrc73qPBNbG4ShbgUu6wSpdpasaxCQAHzuZHPtFSshW5Pypf2IK
RunovubcDGgu56rBWbr2D4Zf5lANeAV+cWNKH7B+MGtNajQTshW+8a1S+PDux1a5T8HkADPACVeV
//B22L9bWXxLeLwAeHlg8VGK8tsLviBM5CBvYhyjalI3RuJztek7+JLbhDNTuStkKZzrtum4UOHk
s+fLErhxdia2wX8WXNpumf63eAEAuzLItCSsPhbRLL2Y7uyLfe6a0gCuJOw2rGGEOhs/j/lb7ckv
6bjwCpMgo9/0qf+tcvNsOTF1Sd8Y8Jvz098vBX9dTEnu4GtiGRHrw2CyLP32CKsRu47IImz//lis
J+h4C/JPn3Izr85usrYVmmAVsaB39m6mebn9h5foK2r/77WIT8CX7EoeQyK60iXy+9eXaFGTpEwe
4xbk7Lbcu7ElOEQuPjOFPyQdvmZPnIJIqLfEKLuJmpJmXVlBsf+QSuKB05VMBMkjk3yErZlV7nNn
7D+KlE1wS0lZdMIZHdU7iWvkIPsMQ0TNZZc6JrkY+bDJ7cjYScGg8vD33679+9eLwk6GFocWIVbP
J4751x9OAooxI7f7yc2kvmbSQsMEsVk+PROC4JpbZB9tEstzzpGXqW+07jBO9Dza1HbEECNnNwZF
Z21Kk3rXmcloSKNX+kgStpvRlCz5GPRzeoGvwppiRhKqIOpN0YSmOVrXlNJ4tNJajM19yg2ysCoI
IjLLk+0uD6rmQYCKr7Z//xOvpoM/bS04YriLmmtgl+5xS2Jb+OtPrI3S0wA1fwKfQldzUD24Q5Tt
OjvDlVBsfUZPw55nrLzWQ4xfRpbMXTmTc63pakdNu7//QL+J++sHIrqLy30FPeAW8347LuRCJOwz
IKVWP644lXhVH+lHKUDF9rTZhpPjzs9DPUA1kSRYkt0oZz+6CkgVJEybOizSI0J1SpOfDH5BoU27
XQqT98ZzMsfa91WW/2oSiVQpqzq/7oei1o/m6E/cr1aBk4WmererVj7Jnnk9oTGT6d3XX8USVDGs
NwnkbOeYgqMwNqhJ2bcgE4lcdDUux6Hl+ibbMnM2siLDElIF1FZbUNiQ+KLFSRJYdtNKUxmAwG80
h3LFHzlSqZWzinRkGEv+MP2lQNq5cOJj4fX1kagzeQ1kfy6SMuqjXQl2i4tCFpUT1am6LsPCywNx
KuZ0ldpJRF1B9LGe22BmIixL7j4YQRuPyHAeXGsT9xFOaEsHO6cD+IgqSOSDnI87G5vZ6pGbvn6x
/8/MRP8/+oRW58nf+ITGpFs+m99h8vb6d/0vt5z5L5xAHEU4mrJLe4KH/Q+3nPwXJz1II2R62Fts
jiv/Ngt5//I5Zf2busB+979h8vJfXPM42aDycQ5js/ifmIX+MIH+aa2nQN1xTZNPAUzI54/7bXFw
kjauLeIqHDsW9ZaRKdiabDmcckWqACTRu7YNMhztg92x/SqPGoTR8O44jUAcxPWyq1SAwmDF7U3Q
dtUjev1H1fbliWubdQuzNrhkhiZtMBfDdQxtkHxsm5bX0MwJiiyuuB4YQkvp2acqDlwse1icz1Oy
+Cc/w4DgGhUikM1icKF/sj/0kZud06br9lZbLlCPUyucBum3p5JGiktMnuNipdMjJMrkmktBdXAY
+6G4DSMCJeyntw4SLzi/rt3bVXWviVPAP2WJ9vTA7MTIVXwAS5vudOs4IbMWiliaGehZoxJ5qBFD
16yinu7TyhSIGm7AgL6kHFXU4uCItDp7GP4POi6cfW57w49RT9hgHPHZAP3FkpGY25KjIK14QXp2
dT5vRgPEJEPS4RoW8HC2dJ0xq7Ys7zQOtsdgkvQ2vaUOF7lJt+rNLGbju20sHfdPQiDMZnj9rWQ+
T22OkuHRJPGOMmV/pzreQ4JzaLfB7x68x1aXnZtkrh5begfh2A/6OLSZ/jXFdgxtk6xjRBtYq/r5
OJA5OSErRl6IB+fAJbY4+nlVPY8Ntt6+kfF17CzepVWyltTOtMOxVC3l1lS3yEtJqwp+s2Y56Sww
bpzERGNzycMGpck1q0zJZiZfnKkFMYkZAxp1OVfITFL+oqHTvQwNqLElKpf7ZRDy3i7Io7lV7rNf
OMEBo09zAILWXoYFeyZqlXumxlKD1Joo5RiZwsf8Up+RSwkotjTuYdezD3XBSk1cGASZH0mAxYb1
ZAkTGJngWkMbLH2RtJBuqsk7zI2ytq2zFDdjXqFvZt73kcnVxmYH5avTZkgvymtg59A+O7J0GQE4
xFj0LsGo7bpoqacxuZCiYCZ5SHaQ1ZneslPuL/lJ5XV3rJigbNwxODAUM18wVftPwo3QJQPgJNsA
Vs9Ou9rHlIfdTJWpeCt1r45NZ8T1RsZ2cWFKrVAMWsI3OT43An1tar0prZYDydrhB/Z8VKx4zQTj
jrNDApHWyW9hGsAHTtQh1g2xY70mAAovYUrkrLFFjwlpMDMRcezMoYOy5z/O/C5Rj1zKpTpIq6vH
ZPoAI2pu205N3wtbySckno+M9DX6rnZurGa4aMLk+D0s6+AY0roNBDOmVs/GgenXsMPkRDw+5ytC
UbauqUiV26LIq6PLWGkdp7YryVkq5t0VSfOXegwW4I4AZnaR7N8Mt1ueQQVWYTSQgmrLfG9OU3ks
jJbUu9GYWxemOiq0uRuFF73yqvZXxKn0fa6mFy8KvGMvDWeHs46ncckb53YS6YNO4BzO3QSaN8my
u6jvI+7/HazRjF7fm5o5RE/7TYowWZR19uJy+js6/tjfds7gfdaTsi6zT04pt1y6FIDfJVunjgDM
W5PZXeXCnIzdGBsMSPtuPevGY8uhxw2KG5XVOIJULqnIzZoDMx1KgvvlO/onEn9VLj9rpqEEA3N3
PlSE2ojHuROJSAOXMPfHTyvSGED48w5GNnfnQufjxc7gqhPc38NvfM4MIaswGTkmbMhH5+PZ7zEm
3yblTK2vQZT6dZ1XrZYhzoCpUSz3pVFc+zHoAIdejxNbmYLxMa1sQmaGPKGeKJ6m0hXVCTZIcVA0
FFVhajNoDeDzUsh6RvoZCf4m3YaeHiKZ4Pexnw22pnXUeIFN516WLE+fbCyX1H36+HYg53vQPYiu
rxHBcoWLuGCayygGVWkE8ckRivaGAax4XAlxsKtOhEE2/HBqIpRBn+YnQG3B3sJVyKiBJ4hbDdqy
1wZbzkEp7FPwCRTowkZO8kNJU/Q+EMUPN2vedZufsAG8eVrfAEJ9dMkZID/HENfIIJHLxPhLB1M8
Vccuq74NpDSvDcZsV5hV+bCO05Bq03hmnc6ptjEVVUeaWjClLO3NHPTOmxFZMeMbkZ+VX9i4MKPq
KVuxq0lNR306u9OWOyhxtH5oO8Tu8t3W9VswzDfZGNz6HQtUg0Oya/AGoZZhgcKeyWpBmi/zphvC
PQJfTjKctGwvHc1+YM180t9WvLeN8XsxGtFr11ZqpeMnIdSBhW07KLYEONKQu3XPYqZ6cYow09N5
5gcPTMLiW4iFIuyHzL/XVKdvWmL3TNB1DaxhkCWwizE/iiQwH6vBy77B3EGrQRX1tlBioxOx+PrQ
JnJitev160zEFDKHhW0Xw+sWv2+0jXyvfOsrXI9goXErVh4mO8uunO+RVVXg9QoCwkvneBc5t/Jn
qeg+oPvCvG8qRS+7wUe9FfiY9dZtzzah7vPoxdEL42yZXpKy1ndTFP2wyJydG0jRW7eEtg8x69Gg
GZUwLpSguO3kpvYq7xRk1AcAEVLv9ZzIgPSwY7xD7qxOhYymYmfCjfYoLglZl0kWpFIeeDABWpdy
ukh7cm+z2ZzHLWO66j4GsP6NVOLdwAR12HOsWqyNYjLO7QT36wYdo7ijdLZ/cTLztS15oya/jaF4
6hJg/RRv0j7W+7KpiMTnvfPM/bgkAUyZ7Lbg6El4Vpg1DRocIjZEw3QodeW+VYnPPlg5zSUy6+ja
tXV1oxjdPTT4TU8WpMK1snXZgseZUZedlN0bgNQPPqMWG4t0KvvKgINwzRpfYuUb+yCeaeEUVKHL
xt4xTY+uFuU6B6Xhj21Gm/poSv1I9lNGt+wDuJFGWxXHcsivRz9laAU7NT4PwoMOPygT8W5eaDvt
RbbD4gp8cljv2hRhig+cbgCObN+AQJRa2ZbBs/ezsJvpSH/bfFNGlcLN7i9n7IfNU4pNjy2EkorN
gNtrO1pmfTfUcGmRA10ZTrzs8qhS18GLrSPrw7fptiVpaY1b28DnViYxlXeRbzxmDJk2CY4qQFoj
sC/qFur3hiG4eaX9kYCHU/fWo4oKmNGq8pY9koATbZfE+2joxKX3jDgrXipMLtvWq4uDdFP/GUn3
V+MYv0hEOY8jrGioxG67QaXGwEZNcv4tcCoc7qZO60OGiHzTCI9QrZP7L4u7GGnI/2pgLLYOFn4/
TiSqfBSibQ6QzuS+HrLlQaY8KlTHgakfB2bt5O7NuSGDBlyi25QU3IZC4nzCLjzfSsN9FZwl95M0
I/gxntot05R++vkCSp4kz6mf2UkBcWRH6sKrHb+J+kgv9/JcAFbZDflHLWxESPAz0P743XhJdlVg
JKaSNeWoSrwmf/dAuW0ojLkScnmMG5dS2c4YvqWdvEmzrrlrdRafOKfcN6LeM4q8aRr1aZfBzp+L
B0TkT5BxD8kkfjiZDfCWNsixXOwryWGJ0eNJa+8u4hYMotU6TQvTMK8g2tvWBiunck9N7LL3TPG0
YyFkNio5049mqIU60IO+fJ/SCCttNs4c0QLU5X2k3PZhnmorOFIkOmKsoYTbuC+9Tnr3eI5/kD5M
7/E0dE/gxRygAB0IX8aM8T0u7povgm7Fch21LsT0H6PcYZBGwULY151/zuhh2I3LuNwGiJTmxg0a
kCYLPaQ0Drv0oXpNHIcyNhiqmn087wNNd55ymb3GPf8XDABBY83X5lgZxzZIk6NfLdwW8H8SiDeF
wkqujTtvKUGxlX233Ag9JJ8m5HKuXCVcYNmUNyqKB/BHibwTdtPsSCdhk5qsxWQxdtxDzylnwhdC
R4zH96kNTDU9fvzNQBMOfQKaVTgnWI5dvtjpKB2Y2/ELJt7eOOy9Tn1JO5uaRzS8axo315TyG1hV
voi2mAzmF3jPbKIoMLCBQ/ZwUbhhpdZdNbO5prb/oFErw6J/K2j1YzPpH/NkMXce/d9HF+7I3vfp
e4ildy7ybjwrx+kOY6MJitT2lRb1nVv3y6514/rVNBrnocb7tQFo0obg5dW1S8/BToykLChoItmd
evFJ2kZ0KGkZ3c0cwW+9xLevFTamfZ27TCg1Gfc59TB95jzeC0XF2LVJqU/zdD3I5N6Tg3UlutE4
AZrQ19FcE1owiyDduQrKwL5Lhvxh6aaffVpax7E3x3DGTlNix4pxBCe9UVxJXrsR4wuOr0RNybNn
j7yycRw8WPOYvdLti6kbVwfYsXE026fVmcH1gYnQ+gfk3lWcCP6FIut7euIpm50wk6+csiVUBFkw
VKBcxypvtkoUbzEJphuamHjahtgYrkhU+G0YV8ZbU/rpLs81vy3qr874pJfzMixcWLVzzPyquCNL
6nGNTOO7ZYyCHStc/iDl0u0pRFi2tUtoOCd5972BWROmncFjN5tV/bOq8vJV4lnEw094ZkJxLSk8
TWjhZOLlvEy1bx3K1M0eh3qm3xLUwb5bGn2avCW7TlLxxMPA4afvZvO8GC25i6ZCUwRLUp9ILgF6
w1fL/oxDVqiaOSH3D7H+LCtEf5pucyBjjw3JWNjnSeu/5TwYl3b0O+YdVXWNe9PcOs08P/lgfzHJ
Tcb3tR6cMp42+UUMz39zjTk9ZWY7Pf1XKfN66QLC8Ym01Pp24UuDHHyUAXawxDO/WX46Xv6r93Di
M+gACEfDzdGsg2Izx8H03+ydSZPkRnpE/4pMd9CACASWgy6J3Gvfq/oCq+6uxg4E9uXX64HLDLsp
Do06yEwyzYE2xmZXVmYCgYjP3Z/jJ3Cu0wRiguv4EbuF5I5jZ3ptITX9otz9j03m/tfG/NaY3Z+P
756yhpzfx3dB1/Vv/Br0M3/6OXyG2LmOyGAa/za6E+BSGVsj1fr4RdFoEBF+zfkp8RN/YllrBJY/
FGv+9LfRHclBb82uI/JZ+Jn5eX8j5/e9YOxyzOKUsWJUme6vcv+qc/wuBV+wIKeib8Ztmgn/TMbC
PjMua/5CC/ovX2UNkJvIQb6lfhgPkifwikQvsFPChKkxc/LuONHF/fl3H/t/kfj73rywvhmJJRk5
hmEoN4H3w5vhVKilxPsPS7sibBTDHQuLyDj6KPRnty/bJ6NslwsKrtP+L97hzxzr309A19dGcLPI
kwOGxUnwwwcZ1gCSAWts8XZY3mfG7B4enQ5oBRGjgYqu3Vo5g0lSMPHYkrePnjursd5KBj/hlj18
h1etl9AKI8MV0a5ozKq8tpSMVfYXv+sfv421fHQl18I85Zv/QX+3gTllDiG4rRXL7r71khQPt91B
2/zXXwfX6O8VI74OJGgApfg50I2ZDn//kaS0ZIwQNKdtRwCKHaoUk6JdC3PnlVeNTtNvdA/K9DXG
xs3S+a9f/A9v0mPrJhykoVUd4oL4/sV7EPCgTMC2uq3hUN47uxec6Zv9v36V9aP67lv3CNsKdMC1
y5XE+A+vUss5pfGstrapm7Zvg8PBfVBSP6tk+QtzzPqTfnglWBU2BG5XkhwWP3xpaqZ1HM2VeEpt
cawonZAD5sBU1Zsm4yLPVDX//U/Q51qWCLkWifof1fKEloNeOKncKo799AUMFJg61V9ZVv5wkbAg
mpwslUNyGdDFD/cN2BoobVTMbKWpw3uarbI9g07Ov1MiT8Ksn2U1/5UD5a9e84cLs0hKG0A7ryk8
qs5FES5bK6u/EGt2XjoPQY5pg/tLZTKPtH8W8P4+jfzH12RJ4r36JmFq1vQfnDluNAHlSgfBaxrh
GaRKd2tJMDQ45dh4KWoAu81AMjb8i5vwj9cNqXAw1SxNXKAMWb6/DyKmNBTadAK3Zp3fD1g43nMq
aAhLFVS3DJgQfmEB/Okb/cMtwQrI/6CPefDbhRLfv2BF4Aios1KQ6D19Y/maCvPeLFJ6/bzUOP3r
+8/C2vT9jSFoVuABJrC9mKTeCf58/3pWVVPMUmfDtnWYjcNTWojQ0abaLS+Ak3KG07zJcB8Vi4CR
2TEJJx0zc7rOV4QpdpTaep/yaW1bibJsaM6tZtp0nht3NvZMq2vYrXIGVjlNmub3Jk/tamc1mF52
JeLGcGBZQ2KeXSw+x75fBYuhSah0E4xEm4CMV6FvmrZY7It5cK3yPGK+ly/eMiGCdVEe4HI/+Xns
WztZWBSt12W0AESOiRZ9tpMaO9FMmKC6HNFenONg9r51Tp3Q+GI1BUdQ0nj6tSqFq06MIRcqP0nX
M5UdEKyDsKtAZ+H0UNZ2pgKMvFYDOTQB5UNjT6G7DOiS7jOcouQhNoyAInGAupnejrVPlGFxhTfc
4pCMJb5NV7/qOTOMPTtRpfdTV9vepe0aSCp5Y5IYsahSu8H9Qm4IfwRsRCgHNF1aUYYazYF6jr6w
OtqTvdMCW0wchGFb89HqUWTAgZrFtZ86c6JMC8jowkfYlcySwBQKFC9GCVTU0SP3DLe8jKirzQQG
aGhLnOKwjTYXtHN5R0FzurGzkVGYeEk7vPN1N5oHc7b8T0wGu16jEA0oQ4C5Gxf0VE7G8mHkcWHd
2TX520Mxz4U4LLXdaXzykE4j6t6ybjxOJAfEPp7gCV+O8cR53cBlIh5dUkblpqJ6hriZ40Xjruo6
x9hJK817hIbOyW6F1WJ7H+qOg4Zl5qsFvnHsdNuPK3rMS0vrJU0xCWzDMVMXVMtNnDbkYuj2kny5
/8i8rALZS8Bfki0Y6mdyfcLEw9clPkbi0M6uqRjR856BS3gKbR6AUEvjPN9WnXYeGszQ0yaUWV1d
sK6z2Sg0M7gtBEuBtNKUihBTy4ap9ryCDJKW2nutuw4SAk5bLAfzMlh706AiOCDVRt4TNFf9PGBF
fmS2PmV7KQ3AyRUjMb2ZswH/G1Bp8oBFlI1psF428P9iDPFOpQdjI9swfM56/N942Pu1aA7Git4u
WnBb0LWZnKtFIXZMQ6fv4MJH5c7oc2wdBjeR5LZiQHBwyyp6oeS14YdkBhJW1JIoCuiqrD/LaLD8
6yStBjxQwpmZHxPeIiPeD9QALUvsUjE2htZXujSbIrC1N09cXlICuMjD7osqBKqU5+Y8jFp75Gbo
jWaNWxLOpmvJsbP5mMSWb+9bWRp6P0tPIwrYYulvNBurcevGhEB2JlB9/VhQnRTd8xBM4fs5QwyR
MJH19Rz6UEGtpCve+mg0X42hTm9W1xGs3mTCBxelbZacwKmO08b3DeE9CcDZZ25d843Z3IxPTRvi
oaQpxv9Ek7MXEaLFEQ0S1bMa/xNzgSK+lVTkoBEOVrnwcwozw3JPXlDV8aEebFpuS5MoM175pr2V
bt+0kCmt/mHADBhjUWvAxXNaDmP83mbGQ3nvzblAPBG5Cdq57OP0Uufs8vaNmFtxW0dkUu5Hlwqp
OgDfa0C1XGpykUwHsobUemZNj0ZN1vnIvVnm6Gqt7X1EDgOsfc7elIZUGraot5yNifKgcaSxkSyF
O9xWwLcuZ3CF+Z65RDcFjRthWeWY/CnxDLsM5rWqDHmpze5QEkSDkVVn92yized4sbsC/rOmyNQt
GqJ+BKDOlBuab1VhTR9Oj0W9ZBcgD6qp4xs9eYm+xTBXf0bB0p9UJcc7kZE8DOwIgJ/Zd+rZbDra
HV03YrDksy4GhL+8+zT3ja/ar5bXdpRVvZ05IqY73RFfP1NhWh/oP62xjppsIAF7qQLTkozSYzHD
kjhKzYDdKF0yWksqFioX05FCiLmtpi3dtD46ZkL88dGAqUfThRfqywwD/SP4bVasoWZlXLtY6Skz
6b2D8qyK5xHnEB3JLqrPocNQ0G69SqkG/XXoP0Y/aa1A+I3xHNWZuC2N3pAbgaONbD0Jtw/i7Krc
i7qS3TmdoQp4YNHWFsqKuz3svPxYZViOTi0i3PuYecBCRTz1r0BuKXfDZp92tAvO03Vv6+WOTjuj
CfqYdMQmUk5sbDR48gXHdZjQVVXm4PgrwjMfRa7Sd5mR0CZY2jJ4IyDOb54ruLnEbjAGHnITC8Ie
lBfKFI6H5nE0OzJWVi+H9/Wr/QJaVrLBYgJPt7nBO91YTjImh1ll/dXoIk4Q4Jps5KRSdrsqbaNb
02aGtknLOX6dFe+fKXbalkySR6iLYqIYdxtnDaURESPr28VY6mbbtd3sHYfCYFEOfbvmCe7qmeDF
khifqacbsXZRmrW2H42xs8tmWX7qBOrx9cxEjuyAzTPkEX6mTfgIyuRVOfaWtcOjrXclIN7w6LZl
8hEz2k6D0nBRdWSpNN3V2Bf2WZ8a/qHlE/2W0mlpbMN5hmDCLWLzjaLm7MgZRlBZ0YE0D9/5JvRG
NLTa9ZFN/HmOCSQUTv4ipjRp92XoY2yGKQLG0kPcW4K0Y8u8SRdLxXtLjZBzDTxwtGzhj7mdGk1Z
sUwq672NyAsh+RDC3Kgsc8aNoGX5nVa08LWC3ilQvytaRIm0yKeFfPzMNwtjHz2ur94N+EJoTqaw
sXc3YpgpPJ4EZoqGMIcn8jDaN8Qe76PUXeItZxdQEl7mV+OhxHdpBkTAXGrblcinXYYPeG+0grwP
d0h9RkQv5h1o75xhIVuezwmL4r3Hw7ncFijka9/a6ODmL7O1zo7dVwdbz2PZtEC3A+P1GlfusUGb
3WkwOrcIei+z3yj1bNEC+iXEY0BZSb9rw9n3Se4O7Roj7s2FTm/RHidUikeo1al5CsucDuSJgcFE
3eaizWsKQ4A9QinlW6W9LL532Zca2zHMqL2dRDMPW90neicbDKn7JVfD59QbMrasyE1dAOnbwRez
RmkCmuSNMrCBKBYIcuiCdE1m0XUqPW88dlafwhlTtoTqamvrlJRasIfUWZwAay6ntzy2cffFGBKH
4+i43X0Y2WV3tm2TQSuRrfhZgyRbNt5kU9IBiEje1Bq6wcEcKfU+urLARinTmg0wAffkZVzC4R3c
ZertSivx3K09JO63sEi1s2llGMcBDXjiG3l//8EBTXs24W6mxKB08zxIM3vuRCQ1q0nI9RwvhXWA
3ERivPJdmk8iKjV1YPdz88wgvucZ7/b681QhaZU0KD/BPVjWIJvGpl11vGlCgwpAvFoL6twxIlcz
2763XQo745GcOeVdOZGWDqgBicn8Flb90maDFhs1meWZ/OfibOPeMtehjnafjTjTK2w4IkiRW4s/
7kQx8Btx2mNvqhhv4B4hvA7lH+EP0jwOsApOuTNSGwJ460Jg2K03xDbk1ZIZqtoy38JTsUyWoqjU
5Si8adjGEfnpzBbavRq0f57DeRh2Vug4DzQ129lBW6q8woq0vDbs8NKdnBB38fP4bOgEA2/G0UtN
GUYXly/hDKpkUxCqu+brrJE5U+Rp2iJiced07fwpXsoG2WTIAYsMqfkgxFw+8QQqukCOXfgxJFON
4JnM/a0fIpUhFFJIwbU2e9de2K2x/GaKnklr078XYcnyA7bY05chLsprm0A9Zw6+WIykS9K2uwGy
NBvgaFJUj6ANs2p1ZnnSXtJxAIAuC5vHMQiQgWoRL4bdK0QY1CditUvKhz+kVXlSTPtxzbJhvVtY
IRsuiaFK976fhA8zOcd3BmuAkLDEi3qXWL3+ZvGvaaqNpvozLMqB5oZYNjdjGnIkmOCDU1HQgnfm
c/epzBAFvdPk8MxN3i+U5iQTLRjbOOqAUiWTM74hI4EGp7NZXRkja/t2aMfqAbXdYHHWic05AzGu
oQXcjopzKAUBkIml6GnQafwZnJ+eYJmE9k2J8BtfsEQWb+0scbp14+Q95CGPMWgwVf+paxzF/41G
eRjbSaHEVlX4vFZ2ZydbVMWLb64exS5MLU4AJG0uGSswimy8LnmyuHcMLgkJU90yUh86x1KysE+G
bVLnqOsl3YTYfjUbMNv+VrQDTfC91UTnLvYs3Cu6oaG05J/RTrZ65bSOeAs25HzCfjdQD8LZeBgW
qkasSrOpoUTkgLulq7DbcJbdDJjYABZO4ODISk2FGSxIvgc7Z9ENqha8SjDyO8eHBjUpRA+1JM66
itVZjZ56Y+NCg7alUg191kILaQZ8iXBbUujYgq3ABaYgxKO0DdOSxkirDe+wnZlFgNdsfBuwp4Bk
puyYpTUtr/vGcupr5oI+K0xDExbrgyjYUmFE0rueMyoxYdRYdPBu6SlioZqW3pApaXlnPiDfuOh6
CifTsWuwlHvFo4WN6NHsTQM2cOfJhziLMjo70DZnjlbsGjmet76zVkwl75Q9UwNj+/mCzcXnfOYV
Hms6jfbgopPQB8/fhyL95kwqvufkhQEc3S77VKtk+EB9msr9FCc8m5q8MdRhapMUkhPxPjzmKsMF
AenO+eaQAq1uylnaUOCHZfY3ld1TJRxyanVxWM2i2K/v9CM2gD8EMVyKg6Xo9ziHJbvalhGSDHIO
GFmQ2HP6kRgjs8YCpli9KSyx0Nse2RlFfbD2yOePc34pOxsHTp/LSxgZroFhXXPijD1HvAurMC6H
ZureiJ4nqz2L9YSu0LS7R9hW9sbTZpzuB2Gl5jZTawHS6l8vocXr8DP7g5XGiz7HYZbY2LxZEa4Z
sANuiA2NZ96162buAwFS44lio/o9DPOFR7tMose+WI8zaViB9jUIyj5M7KJiMBcJppaizCmj9Aef
n8PugLHFzKnkq2hJp0Ao0U+hKxIG+nkSdscoE5656doFwgkHqFbuhecs3YlTKvvLRjQZ7yNj23HQ
Y1c8ZnzRRBYLpY5ZRAkwvhU/rgITiPJFs0Q9gdOpvECVUHonKGSjwNHLFtq9cM8ZgNS1vB+drLZ2
SZcP9mYuVX2fQVZmP2/LhUVFFXgzIiBzxKF7G5rZXEfsQI0sa0j/00EQcGqbK3bqLMTwR6sEhrgx
KHLLqtWQFwzx5ner2C60we6RhdkhzdyT6N1qhiiXfTFXxiF00c63vR1Dm1nsUjFEaFy7OYZ+mHjv
JUKX2CKu40eYxsp+GaCAaawJsCRXGw0RiVGq9GbqPZqHmWIt+Y6mpyne1kXhnxKARs62KWfASS58
iefOTZnV2N1gvYMPA/ThtfMCkxCWTnUurcyKjoOPWoqr28j2/cSFFxhgfB0s0UWnL4pxbvgvFEdU
D3nidZx0pIIVyipPqnH5HUppxO/1kvEyJWXJ/kXTgng4NtUEE6XyHS4sm9o0gCSzhkoUl7GjoNQs
fLSYAkuo143fJXuOhO1VgkW3OI1EoxcsbQUPOXpztb+hcnfGvkM3yrJvEmrFdnakPLEtfJzTEV/f
sE9t8CTQN7hWdibhVP1qMq1KaZaPwQRMxtR5kP+Vpm2QYyRNSbXVHqy0dZyNU6eIN40GKbUVxTg9
cQcvimJ6hiZx1av02HCGcnDHho2/aZQ2R7wrzvSRWZV85bQxzywV3fLF7hx1FpYzWTz3IucVQoz7
0qSi+RIVq5t/AP4DQWEa1QfjY4wXnR0lmN3Zrsx7dxT919Gd1M879frNpwkDf6Emey0oeX/isVVR
a55xnR6GYYC0I1j0r7zG1k+dLEKcYMjZtzken1cGGyEYMYOc/q6toRBuW6uNiY+764MfHloDGbG2
MHYqnZTlxuN48WUJNTOZNEbHbHVKA1A4VbPaio628f3gRfZnmZrhA/1zTRwUbmiqq8Vrq3yfhhad
sJRF5IHV0VbNujDI8QiOP09u24Rh4bYhuV1tpQsE85h0GME2DsvsltCRLhVV4WWKwMX9eysWwR3R
Z47+VlZtP5DEwXO1mSKoF8EA1w6kBlCh4snI0orAOGIOyYVuetRNZ2N0ky7bhg56Rncc3M6tuYnI
M2A6SvUlQSCWc3scfFaFAYmBwZ+G2eGoWrAFYvx52dPmt4bQ8A6QNsKcvhrGk7vGYXS+sfsI23W3
1hzHPzceD9yEM87ktQl50pQimz/3IxtifaYTWYbHNVXpzCa+LZwbUnuefYQ06XOaUHH0AkoJ510/
U5xHvK9i5tYmrv0VsaGxtmStGEukeCqabVnl6VtSk3kIyGsQWseWsPIYxZJ5R5bm4dXD4xFhL1Ml
G3CT2dMmwrhsgZgpydCpsNYvgMCqDzs0rYeUnH+4c/p45MtkfhX0oq2fWDGHazG4CggGJ02xSVmg
v0lKeD6LWVZsBHJ6lQ9zwblnZ1OB9BqqCO5f3zdeGwxj0l+p2qORMMn82tmN2To7MSqV8PNQLWd+
L5usoWIGzLirqIzomMyZxg9ryOhVSvABcFpxxDATCO/mrKRvBddPeutPKaWgJM7EMZLZ4O9tayiu
8VQX7T41LHiwsx16T246ztzFraQisGV8hf+/y4W3p6qxjVdUxMKOxu1nb8+xKrykzaGHFhFFXXtO
C129hsxZa4B8Iv4G+U/k+1IYGN8nP9ePNqIrX1qqjE9hp6irW/gQqr1m9gc0aMytdCMrHzMOjeFf
Rl8OVhB7UfFiYlEJt3qwsqdkqJpiR2EZglE7DQUs/8Rw6bfJap76rA/TPpdW9gW1mSlSSvqBho0m
V8tlRXPLwhUjyk8lRSLskRK4qZ8H2tHDXVe7TJpZKf3othqUmZ+q0Rg/pOq7r1ZtTxRr2HEDjaJD
ltm0xmj4IDhy68aW7pAFgPJw5Ku+yqZtXfuwVgVji6uGdcJgXSR64tpYpy9tns8vUGGNMbDZrpwI
kA4di0djf8llBFG3hpfrc4T2ypfUTDzs4ebs3aSOVvczo54vJrMwBkqTa3yO24qjkq3wdR0cXxFZ
VZarvxFbrowtWkB0TXcDJy/VAjZC1c71WdSOdxHNPUUDpF7YpXbMbj98fzFYn3qjuDQM7YZB10u8
z4lhpZ/xNYA+aZOqZLzfVyg6VZ0odyP9hNqgMZUsszNbxCEYO+rfNxzcwPfhga66YyUd90xkv/6a
KjNOWEcRD1g1xwT/kse3tKdVcYVrMDOv2fJS/XMxM0ATMHTd5A3jORcLRzbanzCVchcTRuluKPie
P02ODR24pl+G02MCGHjDGH9NCKDWGkx85uYx1pCTRbmQd0x1O11TpkkHrhnKseFBUBGfqsl13Mu4
Z3cR2kub0VwXD8w8Ii6LQLJw4KNHz5wpNHGW9ITMpm5G2Q2kwkYJ+y4aGS3unMZjRICDbxGwVQqt
NkCoJDFzF2xTYPaL/zgWRURmOGRyv3HYMzoX2iHMCfxriawTkEF1PVbavLXWa5stFg9cCBvaYiab
SybPEarw2jqm1eU45SC6qjVSfCMN2Io7TCZhuRmzmTs6byph7iwDfibbASP0DnGMTollOQxZnsop
G3e6hYK59yuGMiCPqyalAY2hxqXDLcs2UvB4vMoYjBrbivHbsi2coXwrPMcwAoJZFoRhTpt37EeM
asd2k92XOw+UThJ0geE4K+o6+ZUI3ljcKdWhJSWQ346Qg8edh5mTvjmmweYG1B4TkDBntrMXi9Xa
TLB05NDx2KRh4PEFE0vlRkmYk+I+IkOz9Kge4IkX+qgK/xv1RI536ICMoYNWjXsi5cVRHXS1c0UR
EcGgEJMRq5eemzYoxCDzA0VZPAYGPxwu+kw7/akDWw0zXwOgSMjcUmFlwlcL/DqJP+ylKdptgiaY
71eWFMXEcYsD1VzRsIFFEqDadE0zP3LfFsbOsjHjHvuFVWGvXTO8SXJpX5uVrD4PqAE0xDC0cQM7
zTQnu3DKEH0XtkKBladOtVVtzkkprxGl9j7M7Jk1bg7vVR76hMLqGFZdbKWV3LiR5OhqcrwlgSEn
d885mTHO4AnbOLMNdq1DOSRm/Ggy0e6+0HnL4q3lHHN9FzjBGfDwqtlNpUunObDZZ0oPCcwqKMsx
kT8VMFRSQLQN0SA9cyzbS84RF3Ot7ReemZ1AESCxE5SJY7Z75PwcWCIZrhvLUZhsLaudmvs4Y8O7
wfbIYC2K3OEVTwBj5AUdjKihyIlKbwiLJ/E25ylt7xNEB2+3EIPbs92f4OmaeUFYojS6e2xLyae2
ShLmsjnz2k1dtyOrecJutVd+8VDAJrvC8zJHV3Zka9B6vowpWUUWiPeFVUK9M+oSJDoOaM7uUi19
RjapgxTdpn5OzSmfnQ8acBgIPcVFCBxLLsUb7ZGtuYW5ZKCiL4PzBre0hz2eJhRHDti5dWCmRUf7
3Bzlb/5gmBdD3TKMoJMt/ebPVfY6JRjrNthn+y++6nXzlVMMbqx9bII9fAMehZ5DwIAJck2rCKZO
wnE+j4iFHppo6+S0gwU0CTXzmeFYRWWd06Mghm4JmJCKITpZ3InAGbo5cuKmkYk3fMPUHLO4tQ2T
V8IwUfiIFhF3nKnG5p3QGOuHQeY12og0xAc8xggzG86anhHUfriogCiRfYyMPgLc1PuJtzMb3Eu7
lCflQ+ml7H8ZO/WnyXfLdqPomH5e4r4tt5jSqvbCQ/GHlLfQQhEAGpPLw5xYcjrYscdtn9ZmtmwN
LzdnhvY0eZ2rBjESIBJUb4a3DsVjjcF/tM/yXhonPSr/1mOzV+xcInD0ITlxGirsxmqoqZWN2GK9
+37XL886gh17qpwY8zjOAian7NOF5vgOTfcmqdMe/7LLvbHOqanQ2/hNyMh1WApGYU1bSsF92wNX
jOXaTKjKygAmlox9HDDScMbzOFI1A6Is8/eh5mGGUGQTIK4z8o3MCWOia7nhV5VAJFz6E/8oEZS9
HDYMzQUMRfjgZgt3fRvb1bpMkzo483EBQCXG1HGiqVDNA2Qcj1tPO+3XjsfUg4EhmTOhIechsOJJ
20E+2+oEG6lzd0YH0jmwy3AC3MSwt2GSa5JfkGCq5k2WMcknRTkhooJC88YLQw2sb6Pf6eVg9fSU
nS1U7qtl7gSdm24O/rxOnThwsoLWcAGCQAR23dNemsT5TNgtTZm/941IDlggHX64nVXLk8aindIq
68h421u13zB15rqcTnWWO18IzvpfrLoDXkXaUYw+kzejcq44O5DzImrJ4MnXpls8ARXq4tsom3L9
DbByc8jaMS2uxxwN4DQwMMUWPiEK7DrbjW8YMbXdjjkKmCTLYF4HN5Cxffk8c3ytmJIvrXvKjSgx
70K2soqq36GzDzzNTWefAJ6joJPYCYXLPc0owZrzEpdWRHseuRcQuweJpBjfTE1i+7vYdmv9Kngo
lrfS8CluUzjli4DRBVNAmTj1f8Pg/KclPN+5l2/0R/nQNR8f3dW7/t/QVOLiuf1zC/NVVXYf5UfU
fF/Xs/6lX1zMwvwJkAxmURMXmUNhOP62X+t6vJ9Qi3AOK48/8yhS+oeLmU4epXCBrY4wKkSpM/mn
i9n6yVutwBA6KNkRlvm3XMz89z+4wCxPMmJzcSraeGKdHwEEBjRmhXuWaCbbxAR6bsMDg42+je8U
JBOH6U5Pn+wOOPWuH2bmulFKdSa9jFSZHXNLpM5OzxNyRIEgtisjz7mEtd0uu5TBVLJd8tnkLLVk
Fpzmxv2akdT1g5bBVX6pBGaPMVdFsYVtVwd2Zzcfrj0JVmDDd/fEBdTWc8OG/WAY5zSIRuNwY5eE
/El+hIzxbCudVwY+0nFSr8mEmmzJgfAvZ8BhIWJoj1o+FVz3NRGZnnyzuay1BjP1mjOK4BX0D4/k
e+u2T9Ku174KPgEjcEObk7RNdUca5AWeN1MR+wNQq7RmKTXMIwwyeVdJG2Y6234jsGhc58FnJGlg
sC8qtouXeG8dHZ/gDWTHUh2mrqu3nPTtAsCI0gBVzOzsmdA3r1muhHdw6yo+yiZn0O8v0ImO9izo
JGYnck7YnKOTkrYi6pXJ4ppKNYckCR/3G/QC9dJycuo2M5OFC3eZEIB1X3Eagias6x2Gip01CkiP
dTqzldBmsZbPjmK4xX0GPoDZ6vC0IssEOdsZNExExtLd+GGbYlZwPd6E5gD0LeuVfTWpKbsh2CE/
M3oANlcUnupo9OsZQ1Z94TdXc1RYZ0HCOOXr7a2jX4DOwlU93UH89fpduUzFSWQW5rYBUR8UoIGB
pqymfe0z3+R7jrNLXCnJSw1hgYR3B8GvD02JGb13SFMnvsF7yTtU8EL59zD18mcucJxf/eCEqGIG
LALK5Es/IkWjgJF3TdY01xlMgtula5YLgb65isgVU1OW6to7Ga62ngtoSVz+ioBwjgebmLCq0QUj
WF48Jozo3XTAIUI8H60n2yFHl9ADtGzbqRvTfV4Dw9pkAzPBYFaRq9iU+miGeC+aN9Nko7Sq9dNV
lBk8fwFUsMPLqqy7z6IuvBrT2eQ1fDvhmOnFBTNlnv0npjx5w+R+FarjfkE2NLw+u23h9WjmsxP7
Gq6hyg48nFnIbqKxCV+CYoVTZ7Sr/mOwlKxOLufaw/+Q7pgRcDRNh8rY6WkcqJGnDu8D6mtcnRZT
D1e+0UZnxQp0dIWRgpururLYVhn2oTMxMn1qKxfqgiqstAzg9EqYrOZAqyMusKs5ZPYd+fV052It
UEjfaxRwTuyCxte4Ne9oOF9lSmlMl2TzOOHGpakwx9XYGR4x164bRbgdv/ra/1YG5//mI8pS1urS
//OH1KnNP/6t+kav3HelWr/+vV+eUwbpGMt2beqxfn4YQL3+7UHFH3mkEKDnmDyv+BZMXu23vI39
k225mFFxR9orzguX8a95G2X/tA7dwRS6dMUKz7f+Tt5mtVv/08ZPl5xpmj5Wd8/DzC/IR3zvVm6Y
rIili/D4uGl47MJ3vDM5mqBJD3CVqDs3Sg8e2AqgFow1fvdp3f7yKr+3oKvvH5I/vzhhH0/yrJa8
lR+DH6YA8ybWSpqIE39QjY3VnjDYIbC3Ojy1tZljkBid7gy8ZrgzCFMHDHosPFZje249mcVBVeAd
xOXY8/BzsvyiG/mXeKdfh7mItnEc1+YFn67YalrPkCqy8DaB+vplxPxEA6vJCbfAd7OLGtW9NKZI
5o3HgQ7jWyK+JtbAgLVq5RDvcW9EGxoCRLXz8lmLbdbMl2EY+3f0LSefOqCk2H4NprDYbsbp2ZH2
3jFy9Q7cHdROKjvk/VyumT2/ZoDRCLf6BpZRXXlq9O1fPtr/vyv/3edGYcv3uytt+969/9sHvuJu
Xnv6/uPfL6q2Gr7bOP7jL/26ebR+4qlIk+NvZXdc9b9sHtlWmpaNWEqUDSmfHdw/bkk2j2vURf6y
qXQUiKrfbkl73Ty6jvSlhd5vW4Tt/kYEDuDRD5kFwa1P4aQyHSaZ4Ft+TCrlaZgWi5OVAd7WhvS7
Xs5G30anmsEYTi7mlPCm4rWWIZorE3G6zZ9dpb9GVU59jTxDYHlPyenu1EzQS7M32bjVQL8ZxzVK
3Vx5N9H3tel9f9jmon2PEjjIM06TCkojCR4e70Y93kQwoxn9hM+jCzHOoaWgbIs7w5LJkY4yGolr
EczgrQIzsm6Q//GmzkhLQzUysbPQ0xLx0IznyrPOU4png/qjpynpPgSbp43BsfqafDkJ3nJgyN23
LoI54TIjIYnlxOFnyx+J+dTX8AguJzd7Fa51tociuojsWm47QNqWLiJcHtllyG476B19L0xRHEps
7gjPU36EW3+9tLU4hUZ+4brVJV1iFy5xtKuExa2fmWYs+PJNYKPBzLl9X2fpTQomdzdIUHVN1d4W
hjTONuSFvpmP6YCvgThBefDTAuR2e3ArF6dq3eJfjuRmEs5z15qbpfERX0jqYroMUn/CRCTlQxRN
15BPqSOq7k36heteHzGh0J3SnJJpwsciT8g+l4MJ4T/pL1dbI+FhghG4K4uVyJ3qx/9k70yWGzfC
Lf0qHb1HB4DEuCUBDqLGklTTBqFS2ZiHxAzs75P1i/WHujduixSDbHvdGzsctisJIJHI/P9zvpOl
Af+ltF/dhoTgGH/xhOgRma+KkcTSiEsGD4XD20RXtWsxmdyR2JL5iar47Ftin+o3nbzwPSUOMLLn
LcE9tkfgnb6PZOV4STPviyh4zmttVeR0S4wUjzQbR69oqFuYRu0nUeLbOYLDiVIYVac9daKdXsid
ZOcfZ84mTpNtwa6bfnIKiCVtDpUMDwMm4rWSUHUnew37BVAUTcNTTS5Ai3oNxrpmbfTG/oueR8Mh
IfDnPu1oNoh81cU2NerunWIzkelkSWkNQuVUt9dVnm4NCa++hCOs6vS5kWLuEtkna8TMbxSZfroD
vTZHEn7SFYQv5F+VJn3Mre6BeEQPwNcLNGXK/5nHNpaSawstBK0lxKltXKEsjJNq9AbD+SVx1aPZ
Z12nn7VWtaJYJwMaDEgKEFnUXaC1X8YelpCwbkU57q0ltK/HEA8HRBXs9AWFKMX8GhT2PbtW6Tmd
9UVzCi5kKG+RI4U+XZAdeiD0qGrhE+dIC1AvJqQ8rpfT6UF9nfuVET5XoEfDqvTtKfg2THPIrWh/
ST5e1Ry9G7rydSoKeSNCA5eN8T7b9lvdtIdQj95tlT2yMpovOkTF986Kn01A9qOt3QpzuiUUdoV5
fKeHaBenSXqDGW8Tuud1UW3tdHxyleVMMrm3BGe/RjJ5CqXu00p5lnr4RKTDl5jUpyVNRl+SnwkA
e9ETACpBqm34bG4tFUW6kbnfFhF6F4l7owneZjr861nIJ9LnvCpo71rkkXPCp5n8cXKN1B16pX5V
uOYuqMrfBELuE+c3eZgWksLyGdHuTROgU2pDgwjbuus3TsEikRJmbrYWnJShLtZWbrw7iHv2NsTy
TTV+FWp4CMLS48zMDUaSSgy8/sI/0MrrbH9qEInM+g+maLDG2XOf20buJ5JTncaCIxXlRrO6Dcq5
7EEmWrG3SLqwyu5Fzs2rPuQPPdKrNTGW27TU5LpV29wLNNXc0tOE6F1Fr9gBPAv0p0zdbzHmP0cv
73pOB57TxztK8annWl/d4jVyXnNnhGaztEm1aPKUQTz1MQ5Weuh3KgkV+ah/5RiGEjXwGmd6J8kU
jm7YIO+UFNbhaeyadtR9jQT0Za9njvE9+ZxAuAya3NStDtRT7nJOo6RCmRA0ZEmk1uyxb3o17eLR
NnnZoInzlujsb6YAd6zeoFrpuh9Q1b4Y2QyRM9/hwXuEIvYNEQ8wfWHWMNqQeUAg2zu5cR8Bh11X
c/+7KQX8wjAXtHqTp27sf+aEsyEfJDqvrp3XeihwSVGSnYLSXFtm/kY2EPE6ef1USnWT40JCicmS
S9vp29DxTyS4IforynjXKu6vwSyyVTeKm0EtHlkKELIpwzcr1ebnfoy+NkbxC20wyUHynXriY5hn
31nO93Wg7rPendFUpitITXgpup3eoeMOunpvl9iJCMrrQfvom6yauhXfDliuFn1RKXr0U9N4Y8n4
l2JhN8D2ra1me/AwotxNuvO+EPy8nlKy79bia2HlNvwTAIkEmz6Mg8GXifMoQUx/D1h7N4jgyIWQ
hB6ORRz6iW31t6UMf46YcpwkI5MPwgc9mxUft3QVuvY71YkDSLuHWMBvnBcHUNWP1cplZaBhVHwr
tEQCPY4fYzF9zVXlr16LdI6R7d6YtC/twiipLRvtlP002OmdUbaPOXq1cuajOmsECDn9PbUuwh7i
DnfBeEC/TTJPau/KgYMwn/PGz0d319oA0TuqIUOMFyMR+m+CEh95nK8sXPVtmlYEv+EHoiRfIZDv
vtgDqllHQZeODx9AnwVnphv/gi/2jGiUUBulPyCIvOfTkWI1Q3w0BapfJ8k6bxsYi3q5iZXpKauT
cTU0jtwYZfoI9vYmr5ynuEzBKM4dkVZ9lqESoyURD+GvZqSZ3Lt0UI30vSFpJ3ID2tj4W+7Y0dD8
cpcgXpfgGAMNezs3tJqJjS0jIlwq8mHiKv+uIdTk4w5rsgeIjCWv8ike+Y7W3+fLtqvtbvWMtiiA
JIXYwnKGxRgV4m+K8b5SOwcyE+Z9XuW8WxgCDaPvPRFq6Fv1TruLqx8L+p+kkDV1ZQ8H27411fu0
dbdRO0iyHihc2drM8tBsBqJns8m215Hb7k2kHWstnckGcX5NGjJpO+wcVJzqw2QnW7eaf5QBz8nS
wMXBCsPtmPBI0rdGN6KDmAiBSfhG6IDmBeUc6v35FvcdKpapYToX4jZucmNtKCTfuB2g57HM+22B
pgbpovkmxEy4RTzc4SlU6Z6b8CEFJkbHwqbUIzNG2fFqOvmePOB3CSBxjYXijhIPDdV8IJmHhEVL
FMNGayOAaWb6osTqrW4GyZaFrPOBIqItHGPphyXuvUit8SKEWbKpEa7SaoFV1JrGLX14un0Nq0ai
3Ux9HWAnCL8No+w28yTFVpgtHmR9MeOhytpEZsa6GA5kyUZynYIx57pRvxTlfWHrb1pFMGPNt2DT
TO0969yhF/0tKznxYXp8ZzvFGzyhkIIbkmzqM8oargSdGfyUaogtoW2VTZ6SXp0mo+mDZniw0L/6
mem8tvr0xeriH2DS7iB1UuVN3uzOble1TUMG3Wzv6wtA32zxdUwuGnZLVmwFgmxa002m7hTaf1Wi
s3zWxRhuxoRCgSKrTHadIe9kFairph8eFF1QNpTiqR1ZmLUCk0c9IpsT7cEhxscn4+wZxd52GttD
roubsFwEmp34XcHYPdjj8DxXziu+OL9WHKyTZD6iA6ZVWG3ICdlEVpV6s5mXGyAhvFqK7Wc5n3Dh
lGJNOByxJwC7PSydLDrT8GNqCZ4CX7mK3AEDnRoARWXFbyuCpa0p2CdZ8GVAVcAmOWlYMpO3dOxu
aS23K0Dog0cP6d6i7kL/NjHWImpmUF/FLlUpEqSye2L2oTgK9N+tLF+DoKBD23lJLnzsIgSHTPML
NZFglWTyBbNitRigDo0+fcctx+EHj9eqHqcXokVux0S80BB+QAL7pSm6A3M457EOL5qjSwJQzV+N
29+1pK9SyRxvQFrvJnM4GJHYh9RcVn2bsOMiNXtK2FAZZffYZzaChZwUx1Ii9GUzPFcZSunEfQjN
NkfU2x+GokzXOnlDTOLMo0xtelQT2nWaBjtTcR8RxiEbCf8OUK9sTdqtGV8VNFwFqKXSvJH58C11
KN5kYf6zU1LfrN09fkTnVnXafIvKqbtJI4Ij3CTzuXsr1qJNmCZ3lK13bLt8/CbfS3tk1VGrjkg8
aiL4Q4iMUdRuJytiCFZqZO4jk+Uaz1W3m7qW3TjL6s0UtSpEp2y4ETXpseb4GkjM5qIxVjJ233pQ
iNBSWza4LmlWtnlToTsixK5RNhCjMrYp5L6ZMWBZDEQ1IFb3ZsSgscFAFeORnL43WaVzNDYfI4xa
wNwSf2FOYwVtvok2v6W++9WRxSEOHOEHpbD9ykrfgNAl3H3bWeOz2Yw13hjVrdkG9qj2RVEjgLMq
T0lyxMo1RENECACrEKhpg0S2GCW/NGJMD/g9bnITAVYvWRJHoWyNMqy3agLwKLA4juK8vEdB8BhF
5ltr1qSDAT9qFaAKsi43SwcYcRllLWpraCrT2QHG2bDfavlDCLKk8421vPyua4g3ocUgjI4gjCWm
W7B7nn5aPWbjPH7ldX3XHfshipfzRY1Swpnq324VV2tlBu5ZvE8i+2aJOt/UIt8Y7K05weIcmBYF
UEvjc0OuqvYz0jDkOyT/+RZqEyaiQnpyWmW3uqu9afgr1oHG/5Uj9aDuEj23MxL1mtRulBiOR8lN
9dABcYBwfaklGs3g2Kus28lRvifRU85GsM00Os+auWri4mVuF3VTBPMYV5EI7ZWGib6J+99O6c8T
ne+eLYjAL94+VpBo0U2vNBxfu6hPv1jiwS0SBHKL2F23ay+fmn1VIYwosdOp9AgUx9wQl0vjILIO
rrrgY/X6exHiV6JCwKLYWZNvwQfgi248ter3cZDBXq+MTcEhd87F3io6AHuOJHCa4nkg56/SttjF
THfk2RKNDp8R7dMmsAVBc+bi+iJ7I9+P5fBUpJCRoeLe49A/YOa7o/Z717IFiyz8SmX9gjDs2U3L
r9qg7ZoIO5epNaiFDD+KphfKCHT83eYRap3GzgTte6kPiEH0H0FJNAMciZrDbvc9Se5zNKZ1btIP
iJp0p1vT73o2biT5ohuDHVgwLMd4JONp1XUr1Yw0+P2WvjarcZ3VQ8zBuLjp3QRAH+0O4o0xW4og
vkFvD0/sXejfBhbEfpZPcT9FW4Jwvh9yixSJKr/re+1GHQHNqn3wQIRUtsfmdVMwTp0TR4p59i/Q
kLeV6qDfybcKUfP8AnlroxCFzABpOf4+52+yezSrN6rma+xXBbLAfoM4fcciqhJHCK46JmyObLKm
7kBHBOWXsetgqMe0NGnTP0/CVg7q0LXok6cURmTPXt9W7yfbeAH48SpIYcdWjqltqmttt3gXUM5k
ovxtztg37WK+r2ObjN5u2HZ1tVMt7b4CoasF/Q5v50sclfWmmN5I5H2zpW3v0/HvJBv3CZWEvFAX
h+F8b+LJ7Urlt8Yv+mZAc1dV53sh53LXtenvMuAqnH7q7yd6VvCMsAFYESZ8iVuqjcmjzhaOcOUG
GtF3uRdOEdU6bBOKZRnroeyUrUadTxBJuIb4QNOwiPW/60VQOLZsdAy9DbY63oo7KPHKDUZu8jla
ATASYjp6ojT1jADJWdOZz3+Kqf+/tvw/bYOtA/IAh8ovpl46LxfrzP/7P5aEhP9BG4i/NR9xa2f/
oP+uPWuaCpkLc9FCHhMM8V/CBZdWEYIG2FAwuwzXAtn2X+0gS12EC7CdXMvQNCJGPrSD3P/lwEbV
6GoLk3gdNA3/oPZ8SueBB0f5m/Ft4dgumUHH7SCjxtVDGjxH/3LEK4JUjcqBdSOTmmTghcn9oS5/
pgN0bjjq3NxpIGkaDa3j4VoLYIvpRtAUOW75VckXtSe9dFWrOUD1RLevdJyOu130uri8RS4i0IbA
5tFPxksb6HXSXBD3Cn8ZBq29M6ese1SzcfKmpsnyVVBO7d6NsnDjcuzdXb7e5c//v922/xzfhQlk
2PwC2z7NrElzuldOlfPJJLRrL8GWrIvEzLaXRznpHixXqcO0IXrDVpe0sKXt9oGhl0KC1PSFUalX
Q4GhjrAjBMcVrrd4ukJzOnND2Wc5TBm2mEzpJaTnw1B1hYdCVNNMoITT7lpXAZpgSpe9SJntNHAk
awhUpt8Oyow+eiivXOlJRN6fG6rTp0EzLAh1Mv90GD+MbzglAjuTUpUkixkysJVpXyx+kqDkysu2
isy83kryrVidZZXc5Uie2QuU6N+R08noGa8sITNpaqS4/+Gxr8MevY6XdwoUUN2YfsdBZ78jio2v
zUXt3GPSharr9Hjo5ron71riIpmEqsfkB30DUBW/huza0HcTR3nMRzqwo6rckXem0cdM6pWFFGDP
5C52TalkD7w38Q6mEznxQXCNY3UCsfozhWAXgqqjWM0+Zfn3H+7rGDttUQVwyBSNs8EAOXwbdg2S
16Bfxw1bLxnbgYcbYbyCJTuzIqARNTVkOCpdO3HyhpaoNILJFrOHvLLb2O0072U/wAXqx99EFP3n
p+z/mQ0GAZMV2NE1WmwLGfDkTUHyj/gC2IY3IpHGpVK7j5z04D/Jq3lVn179ZSgDAbRpWo5uieXC
P9xRzPGN1JrZQOVNrTdTkpCcDDV8vfzqL3PmaIFhFKKn6Byq9hLOs8y5D6PgOzOsmjhzD1pEQBpS
K/3E4Fhg1vHaBh62RorfXVkDPj2yZUwy7Ej3g+GIzuF4TIXIpaSvE9Pry2B4HIpM3vVE1xNbQLS7
U2jNy+VrPE3+QvLHgIgzDOJ9dJ3F53jAPO1GQ1oMGAO6pSIIprvOw9jTDIf41in90RBicOgs2T4T
SVrvcjpXPg7c9Mpqfv6HMHtsrHAWmwakHR/vNkfffBrRU3lYMeYddQp5F2YcxYmKxopKc5KurdIC
38eRzjFY7muiXZH78VW9fEs+P3aa4tjsqTg4psYX/PiHWFVVRTJPTa+S+eIHVIE+G63vGEij3Fit
CHPWw+3lMf+QEI/nGoPaOuxAnRwBNicngxaCFg+NbDJJ6LSA2QONjgF6iSZcWxmsYgHhB3jb8huc
0FfzkVXZNNyNiOZmbeF33/WDVD204ljeZX2gpiCglZvtlQlz5u7wKliOYaGzcZCbHP/QThqFRXaE
6uEA/2JZ2fwE1j7/QpLAj7KNKejKzImujPnpw2hB2mIZ/XNzdNw+x2MaVhwGjqrhHUilPPQNliS0
0rFXsqy+YB95L5VFIg/vcRMaZb7+588GBQFLDXMCW6d6sn5behlNReNwc9XG5jY78hUYLVwFUuq8
hqzjTZwp+LeB1XgBkAavhSK4nVT8lBw/TN8cG33TVTkG6IEveVpWnW+5dBKo4+fe5R979lbZ1gKE
hDdG9vzxrZqmsqLWM4PYFDhDc8wgnKApzsJtqLy0jPcyJJQeLRZ7xfRweezlPpzMYdcAWszmUzcX
TdXx2Hbsxtj2eExt23T3KSF1a7aC9U3VUMwN4QRuQr6EL6NZiStXvfzJl0Y+eXsa+kd6Ky0m5VCn
viPYn3VFn/gKx87L13hu+vOVQ0disO+Ef358jRKgNxWcTuUjV7a+rCv2EyNWm1DToi085vgm0Gfj
ygw891A/DHq6MXMHy23xZ4LycUS+1YzK3hVB8T6rxqNFQZm+EbXQEVvvgWjbf7qH4N1jy6JyvuKR
0uk5vmCYl6S+BrzvZUXUmWRpuTUXbWRaGP2mwHZzZRKde5TgsqGaggMF+HnyrtMVweCIg9wzctxd
SMzSLWHHv2z2rFfOL2e+OFzacjyExK2bDHp8aYpCak7N598r8rz14jTsSTHraQ819APdae7A1Jc2
KoW+8EZlceO59LILNdKv3OOT0GR23stNtjmrwpZepI0ns8o0VPrFEawmLMv1SvS0JAApOZj00sy3
y8p5ULq+WqPSMfyZIPSlF41cZWqiBwLR1Q31i/Gm5Ki8vzzbteVbd/piWZZm68biseRwcHyLoqkz
8LQIwGYmHfAIXUvtVE/ojHQsd6A34ikf9pGO99I2iXHFUlvTXmAJLDQxXNkanXv1LNtEsKYtu+nT
V6+dE1Ua9UBsV5YAyywqg9poFe+SSbGf+FLRg3Hpz12+A5/3Y5r7YdDTV09kdY0MvdM8nNfBGkx/
vAnmkPODic9Yq6zk9fJ451511n7LWDjjmDKW1+PDnhM7WmTbvaZ5MHU5wqBE31k50VGti/9GzWJS
jAfa8TUUVAxA6fby6Nq5ywWXQUcO3DRr+MkenlAYzkAObx9QFmuP2pSAelWxNsZA/owSZJTVaL0j
/eZQGNpDfdOKYLznP5uxIJB+DFkUJkOVWXurMSp67vivLv/Ec78QJe8SMb4c/k+h3LptWaTBCF5a
LTX/6t1MJbAra9cSodxmwjt8ZdZ9/qihcjMtZMe8mdQZThaJgWPBlFq25o2AutYZDZy1WhcjgNe8
RJej3SHLAaCjhV8vX+eyrh6/eYy7bA9MpJCQdE+ehBHoRJCAQQLQrcdfwgX21TvYoC+P8nm6MQra
TQP0uMsCtLxzH6abDvHCNAL4wR2L/6NTWfbaFV26jjKj3QfphCKgjPJdZQa/ndFxrqz1n5/lMjob
fnZ3hA+7p9+WPskHwno0z1Uil60rhJmIPttrhnbPC2WiXFnxzz1LgRwUVA07fNBvx1eLFaM20rzR
6fcn2Hkktk5zJsd8zPKEA08HttdcdFADppzL9/nc06QIuRwrqOtYf5LdP9xnEeh1nkSMrBbGcBey
f/OI1OyujLIsDqdzxtRUjo+8IMvR5fj6OjppDk1Vro/Dgg/mCeWVnDrav87sXb6g80PZxJDby87g
dEuOJ4L8GMkF4bacPC2v+i0u9Nbryn9e1+QTTcHWpH7BxlI/1e82WJwjI5ugGOCL2gxZ+ivqg5DG
dkstbAIw8C+uzGWb7y7640+7/dkK5hZgIXoG4s3XZETNO93Fya6n/OXyUGd2ILrKSItlgKqVe7oD
0ZVK8skiwrAhyMnrncpZ4+LLNwrWTqRsI5pjTKRegh/1GyBF4VWE5a61moD3f/NLlolj2fCS6Pkd
Tx19ljBPTQj2gFnSzRCUhIkiI/Lwc8JrGPIRr5hrP6ZFWWGcCSHqVZMOQEVR8ysv6efPPAVzjXqi
Tu2FN/Xkl0BhFKQtpppHPitxsYW7yP1WWaLeJYRA7XLwzVeW+HMvJ90D+GPs6nX2OsfXPkvX7jlJ
al5T1+3OxmMIZkKmm8u3+Nx10TiHcW9SNVet5Y36sAQ4U0ozKWCUborjvVBHfPJZQHZeVzyZqdJz
ooijK/fy3ILHJtqiWMaA3NTjMWOyTZEfG8tHBJi0UiogS/So3+IJrJ9oT/QrWgXq1pJEAF6+2nNL
Oxun5cuichg9TX6QkegMzNe6l1SICUrk3n4+aAUyVeJA+7C49iqdW48WB4KG48BwWOSPr3Rox8Qg
slKjMI6CQeQdvWuzAGdr83ZdvrQ/JY6TZZYTA7sBpO1LueZkvohA1RFFxry1jTLeVS25UurC1ahj
hMVyiYRB2pRNBeB/zUUBp7q3tQ5R2qmAKJgqgV7EST1Z4WCsIj5/cCjwfc8w98U8JjviEYMtYTOW
B9fuVSWYd7d0nV/Jco4OcdWmG7PFPl6ozrANSqyPTebSLWioFinTNOzjJCI/WJ/rA1BFhK42Gr9Q
aN2V6fznjn66C0LHlgvzn6aZOL7jaQz3L4x0jgaNUG5zl3jhGaEcdURL7uHH1547Ny2kDMXYBOhX
N31DOmWSpAiOGykhF2DLBL5CbHjdFwc5RZ0fIWG78jvPTAyNmJP//pknDws1oZ7OI69ANOSpZ1V6
80Q5pmSocL6yjpyZ8wxFsJPgnlB9Wf79hzc8yEADVhWHpYF5euNk8wt+Thi3tM9YTGcwnZcn4tnx
HJVvPWczLNgnKyVYcjTxy+bN7frgiQ59u2tgO2/qLhcbQw7ples7eyuxtnEqZxNDV/P4+pQQCGBr
Kcs6qYV3yZShjqGq7PfNNF55x5zlzzqdXaxbLCGLZ0c/3cooRjIoyVJnyeu8hYcREDUXzUL5MppI
xtYlSOPHdLTtR7dVv8D0AmidpjH8PoVYgAywQKWNK6L+/kq6RrurR7fJ8KYZqAGiKsuZkeAlxE1V
jcChgjKiNFa1vpuqtaeMgD3Wg62NS97zSJ8mCKrBXJMt3JPgTtpxsZYSPLCKCpyvdBSYN4EiRxvX
CLHdILGb4XEEZH3jZiRD0WkS3bO0KZesKJkSk8p+fJHIZNFDlsHYJ39Ot97MTIxYvk0BpGgwywyI
vF0U5iaydVDsNHcQnZpYlpEu2inskSBL/wZv1NGc6MJqK2EtfDN06msLf3j6nkMq7lesXvWmgqKl
rx2l1b/lHHSyjTuYdcc6WRE8HcNu/zkgxH+G0aZt8CDxv8F1N+4rrLs/XFAjX9pu4QuBevapA6FC
LbRxKtatJQD0w/RtfodmhymPOn2grg0D+Om64byxxcKDfvPylD/zEeXwz+L7J1YIj9jxFJzZMdid
hCJDibUmjN76LrMu9kVHSpODx2vV05a+Mua5ac+2gLfMXr7bpxVvMyEr3DEYEzLbvBe1i9aqiSYf
+KO8Mu3PDoV7E6ucwew/7QJg4w4cvW8XSA4rSFGpzRZjWvl9nnk4l+/k2fWbLQFKKFocKseF41up
L6C5rurJv3BT2xNuax7UPNJ3WNBu8U53D+BzClz4aMDdKdT8WkzuGtGgeYMcjdgZS0z4FDhCISU3
N8NstttA79zt5Z957oGb7MMXjQEliVNRAyDHEXzXqHpBmJcIt+uMxBnLAu6DBTsBG37bJ/b68ph/
Pl0ni88iGlE587KnoCp3fGuGDq6e3RNrWyBdTVZjV3SbOrUwnpF4CUC9ArWE6jrsImwUY/gKZHv8
Sq5M8DxIZKWLnyr7atFhvbar0vXPy6KuUYRgR4eshlPD8S/L8VLJSguA5wJUQevXL8DtbNIGEKPI
gr+lHN4JldcFYggFZdl9JARCeUp78fcC/eHfGCxyQkABBRGnYqj38wgrnYCw5gfBIu4TjifosQF7
k19SaezXEbr1705MtXXlHp/5dtHIcSGOmVQexJ9C1IdvJTq3qinykToXVKiNHU8/m6oz1qOjgutq
TP2fTyNdp31kGPQ4qTicrBs8fC3AvckTbVSU4vZIBm8IE9IiyfcxTQGx6wWv9OV5dOZtJsXR5jjF
emWxAzl+WPXs9LKwW41GYhxSoyX7c7ZclMZIya8MdaZQy3GJqgYSKHbdxmkFGfUrLJGYC0QHk6F/
Q3MIpWnB4CN3FIoeeHbZBL47kNg3584B60uxUeSU/LQJHrnycM9Ulf6c3Ti+IWNGhXV84UkzgIIy
M/ZchStZX3Dw9Hk038B0hemsDgVuDaSnKPiQt5rJtZrtZzEI2FNDtVXuBPIHvP/H4w92YuptRBFV
YML5ncNlep6NmeAl4pewdJriKW0dytkp7k7HSbvnaq5oU0EIXImIVIuqLYA/xhYHl0adriy852Y+
nIE/Ghs0DKdTcQbciRGHUpeSS21bqcmdUY9bHcbgTRYm13L+Ttk5tBaQxXAo4oPJ+Y+AuuN7gYGV
EsdE9WRsgsqjR0ZIRzXLLaS0Zl3HYvD0AkxsYrRfa+KNQWL3V7obyw77ZDVFmEN/BaGGqtJXPP4F
uomvGIuA7oXLyx0P8FtAuuq7yy/bmTkn2OfzMTNtGyXDyefMsrNea7JB98zM0p7KSZ8wsmAry/p2
3KDxKrxU7et9YcThvpOsl/98eE3QcGcHgpPvVLtFYyjKehwy3txTegtmsrwLtaR0E5DsbPTZkkrU
2+vFIVFFtvJ4efRzM15w8ZzDBM069inH9zjKUluNO8pxMeJkqIeZdejU3vUmR8s3be9Mu6UoT81x
dCAujNmGulIGsIiDZDJYC5AiQx4bm1+caqiu3Jplhp0+fz4wdGCoY6OkOXn+sUtiQBkK3Zts/CjR
rGuPNbuSvWjoIqUCZ8IE3PzKEnRuUJoYCB6Z+WzrTwYdO3ixkxUx6Sa/IyPlXnTFvIlt3PaEPNiH
qb0yy89tGiAp0RReTmOL5vX4ESRQ37EIMiIwU4y2iOs3OjJ6yli1vI3sSCzdRDKlsTNs50lZsi3c
8SV167dsUY8rZlVfufFnVhphakttcSGSfCoHZ1B5ulJC1xBjXD8rttVtQXO+Er5ibQlCuJYDvFzg
6XOmj8mXjlMwu+XlDf3wSU/BBQYiK4QXaybm3srkRNSxhbRc8nAuz/dzT5d1jfMLGin2yss26cNQ
VdKaWSvhFuD1JLVsmodV3cEOT0vlIVWJnpek6F0Z8+xKiiaYwg/IM5u9xPGgJu94FrqZ8OhQt4fY
rOjIRG2yHoBe4wxf8K8DuewENFEGzwkMqPAqXPl4nL1wkzREl4e6vOrHvyEpJPw+oheI0hskuefm
7I054GBVy7FpKDp2XvfHv7jXiKEW6QseGOd0SC0uxxHeGbqsqL0v2Gqya6oRr4QYzNHNkLrXQsa/
MnfPrmisZosYFZXxp0ZoWRtxnWoBkzcl8lBm+EHxrFkHSbzn1pHYOqDhOr6wDCAwAfbCzYxWbxW2
RY2HBlqHmoA1HLBfYxfjAV2+KedeLTYXPAE2GmxgT172Nps5EeIl8rD7pr5Vi/fYKUPPNWPlYCSj
e21xWebW6buFLG4JdV4k5cbJ+i5MG05vCoOXh+DstZTCg5Vo6SZwymobiOqv2EqJmw3z8KFKy2Yf
5KxBVe8Ud/A+Bhhp4Yq96LC/fBfOvfG8fnD5aDhx8l5m64fX0KyGjrCr2PBmZJFzQAQr6jzo+Tas
+8sjnZv3f5oBixLToPt/PFLoNnEcowb0pBLatzaJMhSRZ3vbGnA6JV7eQyjia6qic4OiFTJ4xqi/
jNMtRYIKOoZIanhY/QZ/GsMtVDZQz5qmI9QoXxBBvVy+zHM3FGUdzBRKiICpTh7zCNM3KeoEYUNo
Z+tBGnDeGsiyaQOR+/JQZxSHaINBAppYSDkUiZNNeiwisszrgQToVBU/rRBOAkzHQ5eE3dqtSGkc
cjf2I862W+AWOjGk83hbFJO6cYC4M8thHaK5r/YV22hoedDzip7i91RGV1bec1s7tq80312EMvQC
jx9+EjZk9zYtUAdlIjVKhm9EhtY3UQ1zMejT9KYzyT/Qykjzkd/pV0Y/00Ohi0FzGqYXn/fTHl1R
gnUIS+AfoTP1m6wtkV80ao+Jqqm2lC+xpuXJi+WM0794u1xklkxBjDQLRPPo7YoGympmkDFwZFJ+
UZ0Q4zCYC44p7b8ZylkgaSCZKLWcbJ6NkiRR8rVQMwZFvXbUPl9lkT75jsyvNdv+fCZPlzLqlcw8
amp0dsXJZTkZhoqRwiWxQM29hqsO/TsoTlfRfkVOIe/GyE1uCLR+p2Ons2kiK82c3XGbzTrKxc5X
S0Xduk2Do7cQnFyCEdR0ra4sigcokLLhEPK12IZWruI/D4gDUqThX357zi0NLhJA3EJ0KD+V3idY
tzOMUWPp54+bCASPLwqyf6Qtyb4MG/D9QM2vvbLLK3ly65DBQrFjL4dqwj5ZHoQydWnRDNw62cWH
lJVrlQcIUka7jL26VSdPZMbXLrfCbVm22aEvyau+fOFnVigWp0UIiAqYPu3ppKSdFqQ2M6VSQFRo
KKQfKsf+EY+Y7S+PdK45/nGo00YwGLq+A8hieHg10j0KGwHytHRWvTlgpGrc+ZGYXuWW1MoWSVg6
7IrcDW4IqBCbK7/k7H3HU0JuzXLCOz1dUc0m6yPQDU8Le3TGLTKEyhz/Tsml3Fhp2W7BY3VrNSdm
QCxc/xFo7pU39FyBh4Ik0402NXKk0+ZSmROSFKea4UXlUK1FS0JErJUK5kT4swVbAELBewBj7NX8
gcLuPhNEclSQ29YT9pArD+fcNEBosvSdMALwtTp+iWU8QopAjA7wjCwaR1fSPZnmfLKIKLxy989s
ff7Y9JbWmk5r92TGFUM20aFhxiWlG61UpAu+3sDsuPyMz14Qnbv/GsU4+Ro2oT0Vg14bHvAElg1i
cA622YPwlcrVR7mscKev8VKLWayBzKdTrYXtBHYD7gWcVDG1bxYloDWqnnTVIIDfN33KiqXBQFJh
lm4dECIrV6G+HHdoK5uWzHvQqsm1pWVZ4T/9JiaWTQed0venVRmiuRyXj41FjwhpFLq9SFRUDPRa
bnQrr9/jgCjBdi7mu6Gsyn1UN9E2GSAuX34Qyxr26YdYGFHoHFItOtVohUntarVUDcKFrMar46H1
Ujc09ulMjk2ErODK9Do/HgNSKaCteapBMyeEOXW5vFdJhYc7l8md6Ejjivi08/lIzWtb+eVs+ukC
qRKYbOaXKuDJTKuESbTRiHeJgBJDkL1tFuPPUBnMbYdjmcbGgnKWZur4cZjIu6GO3A2JlOlXArCi
h39xs/H9oPtZ+h2nTx32jpnNZcO7NQPUdANr3jaZlJ5s7HJD7kCXXZln514zSoEwwRfXFttObs6H
E4My9WUFb1J4qgjDmzwrBg8Pab22Y3nta/lnA3t6o8GGs1yyKLBKnYxlG3M4KBoBzyG1X1/FX0Tv
txn9KDPrVV+EjWeVVKbdtHU98Cz6OutyEo7SQNnUiipx/Q+hDwDavjHbqtrDgMtvHQOvI/EJ02ZJ
AiBn8v9Qd2bdcSPHtv5FOAvz8Foji4Mkii222y9YUtvGDCSmRAK//n5Zhb5HVeIlb5+347VsWhwK
Q04RO3bsjYu7dO36bkq9eWMnmCnObtkcMUNLt7VywkNqBO1nrKvHQ5rVNqSU4CN87Y0AFZFN3Wit
66JkH9fvdHERvRvdxdlh+5rtbADmnZ2m/hEptE4LZgEuF+l86sZl+GDTfGvtEBPTdYqhB0npzdZM
g1KEzRvCQmMY9EeUSPoviW9ozaU8JkswzQ+m61tP6kJSNR3qgU5wGxE7wly8FGIxjT/4dQ6yc5DP
SR9hwQyn3p0KLD8dhNKtufv099fJTxc+Q0M/TdtC4r9juy2bRB/MuB0pJNuaBPYorDHMXhz/7v3r
6Rd3O3U1jMZ/AwrOt+lu6uFIjqoYVHe/Lf4TenWIMTuRZbjMKH8lUfFUMZu2WRskhymPPiozvpUb
MpqkvB4CsYjG3MToRtcZVUEEv1vyMcLjqcn+iAmH75syUidcy6ft0Nvo+io3PkwuFjYtfRPfYxc9
lr6KMHzz5AjI3wdoeqC9GPh2gkfarO5kVtQfvKs3OOu2q3trSV+A/rnj6/mfYzk3ujjugULY+R3u
Sv9yVEvuEnj9sdUsdBHgOxzPSH4ihWYfwoEKBC3V5mNv+91mQsfraWqF88lMfCwCiH1f3h/NNyNZ
QmXeJPs+N6p3xZ+mj9UbrYXQor2r0d6v0Ywt3X1TIYm8OPNh6sSCAm0b/l4mhX9wDMBgP/DLz2ac
dh8crm9tv9RGaAXGTIRD/mZcq9Tr5iSCuaZU736LydxpJwFSQqTF/Pb+Q781hX++lA7rfnpm7PSs
QXl0nrkWSTv6aAXOHoV7Cpc4ufdH3z+O0v1jGUzzkGH7UXxw0LxF0tMZO+UgmkVc9v/r62cyNyMv
bSBjFRigTfZc7cfJpM3a9ZrTSMvK1yS0+0c02WrCnXw+JmadYkyNEa6qY+8rYf2/Kjt/Yf669/Az
PVoilPvgTmn3SA1o/m6UPuz43I9R6XHwKZ2K4RHte+sPhHDxHDclcnZNwPHuFc1RRRKSjp3UjzGV
0QPqCNj91ZXz6FGGvvdGuz2MpT3uMemctu8PxFucAYYvBMBlxSLUcDP7eA1ubY1QIzmyxuc0pbmX
Rr0AzjEmasgROI9SjMG9Xc3tUy4XcUDAaHpYMgwCMsddPjdBLvfUl7Q1ZxDsRuRaXtvJtz8no6iP
ePvUWF3m87+Xwrf3ngw+qqy8NWnp97B0lMJ5fktiBRmasOhGynOIufW5SrsjrOriSM2j++CAeSOt
J6Vn29UgiAuX9HrSeG4mw1FSRpurojhYsF1gt4zVJyHwJgvggexm+nOf3h+gN5+PzcECj8M0wNEB
408rBW2Cit4DyjReUI4HR3rV6zQF3y3YYf+DrA3KhR5T14VtfnMlq8JGzTS4UtehVGn67n0cSftL
ETgfRQZvPZOObimFUqSBQ3P9TDRftPTlsidPQylOdlUjSCWteG8Hk/HB/H7zUgjAUyYANyVJvL7U
0gKewZtjzNwGth1OJ4egJxDCf679IHZ/Y3oQu1JkpefBI/C5iXeq2QNzxNZv1/XJcBoSJzl6VtNt
Ib/Sa11QUZ2ND2tdbzyfRy8toAuLX7MZrp8P97IkrEVk7/wpjPZYZJWwsDyFfWH0EdB67i67iTvI
MdkzmYaaR33zgD2qIlE8U9aQUVcfZx8OZQZvZG+mpv9kZE63V/R/H8plrj6Vo2Fv87TG/y7UAgUh
qtZ0pfRHo2zAZaMECiMCITtObe+wtEb4CEswfO5gNUOHdpp/C3tIHpYyro9UcpJj1ot/vr+w3ooM
IMRQLKMIStHgli1lCTu7UC3oMmruMpoaNgLbkEfsx5J7iTHozh5xkg96BC/bYkZRWZnFI+71zTYW
dAiZUz7sumpynnpZo8oa+c3r+7f4xuBCKQRcdiB0IdtzcyAjTpxPWBrirN2kxn2aogXm0u5/V6SI
+L1/KX3g3Yzt1aVuDkSwNEs38sJan2E+u4Hq7vPUjD/YYt449qkBU3bW8hV62l7P1nKqMm8AxoL4
gFBXEhTy2LcYLfd0n+0z346fCW3zr1GNQwsc3OqDFfrW+wSPpVwJYs+Zd/M+zXGmPj2jfKC6LuOl
ZjnivsOfxtT1x/df55tXIkJHKYoSGKns9YNagwOTRNN40iZpXtBFnI7dmIJlO850Gbm/pRH2v82S
TMN0/2+zl+33+vu/vv8s8qV/fzV58ez/QriAiIVghTI3Z8hfol6GNoP4S8YrdP6LAxhPMjTGCPNY
RT9bSDAkupTBQcMPvL+j4nWG/v574RA60q5DAIWEDgWoX3WuQrGYBoFc8kK3y7LMP1AbrMl5ZU/O
M6Am7mnD26BVU2FsSlqFBTLZSRq1w67ME9FPB0lJa65xPZJ5jnPqUgHhn1yMmgLzOPiLk38vB4q2
2XEB7RLN50i6XYItqCmsqD9NXebl1ZOTxEWIuOSC2pb97NtYd8HZtlwuQ3Q6i+Ulrke3P8TdaHfW
p3yKQnLhnGyGfyUyVUWGF+z5tvq5j9r8gJZv5+A5YBhR171gQWHbxL7t2GKHYdV9jm5oV0e9q1VQ
rTjMg32+hIvlok5dm138QRR0Zkj99JoDkGQyXQuqDgA7KjA3C6qau0zUbpj8bvlJjaWhWHrpm3uT
KlJQ42vQJkm9McYpbn+guE9LB4KidlmrAz0XY/YqM39CDXfyspBXMlRWjB3UONgxoUfC4OTzSRqD
FtPvHJR1EU0YxjDqtNQKDsk0WRc9I4CxThuUG1oEJnwDcFptTAVBf2yxE8jTqeS+EvR0uC8QO8jP
xz7JHRjBUVvFtryvFDkVnjYgbsGzM1VJiCPDbMngX11TWM03l/fI3dXAS3yg3zUml1b48VQlYo74
PQdbz6sSEmpcFeLgBencoEfWtY0H03pYnKUegyMAVeN6B0JmmHVP9MHn4l8dHizjdFiGqVG6X3CM
0a+GTI55/F3bZoaUj6Eqa15CgZYR/3LzJudqLbkBjw2n2OQWurZVrnEsFTKo0DNRW+ZXsnHMeOw0
t732x0+L/stlcH/2LLo+LJCp03k7LOAQmxeMyYObIe+KgX4E3LVeF6dTSXCCXxcv0z3iv9L3dlj3
+kO6txN0paYTNsoLk9wYimnI76wq9vyPJIiu4SVuh/MKkQsodHTv0KR3czuZlw52pFT8rcfliamh
cjNRmNr702zgFOFjY5Yd8YKrRPps2CjeyEeVjXWSfRDRnuGdq6VA9kGHjYbUUBiBOnd9tiwUB/JR
QL8OmgLBkU8SN1WZH6GxZb77jEx4FmMDPDIfqcHT3tQ29Jy1EkGAXTaH7jSjUTDqL4h9RVOKAJvw
BuszedzsGJ8rVcrwR+MMY1I8qSZ2iieYwpb//P7gXoODvE1fO0Bq/g6cDZh4N5EAtAP2Jk/M35Td
5oii+pL2nWrvjlMTzcfU6VtH3kdGDf242bx/aYo2V8EOFwduoW5uM7XIGyFwXL9B/FbckXah5JuP
Nckc/zbiMhtAmOr9ljGEpqYvHgASMMHdht5se2savYzap3rxsK79JMBRWRFpluiVilBrCsds7BtL
z4vESDsCw9QKEJnGTZCm5SM25Ho7mWTa8Jl+187UD2xrCTQiidtx9AdM0FyJr6JGeD3AvrejPWiD
i7GhVZw4AVhkvcBCuMWvoPH0wkVDkduc1RzwyZEjRvYd1NdH7qjqQ70qDVgxfIkN5TP4Jp1F/GYn
VTGgtxyEaYeKdDvqtY3q1MzPkGrQnyJbX3+0OeBIjoONS9c4QicirfhmWNeJfjxV62fOs4h1r5oe
6vDeRWPETf+Ms3Kc5ofeUfGEeTqeDe0PNlFcag51j4Zgsl8wRrHFjpY439pZAvtsDsAuqrTrwEAi
J7LTnEyWHzznIoPdcqxFkNDEJgrEFY3vVPj1ay+DpGXwVDuUSvwhrQHzwr0z17zv380iHHLrsczt
pijuqM422oNjMVgNbLCLHPjVSZT6rkMXb3TmWp5I48WVg97Vqst9gsdNxksten2ONoAxiBbaM836
1mEuJ7MH2Rj90otot8RTydxznDvtDz8fDIZp/ahEm2n5n73LjqoGcKKvVWX2077FrUeSI2alGuzf
4GLqwc2o7ubl74OcoJ5vimCy8hj18Fo/8DTgTzk+0PHSs8fUsZ3wSt9fG+d2+avNRaNiwA1gJC4c
jFuTutSPTTzkw+GV5rEMtAsZlwgxmXXPM9pO8cp8WSxMmqnOLb40dTtxd+uvOBke7u3OwdnNeIYM
rQ9rp7E7RnGYgm56wR8AcvluLDu8X45RautVBunU8o9eBZsHv9bC6Tz3JbeUl2EcjVKWaLyXgXB6
WL6aKu+Tr5PKPeU/tsEymxYGkbZog/HBuRygttN7xRO9swkXuPwD9EvPb5gRerZbOAXpKCjM9Z7t
udKYQeKySjIPutlre+OLsICAsVOve9kM6e/raWcpkMJyYyQC5HvbGpE5QSAUc814cDwSVmElgBzZ
sE3cPAG8rPN0tIPHZAy7/k/TMyYWrjV49NE9OtYyCgOl+aHtfTBEN4mjfVVZS62OlWfVjn+A4aiX
oyeMBdfa90f6hrBKyEo1E6CX/Q9NLnbim01QgEuyJ3nFS+DDwMbqJZYzUaBNaaEndb+EhrHrVjkS
3rQltPkmtPLU8vCtcCZ25QWDmOwjMavb0y1EipJDjUYXtD/sXwO9JRO2l81Z9w10eOLhF5Rb+ILX
RNxH2BVJT3xl8w0b9uvB7NX0Z1RGgZiPyg6n1PhzNlG2rp4iGjQdiMxTI1uUkuJScrpUqh5wLmm7
OHeDJyPMfffUJTnB9QfSJddQEEkBZXDI7NARaCfyKVRfHzCQKg0gu9Z+odjUJjhUSLUkGeZTxLbE
1nWce61zso1pmMSxm2ET27+9P7w30Qp3wDq2dFe/aerFfBskoMWNVms7vSDVUwTe75OplDcfjMiq
mPJgegUGu6nfUanZki7r0Q2CiiLM/u/eR6QrutyACyb2y5soWtul47sVL5e9ESshvSGz8jn2D0Ns
KoaFno9ILwhWPeEIab+Oe9+/jZtwQ6PbSExThoQqTOHqdrLnxTh0qe/0DEhvNJV234sMB8efZqzt
8D8+ii998ZC79AwnH6Quv4wEFybSAX1kKvAWbuLGZW46HHIX8QJDxyf7Y7MIOE5kHBl8WTcfp0YD
oTk5qZTzKzIQXtl88AYIna+jHtA1MFetqEN5nUj29h1MZdj0RRWJlyYdoZ99ci4LLM1rRu+uHAa2
82NYNB3LbQ1isOiqJ/mYNjFA1KagGISvmlWkessuDJPYEJNQjrx08PSB4Arv/EyXD6Z3I0zJUMsZ
6+HtlCqvC2m6FsagfssMoxnzz0OMvomxN4OCLu9TSLG48B/sWupAY0IEu/3hGaEOHLpgxg4YPpGb
ZB16R6GexcJEbXi+J0MqJVZBRkzQeQC1onthk13SsSECoCMQ8qeJb67bfy6ZfT8wFtZBTo+7b94/
Sk85WXwsLFMfGpYNT8xHSxPdjOhgy35pvtVq6ThjrBpjox/rCdiYHZZ+kKvaYuBnRV1W3KzbeKRa
DxgdkyYeTCtGeeJ3w/PK4lOtDQbUU1xiuI5xWJ7wjAfPGchpHjtRLShkDjOd0uiIhXEsow0dDALR
Oar4Kse6qRz9ecCbzjfEN237x0m7ZHqwD+STBbeweBAz2gM8Ch2zTJhVeHhTL0OQzls2/IyfLfag
4YSpoYueRBo5SG4lwxyBGytDbyEN9MMOeseDp+aUX7EvqarB6uI31z+wWNZMlJozl2SSmE2/4NiZ
Ez6a6D8jRqxSi5BKDq4GEkz4kAqtqM7XEWA9ES4Qi9JhzxcYCHpG9TWFAbJz5ZecpyUkOi5geZin
J3sCAn1WW8qgI3TrqtTuusOS8a7Sg1PVc4KbZV25RSn/oQK7mJOHEXxvGLfIwQVxu8/GhnjExOVk
KQ7gtcP0nzYOztG7Ncy8IyNvGmqrISioia1eLQeSKUQNmOO+k+Vhj9rgeWksgDLsT8NSOGLAtT2t
ZIjCBbJvsOxpm51bE18dIw/T/1TkA7bc2OgJRf2zWw6LCu67KNJxW167S5DcVWGNaRX9EjJj73jF
02iR7b2BhScqdmVt5gTZONs5Jv53fZUsD36TFJn4VMWziuYXVsyC2dWuwu09ShEG8TMdvsJGWDLE
qkllq5N1WU9mMAy8T2xOKk/ucuk0PCdhGuoYuzlzMG7Au6zTicKa3azjbfmpDo/qSzjleoH+lPVU
RnNX79xRMBu8kksI/f7G/cvuCQnYppuZ05Quweg2VWvL1kKtqkm/Xs4PEANCO4cnUs/epCjGgYhP
KffuGgU2MJsmkKzt9+/hl8MDMgDHRkRkAthHxeD6NEd/u0F12ZDPpj2W6jk1G794mmuSiVejdsh1
DjUq9hxr71/2hgvNqcHFoEFr6lnE/7+luOZ+BV4VDd3XNIuR9T1aUO6jHMjDFsrYT66a0v7JatM+
MrcIjLZBs2ctFrP3EBUxNNRvUWp0+IVOYmG091VbBqE4WAl25tFdb3sOY50uNIpkeFQtdMnALCxb
+TWZvQ7Qss3NNJ+OtsCqwDokaaBp/7Qpt7h/ZmxdqLCVDp5I5gc5yJnw8FMOwoiDoIAPINgDNEAl
7fp9W347TYlfjtQBFt/qvueKHtjpz6zrR8bbaSwuusGYCveSY53NtsYuG3exul3Gegt/G5Q2Q8Ug
xdOZqmX2DJQg5+IXGuzig3xnzvDZcbgORg065JcPdo00z9EsHC3lThDOOwDWjV+YrK8HDBz8in6H
ISF+OfkxCpv5oZJ9y8seakOfRpZjFJn77zYw8Op6sJaMO0mEUGm36zMgluleiWlGsdM0ig5fNWvi
FIq39ARaSmB5F5vRmD0rQc+yuCPDj6RxCDh9LXvT9tFo4ZXlcd7A8d6oedajLIZ4OT/7kFnmgbVb
+fUHWcJtIEsCiIQ6tT4LYrn3C+ya9yqj5DdGz9QzpBT/IKPHmXRJ6QjwNjpmYfdOc+nxNpTtahT5
/TVwu/R0Kx1TgFxUh9G/hI9Ny147F1X4DMBcLq/IgOu1jt1SwBSwaarligTw7Al/+7q6ogrLFN01
GltugjZ6l/xscjEuMl24/K8uaijguJPd6P2xVw5QelDSXfkhNnUDTWkRVcAp/cSaQU8b3/XcLyFu
qW5almdpMfV5xqGtnGy7hqtsUKnd3DcVXCID9b5OCe9LW5Kz4SiZpzNN203r5kF3aqivW3AOe+Kg
fwAxhNP0kRj9mSRztU5tCxFKaIX8Dzd7uz9FysRkw3XSZxWHI1liWKR6Irid34f/JAbIE0qoeRV3
33LZg9ls62RW+Z/kfyOx7pqKoJ4TLWKbZgPNTTvHEbhh7zoR6Bf9/pje4MmhbZMHUSnn7WIIA5J7
/WrxuEeIA5/lL8idKTYSP0v1LFKuM/MvcT44sqmN8p1nj/BdjmaXJcy2wqbwnX5wM79MbNvWrbdk
ifo/tKRf34wOE4YGrP2ZLtyMtWQiiMZacrw+4Fp9iLbQc19P2fL6/ku4sfEgB4IOh+oa/SEeS+uX
tD9KVLJ0tE8+q6A1hlPdSQ2/1rVqY1pmBk/Dh7hqjTLUsWfaFM9rzJX0iIUQnUV9TDgwhWj7QnG0
soXbXhG5SrQ+TfWhpTQQass5GbNPVpIuw7ILVNUQOLjNVHjZf95/KE+fCFczkTYoDkrGFll+DRxc
v83IndPFk7l8XhHZSDSR/3m02jlM91mwoNp/JwEzYXPVBaTJ5A62bT+IrW+WuhSX0DLA0wwdVnDG
RpK3lA3zGLjq6yJwTjS2oLK+gxM12uUgtw7eXzZmWDAC8LIMYM4V44m+F79wju6Aq/rwTdJMgA/4
JViwJ7RkCLLdVFcOOkCd8xeSYZRVFljKYJMoaScKl2lTlM7RNzJ6ZzdxjU5MvS+LFIrv/djKwXhB
sB351R/rcCyz1IjUMmKzAgaHiaZD+uJaDY7IflLS+oSy2hmXBmGrmM0rllwq3dK1GykS0TQjDMGZ
8ohrl76/Fv+XeTqS54U0Km9EEbq1cUpQdKNhCGdqouFtILGc+ahH/JfThnIs3COAXZQ8f52bPn0V
i4uA1bOsHb1CNfm8/VGmccQ6BQrW7zCwkHg89Vnhfbj5/np5vSi0drBOlcnVr2cRsVaWA/OL5xXK
hLltcr4UY+hzfXzEgLpdr3C4C7Q4GPTN+9P4rKd7NY11/xAqsLr0RQ/cbeCTDm6eW0sr4UknOqvK
S+I3MFInGfNx600IR0Q7bgdjkYcWyIEBRE6eObI3orYhqVhzM8OeNG44siHzzVgYGsbHo0DXBNZw
fm4i5lLcex0Sg0OdyDFHZOB81XVmVW6paxxdMg6VdzcjglkhCGkOY+7vBmsOsIImR2XXyDZlVqeV
8cEO+ct27YMFoqFPvZQyPYKf16OhSr+we4q3X9YtinTEZcjXYrVDutr+KGh7Gk6+XzvMFgQdavWM
oMKHCcA1m8PVPbfIRsEXoasD6shtxS22VOklc6l+q+rBSDy4fhXXmIqxZKuOQubj+xPhpp3Lo/sH
jUC4C+Cf0PE4I66f3TBCSp5Vnd7V0yxC95Q69eAn9xFIAjLafeyNQXjEM6mzVM/aT/uy3rrZDNC7
8YdKdvZjccZlBpP8svgs5n6cxJf3b/KGOQpnDnoF5FkscCKth3V7ns5QUoNASOe4Lpc5MgBs1FoU
wDSa2WaGSpTGAXABXZN8EyskBF7UIHFROWJrn/dIK1XdaLxgsG00ydZsUg7LDdYZtkM18FKNadOq
xFDaxUdDm4172AgBJHWxdNJ9RdLOxndB+b1y5qPef8xfcHJ42cwsWvt0xTICTr0ei8nw/KSJx+S3
1I0zx9kifUjyvLFmkETC9yaN5PcJo/t4M/RD3EII4Nwp1bYwwYu6TSoonn20Uf7COqGGyXTUsTl1
ml/Dh16Vw9w0Vfobart6V5/RQSD0KqhnkopcguWJgp16FsbI/MTjSgery/nMJ8RwiycvnScdBYEX
MaX9xQPp6DNDr6TLoVUlTrW8Bnlv5+K4ILNhf22nGCrAFvM2Xfq+JAMteQw7Yu8jYfu81hgzh5Z0
iOpVxfJE5pQocJP2EpfjqMKupd0IuKbBYxvVtKVi5RsIb9ejVMs22wZIl9l39YjKb6Fda86YUxfp
3MJyK4vbC0dDJ/7qAqS+P9y3cRkbMEsOcoRFdBahpXE92uNgZWZEzeZlzfKrLhjkocnw4DwAE8wI
viHtoXfe9697HcF4uuRGfx2MMYoGCKbexoO2mDMa/xr1ZTbMSIl/1zGVsPKVQlVVQJX6v2SqN3gV
YN88xH+fM7QkQ0iDlka3AfmGxuavH9JVix02hDdf0qaB0qKtgqRj4uAmRFfvvNSVqrlDTU5jh4Vn
Mn+SRFi5t2Xj0V9EGTf8Ysx5wog5ZqeMlwv4Iy1n1r93LqZ6McQaT3cvwiFilFFd/6dvjw7fy9nx
ybyBhnUuPw5uFKcPUGrH3LkfJkeZcB5lpD+KMGXhNkJKFcaL1VMkw1E7H0f5OllZvqi9zBcUX2gf
AGaMN9nlRo101A8WoMHJH8eJGZSf0hIYxT5VUwdKvhPLQj1uU5BPKnOjlNNDol2LsDVFpi4+eF0S
ReW3+vIiJjJUNf9eKYhg7ta2htF0PlNFl9l8X+W974+HIVKe2z74qqeA/JwAPfMANH7TZwKdp0h5
Z/i5a7pIGpG81hurRZZN3c1mroMKSS7lV3cYAgkXKwXsI8DN4aFrYwfHU5K7Tu24HYvHhIorA7Zo
oNU8pYRkS/ylxAnJyg+NdMt42Q6kEMDbaTkB0D7HVKb9f8ZlqG8lc2qPWloBZEV4sI5BsRSgjJgS
u20df13XcWQWPgB1XUx9KvaQFxfH+TSaQ4i9bVTZCG+cnMJaYGwYXaLvbwExhRNlRVA9Y5KLQQ+5
ofQjA6EiJbpBHGExHVqlCoOR59jVQV3jNRTaL1PIIGplYOzairCxiIfZnatdQ6Gy07aVbstLdC06
9Zq7Hqmbyrgr4jnhm2sxSXWmZcb3GVzwQN1BqqC6tktGI+iTJ1PasBfwJknA34/FnMkx+CTMVqn0
tzS2q757tf3C4+oCyJy3IYLRm+YTFV1m5ilDj517LkNX/0yieOluBzSXrce/TkDZEb4+qSHH2dtA
wCnZJ7bb+9nnvE0L7hHJBsGffrCez0fQ1XrGeoJaPbEzxidaEPd6PXN1KEM4gn2RRGVut1tgMRnO
Bt/ipK03bd0ownhn8Kl0bC+MjZXaEV5IXIgrI8oEbtzYmnxi+yJpg1cDCkuY/GOKmTrNBgEgg9hj
Ra9hkFCvb825rOItPbnwdGjaNI062JRuCgHkpERv8nYlxUFda+pbfSCsJDnceEFQlRdzDGVsyOz3
y4XW5/ER/F4q+9B3saPOlNXuU7czIDwLqubJka7Ngooq1R6s7TfkcA71ijCeS/6sMqSG1suh1zWG
tcrf5nVJRX7TdGCs4O4ZYu7Bnkr2JIaHkqbvCiesyx/OdgkTfRsPzNhq27YywDkpHBb6x3ae4w64
nCxWMNW/ryF14ghZiYNyvEqqTWMw62HbXMLt1C40eHApF63sHDuMNQPHW7q4+7yIAkbbJowLAYul
ziO0ghmlSykE+++sqR46vROnRLazDuTXeL5fktjIhq1RjRrfZO+smuSzT+Cn+xtFJAcKOWssvzJH
cg+BoPZLTqur1d4Vc68rWXY762odCafTxTtPgi5mR+CamT9fCTDxJZFo6VVlENcq30pDsgXhEue+
SR0FyYE0hsG3GUzcAv/oLdDhem/33lI2p7oggMGs6VJciJhyswN/04Dc8AG/+zqBA6+Dy4BWTYBR
3rlhRh/uP/XKdDpKL5Jo+ZSUjS4zXzAdsxyJTEIenmm8YpZBan4MVl5nLFxet+cwXQPKFfRI3J7h
UhqqqdxQfbJrV6MKY4tOR7pZExe280w9JwijcxtRTQM0d1MFusDz/wP03IbnAInkTRYEABSK0KG/
jWSAxYMClBaR18Ed5+qpJDFQKCMg2AVleTtWPTYdeymahrUSTQMZDequegaTdGqS8DpbKcfFQf4F
rIyS3wYf1Z7lGsWFrhPm5xpwEpyrq6PBtPw+NmFSya9FUesjbS3DZhzAfrVP2Ljnj5IlwOjbcAao
lFNQqzvr0sFthO6mA209MKs+10lDfXlPOBLWzYFQhGm/74EDGQXKzfqkWUqqi5/WLTxqUlGFCO5z
glX4GbWFl2+EOY7j4xB7Rn2IfS/nb1kuCnqzI9N646Rdurz28HSIt6mIAD2PZaYZqdPc6SvourJ6
DlyoYTClokp/L8KkU28Gca6HW2CFWLnbHlsbOe/lCOQP9W7s9If4I5q6KZJOqQXYYNPu/1q5VcFH
Ieqi6RF1GGhoJAd4gkwA3VTzOuHMOcTH7ZRr9NCYTJBYYKwzLRGkg3vMTbb4z2yPMDA2NUDV/GgH
EVTph9AwOg7wUpZn8qNKHC3Rnag4Gzcop5PjHkZbaKDd9HoQEHNKQdueHcr0xYuYoE2fLrG/qgpN
6sg0dUlPbVhcy2HsUGau9itpvRggH2ZbsrQePoFiGMTDJVkRrqkf31OGJsiEVednzb2cOO+aXScr
EvvGKMJ0UhtzAVAcH5Kl0hlNn+Op0W195G6KJ9cUM9/zS8QtZ6gMZzh6LRZ0LVpQxR3q5YkfnHK/
1RnMoGyT0ATB3zpFQYSmqbsal/hovs+t7oz9Xm44oI2M2xq6UBO0e1i0XNM0i16/OLuPA3dT1WXZ
kbekzRy7Wy8taIDaNDlCBuNnj+bRRB7DycxL+2C3qUv1ZipcXXzKAoV+1R0thfrljXUkCdeKrFAI
bQWwUzPjYGflrEtdTYCBI/rA/My+Q4hripLnTE4i6U523vjpKYWzTmAnlnHkAkxKxSs1Ucvnrznx
Nav1kqRLwVrGMyozE7q5XzsfhMBmKz8Tm0NH1m3xMAdxzY1ZDWejfbe+TChL7tLtw9ESy3BgSw/Z
4DssWXkR65/b5tgjtujwQzfbYhubNJ/joIP0EZW2rjXSMSO4LxVWupI8KF3k2arBD8TXOauU7+8u
mWtQx5odxCHJFFv/0ZRLz9+CN+lRH1zFlrqSu9ZKZmEZYWLeWXa4DGozzhZ+rQftjWW+CNDsghja
s2mqfol9W3NbGqNpa+fBS6w6xVr10gOxLkYzqwMZbESbWIZABcLU6yW5DJjyXT3JLlBQJCjMFnfd
WOrCwaa/zLURadPTNOc9iso2p49MZjxKk3M0skYJpZx0Cc8a4BUfZAn8QYOtiWNeu+3T3IlfqCBa
k3nfUuKZ/b0hILI0CPqc6WwezeH1gAC5ghf7qWlqvSWBAOBAu238cax/lOdtZGJmsR9w9gulvhCI
BVq6gzN6icOHUhC1qGOQImAGUwSR9+Je2Ibbil1JA4KMPg0koczJQXp6vPLQb2FnTBeE1phbTayL
POYiuFhIKwUkM3xMFwwQMPzwU+Qgz8VSKWm/ak4rr9BeaMqkukV9SW9fbCjUeZGD1jv1TGGXMV7Z
6UU36r3HKGiygW3PM3IT69tbBqPnkRPRmuNpEX34BY6Ol2zlVOvbsXJXl1amc5xZxRQnAEqDabQI
MIO6tc19g5dBLGBugyUlRIFdViO0g55GLl4ChEH4g4LG3LneF+OYBOP9X6Uj4HnuO0ZyjmfCy1To
BX2pDrZxqjcmpy6t+YDdiYq+u0VnszvZBYJum8GfWxyS8r4PeKuWSiUKVtt1mU3GFBuOt8mmbgHv
3ai8y6zyi+DXwCE21mUtyzDz4ThmDRpT8OYot3nBKVOhfkCI1SZ06M4mdTP/IuUGC+wKG3eIMu34
rpARGsuPTW5yEiGvDsaRRBvCv3Q8td4IXzsslC5R4BxasRUkPC1byAXO6TIZieLBJw5v6y9xtOgN
q7VEzB0pEmZ+tobja9XU8M1Coq4gbZzGXmeQz+GUEr8zQuv9VJczzT5X6lVsuML5uo4XIKPGeqwx
d8mLgQEMvWGnUAJ0Qw3CNO5wmLCeroenlUZYJk6rt8kLt1CKVE/Qqe4Ic782UdsaeP+00Jr/nUwm
MU+Myk3xlEqHGFGdseO0SzSTZLpATz2seeY02/P5JbP1868wTxo5PVbVuHT5nVDkubDmAx8EcOvR
LzpNR0zm9aITMrOZDYnuxfpRgge0P+ZoacIYFvF5mawPOIQUfJk1yIQx2+lc0tsCkk/c4brFUEFi
AThRrhHo9biMy0lfGTKZy9tfd+xqnHwe+UJWKS5Vk1aEehXZmWFy+9KHelx/QYs65xCUTaWXnXWp
dpalo68jVK2T9vFyQHaIgOsDYmnO4eqFOpJ1sS4IJgvGxzRIXLoL2kJoYMerpa4SJt6g/4VWk6eX
eV7p038Me30MrLX84rIDLmfwvjuDiLQYa3rB4o7nWRcEM9z9dsTLOjyghD6wOXjjpJmrazSf2xiN
wGpV+C082xdaUKWUvkreDnqJlmWKe+EJ4QzJSq1cT/+1D71mec1UDKB+6tk1TXVvw/+C0bQ+9zqJ
1pexrmzPbTTlpL/UqEMV4Ef4F2CybsL/h7PzWq7b2Nb1E6EKOdzOyCxRgbZ1gxJtGTkDjfD052t0
c5dNVcln76tV1pLIOYEOY/xpRAHb0CH5lk2Yn5IZIo0yxkLOHhxTG4nhrS1Knt9lVsVfTUYlF/fq
AZQ298vYGkH54PVVMU94QLp4/gEdwmF5YorKSE1rD13gf3P5Q2pZhaF1Inac4cxIoTEODvXoSXQr
ofLnX3lcHiBRhEBI/AIRU8g/iyf5aghoAxgaJL/akW/Ve/yPCIOZX8Kq7gEr3Caux+hxzrpc4le1
Q5z7qWciDf8TuRnyRoBvN16+OwJ58zcpOuaLOeEiN2rvhXxEqGI+7uhMNNgnhFSM8D34uV20X8mH
lTid04cSpxu2Ra5cBRtRQAz8hwaKEgUDtn0rL/4pyyQ2ObqxhIx/Dae87ybQNEDDQfjQNNHN7d3G
P5rIlJmudT02zhMzDFviikrmQWD0dgoezSv+JLlyBnvemgwdpsid/F6tu19/ip96SSn/QrHAYAjJ
OvjvuMjATA3fNQb7kZnOLBe9dYqU1UDbsWsV8kXICqRWG7ZSKoVUVUa//jD/BsVpbBFMwDWYvnSh
c1G8w4tzRKvd4MXiMfUWKcZfBFUWJ8zeD2xztm/FepZOnV//4p/ehSdDjqDB4DtIcHgfSWGPcopK
5E6Pnrpwgx44rbjXdPrkdmhLdC0gsilK3R+Jqtt//THef3+pc+F0D/Dcgc7/pByZZovpZNVcPmJR
Uqhl6vMagLAzbkfafpwHjInee/lf/+Z34UDQ4FJcg/4fWlwGBL3vbTuRJQh/Y+MhrQbZQpZBTN9z
ZkBGS8r22HEEvyIIlbQIw9RlrzmFnTyPgSLkqe7GQRJ/sdo8R/T+68/2fonizuBZeAAVJAY53nu4
wyegHzo9JihJddieUmCOU0S9rpboXCdcq5oNqnxfXiLe/w/08p4x5TkxPoAQLosoGNqU9zkfPUNV
Q4T//UMhCtLOjvqZoMsU5qc1GTt3Ok3WGJjfy8KXN5vl9LX1vZuwRyTHqMMtAwydMDshv/FEmTr/
lVz4juDBS0WKgxNAIVsBFOFPQla/Wy0vTxlCRjBK94qMUmJDYxPR5//6vbyz0MCXE0KKzAe+DAEb
bMQ7GIwUF9qDbnMf5ioMt/Q3x+vHtriFqneNzyE3B0dngL+8+p0xTwvoz8KwAcqpMVlmI3paArea
53MNjBNMB21rmstGXuEoSMPwG1WhM9wyrUaWLHzz2Bgvv/4O7ze+z+Ni7IZPlgqv7SdpGeezwAMR
BcxmUz5Dta1bg5oDLCckXvolzDyqany/iPGsrfJ4qb/+EHuQ2T9xdd+WM1FCIn+QhDB26925xx0q
JPa9PuZ9U3KpiW5owv4xYq50/JIsi+HzBo0VZ+Tzpsof7RfPfOT45aGAL3WfxsBb2+Labp3Z/N3G
Y1J8Tw0Lg5hz8AdLIBIKJ2pb7OWrIbUcTRIimyfVKAGLAwiG93IRG7I+ddnbVeB4WB1Nwlcy1CG7
Z7NJFjFiRahBxLtXFDxIDN6URhrXY0k0/MhpxvzKSImQqNyCoqDBFn7qws5OZ0hrPO4buycMKd/0
0ervtHqCWSxLj3glg16QrAdTHNYHCBbpdhXFKt18piDyO+EbpNNUXQunkSKdJBzkvi+JHUzNc+BR
BLYn0iaHcbzruxSd5Rn4IDVffv323sXUsQ1wX3FCmSi3kfPQtP0bDSZgM3VneNVHjam36utTM9FJ
3gFImnGItXYuIzjPHgpNpnHt6nYNXnbK5VvkkwTozK2QZggCQ6ToVQkO9NeuIPGar+ZiJ+Z86rrQ
j/+Lsn3P2BJYgTCJsxZTF/K291JLBxc/cLnZP9BFtV79J3EHaEIueKtoK7StVe/UrSYjLuKiSOjj
1AWRikBq7379fP8tigHfRp/ky2EDeNYYq/5erCRWVGsBpN5DsBljjwRhYKxAwoBEwJb08H+qQ4il
CzhE4a0D6R5/PxYMdqajEfSqB01d6rKxU0UhsQYZFWrnI2//r1Te98wCR4DHqYqHCp2h81NRWIhO
SkTm9iFL84CDpqLj87+9/f4yGBz/YxANkuOLLYFn/ebXD/un348RgIkeO5xPrvL70X91uabjGlrp
vXZqzBwIspH7l4mssjwkFredjVH5v7RpP30AXjMyN/YUxjKT4/nfm8kHs/RJWBju0E/up4e7d3b6
mk2MUcI5XBFVh6G2z4bgt18/gPclWGhRBEqNBHdC9POFUDDKBWdsst7nHC7blzCcyMhLB6ZuVkc+
dG8MF+KDzOE/Fvk+xeGfVwA1J+dohP6MGpQ19+57F54jnK1q+nuMTmk3PQVu26wvzM3Kt1tN29dk
dzi/jVYv+XP2jeyx9PXOFPRcgq5dPtEtDQHyzO2Icwec6dLblYRYtC4AJmXHsZO6Yg3hCzMp7YXD
1cIgQ1f6z+Bvpfbi14/1fQ2HHJiFjbQYxSV9xnuSKPbidmlsK78fI+HsN5adFcwc5poruvNUF8LL
36xo3go2/zrh6ROmbOyQsf7HS35/pJBdT4dBFi+fChLtfdMzl2OUOOOa3we7cIjxGjApqoZU2NOv
v/zPv46TC8pIjjXHHvqeNs8zz4Mt3bw7UlIC0Jmc/Ln05JaCUnl0u/8mCL2fSjMuXdooDjGSRJh8
/f5XDkO8dBHV6J2Wfee7TG9JqnZ7mYZZEjzS1i/K+3QdMfYd+9onpPTJnsatLS94tmOzv3dbFBni
QUNk2t/lJXgVaOijHhRvKWOgDa1hashtw/3XYDT76G3TWMYHn58qa7cVBQhGvXiVvEk7D7K74ZaX
pWnpV5KRSWNUfXjCEJAARe0ujFKJybxJSA4lyCpJ2Y9p0vPXQ6XNaupZ9iI5OlHwwCYuAWYyVcPV
RddAoIlKusoqYVPJBXI2VHpgQckdkfYi28xjGXfwSkdcXeiPMsX2iJqRwpB4QS0/KH4miYX1WPX4
Jbr9aJLaAwsjtFJ+JRla8ebYGnJfosIavom9TW64Jg43ipM+LiVepXqXUjabr4zT9YdL2BtuMh7m
3uhX/zpU+LCi27zb8L8rRMA055nvnQPMb87FS3D8f1QPS7dF+jjOleVZozUaoW4Wp95eNFsNmCb7
SHsHGhQgCaIjwcldeWzWnrnm1xiz4modlThP95yhHcmHGXRCOqc1Ade4JALCwO7I5j8Vfbqkdhl2
5z6XISsJZwuwmktVA3bW/k11GeaHfiOQ5Pvozjk2Ny8ps/GQ8Lixk1Up3xJALtuXa23ZPECDkWoU
oygR+vrSsq0i/66y2zm6z6ZgmL7kRFbgTATU9rbopMoSTGA1RYwZV0MFCYfSlCEOee+6oFOd61bf
kVhlwXEE5fe7szBbCcsmGTbZl2kdU2hSoHYjwUKBHFccfMsDTTs3ZYER68AfAZuNRW56156J8izR
GvAiKg8oVxbv901B6aVvjM4HonWxKZ808qulArZiazX2GU8IIF+r0hWyewLscJ96kyna6bHbpmL7
OvdMEH1hsqo1/6jQi5LekeZb6r0s/JztBUJ3mv4ENrHcF5hYMX0gradq7YthtMb6ErjbYowfMBM2
nPve5kqussDBPyCczDdmF54GRT5qWJqwA6n0xEi2UxxhJnvaAJCUxUpX7lt0bsSSQiEEkF3bRTPQ
nIacBdetivxePAdhMRoQHgrW5eSVqE6vTgFdwEWr72a/VaFr5c9qWU/+wpYt9o0rTIDd5LQJwnKb
s2DQPctQMeQMvY63m9awDVEchdIQKVCgwKPKwlTq0dy2c89E9UnMxnZqu9gDmCY/TILm2sfn58Wc
9Gezq7wJ3LBMkxTfKvLfp6BwkhlJmVaO1kvKZau/qVpi4epj/jNLCFScogwpIopGQXhqqxeMUjN+
E14vJ3eoo0sTTkTl1vL4282e466YNXf7p35MOsKgz0tpDiq4qvjdCqoHXwQB0WhxyVjL7UWLZEkh
n4COSddJzBeG83oOhI0OYUiSbvzcVnbAvEXHExW4sULWFS3CCCGJvU/zVvICwYXkE9oW3DVQ4jyZ
KDkp6mazzQaM21VWuaqbpDIqAjXn70tBYveqc4fGGTrRO/Uoqjjg132ZBuC7UPypJZH9zkq99NHL
Gn8j/kYdlFkdhxyi1cIQDI+JeqlZ5Mc6MkgCYRAFiZ4vndpss/p5O8TeO+safiWyjLd7iPM1brwD
Dm7LZBUotZR6NW9rez/1Bp4Ch3yAI4JHpk5K7Dl8PCvspfCJS1beAvmYSqJFccaayVa6DLfuJUCR
LJKOFJO/X24KpNIEr7P3T/p4UHDmlFtyC7okV/BefaVH6NHOsC6ZrxeXZXJs24x3GnVGkGOTrWmA
p2Nt9NIJZaEy4HmrQxxrtkuVTvCCbL9S1Qe/OW53yvd/Fttu+5rXbWDfi7qQf99RTb/mgmoFGCWl
ydrSL8g0FwkY2EyL37JP+bASuIoiYr/m3GCkppkJ1GZLatyE1Oqdv1G6pHVz5NIQbgLr8OhQZsCQ
FCoxaVTnSmuVaAYvk6Q9jTPqR4+kVMseJcFGnQ6L9HsbT1LrhBcAR9tJ/5elBFCL+u2qdkPEIhsH
LYAqyKlgHRUcqLzdeKo5I3EiSxVLoDxZdJyV9Zgb4Wo+dP7O77RjG37r8dSlvzHezawPExCD8YOp
26E2fpelkLe6ZsJaNF9ciBo8n92EclKmS6AZyBnDRFybzWDGF226i6CFDMx/2C+BBOMkqgvnYvio
DZujq8Tyg0siGUBNO8v7BHTaLcMjBqw4qU8+UOM0nCfTJBvoPCqJvFq2kYpF0JWAvu7Jb+IEuM06
e0JzSGzdVkfHpGswu8PTVY6xXcq+ke+XN8QH1weyLhz1Qgevk+xAsUrxiCYF656L+1l3iKVXrZKw
VFqYyCBjARNei/vNRj6x17iTKqq0sAhjltS4RHMij0ycpnLFQNOw77za9ii0iBSU56yTjxMLBj1G
unweIT3HhlTl3arVKyFJbNPNNYfcgm0jrcNJqvSkBQ8oj2RV6eqfSH3IT+RGlyhslY5SWKgFSW0n
6DpCJR0xuQr4VAPEKDtf3UeRHaEOMlAfI2BTp5MqnnpVHiJJkKeFphsTRe6SJIXgQtGNenkyzU+q
KbtZJj6oglSBPIOqbFE4+4T5idSqbKRcyGB4khzyYEa3ecX3gu03QhlSpFbzlCBARfCg9lwupdTd
ARLFQUXaDwiWgttwrLuGocdm7LuvlXrZjY+q/WXMCWkgWCFF2Pbs+KZkeR2RJIP4Eiei9hrcDzJ/
gExIqUGiBZAst5KRGPlOB3iKBwWhqUrUazxTm8wTl2r6qInfdfBKgWArxvWXHqfBldyStjjlSvhk
UV7w/ruh9LrmozlnBEMfqgzSAplVgXYXOnE/rfUeQ6C/9dMpDLOt9G81WGEk81hYx4ScjFSG4osd
bOaWLOrjKDiM5uNqwh5CDSslnVN6rFf5e8ilOARrUpYj59TOVuvqtVgYiVvcW1zJrBz9kLXxlBsa
F/RRapzS5WlQuhVsyPXI1ByrX5r2hJcoGfI/ft1PvscoyGIkWhDOhmGExOu8B+k2z1+aLKlLJte0
yMCRfKt6fpMk5ao4M21o+V/9YjxJtPDAM0DmeMd+SvYpC2fswmZL7/Iy7cLXlU4hwE7QEghDMEZn
YCU711wVHPO//sUkSv1bewlDavl49AnDhzQ1iT//Ny5komHgeQj7MnrpZoRc10nN0F3mgVgdSW4j
4QkdYUsZ9eZxm6MlTs7E+qbNB1tFqfkOVR49S9Bbxqs1sZDJZtoBcJ0Mp9XGYGpoDQ9VgMo5PZmk
7BrjMU23pn/s0Z+u5rEK0tTNceia0tXAYLApIHGXwBe6iXkaU1L6qJZXNl+3B7WhE5FiV1e0Aitj
hD7f5kKR59KrjsZpypaRHEfERJslri2pMkMGBj947WND6VFUV4DGwf5OxiZ64/PqVU7wUmyxh503
cI1pKM6x2JA+3nd2TC133SbSFJ6QnawVRTOShLY81F6RNfm1XKM6frRkp4fA0IuMuT+hRGij9Wnt
h9BpMV5nslP1jHBL0AsKMj/XW3PA2bWcnDnOjOKs73dvGMLF+G1dSdBpjoPTE07KsKqyMb64s2ky
lIguo1/LS0EEjB1cs5Cp6OZ5XpG6Y+nexrVMzpkYBtiiXRdcKQSc6QBR8CeJM2l+TSh7O4CiosZ6
duq7ccaTt6ksSs1+zIg5czzlxopk9ySWIeiS4+isdI9HdiPyttuK5J6p/4JAYsP4Y3YRsRnPdCN5
1hEY1ATmQOLt1Bbfp3SZzVcqLju8ndrespJjwUCyCT4CmTJMhw6wVIV6FqYTL6Qv4mktHkTYygQh
pcTXqZ76/jF4pVxNqlcQWyOt1GPRygpOYHOZBiqn2Zuqg01VIf5SR12S1/AzaeDPiOj9leCv/jQ7
DSM8+jw08v+iMQic+PceA3cEeOQ4IfDahRB/T2RgSKthyVvvVjRp5ogDkr2kyb9Y6MeIhsQmGt8w
Wgb2ANCmqcuob0kIsePgZi5JAz0t1pKBwYx4904tCUEP8zy24EGTlXwpy4nQ6citkvnRDqphOKaL
69+ZPIOJzcwZnRR3qPrAjopjGY2DeZp6/r/0WtmF0XzIC0Kr74yW4Kcrs2HbjMDzTHyPh2LNL46X
zXi8bKv/ROBC1py7djTLY7+F3ooI2rfnW8bbMW6+ceKoPXVxEozHbFxQ3p2ssVis+yiq2ycjWANx
MPGyBIepSufTTAeyHeo0bE8gAk10l3j4RUisroMH4gmY7jwjmwz5skXwuWQa7OPUu2LGd+HY3yw/
yu7KxRv8A8hE/tRX0cR0zMx6WaqFWbpj/91P0+7FsOziqXSNxTpso4vEgfldIBWCxKuUbM4HIBK4
y9PiuVsWHXOnrwbzAYeJ8VckEudKxF91WlF9nxFwJkemDYU3fFfrbBopZ1BDz/3FJ77lMCBvIKsq
2h7GLXaTQ1QG61ezdLcLnLXLEHGrHD6IrGs/MsWxf0xwlVyKdfQ+jaHhXOPIbM5N3sowPxpW5l8X
9dWkWj1Z4IUyxCZ4JNc7uWnJ9Pxitp73x2qH6dd4GPvnFTb1ISGB67Yc+rE4ILdieFbWWNzR83b2
l9zFqbDly63pjNN9g3/hQ2MP1nmb+/xc5K5NcpdokwNmjPWvNpyLz93kzh8r1xzvyOlKn+bAZHaP
0efduaz67R6/UPSZ4Knyzkpi72OIDNQ95ASaHpDFhvcmKr+vpTf1XyOS3a7oSYwjvXl84/VTy20C
0HMEojCYNDiF7o0r/PpzO851c5Ri44uzCuN7YmfNQ9S0dNk0Kp+RoDJmpO2d68xw0kfbSZjLtont
R9HHzWviZ6QArbFxakTRA4TE1qtFiNhN0KzFjZN564fNNsZHP2Gar5UKcZsy9OHgxNuKcDYL82PW
N+5HwnrD5UzUb81vYY6JQb9037buesjDsA8uYVnEfyOpfGFExPRqcb1dEWRFh4JICSxMHudhVphf
XA7gs7EU4QcvCYIbZ8saEroGvgBQpPclpIDEpD/jIj01YVN/n6rcyxi7kzcPLE1K06id2Sd2jXWJ
XC7M14X1kBBl833JXAMNcY+3iRL71uM4eW6aDIMkafUvpNkwnX4T+fe0LjLGdNo1MmFvrunOmWAW
VaShIYcUDi7LuaxfOVAr52DzP/mBi6cAz8BwdmD4Tff7agTTxcOReVtM7cSZkW7FMyl94zNTNhzY
06G+ToTIH0Kgz88+qjL7EFeNVRRHIxMpXRmY7cIk5aQa/rCCsX5K6T3OxowY4RSLgJk7CXDQGXfj
y5wTibdMzW/pZjNwpbL+FIPz4oM1E39dLBdjCorjFjE9iWK7NW6tkaF3D+BD1Q1frHSOeMfbJyoK
ZihCp8UC7tbmSk4NMAWMWS3Ha43Y7wBBYn6H8V6Oc+TNP+iUjT+MZLRpQfrMZUSImZV/+czKuslT
w71vtrX7hinLuCsoo9lc7vKYuM58N2VDDkPve9WJDI3uj5m7495aPf8rSW3dcxV3JpMt02K8+Ovs
v9jWUPWnODb6u2D0AgLrEbn8MNIqXfExtSNJIjYx/efUG7LHbnEm4nPioT21hRfUhyjAUxv+jpYj
PNpDv5KPxxO+m0Rln8yGCT/p5g+fGnLMzkzkS7MLnbP5KQF9Foc6rGK+UMNZgmrxE2Zz49kiBu1H
46wcP1HmPCBBz7MDD968m5k2cA6dqfqC+RBkZ9nC77HTJF8LKOjh0EhJwYGn0H62oty75ItFMHkW
9+U1acLsm+tPw01grOmrOyArceMxIHtlpiPxN7s8LHEdszUxlF7IuOvuMjurT8R5gby4RXzKszb7
K2zT7kgqQPjcg94wfMFNbspwW2gihxEHgZ3cV5to77tsfeKD/5kPfvVnt1k1GSkE5TWFw9ndOeMZ
HWLGv4IXuivcMXrCneGe18zrL043J9XBm7P2lHuG9+C2jPkLWvMbKT7u/VIsONxKZ7zOkSW1vezd
U9a35e+MnUuJv/aaAa3EGN20rui/+KQdkdlWFNmTkTAoh0u4+VT3i7jxI2NjtmvvXud1jW9cfnd+
CoRrfEpDIci3A2srL0teZAzGScI0/6FkxCBTUjq5ZSGZFMVmyXSSbOsk+KO8Me1GoZYdM0K2qSLt
KMkwpugWRWVYqE5bB5xozdYwSz3JJy3ZLThQ6CEU1BaORQpYhQGJjNDzSABeGR2XMpm37CXAFkod
mzMGgb/iqfQsiivZCCkOiYHw/VQfzHbCIXKgcYUTWrIx6X6LvahaGMWzE07RViMnoOzHfnMb1V7t
/qnxPuBy0jCPQ0Ww62mdhNgeUUMk/U0fA6mTg5W0a3tg1/n1U15NIyMHk8gb8/PEqIz0bAy9058M
o6aJNuJ6DX+YpI7Gd6S2WxVujYISzyDif750UL71szt3cf776CXN2BKUMjTZJ/IsY8sCDCxK27yH
aFw8/4q5P+myw0SqKnm/Mxny63lEvxcSrtMVDL/MCGBML/Gcc3EdiJaQvo9hgeXRrFoelXiRJotK
56RQimjPXOu2rV0jVBZZNf4gc7eYkP+hvPb+eou7s9uweJzhNJO71fTZYmHQtNe4iCF2wXqKzf9O
QRZk5ymfJ+OKlqKoP+pg+mqDjm14HQl8lELmIwRLIT1IymMMUmENfyMrkdIOc51lu7B4lWz/EZjj
rH1SpXHGVEqgGw1pI1/G93bAjtMNzzqsTltXothlQN45drj8+idqKRDaWbs2FFjvTPZW5cctNJhI
dCVLrOV3KjLL2AgrvFWYlATeScra8XmthEWdJtWZrHMp6SGjTnroFAyeqj/TFIB2mDSzLWO5U3OW
JKRyi6o+Quu+laNPKMdLl9US1qELknCpOSPLJ5RIif01b6E+TeGEvNtayXI1YqXZBGFJtgZnXFyX
8vAJF+s2DYQnjFv4JScjZyfg0TRXuu+1tz/Eoumbv8fID/r8nr4Yz81BwDqa7d2WMIVCHG0cby1y
faLY2eRqbENNWvmAIixVxpCwgYrFz2W6Ei6PA1QPAKWxZZCI3dsCFQCh3wXet6uWxzddKG1nXToD
MWraTWFEvhny0LVXarSrFBo4sekOxnOYERb5gwzzhOnjQRzWXsDq8SWktetCJfudhrc066RtHhqG
ZmC63+aNWJErw9Kmlax5he51rr0sCA0CQ9gE8O2IpVCWRmHbG1pfoymADA+1Q02EMUkp/TVw6Sjs
v25ayXu8KVTVa3qDAiFIAe2quNmgQUQayRcaU7CU3kNeuMzGfUO6gl2DrT2DdBYSqvKX1FryazVj
LKX2iYt+pRokgJKP4toYW/Af1dBPcKuDAemCiU4ux04y7q+rykqcNkD6BuvEnCaVjFPp3K+EDsqE
yhHNhpkes5zOAVuNt4QTEZG7s0hzn9rd5HdC0KMsbpSa7aEkwW15WUggG161X62JMqyRms0fsC1n
fIp56NaBOI+dA4+yNVpPZEyuy7ecY8H8YhJi23I6R2leXfDQCfGNri37Xsug3RmONrKKT2ZaTqTu
Lk4PNjz0Xe6+pFuSlw+ZT775pacf85/VWTL6sMmQODuWOyYVPmHDwx2XHuAM/we9VZtOU1vaPC2U
/6cSmXyidjlyUGhHpzaTil0DzSwolmTdTpIjJqQA8w4EfeUTOaN0oj271vs2B4sV/cngblCewhtl
o98ruZTetLuhWaFAQ2xKJQHeYkk+jC1u3E/V2sTV99YmDG06IItcVvOwumQKZ8yHlhi5DtpRug5S
fOXHwakrtutahagw4qB2W/rBPUGqjWaEBuoR9UXRVhIgDteYtUD7uPyu2DhraBKelKvi0bc9kFJh
1urGLhD3cHDVjNvltrfD3QrsAKjwh3NsSqZCaWjUGa2veebaEg4UFavzY/DQClT4WQnHf9YmTSwQ
UluhqAd7DWSmfkkGrL2cEsSw3hd1lJHNKy1EmoFVXOegABSTIEYo7Vmp0qtxkH9x2uH1mLk1KImU
qxjcS35Ea1nlTm0FOXbTBx0t01eY3Btio3ZNIcCPNEepZQJsJq+fpmvll1dpvIT+y+tHOxKa2l4a
AHhhVwtDP9RB7ENRs9vxQkqpCWpy6WbPBEETDClEhcrrUutlVFRPns2SMHeYP7W9+GIlzv12WaFY
yB0tUJ1W1PNNkfvBWTMt3ZJjJbgVfilPAqBBWfMo1m5tI+n9ryGgm+5glU3GSa9V8Srx8S3RdY0l
lyiwC3KRzYrcV+9NBxfol60cTA157/zcrk/kcePPsbyeM+UXCJpgB6F31gub+MSJVxMnaJDIjnMv
ovjdPez97lp3t0JM/U2c1YMznYlEacryDvgz7PqrNTDwCQ408peFbEy/YvFfyaYqTOx56EsRkBdV
Ku1VghBTJNETLDhhOYfCKbEr3mgeZlOqccftJYeAjlVWpXiRnbQ9lnXZjn8OpdVM9mendys3O3mm
WIP5YlmrDLgyCaHkySjethGRdDq86bYo4CVjW1I+Pvv7lWOUg7xolT09oQGV3q9dF6vNW5TE8qeS
eygfIC5wWQG0OwMTI33jWZkql1NdXjAzPj5RRxoHIa9UPKBotjog5YGEgqa9QUNAbN1dQ4YwH435
lSwbdzQ3aeqsIDvLkzBoKU9Q3YwhemIsBK3pKXHSJShOejSAzl+IQgz69tecJJ8yQuq572S9jNWG
rlMxOvFjkhnLhg6F8M+m+zZY6HfODfNQxHqCsnX5FrrScdT7zyojcMZXhn7sy2uXSCVJw5T72yJC
3lKd/WDIeFam28tTV5s1teNZ5VhkinUn/EOKgPQDLPpcyrO8uZSilGbq5Q7N41SSOdkSyGu27fe8
0YFoOR5hb+QEwZB5OeRo0kj4Ybmke5zv5EYzvlJNzWvuU0tTINskyWsrklnb3HWcmTGQcIoZR6Wq
ai1Ii9Kb1+y4Jq3Lc1EQyOQ8NRR9zIerc5TsuB+5gvl3SVNthEkxrHUCol+I5ZelgRknkEwjIj0e
Uc0EyZ4ZHiPVEVlkC55K47gVCIlAnFHCVUxa2stoLWfDzcZAnVthOFkwnN7y2pgHxXux1ISljqKF
D6ZsDepGFBG2Iu/eQCbPJ9DuUG+oJEG6Mg4H7itf3cLuvxeFtxurVWkLCMN0dq0CbPp1YJHpNdO3
tiR/EZDIMJcx7gmQv4ZRDMdwzTAf7S7YmnKMqkxuGyVcCktTbjL9XAkZlzsFQltuwyUe5e41Z44T
7xAN5BWYzNZs56o6qrsNKF3y+ytg5HwOHHOrG6RyTk4Cq14zuvMg735vQAbyJm/1sZ+p4E0t7GO0
gnQU6jZpJTB4sE41Lkr4D9WRJs0gNVFjnkqLqLrk9Z5mJJr67vTETHNVcXKrFTCBhTsuJt7iouzP
+sA2lLGWLy+N0nqAVqWIb60QCRSlHq6OPHU1r+euTLbp8QfyE0k62EMqMRPKK0cf2ahf5Nk+mSSU
IRtU7tcyJ7/BO6kES0h0t70i9HFm67bdq2+tSDNah+FB92lmcfKdJ/K4+DLqQaslF6GK4xmpP7KV
FEWFW9jKWPz2NpVaL+kH+fJNdwFvOiA6poTaBizy+IwnGR7DiEeu6hUUbzL8w7pFqAUPJilldXtI
YLaA8YGcTCK1lHRTvQdnDOVLV3qaPkxk7o5S9Caq5NYXeUTvxK+KlNdc/xfwgXxFWheEYFNe0Nbg
pSFTB0I38fDwq03RDThd8stbGLlSDZBYIpdrrdy/qZKc9uS2U0GhFTT4fW/KLfWRx3YBAtAiPyVd
S0kA4RVpfZGSjRD0L5e6ugd8BWiAUe5jrbZNimQGp5PP3lwX6YuXD1OKJJQNFu2aPGojpPU878Ru
ZCem57gJK5A4CmlWMkRg63GPE+QKvEFYsZgW+TJWjmh+WAOCzU/RsefaNK+b3s2DoedDKGv2pGzF
E7M2+JmyXZOfZa9hdLUoohmB2EnGByPGGuM5GZB5KGEv/RdaCmaqyMNfCSIUaJM4IQjm0QMdDBhq
ynXDu6EZlUZr7eOuDJYt9vE9dXJebKkeUcWuvroZT0mV6Sq/TZcyQokyTIkZ0S9T3XegGiwYf4dG
lPZNp0WoKmrYFamVqvQTt5Xyu1ydFEU+iRZslPImNu4sNcmKWDf6H63G0PcCVNuOlqm1rp+dkTqL
PNt2uEXvOFVrLsgQ+B7al64VCKgMpFxSlU8xeUjdK9JmWv6Ag0y+XgV3mVm7w2Qq8EBPHDDbQtQU
eMVgbANxmulUPJHJYW7zsTOXyKLqke1Mk/dSJKVKbTgFKfXQTiVnC9tV5g+ZZK0gN5W3KTFMsoy1
kFTLm0nhc56Ty5q4iC2WudLFcZGvMkE6YSzRiw4U0PZ9tIjyfFetQKhOef2o0e7L6zwFxeKtB/4u
IA+WOLWXxxA40XePvhriaNnU8t5Jp4FoFZ6WJeoDiKEKsi5R+JdqgIwF4cAjY14sJoJDOM9NqC+R
arClz/bNfv/PsQ4IpfZNp4RwaFvkIxqcAsNcDb+HVLI+E1guDcpvLlQlXqEXk7W+lrJIzy9/5U1b
ojRwbFO6RLUcNITJRMOVvBwGEuA5rHadlYZc2iQfA5shCIt5SX1D3odaM6YWsoqtZpbZyMMjaUa+
E+Xeok70kGk7xjDoNJkeP/HwWHF8N8+I8Kv1Q9mRIR8elEpy63sp2NQWE307qpEoehSDTqfKOtoU
64x2buvFndVW1CoXHFa9YCiMkUipoT73grmRujYdydOpLKY3LeVeoyX449jlGk9paOpkWdkLuVV1
q+T4sywbGjULRR9WOrdH6+trVbk1Xiijj1KSfymobHOURn9GUznhwEWKp6m9IlmQn4hQJClpt7ww
HRciI+ICjEl/2iHKcBp/0BJNmGX5hRJ/Xcz+yhSB0FpPYHQywbu0Aod9qZSkvmz+eXwqSYjJU6w6
sDFetUMmHd+KTSyneyhBt4IFtEJQbaIgB/qnKe1cWWb0pi+TTHCQy58aVDX0zklLa7uOo4yLetiN
HdorBV668XW9rZdLQRcmQmVibKqSQvgphasyB0H+TDOc+AeDKmu05N9geGYAIzbmJPIelRUh3ogY
sm9mbwwoHXUvqXXMqj6w9hZ/mpCwJee0s9yx+MxxJwtzEoXlAw9NV75Sa4UYAQxljmYYo/IIcDXq
czwtMYTwF0fsYqASypivvbiuK4votmAQW3NAYiUPdy191psiSAgse43AdNl9WmQbqzC8QckR+zpd
A3Zm4Qzg5RqAUHFBWtMcLUMynatwxGcG77SXohpy1kpvaabkFaaq6gtVRMeswMNaCf20P35GMe+a
x2auh1W8GCkgLx1lWFvWcrdZDJBhrIVfldP22CI1X7wnLEpkbEmsdIvbMv2xECwTrZegqO3801ig
rvGvqe0LL8RWYyWTeR0DAoMPHijyNB1zf1y7H4ndNmI54Zrbiidabas8+S1TdqffBiIG3fBkY7Ig
LNXbNic4tzHg0HUTQeufJBplPQ45+UX3okMUlV6jkk7845qKybmt17opX2qW0d+eAa37UvpTJC4k
yW7wmnm1+sDxSKfumrmbfjfbrm+ecGLF1TUWfD5UVA4q4oZ9R7SRd8bi717B/NLp49Kzti6VHa/m
tW3Mebu3ib84FU1uo+Ju7IC6IOH4RW7iRs16GHHlTidzXtB/OUM63/We8BuQGvo766He6nrGVNTm
/oUUj4iYE3ubm/swKzezv7hDNI6QJSEjwLKLW84Gc+SyxpgeDeYPlOsRPSgq8kMGBbgYB6+O58Ih
NcesnQC21iAM7Tht/bwidQrzQTCXC2GZuxybjJlC+SFjajua4ZTzwT+ZbAMHA7T7/6g7r+W4kbRN
38pEn6M34YGNv+cA5ehJURJlThCURMH7BJDA1e+TrJrZVnWvNHO4HR1SlMiqAhJpPvMa4d7EQFut
JjLSYvLDKyRxMulF9mQKtW4nelbzfdl4Vf/cuDWolnBK3fka5uLY7JGptWrM2EpxkSG2gG4xDIv7
FjfZ9rKj4unchuXQGNdug+Df14BNuf3aCs/LqYEacIo/Vyt4p2KXjmpypmgA2txSGYad/sUrZ3pO
yGt/gPpA+ypyT9pCr4hapoiGcbsc3Kmk1uitWTSPvt18dlfCK02rUlTbTvY8x8KhbyaJcQMyxvIe
AMkwMlHvhEtj44RR0IvCVIAmVLZUrnORaC3PJapgMMK2P27LBiAW9tUT4PgUKB9D/CPyPYMuMH0I
qLSTHBxDpCbRNLTDUTLSOpo4HVXHjwhehahBcXuEsB4/JD/2L9n9Jg7n46eY5upzT7g30dU59TLy
yp4DVhjrIF62R2Ds6cA5ljyPLdIYiZvXvRkhISarD3pbbEYEGLgTH2EPLGmsdXXfx1PXi+BeOWtt
BLtCmjQvsszXKdJqgvR7GfCjaoCuvgai/87ZdHCkzI7dbQDv37yTbRDXXzJZePG3GZN0SHliEtUb
WUoHHYDX9ubxbpdT3en1n46I7myZMyrMbimkRTNoKJ98TrJl11BdHAP07IxE2VtEV3V9ojgqwGSv
UUnCTVpgOJBNyOobd8zb4LAoCTQzFhamc/edOSYl3FK60fjujC7pxIBDrzkPhBQwPu89u47XjyOB
hwW0AyDltIGNRL1gZ8sCNsKzVVq5aRyaocyQwXr0Bz7e7y6A+pjhdJ32I9ufAX9vSZsQqecsS/Bt
3HTthPayqoTb7sa+67sI0JRlQJ/CkfOuVWEH+GmZk5wQwA2KPQo//d6Vc1oeQrkAT4KD7oeApVPr
bSGMTtwNsHq2k9spWkZl+amAMPmENHVx0VjB+JXDR7ZbfxXLLg7dGL7IkvKlpZ/Ka4qI6Ln3Uzu/
TBk1uAvyuuYxpYp5V+WTfRXk07Qb55CFKKkvO99aDHzr7YA3Y39Ip1J97R0gZVGwWnO2mYex/dIl
LeojCxigLUxi/20PQfYawUfnBtEFu47WOU+XveVW3Z3nqvwLEOXunt2t5CnnTopSXGW/T9veuPBj
9nlYist0YZXmDP+XJFt8xjOCXa1sG/mBWD65Gnj4ZR/FzWj72wSs56VF9fsbaH91hepkCuqjD+FI
0IJg8Ip2sL7QgijcW4s0r0baes7NTUpDu4v6PqNCbnqTd0h8Ir0oo63lXbrumhUQK4IkBwxmDV/W
ugKBlKC8gCwU/TtwFCWiEYsF+cfKRXeLMQDd4tovrWKbkyDRt+uaS7/K7G1u2vNNHifmx0A0/mc0
dbKvWVqMVyAf7ftZmcyy0Iv3YWsJ8Eulc2XNQxFsJHV7FVki7q+QRmg+cbZxMkwQZT4ZplPv04R1
R6r3fgTt/TEmH8KQec4fahFWe2nJ8OC6Qu1tNOU/W5WVPsWZ623csMj2s7HGj2kOdsefrZJO7Gip
DRIc3V3t2GypmZFOWxB2VXewKz/7phrDfDsEQ6p2xST6r2Bflb8F2UgB0EmNqY3aImFniZHr23Q9
3DtcntC7LY2ivQuk6oedGK2q2k5hbQM0Fdl0gJo8P+chudi2TgaxsZx4AhiinOscBdpblzP+ek1G
cIPp4r41667cj3mMdzo69JfoeiVgIuU8x5dgN8dkx77UvA3GJblB1XIIdi0R3Js5yeZvVisTsrcp
oCNv5+3Qb7kR+62tjT8fhMIAiU50HohNi/TrLV8LUTKJ1303yepraaCl+y4PJkyvecc+0P2B7xln
5nNtiDq+EMbkje/DBTCTexvMyofFRvq9ht47N+AJqWKjfyVLDsiDA+jFzYMGKsQaY0ytkXpNE5v2
bl0oBcPtk5W6h4NTyFtrhrZwCTynNS+poxXml2VBZT/fBOEcuE8J2P58jHyT1cbeYlEylluFg3R1
L4RVoQUEYhRB+mpbLIYXrja0M8z68vsMuXuQRJKMhnjwCrEWzveyX+ZtVcejf6tELuhEN0KIm3lJ
aO3WE9zJg7Vk60OD3IUficIdHrI8hFeNSL+Vhj0ARSBpUS5osF8sULganBLoFW1x8pCQNMakE5dM
g9J+yMfSXU/Gif/rq/rfyUtzcnYY/vk/vP7atFRrklSevfzn4aW5e65ehv/R7/r3b/34nn++ayr+
/+mv3GZf+2YAVHD+Wz98Lt9+urrts3z+4cWu1sb2b8aXfnl8QYlfvl4D96F/8z/94T9eXj/l3dK+
/PHbV7yYpf60JGvq304/uvz2x28hJnr/NsDQH3/6mR6IP3479C8vdflcfzt/y8vzIP/4zTDN33k8
joWZLyVGYWtpCzB8+ke+9Ts1aXj6UId9rZQA+6Fuepn+8Vtg/06mDEgCZX3gkiRFv/1jaKAR/PGb
G/6Oehz+IaGHdRD2OL/969Z/eIT/95H+ox6rhyar5cC9/Ij9tkwfOpvQn4MjhmWe8ysa0gVoF/kM
vm/sRhwqAqUXjxwz2kbWkNggi5aK0Bjh/WEO4suZlmn3RPRVtXd/Gra/8w05w6FzLb6DPxaXIVBD
Ig/5kevhu24OWtk3bzsr8ax8hwRgioSPzGbjvazITlDaaYYk20Jmo5p1SBCHzT9k4PLeafMpTG5l
VRBlBbDVDxje2sGbwaiz9fLn1/mXIWM5oUuDTAjC3i5UnB8vc1LCj5Vrl7eGJcok0jYS6lax5c4f
Gge/0G1lZkl+mHsr6SNUN7VBJ+Tq5hdiFn93GWh98eQwPmDAzkbLXrpmUUFZ3lYk/vWX3p6mdG/Z
VV5EtC8bf08bWHn9tq+TNrzOxVTKqwQ15OBXcmDn2kGopXhQk1wkjh2XazkbjziXOSnlHF5VqFOl
5pXXyELiEzVWobhusTi03skMXl2ERBma1UT+RXuZW15Mf6cWy83Pn86Zn5JrcTkYpOB4g5ILccu5
BIYKcRmbc9u/0lzn+s3I6bBEzQSolW6+Ar7v7MEDFImCT+xTP8eZACFEtG/hyRRvmiG3l1+I6+gB
+LPGi+vBmbLhVdghpnwstB8nTGkv2aywL7gcvaFs0GhOaKUfcpm4gEyHJPdbKNZHVFo4ulX+3ZWI
WBbRzwfG+tH6E4dhCjkYzyEzhpQ+yc7ZhJEwPntLmOtlvIQQGT/7PS29/sYVA6KP5JNGBtTeEqS8
GcXifG3iTeqEbepECz1kGUfFSB/iO90cV2zqBRbNspnxWW+szWTAAVh2lkKv+DqRWNQ+p0oFA3hX
14SMMcEVLp6BhupEKwwBVj3Hk8OfcmwTGWx/fqfnyly0mWGsmdC3Uexz2EM1qexPEpvkQfjwIlG3
p85p99E8NMg4hgPNcde0Ew8eUeAcRrysvwRziVv6SgVm42GFqD2+mzw4lJ00kGMb+AyY4SiQROBQ
AFrCRwf+gdXvfhytMP6FWM65GCPXrQ2aXOwTTQ/91PMlbUHPzifDK/fO7OE7QrVvrrL3R6ymC9bA
f5QK9Po3aSd18dzPeIA/1DbywJ8A1kk8bWD1kkX+YjTNH6cvV2XhVWX6LiULG3bu2foGGtcaNu7E
+0E0DZw3NZQjs8GwuiC7t/D88a7GcTCMcWMs+II/lc3qT4/rPOJusPOrhob3XjmYbL/9+YW98h3/
tK64EhNWoIueKk+bdOBsXdXwvSffEfEOK4UeOVw7dpDvvbGTqZjBjQF4dEjV0P6GbUWPqHiuhTVT
Ljoqr2CZzD/lmE7yZyGKO96n3IuWDqi8aYHlOFcgrzTgnPZsri6ccMjFN88LOr6qGwKtHf/zGzrT
wNL3Y1tUrwQWI+iyng807c+ME1eE9CH5eEzBRtFcGxJ4+g6mZ59RE45JVjajD3L++ufffb5t2qiO
MZg2LULyFesv+pGGmyM6lc3x/kSt9EFBUDynMl2wsqvBrI1ysybdxAD6cKdJOcdOIpGzd7I+rA2y
wV4yLX5+WWdbJ6JYgJmEhVSTT1hAHPXjSiY3zpaxsaZ9JXNZ7A2kAdorw1wTEMdp4t2h8mCzOCk5
BocuGOvkV6fJmYYTF4BHM5xFC6FUnOrPVehgbcDrIWbbm0ZnylsUB0orqpbF/eZYsyhvUzsf5EOf
UbOIKB3KpzQpWoHjSpm7l7Iyx/kmGaqsPaBBWS75tqTS92kdSrX+YvPQe9oPi4Ho0UGFkGwWRxbQ
ZT+OlB9Q/cM5V6JWb3jB3hwK6CNYQQzDbV3J8m3tt5P6xcH2l0kTIGxlBSbbAvw/7y+ycbK0le7m
j/uxWUVwN4k1g2uSF4Z776TDvO4ZgCZ5OwWj0134PeDs2653nSEC1Mti/cVkOfMeJgDxCEHw5sFd
z3Opgpzt+4ihzcVsl8MeYf3wPsBk2NyNuLhVl2sFKeRA82B647U0uC4quhMbD9fdN1UOW36TBv76
aa6K2HsJaUjdWgMGKDvHK00YptjuOhF+TraCLudDp7KTTBr/XTynL960BNJkIYKkHoppPz5Ac+mc
OWyGfg+rNJjeFLPK/Rj/L2Wj16Ok9bQu3qrupxbqx/d56htJfyNwX36+4M6FbvVlsPqZ8QgxB5zO
Z5fhSIfaF+t8n9HNu1KFbb4ZZ1yRNljuUWfGAA8K2q6Er93eoNmUJ9fskUm/hXqt1KHqjNj5jq7E
gObnL67sfClyZbSlkWi0hOuwXZ3tBVqnObdCr92nljuNV1Q4Z3+TlGjfbYE4tNXWcOVic3an9Ug/
OoWaKl0k0fdl7pT+O8iOsUo2FaWstyUiTu69oi1b3DOzq+EXRlGv1/LjauQst5CRJUXzUSo5u9YR
9vPiy2Dct4NfvZf+SL1iKXvI56k5tMVVZZoj9g5IX47RGs/uxvYWM7mw2rEzP/iLDcirgleBSQdS
uXuEFNK9P5uj2iWxWW0cjtmaajBuwvgQrP5zsXiZulJVOz1CiezCXZcFI00JWiJXGYkhPMsJyEd+
GwJGHvqoV0n31rcpG0de6/ANft3wLjO3V/kLadG/HGr42rquz3/8waI8ix4SYv6+1UwFZa5L9kZA
tMqhzfed+2Dz8Dqk19zsRkOv3v98vvztF9NX91BnCrRm8Y/rSQZNUk2TjWsiVkHzNnSH7uCGXpLu
RVV34xXS8hCpysGU8v7n33yWmeklFPgE2zAcXOITT0/kP4WfPoaOMQSCcV/hGq7ewqL0P4Sqr15W
xC/CT9CNEwtroLYwtxVH8QpLoi+LXyyXv7l9Qnz0ijz8wgTFhx8vorHLxDGg1+/LTHTDvhuVSYDm
mjlFI9dMZrDZHvQbu0iSX5xEf/fNRGSuPokEY3+WZ5gdSgpB0EoMsszRo8AXV/H3gTW9yYYZr9tI
BkDOdy0iXb86j/4Sqnq6KIJjDzIVlM7sswMAWMxYqyWkFw+pXmwTb1C6ZmCGVz1EsEMojNzcrsji
N/sEent5IML36g2HZTxcU4xjcH4+Ff5uLEAshhQzHEiv508B2l0Lf34e2Aea2r1BDqx9KYMqvOks
WGQvU6+8qzVQ6fiLp38eNwW6qhMKohbdwWML+vHpr20tWjwUhr1LczPYLqoO3vWtNbyDA0JOU8xd
C1EeBMoKldUz8t3Pb9vUz/jH/U9LmhIXsAAIz/8iKbCaWW+t7aCp5CXd16Tupt1U+Jm/dfK12Jii
EEjl5VYL+q8LXOO+UQjvA19Z5yubfeh+kqAMo7jo+gG0wDB5+59f4l+fjB4eNPWQAw3462xfGvtg
BDKVcoVZtqhtUXjB8nFVpnEZ4tA1fIRZaGcIzUz9Lx7N340N5S002n32B6p+ZyvTqVJ/DJe137f2
3L0b4SstW7judrzxUJQpt7VTqw9FKO0BLmPpXY+hV994ZmK9EZW3jkm0mIij3biwk56tcYqDXxxe
fxPVhTqk48qId6npnB1eONqsoKfibi/B5Hyd7DTvUfJEEnS3oCnrbdBFzz9lPPhHezHzyxLY/rTB
vW/tfjFUf91IcUgGZmJ6VE3Zws8uxJKw/9u26vdJ6KUGc7mC/oUGhWVc1nR4s+0y03sB5Z8Pc3uV
WHG6w/g3sR9/PlVMfVSczebXpJzajZ4t59tK2OaL24XUE0avWattV4z2usunMoaBGVZTsPUxePrS
dHPlRwZOzp8A6lE/WMqyvoW4u+YH5nz9fq7o5P9qy9NjcHZteLIKyH4kjD6Z0o8rPW2qEeHCtdsT
jXj2jgZMeWOIBdKjEMk1oQWdK5nX740mWNqta8jeipLcrWHDzdVLn3VL9os9DxbKj9eEdjBCxswd
0zSpYrAT/XhNsdUrm4HJD0sLXSW8V8WgZXrC2dBojZx4sTE2ygjnSX1GcMTxp0uoVCus/WXN63uv
mz35aX6tGcGypOaUIq9BbmmOqcbEj1nZqGBjCJWI/ELQeFLjQbhiNNoLq2AePqlaNfl322+N8l0C
FtD9lHfsLXFEldR7C3vbywMuQHRLsDErwsr4LfxtvG82RxyTvfANDchhBDpARq15GIe7Km965EW8
QvKxm8LpcySCMj/UoLS5akTX7iF3dmV4QGei4O3L0hcUt3j2+qshw2W8CuouHsDu+KGuS5jEiKi5
ZSH6J885Wivk2giZ6pqYyp2EYqGNUTe4qSQ3WuoOVPBrTz0iVuDNCnyLmJbPYzUs8oPZ4AFVXzke
iTITcqp5vVMwMGJUPCYDFuYmQS8Yi01mpeNsZmie3EaFOZ0OlFOjGLAeL2JGbjtOKOGUm7bwBu+u
R69X/xuhquleBFUVDusl5PXVT/ZwmVdV3huQjGb7jRHitCsOJ6Jk6zmwzLrIcNzW1c8nI0q9nhHs
rPsHYU5EAnenq806JpK5X1flU0/I1ei6aeSRQ9C+X0cPiku8kDb6G9wmTMONcvylKfTEfWNyy0yj
EmgPPUZqjG4WToMB89AizN4nYOmT8Qq+j83EQ3UyZOiVjVlluDv5FgIvXUeyl15yx1OKTN4T6c9A
sajw2vx7mBwtNU9lpGbWulDFUCFQuY3rTteCTq+aZZ0YIB9UC3UTz+rC5slKrNJ9DAYQNE8IPPby
jhZ08t2jNTC8R0Bgbp+zif7hDR3dasRwqO/GWCCMCf10xKQtTHmWY2HoL1Up8og2dne1/+x0bodi
AgbT3JbqFv20+rGgKGiWtXDfexaF132bLdO8HcG7jU9gNnIuuTxeeepQv332cV5aEOLNC7bPN62F
41p4kIYwhzjKx5UW4dZUfsCqkI3QJT9HJiTBURAknXcXhgjT2JfWjLKUQUSRoOV1JZw6lOWt1YSx
HdEJ7weQPVVZNteLBHKYRZi5zcMDqt9oq+yyTMhAwJufVnUDzluCBaSKAT4fYpFrTIekR4+z4cFR
uMJfqib5fjcvKNk9mb2JJXImG3agaAAFo1TkW2tjf14bVPLkJmctcYArxEWLdZO301yNVwR+3OPe
7zLYSFtBJDk9ihLkHYVft9MAZiTzGGs4LMwDSzj615yOyUPW6biN2T4EZrYyBaHke/yj6WAIb+8y
DxiOcVf6Ibz9FTwdo5TVnu9cgEgA+4ErRaHRj8jzvaJOJ1UznIMRFvn34yqz5aTfBCFKl9usNcyn
7K1maBghCru1lqjC743rdNNsYa2wxeiHnjlxr7e1BjHe73mPW9RH04j77iJcHWf6DHfMRYYgRUUt
vMhxs4wfa+iKlD+OYplli1b6i8CfxWUeJYleF8pt2TsTGgnAOrJCepO1aatJF07nJEBKcoRTZb8B
/9hnT601iuJgdhTAAjTOqJYsEEmbJX/LDjiFj7DqVn6CkO5K5xqJMKu5iTviuW5zek4regJshCde
BcoM1I6PNwx6w0dlxs3MObyFlNzR/yuddvzqo0gwfuiLJPNBstszjUGgOrUSUdA17VrvzLkd252D
HoPxDfGAzrg1Md0q6j1tw6B/A4qwzC88ULapQIxlbAD4jKtxXcgxmdJtUOZ2dYEYYhve9ZSQ6GUB
v0fZoS8NYwYN2GZx8uQkvYZ0w6Ol6HRaEnYMb+pfPQ3Gr7YMoCNWot7jiQmuL1rTvm+KrbX0eh3N
ckTnpwNaz4u4SXTPBxdIfVQGE/Dia4l1YvFso8HENFT12LmXSTG4y7RHtKUKH2XnwFGJaL0onikV
R12jBayhyQSVKxu33MTIRFQjG8sqPcpiftfc2OOUZTdM2Lq77BVaZ5FplmShgCibILiCFBiwoAGf
0fVFagFpKOy0B2lxzNmcRYaxrUNnQJj0dLBRp3bVdEhbe0gGSi69mT6UHVD2L+s66PP6VHZ3TOQs
6qvTWV6UuaYT13Dr9eJaFo3YZu3rDtHp+M3TRgcKp0PCil1sIDa96ejK+7GGj2OoPq+QTuh4G94q
ehOvRlrsMT6+pj6LcwQVWFH1POjzEy5wxuMqZZzroXJ8vfRPp15jW1k8bujvxpn1r16dZ2CK02x9
T/WhAQ14tvyNYNRXFbnHgndZz6+fjFwPwx6CoOMjE3fR+oR1EBiMZV4KghhZzUgFY5ZX8pw2vZez
ZMFUpkPyuIh4Lfv3uRF3hreZRdF0+9RsCgSQemeYWZUdiDx2W+fY4qA/rrhhpJXDGmY9azCwr/KY
1821lMALzb2CBsobkL7X8YCQLgX8jYgHHVOcbD4Lv9LzhrhGU5oyXJsNtZus4rWVd/wG2Le1A9Vi
IYESuyor9QHqJlVRCIyBVJsQ5YK65blUnQuY/D2MQaMtn/p+1JtViGygyD+nFnzrIupWH8wJmEDc
Axo8ENx1mWEKjpUV9OyNk9TT3G5MbSc8IKbOvGhs/CrMu5O4pYARzV3QnCkZSByCPQfRMww0zAer
QwAsf17rzu7NezT6C4YCqTgXxRAAf6gBSDByUhD7AT8zp9eRqlNkIe/GtEQC6HNmeENXPp3CAjMr
MvmlxYp5fL8Yts1iRGtE6qJbSXgNt0LqbRgrg0xfdOvomNDWCAm58VIHLtddlqcc+9nYICl5IREK
53GcYo/M6ht+H4C8vkn0oYiI3859502PfdBhmXg1hQCFAB6X+gPjHs/N5todx4ZFBJrAUIRWECIH
y6OjzobROIiBWTbIdRQcRa0bMRlIKi7t9BF+RbCLlXILyCm7c+1BU1aWdKhYIkaXNnyM2WSOH2wb
O+/66bY5zucaJRo9n0H66XPpCAiBLuZxWXZlEwcgJ/L6daAh+MiCNI7Sr4vOcP69H0BEWlsifOSU
9QzRt5mXvRzW7ZyPhXWN2vWQYUEi0CerdoZt+Al+VojWPvmT0dcfwxRm7Ysf8n0bxDuFIw+gVdv6
I/IZINbI/ArQg/AIqr6dLkwFHmrrViVEVhYOkec2p2xdfMhT0fWIWFTZCsYl7V5JptmAJMUDHKV1
+dDVjQ2ycsR7vUeeqi/wetlOHU/GvgXeSNoRFaHbAFdExNGYxh0TOkjL9ypZwLe+r9a+6rwN1Dww
wlu/iJUfRh1SWGrXKQrm6OoAGFk6oLRMqAc+1yUNS2Vp1d9gOk9IbXWptcZAJeVQ+OaNnAJU9x4D
QDmi3IcYrrny3oHJGIyHdgLMxmaXJe4bhCqDWl4U4aC/XyRaxX3XGY1+5ZRm61zEOGdVxq6yrLG6
b4cpE8GF6mQwrFeBv8japh8PxRHRvQE2T7zpEAjpzD19jnjhjKzzJr9QANW4trSrQSZkUajQK+2j
yk5rA3lU9eqgNjO99Y6XNxzg8TFqPm3ZbWYhAbIltjFKduKTTd8EUR9dpyBf8udhaF2kxat4wAp7
J0mHqreQCVqBW0hRJlDUXEiDH7D0RG0Y9HnpezJC09CsllsJat6LXANZb63e17qt2ASIkMjgQ7Ca
zBsPKbDBokloZoBT3VGHqzju6LTNPh5yuVaTKTdWvizcgn38lVokDiYLQ4X9VIkAZ6mTMhKQgS3j
mJu6fa0/yxkEqIe+dlm9eY0HgHqIY+j5WGXHIUc6E4Vgcn1NT/Iwfz0XSt5zDYlSn/X2QofdBq2s
M10LQUyOEXQrpzHbhshsNmpPESvOs7vTdgEIo+ZEGBGGYqMg8It78KANHZm0vxkgs8nskTwxnszI
KxBJgZxn4nuOQaw/6a19GQwdY+awLDmAQd+yUtmvfHb2dHatWH6Okcoo5Raa4WtMGld6WE69X9g7
pFl2EugND16lz5mBYQ93GLajFom26laDRfLKaOtpX4xO3hcXntemS3AIQZVpIUNRd29saXcWz3pk
2Ng1mDWuiAuLcxUbcbpup2McVWHFHomI3eu4HNMYuGyJ2YHY9oZ62w/BlG6odkt2NiChzLLNmoYr
77IbQFwX1nFbzohbSZCOgTOG1HT/e8PWgJwa3Qz2s+q45SE1FhLPnA7XE1G4CAyjzCJMC2nOQ4h8
dXVpj5FPJmO959n4NTHKVpDoTVUew/UkrnQ62FB51gnFgsMAvUdblxpMpfRJF4zZyAERDKYOtASm
cH2zKzMjTK9h7MaL9XkxQjWvB5cBVvOWGRKEb4XTySbZ1lhLJS+oGsr4LXTprrhYs9SI182UGxNS
riHzp3KgCnbOskEnqzX7C9p+RfBCmUC865q4U5/T2dY4qDThMR4cpHDaS2tK4uWpjYtq3qzeaq+H
pJX2+o7Qau2Mw9CErsquFjr2Xbbti2YtnlQH9eKThX1ovUP2HtkCCmUIDwxRYo4DmrFIR43NY1Z1
qwdDprSz4IIanoGMWbguS7GTjXKeEbdT1qVRyy7/kkvLpDIKb+UAbSrs6ivUeSbvcpWTMb2t6C7E
9xM6c6zLoUYYKDxoNn7yPUZqMgm32JbXxdah/e6Rs5RFq0Gz7FjoH1ctTJ4tx6QTZ7c6NYsPwlSy
roFbMHIEj5hYDpj3ZcLEKDnthvXLKeM6RdmEATrqORYJjvmKYeP1zTY3pmSVSdgSwPvQ3A0A+80I
gG6TtrXPpIR6oxP1hPtttsf5D99PfxpmyXpVqWUFuQITFIHSQwb4sng+ptxFvOpQ8xTnnpaE7046
rO4w6WDWGrbsxCfKBjAGpiWDRr04+rnvVzto5wVayogrTASSeZ7Q7bFQA8KXRk6ncESH1lmOAWSz
HYq1z28kJbIcVVYUj1sM7EVTXfnTiuTfdkmU3jJOylkGCQJfHzqtYvEXTRXrZCYWpJJtV5govYnR
RA2ItiZPuNGEgpg1U2SoBH9nXyrZuhCgM8Nd0alMIdXeqLl8x5JCaiUC6tiLORpcut6XsYPf8x0P
sJ3vkqIJVpR2hb0Kyidet4od6Es1vNhhOA4vxBJj/iUNkOR+AkstmIZDv8j8i8zhYoKR98EpYFLp
e70zQukSOp+CHKMxHCsksuUzYhO6/KU0M/Ulpx2e4ZE0YNdBsr4I/bgQSNP7d9NOwmSWvxaPfPqS
DaqSNQjHPCoQMNbYsk4JNtKeiIHYqMtcXiAs3Ht3qKzok0CZVs2jOu1hrLiA8kQ6TDYRTgb1BwWX
wo3DPDLd3iirB6xQOh6YdzyHRmFXXE55DOd7YetsI158LQuG8DWxqGtYLIpty5Jw1u2/DmlddGLY
m0LPgcJ0KYN4szV6/WFxBdBFiqZBa91gCqAnX4bLKHFeNRJRx5E12Lqg0XntMPBldCmabqN8exrz
LTSUmImpTuBBisBlSM0DA3pv28B1C8PIGsOiDbfLsQZQiZqKCZpJJNFGp1g/cW1iHb0JTQg6l4Gc
JvFhbTNsswBatt6dn7UWwwaVPZnfJY45Tu9OZ6qo29fi6QzQE34OlJflC+rHcJN2NsAUPWjJMjLW
MxA7bpuQWw9TnCqDndkQrPIGzeBlaDccgfrU7E1rkZyatkMxeOMbVsVgiKw3BxkNcAbHeqdCOzYG
3jAi03J9gjbSWNKRBgWIgs2hP9XyqMMSOUjp62V/ShaTKR5IKarRQyMmIq0MlLvNugkyDwt08ZaD
39lTQJiMcifbST+4kLkiGvpUxC4yq9XWFaa0PVdGlEaDxIqKKdd/1UHDNVHM66C/M4fSikfX04zm
FhLD0wF+lWmlyqyx9QtoqjgW3WaImVey2yzHiloGZ9G+Ydyb9q6U1PteYCMmgtjLVOudk1rzlG/w
uESV4cNrA+a/Ih78B5yC/4ib8P8T8cClsfL/Jh5smgEqwmP2FUTGkcegyQr6PSfmQWD9DiaMUM/D
XdIL6Yn/m3kQ+L+DjPZcVDd9VLlAKJx4B7AVeAOsBFilPi71uvn3L97B7w76m0EI/gZTBh8kx3/B
OzjHGbke4u6g520brwgBCFj3Z/8EkjCqdQQQFxZ7mGCmFQVikjvKlP2VATun2YRETdsuLa27ntLD
zsAKeVs2jgG2PW++FAjLfPrT2D0cO2Z/JkKcg28hHgB2cpDAd2h9wog4Q22s9BhRZQ38Hah68106
BPZl78E3Ts12fqipmR3gF4U3DdqLm46CzYfa8sWbOuvXdz+/Eu+8f0bLLIS6ytDQ0GPIz7F8RNjl
kHaS6BiOc7QGFUVHNSENtSTmNS3/bwiCq43qgfFsAoBDB6Wa4TpIJ39HP1jcrLCHH9y4qxFGsu2P
+Ge7h65X1X7NzGgZazheqSSpgRMY3koYeXskzASOfOKxc+XXmDQfm7tpvHFgbN1SfUjvmmERV/Bb
JH4PdoUdUp/1D8OojEc/beo7q/Ld6xDN6Cg2W3oKJTjT7zZS/4eqGONr/FbqW5Ay/qYZS93lHw6z
WJtNZlTjYbadr2xIdF+a4jMXYl8YiG19mxCo2ajBWDft4GC47iePTlleqzBxnkpO+n1mV+q5MOE2
qvSuLAO56YT91TeKT14u7ua0fT+DO98j1AB1u85uAW+XH4O8xfqnNdM3SUw1ByEDqOGD6d709I0j
YXbLbh764Xbt3HWL7YXaI8M0vK/nmighrIdLRANoOJSmfUkPnw6EchbKilZbQCCw78kDnK8cVNnO
pbw8Rkv+teoC1UZLYIj7eDTmN7OJ51SEJUG6grZfXuo1SaK5Qu0yQiQe16TMHUYUX4lInnHHysor
pu6NYaZZfIEuJp2W9QbRwgugK2JjTE+tKz568NqiNunCqEoxHjC86oux9Ffw4r9jsfy56VK5g8Wb
RuH/Ye+8diPHsnT9RCzQm1uaMIoIKSSF7A2hlDLpvdvk089HTfWcTFVNJRo4GMwBzk11o7Kzw5Gb
a/2WqX8XEQ6NHqxqcYV05m4e7NIXZv7u2GHqOwpUgFNN+3oWMzi00Z9wK/bbwUhqd5x1SEI86XLq
xA9qYmfwoL0Excm6iH/diyvtG8/HTScUeY9OjyDyXoI40NT8YjmJ6WZxc4xpJtlJ9fyRFpEZULui
uxTDt1tVmmRw0fi7ktY7gsOfoY0VjJ9hv2PXZfwj7hw8w7hnsBlcPUdSSqutu1h24eWTdaMtFXne
km03e7mX5SAT9V04tLQp4VrxNNjbM/jQLDaDHTqbCNHxOQqjeTcvg/OgEDG/h/a0j0stSwkK7zC5
Cpn/byozE+dEQ0bm2bNVH5S2M89lXo7Hsp/a9UpuqRinkccwPDInpdwnzAqNi9NN8WH16PiQI5Nf
MpLkTDzzW7KaJqXG3ErYhmN3yXTJOgHMAsJM5IWEB9MZ6/imGs2JyNfC5AntgnkRck48jCPIYkUO
QGoeI9KtXBli2cH/zBWiJyygW32q85Rog+wGMbcwouy5XKo9SaMXooKIDmFj8vpwCD2UOUzqy9TR
molXUBhxfaXpk3E3pwtDCRrzjYpMqXClpq2pd1Xf4LeUNw687NwacDkE61vyfpSZoQmrnI3XQg+l
7zLyllvHHuSLNEblieyHfkC4bjUfUsViWqlZs5HI7nSxQ45uS+smEA4u5EYIYn+mLgSZkKt9GCZ0
v+b9stWmvBg8Q8TJznbS5WkuuLEmIXcPc2I6W9vBx6x00w6rtPUj63l8ELkwdS9VOTb3cdlhwiSR
Buq5rdk1l1qZrmHX4u1Ign2GGqEe/cQggaCUyaMXjFieMXOhtWo7wSiZIrsrucI407hcz4Uw0HiT
q5S7y5pDSXedlO4RrYbZ40LmlX1JUcLYW0GJYE9ENkBf/Z18SxG6cK1KeJ3oOkFdBJTw0n1qBhrX
JtBTWRsnRFuOR2VNbz5awDkXslyPxFDoVHmG5dk2phblZpSS05PpyvOsLkEC8DvR4dsO71OOvk8n
iGafakRfTKmMjU/px21VO7XGEyud/FQYU5AOneJRGqnvtdoiAacc0oKrXVSbxgnF1RBqS0mBz6Bc
VpQ+dJsREscFmMXHI7dCnOlofdVE6JReO9sL50QZHpvMyh8QS9ESAZyhahhu0/SdnJV7zAGmhTvd
FmeGSnHmkhFni7qkIxtVzL5UxlIbAAAqFweDxIVoYXF27NzYT2EHLDpyYMiEH4HfZcN9bLfTDvFh
cR+Rf3UP/H3mfp9Itw7J4NKJd0ZOK7enyLCoGOokJYg4c70pzfNdUlC0k6dl9GZUA2FE7cgFPi7F
HYDk6GuNRtNCmlv20aE5qJ40qiA0BEgXEA+NVhNFGzxM0Up/n0i0f/XKHG2IJ8Buhw/CzDj67FZ2
tVavT1asm09Qq41wzaFKT2xDhSdFOUh1aRndpemLiDKIATqW/9ZspzYu4F8oj5hIbrvVyMalAlZW
B8+ZWpP+2RiZcN5LK4TdlHYQNfVyg4+cfqRR17aKCYwVQMrmd1IZBSoRBQ9GVVCla8wVx8Ao+ksx
W0dB9veGi1CmOM1mvVnGInByJeR+Gadq9KRpGC4zcoBzlLbLbTlWGtCMJm9RpS3HQqmlx64ucg+k
f4vMmzCQNjSulGmZgoionZd8DXQnNkV7wUI/eQAmzq6ip5XDIS4vHS0tLziUzVNcyPV5tvPxOpVa
Z2NG+rDlWHb4TrnvIsxIm5nHRuLiOoB81nnvaN6GE503GqdWkj63ppPdDTEzIUkxbUAnXHhYMru/
J0MkTz1zkEGOa1zl+xjpx0wi/TB5Tmx1xOLaev3idAL5COo7uUyRYOhgG80K2XMz2IipVR51UlrF
5zFjSPVDvWs2gg6O3UyK54NJidjC/1Q1bzVWZ1I78rl4StEOxjSVFMaVEcORjlh1PPxJFc9+s7db
4KiFuwmosr2iT6MkL6LTujVcP/Ih2YPGarONLqXhuV10ezPVRucpilbeAv7Xp9Wx8xFn9KD6n/cg
lZxcLHFpAlDrRulSV7ygNUhkbP2s3nY0y4Q7NFBSjSJ8snvyK5E49cvnARElyXAkSTV8WVZxaN5T
GlYrTaExwcncaXT8JPtZkWIS1yStCkIZHZGbjkjrrpZJG/STTCvbhdJSgDeKYi/50OlJ4vLNCsd3
Ulvr78Mm7z+SceQoQBvEMWP34rwI8jMJoZjNjkkkZtlHfsu99pkzU9gtFzzokdh2mEPijUm+8vnz
sdyoBD8AlTTOjzKOqFip7O6j7GRnoCWbvf9CCzPfrUICL5BnS0eHjyh6DF2o9bD0sNukYlNE0Xxu
O8DC2lamZyoObE8G5jxDZhWOi8zIORpaX79o1dKdQkcZe09vdHH+/JdMGlyQqaHxTzOsNY27Zapf
YodFmWAHw048KTX4AJU+c74BVhLRI2rzPcZl9sMkMY7OdDIeYbMLfW8XkYgCQinEWZbM+sXO5voZ
WILr06EQU/GV3uSPzLF+QVUkn0cm/20tGl48ye2GmEiqzGhi5Tl0T47KdGgrEisCXeZgAtfg39r6
EJ0drC3/+fUjsXFudKP5z1Xl//Zi/v/Szu0gQv3vd+7t8NZ/L97yX1bu9a/8a+W2WZ9Zk3Gg2ugt
6U38r5XbUf9QycmWUdTQpaixaP6fpdv6w6bm0HAUkrRRmK5i5D+XbkUjIgAFN04COrAR5P5bbn+8
Mr9KMxUTSwpSWov3pusg/V+23AyLE3x5mW0JQ0uCktvercipJ5aiP8sJ4FKvGAX5xNEPO1XKi2y1
0ga4/VZQ94bht/XVGFW3LojaKQd13odGFu3VzCKwwu6sgOqT7QQHD+wcEfleKdo3dRFgTnpdu8M8
vVLyBZu8Tr2lMRztRE9W6s7wdE2+zezxuSyYtJxwemPrRhmWjaDDwh6DZp6prZ2aHwZIZhCBCrsg
Xd5i1dl2rFd7m2RsdH0NSeroGQhauyPfKx7oXOw0PDLEobN0lGSYbPpJvkRKqrhaYml+Htv2U+80
Mh3DEfb9bd7SO8Txkb3Pfd0fiRzRNvwxlrBRzLd1ilzJ1bo0J8Vc63w7K3QUG3Q8UL2Cb7omc5vv
8oTzuMQZWV+NDUMWlbeqD0/HedrEa8B33R0YHBOLLNGm2sZE77824aCR9tfLp1Rpr+tUeZBDJSWn
LjO3JEVFP1AzwU3XjnNdRXHkDXOtR5y2KqdH3vkKznXqjrPapTFK2k1ZUwNgTs9RkZx0suE2pJ0b
D2gTHwys87tmkqNTGQ/Fvitt9a1qy5yC77nX/YRF4JV44sorlUVld8vG7soQ+Ys8mfOHYTXdMaFc
ZU/N/fxcNVL3jVTwN3mZS50UIJ2MMEtrDNlFBDxus4UOA75NZ1rYcfFrpaJN9pMhOTdOHuOjNarm
Ch2i5JqYci6IjEj9MjvJJUfN62p17TcKiz29QIM/or892FhIPiLE+5D0ZvaRtAMzfd+Mg3pLarAm
nXro0X7XC7VHX5WJgsd8j78BRWl2taA7NBD4kEUHekIijwPliBwlasodDEhYP4VUqaW7gai1u5hW
2NRVRc/6OCGPqgA/jktkaMehHO54LomACt2YgBfaA1ui0Dy5tZ/MKb92bOGiGZm9os6f1B6aAyr7
scOB7mvtfM/0qN+zjWcHq4oJOlaaDK/K0M2Ij1ie5vmpRojePI9SXp2MRrN3fQs4ZpRD9ySkiT5f
qrLeIfrT2mciWO5N7CtXaHMiP4rM+UkO8ZuIqejv06kvj0VhhBd4G6RQklUCTwvDPqgt+PZA4A5L
Y6PeZVWb3xA0VDyj6Ne+5UMlY8mi4iFIBuL6btR5IkunLLSE4lNbeqoKHk8D8jaGG7XpufcJmkay
W0jpFlii2jG93AJP/ZDDUfbmqVr1Co7lmvaQ+4uiYMJJtOEqYQ1x47i4ycPwOSNnWxoteSdNN01l
DWv1YbY3WzPZNXinoD4Fhk2t3DSjvClSHayjzKkko6eYihbF8fRSFxclZ5ELU6+zWpWEoIg0o0i6
C5PoWk27j1DW+u993NYbmlIVEBedii9pPOhKHEsPWWfacXJsIynPu+uaHARjDqIJ+fcc0PCCtHhj
GqHqwI0hMHzExn1YQlN714hP/ADAMp+NqjTPYRfrV02jILrrzwtiUQ+PB+pIHumAE0u+axq9oDCx
BazQwGdv08R473uWrFQ4pqeG9ZbgfSfIdYWNP4rHR6K4tOtSujObbja9EELF1zkfTwPFmRAFaXp0
KOB+SZ0+vNGaZTyFtECdBoC+JlBJW9vErUTy2ND1TdBJ2saolqOY0ACG1oGmepoJRPlNncE/ZIe4
wK7E210PngoPxx7e3osoV/zOkW8xoh5CWEx/qvvF05DMel0qaMLLmuyqal4aQaUMolo3ot3mUM6N
fW6pKAiGuB5vnHTtaiy09JEdcGA8l8vORVfCpE7/Hexd3xobOVOIBJOFJagQsujsUegRDMJi8pd2
ec8N/VbUlFuD6EzjvobK9Msk1n6MlhFI+QD0NYzz7XpmUolpkjNojTtjUQ78XoCAJCbtkzJBYtA0
YBIipiMTNMJKTOXGzqVyh4ZUfNB9lW+mDpDHQVJ/JfoExwDVKhYYy0UzASorolW8GseBv+bUBrXa
RruCDIyA67f2lISAG7fs5fu8lao72rcgKEXzLEt2foDXtgIrij44pzaiQd7YYKT6Vok2dbEFFSio
4ma57xXnkeg0a0NayobpIPOXMX+i/3Si7s6IfI3cHk9g8zhHlJD4nRC9lwMQtTRuYnmdX/ulwL0U
RTapCLm8MZdpW5BZ7Fei34Ywn4TjOtNNj5m0VbMHPR+jbVOOids2jdgQr25vOp6VF6uPHkK9IXE+
hTis6DslUP55GaniHLu0YTUivh5xUrHTxy4mK2OIN4Mclj4zCGSzHnlam26VpKyuMWlcdxgQAqVR
7YOT1nQjJ2Le92o5H2JbVXb5MBH1qfMco0+BDzqtyCrzcJDMAGC49D3eogwDKd3a8kArVk+bk5aG
N+TmXmcW40c1dEhOdMoebGtsD2TMCHZ2DqZ24aTqs/AyiIXwZ/15WQoP5ZrUNHfxupXwAOpUgvKu
tDHWRyLMYoJ/XHVW6jgAXJCtRymPMuh1uqh9JJJ2v4qWypvZqW5KRd1QwOxmefnI0U3urKmCsY29
EohEKgMa5NKNHqq7vhz1J6VXje3UxTuKUenEbW5Ryk2eMs4nrdJJhY/oHDbNU4VO3UQ1VbaRz3aD
TjnZRyA9bpXYpWcriJknwveSJx6rb+MYBSn8u+s4GTn6XBa2ABeam5ZZywxmub+me5TkvDAGXJz3
ZZwEKOPdbmzfhzqKT9HoiHvC68+MoncJQbab2FLMnUSDs692mc4QxdPO9HNBzx3XPCeXHWbvTRUr
9zXBDFa+zmkxWWkoC4wHg6B+HwJipvBicO4nFcZAnZzvhjOUp0HpOGSE/i7YiDfEq7S3NJKMPETC
vr6ps/RI3JAMaDjo46SS3z/PCbV69PyCshLZCr1ZUVS8nFoMjAPdFaLKrnVoCeOUDayOKQouvPN7
ySG4zgU2n6W9TizsiKluSpx3cs6RVbmfa8D/2Cb0S5raf0dkru/mvzLX/ndko7GS/NO+tKvKj6F9
635mKD//yr/2Je0PRdMdTBqEav26L9nOH3CDsmwq3DKKQS7Jz/sSQMXqTVTWJcZaubx/7UvqHzBm
PKcwLzr85GxZ/w5LubrnfnLXGcYaSmbiPFzfn8nb+ZWlJABsyMnzNjeC3MsApZ4L2mIcejm9JVBd
d3NT+OTcyC4AAPqOJzAlDL1Roe5HAayphPSwMzaRg5Hc/fQ9/g1f+WlQ/eWt4fYh6JO1EGcxIQVf
CFT0eiRV6pzby6SEL6uEGTqoyCg/B53ItqgBIoHvpCv2FuEc+RFspiTkFDfXXg6l+X5J5jpotKG7
EEPZwWlVne7rksLwBqR3VvteOU6cDck5rRZKKbs21EdcG4X6jbol1qWhCsPvsJFOG6RxC/5CFSRE
la63+3/+qJ+ZE18+qmniX0S6IJOq8HVpRUWsFdTnMMeAllwwQvQTDghmDawk1s5MhuQ+Ueg1taVM
2rbSkLwURi0RcjzHLApFaSUnqVdJZQwNZQv3Y3/AeyuMZXXwm3e6rs9f3in5Tcje+GH4j5Vx/5nV
RmikjrKTxNt0QgaaFoQ/2IYTtDGXBYzvdDOCmT+IWLQbhMb6zeLU9j7FHELQdR8NXjiogkiHKjmY
iON/Y3n+auzFi60pFNU5K+PurBkfv747s4LlY2/AGVZ3/X3VN8InUcX2JiUvdlREj4/ynN1ArIVX
nWIrR6OblN8E6pC88PUr0km/VaGoHN4H2MaXWwpBObVjbaRtrM6U8lMJAKpdRYVd493NniP4GJ8C
vpnWihTnktHpkBVVhszlYRnaxM/aUjlkzaIykk/yUVqthc00edq40MMYjdUdm3dNO5SEfJmYD2BE
Qz1TtT1tha6wXaava2mR11Zy+kj3DDGkdZk9dsRheoU1bvOJLOFWmi6gy/UJS2+GzktdRhf/Y3KJ
NQyArhmpY7kdK+stNSIFYQKxxZtQUo3Kg0oofTMc4gcE9/lWbuVjQueP7cJyLhun1JUSwW807qvW
ySQ3mnvZSzvDfhqwSkAX03jE2zCARfKxdjbOKAeOkl5oTxI+o7uqICbT3ycCy15tJWt2SRMyGwEX
MhKi82MRFRb3ckMd0oQMnsK7GJsv2lXFQz9meAkOKvIT29C16hQ4Eadn8gjoO7NpmNNuEUXz6kA9
X0tFTpRbbc/bXh3CNSM+2ceGqHaS3nRvod3hsCMA2raXftPMY3GFnL9aRcwpgFLekhdbXYsyK5hN
GwOmdEy3lZmbLM4U19ejVAezCQkXY1o9EtEbf8c3mMFdNOMeEfe9ZqBPKFoAIVVrN7YVTlt5mJdn
K6/qoKhMh84Kp/WTaUzAkjrHee2n8AUq6LzM8th442Bolwr1lwcrdSF/r8792J6dSzpJ9o8op2rp
gAMZ+wIqAqhaRcE+CHkySoR0uDOqNFJXEnEdqXEH49Gqxb05wxTOpWLSkVLBH4n+fi7qakN5Adhz
FxGnb+qUekbOcInj1PHZmubBm22MinlRSYGT8CMKtYo3gPLKnjU9+a50s+FhrsiDarIBeyt4xmp6
yWNHoom7mxhfuxgIunqlD5Q6aQx0EMbyFJipGW4BvN6luQ+akLRekU/tDQlQ3xiwVU84NY5JS5O8
Cg6lwgYRGFJsBLnJEojLuvMTLqSiE+phXKTbuElv89Dozhlzvt6awz7PFs3jbgw3+hD2H1lunA0l
XLZTE18XWCY3cZ7Y36XFepdGKNZxikpXCbGdpkmReYOT8IupCTVqVZ8grAsV4qg69SDGMP4BDNJd
c9bIDgtbrL5MS0+Mu5KZGyWsxl2ykCzkVUur+LEezft2alnvauc7j+rO7egB8Lgmp5t6zmgLT5P+
QraO46I91M+NZgTlvCiBk+ajTwhGQYw/GN7RoK2Egu0ykQOeGuK1KIXzTSsanQbH2HyGiNBf65Kg
p9nRk2NYdLLmDTkCaCKPnHhndMtdpTrLNcxusc3JXbmxm/J9ruenqMPlynlnHGExCfGxjHAj1ZX+
2GpLdx/H4dUS5stVVRThbUYcwBEnGOXwjrlTljHx8MGZuYu+MMXHkYJmGKmdOG5dxcOPjHv0Fasp
ihEKOQBK4A12Dq2Im1WB52lzup+rKfeViJCBvtUcXKWpqJ+GEg4zLSZuN5KuB5pEf8jGMl2zYbRr
NUi5BFVIHpkbmVl6xkgkeeDGz2k9H1sSz/aITktihTF9QG03VzE1MQGNGdlhNQ9c27QKPiWol0ra
N0R5QA6vszQmL52TelkrxXdSbTfXehTlO/bWIXaLqbxSrEantGdyLlO5UOzKl3WHWaHyZbXrNqYZ
M0LJ8MqOq4iYqIIouaGOQNtUVvJExztxDwpB/bVfjMNym+oYQfpoxLdEo09LwAJ6isrq2yuZVEsf
KLv0uCYKz3JokXIhX2Gw+vy2SToCHKwi3tMTkj6TUZ48yFkp/1hdqMQjFd8yYvgOFmJ7zHaScUHo
TSRHREq0MmEHN5t7Wn8w7jsDaSHrRBVTX7CJi6I5EeNc7jNsv6h7auvUWLC2ZTuGN6lZ3BZL/5jq
Ffu4Yt7zmIqviAxH8EF7wh4p7EamtOvKbMkwN7sbC7tQwPp7XQNTuVJXGV6WtO3eqgtwMfw5uwxH
6QFb1RUA2205kPKe2LQ4VObU07WAmf12NDK6Mc059DQE1dCGCbXgafitnEPLj1G3eJiE8l00EwA0
jPVT20TVG+aU+iFR0zyAFF17+Ig/wcJhbBNLHSE69fRQmvRcaHqs7XC0RdyguorydYz3mAysW723
Yz9eiBEvcjQV6ifnbrf6DfZl6EgqzDLqc7NxJ5UjeS9MfA/4x++JPrA+hCqdSPt9wLQvPGUOz804
1kELo/tj1gv4X7izUxpa6EAEIWzW2irGIpkY39Eg5z+saJiuySeMfFxuMO3FLNwRz9iZCIq6CzJJ
KnBn0PezuJZUsyB2YyhQYUQ9xxdhNupAd4kY7ePI0tpupIFQ4UOLP18KSjsyS5QQs6wHGWkKyrYf
RcVWPnQi1+7R2bfA+kmYl+EWIXfsT1JSqq4x9G3kUrbj5FuEycV7ycOJCLwxnayDiXsOva5dLt1H
oVH6gwqlAeOQuYCqXenUrQ7lV9CgA+BWHDFGDJxPDoDxiMK3xyanVeYuajoJiz3JctFelkVjbtRJ
a6fbAfANEpvcfUYeqwOphHw64TeMfhBO5iSw4fF0r1bMV9dc5pQE2G297URMpwPs+DXWUL4PFVo+
QzEYahiFonQ8WrapFiQozd2TruTKw9DCv+jjmF/XJW6rYDYkn7hU503Oem3XWpUWlKltdQgVls7i
hqWsLID5IcVmlCOogsykxnCI9WBYZiIUxw5jgNdqlgClKkSNFHukiKIlqKgKcOGRqIwdBGap7/v0
wcr0XDoX+qC7xERE5yFOss04T0XAKSMfUJhqJ/KxlCP5EOELZmpWlV61stofrbGagzhOOJucNu1O
kaj13AWACK+kQg6vMpAZ2Tf1rtzXpTnda6PeXKnDQByoKoNV0JGo7vAMzN/4BpjThjKsmUFT867C
VHMVJyOz2VJMTE9C2YRLOWImJVAPn7nSem2YJGdVDbWnCsDolVmbcHpUBd8kzVqQq0elwwBbWd+R
gsSWZyWdfm8V0327cghDVdI33yK3d5In4vUpfYZwIDD7mtzFp25lIhYd7w+jaExJIjyFmnV3YzNq
x6qc4TBWNmNImsntSzmD4jCb8i7klE13qbrYkCCTUpU7LAuhpzRR7mOVhjApDfIcSIIw0qsixj8d
6BYGx2OdLz2t0nhjd0o2KNIpDrGW3iYL3d7ugn/9g5qLAUQvMj9A1puDbI+DD2RWYEaF34kheqqV
8RGLlRAtZNYX6nUggPKouapHh/PdIsxRGlN4o76FQZpryKT0k1hSVo7J/KSb0k/qafmkoVS1fJum
qftmo7N6jle2SrfgrbqsnT/ownwRK6dVfdJbcVWjQ+3a+NVMKhbghVwBX1569S0N82IPvRGdehTK
uyQcHwhuNh60lU2bhuiER7l+piozBjdmWvDNeqjepD42Q/boXH4obY41rzNj0OIEv/fiouQRwFOY
2D6KujgTMZlec/8Wp1qoaYr/ZJkjGD5N8yUFoBzPncFsY9o/Cror/GLqr8Z6RFKbyVdoMuI0cEja
OWWMyEFsNP1NoxRFwDdh5L4OWBG5YZlTsyU6u/5AK2e5daH7VadVmDcrvAOZXU6vmC1Rldj9LVEz
/JUSGtaX0zJ8yohMTCmssPstVAxdJwIL6UwJ8acUMbd4pMYWEGOVIiS0RzpZosQpjjZwMb3M2L+0
SPGU1TePO/o7emJxQ8jMnucup1xY9j8SBBA9TSGj7ewGU+8tCnt7s/BIx6h2vU40dpDnE5pXa86a
bUSbTbfHad2d+M5/lHIC/OvMxk6rKLaA+wtaPO+ujUJp6rR4LxlOj3qmuJ36JCfgy36KmmbBrtkw
TGrtW9RFEzIf7i9jrMNLKPLbLM2Ukyis8sFWl4ZgWSObn6k/pvUpd/QQpRelH2aei2+cKMt27DIf
UhvlNNDpnh2rJmhkoqnWZEftBjveRxzAfhgzf/lYJgGOUFRz8YMRR/T5AteSrp0z7XhJaqWP+RRT
79EwcjJ8j8eqKuIdI1120NtIdpteTBfT0Pe56I8t4Qb3M9JyOusLHC61ucpTqOd4qJcKL5+wxtFN
484g70eXtPteZCtUPKiFW+q4pV2BvvEQ6zOHfMNpTrWGcU3kkEqiptCCTtWiF544oK/0m29bXF3k
EY+yr1em9Qb4/ljnpnVtZmH6rciK7lBMzhTAB8WMrN0+ytN70gezlzAeG2OLnSbaO62WvvfMyk+x
sKdNYk7RI4OtdKicQTmuCSNvAx7km2VuOl/WEh64vLMs3td9oulBR6UJXT6V+i5PpHS4ylzbVCTi
G/VkHgZ7Ij6VI8Uxqo9ItTokqZp+/wR3/j/E+5v6C+QAP6Fgf+m/OL+Vb8UvepjPv/AnwGtZf6A5
VW1Th+RflS0gYn+2X1BxIZOQKpM3baCn+NTK/OlCcf4wdUAOIgxV3QRCWhHBPwFe/v9woNjEfWtY
Wogk/7cAXnUF5H4G7DCZA0Kt/wDkZdpc9TI/2VBKKoI73RF6QC1svHEMXblXrRkgZDEbrLxCBQgZ
+/24zCjZwlJ17pyVnTG4pI+aJJPlMoBQoaofA3TQxrbvmcjcgsYq3xkSeYt7sSGHEq2ZZYnyN8Co
9iXmEaMIo4EKEo4SEkRPW7G2n969knPGEU2mBdSy2eciDpODA4eYrim3id+XxkuVdjKE0Ar1UCEY
X6HtblytVgwQMj0xtkTIl5tRTjZLypcgdFJjG1o0rsDQsIeaw2sXV3eYGZtnS9Zlt09K5zXMLdkn
oxFFscps7TViFttGi+nmcuTZD5ee9FqnM4O+jKtreSySXVVJHek70moIt9UNvHV6aAnR+k0a3l+/
D3WNvkbbZDkOfQtfvg+jlQsMJpkW2G0hLnmddNhnhoYcPIeQiZma3edGXvCYD+347aeL/m/w+JVz
+HIlmWi4oCmoazGxXa/v7affAkNAEdloq4Nh4h9ExjkP2JVpe7ATAeAabnKrzX3st2QAj+OjJLIM
A3X9/s9vY0X9f72eV0zVQmBGcDma5DXK8Kd3UcWwcaOw8VKNGpvjKvOQp/yHZNmPulose76HxP3n
l/yKeTM32Aap9bpqIm/DRPXrS2JVCIe+sXqGbsIhVdN+Zjq9w3z9uxf666/LC5kqO4ZhKBgJkd39
/NnKGj+BsZh9oKc5uC2uhWobol7blI2q+/CIYAqtrV6lxFn9m/H43Gmw7BwGqmbwOf9iyQr5ZaO6
HrDRhH21LeqmDmwTe7ndRRZp2O2lLsPQFQixOmV5RIGS/+Zb/rsPv37RGi21Bsa9L99yJ4HUoFvq
g8oIn+WwemPXe041nDwN4+XUK0gFzN840VAkfr2YAOk5s8G+IDS+XtIJEle5HJIej05n7OnZQ02a
2fXDv3v92ArUjqOoUCEYEr+wEgNRGR05Bm1gZVg+QN/AX+e+YxDVfxdN+RcGBOZYwcfHk8VczYyf
f/7T7WGZGIIbbOT8jPphaKyHRjHAWUt8NrJcu0vaBo08g1rRmKr23dM/f9LPH+nXu5N8d90xeBzS
Xm4bX86ITl9w/Gm8fK+pHxiCj7JoXy25f9WiYaeEsOEkKiEWMX3G0ntZcl6nFOWJsajI+gQmvojN
HWsPdejWyz+/t7/exb++tS83V98V8UjRML+C4VyppXN29P4bP83un1/mb45JXsei7UCFrNA4L3+9
ialFh4Ei4wK2R9xbGAHtSnvMNawtJGGiTqJVV46RTyLkVDFgY/RBh/HP7+GvlzVvgQOaZydjiWqt
J/lPFwGBWH1aDWJt1WiqwNJxoE+11vzmk37ludZOJBW1rYOVFq5t5cl/fhWSD/JikkdeJbUeotm6
9Hn/WPK0bUUX/PMH+uuhb/Psd2ydZw81P18PfeLtHbkxBgo0l7rdLZH1TBBFh9cs1rcY+AywQXX+
zZf4dx9PWye7NWIcZfKX39EhN84kv6QN9Hq4ROhOXIquvvW6dTXG2sc/f76/u21VLMwW+Y68Egv/
r98loWgLxcBA10DW0EKEA3iGXRVo3cnui+t02rIkjAg+7ecqwnnS1Opvfs2/vW4hK/m0lKUh7fty
fwxTKMkN0WpBa1K1yyP+gDU/3SAt9sU8fJ/5WY6KkpI4mVRb5lZUNK30m+/8b9+E/nn+QyfwEPry
dAdvrRo1LoHwRfWsafLdrKinWekvtVI/MtqdeXYtiGp/6LHjaqJ6+83vsJ5PX8+vNQIZWzJCdq7q
X3+HsSBLkLW5DcZuJAthlI7OfzB3Hs1tc2u2/itdd45TSBsbGHQPSIKESInKwZ6g5IScM359P/DX
1deidMRy3cmdnVP+7E2kHd53rWclKmnOxBq7rci3jdm4fUIRzgKXvBrRIyqr0BDhBuqr27Y0V/IJ
B6spY+LNlcSjsqNuOLSqm89/6PuXE4UQshF2JPxIUnXe/k7VziXofVVj4TIfo86w97Fj76QN72ju
8YN9Ptr7qZOlxFqOEZCYJR32t6Ohw7BALKe0nETT/0iS6J5+HZpE5dz29p3mYzGGL+uWagEQEaQn
vx0pJow9GRMTxkkFJCctX2aMJespb27GgH1l5CPMCuoJjWwGeCPQnY1w1MHDtLWBEcjRn5oxVQEs
qXkiv7aW3XvtYFJyyjPUaYLNBELY27rn+Zgpmi2Kh/WmbKcNOQrmGufe96DNz+DGT98pdHuoLTiU
82KzIvwO8/pjNu4qMyRlJxnduLHaLcJ6hHlVU7pCzq+6Mb3EHYbVIErD7edP7fQdYVyAeNxDphTe
5tNVYICLC5Sqmt2Ogxv68My+BQMmyNw1ffrK+bn14HTV+Wc8KrmceDnAqsuf/3GdIQlGPVD+GYwo
1M8iVsUtAajWmTf/dClYRjGXcEgCGAjAk8vd/mOU1Iy0LFKz2UWQiNS6DL/NY/S1NUvIYEgJkIWe
GfCDxwcVHUcJmymDg8/JvpSsh5AUGaKjdRz6L7B+dCLGq1e91r5raQIlDtjoKiYY8cy42gfPb9mL
0y5jfIdZ+e2V0iRdSNf26KYVqsiS1U8vjAe/lYQRU//b6/SOYhE/2vOv0LLvKRdeW3Z+6bPzQsT0
otNvRf0QFmfm6NPJgAfAAYW5keQxgTLrZHOBMaYFRlVPrlPRSSdxxrwo/cBZO+VUXnz+Br/jRDCW
jSZtOXgtn89vs88fD5vM2a5N6fEw9xKIVc95sA4MtOGAkKkv5ok7w/LYWLP2yheGnmFq1pw4IdYV
Ji2J1F6lQ/TtzG9aJrs/lwipaiySnAQBBKPvESeTITUb5nMYqGDmkl8pPnhStyUlQhDbeYS+I54v
h7wrDhYJYlvcs7VcVVnV/vj8Z1jmBz9Dx8tJKVVlwjy9NV2KjzvolN4l/8L4IUr/S9JH1wOe2h0Z
vj+TobMeYOwKAhg1J7ir6Xx7KSG9me6Et4pdXySLE7jrk8IbayhaJprtHFotFhQ8gTVOzbm4lUod
Xpco/OGhz9qFA/bHLdQ0/0IKt/AKmFRf23LWdz4o1h1mJCStdV5taT836wZcMbaQDCR3nx2LId9V
FTBGfaqytTXk+sVoxt9yRcq9RinstWm18a7NCn5kZy6un2Kb6/pTNRjj3ZTi2Lbx6XjgncSxokWz
ivq0uM4a7POhk0k3rLR4w2Y09TfBMIxXaVKZR9iLVEUsbCuHcdCSx0QWsdiVEtDbmY/i/bfKwoi+
E70JLysBXW+/VYDeSMqJP4KT34kfNgKzR13zcy+b1SdRO+OZ/fAiDT15CRnPRjqqaapEan6y/oP5
zO3QSnuoDIH/1GkQz7JICqj7qv896nUrQslckVmXKuOdBQvtGa9w/BCmtTwEsrB+9XHPuxCPyqHN
0IetYP9h/64Bk2LJWD7sRJ3GO3VyiLPMK8TeYBDvVNGou9IoNNTIGMw/f6Pf7YGpr1HOWVK5KLZw
H0/mO4Wo71h0VNmD3HgQgfnIe/mtkOXXrkkAdaMGEXPjVdJwg0k5U1V6P8kTqyYQ7YFEgIV4GlmS
imly6mHga6rRl8qyjm5qJ7Kv7XLk3bFC/wKRU7D0Vunhnrlu3o/3T5Oix5IUumhA//E0/jHNhZrf
BuAgWtcP4zxC8IPqQhN2dqEXNk7CssRBC5oV8EkfjJK2YiSyxYuUXfsiy3+MdhQ9BznE0GGMoou8
ETiRfUH404y04RCXxfRiWyEo+7L/Bb9VO8ah3RxIkkiP9qBxcqr8XJirPqRNRart2G+VaCpu0LV9
yTXtqMpU8yDLm4fSLhbYevY4O9mrkSMng+JDhiKc3udaZvLrVDjluiyKRfZooPvwa4lVSq9uIMHK
NTsH5w7ESnkcTL2xUbd2tPNo2Rlo2dPaC+1YfyhUWUC8VmgYs+559NJxIbeqtot9kozSsZMrIy+r
fhUx3b+EWTE8UreB72Ymeu36U4EeoIqJkXdgUjpuaSwpWBlI/cuoSZtrElz5/4iwioOPhrVfyaaf
X5WkU17ZZ2sPzWCIVzFWXbWGXs/qqTVYOuJWK7+MqRNvZgRBtNG6dIt6aIbDokS4u+zpFjt2se6J
3EHOokvq5DFRTCHhL6+h3mk04gyEs8HKFrNwS/p/xqap8upYB1STtwlcx3U4xeMVul7owqFKQF1c
okBb+wpQu93kt9wLa2geMmxExLIEavkF6RG0xSojdkAzFOeoRVp5BbMI6kkd5V9towoPIgyJyCoC
uXECCwwVBAv0FXKhvZMmFeNSyrMv7CkEuF7iMWl4itijpyoXTUjnTgb+xSmJY0+PquSHGvTdzTSB
rJsSB9y7NkAmysaYJFE92sk4GughzKTLq5AMGjXjVZuM2A1Ljba5qnQrknFDEC2OhbG9sZU9rlXx
c2ynEoqmpQZIHTnxBq5NhJazw55mY9HX6wo5il8ZFxMp09SQrMV1j1siYe8OthbuPigKT3VGx42T
kC5tDMwKzoyBD72KdqYddYjxrGgfxoHtpTVKN1XRSbqNelK0V8GQTvtZTsGttNg8zKJ0LhMDTssc
R/caHdPLSpT5ri1r9anGoHeIrFIgZ5zAAEEiz1w1yrv9WCfVpsot5ymJnX471rb8Cvu18mZse9Xa
nJNwPSaAFCLoeSyv+XTlK/241nViIVZq5uj7AUfJGt2TqwFR3syjpfCRIazH+VLuzUI6T1OPbw4o
xXhXK0tC6VzY1RVZfP626Mkz6SfJHWm1Y5sHBBBQqrvyrckdq2bYF4kmj0VRkwsT2NrGclog5CBD
2lVdFra1Mg2h7NtpqI7Ciut7PpMvnaxp+tsoSxX29ru21uWF0yakYNiR4s2ijTYz5uYHQhSkOwa+
8zJq8XhHZun8vUx5mFDI7W3JpHmXUF++6tSy3eRpYh9hm1hXUvr9Vd3N8pvOEvQd1DCPzs/il1Ik
+u73Mx2axHLTcdHwRCMyN45qxUErnXD0ZJskgE5rjn7EhLRXOLXoVtFJ1R40OgR3E219TyO6cE0K
R3Wwy2C6VhKAIEaDtTPTx7tiNKKDP8bFtqewv9UBQruKbisuLXkL8xk2UiRu5j7J4tfBGkn5Wqj6
a1VB+ZNa4tYiNPZolrXj6hgGbiKOqDd5QNIaTOUQUIM+K/N1W8zGFTjlGOEBwPtgFSfCKRBbJ4Qu
i864siLREx2eDo+5UrnkL833Eaq9o4x5fxmipm7alyuLCF90QnUNYuH3EtxCcw33PTw0DgaRXgyu
z0L/JZX8XYRd5Re9q+MDOgHrBxLGfN1WENYNWUa7DPGQm+VYNlbIV9RgPXAjXgrV5DdqY58fwcd4
JAz0+ypFjxDawXXv2PUW1Xm1NyknHqMktW8VKM2bHMjkXYdI+utcN9GzNZnTbe6E9/lQKD+tWZrM
PahqqKFpR/jBcKziPkfiMnc3Eh+pdqEAz50gA+Fy7soG0/oIsURel3Fca2grc/uOYkq5n7NE31pI
jVmdaY49om/C3j+qzoBBklSL0csxkt2i/h6JP2mdbsMdHgRHNS3XNlRp4xG5Z6mshgpZ9g4xldyG
yRjQDaS9O66Tqof0M2vlFvtnfktmCRpru7KKdR3Xj+moDmuiLazrAif8z1hTxudFwczQTT9se230
nw0FfSAuNtTPQ9MXLzHVcYlcXrEQdo1i2jZOnYSrIWydQyvVH3NXLDS7dtsmAsM9QTewxnxxhbw1
fl4E07vIlzHqBiAHa1aZARqq03+ViZK8JmoWPRTlGGyz3BCQuMZBb7f6qDfYjWtl/qKYfV5tTNKZ
yjX/fOaJYGa+UdOLwTHSW/qjxa85N8ipEzLHyOt0w6M1GtMNrhKqIgFWZGIRigw4WWnstTCuQAHl
3aG36Mkk5W7OsIUiFDZfB0dvj70wxkffd8qZFEwlPPqFafxU1egb0hd5HbSi/qGUKZvUDivl4whF
CiXnwhEptZFdTVLa8nGedbqHhVCPZRknFyTX6hQeWxzPsGHQ0iZ4S+M4/QLD1ln3fQ0fIW+Q0gQ4
PIngVZP+wHmnQQyqaOjdgwOcg1tL9PnK6SvnUhn5WPtANS6oOtqGa/kccHYa1vlLOLtsgMWYE1OR
6oCSh3YT0oH8OsaYTJ9kM3+ZIjNUtyzSYCE6EFVrx+x5QOSuexSUnP006nuwUaaXjTWCIYszz66e
xU06KKQcSAHqb0UeFascUBymYNOoWdplTh+BewI6ilATWFG/d0FOF8DuCktxUaC/mVcjRGlPg0Zt
8xuv2K40N0ykKZRk+ZSJZR9Tp87BMtBYq3F/O2hBtGXpjg9jOx/ULgs2wATBdrGVF5na7GTHfh7F
Gwz8MPVw+mZMoGh1OOY1q06Xz7lP3ldIb6pTpMaCrP/yeac8IfJ5VUJhdu1SuplC9CU5CVBx/Bzz
dzG8WHGneGkz8pOHkgFFEj5xh5JvGYm18IQQdSc2+QcEwrC7tp2LRPSja2d6c91Cwb3oluJNXYXj
s2Vl0b5JA2agGky3qmK2Rvu8bYuswPYBvUgbVCK7mhGH6FggIBzt5EI1jB00ZKL6COd1y8KLyhFc
dRA/8DFD/g3mY4KKEzdCmbjNZNy0Fjy+pNLMW9vXIPuIEf/0OEVEqkZhfp2AJ79ZQh6zbV2X4XGC
v3MQNAxva5JbdjPGvuM8xdesbTAguDPsYCf2G1nNdnSwnMaNJGIvh4nuVowdvVTgSZdxE1V3gwHl
x9ay7+QlTYREUEjaWJ1lX47LH6g1scNrEyATmRXkBYR4zhBkNrbbjEmNHAzdteyrcR8Oo6AuFXSP
/DuHnq9rD2CgXar2WvsaZK/AkbGct8TDFry1WFgmdmSQGXeVmZrsk/34Uu+ExYxV8gwDv3IjPzsi
PtaOism7CWoNA4Oee34DKTJsnHwFH8Dkrw/fDQvrLyyN6Yh7f97gQh8u1CExHhW/qC5T4jTuekgO
F0abqDdB51e7Xlc55BQgw62Npg5jtqFhOjJ9atOlnPUMhqc5PVp471exU8R3ZryIvqrMbNay13GO
ALATV0aQJ2QCZRI9a6Hw1s8c3FawXqsDPRLyE/HTomerI5OPp5u1eFojkk62TtiHbmA0QbIeHIfk
DMWYf+IyKYdNBm6LfyfwQYYrVWvdTH5o8OrYdfE1xvp73ytJedFCAiBX1R9ssCQIUG+bkkP2Olbx
HcBhGo59oY9biIKwMoPJZ5oCJp89dGmsXKaGKVjuZ4sNQKEp1IyoJaKv2XQmzm1f8OjVzBzvmjIW
r2Of/VLiSphb6sNo1UYVLE2kSph8aOAbVClTme4GU9gIXkdlH8xGvNWSPL6LUtCBWqU5X4A+5c94
9pEgL3iqYlnzNfIs1iro/Wg1Y1CxoIMX9qYnT2GH4Y9DWFMG16qVI4Wz5shrCj2noipKd0yVCuyL
s857QdRHqyLHbYQNcAMsVE8vaGrnySVFgcAw0pX8dYMV3R0iQ3okMrSuNaXl94nXa6MGUmx9W5Fb
4vLaRfM34amusDDfiCxodpwRSnSBiGlas9bcZM5gKOKZUV+ByVsbq7a1vR+3JZ0xZMAl9Wb4Gi1m
/hndeByhVKpSuWkGwabOGEN0nqB21CSot6nOwykGa18505HWnvY0l8oPmcfBUz8Y0be+VdXt3AXZ
907JkHeQUZSszTa/G9Iu2DeiCC8JRmFuN8EigPgyVsIcdMimuaPdO6TujOtyFnBRlp/UkFQZ9Oml
3dZauSKiLMcwhNy4Vvrqsrd1mLDs6dq2VLyqTCoX1G63J53X3I3C8ffabBDmrrTlRsP1uoGaz8e6
6Ez1IB8OHZPVaixrzi9K41xRKJ9h7881OhGKn55oSXdYsWOQ9EMKv2V9rYL2QZ9mmEJWoeEZT0iH
d5Mh3dWURK4AsNmr2oB0h7liNxs129vA6LiLGPYvhrHDZG9MFsZ8o3829QR0aqkg7feblPc3x7pE
hY1kgcxhvav1TR8+wPcP9wTtFepqDNkw+mQCU8NmPV31ds3ubkknSOOHYIj8C19TCXqgJEEFYron
L8faTz2J65ENn2Kp5XYXvqH129zI8HTgq9gmKlMSkZIZfA11LtfctGJHZQCsMnt3NyahygdtuVDR
KZyzRsWNJi8JqzzCwgHwyrGrx/rxPaBTjzfE/+LoWAKmlDiYFYK9m8CEqkZlxMRvklprgjMvHYng
zGqbYTv7seMaSnExz9D2FVN5gW1xgQr6Z64t0lxzOcQNBQnY8Wy547yw4Mze2dUtjpuuC4EpVfND
n/OXSZ6d1+2CkiW7xY1VmlecVdZNn8BcG4KKMsg088U6MaGZUtkWKhbLEgl1SMtgFcZRuavGZLi0
Y6pjuomLxl8Qt6k/gTk08o0qk4QcSEteaQbeSAi3l0aeRG4S8SqIUJtce1JpYUTjVR7jUJuD9M6H
ZEcmHcS4sWzZ7447sCKPPITXNoifuFFPk0i8wax30whztMMXVLEim25fB2W1iXBOErIzGg5blHly
xKqTyJhtUxlvjDRu9prOJmgGAC+ZKYdVZQq8XxGG2Bt7rsdbM6qgCZeYUu4QJ1erKoj1IxFI/c/I
scRa1fLnmR5lsTIJdVw3eFu2DnFR7mS2wdon32wXj475ne/JIUaTaR8Tnn6whAEvqaRYBKtR3+WE
OKLbA2WTWlhKtd547jXjwZ6xxg5ZVh4For4VKq/nKNMjBLdTgt5Lmw95XaVuydP0okLX1uRDcjIj
kJOdkDGsUy3gPB8Zzle9mR/TJuAoyamdVZRsQKjRPyhOJOvKiR71UekQY4b9GgLsj84Hn1HjfhxM
DtfUVvUbofc6QRWOegVF0L417M4+RiSmbbSyiz20cdkxULQLOB32cal6h6uc1CDWhzQiS3QqWL4T
cWzDVr8i/jE9qhXW4rYKtupgvNiBhrUuZ+/gw2u7ssY64+MaLM8CEPIiyW3xtK5Z9zTKjz1bA9R9
7fiNdNvyrogBS3YWRxd/1uY9NW76B5ZBtUyMstxaXdV4pq5nR6WK/aslaeabLLD+IawsHBU6MrkC
HOgn6CZAqRRWilC1oseWIg9ie3v09e9ilixQqWah1eeAbBx71WRDHMCRLNUufJXURA4k38W3kmdw
CIYqP+SqMS3hRbL56VhTyHBhTFtialsvj6fgWkqyNARr8g+oUsp9WRvJL7/MpssxDcovTWYkd22r
EigkVSpasqJhT/QyLihfdjT8G32zYJRc2CW8PEUgNkZd2XyKev0S6M30oIFJ343Yvh6b2SxuebrY
ntsuCj3fZ+MTxGp8KesgdWnVlwfYsX7qct4ZSSYkMxbHV8D5vDXXBA2CiDHCYt7oDH3V5mNEJ6vu
LuLqt3wfLNvcgM+csFsgC+wJXE0sQg76KbzpyEy8x1Jce3Uk2NXYCdBit4r1gPo556PxLtJyIAOg
FanyJ1otXoM5olCBotJxyfLiMXVsGeID3AV097ZMvzk169QsB4L6RiGch8oKxboysnI9p5n5lE9G
8KywtZHF5Lh2UhVYnHRD2dhEtkGkGVkmyJdy1iVurqeIMI1dK8fgnjn+joreWjU5EtPyZ2tyn1B9
ZKMmtpVV7UawOgiObQwGLGC2Xa+kFqprTeM16Zz0a5tRfGhgq9ABUUh3QlWmhsT6lJmxmufOdClr
eyGdjvUY5flGsUFTo3EEdJe0TxEAbT7d7nvdUayp06HZFKG1wMmKu7KoqAj6uPiqMBJ7wH/lCrci
/HRNAWRHAKpLIjAsvT5pL0Kq2BvBIvtT9VmiW5HpW3MW4uc0wusSHc6ujo0ePnA2JoPTH+AElZeL
APSCer0CMlcXm3rui2Zl9hlATSdP1yF/b4/lxyi4dVT6KME2950Kg4PyVX9VBkwUOui8h6TrSPnt
DPg3vchDdrkBB6PGxqxiNfCmEK1avEyjfVtR1rr8feCewnx4DMJcuzQMEL2wiNqVOhWhZ8epYNkd
7EPUWHsYFSmMIH07EZIarCq07Tu90Lt7zdSyXW+S0EmxOlXA+xXxzuhJXzWHDiOWAV8Ul4Z8zeEg
vtRa2zxRV4NnNURTEG9iPSwOWT9CKqNLcIAWYFwQyUMAIjueS4KTSphUSbwDBwpAN4+hn03h0+cN
F/19B3eRkHEJlrQQ0ZyKjAY6YUmo6pWrmbG5hknKeqc5j3lCTTotr3MI//eCX/VIz+UnyxObFmLh
JVI9IxWv1rKdJijW2smKo36qpo8YZ4t9U8zBKonykPqacM785g864YJ5HkGHYdHwRUbytsFoUmHy
ByNBvVnEJlxwYMLhaMCiNMtknZoItZplxtG74kdIxMmqoWlwiLPGvCptKGSzjuiTzdE5csn7vpmQ
KLE1UjM4DmraSd/TIOcsmGUAhY2Sd4Pig37ULWBglqMqxGwGMWWFgTM9J0ha+ptvm/ACoQkeiaUF
aiFHeHs7pJh5o9sIo3+hpXuHlC8gxKT8YkWSD2VsvCJPf5zQE6/tOu45IrBRFzQMVm1l5zfpXKao
FsUrpYfkii6ofRwis7iQ1WRsZoVuWzbrBfJZdWlS1RrNBIxcG5odv2rEtysq2pKdWsk0oAb6d+KI
j34Oe1srNTcPB2eXYVFaC9rzlw50HAgGuAYkEI29RSgb68JccOy2rAfKMcBq+rn/UifavKl90iKU
uDE26HqIto2yLzbWA6yksWZ9n/l2Vnx6xcGcg+nn5x/FO+UdnB004PQf0TZY75W7zlSgGB2Qi5aK
mDZDPe0cFRInlfhklxYW1aDKkuFDZysR0w1gSs0iciAWpOl8/kveCRsQVug69BbDooUj7ZNHiyFS
JXZOLdx2Mqxb0sRtehXGcPN7lL/yOv1bau+fFKr/+nesqjf/0cfhPf8f4qxMlAv/nv67DqOUF+dn
3kbttITtLP/5/xidLOtfpsZnLgz2hP/rcUJa9i/USTCaDOsfjNX/QqwUTf4O1JG2REHLw1xiXv7H
5KQI619C40mjHV7Upjztv8FY8av+mA4sdZGDoTm3CAOC4mCcegcMmRrEnY3zQQtFg1jK5th229as
hI96nhXaYxgQqvPHnbn5Z7L5D77amwJWefOf/+fki7FQeFMUIXuIxUQgF11u1Z9KNOTqQeYHKYHS
q+tgdfd8eby/PfcxvFUGvB/jRHzmTL1ZWnAO9snq5etDsLr0V2fUib9Xjv87lb4f4uR7m6ySwEKH
IRr39uXq4Sbe3MzrL2zVz3zXJ/qO9wOdrBUV8aiTmBjoAABj8xBuuJhsk59ZGn7LKT+5nlN9lq+H
GoUUHkviD5uy2EnSwfMZ2joWA6nDXzSQatmeI+9px63VrF8pI+dmIDgt9UJjafcBSy+7M3K+M09S
nMjmTJRQ/9zmeXt97ax3R+qU/49DLIvmHzKSalJF75MTtM9WX8P1Q7s6kox25va+FR6hg0fZiaNA
LnpW6N/Q596MgXsDgpIjW1Ak5uAqiR9urMiAcxwo8p8pmnkz+Fl88IG9VXr+MxSOM86yUkPgBhj8
7VCKr6O4qNodKTLFQyDsfT6PsTcoQbLHjNtybKnUMy/pyUTCyRTLBjsa9Losh5gn3o6ZEP8zJxa0
z6rRmu0MEZpiUVejmtPzfabLc6In4/R+LgNqOq5d1cTcYC4z65/PzKfMq9ecl70qg9Sg16blmoCf
gTEnctOVA4nKSeXv2jh03LCt5EGIuvQabbDXiOXpyiXt8FqWKgE2rUZACt1LAg8iwLbgusd5Q5B2
fKdYSJ0bQRaWhFLAGS8qvKAubfAbcJejppcX7AuygxJTiiRBjP1HV1VbsWh0JqmGS/SGxv/KqH30
mdh+PpG+XfCZsk38SriFcMmi/UKB9fYWkB4us4xj0tYo6bE5NEO2RTH0fzuKkKTEYb7C22aY1m+n
6R8fx6QIw0/UudpOFgxalBb9tlagoHx+Le8eJ6RHnGSEf2HBQnR98pXPtZLoYsrMbds69RNbb2Wf
VmK47yhZeX89lGYvhxhWZRZgcXLb9IRwohCX13YKZA41TkmAn7edi7y7u/v7oRybgwfOLpZ/cfJV
FNlkU/tVze2sBcIFERGDkYDbG+qhc2Z+efcyEGzJ+r2IfdnZAyl8+zLEej6XBCNZW4xHwgXWMWxQ
AIdnPvPTqQVAn6OSgoeimzePT/3tKD7qxaYdnM6TFMB+ERIwh+saafmv1HeY1iC5lPdO0zvpmRl6
WUv/WJuQkTMgWELOcthJjVN6oqqHWGzM3t9RzCrMldWn9QvRcUOyRb0dPbdC1l8i9loV5a8Gc8Pn
j/F0cmN2YytmYmzBFKYhXn571VlGtEFvNikcE7UK1nNQkNVM9Lkc1lhL1Tu9dwLtL+80qiHSIAwM
8GzSgZWePE+bfnjW5oq165GWQg6zaXtZ4G2aWoLssYHeBFHRnvk0Tl8iU5h46NHGQk/FyaOdPF6R
+XNm4J/yMuoIq1AVxRUg3+jq89t5+q3/HsVhF2voFlJ46+Sr0MiCnfgAC6/CW3jQMh9VT4pZN2lG
5S+/CobC5sPLwwfBCny6eQh6oRGzxgVZtTNvBqkRnzTPvfvXF8SJCw+urlIawT749v2ICyKCZoD9
Hursgk1SA6VuGzgEn26qinno+m+HY00XLHsAcjl0wjl4s/R1dgGdSm9Hb1CXTq4wwoO9dHjyjoiB
z4d6/0JgXBIcQ/j0sHCczipzp7RFKKzJU6G9H1HG1ju1dMYzW+mPRnFQgHOgoQeILOXtBSk2UeUo
3ydPyyZCRYao9pQq//bXlyII55aLo9jksLN85H+sY03Ly+YoMZ4n8D5uPBAjSN8Tkt7nw7ybK7hb
mAAXvzJtLuPU5VHY41gBwBo8hXfyGsmIf6mrdXVVkoi2bkhO/P75eCfbY94CKX6TMrB3WjaGhreX
BcWvDDqkn56Vm8GtlbSKS8uqXsVw5zaVMySbtiQv1EYEfNEaUXHm0b3/liWADgnCAzs4Rp+TGSNh
vpSh3g9eIyIF2MzSIh9C2txpZfWPn1/qB6+J5JVfqo9YHCGEvL1UtumQ43pt8IIcHd1qSheNfaBG
xpmp96NrMtiDqBqKuKXB9XYcv2xoOxnO5I2Tmb9yR2XjUQuMtF3BYMXF51d1ehw22cVx9/CNLqsq
NbmT2aOJupa4mVTxEH0aNvBMREeEPwXFUx4oynGmENZ8iTPHfhh8277L68Kw3SoEdrMCaeHEZ2bn
E/sUW0qskeTvwo4ElMEzPZlegtGKzXhQVS/gPiDGjEZ6sASEyHSrz6FZb5AeCCQ6OpveDdM7ydRJ
aPUEQcZ6KbF8jm2+TQW+B2LhZ1y5YdwqT4ir0ASNuRFvPr9/7z4Afi5ODk4dYAL4BE5u32jJuMuM
efJiTMI/csy4KA71rkV2qIsDQgNCFTMbDS1JRC7V3OHMbHy6JVpuF8U2iqoWTw8Ly9u3RbZdKcys
mrzJgPaKP95ca7BndwbS+Re/hxiac+1nXpp3ryiDUrkxNEA3OL2ck4ueu7kd9RyQcRTF/dfEAaVJ
f7Yp/FWv5c18ZhX9cDQNewfbPwts9/Lnf0yd5ZCMNWjBySMHor+QsUQtGTSVXOuhrp55/T66nXhm
mTrxrrEinFwZn70/dC0fH6mGBNFw5GKaRlnmOUWEh0oCrRulDMwz3/zvrc2bHeZyR1kdWL91h8n7
ZI8XakZIE3ScvLloiRydw7Tb6a3h3xjgM2lCqbmX0rwpSXN9VoOhvDZHazHcJDQdawNUVx9dgWyk
Yk8cRHvOZP5uVeHXsQ20AZxgsmGX9vYJIElR0kGNVY9uvViHOZ1TxDWoAJS2rQ/khJ47uXz0GByK
gkDkYYNTt3g7IAJaIniGTPVEaqEAzHLnqjKa4rE0q8DtasPcoQhSzrBUPhyUiZDiJhRw9htvB1VT
oyfgWZ89INUg5PLYxM/e69U9tODwLjTUMFxhykGj9vkU8sH7TfGCztayx6dIe+JMpNfKoaqNVC8a
HLqRSYgwwk393v5h8XCfPx/sg4s02JOaAs4I+8VTJIMyOn6aSEmTNVEV3qIW8YGIrI5c6iZ3+R3k
z5Rd87cbuWUdY8eIBZiWHG7xt7fW6o0ClIY1eyp10RLlhlnRRB5iwlA/v7x3i/TvgZiNlxsJFeHk
GdphaBgpFWUvi9Vuw4Eq8RCBd2ee2Eej4EAguZ6zKDvgk82cWvly1NpC89qZgEMCRQaEBzAisuzM
QKdV3mU1xCNKOU01bUCop19ebqWO4ieKRtSUqo4u8r+u2pTI1kg5Cpbbp1EHfmjawLQ3wKojuOo1
KelrJaxluG6HVJUrFV9G5EV2JOozP++j+7CgBSRTMwUx6+Q++I6fl1FWal6c2sBKCjwSAJPNcD5X
XvjoE/lzoJPHylkVbRTqd0/kS8LfnFcKueJjld5pdXXWFfruuM8UZ7JcWyznbMJOP8iqajsI7Tmz
j6LIdRAayrMVt/oFaUYINUQjryMghRsnM4xzKKkPthMm/niJf5xNpnO6Dkz+kEypZC6YMid/EEDs
SR6vnPGOdcEE2ds66mWg+NMeqne5njCSxX//TDnece0WHgILj+rbT1XqBTBJdAielcVEaedqgwkp
6hrMVX/9qfJmc/7kLE50xmmdOMcdnOQ4kDw1EOYmTUuCBKY2O1NT+GDp4oTCDom1VV26Pm8vpzEQ
yjtLSKQvFIvafTYgGO+HKPvORBQSEzb75svnF/bBywpmzaSwxnOkgXYypJ4AO6vCVHqFMkAODWTj
GtOk7jkC+mfOPx9cncMqyVS37JmpYL69OnZGtpa2mkkZum2/LiErN3A5lX7jVBmaSAQdSJA+v7rT
ftAyJRGEwQsKTI6y7GndVxR1OWna4pkARSq3zQR1eRVWWXJTa2F1mIe8vAuqoPtltsaA33WOtFtc
blaxOfNDTrz0v48KnKYpN7JP0N4jDSjCY4yYY8vr224BvI/sRrat1la3ihqY1lFTEVPubAF1exd1
Tl2vklEn0i4wHHWrJ//N2XntyG1EafiFlgBzuGXnHmlG0ZZ0Q0iyzFSMxfz0+3H2YtVsogkZhgHD
MlxdxQon/KGxE04Q0OiDHbvpX0mI5eVe8oJgxpboY+03oo7cQ5cY6CMBFGthpAXACsMOnTfksKfg
I0A28bemxNmzGg2y+mJMKShcL9WGl8wGgrRzpWHZeC5PmX1CkD0oj4pIoIKNumL2T1FaNbMoco1Z
ugcJEJFVN9P+qeuu+ZcAtCreRLqlyB3eH+lflRJlChu4cZxDLCTqh21nOkBkFRV+h5ROdygAgP2E
89WPyIYFDfbpucaS9KPifcHDzQHcYMJE2EPgUFysGBuv3yFgPNQ7NPSDF/pD2JQk6PwEe8fovMlX
qMFZRyOpJJaEJIEa4EpXh2EJN/Kb1kRK85LEbf226y1jFlqy6m8JCub8Ympd3yX4b/cyZnE/7mvP
Gv9qurL9VEKAQ2tYTtonI06UXyNg5p8RSV99Qjdyem97MI74mDCY8EzXPYQbUzI7wvDBMt6DL8R4
rMMo630dq0iM8xbaH4LSStCIycPgZ5Q3gwPyIiifG1wenTNz6j4XbWsFL3Yb8nrAk1QrEJ519tyC
vJZYWaT6sKuNHmek3sqzbz2UYuME0VVAekJE5BBUffuPqXZjeEYiHJp3pkGC21mBav0Eldkznwr+
2RNiKipMt2nAPDAsUloittnq2Ey0/KCjRIixOsYQbcV7deqL2QKoArxnA6xqd66A8nxRsmTsAASp
PcReAwjjLswi/ZxC9lRPAx6Pwa7QM6AmYQVv0h+61PhZWCHw/lTT8DFNnRrPExfa1vcha4efhJDT
ZXRSF+F5TcdSEVZ3bRxrIJs/QgxsfphGk2nHom6FusNPDm5IMbrKFyVUbblPpajfl4QRRBGtys9g
n8HyVRu0hS3F6CU7BJz5vhdDZuJ+2+j//k+X4ogpk8rg+ZTz/3qk+gmxAtzNRmK48k57vHNoDpKJ
Amea//y3xDAxSq9SAmmeTaTlI79WRZUe0mGIvtTh0Lc+qnH5uVbQsPODDg7oxgW0Ev2gPUARmXqb
5hAM3g6fGUqQ9yqKXg3X5HNNx2KfCRFtjLISsJP1zvMjPaSNs5gkkNsG0SZkkHSpoA3vEx/w8rsQ
xCZf5QUVu9YQzo/IGWXx7+Mbdu114XmmLwazbn5FbyeI0UI4hwr6eRQJotM5vO6TNNTpgwXx7wQD
8Ovj8e6nikwnnUTqPmSbaNTdjheUQa5oUW+dpwB7AdRIFRU/gKov2yclnVCMVqQ1QWeaFMLfx0Pf
byUHNBwjU0Oc1XsWbzZNJy2ulCG5gNKHJlAAe/0RxqmaYIPZu5WfFU7eHlqdu9XXYQ5u5Z4rZTgK
t7Tq5qSF3GyZuDRjZJujnWQXG4x/eO5wfK12ObhTVHFD4uxDQ0qn+bUCGPdMH6BUjp1ZGxn3v9p8
NtU8TzeW5D6MoZVHTQu0ACEw2+D2a6RKXBmDiNNLVUv60J6sPVxWNOva1bH7/fHy3+80xuIsI5ek
Oh6pzu1YZWhVOQI16SV3jfYAEjI9uJrevo3M3jtaLn4Bj8e732nkLEAGWHKVtNtZHN2uixEXEJN7
duMkhbuDHakN3fatkYwa9NBU80cVE+3Hg64s6FwgdGYlplkEeDGooQ5gMyzDO3NzY8acISU6jfZ0
CFvcNR4PdX81Oci+EX7SNkGTbdk4qcPIdhpLeufCKvWjgnrytcEk/fh4lJWvhpASp4ZyLZ3sZbMB
0yWShbIFlKMmkFzqQPkoI8RY4l7FhWnSoo0qgq6zDW6rZETy9NPoDXJUqMbfbpNkmIx+IGujNqwX
gtKXy/VHPcOonsBAGu+LKu9t3BhSCMaYDwbBKYm06EX2tfMOV6nCgIc30FrE8Vz5FIyODPeaNDLx
NtHN3PIDI57akyyt5n2iolzx7OSj+bUJRu/zFBIKbSzfyn4ACEC2R+sOEZllNzsedUJLqwnOg6oP
GjgQLIcPr5Lg/hhaQ/rn288F/kPdgiHnUt7t4inShecN8udcVq07+m6eZwo6IVX9CUm9YksScmUH
AjjiItIQLJvv1dvRqlGrFQeFnDM6RYSXYWd/be2s3sAarY9i8lRoVE95q25H8WpGEGIMzjhzRAQj
qZG0n9XB1tyNgVbeBxcZQLqrvBPzhXg7UOqYXWXjOXbGDMRBgYnOE9EfZnO1bDPLr9FwOJTuEL2J
R7jnGyn52kaZywGkrzOKfMZj/h7nCOrFSif14IyERfyJiKjRv6RQfD/rSm2Wnx4f6rXBKA2S5JHD
AhhbVCND6YY9RETlrGDW5HdV4mGcV1XqpdO8eOMErFwgbHzquwAriDLuYDfDhJayNirnUHgIjnXo
swPM7o9NPf4YOR4bt+LKrU+zAtwnlTQavstb0VKbZvAyTTnTGo9edLhVaNDZAvsVgYQa3n+XWsvs
jZ0zf5zFncWgHtW/uZyjLp+2pouagbdbOcNxgQsSZmoUzOR1aR1aG1+jvZ3BOfeNOO+/K3rgnnQp
R/OPS9twU8BUAJpBlZ8q7O0OSvPBziwbmj+Fy0w7RwXEzF0XWn1/NATuUfvJCxHRdtGy/fh4O62d
UAwWzP+rJoGduR2Zoxh1rcwQGIAl8pQlE1oxpLMb81sbBUNQOrNzuErJ9HYUqUDhRWOIL5uOkQO3
N1AgqraedDYGWtuxqO8RoNH6pkGxmI7defDzgojpOFSTMLYvd17c/WMiPrurQzw5H6/e2mHkWOA4
AW4TzNNiuMaLE1FC4gARM5vgwiii/QSxaky6/3A46KHPvVdgaWyVxRZxLRrceiuCc5s2wMNaN2nf
q1FmgmTEKw1EqlkyvaTCEu7xHFeWlPvU4y+EVcBgLAaeCrZ+M81OOwG0P8qy8E+1yf4sOuozFFvz
w+PxVtaUteS9RRFShzix2CuWoKg+J5NnoVmDrwcIEI6Ri6zXKOXG51vZljRZuEZxH5iLnIuLm1Z+
bmj4gZ5RB4ifhY7wT2tjOPrnEyIEozAHdJG9v5gQxGsELojkz2EqhicXatghrLTwlxdam+KmKxEY
bwPuHh5XmstOuT1ouihrrReJd048WWBE2Dk4UOvJnHzbIeZJptiLBhK2CFtQerLr/BJ98L8xnAxP
gVDcjfrnyrPskStyoc2n/y5tExQ2snqY3/9ZaGaXukV5wiOvu4bU0aDZw9zE4IqIjwet2v/5shvw
tZE85LzctYpj4GOYZjA2vZY6edPbA3AoNzdB5drKAJX/PwxHjsq1wwV+l4zHRly2iAYRLSpYQEao
/uCHatr9u74cUQt9PNjamYRYNLe4XJODMp+h3yorfTB5vdvxmaGQ2ohLDYpPxGMgMYkhL/IB3sZ4
K0VlIlM6g4CUdf5axsK20vUiRwHhLLFtm/ys0Y1s1+qROR1g/9bK0S6CMHmizC/TE4ITHeJMuRFX
1EOHUWwcqNdke/Fm81OoRRjsKh6VxYlKelOaKIMGZ5n0mYlME123a42ITfRSFzXl1kgkbgCVGiG4
vSLS9AkF8uGXPdrtlwixxcavWoFkiDvECY7OIe5nJ7VpnVluD8dCLGKrYONWW/tic3TxWpqfO5O3
XywP4nBQpyg4e0ld/yo9I/6qpmnxFbycGPd50ln6xv6/P3ukYnTK56SClHZ5FUCAD5AiyFxAAVNf
nUzZaV9Rr8SdEHSFaA6yRKUM5mhpfpykxC/v8Ra9v1tdhIHQYYeMNOe5i2ejtWTqTYgeEFcZtYee
lJ2gUzQA8Nt4n9YHMgE7ArPhslkMhFKm2Tah65yrMHRPSiRyFI/MYWM6968S05mVROdAEYDg4mJF
NKm200IyShqJI/67Ji7TYLXBJQ4b23t1QqRAkJ+AIwJ8vN0q0Vi0EThl5ywCQDQe/IBzqXft7vH3
WZ0QYQSFQ6o6RGW3owCyVSc52g5s7jrfS0+rdnWHjBfaxH8eJbF2pNIUI7UZkLT4QljCWfFQ9pT6
uSp2bq6Oh1lqcIcmpfZfZoUCHP0ml+dvuenzjAAb0wnnPCF3pQEWAojd4xWSlv3G03Z/oGeElaNC
ZgH+QcB5u34xhtDpZA8OwK6iuaAA4B7VLO13g5frcJ1wk378vVbGA0QMmBMYIHCyZW0F4SQ9B13k
nvPCVq+FGsCkF5M85IbsdijMbF35a+MRbXKoMJxxgY/ezi/H9IvAoeH6cBL1XUur+z15G2aYQdZZ
PzESSvSNTGxlR8KBALwJYG8mRC2OWNg3NXKxpXuOlHb046Kf3SYNZz+igL5xN64NxYcjOCDU1O7g
XE5TNODHDBcR0cm9RlYj97SAhn1u5t3GUCunmaohB3kOgeYQ8HYdU68y7IZH52x0VGmbGuvHAdvH
jX2/9rV+G+X1/f4tIDA0tJuaUbpnjgbgS08f6fmN3afRjZvzkNn2f9iNbHoq4g5XO0HP7ax6wjdE
QGq+VYEEn5kX3nuI4uOsGpcfTTNR/7zGgukOBVMPEz/+Xm5/xe0canyFe3ZwGzo40muPNoA8ulzD
Fptk/iK30QVFYLivcxudKvBSx6C1UDXKspy1rFV9h7Nvsk9NdmSaTelu6g31XLp0nyuYCnsrqfV/
Hh90TV8bH3gCVRDAdfRbbtcWZdM0MlDkOvdOYpbnWAvTX16F+MY+jdEO2WW6LYt3Y5XW/clFO7Yi
ADLkx8zW5RUK/dxtxg/0z/wa5mY+vkeg7yhY8yXcZcyV1wiKYRrrUHeyxtIHL6C9TerA+d6iTdPv
aDt70neNrv1XqyxawI8XZe0U0eWC6EKJDSbhYr9lMzS68gh47VqR+0Hg/gyNWLk8HmXtWmBzGeDG
oEbyP7hd+Sh0zCFWaDs4aTU+122e4FUzC+AMW3Z7KwH1TM7mpXplLJEv3A6FpY01UeBxz0Aeupce
H5Vph6sACtBDLuyvZi4TpBC8EO0/lWTb0xBTAWu+1URaWVcokq479/RmpYLFjFsjNiDYjB6+4VH6
3KZl53dj/sfQ/NnXgseEbpUHunB5s9c2GuJ9rXnnAPmS4LU6AgobDZQts7t51RZHdwamQ7GgyzCX
m25XNcrCGVcRBmdIBkWARYJiVPta1OlfQgQIVfeJqN4aWoOi8eOds3L/6mT3zA4e533nY6zpvOcF
ci22SLU3Dat9HZwofGuGdbPLEfY+PR5vdf/MeEOgfawqfefbmSLRRIyYalRJTKP7mrpB+daWkUuP
hN5B1AfDwYqJUaG7eieZJtmx15qtzbM2adoH7B/kAUy8VW9/w2A20yRjulhtbaVfEXyW3sl2ssTD
F8gwjQP/Yko3Hp6VI0oIjlwCDXfe1eXDQ9mjN/AIpTPYOBgrTFHsG4jjH5N6LP7DUIxF6Wa+homS
b6dnWGObt1bEGweQ4bOIPfOX5HK20Mi0wmojv1jJ1sCq/v9g80H97QFXVcSkkWV3znYbqajnEIUj
yYtO9AB8DJHbKdTeAfZwHb8AIbxlELV2DZBuzI19kw+6vI10eo+mNyruWdH74hmFz/4NTAF9I2Re
+3bkUPNFo89FmfnPf58jBlR22Y5cryN+gaaBOtcw2iZmB2WwsZxrE6JSSgsZoOg9a8aMwmlSBVFX
0CbVJQ2meO/myAA+PoVrowDBnLPruZF7BwpoEjh2eWqfI5FFpynNiv0U4/D5eJQVyg1WxrQFCYvx
7KF8frtuFLCHcrIz+1xUooRrp0nEq3Bh54BT0zNTe1cGY3Qq9SHeyxKFRgWq2xvAYzQtzVbZq0qP
AptT1c9ZEhZ+MCXWxpddVmTmWJqK+wzQmHtTNExvf2KhjTqcI0+5UOKoPiORaTR7cjTjjYZaY+fn
Wdt1+1i0okeUFQiiLyO7ueZWFaLCj7a9ng/qR/Bj2HKwuzE0KAo9cQ9iSvIf2pDhVPB4TRdf7v9+
L8pP4INYVkwdb38v9etkaGxDuThZnrxX6zb+lumputEQX8oQvA7DEHPpHFkfCoOLYcJUgenmYXOC
vk+5qyN6d/uhofzij3VCxzDtBnfyZUApdIeQK209NNLs5qxrjfs9Q0wtem/A8+rwLuysLxb6qKig
cs8aZ7C59eibwGedA3iFInzqUoByOyuy6ui9BgfU2sENsxO/AXZonZQYVdNdMNrp93wwu3EnO8yo
D2MjcoQ80lQaBws+YnWMKGIWe/Y80HSYONO/xIXV+D4NAl3fyFrWvgJBvc7fM9nBW+waxUoIeaox
uEyJGV20sgI3HVTlFi19ce+8fgWq2FCUZpoq99vtV6A1C2qwzYNLhT3EzxZG7NtSEwNE8biD7fB4
Z60NNmPSwRVzWEkhbgfDriSHYyaCC4r86Sz4qwPpE9kbS2wSixdvxuu8aJbCP9dxR7rjrE4oGc6a
YMFljAcENu2iOGQ4CByo7HRvJMnoScln8wwgGb8eT3J+2X+Ls15HJhmAFMMZJq9d7OsuyoZMQfr4
UnklOnblmFrnGLnTfa8Ci1LcqDvottB2RmZNeLMWW6zItY0zi2qB7QPZgkzD7SL3GmL1SGl6FysP
omsf2dMuTe3s+HiWa+tLNjB7xdPXp+B8Owqc1amzAsW7mM5s5RUUQ3cSViS+JiLmqVT673UPlta0
0UB9PPLaJvKIlbnvMYE13MUmUgovmhI3Cy5WPxknZDXBlnZoilDHyjduwpWhaIHNJwOglU7Ou5ik
2al9Pu/XwK3TN7muovpZtc6xLjvzz487W3XO4ohXsU9cDDUGA6irWIRXt6/kX5URZv7oIr34eO1W
vtr8RqIIge0TbcTF2tlFGI0DtmtXo3PTf0O9608QE6P4UNa9923SMghiBrqOpyzFXP3x2Cv7krHp
5FNuB3VqLWaIiYTrNogjXMuitU6q0Rr9XjVjZIcfjzPPYXH+eGnBIhLiwIF5BWL9Fkl5DcBSq5vC
61SGwyFAAmLKuoMXw/pHynqrWrayoijpUCqjMQCOf0k5GQ1sGvQoxOfHKAFmC8c7EsbZhwyE/mej
0quLjgz1l6YP9Y3N6dzPk0on2IhZ44LoZ3HPDGnhuZFax1dhd40/aJ11ghCXfjJHw3gSU/1vVuvB
BoTg9YZeLO6cWhCpQjClNr7YQGNmo0rpCHG1A7sMDpluoqScu0Uofad3UeNsZJHhBRAnhXEOBk12
V+xy4nwPDjL8W1RJMvhjrrs/JdUZC2nBOMeVVHWnD0L3WsuHGyAbnEnYpr40lfCE7Qlas7VXW6gP
pZb6MkS0pa+QapvyKqM6aHxcGlwd0kCm/+NmY/3VVrz40pVtrftl4cXPVVKEX+wp6L8Eodr/G4cU
aP2wcskIMUbRf3qKLr7mpMfhwZatGj1b1ii/YZFifkBQYXp22LDwtibVHjG3m6pPj/fr6nfk3IPT
JUpGh/D2kqm8XEN9Qo+u6Aen+rds0hqoCrrXW3j6hKV96kf4b7shmbHvj4deeapgATKwTemK1uXi
SE5Sib1kzKJr4rSiOaEvi4WTK0FOfyhSWb9lw/c/FD21XqIub/U3FVrJ9cZxXZb05veSp5I9Rf+Q
iukSJB5rhmgRw4+vY5I26XuBaFJ0FFGWYSNZcC35LRIh004JtPAHmPzh3WANHY06Snroz1ZO93Hq
kOLbuI+XRYTXn4We0izfAVQGi6Hbz2IPfRDKhquyyKXsDgwky11X4WJDQx4RWbq3WmydNK0rG9Qp
KgsuqrRJR11hahspxNp3ghZKLWqWKAJJd/tbzDYP9bIfwqvuJc6+kDnGvuUYPCO8ph2CzLZ8T0Fx
OB5wFk5zN/j5eJvMU10e+tkMlXoGWehdAhOMXdHXXhZec7OufFcZrTcBQfWnx6OsPLboOZLmq8SH
RLyLczC6SefaYcMoIOpOuVSBGDPKsa9w+/wvQ9Fws+FKk58ughdQ49IJvJQnItW9Q9MO5nsj0XpK
2biR/JehqJAwLY/W2yIaQ2GEKCYJw2uSYfGDLRi90XzCJKTDnOXxUKtbFhzpq289Ay6Pc92LKC+6
RrkI8u4nYCz5QQkM65Oh5PIZC3VacXg87VRnUo8Ntmn+aATir40fMX+m5WaZC28aBG2dJuBiwlXQ
ZYjGE8i02uh8bdMkJgau6vJFqkjxH8epaLMTftsQ0pF5Lm2s1nukx4vQ6L8WlK09X7e3pS7WLll2
MA0LSvXAr5dfnP6Ewy0SXrmHuh9oUg3GLheh+tkJGvkk2hLotd6DF3m8Gq/FocVqUJWA5EM8Tkl7
Ke6nBRrqD+S316CpqmxfuV7zozCtDGuRUf2a6231oRsdkX/Qkw6zGRAILThLyBTj8yQo5++8pnE+
DJabfKYjXOEq6UwKcvRcQbt8arVPlN/GyI/zqup8FRYY5TEOGfRxOxqpKihlfewKU39bmh4PK3wU
BCiiNnE+JrGD+rYBnlru+qhOXOw8IvlNZnkunjLbEP+AWu7I/IVTHkz6LpgzWFPV7oQHh8QHuZJ8
SMaq+kdJaEfuCmkUqe+GAVrtWhYlxiFFoxxLXowBvuNjUGhU7MfK8Z3EyN6RGirFF+laxVMfeNL4
GE5DesB0Z5JPlRySn3BQrV9xGPX/bHyQ+9158z3mq+634BBDPndM8W+89lb6Xe9i5zDWNIlyfHvO
fzwS2FEoGjCiZ7LpYsdRyuPxJA4CNyPh7aFQc877ztnniLi+ezzU/KMXm4xOGBEEeTzdkmWaksvK
dQrg1deu8IqnZgqGnV3UW5zVlfuZvg+50IxWcECs3S4dxompPRr4btpV0P6NzHb8nHtBfMz7Pt0I
M5eMovnxdQkyYUwgAsk/LRYvoOseVRbuUb3iVd9lr07fRtNM/1JlqH9sIfW99HWZfdeqLqYJqEZ9
7Xe90ZaH3nSDb49Xd+Xq4N1lZQHRANFdZmaR5ZVtVxGfUHCvn91msn2dZuNx5vwfLFr9XzyUPjY+
6fyiLz+pSzlm1lKa5UgXC1B7QsmrQouuVZjnh7YZMz8wo/Y5bOmZoEMefv4Pk6TCjjQ9QOu7TFct
8IkKmeU1iWNqTD06+B8R/Xf4RxEHaJMHWKyZVKG2FKPW9i6dLwK/107N8ktzF3rAGlhdWl6QD4wc
ra9sitwPj+f32gNfLij5CokL5Wj0ohbP0ph4WuPoY3StoyA0fG9Iu09owBXntAnM2HcwLHkHTUb/
ieHecJFdiReBDW0sx167r3ZNoybasZq6auNDr50qip8zeJDNTjR+e6pCPe2yuo2I/nUtfe4Vpz+h
VYUZ7JRuoTBXltojCCFZJA6Zq1O3Q4mos7GCqKKrHnXqN6fWjWMzKcNGXXfluHjoKhHOc1lAOFns
XNANlTdBbL5WOg/OgEtb3Aa7UcUSLUjtAWueIt4//rgra4gGKs8sLT9K7Murlu5Qn4G/JHK0hNib
dqiebA2ReFvPoo1bfeVcAj2gkYmUJSMuP5dewxZTRR9fy1EqT13its8TRPBxJ4j6McNSMKzYiCHm
nbnYuSSF0IQIp9i4yxNSFhCFsGqKr6oh6rcVkfdH6bjjU9ZK9Rohw/dk2dga75IpUdrDn68sH3KG
tXJ0gFfdbplOx/coU23KiKWRnUwn/tpVSvFOr6pfjwda25tACyALwN5BoH2xN8dUV2U3H88C29QX
YBbf1brbgqWtDTKj7BDbY6y7rRlgSGdMFCKumkzyp0FiBgtf06zVjfRi7QjwGHiQM1Gnu9skioU1
TwQr9to23ceKMvTJVErnaDYCp0Do5+Uurgdq34+XcO0UkKvSDoOQxPCLG87OI6+HCMpNopjBu7pE
8dTVhgT08Vhvvc9re5LGNqW8WW7mrjmRiAhPQ7sUyGMHuPvoraySlzob2n9r04o/irEfet8ZkPbZ
G9QbEUAwo+ZdGWbyo2pP0dck6QLTd+Kg/C5xcvyp4if5MReN7JAVsMrKR03K2QrG7z8/AEseNzAy
wC3Rh7ndzBwhU47ZKK6lge9bgaXdoQIbsFE4WBtl7pshswAh5G5pXK8l2HVCKmR9Hu8TjKUOwJG2
+p73H5ttPAOO+NQ26cXiYJZtNERNU4krABhxZMPjq4ft3yWt7X7/eF+tTYgaP1VGYiCuocW+qmo3
0WXfJ1dHcax9KWSJjXtW/ZkWIBEfmHUqQBwXmuB33cBsbHCNxWz3qjaRDk+9qaZmF2CZ/BI0gUdS
WA5afYDChHD+xvyMuwuWjhRhwdwnAvC4zA1tkqnICePsqve6MQciUnd3HVbWw74cJOIMiTaZXk+S
FRbAZXG9hc2vDur3Uujt5xxnl27fJ62Z4+My2DSbOpn9RNRGM30F3DUGzUbchW9Q4YtQOVQV7xdl
yOHFUpWE7jQSeS+mF8UfKs2eVU90r84wk8iMYT81msj2wDFd++CErYFWRRTq44nmWo5KikAW/x2i
4q7Y1YM0612taVmD+wziFhRSM/xTilI1/5qwVBz9brZsxAh0JAE0AUs8ubnFv368lmvb0kZWwSGA
RwN52V9IdDegJqDzPObo1gh8Rg96gVtQ4WAy93io+0uWrzYD7maMAeKRyxNAVx9XJSyKh4qWeMoa
/TDTWqDe0tUf66rSdu4gh42zcP/8Myhp3axqRhq9vEK6ttGMKiVM1iddO8uxBGpXoCxTD7qyL4ph
i6dzX/gDjUBCBzdQnV0Q5rP5W7payxrBGStPrppbWGIfp5H5M6ntAI5/oeCwJniBjs7o5f1BI2X7
qYeVt0Wuu7/rqb/rhDsa1VBikMVCV0mUKjLoiD+w0AwwphzDT9SixZMc++yN3ajVxdTrFhE5fv/G
2VzbT6SbtDlYdjCji7unHqm560iCXnMhPJQkO8f3gt70rUlsFXzXrjmI5dSHqEFTE18sdapUpDgZ
+ylQp/owuGhSF+gcHB7v2pUNRKQ6l7otKkKgim4/qBiNiXNrp1ddyXaFgFsTUH/31WoYd8AuNmLx
pTTnfKvOZjdz5Yv6o76MCcJEpIpVtMk11FucRcMxtM/o8zqfXIQwA0BoI0fECmWLwXZHNcevq1R5
02U9dOI4FrtcaSsUwHult3dBFHtPiRpmG1pqr/oktwEuuCf6ZzByYB+gkHC7JkPIjacMLW9ZiKzF
aQL+AhKGjoC2D5vejd9owgjVQ9WW7UsYgKzbAaGCRBW3pfiEfmf6r4dt/PRkq3FxQZy3AfksavOb
CwPVQR9r9JK92sXuwIKrZXER1L+Uq+d0AqsuV0YlDqYTfoBZYMv0qhCbyI1tvLK3NMIy6I1z6gnv
53aGNpWMeGz5DFruiU9mZsKZBr689YTOgNTlQtJe1ZBfNqG+LRdygmY369AqF8+FWHiNCxFruMnS
H/PdVMlrtM6tMty1cWVp762yMJWdkdK+8KU1CNXX6xwH0lIZ+2CXOGr+MQgnE1s3qZG2Da3aUNKV
ZruHXecWvo59YXb0WpU7NwlzgbnmMLpvyUf0FGO0Up12rZrGP1NgVrQiJ/tH1k7GB6sYe8PXmgG1
a5zI4uSAfpVr7zEus+ReCjcuDlpb2fq+72jvUmVxhr8KxGLMXdcjYVUUVt/gHqup36oyDn5lZYBY
mo3/BSguw/4U98L4gVQtdodN7pXeU5BPTuCXFD4DfFknbM+mWYuMSxz1SxEia37IWmwm3zgh1UG/
6FHS2nvAfj8TYSnpcTK16DKmQv0H03kH2VizbnCX70bOrzK64WHIuk740L1iQN9mNfyl4XPtHd0g
di3igtHYSndXqmNkMfiUMQuK7Hev7GhH7lS6tXep5aAjcBCJPXqv4S5Us+FlrhM+eyCk6Zg1+dtM
adp9Qw9l5zitvnGbvd79yx0H2mlOqMBx3eUcVOMMeD2je8nizDAPXthF5b5KJHC6yRsqTpYexeFT
CjI1OWUN0cGOLBVFT4lwm+U34PC8EzCtYDwaRp98kRk+qH4aNiiaWJTm3Te0Tcb2l6rVcbPTM5uy
d8Z2+azCoRNn6U5Rf5Bh3YndoHQqVpqt25XHAvf5H5lwBI6/5OXFW9edvLc2ijXmvo7s+l1iKckX
t0Qy10+EmWb8Z4PklzfZOOLO6CCKpuiG/BoXE3a+maM22n5ABazykfHO+g/g8DkwI5ID+bUb2+La
o0We7Thx6rAX3qi9qMYkXd/x2Gcbl8lK4ENyMUN7OOYEBvMT81tM0FWakkxD4V0QgfBOlZ5Vnt+Q
Y+17jT2gpLLaR0S6G6OubTqGRSrH4tXilVzc0kExJWFdK+4lUtBMTGzQG/0M6oTaSzerRdLGzXBh
bhCe26l62T85Wl+fDDluIWVX4hGeZ9IRfgsK+nc4kmjMElof/JAAr9O+SqdnRR+aA70o3IdbFZEt
J8Pr3doqBK8EI/ABZtDszG4DtHi78A64Ac8o582uevkxkImK87tnHtUuNDYqCCvlSh4qeoYzjB2g
3LLwMuS0Wk3RA45EGfK9ST0h3yVoI6a+NCZ6wHaWTu8TQK7Cdyq85q+xMbTxp7ZXpm+GXpcG0luB
Y0A6igM1vzwOYlaeM14x+G/Eg2TSd8WaIexpCEfexVVqTC3jbLoaQ59tjLK2z+fOGfcb8cEdzos/
yLIRJYRLkiQKzS2As5/G1Kvn16P1rkObOq6fWFG8FQm+OogubjUk3Ag6Z+lw9Q5BZ0m3d5oqUi5h
IORwMOpQEt1mHpILI39k+vXYlEguWd34Y4C++Yu7qPnAvqG5mqej5vh1ZDTewdYCqzoTbab6PnDK
7u8RoBnNPAfFKXeo6d8n5KQfHn+c9V8/Z7OE26/84tttSjkZF/mwUC7lxE0FjpSetpUICUhAy8w3
uCcbL7YehEfcPNSnIQj12icvtrB0VcznPvHEDrU+5cUzBuU4ua36MRwlLhVZqHwxTDmcIqGkG996
JSw2aHPQN0bllqLG4nJpPQTkvQjIMfeIuCQTiPG+NLNfyTCkn+JM0TYWaeUoY2XiklxRPbkvN6Jd
GhpBw3i6kYqf0N2Nald0bf0u5NH/Q4rvHISD6OP6eeXeMOjtB2mCiDw+spXLOLQJUh1ZtA+xgDhP
1rQly7VyMlFO42qcEVogbRf5UpH2XqGUzItG8rDTJr3dF6Nl7B9vsbWvNWOc2dE2vKhlqsQMCaei
nBxBAD0pq0kcTEpEp5BAaB8V+hbGbu1r8dpRBVfRdLivp04tEqIJMEzImu3eIrI6KB3WiqHE+vvx
1FaHcnW4tg6YaEp4t9/KDBAZEuE8tXhs3ni9qX7sUze9eKL7QyOK120Btwx1IYdsE/jg7VBa09Nm
bVPlYpYYILSKN1yoWspvmYYK0H+Y1W9Dzdvmt5BhAIMSDWHC8dLz8IgUA6U1z44/h0GsHf58KJ4F
mMozlhVsw+1QDhjAHhpacElMFUvmdjRqPBASuOYOl8jjsVZeCMoiUJTnhJr+2Vw9+W1aiHzpCZgS
75KlbXiQ5pQ8RxmGzFg1f6va6JcptX7jYV7ZH78P6S7Ocp9PFjoNk3fR7BiN39zWh49FRy5JcCq3
IARr87PmqgvcOeKOZchVzRAbjNKDS+na+bPiBuIpraT5lNsyOVp92PMITs5GXW1thja7ca66UFdb
Alr5l1Mj28C9KIWaXu2opfZaTPoRwa0titDKPYIYNzDSmVcKnXixLVGHjTXZEFIWndLsp9IM973R
BDvNjOMdqfofErPnE0ccbFHCAz9u3mGxWm+EyJ5X3v9ydqY9cttY2/5FArQvX1Wr2u2O7cTrFyGJ
Pdolal9+/XOxX+CFSyWU0JmZzAzGg7BIHZKH59xLkCFpfE66cfk5ttZ3s+v0pwR5rJ33+MZK8jqj
0kMblHRVXSXqiZbgadJIrEkc589cDtWhSLry0vMk39kJm0PxrV7vTy60VVhOuMYXBWyDJw7f8dmA
LfdC1cf+0LtwjR5vug28JtoyVD/hc7LFOSdvd51l55Gx2CF3DJhBFJQK5SCm0jxO4DIuiubg5K0t
o9+4sXhpDNF9KfAjOOiaUN5FERXvxz9na+avTE95vN13ooya8StPh1zlQO6fywKUt6cqp4hK7U7X
a2M7uoCHEEzi2uP6WyUpQzOEozNMStDl1fws2iq6aominpsFqaamtT5MSpXugE/kFliloqACuIdo
11M/dVYcZLVFlVlfZiVI2zI6eXOZfaQX0eyU4DYX8bdRVjMTalHZg9srAbJlCe9xnUZF6tWJXycD
4KXHX2zrJQk+HyVKmmPkYOsA6sN8gR1LiRFDRefvxRBWMCKjgNI8DAFSUc/4UKuu+64LJ++LVmem
c0gWAyhZHabnx79lc3klhRX1EPf+LW00PN5Tg9RMzGr+1NlO/uRF3p4P8+byOuhDq9LV5e7FqqiY
naSFiJ4Q1J+e3LxGy9WKuxcPR4ed3bk5IVpQMk0CTLK+fnFRhNNZA6J1pxgIpu7hvTQUfz5etc2N
gMqB7EtQmF9fEZ2Reo0bAo0OGyPyZ2fGa8jOzKOS9vVhyJP20Gfx34/H3FrD14NbsknZ6qvDFHCS
NjloJzyZc9RSG9Rxi1lYzSzM94xrNoeipKVzvvEf68dIxfGZpxFBgZgizMM5Kw55qxZBqETtTvzJ
s3K9vQF1oGMEgeQe2E0HranUmrdapy35pe9dNXDGPjuPLcp+RT+m33mAWZ+7aPoPJWnAiRilUEN0
JJvj9hQfJ+S4RmjNQRgL71KZRXZ0kn7eaUBshSMPLCkGJGG36yswi2JttFy2OsBjO0BWVw0yXd/j
2mtbAcnDEW1lSJeS9Xc7GafXaLd6Jg4EjbVEfqnHNSjabpg138YQq0E6dDF+0SCjkdos2iSOTTsP
zaXIF0vWraZB+HQCOu+IXBhwWhkbsV/lS/ETq4ymPVHe1PdaQVthRhlNlnmopJDC3v5oHUfACU0t
JSgHdX5a3Cb/F3kk42Q7k/YfNqwDdJ8ungtKal250ma1GVWRU9CoCvcoYVR+Yqv9BTuL4Zxl2HkW
VbXnhrj1UVDlxBFXJkDIRN/OD2SjFzcqcDMlHIdDBXPDN+NyOGWW8tF2Z+gKULJ27patNfXQUrR5
nlKkW1emPB0ejZ5q0ZODycufWdUkB9Mom39nZ/n++Dza2LnYOVP0ZhRepevIRgxWE20KzE0p9Sii
nWBiJpdE2osGhrT0Eysq/rQ7UywXoKV7D5+NbcXblAOeSuSrpuLt0jppV4+ZyuDWBPjW1xoVzGZa
zHvW9JvjUAOjEiZxJuvKhVmFdly3VvQ0oOEx+oM1OudxzsN/3r6WxAmXMM0/pJRXZ3tcCH1ezIEi
Zm7VTzSb+xNd0cSn3xs+Ncg34VUKTTDBW2UnXrYmSGmRfFbK99+VZnSaXXYbUmZt+mL4REOrhm7S
7F3KWxkP72FMnJALc9iDqwmi7FI7cw1lNY5TG1pLUrcIYBreVPiKmBfKmBgPOSfUQYrQh5oyTlRv
45FmyWL0zsFoSkPsJLNbMwcChxg9VBvJwL8NIcx2IytFLiMoTHV+aak+wAiY9rLzzZnzwOOxIMGg
zP92GCsfZ1WgnxvAjtCuE5XpJ7ecqmNk42aKc6sOHrSIXkDfTL4X90Ogdl597LGt2Kkwbv4Stiro
ZkQYuHNXv2S0etyCFs0NcmXOuFxjIAzwwq2kPpb27NjXJhL9D1VR69kPsT61T0IrreZsADVw/Uyx
x3TnJ60OSKkaBfEOkrYUZ6QIuSoAhYPUEIvxQ/dSvQdHUuS+djypZayeuBjcnVB/fQP+lmvcDScj
4rdqCSbbRQLOzr6KYdD+DjvT+ImGy1Cce1h29qFozOyairj6CwdJk89kOAMdvXCp9/xCVof06w+h
iAeiVHLJkMu6/SGwUWgP24N9Vca0++bFWkJDv47+yCAenx6fLKsofx2Kdz6nNAwMtNFWS4wkSGyX
7uzg960Yh7RVl2MUY4b1eBS5fdcry03Ae4ZPSUtqNQr+emPiAqm6xvHsBHHr6kd6BhP6l1X5oTaH
eGfvbgQO9Xhucsw1uePWhi9ADEQnvNBG723p34VD7JHVFMoLKzAdJssqMTZr/4Pij4TFoGgAeJZr
fXVg6JkXRq7CoEaXh35WCjr0o2Jd9d5Kdp6jG+vJ24WqEHPkgtPXkRovQ5fVMV8tEd4B6F5yHEQV
XWK3zQ64O++VNDYC8mY8+ee/7Yxc7Zd0SFPnGtkUnppE11+cqp2QjqvT6+NQ2RwKHAgYGwQi0Ba7
HUpMTt5jxGZfC5EWNOfy9o+xVsbPlR0eH4+0tYhcOdK2nXoFLYjbkbiP2hrHnygYq2Tww2SsqVG4
3btldFPgHdYep1L+8tUmoCkrAc886aXP+O14A10aYzG6KDAaCOJBFw7l57TUtOqQVcb4w7UnLz8h
FeqSLKWG/q7Lhr0DdWO3wyB2CQjSP84WuW9++45dPKkIM7lR0ItWO1kCVUDSp3pnt68yP3mmcHTJ
gh5Ya8TUVtGCYEmS1wg0oD7ViWdDxMN7212c905j289R2FXekRXqIt+BkvDp8Ud9BbytV1n29gCs
6txmziqT6BB6BCtVxkHsVF6NRBSGfMiEF6753Lcj3nNaXSEcOwmeypDOAFc/WRQAdH9QClEd9bA3
Lw0g1eVsD3mz+LUL9fsyUnjJaKwIAASLJi3snNGszW+Pf/zWwlkgCFk7+dfa6IAmjkGtx0PGB33f
2Hd0xTmHUF8+5MnSPXkqmA83a9WTMxfu6fHQW9uOS4CSNvwmRl5FRuhUYe6CObqqhToevR5GcVhY
0zGrpjF4PNTWPoD5ypbTKRTS9rsNQodNp8LwTYKyjzPwGViBIMDSiLz7YYeG/sMdDO37pJhYkySx
6T5nGtJ4b6s8v4aoC/5LCv2hAr6WQDdyr2vMpI+pYEzJCTRYeJqd6N92jpedU2bjKkLcCioAkhvS
enq169MsjVRzTnBcgSVn+4B98M9NeqVZDnEBfsAfbK8bT0k99unOPtw44KAYoaxH3YRXw/rA0Uea
eMbQKlcDYeP+fTG4KfhFqOrtseLPPrXw5eqdm2kjjqjGUmZH9w40/FoEc4oTXXhppkDlVD/ndVd+
VvPiM8CmYecLbq0rq0kC6NLIvQvY3CFd1fQqvOZ5M4EPVQpk7jD5fqopQUN2xHOiPE1ORdnmcfhu
zZDaLAVEPicws1X4zirgig7gybXKu9g9ZkIpQQbaWmr4ztQsO82mjSMBJRq+nsG1ITEXq83SKzlX
CT4EzST06OJ1DrRwdx7c7lqlVlNdKo77X7GTR3+WVN/mnRDaHJ7iL8RZqt93qsqZMsRsVze8kmop
nzWvwOg1cto591vSjOm5p45dXU03rZqgXsZB+fJ4sTfOClSPKTwbAGnYQ6vpQx9GHK5J4yAtBmf4
SVeqgwFF/A3HRR9xxBSuk5b4YmY9rVQsIYWvea14Y39dHhfSBxK+qk0tEIrg7VfAIameM4HPjTK1
0bvc7VNELHqoSs4u2HeNSP5/Y0mlDxJmInutc1iVbp4tiqNcm9pWoveeANp75tkWl/4wG2ZQOZUw
Er8HhJefY1st2q8oT6QTmLIod8418Jb04mCkTe1DUfp3o6LML1OP8PdOaG5tBL4MRxswmvtXilWM
QvWaSMFmb0SYpqe79kMZhsaExthU5s7rbOswIwgR2OAw5WOstl2RhXoWZkjcxaXNw8iqK8s33Xgx
gsgQ0d8J+2c+Pw6+jWyJG5HKlUSZgd1c3YnkON2kR2oSmLNWnFvhVOdltPcgorr85auMhUQFfgZ0
OBwL1wL3mbskU0W7I4ibLi5+1lGmJe9aS5sTv9GBXfuJoUfe09x55XTp0aZQgqrntQ68qp7TAIRp
nn6tTTNGrqIxmhFA79C/xGNid4fOGIR1mAHEzTh82v38pKeOaD4lyDjavxSysM4fCzGR1eCNWe1E
yLqkIGP5ddMghED16G77jqY2ZTifJYHi5YaEBCzOhL4k5Ca/nmcvet+nqmgOeuhF6qFfWla4sMxW
B+uq5C/Cy8Ahv/2bSrAcY3D5UZu83cm2prTqaNhJoDmhCJLaFoc4x+fp8SgbW4O8BioYBXdEztfv
3brW3aGx3SQoHAvCFunwh6xbxMVJSu3746G2gpTEDdImCkH8Y7UvliJtEir2SUCRdbpMOHIcNLfd
I6Fv3Lby7802x0eVDHF1DudqnanI2SZB12P4pzgNQhtjg8tEJTASFqbevY+0WFz+y9xYRFn71O8k
gtE8NMq6YwPqkYbcmzebSnqsajffWcONWw7ZNXIWYAjS61L++W/PonB028qO8jSgHcOTiDmiXpvQ
PxR+kcF2v3ihm4gX5KCHz2ZRp293yuO9I5uRNnoOsg54O35UL2Iys0geNA3PMhr5h7qoxUvZqOG1
7Lo3crRftyXiC3TobWmrtFbUHuM2EtSa4wBSeHpe8Iu7QkQzjskcz1/VKd0jaG+c3QgWSe0ilXoM
+jK38+uo0uBOWUfAkOBG5nFq+WOalJdQJNNVrcv/cDOBwMbn3aVwKgmtt+M5xhjl8FajgBYWRiFd
Ls4zR/kZX/E919KNnc5Q3IDUcKlT3m2/ZErHuM6ioLUTD3UaW39Xq0ILxJg0wePdsDkUOr6EqnQo
WSchy5RqeaXzOhxGbMiXtM3fhXXkPim0QXe6khvbndYuNUHaJ0Tk+jW4VFoxIr8UB8tszeW7oQ2N
xhc8CI0jYEZImHOcpuE3q+iW+OvjWa5blTI4wc5g1SDfouS+q1xLs7Jat7AtCMDTZ/UFdxEcvmnG
Vj/buNPfZROJ57lfYI2DhVLn/NB5EP7Ojp3EOQyxvoefYAjz69Ciynms+9557m3+h5NtpclLBMc2
3klStz6MbBvCnebHUwG8DbcMhVTsTgbvOqLIcohwdL5SBYKtlYP82VkdWURcJQtUV4C+S+VU9ClX
oa2Y+GSg9u9d8bfTX5KmNkmEq/E0AGg+FHUco8YBIrsOk+RYN7F6qLtkD62xcVzKfBiAGHKVlHdW
x1UL+rtJ1UYK8ovhf5A6h6d2mswjJDHzMJvJ+Mm1il9hWg87sbFx15FQUJ/ATIwn39pvYImtKkkm
nACyIeyu4WzYH5xp9PbWWN9aY3wAqLVJA5t1/WqaRW9MtDYx5zGz0hctcgHHOen6+KwXRvMdf5T0
a4em8lerG/g/mGmMBM0UV1V1VpY4sy9Ot3jxTja6cYhKSLF0nAHdAWXxNspyLYcMBvbm2jZN9j5x
ouV/thctl2qkH4/Wnfj2ONQ2vjLQFRaaBTBoT6+iOh6dCJCbwEikoe/i2f9ztOSPuLHf15H9tdGM
v6sSOenHY26cOw6dMMmOpgN199ptUTksm2zCmS4yqu9tWMwHoLj6KZocyrSL+Klmtrlz1m3sXrYu
Dws2LpNdF5xto0CJIqpw4fTS71Sa0CosSkwImmVPyFF+odXeJRXkWIOtIummq2vQbiy7sjITx4PE
HJKD0uld77d2Kia/hibjwkTsrOFYxVr9T9QscIW8olE+PF7irelSe7MAAdCzvjusqiZXhgTV7Ctw
Qx1aV6baL61jhTjG2l1d7eylzdG4R5B7oOZ8lwhb7bQMpkmxZEz6HIuSKvrSWHF6SIy36gTJe0PK
M/3/oeTh8VsSNyTKEME0DK8J2iWXule+GyIdz7OWjf9hJ1LQoUmqgabB7ud2pGLkgZGGPWaqBVhH
ocfq84JC0dmdK8QFEBq4/IdPRs5NbEr/s/WNKAyDYlpeh1dDzdAmqIAx9Ce97YpfBgSGPeuurT3I
24gXG42R+95ZUqq12nY2JqC2BbSxm5IiffEADWdHfZ4FBZZU12LfwpbtjZodr5+QNBxFGA552Y68
XVj4NPYYzwrbH6nLEyZL7ktZFeoBeYY3qk6+DkUFj7Yy3AK242ovKlNiz26MIW5dRcsZHBnb3ozU
q9a7exXgrT1AaFIhQWtAQlJuZ9WhJSUmiDbXrBrzD4WqgYoVs3MYFlHvQUe3jhgSJ9qCst16l2mP
jldmi0pjUJi986FWoiXoQ1P9iGejUUALG9v3PLPaAMfx8ftIa2bvfb11a2CyBakenjpJ3OrWiMxM
WdCa4mEYh6Ea6HVY9ueFsskvNY/C/9WxGNpjBAX5K9lCvmf0tLXUoC5BJVLY5xesA4geHm0Hz7k6
xVz80RX2dBZua/sUd6yvb9+UlB/xd8H8GqVC+VN+O24cSMWJRcP3WvVDeG5SZLzQ2sue1Fb/D+Z9
KGpQv2cgvuk6vzT0mbeVwlCt5y7PMNiHQ4f70SGu0YoesmYvYDeCiMWjBSVh4/fNEWAvZZ8srntN
O9G1CA1Yy+cae6uGSlQVfZ+tjNurKXXrXx4R1dOst8mvx4u7kegBSuBK5pSV8K3VlpmjrkGTBUcZ
XVjOoWm7/DgUzh72YSNaZKNS7hNuVxLK209ouFMHGg4fv35ygW3VZoy9pD5d0ibbU1Z6TU1Xdz9p
O2pQ+Eqi3nOXTRVuj4Kg510HOP/D1RqTzCj9jt7GP7DTR++rJvLQPeZ9nze/IqWznpfJTF40ERri
y2IKWkTmIJzxZUTCdDqPXT3nX5RxcJog62ZHOyhDFRXvoUYVfyJh15V+2jTLiz20vXKYxyZbngeh
4ZJC+6I5KQhG95cFevZPLxVDfEjCFrE7fZyBFmljWx7GuYuToMq1CA3y2dDmY4P3fPyE9AFa47n3
TXPGefpolZPXHhAFMrVrmbT5n9qC7JXfatjOHPXWq/7Xmn2O+51oEYFOCxwCrrOddH8rVa2Hxybq
CSW3buNPduaiaC5ASZdB3g31QJ/BFAlmUF4jDmqfdjjTIJ2HjkshrMV3hWu+pB6S2F8rkDrq6XEE
bmTbmD7z2GYXEIDr7T03w5L2cs9R1VIOiDuJQEEBWYpvLcGgl3s4sK1YlGAzmjxAXe/2eEIKGlpo
cxIZqvMRxZziqRM48gyqt7O3tkbiDERjA2aRyyv/Nuq7QUnqeomjILbMrDo7SGdHBy2L3PasJ2m5
Z021kU5w85FfU5CBk7BOeucasANvZ+XaAww6cz1Gf1nz1PppFtuIMpjmkcrxuPOO2Jwjf1eUHKn+
3DXSa7upW4yq6EIOYxvw8cIX3avsP/o83AMpbx2WUnyIFiuC6vRCbpezdSZzHtuGvgSAlYGOEApD
F9dqEttvFESDwfDNlYkWlWo+6UPvTIc0doz6+jhctyYM7ki2XBG+uLv3w1gpZnuiWijiMfqMJGF5
MJfG/VIo+h4u/vUSXR9lRKnE9cqm8vqKL5LGMbq0o0FFIjj/2Xtl9YN+qCN8kScmyvT5Ms7nXg+R
SV4SJX2OOhpoftpn9rfMMdyXIhdeFxi5pZRHZ5kAkqsWiCa8aRUz/ZhEtlce0AB2El+J++ZzjVi3
exjbTlV9q8uQBSrpjfwNdiP9QqpaKmeUfbSnwnNQJEWXtXzXQNt8I0dZJozgWWAhYB8Kw2IdxxM1
OQWoqHL11OJzlhneRcz4LiBnYex8y43LD049OHqqiRJpvrqWuiHVPUi27Jisy0+hKDh7K3S0HkfM
FtqRUjMyODRmOA3WPYpKCGhShclnTMzpua4QT7OtKvQHT2OJ09I0/xGwnU6TnX0bBxxQol779fg3
bByy/ASqSHi66Jx6q2te6ylklp7CNq2M5KqYGQZfVSKWE0Ah7axlZbQDGtjYJhx7FPi57E0qaPLP
f0vaWnSlxrydlWuG76FfhqiimJ4CoUvh7n08t82vKLWaKGLKOtnqXKiXyUit3lCuVuSU1wSx8evo
NdYO0HFrFKlzIx/X+n1RCFVzPRZjqFyxpMCUq8ExUe9QiH88l81YkSA5KCSU1ElgbtetQp/dnWYK
+GrYOIGHZt+1nAzzj8Gm8m150/I/etaq7ZuDZz9L26b4CALM/vj4Z2xcJR5sHJRFONGpYazCZfLG
osuVhLJ+NsXXGfvxA4oE6YnUdKF6M/UX2obpznfcGlRilSQBnetkXXWv6UwVZjTS5Y4j+xSpSvhk
aG35Pkci4TpEZf0Jifpup8KwcalAKSBAOQjgiK4z06atE3uaKoBgcSK+aHFsQNdEvz5Eweo4KU3x
bkpd8xBP3Jxa+V+sOSXexASODnDormqjJrMuIqtmX9LkfF92ojxqnvgVulQapRv7zhLfBzF1DSkV
DHEc6s26npxqnSZ0vQ2v8eLof6HJEksf9Hln79+9THmVWkCxUJWzZHFB/orf9j4Wg13d0dW4eqJ1
PzYDhgu9p7fHPu+dlxpfJ9yZBaBE8EtvfmgwNDKwvEqpL0q80u3QRe+FKR4q/RUdzV71FzgjP9pw
WWbfKa1wj7Jxv1s5CihpQKMxaNfSlrgdLkJYf8F9fbyCxiBo6r5ScpTt0iX6Y3Cm2j5qgkIo/n4i
m/2ah4fu5zrEfTiXVpruAMI2lp0HskfPkt1DorR6kqdpZ6tRWg7MvfQWPwO4X5wiVuNrWvfuN1et
e/MctQbCYXNs8Zh4fGZsDE9FWV4wpEfcpqtjuF9iYxjp8F9JW4xD1VFY8hGobzEtTLC5K0F1Cjyp
nvS++Pr2kSVvjZcld/ldswKV24oiSzNyAYQoPLgif6eWZg3HqyjHi7ZE7rumqfsj0OoweDz0K4vr
JkVz2E6A8CCuIAF3Z98SushRQugdr6jrDk9Z05nZcS5D/agP8XKZtFZ5FmlvfPfmfqBrlLTnVDVC
v7bbRfYwG78VVvxvH5bezsF2d5ryw+R1yL+BHIKMfxuaMEcXN0714YoOk/3FLW3PL8XiXOAgLH81
CNx87hF1+vx4Oe7SDIpvUs0abhEPHy7k20FrhUIuaPz+igatM+D44qXBrM7pX5NZjsapQZii3Lkx
7440We+DESY7NpLbuY76MWMDRmK4eiXvXktP5pNKGfz0eGKbo4AdUmU1n/tidS23Tqcllduyt3iR
/2N4cfnS6Uu08822RuGNJiVGcVqgerZaPjN3ywYXumszutalHabqTANyr1OwNQoNewSzkW6jRbKe
yywUu0hnXgGiQi+hRAdhdhtn5zi4RyTxYYDlgKzjLiCXXw0jaioVdlgMV3N03EuvV1FzLENb+5Ab
Dv/VSUfqDBRALFTrq+pDXfSVeyQnNdCxzTtzj/h2F5qwN8CRwNYmoaGjII+v3y4lhCdj4Wj1co2V
PtMxd6Dq4ne5WuGt4FW6QuN7mn++MWrkmJTXHPYhmJe7erSo4qEFAHZVSE8/9GbXvqAROe7E5ubM
cFGHCSOFS9fJmlslljUk5kIKEy2HyvT6a4qu5ifat/pFS2Iv2dlydyc9/XC2Gn01kjSyptUuj6YO
fLxmzdclN9OTB5zt2Smb9M/JiIU/aZFz0bWqvkZdEr21gyhHppfAP7ljqCXffkQ7oRkECkTF1LMW
Z7Mwko9w8NWr7Sk4Ej/+ePLvdXOyy7G4z/h6EhS7fhy6BibenVAW1IIq89SE3vzcNXb859iYMCMf
j3WfSDAYFmDwjEh+yWDkN/4tOic6hE6Hie91zJX6q4HqxTvyUTc5F2MzeHgTtsindq3V/TtGnvni
Dt70B/6FXruTQ9ydDbRppNwOZwN0Llo2t7/DjToxRClJvl7r5QfIGt0ZJNiuDNnWMJJsCPWRf4e5
cjvMUHSVlTqELAEWphggzq178LRo2nt77w20uh0yTS+UOjeWq1Yo5ru0GWppvftm1BWr9tt0XnGn
v309jH/JD9N5ueJC3/oQy5ePwkz/DfVlONaaPu0crXdXuxwOo0TJ+ZF243LSvw3XLDlVRUddrvZs
L6eqsNogMc3pMqZL7cPgN4KxoCj8OEQ3V/K3QVcrWZazZkGMXq6uNWkII8/FU1SP+k783W86GOwU
vPiL84ym+e3UMp3XNVbMyzXUp/lDrM/1qXPS6hpBddgZ6n5CJOwYqEDFRNwMBOntUIqSxl1rDsa1
VLL4iAecejD7do/6dj8hOYrc0lSckQtZnViyYgnmsDauXYrjsj7n42E0JvFngkb/Ti56fw8AWJEy
XB4ZxP1TFv3GHCMs1bjO+IP6bpippxnh11NXFMlxBI379XFE3IehQc+IxFtyJgDG6rcLSP4z5HYf
mxQE8uEyFmr9A+WG5YhRaJSc0tzDbgAoq7pTiNlaUdknePXj4m5dhUgFRdiJi8i8AuSMjyD1hkOu
0SyvFEPdifmtFaUWI+EULCulpdsZlrzkarVMzWudZ3UQd332Oart5XlJ9fmXN1Oy3bkH5Ca6vXPA
mpE0cRtw8+CfeDugJX08RQz7c9ST5u88yZz6aUFXtPQNUVQ66W2rWJe8KZwDFkTIdZh69e/jr7qx
vLKfS5ZEOkGmu7qJQn1sc5GUznUJNcXvPUcczAx7EtdNp8vjoTZ2INVtEP9MeaOxO88xXaqosK9L
ZcQXSHH2cWFtTo9H2fiIUGPYFABUqaWvy4NQQK1i4BglW6kdWnNWcR6F1R8hjorLmEvx78cDrqZF
J5aLzcXThY4uB8t6yzugAEo6THlAZcV9tkLUIzoz3nvfbYwCBZqbBQQJAON1qORNb3hzKxVKAU6/
aFHSHJfK3SN5rva4nAtCLaSuNFzoYt3NxayzTAD9DEyt7H307bVTv+T/OIO2CB93ZzKhCCTEzgqu
tsHrqABieNRRQ6aPu6ri9F2nwbJo8mC0kvKvlCbW0xAaaeqPJToRfoWQNRW6PgE1jiyS8SFz6af9
l98AK5rYlByGdalMMUzcyc0pD4ZZdT9ZCGT8MYW4B9VRmB7sZGneK/gB+vacFt9ysxGfHwfR1sID
z6Odx2Oa96b889/ueJHT+h0wTgxoM2uHBqH676Fj1z75GeLjil6+hxzGqffmUTFkB88CAIqqxZqz
sYyYt+CMWQULZLOPUafql9qe2i+tOrnvU5H9SsBgfHs85kYgE1907B2aXPfVG63Ca2lphjLwqtr4
AwEqTGrwNbs+HmUjpIAfSL0uajUg7leVuiGSALlaKQOMFd0fLubf2WlEuUZcyWya6Fjgx175Q4rY
ho+budWcEOlvkp26+upwlYENjo3SPpk+bax1a2vssGTSrLwKyjBsv4Xm8O9czpavJL3+1+P5bq3q
K+iQDJGDfH1LxppYli4pqqAOw+7s5ZF1Xowp2znBN+fDGfd6VVBaXt1XcZvEjdksZdCmPD1pQTZ+
hdY3LxXljXCn16XD5IuSAkQf7ENWG6K1sLcs47oIHGfSv4xGDiO0V9i7721lkhmwXg12EKVxKo4U
Iq09JbaNDUlphkoGiBKpHrM6k0aVLhdwChGgAKwc236Yg9wV/WlEr+zYFzoZz9TtyTxufEUAClhq
UUUHArlGWY24xZclbrzBGKnG2Qj7CrfIcdnZ9RtfEVYMPRDZxwc/t5qaIQaFt35YBnglm36WCHER
hr5gv6EMp8dhua4Kyc/IWBRE0OujzLXGAGc5tXtVYbe3ddxMF6MJ69ZPanx48xGLgbMAeP4c2c0w
HwehT9mzDmNPOTWzU4+Y7nhlfnz8i7aW2JbvM5ArlIXWITwVcdQv2szkh6n8t9bHDjI8lks7b7bN
Ybg/QVhReKM1cnue91Ob1eQ7VZDVbfMxGjMnwC1L2ZnMqjLzurr87UEkyj7IHdm+TnK9mby6DKzB
y5AEpphpH42ixy+0w8AYwcJ4Uvx0UNJLpbvFnuDyxiQ9PAIc6uFQkAjY20l62JVESrs0Aa0P4y/c
fsYnzev1naXciiFExUnIpfgEZdLVMHQaRt4lRRNEiql+9pQm/EM0qnNRGq09iAwrGdHFymEYlu6c
d5p30LOp/stSimznCbmxcejRQpimZymtjVZnUjL1jd7FUROAAilfBtsqv1ImwpbeiIadk3ZracGc
8FoFScC/5E/5LR9IRbLgkm7XQU9P6zSUkOeIoTe2YCVYiWRc6kBBOpGWD7ejQHcOFV7KWaA6JRLL
OZHGbEZvYI9yfapnSvHth0gPx2jnYLibHyOT6UhsAiTgO7B8XpIKpTXEQOqV0Sejg/cNPbXfoclu
jQJ4iAuEYix55eqDhR4eZq6WpXDInN7HLg9owlzv7fX7AGUyUhIF9ismgncBWuRRQoYaJkE01Oxx
DIGGxLeawhMvQ1aM4Wc97hb1aRz11jgP+EEBZi+sUjnVZr5kro8gR6oHj8+5tVzL67eVbVFJyOWB
ss7tQlG2uhO3aVCK2Zi4t1TSx9mMCnqjEwF3UotwDkRTLY4fu6n3r0H2G/rww9T0HYZbspHV4fOm
NhpPpsk22u/aDDnpvIRF/FfbCJSVlSjDVvTxD7/bZCwmKhBg0CGMkmKsvpmJTHY8pEYWoAIzvUvt
MgmmKg8/Nnnhva208LpEAI5ooEpHm7vzS/FoEhfekgWwkbIr5l+6P1WZc02W/PPbJ8X5LOnuwJ3u
+LZRUQFhw2OSjVbYfmc0XZBjIYOwQq7s7KxXNbnfigqvs4LuyjNOFqI4NW839dC0WeSpaRaQa+o/
K5M+GdQ1w/uswOia/bzLix813+BHmqqZtFRPE9fXol79DskNYbq66U2D3nam9O8tMVgfu7yzlJOT
J051mHS3/EcNQ1Pzh3YyvlTuEC6+nhegTcfImPdmsxUNgBx5z4Muuj/79RokPw33NHBGbH7AEKd+
rTZI/dJY2Qm8rcOCJzyamBC+2curKzuaxrgEt5wGZqKZ16Wfk2egW2/s+b1+Ha5swg6xKjzWV6MA
yO283HHSwE4995jGyB5VyWwfH8fb1lzY+dzNAF2kJcdtDLSos1HM75PAKmbriHWvcYZ32L59xTjB
wX5IsKtk7dyOksBXiauZFRszPfowuV17tOy+ePshzihSsBuWPKT/1Vxm5A9Lo48YRUXtGR5SdjbD
0djJMjYCjT4IFTA0aqWL6OrYaRR811KqHwHE+NnB8zRrKz+cXLf0bdG7e+rfd5kbrzTJJpHEVnKo
9f2eFTiio0SeBsBD5ms/uCUkkhxWnjd4y9dJi9tToqbG32qe7r2sZIStzgfkoTAYej327tTS2tix
ZUElDSoMjY7IaNcKzCdtMa6Tq1bvsesYv5RA3f6HBZ3zs1atn49jc2t8Skz8U+VxjBDjbdTYoZWV
ZeNlwVAW1Xwm63Mb2MM5tlq2l2XR+1Svm48t8Lv+xInVlEecs7NqJ8GS33O9Ch7/0MkrkapbX485
FjNGWHdZEKtDcTGmloMYWVT3U6el5Z9xlib6U21ivvR48hthZlCq5flBJkmUrcJMwQe88qhJBvZo
GdjSu2Vt+QnVb7C30BjefsHxiOSgkSUl3u3r/M5wWie2yjKo6lHVfbyEm0+1W0c/J2O291K6jRW9
GUy//a6ZGdaW1YS82PuseKe4aXS0ulb12/SzkqrfqtCqzo8Xc1XqlWcp8gC0WrCF40hdb6IeG43a
E2YW4LmZDX72f5ydx27cSLuGr4gAc9iS7G61LFuWo6wN4cgiWcWcild/Hs5q3OojYf7NDDAemM1Q
X3yDLJdPQ62AOmGmaoa7kpJa3758zWceFPtFWe7jHbADgABN/n2bzYCc59yK6qzCbnuIOkS/RbHq
G7TuHLRl6+U4y65K19K3bnAJmnGo7PoD9WP/Y9D1a/SXaw+dxAguPdyrJvdizsXXU6x4RlNYeCU3
bM7T7RqF7d2UizLN6JuAi1eN/u+Bfw+UlNWMbAPqp7+fATpOVe0bTXXORrU9jHhkJp1phD9eftTX
Xi+bGCiEu0AKcvF/XwWJnnUZRwqZTYTGsTay4YgiQfexB33woSqm11jE184mZ4RjyXnhqF+8WX+k
PB8ig2eJaTY6Z2tz8PIpPAGfUf9DGNif2y5MT9K5zM/m6q9GG6rq7Pc2dpPd+qN1rS3RkWe9kteu
VAJAemFj4R3CzPUyBJRDYRgS0P4Z59n6zgyM5TZjtvbKuPVKOtsVRamid1YZThN/v6rI7IcpWGi0
3FJt832dDTm+rVGxdVjl1mV/9ovcsdMoW7vgthaN+PPyp3Kp7bWHAnQ7iAQIIlFbXXYNmzsEwbBR
ylc15uIxyHHzJjfQGjgbW18tj45VBPJr3TV1lYQM1bFUN7TKWdVEQfNZFyX2nGVb9kOyeaVbH+qt
rvwjJq7W/N/PDr80ghxADnjOfwJnXDui5+wMA11NJQv1huHGK0fnyltnyc1HDMmBguYyMs6Zy/QX
dPW5YH1/orGpYm/T7SvzkCsHdO8t+YjBrzMrvXjrKAjV8y4LevaWPvhgZbq4H7y1+K7bUH7uqNXl
K8/u2gV3rSTmBf9sLC/yWQCi0cBmK8cgqunSsUBLc1xz/TY0tm8Oy+/Dy1/VP6XlRZFApc5uFKTr
3uFflJ5tFvb20sziPKqueXB8HFhjqHzCS9l51x+tJZsxeM1MH64gG8+bZdpmxvvuom99vdne0Zmq
sEzrfeX2vSyVo8AFlEKn/qhmJzZ1lWNbWtarm0yrbYElthyRH/yocCqm2qHDHAaOjxHXqrSMpOnz
CgHdXYLnKDHOOUbYOfa3XRY6Y9yvsnRSVQY9W2u8+IJjb2HO9N8DFwNxCgryH/3l5RNp7NoNobGi
IaNdfVjCakF7wHHSbBz0K5e69rLZqlKLc6z3AdXfMUXyR9jUwW8L10ifs9quP41jI5/gLppJURn2
//J1MctECATNKBL7xeecwatwFWbQN4s1BWneOO9yy6XfdIf5dtuM16QPr51RFp7M+glejKMvPq5N
VeYEeMe4yUxzSAvHy9O22epXIvOVpAZOGimqfUP9fDttokOed5Fv3Fj2aELt6qw3g+qHDwiCVB9f
Pi7Xbujfl9pf6L9mlhDEUGcOkVEaHDkmrlGpU9AgRvU/XAWmAUMBIBOIKP19Fd/fVjHvjJlc9n1c
MRc/scUrX7nKlYTG0hDQ4e6eSeN5UQvIQqzScuv8jJPtiLOqZRyggxdHaLX2rfJ7ccpDaaa5JOa9
fH/XPvvoH1SeC2cDbdC/728yRxveESdswvU5GTjyp2aWVhxV3O4yKy95+Xr7V30R4xhdRvAadmjZ
M82hCAgufWiAZJmrjQd8C8NjxfjvqHOrS9BQkRBn8f79Hy6Kn9++FeJflzOqkWWrLL1Q4L5lZ4dq
2eZk6oV3RpImSOfGG28iZqqvXPTKUUDeCc8N9ODgqD6z6hn8LjOMAb2bsLbetZU/0uwG0xdjjpzj
y/d39VLwqEDnkuY54n+/RDwO/TmU5N+6KMLj5GcyVgZmE2E3//ofrkSPB4ScBOxdEprKOlKealFk
C72umxKrwECBBVujvqkpW17DHl8CV/c6C4IPBR5njxz8TD9gzUU7VkKch3Ga7twQl/rAlQpXsTD3
Pw4Lan4HT22bStxscJ/cxunuuk2p19az/88P2ZdfHBZWixfBOm+7oGskauSF1TmpwKvt1GbldFzs
tjmIOTLoATu8lQqrCRNUs4hK2dQfXn74V87qHh3IUbDnnhuTw+qpF29Fj32oJqTUyuCXcuwBSafK
Y7Di/1cv1f3h03syo2RmwWb1otmTzeLaGYaVN8Y+30sbbLehJ47ixwg++jVhyivRnK+JPRdTZAbW
l1u3tdm6Nmta46ZQy5LAzOtvdWWa55ef4LWDsoMXd3VWcMGXSVCrzp88Cfl3bYthTj3wWje6gtYV
z2PhfHv5YldfF30Q+ju72Nnluksspt80NoxDAX3LS+qx4c1lFluQsrHSZaMveCXkXLsiFAQEtxh0
4TF0UcO0brCSW+Cww0RAJz901QSMoczx3zZ8PaaeVIH5SkC/9uKYUbDC30GhzyCoXWvQqMkpP5dF
yTFUbgRJwH/tKtfSBmUZdQWTh+dz7AxuEas9SvG+NiaAGL5TdKcewtoRlfnxzcgWQsabI7xXEvOV
D2ZfNaOvCeMPstPFE42wqFOiNvksvdK6FaIpDpWzBHEGbOCVl2ddeXu73x9IXpagtGr7n/+roEH1
e9NRifvyLHJlnmyVjV2qapltCUaVvfElW7zOPzrKVsVN7XtGl2T1ADLG3jKgMWZphh/NEEO4Y145
zU2F0dNnqYbSP5Ze5pmvFA7Xnsy/f+1FROwNXcpxUGiLABxJXT0jXreMdhzQw77yiV15+WAo2C2h
1m6R5i4uJYeS/R07auY/2/zJXLcmaWpWx44xdPfN1LrpMI7TK29+f7MXhcpOkqKCBFtNt3/R/CG9
3HcN1q7noI7Kh3GxdOwblsDw0bGT0JdGigaG+43XY6bzFKmH/xw8QOXswgzMGvdI/PfHMDfCH5cy
F2ffrp06zXvJ4jT0RmWf8hVjjlibwfRaD3SlDKU9AARFoUtXctnHKwTJAGLiphAZdvHGmprh6O22
a5shLT4iRqxW1c5ABcV/pN7siZ64BYaOI8aU/vJ217wtKxsM5tloM/++CcyWhZ+wErvsg1de7LVj
BukGZakdjMda5O8nG+CDtm5q34WU2V7Sd451Un5ln/yWyWVudtsrJ+XaU4VLQVe0SyM801wuJ1U6
IATLs8jn/OsyVC2Aq6489J6lg9timKImJmRGR7p3Q71y8X8mbhffcbD3FYgEUjLwbv++XW+yMrba
HU92EuUEcdRwu1TC4xC3DqIn/SEvm5l955yL1BlpedmCCNOOeyes7w0xLJ/zHt/huMrtob6Hctp7
SZtb2W3gTGP1kGXF+IBJav8WTV7TTto2bLdjH3pN/cqJuJJooJtCYyJC+s/H72svOrfsmI50bbne
e7q18njCgur48sG7dpmInQn9CZP3Z1MmaE8VCoRSYFZp6LtwQlSpdoPXRECvRE+kY5HM4BNES/my
nvQHb5v8xVfn1oP1kjowUNDFNloQci5j4aeX78m+8gmGaHAB8GF5CoLqIo3NmDy11b4syZwhzI/Z
0K5zDELL/lgod5kSX7R1HvOZjvZJ27otY/Q5IxjWw6rlk7K9cjtyH4VMdamnXw6ab1virnYvb4Im
4C9YlYEC/RSF2XBqtnx9WKBmLPeuKfLl4+j7eZW4NX4eydRluXGLom1Hxpon+cbNp/oBZtPWvfIi
rzximHyI6AC9Y8hyGcwQQlFTMDmKarlWW5J183Jycle056nkn6/kqEuq9h7BQrp/ohctAvn7ImBv
sh5n7A55xMVshQk6V9JKJmX2KsZlN58SYY/qaSzcqr0zoY6bpzY3yiX284ABE7jSIYyNubcm5vMO
uozLptouffk7uPZIYMSB66emRwjj4jfWpqW2dQZvX5ch799sp6Ox6iH2pPyPWpf/PA5Io8A+4ZGB
+L641Og2WMHjCX9GKNU6IoY2/sxUVieTvdV//vtdoR4N12PfrrLn+DvC5ft2u0UCBkfFJjzqyvHT
EZ2TxK/qTy9f6doxIj8BkGM8i6Su8/eVlqyaqg2j8jPTmCepivAQoT4Zm4imPLjR7v1aoq65WG35
7eULXwlK/7j/oNKEqvazYiQbvdxUHk+zacb24GgdvNWAv/77/nZXhWEqAwYG1ZCLKCEHV9ZDP/B5
YNd2s1VGexArfl/GZL2m7L5nnYusxKWYR5KZgChdlnTFaGbKMktuKMzFrVBLnfQ+HRnGzBYJyBCJ
bM3m88tP8crnH4GA4AsBjvAc75yNuwHKDHWm0P0AGGrI3pQWhm1NULwCIrnyoew8QwyUqDGe6+yM
hR31ROPqvKzGvJ0jG7neW0EwbZPOWWF3bGWzru9moKb+xzwP7ey1cHSlytm3MQRlEsxz2MOoe2Xm
jQmBx3SLn/jNO+MNajvlJ8uXssN61VefEOtiUov0X+l/MHQL0aan4vXjyXOLe3uUfnOaUWR4A8Yr
DKju89yNZQa99vDye7nyMdD0sJgkI8IMvhwqFYE7T2XFNq2lJDspe/Xjxqy2m8ZztkQq6vusWOdX
yN5XXxEgTbpJ5ktsGf4+y2HbLGYWzNV5CqTzzYoa+Vk39UJf7opTOYzVneL5kt5M7/zy7V4bJlFh
cIpJx3TMl5dmeqRrzCCrs40FdxMXCip2DFNlKxOJFHuXkmmkRFCkaetknivLweYudKBoz53x4eUf
c+1MQAHYoeMUhywq/34MY+3QOweeRH3S78KY/t5+LHK3261bzHF95U1fiWOwZCDJMIvdy5/91/yr
xaXLVqJpSUBA/wJoDgNCjOjLpf/9nqh3mUbs9LVnOkQ59QqDw4mrSCt4AETrxMLU9SEnL75yQ9eO
GcUoA21o2PtI9O8bwn2w6ozRh8HmZdVpUCooEmcVwde1WoTDvmCqP//Xm4OFC44IPBXFHJXN31dE
FBjSflSqsy0Rb49DF3dDpBfb0YubbfNfudqVoQSVMNtPBss+4eySmFK7jAGNjDgSziGq4lNToiVd
K6/6UsEBbs+uGsIuGSEItg9Rs4g8zrII+LjuPUOffBKxZj6cz9mhXvxSHPzOXepDV9tjFmND0bn/
+YWgWIw00151QG677O7sAV2TGpnPM3Ty/lBEq3frVW17w5Gq7sdo3F65nsfj/juRASxnOwlGB+rQ
MzMP8HQtc5emPGdIByeUHX1Shtg61M4c3Lz85q09/15ei+qDASnDKGgeF/kZ5TD80qxRngkqekgx
kUaQ3d9lqWNUJMxPDW37t0wOXXPagr6YEg1dA4PtPihzuNJdW8XdqIT/BlT6eivXPPoFiKmfEIJd
TXgM+bLkKVRXf0nnciEbv/L77ee/n4XIP/qawERZpv796QYbGrhBB4CqCKz+fca47ceSUddB9bQ3
P+kzz/1N4xjBglIREagK3PKjqiql7/xaopEs4NMUrxQ9z08wMjV83wBjGLw90yrneU44ze2p2mra
T1Zh+LGzRNFhVrP1uZ3Wry8/hCuX2yf3BFxqrOea84VhLoucCwlzjn5EoFr+bio3AE2Rz1DH3crX
WDPPkytHl6oYQEB4BStTuoR4o/LA/hRj8WERYLJX09SQ990Qa1A93SB3Xr5S/zyP82CaEWTHloiC
lZ36328aNkADh62az21ldoctHOSuMx28kkg5Yvsnc3EkWJnS1FLlwJ+73Hz5qsjMuZLRech7Rxx9
WCz5u1oH3iGytCFitRiLlSxiDb5Z49IMB+GtQ5AimzDrWIXG/AsTltreaWn+47h6+X2bSaHeed2A
l1pvqbm7g1UyDslSr7phzdyLHEiPnQ+nTGeInXX5uM7vh6WWflxs+Iwna5VJ3IcnU/Uo3gfR996U
xqPbeeq9IsvmjPHs7DHMc7HFvqSsSoEdGn82lM10Wm9z885S+fhd61Wqu2hb15+eNc8l1AhvrhOn
gteRcCtCxijuoRkIYGz4sh9hEa+MRb1jN3pCJ1sU6Oo9SmXyk1mr6jEo7ebRWreyPwlbDl9EyFz7
YBXbtsWyXxbcgKasqn4jESOa88RsyIjDSIolbj08XT8uWT1iIAI3snJPy+KzOomMSbff88JhRqh1
530wzCb8USxR5x0K6vDlZOPMViGjUI39XWWwKr1T0KXydPJWWb2ZlKHNN4DGHefHLKPCiBFXWraf
RLQKta1O2sDVra3OkiLS8q2yfYOM1/ctMk911n1UnpHlM2yRNTJ/bWsX1TeG3S3O29Jp2M1iBbya
NqE5MGrZn/HUBpj6yw7F5CfgsOqVetfxfrFZqP03NPD6VOmtG5Jp98q5WZk4zTcynOUvkdnTIwtj
KhUFnOHzZCLBfbNK/ocYlOVSp+Wo7TVGYTHAOAjMfYsXnli6BABR/iesW8dN4DuWWzzVSj41Ol8g
d6t8YWnRheEHhI0tCSJMia+dl7UdFLNefhtRdJWJHQ7U5JpkF4FxA7h3wHxEdTFoHmuL1SaB6si+
jsBcwZj/leXIryWWBdgDOH6u8xScWiRTxr3rl0wL6x1lzPgNENFYH0Q7VP1hlvnSxz1ed1PsI/cv
kzBC6jfpvW34wxn30hl4xYMeorqICz36d0Y9hUDtAhaPqrEqK6ETqZIya/0pmSNRPBhDj+yvh57y
FAduN72pylA2mG02/Ze8q+Sb0nPqk1Gr9od2fBWd7EpbbTrgmyGTCBHih2Js/DI2anteEz7/qsQm
EUWXuN+84Lc1O9njhlPebVOuxXqAVYM3WG1KR6ajSZ65E11nQy6pWvdWMK9uYrNdhjdTgTJZXAV5
9mBtZvEYkUIlsupF/rGpsvKT6XXbkzDKYUu8Qlg6Ke0s/4kTkjDiwp5lkVSwLPPYwIZMp1kV1OFN
a43rF8funPdRK50pLpq8+rJWm/c5yt1pSbZO++8mBbI0FUW4/GxcQ9vxNDfML/swbAQMrsmB+j+0
JQLegSrMVDSznuKo2WaD/z5FhzKc+gyniaa8R6A1t7izIujKdBoar0sdPRT6J7Q9jvIQFZ5IG/Z/
8sYYO/dOsTK73zIRpQqGOkommE7qGNihuyVoFM9N2rDcU7FCuy9Rclg+GI7fD6keF/vezR3JP7y6
T1W7hSpZt8UTiYqm+rGoevkH21wH2nDdWrxdnQcjX2Fdv+80rvaJp4vpq8jlkCfdmqstxv+EAzL3
64gytFd3PyoP06s4I5ipdMChNjuOwve/+Ga5/Bn8UH5x6qlaD6M/j14SDb5476Evl5/Ak0ME0nU3
5amQvTcB0WIQmFLwRxZVTp4N8ZIb9skdKpUfnYYlUjznQ/92rWyzItKp5XNm2wy/ape6OW6C0vlZ
mEUuDrpHMOpYVTpktMP25Zuz1aVIQ0Zl2LUiAvd5MEQ2Jarwva/M9/rxUBp538TwMrc/Bnvenca2
hlu8WYb+ivF23SdRbqib3qWpTpaushCbQJe1Sn2+mSi2jLZ+D8etfARgAQZsHsZ5jaPIHJ/yPOsw
T6ob8zt+EeNXCdYCCYPBrp6kp/3ukCPr58fRMqL7GBRcKymLYudYwDbz4jIr2j9LAYQo7T2/VId5
XoMg6UJT3tvQAR4sWAlrMq5CjJiuCecLTG5mkGYxhe3nbDT9EUTaXH/fdoAJx9Ey+sOW11gn2gFO
g66lRjPF6W3skzAQ65cWlg6lKZa1Hm5PNRbVFdqa6KHgYmDFW28jnMnQFo1fv9624BAaSwAGJzCA
L4BTRUTVdVt9bszMy05D0+6Mv8AteCj2ysQ/8arKNhJUIC11KBfD/sJ4oOkQe10A6E1N4/waVBS9
hX0E3TDQcFziTjVTjbel1A/OOrd3XiWGIHbzHnATKbK613avP7tNtX1uZMe3ilCY/yfMqOMOzUY5
Teyo7Nu1rNB8lX0edkd3xbYujtpp1MAqkQONjVK58s7pZvdc5JP4njeEBdwRhagSXc7d58F1RHUs
Z0guM2P+5hYpnq1j/eMO57UdrO+YD5bYY7T8DRNq7wVhfjLzQ90Hy5923hwktSH2ME1WA2HQHJro
LSSHLE/1pIOTZddDlziZ59cJmp/jb6/OpBdvrSnEsdRjoDhlefQHEnePhSzRxIi3hmyZKGCAAjPX
AitQdtDqz1T480ZtIRpm0Y10dWwBKxgTK+9zGVtLHd2LXCCaYmpvTbTE3Cp2na58nOUkfjetvcxp
FqhQM9U2/IfcMRvOv2e4NRsn6VFgoGoKQInEWnW859id6uF+C+1pSDQl84fMgA53HIj958lfsyhd
VUZx3JKJbGaFegqBUxco30LVI+v6ftZ/td3G3gDh5NWnXm+RPNQNANgYN6nwvkVvYE6DNeObbOxx
HW4q2Gq/ndqo31dGjaGOp1y1JHkYtlWylNG8prraoxZbDP2w5k3h35R2WbxFqgpZyQG7PvAcXj+/
r3CQ0CfdQPI/EiXM9yGO8CtFgaUPzaTa6B0tfPmAvQW9b+92gUprTwN108YOlyDfaCLylsv2YBYI
U8ZtbpJ2cGwTAYI40izuDCNvm3jsG9kmC2QL8uO8thxRov3vehvL98il0f1brsAzFleSzb7Zxnr9
FVlTfhr82os4L+P6qfF180ZoZ/xkmoo0iOQ++4e6G7osbmwibIKfhFpi5Zokf6OqkEkJA3AHfr/4
32RYcsLMrXdus1KFI3fA6DPOeoJyYsmlxT/PEHMT53bjv6WXK9Y4QMC2Td3SmczDVjW2nayiIy72
zup5KSAdYEQSdQabIxKF94CAcOYIMpFVsbHorObzE8bdgCiFittumPnDYo7uG8nejjwT4CqcLdGy
nOaRnSH7M0nhVeIa8Lu1vamAmU8RC5xSYVQqB5tvJdNT9Qv/2zVDKllYH5Vq88+GN0WPwWCS5HNJ
TJ9KbJ5OixBZf+xxyUSayLetngl1azS42Ky+wQdfG6xQ/Lp5nCNzbpncVdMNvq+ivpFr4XxS/SQd
+g+rcOK2t8E0RlNv1UezM1wA3R4YjZStBuKH5lJn9264WyoLl00xWCQPqUs6LIlZp7bFchSsakY0
yAxkoFfoZVOMFm71Y7Lrrb+pXWF8UMpEpGgAqP7Z2gEiidcjoBaXPvDxGHSEfVMrY2V/hwIs1mPr
Mn2MirYzk2oM56fBtPI7gZeMTqrekd0NfbJVJlAqyCQGzU5Feajcd72b1ewGQ2HdLtqwlpMCdjfE
MlymT8ikePxq05MYfWnffKrasrxd/GypkjpArDQZu3b92gHaG2NhDf6CEbCzromY+nmMkYHJWhzH
l0ocrIlCPIlqOpuUT9WqE1ZJ/U9RuTNqRVERlDFZxjDfWgZAkDc0B4GMbWTTaKVmW33oiqIZYqR/
7J/Qzj1KkKhGrDroWnVYypqPzMWoZYkR/Oje50AamxjlgeyHM1njl61V/ZquFB81z2nvBHq1qj6d
dTUyOA/Xqo8zlpagb7qu+DiUW3QPYYH8v/m6X44DZZIbl12U/xw7J/vO2tNSiRd25pz4mdtyWWSE
3zXskX71rkeFLUz/g0IwsI9ro6/e5a3JAlbX3vodQyGU4SMLHnTiNu2wpJrK64frWf3XXWHMOC7U
I4/GZk1/UO1TFRzSKdyDtNJjXFG9fFdy5vbsQc9Ml+EBvMvYxyxH25DFT1q09Y9spRhYCEg+UVe1
fUU3MXdLXAqXIJytHj94WSxEWyQ9hhoYMWXO+BZEg+cmVd3Kn5hH9T/dPCJrSBeBt7gTw1akY2m4
j+5Eb5a4a7A80tASyAhY4CRDwvNdlSu3SLRVzCKlzGv356OQFBk3qZ+81e/aGPseekvP3pwniKJU
PkYxj2taeZHs4S/NzWORFcsvb1JAOUpF6xQDTjHuqdg92tepk9lp7pS1xNM0rrxm6XXFAaP5AfIC
44aRrLjqb6pAhC4eg940EhJ8eZthhkK06Sv9w1jy4k1jr0P5UFtAgRpD+V8ERPHq2C46gozQtJHz
BgH0ok3DQeWnMOvHKqXubAGwWHpuT2pGniFee+3k1NlZUwM7sSc6Z+XaHGu1ysTM/H1grHLSOM4s
/W9Mc8MqXvRW0AMy+5OHPWk/bYa7jrEPNKhKidHZu7Vzij++P7pl6g2G/DDbZlGn+0f9psFLhcK9
880ugVdgY+lQBgzahhH03EL1+DHU/tQnw7KsZgIkxCD9GdX0q8o2OGmRsTVeTJO73tRl1FkxpVX/
OQ91uCZBiQJFbPS98V2SNH5kq988VU6+RfEio4nY7zUeHbFP1WW5qxUS/lojSkrZDl+1DLwCW521
D47kff2xNJviOzCZ7gH9JfXU+5sVnNbZ6sYkQgw+jwdft2QMVU9NIjYVEP4VcOBY0eHQHFfC/T5N
/fjOKbhuXOAI8mttKyXpurclQ0egdEg15GovMbt1eS/5sw+yMCLj5CtLf8uUij5k81hGaWYAvOIk
dD2Z2WWAH/9DEYoFsIbzXGabSAw5OcDBws2z02Wpi88Vte8pUmH0tGy+SxyP6tIj3iFTH7dtFv1G
86erYorBvj9EfebKI7oIYZk4oSCg6mxRX6karbsF/fQpdlvPwo09sIbh2Jhd+H3NSv3kLvZ461m7
Rh3WrfoX4ZpvJRw9LhipqSZKghjMY4sRwK9Re+H9FGzdliAeW/ygPorcWIdGfQspYwyYUkwgDpgH
dNlZtBtzpKEzt+VURkvJyN4syR7+1gcRDa2jTiWd+XrT4zFmQIr3DOsgBjm8BbeidVKMYdGQmDpG
ULWR8/bLbuplPNi1JJ05egnfGO1ifp5EP91D+aYY2lwl7iiaade0kHkNSmKYMaSebQZ2xWY41IUg
/WQsWvT3D8qz8wcT35Cb2rabD8s2DAZmFtjOxJkVrk26ZCJo4y2clxqBiDAsEiE0p2OCUsG4bLb1
IXSF/LHNVvRkGmNf4rsXWSxkuy2a4jnUdh63IUPyZJpa55Njzs1TOUYrJqd9uCwMn4fWPNM3TgsV
69IXCe52ppUIBst57IXIruZuS7/hz514ZxqR7HapcWEcISay7YAH6X0ohW/VqbQntHQdBlw6di0f
wZMyWJtfvpyx6cvnYCPXR+HwpSrX7MOyOlmWsmSwfw/czbsqsuETBpYMH9ZiXPmNqtzZyHbwlAHJ
UnFV0pTFQ8ZQO3b7KP8+IueYJ6rpWjJMLsLu0NK1/7adJRTp2DYNaWWcnS32WgdaaAOw+F3mKHJq
x4BmOFo7w+523Lr53pClEuABx+h96/cTAdowNwYbQe+MqcG0tT5sXmPwMbDxtmJTbfZtMzW+yw/O
/Ee0XGCzhXJWD4ZribfYg6w+E721+RroaXAT0y/WT0tp5zyvXPu3Rt8YwS3w49BisTTlKyK3eeDf
4mO+/mnRZsP2Afzcn9bVjGVy10TOWgFHoV4Z5fSr9Zapj/VY2XdUZno6qZ3qF0cFM55krdv1vqeM
faojf0KnhmX85wi7OEFDPpQNepBT+IRvnfw0461AqliRSQUHGdKLVVszv4+iphR02o1tHVy1KR9K
VWB+ZCFo9Od6pLeOo8z230kvc24RGo7sOJzz6WnNPfWDCs7+4yjNLkDgI4w5Xesg5NNmQSWo2Dar
P2V1Yb6BQ9r2AKuzZk3DJW+/F86kQ1ZoUT4g4hD5w2Hc8v7LzKzNpnjPq/ZALcBoMZi2AsFoJbo/
0uzMgR1Qpn7OfU74lMxsw3QJG4OTt63q/VBZ4g8IHXpsu5vmT5s1rPfaFcs3vg/ng48J3Q/BlLOK
1wF0KNKYWfek0It4m+dNbp+2as6/ayrGMOlLzR4wCmjG4q2ym6/5MtfftsoyH+faaj/2aAU9Gmro
/dMCfvAevn7wvSjyrEUWUVdl2jGBq9PNsNYTuDRQhRSZ9u8NFPi3ARGjR1mvak2QOqJxpVK1fynN
nD9FScrnm5s4JFPoVAjnmVb1yXcz5PMqOwNU4pL/zThCmjmKtZJRn3jmuq6nqGfCQtnSjF9YXNsP
ZRA1HydPNG+srgiqm1GZpkgrtEHcZCGZrPEoHBMXFBufxFgvbv4pMzqds4ezy69LJAzC5rqYzqFp
eu93bQSacSorn8etmFDcFLJoXUbbldke2Pkst62/rAGoh2D8YuW26AhquROcaiSkw5jvEsgzd4fU
gJ7MOwIR4a3ImozNa2vNf4ASElVMLfCPZLnU/B9HZ7IcqY6F4ScignnYMmSmZ5enctWGqHJdg5gE
SIDg6fvL3vSio/vedCZI5/yjdeL7urJ9POZv+xgZ9gXNlnPjjWYL0l3CI6Zj0po4ZfRYf0+4BoYU
20sMFtcwy6YdrMCQTqPwKTbRnDBpjwBbQJksPFhe5Xb/KQAG8GzHRow5K284+WgLnczXlK7nez1j
x8UmwtE4WR0r8TGSqpIGAIV7LkFPK6QkXfe8tBOV1fXWh5I7VyZJVjXTfLu5xLvxEZu1yXsKzB+6
qU/CjLIm+6M0c/itoC9eh2plxtAtz+eC0ncGJwykz/GkrIS+vm746WrCylMjIvG+Lt7qvVPk4r9M
SMnG4RSPkN4/4azVf8vkWpzxKl5oRj0r7rrgTB/A+NC6ycI+M/XzvSPQc1wI4Fv7Yl9l+Xvh7Lhh
MjT9qRnRUGRdqOU/X5QNuellF88pEepAz1TdJazOcl3eJ7XVoKyc2fV5jfTykGiNF5wW+PW7nrbr
xsaC+CPY2/F5F040kHQwexvDf9M/bKPjPrersUUxYdASaSzV/t30oXcn62h/C0an/dnzlAYkHU/b
8268+Y9spvBjgGgHQRMh6+bgNct7h9xa3kf05sxsRN3GWjm5DM9r7zRAQusasEtwkIrpcQRdnZ1L
J2NvbQFhgj3wgPbtXWobNVPk9iFgwayqAlZgiJhymp3J3UYY3Bb17JTsXI4nbkf6//ivB2rUUis2
jp3PnK/vjdV6zzHIKeMGUpz/NtJAfy6tsj5nPouTDmT47/BCysGeyLb+L9KeD73CiuxlKA6aWw2m
Nea1Gq84IKfMI8GyncSF5W5T0ZR8HFgNE95ijRj8k11jEPrXObiVUx/yW5M6V65MMgkDJYlcbPQc
DsjQNBluZSjKx8D4tsnWvU9eh20y08Ulqnc/rz0pr1dwwR4v7sYSVwRub9ai84bq52ChkwW+mIF0
qFGsw8wm9rXJ670+9J0dVk1ZGO+IknwYwlinQo3RlkukGDFjiR5ecGzsDcT8PiHFjja+iDaZt1eA
CKmyJuns+F9tdwGsYFzP9q1anCNII27POlOjx3im47JreZkY088QQ5QhqIXFYQrHqc+nvp928FOs
G4XnDDYLoKhs0riSHYHHibpY4zzThrMi3eSO++nuZQz4PwTXVMfR93q7oOTFfKzRopN88yKNgzmE
ykpp4tmOJ36+yc10COOW6zUe77i0+8913rxL0nTTV8sNVl9WlLntKd72vjmF05Q89avq25yXBQih
caOpZs0I26SQDm7RVCwBA6IAYB9P1+vRuak2IaOHhkXhq+x8yuum1fsldb3LvOmcYUgN6SwySzq8
KqTOHc53MPhMNilwmA7PTjS6+nkPxHJ8AnoY9XAAgYeFzxhTp2W3Vf/h4qv2swN119/1VB6xEix1
1H9IMkjdkzMRhZEDCvrTDdLipjqt0VzLR38fS5NW2xENNxtw+swm6tMUznvBEAwaLfbb3vOV88mx
xUaTjLgQRCq2eQnTTnAHPxq7E8GzlRB84qVWshtdYB7t3piqyvDGBcavnsJpZbFr42B3896Wxz8p
gAL/LFfz5lnzoGleeRvirha2U3gceU0hKvx+2aqpTOfUHXrnNMXVwm7K8wOV6myEuAmigzX/S1n6
t6RRhfouuQ7d7/SGxOar6axF8QZz+KQt6yPflxLKPJK9unC0SbuZyertPO8hMiYUt2y7fZthj2gA
0retJjm05MYPv2QYjMkZKL+vsi5W8CN1UCVrATeRfNR7YqEFnA73y9t9ZV66MlRLIbe2TWBVB60e
Nn8lt6BO/Mk+d7XrOg8EzFrO2WoEpJ5Fm4o8cc5N38azZpte6JLYBg0XeuoOZ/s3Vg04SFvuZmN4
SZzvlX/4eg8EN7UnDxBTv5MzNnRpS/Wyua+DZvWyEXMCwy0JPF7GHz2tn8TzLPcOLYrzPy6SeMtg
mgbn2Sqn2MvqeEysZ5+BbSSc4VjWx6TcYihJ3vfthyOXeXsAm478T4cAkKhQRvkwK3J3t9tmjzf9
wDPv6IytciSXU/MC5L7EFZ+uqwrsLwdee85jARR/421dN94A45ImgN6eS0PjP1CcU1wOlznQY50H
odjU2V2QD6U4VXb3rQMOUmnfbjZgjg10nk27NMPDECnO/o69VeXbPCBIN2TV9GlH8nOXIoyw72xn
bQCZhDfvmTv6iWYVIhD1NgFo+3eMO5wyWnSlCxbV0jtVU0nyX8X5sN4PycRzA6V9mFwz6sjX5mqW
4G4SxOCYxSxWLqmQbvmYS9kkBRqA0GSl1Otvtz1WP0swQh8pD5gOL1UXNfqk2iNka0jopy/cYR10
Nvt01eaKRsK9KEmUc/Na+9P+s41714ac9JfwLVCjE90mcKksheQYZp418MFputPv82RKHC3UUsts
xVRqMkWX85GLbl0pu9W71ub2muO95+bwRVPgonH5s8ID/0xtzZt8TLYheOEfzoUo+eM+lN6Ukx96
SYizgMf/x+akHgk9qvbLzMv+EQrywVOaxGP73q6NvZ3GZGOSCDbmSxg6i7GuDqt+vG0qzT3Y1tYR
5ig+DthuHXnjngGbTt4tnUX+q886i9qu0QTapYCT7cCaUC7Hh9ztqU8pWoxL6IQBplcmS1me7NX2
x3eIB8UPszZ9dQdwAeuvhNZgyvBZYdGZGuEhOjMFdV11zvoB7F5Xp8OUpIvijAinfKTrB113EGvz
OCyR9RAgp4hvgA/CMbVGWzh3AVjHO7dRueYaXIHzHQzp1eVbAInzW59CpAihYdbtHkn4yu1HADmn
L+uTjqqwTxvB8ng7HgERwJQAOi8AsWwU7p7gbVGhhSWSX6L5XfuOPHK5HaLM+vAYFc140hd5MyDX
+TX2PYOuBxvVpJHXDd1llkLZT0mLZfLUr31sP9jE23FgryAEUJjQIgw5OAG8oCBbtSGlErKrK2Iz
YCJbZoWTp246MF0Hoa/16JWozX8E1wCOn62u6xrud4WcLcamZM31EVoHr2Mo7DVfVvKE/zW6jCe4
AY7NjnEcuAYs1uY5n2x2rrM/g1A+Hq7TiNxC5+oVOtgSfRkqXy2nBDlg/brMZmZ6wAQ3nIxFcPjY
rbu8bJQvv/XET9/NNFrPuSv0AYmIrCP3aicY7iOvkeMNl1qPsNAIEBGhFbzgLLyVsnpP9J/AW2WY
iSkua1pgguWbPBnkPn5rr9PdWM1kMK04P/6No6OeNriuT6zs5v8wiQ3ur/XunUCGLZdWIdCAt7hK
4j3dlB9NuTs2Vkl0EBOwIfMYjgsxgXcaBpIC34iqQaEeUT34X7Moc9wOnIFbYW0iRvTBiUfs/QhL
s/G2uS/ILaS0s74F7f5PdlvXnDGYtn02Q1tHuTtE4XqafFh5XGTGWiaZRkfT0vZt2+s6PlSkiK+k
E4PI3CNxFespbOT0myeViY6sQAGQmNgDaRkkeZYciBXt68o98ON36zH/ZHno16c5SOp7TMRzda7n
ffVOEkwYUGBtoWlVcjgDqprBK/PRbVuKxjcdI+YJZzBANdl+lAaY0PrUWN72IKDok7PYOEsyR8EQ
ZkFv3J0urZnlbbGUWE5DO41njbaqyjx6qep7F46sz8sFg/AlJg8L0e0+tHtOs/IyZtLdnSPXVSCX
DEqBC5pbXXjQ2P5iZXsQVQ+GdiFy04ctBshL2vpRo9hEOFQvAX+YcI4iFI72znsyzL+aYa4eV0zK
SF8En9sh/7c/HaxNH3U9hY87n3vIkjJeWLYrIX9upnP/kHnQvvhBN/6uSqdHaLEe/vF8FdrED463
grEiVVJk1oBxjxlYlDzSjcDY317rRu1p7qg07Gz0hefDWMN/juCNPnWm1MOJvsMgOPMW6rhw62jt
TiREIIbSct/Hs2uFrTmHKAdUpkQVBSeMP6p8WxeW4nz2/etFMGj7J/8wZ77XDKbOH7plk+AspeW4
uay3oz6NcaiS095QWvKylKt49xufd1bIufzVxokCqTC+9xtaB71WQzzYq94BBgtTbcHvucIqkk4s
cnDCDCe865xIHwpsrc7Kep6+N+p9+1zAAT2C/LXIZ0IdPRMBMCNiiIO1OcGiG14hty7t1PakQFck
F3sgFLAKQcB7e3ivpUnemz0cv1EH+92Dv9sCkXKPw8FdZddnkazB0gJbjHjXJj7Zqw4mWV+QaNFh
aFYQ6rclupITTNTLj3Cb9r8OmpueUMmY3TS25PQPIq4R95QfctGXYaj8O2/XSn1u6CKjU0n/ln+e
aw6W232QkzhjzKOEeFLeijbG3XqspiULTAN0ZG4WEelXInh5Ni0rHH/3eNb+biisf1gJic3ZUBEm
w6tIa/SlMcQC5GG0jdu7Vw0rOipvEful3q1Vnq11Mi+r2WB+APUJf9Ew8UnuxjscUWV1GliuFnQC
jCNrLKKNbVcXBEvLlvN/tZ+xEoGKSSyL5Iey19annrXvP7nGBhJqjyCd54pH76sdzFylnmsOF7Ry
NdMN4j6+BAaIMVVUgfQnr9ZOnYdG+7/YI5AGAJbt/cci9cbNvaxcRhTOwl6neEAkOcijq+piAWxt
HlrZiI96a7s2n2Ti2EUbLbP8jKZyCPnRPNgSjzZcfbEd7W8kCPX2X11uCHQQ3QcH0qlt/au0dZCa
MIlFX1AEUY0QBQGt6fFG604euW3wZEf1vP3r6Bv208WDhss2W+EU7garlii55lCcar8hQzYhW48U
Pm8cPzaXROvTvM005XIYtV7Bf3bwI6xqA/exw/Ospl5v+E7F8enUTTmcSfIl4wx5nq+LkgcVeBdF
/XvTVXb0MIVlhSah0k5VmFqDlduJFd7u1jICCtXR1MHVzNfJlPDLIKPyDWFIhcEcELWyS5RHEC3D
zdBR/ZKvQ1yZHI1bXSMnGYGr1rHStOSOMSigIyPrYx96Nia+rl+2FVOgu4zYxWDwoXlzs9bQQWgq
bcQOHM0Uelb8yvmxdNF8EZDofw4lgMkiMOKV+a1qmTBEPb2tq0jWG1Mb579Q1WFZzODcP5pDISbi
jqxxUIxReKUh+6XAfh1iHTG1n8MbBm8TspmwwLpQ/kfmIBqca1jO8xG6fXNOyt6Objk31zZnzPZc
7oZxYvMNDhutEHt7faoYF+NzwA//bfN9Tcy1OhLnDkFy90fNJOKnzBpwz6mIBvcC/F/d4oC3lhvM
o0l71bscYxb2hj3eBWqcXmQIap66QwyYp5rYMXecm82WBckYF/HVI5ZqmAPnEhDQ2p9ZiGpcfVVb
d7colFuD+DJQGNAjELUTT/jQPjgISXveQNCMAmN+eTvM+/xQa37+0xEu9isk2fqSxF7ye0ZpAZ5P
IpC0waFtHh4Eifa3mBOrTTUEZp1D+DjeqU0MJAZoe4fyywB4L5OYX6LNt7ecdhyDdXMZxjjVCOQ2
BMpqcwvQ9RZyzxEuOnGweHHX0l0yY4tzdAVhD371GQ2etO6FxwSQJxN0b+bbLbF0bu1axw+0GSBs
eiqTMN86O3jo0HrVL7vkEzf0VfdqyVCfiIdOG2d48o5thsxTe52cPUuIa2K+cl5s/JaE8FnCNT+m
RFaYhO1R/2ekbrY7A9Yrn5hF9mt2QVwyCA+2tM9QrMwhfqgn9xkESmr6kUPUN5OKm59Sba2feqUb
zG8HOC9zVFuBAZeMENZPZ5qs9X7vHFi4AxNJ8AjM1a0nWgMC/92S3eHlyLcMEHEovPi6nWx4NBAn
1bliohVpuzXa4msak+eGxQyYGgLUviBcTn55qLybk158npsk6QySRc/bv5Y12bkD2wmKuUIxw0NV
6urbGudkfak8C04Og1HvPft1vKMWBRTang9vWX8jnG1npKso9NJpPcL+7GtET0WlE0uR3rwrlUkT
rc/HQkM1E2wpf2kmoAqfibR+UVDMlNgFLu6lxOvX7S3G76G/QsBfJOP+pjHByGM0rwcFIfazBhhC
GuEuvj9dxLZyQVUo33640e774B1B8nNwOvvPlMzRh4cif7nud9Ovvuqa5NUtG0Ti7tE3yf1mj1X3
bA7vikzFIp7OLvJatLwemuFsdCF1fxwCBOl+nqcpuXfGCB7B12v7GuAnDR8tvbjNmdGndAu3hTCh
kShZLfAsq5zZaMNKmPsmAHcqtiVcvxKu2jVT9ThyVCtpDxS+Tqz4peMoMH5y3p4atId9GopxQWYx
sAE/7wBFMifTayhTJo2ejtbx6NYU+etMCibVc2D05ppawMK1MrWMB/3Gs46R6Gn/KHUWzbsE8pLu
4mUV3zsRVcu0SaaLMB4zmwP3OrviD8zlDscNgI9W8rbkFUyyXYBVZu3Ux5L5ZZyGjLhjPmGcjPb8
fZjGc+urDnrZizlxAzdzgL9/iXbrthSvp+cWS1RH/oOaJb+jrwhpfiC/Aqn0mLijeuvAYo/TThfJ
9WlMAN9wYDRddoRq6E4+kpQdyeV1rSGxA+0T9zWX4BoGn84IoJQx4jr9ubXUON9tayvenHnsVbaq
ZrfyxaDGhXn10Cb74NRPB00b1olS894rhrGqxtvNmZr6zo/HlUnVW9Fi8tUwfw5i2x8HwhGI8po6
SYqqaWTDtqkGxcyd7Lf4PpruE2dzdCEZdHmZvBqZkJnG8c8WRN03nGP8RgsN0PfilsjsKTp9cO2g
fepwOD9vg9RzYWAkUHIuu/vSMQjDbUNrv/grlxDcJVFHzEbbrLOyc5E524taT9ugvOQeONKJ8iWu
1W/ehomrlNUfCtzZaG+QTKG/+nhdMUXsM7K3vQri78okblU0QrUmQwCnxktST953byFjLcIO8QQb
JN16ROROzRjCO7fm74LU/6dR3BFX7jpUJ/+YWvvJ2TnnM+gKd77xxFIe5xZp+i/UUJgd3L2P3xwa
juenETGeBqqKnA18JS7l0xLvHNIqXomrW00c/KlF20RnIA5YMVkpcetFe4J5gaT67sKlrpGYRpVd
0B849wXaVURyCq/l3TEeMBENWZH1be8kzg+plbyUg0S45E4lf9QutpJBRtr+bRz1nLLeLNWvtbdc
+xTVDec7CzuHLB+S7agVXTj9cbhQ3k0dqjmricHxCjuovfjSCwb8AteTPzLlDAEZUGUlI/wtIwqy
Jtz6L9PFy899t6bl1ors7abV1eq/jE4w7n5a9ov7r4oiWDR/cIH8NzLDfq2HC9o3kdFsnQ6Orxw5
eTPgwR2n5HQsAesXSK2p+5NjGUdgWNiW59qyhn/ke7AO77Y9/5aia+QJYRbq5GZdAfIlXe8BU/pg
/6QoTdVvuG62d/YUHHQm3pN8P7g90Uh4Nl6amdt4Z2D/S7HhZnJLLhxn1GEjxrK9GLFzz4b52KCw
fCdCAHLNn+rpK0KZptO4Tca7yJN0ZsflApajjlbcgXzwFJFva1QW127wm5rw5mMXsYhSBT1Sp/OO
qAOntTjW1O9qgerqShXexzTNmMIpFdNlpB104VisEW5snuUCoKidrC9Nbsabf/QVLAWqiK9owdt8
E63bgWvaPsL5FLnIwrPSNt509hjWyiuLn4hshbYoJqtmBiOvXn4JXsf6Vg+Y1IASXbfLrc3jmF0s
6YNW8Qc1930PgYFuf0JJgn4QufzgshYUnYotVYxJZR7JSdrCvwffJKkqzI323Rj5PZ6oZnHXUy2S
xSvCzdvbSxcZf+L7CjgpuqPT+HvW2oic5Ya0+tQwTvI42DAfQPKj/E3SFhYvfgpP5DChV3nRaCd/
7RGdVYpOvBOPh626qbDCGCUXc4nv8+X6Ayf0MK3lcpqxxqhLbAGxQ9weaGRn7fDMKZSuKqc/RCbo
a3YEvYIhHJteRWlYQX63i5Cl1o8tO9xDFGlV5VGtq+g+9Hbnr2dIKoZHXTf/DK5k9rMSyTb+aVWk
3EysKOJvr9qwMacEAwgEhC9e89Cq8HQxYMTxRTlb0zwckyO/WJH3F061VpzxzYgHS4XLeN5MJYI7
JOHJG2FU4mvQy06kGZpmHxHwMFP2JQdRs9YT2J320coFjYZqEOwmiEwzrAWYjyBrKzAmybJ4Ih+N
8r5JeFzQyO6CgwrtVfvP2KgccSpd3dwTunzoQjHwto+KPeM0LB4pW4k1zZyZFB5+U9njN7fIDNfP
xC/Fo8++wcpctfq/KrSjz9HDZPUYJ9ssL8ds6x9RZ7z2lw0Ocbwf1br1l1jvleYZxTOSD9G0JgwK
baRumirihuEIdN6NQ8Zt1vkdZx0jP4cv9+BCiii7kyJ71hn8s7UtvpXjTBhegK/Ft7RW62tEtMd2
t8AdIhRc+j9WPzAn0gQ40eUtVSiKoO5ahqjG1AU9qleCK/YEciRm2vsZXGHIJxtRLk52r/WL1oms
AMz+iP4Opoaqc1Z8QcwwU3vkZsBTWnSRQD24ErrmXUILvci5WQ73V7Sgn8odZNjd2Q6j8m+48VHn
pVzIN4J9e8IjgrBqMYhgrtk3KHd0P+z6JgD5PrXhbib0DTxLPfa3Yf5ZN6vlXhAtkjc4e8FmzhPQ
58Sh0Md/cAx7PxBTuH8529fwqpxqqxNY41S/OrW9jCj5uan1j7rdJPwNmtKyaHqzb1xCgWgvjlu5
TNvhzoqJqH2QuQU4/imn2l/O3s7CBYNVyf6hdqlMwclXyuXZroNR5eu0r/ft2g6oS5FCskB58H4P
2CykjQhWHFD9vTfSI+lrsZiL5YBupwCszsUdu9BG1WXw8mDRUE1O/M9wFzTD5D/RMFHPp9C6gjFq
TcQzH2j4jaqY7yc9YMWY2nanBligV3l89UoD5bEcq0bUS4A9HphN7uq2iWTSF4mNHq3FXYfynmjy
+MwZZ68Xq0auihQiUZyOYOVvyNF3puhgcquHal4G/bglx7HgeowOtAo25geIC43DRS0Y68/9XJbR
Cx9qAL7FqFNmW2l776WExs1GR7D0RnWdlEjvBg7jpEYguNsLJvMVscB96VpBdBqwONy1LQ/9j8gm
J+nCto4cn00LyVw4OVb52bVmAQ4d5PYdIDs4bli+ZnO2IHW9W8TxjJvh0HonhO0dD1Ij2odFOhta
VBTxb3il0HrxnMruhRE0+ULg2OISjqplyjBwueytxIHWb+FUV39QFUX7aSS4M2CfoIkPf5Yfuaep
///ySS6ex3sH5P7lbuO8pahnmweQolnc0uvQr5npW/Vt3BqQG0gIlf9ERCAP0DTwawvG9+NkB8t4
3Epe5SrvfCGeRdU3+DEiXuUPbucB5T86gOqhRhsd3yIjF16+tJhPkUZC2ublrqe7vvOaMgPHi39O
REy1Z5yCzDNL3zbjTTQ7bX3ruELSpcmIgR0HgomsTIrORVqVsNzZ3Plq/LnJlrfMdRsiLAlHo/Qg
GGytC8DuuHtClku2fmh2vCi7O1ZPFMVJbt21MwUcgF8WfbOBcI+WF7/Toi7Rn0z7Vj7wkiGouK50
r3blO8ulO2ImlzKKOSLCAFtSiLU3zpWjuPoTb5Th/WIiTAYRYACHr7NFD1sbHp9iDlDHKTD5JOu9
Es4taW02G7dZ9+eefw/fCr4EwQs8so+AQw8isxELBIVHz8ZW9B4uwGJwfMvmhAXdS5cZXVUWVq7f
nhHftPHJFXHvn40FVUoC1zCf7Vggpp3U7omLH5bCP62i9q5qsaB50norJYq2Nhyfjn4Www/eXxne
lI61mRtsE4DGnb881RG+2UyO9Yo8lC+RiZywKtceneWBPCAT3ybjPDxWO/b1m2QnYwSxS3uwSYg9
RutSNt8Hvtb5BnKTJQpgKhH2c28F8ZgSqNb6PG3N0eW9rgOZz5Cof1UPcV9EypJzNkUgSYxYR/VD
4QIwfybtUXMhmNjaokQKEp7HFbLrMq5zxORIGcK3xxWJoyOijSm3Q7cZzuvir9uzdmQbYuXr9o9o
I7Wff0XYx9gTvPkulqayz7ZG5ZouRwU7QcADB/tQ4U4EjZq4efoW4Utq2tDhg5YNtAcQXYc42bbC
f0kdVXNWuaYWWTzvk1P0BFjfmITjM0NbSahpwLQ8c3+ZWb2rtTpCaCq6lCRDk48hq1r2d9WW8Y8K
hsdhdEDAn9u+psHbQYaEulnWmJwHwprxcHSB2tKgjKY/MCGQ9smQeGyyfo2wkC9HgFwwF7YXpONO
W7hedADYhIsvIMGwEBeE5VTRyZmhAG52hDNAVwNiU0aw1lZAgojp8inahJU1reJuK8l59G/MgXz8
Epg+/gfzgPUKUKipCs9MxisO2e/vvMWwiVgv9zR2dumcvYHkWeITVv9tQm0o72Wy7fq2moL1gxf8
2se3LlXRJ1L+87S3fyPOFfjFJmtHARYzPIcL+k4ujRi309j0orATqeG7sdAlZ8uoY85MVZZHMXse
WxSP+7NEEfUNhZ7kKP6uziPw6fnz2Nej4cOFzMIb6wZGkrWanuCoJsZDg8Llhsl9i5nL5zlOZXlw
6nkJgQ4ZRptBFlR2BKhdrgtPbmpC4FOG2v3nmgT61Zsc9cv00X7pCCUStxNo9V1ELtrVsrphtemo
TUG1G5H2D7JVNvcTirdPt57jgdFSOiOiaw5uHvloMgUJViW4JuUq0SXerLjNd6/GCJRs5GzUMVKH
84isjwAHa4rRI8TV8Ewt2PSLcNv6Reyt9ctZBuidPuI2uScJq/MK4Mo1yJC5x/dRY7CN0K/jI3uy
qfDz2gh5RF+62+XKgcLsIbEHXUdP96B8M/61KTveisX4xA4Qn4BDPIplFZ4NbR0JuCACoxe9hwkL
HndPyrKUfCiUdwKXTLmEhAqVwVuAdrk5gyWYt6g/pp+h31Iy5Tmy/qM59UzRgUL/nSz0XSmS4sqc
yaC3//BIkBPKmmKzF0WbeSJOwr/m4x2BT2vI3LaFShalnml1mZFQe4fzFU7HwDYCGzfkMiI7O6+O
aHwVZP14xTQu1bMgMOofl3kU5tbS7S7rtOOhox267u8AX2cQnE8Re82x+WjqvBZia14l4qHDY5g/
RhyqKGHjNrhELstZVqOyB0JySVxOw5k0isx1angN31QJiRSC8CINTbOc20quJdf8Fn7Su77hZvH6
4KmKKnYhp0m8z7WMXNh/GZkfjeiq7i5EtvIdRqv4VNbIu9zzbv0fKD2WnHy7PsoIQqo/Iimb9TKJ
A3dGVEXJxUo8d3vEDUar15qYBfWkK7z9Ng7RmDI8rmAisqWxNG21CX/tm0ElYJZEl+cWVvrOwaIn
TiNdKTajkbqCx9gf/fNhHfv9MultuXEx3CV52LK04i/ckugOrlT1vIQTn8JaJHA0rsymhQklQSIP
HN2Mj0NVEmjB02u/t5wWwxmBFs1Oltfu6qUNl+a5Vfvx5eBtuDEOHsorTU79vF7lVNERvwcHVqQY
2Dopw8TN/JEp4GYIJ99GiGKRMOeLuq3OAUkMcPKBL6vc+MyXZ3D52vltlNnepL9a6oSFMXw4dNXP
55AAiF9iYbMAZB37F+Sbw5ZuAV8cjwG5BBk3JtkaWxkeL7Jbgj0FSNjR6s4WqWuVE6JlWaydlYdt
f68uFUhl4doGgr8RveMzuKzTP+3GLAkaZYFO9RYan23nKH/0S+9ZJw+7wJfddV5442+u999yjEEP
tBLaz+XR9gjsZbx8XgujFeqweWRU8IckuD2QVVLsTkbI00BSlY+tv+LRukagPE0Jgv1iH9fgOOEy
H5DIYqNJA6JH/2w450HR40D9ScK+tm4W8LbXCWNCk+KFFo8a+XADKTT6zw7YOA/c7kEOuLsU5QPG
Q4HBs52TJ+V0nTljyKR9171SNGhpplfL0SBV9uAmdfE/0s5sx04karMv9CNBQDDcnplM55web5CH
MvM88/S9cEvdThId5G7VRZVkleMAMezY+9vrk01SspKUqmkfnN4f/OPYJ3iI1SDf8ws7FcGXk2o4
+TIzEzyDBjtOmFoWEJEwQ0US+JTL2JQaWz8XwpAoef4ki9K5JZQ0ByfWfqSx+1bmQ8fkS5EzEUMF
lGaAt7RoAjWKWD/iKnAeIk46sDCcKd9M+rqqmzDwfHFUBotUBLmJXj9awEXCAz231rPwJg2tu14E
KT4VlfXYBCUbft0S7ylpSVssLJyCrRxAokOZwEl8/TDFXkHCTRTWSaVQhdgpC3S5bynGkJBU1fyZ
eI2Yrs9VjR63mh3rPEl9fEg0ttNdN1JX62UUztF0RQJ66syIJFkeBvtwQAC86zxclG71Qk3quQ+F
qPIH1xvLAgUixQPvmWNFShWrMBrpxycDENdnLy9rqAuBjgB/CtlMTuC6mupG5TLz7PdWTP+9LELE
QnRSdbs8Qod+RwaCnJif18Ynz469x8afvDuV0o13a+TmZO2BbSj90XF6Ld1No2aOqHcMwGlDo6a/
sR0svipB630aUY1O7ozi+k01JMTJLEMTsbObqQMHXgakyTTPST/AhWb/1Y0u+AHIKLDO0ORwSRzH
ZDS5CcFDcBWrKB+8oNRIyZvcwY6yovbHZwgyGpik6ekXS0E9TyM+nWcHuyorihK5rR2MLEXoisug
vFAno3aBTibyDsZk2ajYkDhjuhEnbfZMs0P7OEZt96Snec2OjZK9RoYfDJ8rY76q0DjS3QBhQEBm
x6nV37LdeeoLs5EOCnPUsw7tmpTa0ffIm9ABipBtxx11Ju6rTX/r2QOiSalIMJlU89K9afua6u9i
vJX+Kym5z+I1Wox3ZPG7r61mI/3mylI9B02BVh8Mzm3emKE8eiM1OYBNPo1onu6Hv/yy1YYDWnGY
LzMsQ+wmNCDeSZKCaSAF6M5n6YngE4z2/CUeQhZOaGTNZTRzVaUuExi3dOb4YhcxaWD+E/pERxnr
4CTGUHXOuRPpHyjTNhk23OS9H7I2QZ1D5lq+No7d1bui1SsWAkIgj8yCz+FpEEnW95MXls7Oh1Il
97WWze3bPiHOUfG16ItZR+V0Kqm8tI/81OG54pyCyK+UDslUU+rNcaLPAGElx5jJ65KUPFNjqj/B
eqIclCR28bN2Oqvaab5pc2okLS0bqDoQkRhVozQ7f3ZF2Ee6l4bnSh0KygZthWcHiSG9vheTE76S
+zflPRMxARYqzNY7aqXkeKMaQC3db5FZk7+UpX9U4x4UDP9rVx7hHgMsiKwJBh6NjND9ebc0W5FJ
IgcL08GKDlXXN9GphmUbcNcKunshOnWmB9jB3TTpiv3ie8b4ms6LkUxFxIW3yB3zVUUSAtdAFvGt
X9mJDlrHqb90VEGHc0pz/X3K2YCPWoYfrE8dKueUaPtvDUzo/0AlGB8MJTVgGlm2Z+99A/X0DS1s
KujmIh9csETypqrwWtzR0YJMYiLIYr5y5ZffNHKjnzWkmkRQiJDIbaKvtF5MkejFsas6E8QNZ/O+
prvIhUDRlWf+LIh3dT9QL0iEWagHnZai9GQb7fgtsXqS3FMXOP5BcBlOv5GftY/09s7ZHb0ihOam
p+gXpIXtTad3pJQUu5SEKJZ0vlNOEwnd91ownw9goWmUSHr9FQSb+jLUIvmpME++1umQ3wWGP879
Ih47qPTG7Ccd+urcmqyROXOg1/0XpAoudhRkzGE3cn7dOsz08TYx0uRRiaNY7icEwtFOWmgPvoDE
8Glzw4CYtjS4zKTwJy6NnDNUnw/NUPTPQxRNzXNO/Y6GKadqPqWkJxGJYgD7BclFb5/Rk+klsqCM
nRI3SEvuypI76KVXc6X+RqVczfaiD8viAymO/CYn1JrOFToZcQxUX6GXAU0XdJ50CJ4IScQ3zfcI
RLMJHQni7QY13KRGZQNHB8uHXUmhKSfDrBfReZqckVayLCGOLkzVYc4FmUHEzAY4nFJuc+wCea0V
D05mxPd00VTRh75IJNogNUWFFft6hmw4MvyjJK1cEE12c2G0BL/4BP6MnnWphXbmIpsx9T1CLe87
6C0/eixaWUUnPDBEdqyE0yPPtEV5j3NzWe60UOVX02EjxI2w0YEj17aTc6KlSXBDrjQnhMOXCMV8
Vo/ql8YulF9czDPebp9bT6OZGogwx6gyd/Ai2/Cl9Kf6pPvD2B4TMXD5n0RXI4XVvfyEzC561EAc
wYjK82K6D8tSx2+WHhuc39Dh+un9/6ARNJUmbHrXtLvgBi5nYd11IvSc3WSNg3b4H+HplYE8NnUn
r8MiS0uzIoO1Y2TJsQcHPJyQo6s5f9WESiGPivFSVGNmHZOWE2ts+XB0TMT9BtZzhSBqEuDA1QTr
ynVl/vO/mLhUQ0dqPkXrQopWsTfMdYQiKHkFV84tKvQaLtHC/8w2YVDyz4IgGs2YUFp5WreFj3Dw
oB0dQ1PY9yNUmD3JIuub4k1cLRziQIrciNFyAnM6ACN9A7u5Roi0dDzjqRBZ+DEtWKAKU5rMmdq6
tTU1pxYQJnzssDtfp22uwC9NCyqcLfTZzkFfcCgVn4zuyI3Ebb3qhQ/of9YDro38D4pLKoH7VJnQ
iX19UG31LUO+11A24xq0NDPJ6H3sPfKPbt912iO6BvtsCE3ZG9RmTkRdIIsQ3BzT2pwORR+XO1xN
nX3R51tuvGtTC17X//khM4z0r6kFZqmyKpOX3KUp2D10V7athbf0iXYb3qyrnxP9Bk5QM9H9HdrV
HMzEMqrWNSkln3Vbl/cmvLgNWPXqKJZh8bZ0HaXb4nN2CFZarda5wWLLSqLKkJe8r+Tx+vdbnTR/
jbJAYuuNbyLLGlq3oBvaxZrCP9oUij6D4MpuogplJTFft7EeVj4VXj8q7qWaamEovHg0nOMdco5G
61qAEI+U8Jv7Nu49qG30+11/vpW3iDgUmY2JfglM/YJ83kJZQiAStS4OdYLG2ca0T2gnqaP/6ziC
2aDq2N5oMGiXm02QsZ2jamH2RbV+n08C7eg0+Btz4j1Ql1EII3XDojnyHWoWSiMKccnM8+Asnuy8
FB89Z1CGmymMhEtK0BMbnuzz93/LnMWISjWwEFAtyPHLuS7wOLEAEdUuIUL7KZBcM5QoiY9DZvqw
lGfIf2zmYN88ITaIt38cOhZjW7glOCawcYxWrfnb/r2iKcDQERZObtMppubGKH9hLhmKwwW4yETu
dhZCRLdqiccuFAjMkmuKJm/alj6FU6w6Jfcqj2ZiyvUAW2Rijeme5ghPXjL6aNETpABAKbrajn+T
WpKCfIHee5fQi58e8YFCMpsCO0E6mEzGq1VNerGxfb6fnuCtORgMJDQGpjUL20HNSfIwDMXoBnZs
vkKIQtIwBerT9cn5fr3No8zzhR0aV6TFeqtiJTYob4xUreALBErf7JUuEG5fTPX5+lCrD+SYju0Y
sBPhMb39Zio9qpPtWwyFUfYxNkjSzlrCjVW99kC4W2Adp5uGSc797SiQo5yqcgzcBVEX7cdawjyY
uNTRxLBlM7iyAEhyqqRZufVYFOjeDoXYOaOB0R5cnwtSvkvSHjBU288sI8iFIvgAXzX43jstOlyR
KGOwsbHMf/9iEdgMrxkWvaqUCBYbGInVKG2NcnBJlyhkE1NKt3mPbo+Mw21ZqtHB1PMt9/GV92uT
DJRYlLHNYNn89qELrwgjq6lGN1JCvDzMPjlaVdsfdXg3//4pGWo2SDCw7sBB8u1QvhlBj4+Zm5Ex
fDHE0NLnRdnX1I10Y6TVN/nXSItJ05QK7Jg2Hd2GIPQZGZd5nzn5SK+M6NwSvAnlWds8XV8Pq4M6
FBZ1HHRUIo63j0dnHBdomw6PGh3HD1aM/zMtuLzYGS28qdaK7yNF2B/XB137fAZnnsFLNWx1CQqn
gc2nvhP3rk/Ty02Z0m2lGLRAkK2uNl7q2lC2KQzEeY4mQBG+fT6g01xR+2JwewMaeG+UdCOF3X/t
0DsbJ9HKm0RHoUoqIJwFmE+9HakcjTzrNLN3o7prHsGH6qcR15CPVHnLD7bno2cM1Z/XX+TqmHgE
0X3GGYhU8+2Y4UhGUZsrpR064ZQCcJ3cJrDlD+EAMQk4gAr3Z0ReblyuD/z+oNc1jfMAI1rVnJ09
3g6MLC6LASKVHHoyoI+aunuC+cWvPG3z/3ToJP7Gd3y/bzOgoUrOWRw+zKVbVsXC6wNRl0DslZo7
IxC5NA7rjW+4PgohLcGzYO9ezBatzsA6Dk3ppvmAksRBx//kRKbYeJj3k5KHwYTW5mgV7z+bRurU
6LymcqsekBlCnno6m+QT+0MAtvj39U+1Mpg5n97YccHylfbiU1HoGq0yDBoX0o5y2+A7eAoGL70f
1WLLaWme4m/PAt0UePkyFWc3haUll9NLSUHBq92iqMvmF6BmblGiHZN7yITIqDvqkN0NXT/eI9ZF
CTddjaP++uOufELoRyw/znZc4JbXEtCPkxeTUnWlF7Qf1KZF+UID0qfro6y9VKIVh9scxkFyeerZ
4ZTjK5W3bpCK4ORN6Xd6eNOjZSA/vj7Sykqb1zYu3xaXV7F8HooLfaANVuWa0aSe28H2I3LYUKAp
P3ftGdZq8+9e09wJcfBVuQJx9C3PhCLHRUGHUeCqlTI8chqAEzIn51bQonu6/nR/AsjFlOEA59xh
Sc9S1nmH+yuGpvUvQBIDDcmgGTS9mZ3qKorn9OvsaLMwbmpZ5f/RJNt/x4VAHNkH1VcB33tjP1v5
nkwYIfAe0YnblicSIudBlGKWMCDvfQVaS8XSDmvlMqbo7a8/88oXdXRIw2xn2CFxDL59ZMtKE7MN
w9YNEXrdKn0hP3plm9IBWJMogv+IOczhX4c0UJSzdRpoVXAQWuwBiHayLAmj2sVbAqSDNI+UYeuD
Cu98n/X0rl8f7v0aZDjcF3FVUSkjWotIZupJdwWNXbmBFrQu5AvaPnnWjVHefzNGIeydncpUcnWL
95ggMTa83qvcsHGmezg79jnxHXTWM+Pl+gMth+JLqZZJro6Tx8Qua3EuKKUBsr9VqKVXXXlT53qN
aNXKT74M/zVg+TMUi123gQ0677waKcAgKKsS1cVCJLsQtHyhk7Cf27T8jfe3/ErLkeZ5+tfS00A5
xHGT40wRFP2pbz3zYChwPK6/uuWZMI9CT43KNV3j1rW8n3TRqHFStJqrEY2AWpXmJ113LJeY3Tp2
jRYdwUE6d5il1McBuOHGYlt5SCy6dNa2RpzCVeztQ8Z4JGNaBCtSoL+4yRS7vYRz38H1h1wuaR6S
cAhvEqxvyG+qi6kIxcs0QnYWN4slzeopjakh/E4MZEIE3vjA/KOlzzze/45RBHOSvpy3T9VOCtGQ
p6guhUG126dTHH2pKgsQ3fXnWpn3vDniIBvBjPruJOgQ/oxKZgraWTBvpY06moArNSRyabqBdLAx
3MrHQoTKCyQd5tAftjgMZF4iIacVgWuzpCupjKIPfFzLvf5Q+vx2/j5zeHts9Fw7hGrhgLfcOERj
RlxmEeSx4mvnU5hnAQkOI69fy0JBDmZj6xaSU/GDU2bUI7YXpRActxN4TKSsndgrfqiBPrFbKzz5
jlpdmNtava9sB7FzOQUj9gdsq/SpU897yqusUQ6QdczHCdkOqZtE0Y2T2ceh8xUi81h/CwrRIcWm
tUBQFMPh5Gbw1Ljdg5LJgj32PCoycsSf48b5u/aBbSzaNJWah0XC4u1EGnwBgAZcqRuoduRONCDu
IiXJSSbQfXb9ta+sEdKmvHY83FdSSVEE0gKQ/OSqQ9B9trCucelP6w+t0Rb/DWO3YbM8nzGLj6xT
OtBZKHN+ZHlhsKu+zSaV4fDnAzA0+elvHCbtjz4WFXuot+IBygeWzylGJdcf9E/w925oyVWFGwtp
0OVpmyZ+VJclyityu768LTIj/IIewnnuFFvOJqs2MLug9R+mVim/iLQtT0j8zdfSy8XnvunSh46U
4fH6r1r50n/yv4jVeSnv0vXpoGl+GBv4nwa1vPhVU99AAMk/IqaLNl7A+lCUtqi+mnNe7+2kcowJ
toFi8qUbFVhkXqHWkWF2lysITP4fnmrO0guSQOzvi4M57USJoTqnJUgT2pigYzeHRAmCZ1rQm8fr
Y61MYH2+P5mkuA0cphePVY6EIFFtTy76gCn+5BPbfRwQE9y1CXign0KMysbhtToirY1z5knnX4sR
AyUNfS3OJlfrC4ume1iSCOCweGl98rCJv2VJvUwnsDFyTuqSKgFR27v7W90phVXGzejGgS8Og6AN
sitQUiHPSBGN+j9VRzf/MfL+MyZzko2YiIfy42KyBEg6U1+yAWdW/ow4hAZP1MDnvE/C/8+h5uPn
r4Cnyalf+509upOwo/CY4TrwlMZog3ZKoopxY2quvkyJp6xl6pgZLmMCGMGmHSADcZ261257yP7n
1kiS37OO/uJPRfEJIG6xMUfXlp6gocughk1ZaXm0zaK8om/JVkr6j+4HyILnpqhCwEg0dV9fDmsb
LGl7m8EM27SWqzyqKxq/M2egb19QpPDz8kLHokbnZAwDrCf6wQ8Le1K0uBtZmq2R52Xz93eEehop
Y8ZDokzcl6mF+skZoYkOmXMxBq391QU1moLKzLONobW1secaLosNT1t7eayUsugowMd81a6qck7y
xutQNI5hd4APHNl7PEaC4ZBxLer3Jmpjd6TFNYK97zk3ELVsbafSCxDs7czwYVvTLg0Ychw8e1fJ
ssalaBI9jdI9IKDj9Q+2NjfIAhH8UJcw3kXiaZB62gj4zC0TOzn1jmIdYAkkRI+qvTH31zYuAgpV
EMexby3vS2oH29nop8ntqnI8+XlQX/DJyQ+qP04f4IWM5+uPtrbWYAZSBiTIl6R6384IlMG670N9
dTvHc8TJaPX2Dm2L5z92ei5sN/VmzIQW183z9YH/1IuWZz2KEToROOqJlBcjmz7nnArxws2VQRTA
JkLje+Vg/+I2VmlXZwMdhH3CoisOj30VB+AOSjph0FkO8ksPRyF7oAElFjDlQzqbvNzo7UOBVRvG
lvAG4lNNG7h6ycsu+pjCRJvhOV7R0ssRVP4NcvzpYwR5FI3SKE0kpKjXjG+NT2f2nvak5ufUTBMA
CRuJ0IFGmvJ17CMLKrNdDgj0W9h3t2B0dAyDrr+YlRlAthZamMNpQpS92NaHKIP6N+8OrJcZaFZo
iXIbxUH/DbltlJzqtg3L07+PqVmkyMjzk/Jfxl0FZhJB1yhk4HMVjkxZZCPTjp3hiODV0+hb7Uh6
/L+MSQXakI5OSncRgFQ+2eGhYszRsDw+goaguWFvOEllGF461dmYcPMZtZhvCC44KlWd9Dt1jbcz
HVSh3nnQ510/xbRh5zX41+wlxO4t4czKkjLITUuuSKZJXLD4gA5oWHrQ0sE1wD8EICdUTUETn2JT
CqQ1hu8fTNOHqB6j79ff6Mo2ZRiwlYmf+RdF4bdPOPVRbaqS2p6AL44vhBmOzhGvHr07dkKKjfLl
2jxljmrS0ODfkI97O5qRDsVY0lPlls3UAjtqIIIaoSKGg9VMAExMyOUb+/DKEUIJQzJFubyS5FlM
GTsP/EYPyglFEnzNuyaeO4XNIDaRPKbfYWXeWZmlD/vMbryNM3ueHcvZQ7l0Dv81iRnwYmjwaJla
cz112VPKC5t/ckwbBHqVbUQuVrLGxcSv6pBVkTLtiq6sNt722rc1HS7XOBTo5O4Ws5cUcEpwrrEr
NNmTjYeQi9PBjwn7lfP1SaStjWQBD59zPw7x1/znf8UIMeCNPvNLvithkngIIklSlcYDJTuA7aEi
snOmtLjTrZY2Ycxesm9lXWYXRFr2JzXNdFSINDn+YBWU5k2IbqVxYSqTR7r+O1eWM8cVdiGGIIoi
Pfb2Z6JRaSwnHSbXCGjjFG0DArymIXljlHmxLr47rTM02pNXJMu9jFoUoWEdCCDS1Tj1k7PXpW1x
i+zav2kxBqJnuesrnRYbLbq1cOAE/+Rn01fyuDm2pENMawsC+uysWiGif4ve4l+1irIbpLLQcTeZ
hNXsQYwp2RmADy0mXDHx+PLSkXaPyHEi64ep1NBtYUGr4pb7YTJe7LrEbdk0rLgHaZpa4IKLZuQj
hXEBeb9hs/7QjWP0YzCC4skIff+3KMy0OXi95tPI6+G8tselFIcaEPnVjQ6mzj+kijlmWOP04kZX
6zT7ev1NaisfzCR7r803QWqRy0tgAjoWboIvXRMqgPcZoWpFR0XcjWwbhlP0/7WQgD7Tdh3Uj6pR
G/pdmQbOcKEBAGZsOwATzfhSwZ7M2vjbQjWebpxIK7+QFD9ri4QdUeqyvGBrIDCTUjNcPUcGv/Ol
9hHX1yHeX38TKxsnF0SKXzin67yHeZf7a4GpTpX1eSFx2FTYaAC9NSWgncjCadhv6Cd9puYQ/Pvt
hpwKCUk0NQy53Dn9KRQhBgA6lIjUNC/EEE546gVONF9GQ7O2Sm/z4lusGhuJkASvN1/7l/FEUI9U
GidNd1Od3m6dFoZzZWIEAH89/YyWuz+lavF0/bWuHA5MLjLJpkFhQ1sqh7hHWl2TBQYlbgsxKhik
2WDcTvvHqnQIpcuOnJU/xbe0Rvtb6ueVqYMtPcpHdDzsz87im/bpRC8+rotIVOF20/cEXAu6+r/v
eZzqyAQpm9JVspTN9SEOKvGYmW7cyh6HSguz7UDbcr1fOQDsWR406zep5y9T5FEjHc8gOnMHIPgH
B9IXhmuNctRzyojXv9m7IiY5DC6EEpCV42i8vfm9/rUWEOXT0YtRs1t1Fl3nZio/GHYTHkNFThdr
tEbSxmnzxWg7/RAodnSYcD/ZeKsr63GWn/DlyOLySxa/waQhAeJUZLmSHqTPSSQbUOead8rtXn7G
LdzfqhKvPTUKY2NO8gmUsvb8i/56artOzILOH3MOfTNs7SW9M1NG66YjiwOFJdz7Rkxy4n6A0eqH
PRaNk3W4/upXn9om5Cde5Mcsl0s8quMQJKoFuNMxTjHduns8c+BYoS845LoVbd3/V5aIo5LBFhwA
s5h7IYikIT4xI6+1XBqgIhtwiBPDsTWyQ2NjcGIVxmx+bYfPqCAAStlqjbk9yf9RRtWuI/97gEpv
n0PYNJ+uv4m1H0YS1MBNSkCPUReRhJYDpu9VRbJ2bePZIt7dybbzN55/ZUvkTf/fURY7hASchCV6
aLpqDAjWCdpvuNOLz0NvfO/AA9/UfaNvxKx/qj6LbZiDhvI1ZV66apzFzAZYT/xuc+QWVdoqu8JS
2uqUZ0OBKQq+wLsGMxeadhJgAg8ZnAsalwrAQ3ciajP9Q6w23VdQruMFrxuv+xomioELhMgA84wQ
VICHINsCwEjvrr+v+j5+9sweT6NYdCbkYjl30SvJ8ImCjoIPou/XEo8+WVuHEPnKOYgb2Gw6BsC0
HwL3xzimijTvgD+J9J5tb0CklOtzktFHl+8f6h7mAwheaWzVc1cXpE7ej+ZUuh1UQ7xdkBbQLCjT
tUleLB+dUxQRyZ2r0lKDixbj/LqrK8NRdtoYWhfNbEfADAIpLN1ZgWeer0/Hle13rvMwG+knQZm9
WCdO2Gqz94vpTpQdjpHpY5IWCSy+nFTd2ANWjkyGIk0+687n8uHbx45lTM+RLTi1/DD4FdPwBNW4
wKXQr8Y7uuCGSwuf4Ib6vtyKq/mblzNzljiQS2NToBK7GDkFDBqNk+nWE1C4TIpubwzhVuFs7VVS
EOXKSJSF+ddi/gNnHOPQtqTbTwOWib6WsrNF+mcwth///aOxs9HfYKOdInp8+zx4aOAUo6eczA6u
z3Ec5t/R3+p3YYO24vpQaxsJiWNspedAlarg26GUDPJgUTA/0sHSb3yplK9mmooPITfwD2IAxm6Z
1UZstfYiHa5aJGtYHGyBb8f0I2BsEZ6krqX7rXVUCMLSfSi74gh3Jdq4KawPxiUBaTZBq1gsRqNy
yhQTH+mGeJqzM+Qz3VyLLqCfjI0F8H4o7rAqASPdeYTH+mIajmEoMWNmU3ZEMt2W1QjM2pPTSzEF
W4nd+RW9nfHzdVnHq4LsLqHGYig4EDGbqpCupOmeVmkO+RQY4un65DDfL2lt3sYQ7M4qtHeZPKcL
vEC0ke72viyd80AJQzzJNu+DW+yfsQHCnKu9nefVrwz3CtjGHKtAxOr4FSND9dUxEBnuqzQqwVlp
kaCGDsbNAgqLoxoWDHWjVYfIa+xPg2XSiK4FIvs90ejw0hWI9U9ebhqkKwfP+2kmNDbuFBn4H2kb
y9MPNpQ0exe1JCJ3dFwo2t7uPPNn0sZSP4fAA39aEvACDG1F/odfr/6zwr7vAXdV+0cDezffc5/F
YSXuRIH9YWnV58ApWuuVxjPyXfE0ld1zPSRRdhtj3PA0ZbKPT15XTL/wUazSi5eD9j+MPfogMJul
eO1plUeQVCL53SPzyrQTCTr8YIwk6/WdDzPgZxJ7QXfMx6iBIELAfBcXiomVXlo26g1ujLACNTVV
d601w9YTU2/NjWN85XSiCs8Rbs0XRtIdiwURNqqKp0Ksu0TB+DSCv3L8H2oZcBqSdgtt2mjjCEfL
wHQSMOnkOOGhQ44Es2AXTrURLq1c5FmU8x1SYyZr1vIu2TVdD0JSpUSRBi82hsywPyIoZXgJD9Wd
PVrNEYtnIBgRRaxcMZxDYAQRHCJdp9qkQBQiv/x6fd5r8ztYLK9ZyEaPFhcJSrGLDXhKc1iTSS5c
IxnbGICIrWQfwgwyB1PN8T9bE2qWy5CFYFpqmOjRPnXUSbmhS6dJbtIiHaKTEabYVG78sHk7Xv4w
ystE+ci9SVoufhiFMBSnYw7DKsjzDlSZV0THZOxL52501Pb7pDjxuOvq2M73MB5VrAIoaeG/YmAl
9kmkzaBeFABQ+kHHLLcAENE03ynUjw9FqHW/rv/alU1KoPCxZ301ocfyKiTx98QVtdIpm6fqS4xp
6bAfdeiOG2/Fef9SSMWjMUYEzGjm4gzrWlqy7EDVXbXPnK9J5+PtgJzzQSdOBXiDhU0K/bmHSjTU
CSSkEpcFbUMi8P4c5WhB/w+GhEQiqkF+41+XMIUucNhBJRsy//HCJ7VByKYC8AgweR/e7ehcEgSS
G/eAtVfMKUB9B5m8hhL67bBhAdqpbibpOlMncOFNoxtuDWJjka4cbMLQEQbguaVT0V68YC+hp5/u
FMOlHoBfCPwU52frFP6TgVY6Ov3zrOGWQRxJapoutOX+REjfDRm8bDcvUumOeIU8TU3kb2TAV14c
N0eLbC9VWGQPi0cqezuLwOrqLjGlf+OpwG5o6yrvrz/L/LcslisaDnR7wiHpy3Xg7efJpsby9L7s
3Sz0POe30wszPtBhYIDErFmAdxnV640xV2aiQVcDLcdEBu8r49lkDraV0wimlXr9rVdnnQrgkZ0F
cOdQABT8MOaY+V1/UH1+ksWT4mEgyXzQiUK2bl6jf83/Wse5Ohz0zu1i3E7uUlGimoPaTxUFYVP1
yOvB3Qq30WamyvpUu8GAyaMv66CY+fF06fRFgKlImKaRdvDBLPoPA33GH/twouI1SzburKTMsDSI
g0J7JZdac+/nOoDtcsyG+13HdyX+WnC1+q40gZZfYjaMGkmXCK1Tn8TQY1NCa/85sbvU3AX5dpvm
2rtnTqHQJPej8uXfvgUrcHTLKJvGjSJ9fPHwesFDBNogwpZGnAYy2bimaGX/fP3tr0yzuUiHbp9K
HR248/r96+UHWQnVzUDJrtFO9Zj4gNEhBFl7ml/tJzarZmPDnXeV5ccmQUlVktvt3C76djzyXy3R
M5LycAjkU59p9U9oXsEefgI00qqZfiK5KfdwoLKNebaybLlYsgdJ7g286cU0k4WoC6+iGtoaNWw0
yGNn6cvhfP19aisvlBFYRfPuAD1sEV6Xkx31ZWHSrRa2wEsa6an1xYw04ZpFb/pM2DyedvgYKcoh
AUg03cqaOfHS4kMa7zBV9ppflY93wImNroN4JiqBAihX+o8CR2pj4/euTDt2SypscxfT+9YinEew
L64iynmAHygUm8XjmCRw+btGj9tdWHmJmw9N4hyuv6e1cdmiURYgfhZiKS8pIh2EDPx/V8mt4pK0
TfhkVDm2wF2sPXBM1lBaq/DT9UFXvs2fxDhpv7lRclnp77oBzPrcSajbUwE2UcX4ye7s49Dmnzzs
p9zrw63MOLz/KNNyvqrUpxdLuspi1ehws3TrugUCYnUODg1GkWwJNd4BMlAmU42do03aDRw2ireL
apIlhUF8LV2JKno69L4efs9IL82832zEGTmoDFcD6tsh2ojDFxUIuzh3RinxPhfG+P36c698W4uQ
RuczEbwhQ3z7cwYvU4DMqrUb4rqJo3cSWk8F8/jctCK/jQGOiaOWBPm/Z1nmSJFloc/f9l2xZ4pj
NaQeQW9hBx3c83BUTGK/vnSEBcfrj7gSN8JjJvnBxZYsy/LqMTojF9WwqN18CrS99E1tV1aqs1ej
sDkNeuGdNU9tTiFr6RRgsPd6ffi1mxiTilISeykJiqW0I5pQuYeiaFwgGpN3EFYLnCjDu+AxhGAN
4KkrJbAhi1PjqIeJQYo10vzPagAOeGNHX4nwLGJIIlg6B9ElLPbVgSs2/Ed6eAZcqA8mah1zZyhD
Wx3qLq+2qu0rS5gdnF4G1hWitOUxyWUXEVdT0+XV52j3mqC9cM1qdw72Oge4+dnGnXft6Sw2SDIZ
fG0i5bdzOcC0rdCdqHGhN9O+XVY6NkNDNvpfMeqoxcP177pyOlKR5XrGQcXUWo5Gab+Ap1g19JW1
zb5VNEj9UsvdNtKUkzWADR40Sz6VcKE29mMpeJC3BzO5ljls5jHnAu3iMyJ0ibw8oZWIXr+YpdoR
qh802abTjhyGSv2LJpL7KbH7FycK8FjMDXv8DBFc6Q+o+TxS7LbtmUd/mmwbPHSh4iZlez0ovb6p
cX6YyiHcjRgraAe4UEV1rPsEjF3tI5s523E+zGj1CUyor3va79TBlga6oz9aO8srrBetqJVkN0E1
u/daTf6OLU0JTnKgZODqJExec98DD9xVWYvko25fnB4UxcmhZQMgYCMVnY834lvZWb3Twf8zY2S9
+JQdJP2JcHYCr/+dB6DuXNr3GmuPJYzMDhXUSW+vYSM8BDuZQmLe+2Vgyo1p9v7Ds5RRdZIr07iT
LbUuZjTS8geUzQWoXRgvM5LB+Y3zVhucgaajKwnSiq6TiP3W2xGyiS0R3PoPIC4ibaFq78R+pR/g
9mYpnMem0UTPU43KBnRxXd75RHNnCkbRPTKP+mGkt/TL9Vn/fk0TL831DuIPNrU/m91fMWhYU2ib
Yn0CxMyZoFoQR1U85nY9OJXT2BMWXR/v/Zom4CAI5FVz3YE783ZNJ7EVlBgB0XFg1NkxBGt+lJX6
X9O1/YbC4v1J+HakedH99WSDEFmIlYXqNnihH5vBafFm6iDjcyaeRIAvkBzG8nz98d6HHQzKKrY1
4nlSUYsItIlGOtMDHk94ZFD7ULdvuiGuNoIb6sPvdwyi6D8Ja4q37zb+LB37hvzJXDKPsv6T3gG+
/eaUeax/LyzaK25VIxD9mb4z/NWbsAI67gG/hh2fQFs8GrVwSpdQJSYlhYwt2hXm2EwHDHoFNsB5
OsmdrjVFuUvwDJtRekUR3UZOQkbcN+OihcSDyvbARtOWbl0YSfdIbDEJTAHs7ldhePTIBmHZAKQO
vEnBE0DDObOMB6s7lEHN3qrVWgMOPPHwHfYxuuvopxn19lEJLKJQ5N3B8IogSPlohhGUTD/xW/9W
dvb/4uw8mtw21jX8i1AFoBG3AMghOUEaZXmDUjhGzhm//j7Q4pYIoogaHy+Oy3ap2Y0OX3gDfnP4
zgf/+oaZmJ5WolvrVV1E21EzwsaZBzQI3RlD7PiBon/5Qjs7Sg9LdWlGwCUy3mk0SkIESNr8V0GQ
eNR0X3m1gMG/r/nxj+pgY2oahIGMkSX+YY03z5QiEOmO4+oJarNO1Rkh+C9Kq1iJG2JPNjK9Vn0Z
WmWOvzUzznUOZfGWMruPoSrPY1aX/1hxZ9U/27SgKIr4lx0+6mgITi+zLMVf2mkKfa+qmqE4In5q
P/RqLtpfOOVEH5EQzZIHw0Ay+mTh6VW8lwuOzK+cmkDNfKUywLHRaMB0tbP6EYF/VL2aoYvTQzmW
XfE+riCpufKoW9EPtaE8emmsmqdFYmGEq2S1ir6hnvf2CTcAPzpzeNERmfHggE9etijSJ7UyXXCP
tSw3DyHjvUvb3hhASOc4S1gYgfjfjTI2Lm2rYvFFZZzavqDc+03S66anHq4k46d0LlXbs+DBiHd+
FGvlAf5DlrgmSs7WlyEASvg0V+AJvxgIcxc/giSRFEc16/YkapTYqPXL5uhoMXqhT1LrB4Mzjh3R
1Uy/Wnus50iLT0FW1ORTDZhyB3lgScEdezIifLjnqjkincirl1o1DQA51kX5tW8ic/ja6FKjOmml
qj+CSoTNYxHlGIIETYi00cj9K58mjERHLEaWcM5uRfFO1w2uSWiYpnzEp0JG2tFAqnfMgPt6fIi8
9lpq8RFStIaixYe2xjsdXN6cXuQCW2R3LnX1H1z3fPR18dYDAJe20yveWtjuWQFOVTYCzoK/Ncbn
IkumCpHNPOzcBHTFT9+vDWpDSRaXj7llj7/txox4o4aSz06hasQmPTR16Wy2kBacFPvWCANSYpxD
ilmE4ZBB4NTH06ymbtNbrYLJtiV+1jogiANtH9r7WIuivpSFbZN5gVrLkZePUpSdlKxTMrBqPhr+
UWnHXwp8jR8NrN7oiFt++irrraEfrBjU+gWGTz9dSluJmqM5m/6ZOzgZ3pFJRM8YkMjFQzoYbe1i
5c3BMsOJzuIYTlnwJCvtIE5pKg8fUzSYfkGDx3BXS5EidWfd6EJvGPoAR51SitF/NOoucf0GudAH
TAjm56m2qkdWjUWnfU0fq6L/lDmTJefKYY5t/B9Bohjdl1Fua/M3xI8Od9qmwwOMd8HHx7pWeXsn
PV/89MCDQOjiyfqdY/mh/BpVuf8yRm3+XklV5bMOYSZ4iMI0Og9jkyneVOB39lh1VV0/8EeIc2+R
eTlFrdOvQTJoL3jd6MdQq1zal0t+bd+UX62k1KM4jayz30ZBRTQXWkctU7UfGlJyHxNtEv+Uup4+
16Won6MosI5NoBqDY9Z6+E/Q56N/wCwU4Xq8B5SdnHQjxkA8CKkB6P/qbZ9fMiLVGjsJ0rrvVy7b
vjyOtj0+5nI9Pcp9rr/95UcKkINH9Ru0tLr8nr9e/jbA5a4tWYuYvPC1xlxjdHjF0pPPXg6dPDLs
T1Phd1/e/PYDHFVISHVqiTc9eYyHEMtNJvNsI0/hkaT2Tz5Nu+P9UW6zX5aQ4h0IeOpcyrp10AFT
bm1fMc9SKuzUISn0cZqOB/GS4z3/pa7C/FHTy/4Jo8Hhw1zP1a/7P2AjgkPqyqDgocISEesSPGp+
sdrWrC6OMq3XCECIZQBZY8Qy63R/qK2NIwAgEhov+e0acSBDTpXHTmWuFMccHy9vUjIeBQTn7RcF
MtReInYbVS0FeIPiIVIEN9GbGjcNXgbCPCtq+EMLjOoyp7bxIfVneWdmG3GizVGljws0herUkhL8
tUXpj6sJ1wnAuyAkOUoH5UXvh+nD/fW7DYERjqB/gY0nBCs0Yq5H8SdDrXpltM56I8mPcRxIWJCG
JovYlic6AoU7qOye+4Pe7g+I4wtafqFILCSN60GNGU/0pKegp2KlhDQj9g40kHXg6b1y+C9D0bNl
h9DDW58FnDwqXx5qylwTRvaoQgon1PTpIYv9cOfY3X4wSk7glOiJcrZvULc4fUUhgZ11rkKg9gsS
/Zmot9qpQdxueEahFYBQDUg9qizXazenIGviQTPP3OS+fACxGaSOCHQTjygJL3ZkLdHtfvsi2mDx
qZZSjeYVuR5TjhtOA75uSJuqS0zFKVBcHmLJNdpq2Mm1/5QyVqWOP8AUXip2CI2u69EyXFwR1LKM
81BZgeTirKS/0CHVNZeugP2pi9T4X2h5OmaJALZLZyFO1G5TD7mB2wYIQYdCvlke0WGVigfD7wfF
68sgTo691WG0gMtybXmBbZT1+yFr1Y5Qfgryj4EEjeJ5mmckUuD4LV5Y1DJxHECZZnABBljnfq4n
mi9xIn6BIenUnXvzdgdRYUDxisNuwyJZo92qop8ntKjMc1vl8SnEXPNxlvPOu/81N54HhAEXahRi
tehZrtbXtqO+tCWusAIN5g/dVCffccksSkeorSJwtzTDS57hS+CodVU8YNtWfX3rLwCWbiAmixYU
GqHrrnPTNGGLe5J+7hZ/CgftnyA8DVUaA20egKt74ygs3OUJ3vFWBuXp0dQd6511+CPsdb3RBPiU
pTa/1MJvIBdyE8W1j77fWQxmrnrgToz845CUdfdo5ZRIXXDVduampEifejxOG7ykZJyj4fBH7fcQ
ddnBayV8qk5Q2zARk1FyrR6reDDFYZIGnIsUTCb3CNK3m4SdQeOZOuTSB14vXjqbUsnW1ShaKPMh
ipUMezGsNO5/oo0rejlTyD9R9+LYL7/ir9dnwAbUriNbP+eLGXOb0CRwyohzNlepuqdgtOy41YcQ
qPVxa1I2XjgF14PFOLG0gQwrQiIndjt7nL7182DG2K6E03uNILVyu9CUnyLR7gpcbKynYIY0ZmSq
JSzp9eBC7gORGIDsK5OyXTAZidtO+t7jsEFjBtiJeBrMWaQfgLZfD4M6SmPWVWed0a1tn2HmMb0J
L/XXRpVQpyMvmSQKa3KrVmTpHE2oLwlZQZJLYoDyLwcKvvfG/AM6F6g2Kq8BZ7WIlcJBaqHNcNSZ
c4xEqOmnByuJ60vZgut2cVKNnit66aCQk67+bvREHBhOhVbXeyavv3yAlmf/spQW3S0Mc8WLnZHl
k/6pUuGi5INJt5hzNG+xj7DffOMtovhLQRP0OSWx1V2U9ZnPP4yts9U16QFHa3ESwHDe/n4hA0kP
hFuH6qm6CnIKW/aNYCS7iGDou2NrJngO5DgsVdPe67W1m6AzIS8m/1H6WBUvezXlFcXqkviwkT1q
4LoXEqzvVPe2Tuffo6wmREEvrjQtYdnUaAa1U2bHYPT7TzHWQjtDbQSIRKEIbCwYbCKP1Rfyhygt
kyC0zp2sDPgxT7hO8oJgfUlt6MmuaNZDmjd3IsSNKAf6Esdxwbdb6prB5M8tnmQKxUstxI5GT+fh
KA8YSNJQGA81nkrv7193W5+Nto6JoRj76wYWmMn12GvDYJ4T1vJlxnLbBXxm7YQ2W2u5tOC4WQnd
2MfXd4CdghiKeqTZqEDa3wtcv218PKmrjLN6KZtBOmMl1e8pjG9sFvh12sKzIyi9eTAsSnxpTTxz
TkdMP6JSCs44v2EgZ4fWTrS98dm4vWnEkeTCPVtnE9zu4PRy2UZ3KszJORNd/SUJaXyhy5M+w6XM
dsB5G51WQHKIAQPa5+Wg6Xu9pCM2DwHmhP6Z6m/wjNKW+RugpPhKfcr+NIJ/9PKk5UKcE9tL1Mx4
reLCH3ci/9uICvAP4txofhiAJtbvF5FOgTZcEVwKg9I6RvDx8DjH04hiCWoFX0LCOhv3qjAJXVvN
A4J0JS+jnUtuY+0XHRwcpYgh0b1crYQZZpCqQWCfW0WeJ8eWpWwCBSpN/+azz5UaGmGxc3tvvNuU
bFQUwAAUIAC22s+ajpRoONoSbjpzdB7Bb7wvcM1z+2iqT1FYjU5uh7PTk1E8vPm8wnBfUJlwX8TN
Zx+CTC/tmeKlbrbm+8HAUc3O7XTnvP653FaBCZJtSCeRrS5R4urRjmGRBrNdSXgfjLKC/TraVL2C
BaiTDGAMHLDc8v9kyUzexzCksbeyp+idjAPpD1WZ9flTFiax7xgEhyFZkz6PL0WUFZkDvhyR2VKp
DMW1pb7FoyWQIuXYtorp49wUyzgJdYFNoRPH+fnQw2R9aiBWolzSpcoAuynFKSw0JguH9Skakqc+
pc/g9IDW9VMZBMonaAz2cFJAV9PbCHrxoRka/yuKPdGHts5T1Uvw624OtFLC9mGCBPs6o4QFRnxY
bMFbcndg6lOl4UWbLLbDfaSNH40EJr+bIMY34qXeKe/wnjAwLtOz9EOfh5nhYaWaf+qJ1rB9tEoi
jdaX8K7SI2Clbj1mNXDMqjUbL+vtMnNbDOkMpw0UfOd0+kMfeGZ6oP2Ir3RO2I0VvZxizF/1IsS7
CVcGHMWtPB3V93mM+BCQcYGLapxY0yUnGf0301v13y4A4F1OrPFhCLrsH+QpE9sZKWc3rkzj+idE
Y/GpzqLsJy1N/3tXB/UvK8WF4RJ38fwZYhX2eBZTrRHh6KwneLSwuGJTSo8Yh5F5+tSH8MpEXiqF
1xZb2udMMo1w5+3duLmX6BsAFo3nhQN+fblNndUIpeskiObR12lUDboDtWIdNC2Pdh7AraFQlEYu
gzicKGkVUVS4HvMzCFTkPB9fEWIp3uf4bV0iTF93HomNt3aBNKoUfyAH3Ly1NPhiHzs569zSMTkl
2H2+TDHWWfdviI3r0FqoEPqC8iOfXq2dgcUUbvamdca7RPrGB6wew8iWI2gqwiJlKqyi9+4PuTUx
cCggf0BVyQQvq88VN0FMg48ywYQAh2T2/XOqQly9P8rWlyL2Y90oDy5VretRrHBQqgi8+HlolNlL
+mz0tG74BZws2dl+m/PhhoWwvhByxfLs/ZUDaoaUGkbIfEw8qk84UWJ1Wvp7/fDt+fz/KNpqPhIs
0DzNAaJR7EzdBB2MBxpHkdtCgD3dX7qtCfFeUfZfZG/QOLieEKb3VoKtH3UsBev6hnLX70Yy459v
HoX3dzHGW5hpN1UcTJGtVKpD+xw0fXYQXTEdlaLI336KIBDKPEpg6ggpV8sWo/2QYXdn4w8QWQoZ
2uDbJ6ymh3Zn0Ta+DxkTpa5FvHTRorhetFae/SxranoWZdd9SoYYoIAq0FGji14FO0HM1mAaOw18
FZiuGz6C6veUX1oSG8gYvgfFHhRu048O/mJ77nAbwYsNFBinNFoUJpnu9bwCIydyUenFpJQ/JBen
T/rjfmLFwpkKqWwBBPTWzzzEF08h7369v0k2rie0kvl0pDiETuu7IhRoWWUzdXccrTNHmiS8QYew
1KDYltMnVE2Cnc+4NV3QiHBwaQnx12rvzymFuBhwxhk1iOQXuF+sb/vGnz3afemLlILBhJEhvzR9
jVLe/clufVVoEjRIkZyi4r8eG52yqFuyK+C986U1ep1QR6/NZ+AfmrpzP24ccuhdAtcTMgLUtVaD
NVwg/mwWJqi8wDjUws5erExNd0a5nRKSFHRNaGAsldr1cvaiw2axafyzDdzhBLKhcbomLN6N5q4T
yAZnDQQxSmQ6LB2bqulqRgBMFbrUoX/OKwo9Hln6FHpL2SiijCGsz6QU9eBiIWsMXtNmzegWGVbo
jlZqOQa5mkZ8eDDHxtiD2d7uqeWHUaqGiwFnba0AIqM1ZDR5tMQncxAcqXsmP5Ea1Y54ESslgntN
q7nqFNSRkxYYpB7ub6vN4RcgFZ0JLtv1GRqtAusNWfHPUdfpmYt19tQjdAT605GCpnjsB1l8BReZ
Rod2QOPszRGGJhPmURhBvZvranWBFDX2mLhu+EiEw/rRJNv2crnsD7lviw9ZkOy16jZyXR4U8moL
6Rjy3XW6VddVRWe18M+ywFS911ropEgdGA9Th+tpp7TyQVdi/EBKa3iPkzFGk9pQfri/6Fsbn4QL
BAkFU/Om/4TnQt80di2dw3EQ7mSPMGfTNj+ouanvnLHbk7w8oJRMuTMWHvtqgc2kMYJiKKSzOmJW
ocXk06aaif+wi+hRo5jGw7OIll+/A+bcdmWeW8uqxtNRVlIMHds8PowJGlIdJipemgzCi0zkHO8v
5fInX2eXvN/4RSyymiCm1kWusIOY58+af0YB2HArQ2jPQVflriVL+TuJDsTe67qhm61B+17OKmPe
dnvxgNOw/Grt8ww8ZMnbskT9B62woPqg97ORHfOsy7+abSs+N32upa6Jt73p5r4VFThVF/W/PdS9
V1E0VHfuL8bWLQceElD1ImoBkns57X9Fm3pizalcl0AyUj3Jjv2QJB9lI1aRbUWn7+swyUp5hDue
/yNLdqA5iOTnryIy1dobOjOe3UoqlWRnC95WdoCgEo5w6vSlzrT6UU2ySKHUpnmOI/nD1GVPBYLk
D5Hd6JcpUNID4cFv3LZnL0ir9Nv9FbmtFrIO/I8cBrWIG2dAI1dDYWRUCwPFeO7yxEvC2gWIlL6k
RQjsDd3N0/0RN8426CAccHk2Lboh4voTBEGfSKKq7LPthwDAbbk/hKki/y6V6e3oBiq7BJU8Z+gb
84JcD9WVE3wv+rfnyMxUV0h150H5anc+3+aEYJos/U5Et9aBRxIJglRKMGdgetiakviRYUA1/DgP
gmTj7aunQ3Pnj6FTSFh+PSUEqFTNH0mhAwNQIdjT3EMPR8fx2d/LAZdtt7o5AGNzYfHu0cBct03k
Ata6JXX2OdP1Ljq1PRQyxx8xyXCwnxoLVzYikOhqbwUfZcwf9w7rxs3F+IRZ5AT83xrgQ+3DIsTi
HpEtafYsiAGHWbSVV5h96kJa21P63ngJAIIzYZOGLXSW1R0N/1RVpiWZ7xp9eCYZ0tDXj/Z6nluz
otgCSYuAnAdu9d5MvUQfgMTkHEy2EV30QCk+ZpHgGpZL0+8OKA29HevOLWzRzEWSYANZMWAu2agB
WZw5iP+pclM/ldnsP1OJS/eonVtnAaVZ5GAovGBtslrDSco6e2CPnsdSHhB6Rfm4pibpysgc71Rn
N4aiO4h+NyCDRSF0NZQ8g4ARkyHOoQmK/jAPdD4omenSv2XYJNnh/rnbejkozUKzWi4upDVWwyWV
Mg8zskVnkJ3Vv0MmUAIDdywnTpySIz9Mc1GMH0Q9zOjuBzXqML0Ne9pLErWmCtvAZj2McimnO+/7
xq61AMZQgmIvUa1Z3XGon1RJFkDhTzWp/jrLwddRz6UP92e/MYi9pHWkbyhT3XTK5NAXCs7Nxlkp
1cBVqBSepQl0//1Rbo/GUtACqgGOnfd5HXo2fqV02gJc7KyifJWMzp5w74oMIDhz/COaAm3nMr29
4RhwUVOlkKKjfbE6iwkyl2ajILYHj89/bQ0tO46RXX4swI048xT23+Aa5a4d681O0X9zqsuDTw0P
aPb6Gm8UvxWx3JuA3MfpAdRYSTNJGK4K4ZZOpHi7KgI67jpNTt4NGuE3t05iG3T4K2C5fj8+FKOv
nOp+MN/8tKP1sxSjVKSJiQFXe7FTUdmkRmSeIS/D85JF8JTX809b7Yu3rx+SpRSKll1Px331DGpm
1yfqACIT/Wz1Re1sYNFtgwJtLSnHWY70nSrlbZhEpxEiDaJ5dIzR3r1+dmuzj0MD5hUQAmTQYyOq
DyNKE24v+eNFirXJRbXnrf7lGrihhZVt8BrxDK87fgAzbHVuSnqqtW14UYFRCBuqPCxa8J/vH73b
Aw5qEfjC0mGzyVNWVVjAPh3jj/5pNKLwtW+G+myVyrBnsHV7Zy/D8MQit8YirlnBk2gRuITbdyos
TSpdSVEKD0oibryymuy1ADYHo+4FhHY54Wu1ZMSSNa7GzD9NspE+NF2JM5NR+adQqfaQ3n/6nlex
EpqVtPWJSSiW6zf0NQXbMysz6vAiTRa4zBB5DvMgdwlCSPWktb+mrBxGr0CD3XDkOkWLqNPb/Ec+
23F+CEw9R8t/HKuvuV5k/xtyik7Hbu6mgkpDWvwMGReuWDVUvqvpnZm68VyBdx6FJZnvRMA3U50g
wLnWSedYMxE6irrULfICed1MRRrNm7sk8D0e0+mrqPzqf8OUxKAaAXZ1yEcB6OBmnxA1XhitrkCN
i38550N+yDuz7d1y8Kt3ujRT4srmIMS1chbZV/4DFLLmOu//neOgPoEr0hUvzG0Fz/ahSyF8yHPy
YZwtaDBv3LDLgi92OnRmqTSucyYYiFnu44V08ccm8Gj15OdcBeBwf5SbLQTIlhPIGSTjAkm4umbk
UEKioB2lcwMm7LMml8JLZ6V7CX3e9PtD3ZzAP0P9UYtgpBu4shUiA6HroDPMuokOoq/VxznP9kAE
m6PwDlBPWsoC65h+TrvOQN+DYtqQ2g9ISEqHHP7azlxuXjfkWpAvWUQ+IVrcVL3L2a7j3tL9M81F
9eCbbeoqkhp98+0uvmj1GO25HGx8J6rciOYuwDce9NXDQyusMWbcii9YfKNX28jmgw8WzwnDfi8r
uh1q6Sgu6AdySnxpl5ji7wqCYWb1pCf+OZmi9FiLQnsS8agcc7x5d+Kh24/FULBxmRQsrpvybzYX
PjFk5J9rtD8PelvFB2ms9qoPtx9ryZApm6NSTf76B1P414TGKfdFUwE/MBLVcsOqDE49lkYHtah9
nGXiX/f3+db6AaVg6ZAb4bpcHSk7i1oo5gsByxg1V66N9lTmPUChPkl31K1uHu0l9+fBXr4VxY31
Zi96qSIECSRi1ch/aEQTSw6I6/Kpb2ZdwEYPQSInejh/uT/FzXHJfgDoMUu6gNdbpKBn1sKDkoDn
CfOh7qT6YplT8OjHFggHpP0vI/fJ4f6gtxJKzJZ4iPcOghN6ratRw7LsKfWE3IillGuHqOSNdSP8
ToGAQmM1iS1Fd+mgbgonFmH9q6stEJkmthlOL2IfSqOcaJJnFLU5ndqhxsems7J6ETyop+5ghenw
Os22NHp6nYyDo0Qd2n4gLtBO0sWY0RBAVfjY8sp9g2SRIMPbG/V3uYX3+b6x+x4wsUHgGZc14kJ9
psl77uLLFK9fYbKghZBEPx6+1TqeN6WwjKqy9M+jFBb0DkfUqqqptI+VGaulkyEqfA7txP456mW0
k45uHVaMqokCSMeMm0JaCk/dzpWKXo2qRoeuEu1DFvmRd/8rbx1WjLhsStbIftCTWG2tTDdhmgz+
Wari9KTLtXyY+DwPfqmDZClEsvMA3rYD2FV/D7jaVXUJRD+EKHhuTMTz66jJ3KUP8y4Yy2T5O9vR
JvBvKQhuR/UJ56B/hv9l0sDvuKWAT97IKUEgLasppyVhGWX1bpTs+hjNAfadldCdANWPnWD/9ooy
uA2Bv7PGZIbKOhiumrgPBc+XnPfwBOmBeJahZrjXpHv2C7dXxdVQ6urhKuIJ84N4qc5bZv5zzubB
tXk03amBSNdUtsYaZ3tgiOX3Xx8TJrVU6CkGLUiF1TetkqIWasI3HWOV9fRtUFRyNh6syE8XlnRT
vCZBQt4rNeAMU+PN9DZkZ7n9F+2axTfrJq9pdMQ/1C68CJGF78Jxzp+srirnc5zr2p5XztbHXHp3
JFGLXN96sg25jCpBWL4kQZC+CDRjAc344/u0aOOd93prKMoXFGapEsH6WCWJoxZMWlyn0WU07NJr
YwssWWurhyahyXH/HtgaSltksmHUEYus81+5zks5aGeswwjhHidFSn83om89cxLjp/tD3V45FEfI
fgEoLvnNugEK7V+aFpm8Syh3+H/zWuhiCI6LErkHlGM+3B/uVsiK3YH4Cb0ZMJeoVyy/5694pG7i
KQoGSqNkxNYntFx8XNb8xIV4phz6rpscuTHEkcb75IFnTJ5K0IrumChiRwnx9jWhmE9fBKlkwFaA
YK5/iJEOwKR7fog/tPF7u9BtVxg12C4E5F1tnHQnqmByV3mv7+A2bouNrMHfQy+PzV9rIOVJqvfd
lFyqWcbpia5/2eoHWU+S59kiFXNKZAZ6B6x51TtYOItLR++4vHSpLx8bHuaW1avE3sWx8RqAOKJf
So7LEb7BWIxdbiyCTtEFNQNAz5jDPbTSHB1jDFtdG9maR9E3sdcCauGj1eFDXAzyf9j6S5INEJpS
xS30QlNAJbBHLkmrm66f1/J34IutawBi3fkOW1t/wUUu0Cf0VNaBXC8HVZSpBndHOX+1syCXXQtL
JU9qECPKy2bvAtlcXwIYglW6C1B5Vs+BCLW+InAML37cpYjDKCUF0CkTzqIMiFy8r6FSw71VqEr4
Tq+ixgVpVu+k1luzJpKhC0JXcFGTu958tCOtvAmG6ILZivWPXLfGu35K8mNrBs2jRgS3xx3YHJD1
hYdBYxbg3PWAphLHfmpzbyqIcl/0TE4/TFKcPZqDFL6mtAB2QrWtR5dEZ7GYJMGi43M9XhF2iSjh
M12yrgiO5jAAJs9H8Mh5F09oZ/e+V8ea+HD/YtucJXwMzjU+xzclxDAg8o/xNrjUeGh+H8uwdXIp
jF8G3bcx6kKX4v54W688AgxcXYAb8G5c3SFqhX99m1vhxawMQNZD2j4oWf99Mnzkfn10V4ooTFzk
LmonT6ff9wff2smLnhOIA+ql1DFXo+t9QQPThq2ACBjWqCF2B+NRUQaLN6Q15mMGOvKi1qp5pB88
PENRFx/yHlL4+f4PWcZZxTpIWkK9AwOx1PhX39qodIxlxi64oFJgO6llhB8R85F3wuTNUcgyTZJo
Ds06qbVYYSu1yuAyRZX4jTjj5yofta/3p/InVFnPRbB3uIyWAGO9b8Vg6FW3IKHkXEIYSbEV2hTR
HLXPnVxC15uoEFxkKzS/cXLTBOw8tTFKelLSOGknssSREEGqEWBjMzqwQ3AnRe4XgHsSVnrrdTma
Uc5YIHiz96gvb+XNT0frlUt0C9+ZEmfbUaaQihtaZbvSEGI6OYYNHjpdpMmnmBinIPRU229BJve6
Z1qj/Kj4SfkjaDv/yShSK/OIBZAHvb+qG8eSnhZ0esQsMMlchxsDWPU01yXwP1IwHMeqFcdwGvzf
Kjp4ryMSzDu369ZWIXIxgTVxEdwU9dkqptRTy7+o1dxfdNXXcqdTpz2PtT/RyXrFeSMpBQCs5jVZ
BaMWaM9QzGlwydI4tZxBFeEP/GG0z9j8VeyEzE8VPI7C4Ifamcr4LE0iO2ldXvfuXFERehFTkZgH
FYmgwc1yffwemsaMxoalStbJ1FEvciypn77VIjN/Iv/Vyg/KyIn30FetIC/MWfaxsHx4I07bT1Z7
GrIotxFbKoD1ojHLj5rBGAzHYdT0+oQs3zQ7k1YUj6gR24Ez9EryMZ9K1XiWw7gr8YbvgvpBVcvh
H5M/JPm3DWXu60bUgXloSkKkg9qpVfDx/gbZ+mDEv7gxUXG+RVyY6pwU89SGl1aexEWubONlQJ/j
dH+UjTcJsAMXJrcVxbH1PdXbEQbHVhViLl3Ij3U5VI9GHjUXRPGyF7BIn+3CV77dH3MjiSAt4ipZ
nGHBeCwz/yvKbPuyUbOCrT/F0GbGTMvOVZeEno9D384FsHXK2OtoaJJ5UqdaXcM8+nFazRJI5Kr4
VdpWzzdNpo9gOux3fmDn3dtPNUAqagbLAwiidZXiTr4VUDzPpHPpi0mF0NJP3bFKJQpWgSTq0a0l
Icef76/nxiQXzc4lZCLhBB18vZ6QsdJq6nr/3EYS2k6D+tMMscgwpjJ8yPDo3rlJNj4fuHLWEvVZ
LtY1crEyoyYmOPTPXY1rmDMGy+3Nf42GRRGJeOcLbhwD1MGp3PJO/okNrycXaKIM5Ir+hFJUrTPK
YJ9HLpWdh3RjCRebxoVESpeaqvT1KEIrzKA0VOlcy7Pgi6lUJz4agx1qT5ONU/2hrIvA8O5/t42F
RAoSQCBKIIvZzGpzwgtCl0ZNpXM1aJVn9bN0TEr0sRKS3Z1V3BgKiAZ6RUimoH6+Jgyl+CyHIlbS
i131xdEkfX3uS4G9apXuXlzqxidbwlySF/xbCa5XhyBGVFVSZ5FezCyy80PvK6nt4nOu946u9xie
RqSRv+rOjP5BNh+vC01BJNLJ0Ar+X5LE1TM3bjl7opa1/FAmKmihEZL2UZss5YvcEVi7WN4gpmcX
nU85bmibn0qvyr8FYnHgYop4+GgBmtwjoW7NiyALJS+Dks5NqVUbOyoEo5Rcysiu6WniNuuDGNm5
kbdG+VNbWTxcQKCtHlCNl0gfA3JwXZvTUzlYs2uLXamnrVEW1Zs/ASrhx/Iu/HUHg+9EzEf0uL5k
ZfuEDungNkW7h6HfG2W1E6DQKMGA5iJO85nlidEIj6qBKMObz9EC0wMfgfKEDWDoei4Jo2DNWacX
1KcldxDUi4whLo6aPLc798Tyg6+jG+hVXBJg4ilOgae7HsoGA9k0SAJcFD+IUO3rlfrgG5n1oYcL
HXhi0M1jrsonYSbhm6t8RPkLIXmpXIKqWV1RNnEhamBacplzLQe/F8loTKItGErdnsXq1iwX5B5e
2xS+bwBR+FlkqBAH6QWf8TZ7CJu46Y7oyFmBm+YIQf5SzR6GqJYJ/9KOEzJ69z/o5vhQvempEkne
GMlGdTKgM8Eqt6WOmts8BC/UT2XHavTwlIVj/JJVtnwckqzZGfn2nmSRQX7C3yRpIIa9/r4tTtRR
+2fkWVZmFyqw9RPlZT1wLOy2dvbt7ekgQyY/BEfEkDdxUD6UKcIgHaeDRBoq8RQ+IcHVPdxfzNsI
zyQOJxMFPod+15+M+a+THot8oM+bI7uJ71cOD2vUM08u7KZA4rribq3C1n82KLzsNY02SqoMTb8f
SD5lOz7o9WrWcpB3jUiyS6Hl02cfadJntHYNGW9FJf8Vtnr/2qLK4o2J3j0mQgoSN8nTInUMC/Do
f/i0C2wDHYGlunRDidPlAhVQP6W2WX6qwsw8h3qoenIShZ/evuKLOOFS5yEOXIO2RDWpbWeE2UWL
ovSMHpX8OqG45Nhp2Xyq7S4/muZU7zSdNyofcKOAPSyNALBp6/uh6Stqt1mQXfK+KI+TEUheoejj
+4FKs9eZ6u+p6uyHpEYeOE3RnqbmsdcL3trQfGl2GnWTJW+5/t6RNPgREk7JpaZA/tBVFqbwtmXv
HJvNmYJKgIMM8/m244zBQ6DIvp5cRrtOX+Gz9CiNqKMdO6lShtjXTcP0VLRBeLAMFAmcvDSGzzNA
9T3KyW3UuOC7FrYyWCAEx1a3ha8OrdaBZr4AncFYpRTm8BMyvgDDNIzBIVeS/3KY6Z5xKePssbSx
rle47oBodcQFl6GJQORZPK6PQ0PTH59kH0VcHDb6xK3Vvn6zWSmd379HXs0Vbg3wtSZOLyjxzS/a
UBkXOGp7HptbO4iHnLnJ9OnQWbme30iBNMgqn0/bIMl8QXMKeWA/Cjrbu39GNz8doBMd60t0AdaC
IqE8kG3YPHG+plZHXfzW9OgneE7Vze2m3MkKN67gRU2TLUv4yJWwihq6Vh4DMxHxJRlUNf5EnyT5
qka9ob5LDNN/0CEfndHfHU9vniPaU4tWKrguGG2rT9Zqk0aXWo8uaYP5idPPZAf4W1MCi9SkeVTz
rn9/f8Tb2i8gfIC4sBhgod9QGUzL6suoptZs5APVdQcPMbV6sqRWwk8XTYL/4+w8luxEtjX8RETg
zRTYpiiVXMv2hOhWH+ES73n6+6E7UQFRRGmiiRTKDWSuXOY3HxdZHbRrXSQi/tl23D7XfIw6/dPL
P+Pg4zrkZrZNV5QLdvtxhxYVd5ZOAnux+6c0rEu/UtHm0MIyehNb/RkM82BuxnPb5J80SVeG0Sbw
DQRERiMDC2o9WMg4rHxkYvQ3yJZ1t8Yya0TfswZDc7X1UPduPBhPmNFEynfSuuHksx/ttvXeBV21
gre2t27ipL2u09gJ8BWjoyl6XULrv3XmL3VjJ/7Q6y10dyXqTy7Y9SE3uTGwJxp/AOFW1ZzNS4jG
aQyznKlVhBuGry+F8BsblcCLYSbDm6Fz3mup9WrBQLJhaEn/PzfaD6QBCoFgGBxGZXJoXUxk4d46
S2meXDlr2Nk9Gv6VqD+Re+9qMkTOcodCKQlSQ0q8vIqa66LMoT/nUJNe3rtHS2GPtO6iFY+5bekX
AFpKaynSwFnGFOJk1yyDmyF5LNx8gCjw8mpHJwUfQTT7aPADG1v//rfkEH/HCWa3lAY5QsOeloBu
6QAQ3JE8+ncBV/X6qEt9RnsMMBLdgW2OEqVLqSeNmgZqm9cPjLltH4/Z9oESMbukodGe5L5HL5Mm
3NqOpmLfIeKKvLN7VWK9YWzjIB7D5YL4jeMjAaj+wRYhu8bNkzhPd2DzJoUyIXE4KWkg5SQl1YLj
Xza1ytdOC+uTt7jG7ee7cXUNX3vrFvFtx81uEQVz0mrKgtDJyC+pPC9q9wd+8BrL6JD9uEEOeka5
QrnOd2SZxhEebKLstpYzl8qJ7FssNPt97Qz1zVqS1JWUSfdNvWlObs79hbL+BgtZByp7SCubmDKl
3dTLMxmlYWC0ERPF79MgzW9Svrc3Vs5kuMTz0k2kKLpMc2qdnMZ9TGN95DhW3Tzq0G17XO4is4tV
m3xEbRsMdc3mMbPb5hIx3/N6kD8uxsrzB0QXk5OTefiROZi00FY9+y2op1NarPHsnLePAwGC/Ul5
awv9jB++PyC/GuNMS1egyY4PhCRDkdTYiQVTLIVeyb/yxkax/KhtpD94lUgwAc0m0oAWVZ+HGrax
IjldxVJhV95Hy+qQyZgqFNwXx5vnCRuJKhmvRtciQfVylNtTw9nK4M4YDBPsYK9s1m5rvUOtsk2D
eiisD1Oppz9ynNmwfWESMdxoTSbGTcRS8sTkrarvTmclFy6C3jenNvnULrhHpG3z+pYOP4uxC4Aj
UusdziPShgEBVIO8EK31GeRWGn5cFmlqfalpAA2//BaOdhTiV8DHkdFDKmXzEqaoEhaswDQIZxto
xzhH9qfa7trh5MwenRlmwLCIyLxWqbDnHzqxGLwvSZlS9ffNcE3LKvtsD+oyPPSlPT2WXU5tb5qa
iFx0W8IT7Mwvc9ptdFRWWU0+NFnZNvmz9EFUnYOj8ILnSfZxNY/uGNZFS+QratPLX/OpGgxsEJRk
5C2kozr7Gkg2zYWGSw2Z2HoVe5KJWaYrJSAD/clo7fYulqX91k1qhclOXw33dp5D81rl85TcZXnQ
Qph7OmL2L3+0owPKYSEGIyIMyWfzMg0rCfOyyNKgkdU8yLNp8jvbEHe0Uc72x0FdjQASLWG4dHgy
7/CZaugodTsMaRADpnpXDlhGuFqCwt5cyYgx18n0ZBvQn3H/yf+HejGIPKVR/2CXQhKB8Qq1nTnT
5oFTNJAj+CgACqKuezstg+RZeW6d3NZHZ4EcFT0A6MlgADbNVLSC8PGxgS3kWT2gs9hI9ybp7LMG
wdHXYw1EdPh4e4H+ZbCHUjFnpquNYvqxnJheC2f/6ojIOhEL3WdyNCBAxq2iNej2bMMrQXs0Z2sk
y1mq7knpVAVmLi3LaVAGHyGd2X95Yx7uFrCSTM3oc9HF2bzCPpuWNtYSqstFk//VJX0eLp1VDPqj
UKxCQXF8NPDPcuxGIF+Zldb7pC/sd3LWLa+WYCK8YyK0tjlJiHaVBz3bSLJRRAxiTUi+rTdhEKeO
dU1zzTp57KMvip4JEsjrOdkJhumgSNoZMcigBCs4+ApWo8rTWM22FyoDc9+XX/LRR10Z9AAACGg7
kEicxyQ6UkZJ1RmFB7c9f4xSsAdOEuo/AGGewXsPPyr4EJhGVFXarlOhViX+Jhpv0gxHVWBsMotH
rdP16j63ABK8saR7EFpV9AmJtrS+4Goc3bOp0s76MwfvGQDZ2vxfFb3Iv55fIi1vBXdgg7puXCYv
V5C4dYFbpfehGOuTK+NwLYIr9QGj2J0SpSp6PjUWSwHwZvVuOmlzcaxR9TIFEsrLH/Qg7jDqpd/E
KozQt52gaGz0WCw8Vlku8g3pueoayuEZH+XoDiTXgZ1PN4ar8Ndn/q2s0zD60hUIFIEZ4ejkzpmY
fihppPwNsMnGb6IoYxc2h1o89uVQcRlqTLz/MRdODf5YWvW5c2a5v+i1VN5LXChlH2OtMcPVTJmF
fVH0cWi9lMq7cbPEzlYAj21d9LkSzsl1cPRtINTQyaGjvOqcP98HUEuZMJfMXCVTyzyjthUkSaPs
npniTJHp4LCBtiF0cu2AQd3WGvmQaIOKInhQ5jMRVOo722ugI31Pemm6ano4KyfH+/DhoCuClKTh
ySj2+cPF2KQtc072DbV9furx4r7VUtQ9MNJzTsqJg6QMDjygU/LfdX64KaSquVwGaH1MgewoeS8V
TvqwNJlZ3nj5+hOUOStgrllfqx6e4ck3PNr0FDGw80EZkfuvL/633ThFKdCNnLUT3PouM2DMS2fg
Vfzy0Tp6mRDlkfTkC9IR2rzMUhsQN1inaU6dw3YG1mQE6iilP81FT0/6CkdbZYXcAN+jybZDAqA7
nKZq24kgzc30kqhx9ThJ0ccKwQG/sOzxtbY4TKyAUaypO6SAnUUNgupjNQKnC4oy1/2W2+ZL1Feq
K+lDdss142yAdfQqaRmTg8FCZrC+2SxGklkNxhQiWPJOQVl8DH22ZOEXmvT6kRGPRjuILh7yLTsM
DPXKLJMvkO6FQ/ioVEN9SaP8bKB8+EA4aDE0WQVwtgcNeHXf6zZtrm6OLG+iN/u2rBy475LefH55
G+67rzwQVBwN5aIVcroJWNlQgo6qRBbYTbdcJeIiM7DYfgd0Nr9hDpM9CEybToZ/RydsFXgjXyZO
7hC6uB/XdY1hJOBOUmW0fQbusuq/l5/saNNDSqEvSaa1quBvjjGOp40KZTbQQPGORYUNs1PPV3QJ
a19SipP3eLbaZg/qddFyLcDbHsrEeFOJ/J+0zrL3HUcPVZv5TG7xaIcAZiNXp83j4FP0/OEcdYZX
UURZMA/wDHogB56EGSP2E5yAP3iPSHiuPvUc6W0d7tiA89KJzahLknNNNFXc1RZrmAQZNuwfpuEk
MB5tDvb9Km8DKH5X1mnq4liFTePFyRRxJZWvglDKkvvLT3X0AsmdHECBv66Zzb6v9LbMnb7MAtMe
nIsBDfeChGh0j3q1ubx+KSYMVKiMW0gSN9/KpmWMaSbhMErV5FqGSaz50rRMlxEU5JkA09E+tIDo
MdihS7ZrtpbRYqGnTiyUYhmSohKPXmI1RSAvzOussj1DoBzFD1A3IFMhDQKgW3/Pb5clqBOYJwXX
2Ozkxecm71oXa+oEa4tW/iwXy3JRE+kMtnqwKEkiNwyVMF9vm2WxD3OE1GgN8QLaoBQYkLqiMztv
NrvIM6XcnL2+ab+9/B0PVyVGOutUZd8ylywVjqm1pDjzDJafUEHfUCCyrqKJrUerV4orgjNnMtkH
+xRwD1RJINVrr367TwdnGaq0YdG5zd72xRJ/TJUk83N10k/AYodLwY1fdUKoLbafUrVi3cFFPg0m
K0ZYJTTxy4sykJMPpUlpc1JaHGxU4smK/YAVyWWwqZgmNaqFFofU45mw/sb9MrwNfd3ejGSUWpdZ
63hy6Rx9PoYQlGgrV3sHO+YlLsUwTAxzpFTykgRne1WPo7sWq8O1AB7v6XJ/1lFZz/amu7eWA+tY
91dCtPl8ao2zk4nrU1AXSvXeUqa3lLHmFc34GtO+OrlhdjfdprD9g5xoXZPyAC2yfV9KKfDXBXhC
Iw753dTrFB1tmXyExTSYZvgH33IFrdP2J27v2lOzSspQCjkJNLOMO69OoRl4lVbFNMNKKFXv7YKL
/uReOrgnuAC519FCA62wzfoQdMvXjBc63DprMZ1CPNkYe7kvH/qjVfCMocAi4yOGbz5gatbQojp6
3jUuJ342r+3GajgTkD+AnnHeVtM1iD8UVtuHSSMxVoa1QggVkgj0hB3zm1NX0vuGY5hi8sGaGCrW
ReUqMIF8VIyM2F8w8vBR/ulOOgzHP2cFp66kaVrTm8MJOaHMQTCSXmhgPaKhzL2iGPI3ylKYXyul
rL4VSte7KRbNd8Hcze+zunuKpvJMKf34l9BZRYCOH7KjjMXOJDi5CgW1yIzGmyc9eWOkUsKWNoUT
4OPcvW2URr/OpTG/G6tYfoqbObGxEO9ez3P9JaXGdmD+vNdJdeLYXPCx4Exl8Q+B5gxVW9rimeqo
tzGVztR6jrYeWReRn7C/xwlHogWCYpiklEq6fDSsOnsXA1U4ObsHUR89ILQ4NFQc9qhOxDfMOZq1
KAB8hhG9Zv+YcYS8kipXJ/fLQSyE8U+Q4BitvO31eX9PFYbQnqxChozflNU/elym00Nut+KtDHuh
ctsYfS06O/F46e3JlG4vH+Sj1Wn8Gsi3IXMLWPj56tFiV62gXRFI9F4ZAAO3Seu2vCrNFN+zWjdv
jZkj50MgOwkhR2+YNuQqwYVL8a7d22MANM8ip9UtZ/MF4xrbx5Q2u9GpKi8vP+TB/BnwAPAIqPiE
xO2lipILUbgdoyBb2i7AwLC5I7iWe3kbTZ8sSyncotTnmxWP2oLKm/J6liAF+HoJcOMQmLfVZNim
4zSsn3gesgsMleW6dAs8m65NfL7syYs9uNGJmPxMqAe0ebdoEMtayihWGrT4Uwc1JskY3tg44XqN
3Mx+xtz2Eo9y9OnlV3zAGFwZkEgNgh6grNw2K1sy7zIS3AhyuaTTZYkspsImgt35ZalLPJIG0GJj
MGlZqcAbHs2PWGfEUPARGB+8yaqUrwiy1RfIluNPeYxF7auZwCigqXPpTVaFkYBnrdaJ2yi0x27D
MkUfEmXq9EumdtVjWGaLjC1lGqXXrmnLb3pTKvONWioTLkP47h/GRXV8ZdjVfJm0JdH56PYU+7Nw
EvteGOac+LkSYSoEPbD3+7ZzxA/a4xR3aDmgHtz1enSf6jJSvqpqN3/Cx6k9Q0ocHEd0raGmMN7l
ZW6nrlmZKxAckzgwBC42+RRG16HPBl9IVfq/tGIgM4dFDBknOVO7Ptg10BFWGBbTffyV1l/2WxiK
Q6VuipEhl1rFZdAoFezNKe4/0PVAH2OIGk+02Rl2/uBgkr//MkAi493ZEdVC1pbegR2Z91F1cVBX
x/KrK77WqiZQ6RHVbYqKwWst8GfDVPbfTzbtPg2lW+CsOtG/Zk+b+xwp6DSDFkqCtmBr0iZWcpXF
0pwogRxcWKgBrQYc5DFMnTYBvsqn2caJbR2xDUg3WvY8+KUoppP24vEyjCPWdgSM021K1i5cDzHo
RWNE+s/N5yj/p4jLM+nEgwKFpyFgE9B+ZZjP90m06tSw85Ogih3jqbJrtOZbTXVbBBP8clzO5tmH
j0Uyi34MpB02yfP1tHHsQvwak6DopCpI7U78NYnhbNZyvIrDHNThLuaP56uYCQpYEVc9/T7FTLDY
lQ0vyrBbe31ageUSsE7uO7LwbdfISqGxg0RCvGjET9gdlJJ6q7RwAtFGCZD76/c3K9EtAo294r6f
P1VcKmqa12DmBEZpblOByMYN8Uxo8ChmwbKBBUxaBipls4rZ9X1Vg0AK9EiT3nKcLD9F3O3NYmet
21qT5RNRCk9REGp9+fkOUgjm1lx0oLoMAImbmLVI2PPJGbBRZWGAOZfyKm0q9R9gDX77k5VWVDCc
jL010Rjb2tTkeRJEZjV8L42i5smS9tMEUPrkox0dMFiX9IHJVZydN1fqDJqddAsPhXmMXzRO0KlC
eGaxfOni7uvLz3W4GN+MfvC67be5AoR7W9IyPQ7GPuqeHCOJ3byX7Ws1Z+pl4l2czMoOztn6WOi7
08Knyb3ZK8miq2LUSiRqcpxMSCTmhwUu6ev3BauQz5K7wQTb7oukE+M0K1Mc9HgPv5taQ/NNpoFv
+nY8Q3EebH4k5Jk4AxDhXG9foCnHHYo3zGgZtDh6kMqZSH1z6RtEiiXHcEtanLeGTfrFqRfzJOQf
7H9SLbQpmVWspMnN/VVopRJbioiDaRRN5odjrvwVpmNa+XKszteXt8pRzQmeAGQKU06amlsNe0lE
aLjXZhEINAwvyqyFfiZPAs/JTroOlhreE8X5hGeH7kpG4UBKVmIcKrOTo3iwZSFu8ivWBgejwvXv
f0tUBpHU6OcOeSDUMnooUMLBXD4Kr0bukKQN6VmOcvCFVxLhGuBWjNH2sVW5lHTcDItg1Ca5QVok
ib/Jk4QRu6WEM5lLYr5rszjxZwiJ/738zg+OCyA/oCNgVVZHhM1xqe2RyzzU86DNgfjxgUPjfSRb
3ZmG0kHyBziNvA/g/4H/spovnSHB0gzEOERuOg5QY7mPL0ULyK+OG9lrmza//8HD0XEE84PQ6a7w
jdIKPbRGKQI9lNvHXG/yh2ZM65Py+ujRqElgwdKGA++zft7ftgs4VL3CYbgImAwZP9phUe+hYmXf
narUYNNESDn5/ZidYdaPvtw6UkakxQB8vCWVAVMBvhjGBV3xrL9kjYXnQa2OJ3CxgwDApAeaARMh
JBy2/bGQxjfUI1EGslaVWAMy4/jepG05eGjEnKpmH5wEGtKcPHrTCirs293YkaEhWc9JCE2nv9vW
2D4xbRm+tY4S4ySjAZ30+lTqFfCX81Qat5c3zBEAmB8AEYrRJTJG2xpFD5WMXWMzxVkmyCkLfg+Y
bjVh808bO6nwitqolvtA2IhdK4vy/7SmzL8scTv9W3eqndJbxsbXleBahye39sGX4MbmCGHCRLG/
vdjUFng5AqT8tAgtVTmy56ulCf2OZPeZsfRBACQFYQL+KyrtCGESEH6THpggl6sr31jK4U3XO70b
tUt1IRU8C0KHr51ISxAC+rGyFp8fIcnAfCvuQH70Tti9bVPTeE/uX9tXYYnZviaTLC1eK+FGBqph
Sc1AE2bzF2qraedZvZTKD0ueaXcw+MhZvrwljl471c7aDoSWhsXK5qdV8VgqEzuiTI38h4TLhyck
JD7C0dBfzdynTbZmf4x21sxic9lKqi0m8g30CbTkpxHqzhu76YerRvPh8+sfitkWNBRakHuH0QnG
UJiohgiyOSv9WU4SqisE5nKsQE/qkSOoIJPyFWyK6vE+hU6lwZjjpM6DToTp3yOGGx+6USwhjtpO
9qCMjn4z6cBgHpjmaO/YpXEZO9o3rz4++NGSxqDIwFW3w6qkSiE5aanlQa0po+7BLOwzH6zbCmqb
1eZMJnS/bRya9WQQa7m3kv2eb5sy6wdbjkGXW2vYLLNZfJlN8x+EXrVXX3KsxISSfBQi7E6TceBW
L0LcEgI1ordoyOHyUJfiDH+zv+RYBR0mVC1xDd4FRtrkozbYCYMJ9Hc/s0/kO0kcHqrg7SxXjs3+
MshozJ98tX0kAg6GcQWBD1zfrmeUcWendTohSriY4i+UgFUYzWX71pz1OroNWqKo15ePxv5aZUWK
WXry8AJ2cGWrbCjQDD0JxiQyfHoDuS9VlnJy0Ry9TnYFLIsVB7FLuzCxH0TLuD5oaxHdGzw8L3Pe
22+T3taulALdX6uc5+uPImN7hHJ/FX78sclUcBBrDWWhmk3SQnWzkKO3OH3s0Sic/2pQtv05Mi19
UPpGXBEhjNwKznhx8kmPXjBRDvTTOs0hKXx+MipbH3knDHPopOe3MHbCR5KXszbIvu+3GnPCIdI5
7+YubIPvmBUnBhZUSdLc42CkO3eJy/tTpKLld1W7QZbhv8fiIwDcpPeYpDbvX7+TQBjSaVXZScSd
5w+KbF/U5WoMdyAcogdNww9vRCz3pPd3dEI4mmA26V/hJ7C5NHpect8Jla6qHS3enE/9+6xR0UOP
on9TAdjl5Yc6imsEc5y2gAsT4DbXYYGKC+aZ0AdkheAmNZrmJkaMjT2yYycb5eiM4IKtrAi5tRzb
bJQhVzW2nwW0OxaV3zsGEHO0SGGYWGa8qix30X0p5v7Ly094QNKmKwJ5d+Uoc+1va95+lqpRLim4
I6OeQg9HTtWbplB+EwF5/WlgA955cOaVm4G9reNSK+rhpV4W+12NWB3jnSKyf7z8m47OzPpxVwYu
WfG2Is1RQLSbeYiDdky0f7PILt7rQ2ydvPCDb8s1Tb8LiCUQ6m0tKGFj2MYNowHb6MLAGpFhcdRh
fjIb+Uwy/9dA7Dk+gw+LBB4BkHHVDs9JLYzklENgT7NENB6pdP2mzkds1RetbsFoZJEReZGFrNc1
5Qr9JOdlHv3bRGUMe0Rtvw5m1b+Tuy5v/M6sB+1mW2x5WnTdYrpLXOqKi4SjxgxmAhV7tTvHuBRp
XbU3qZerS9XauqCdUCffOs0ZZ0/D63XwlGkBveUoSWl5C3hdzZ0UqR1Oov/B51wlu+iXokS1F0pF
dJpcTwJBMZXOJ6UX5pNAmP2kLD36mswkEa6gs82AeXNSI02oXdZpSQC5qPMNTWUmoC71ozGM8smd
eRCDAOeCCVk/5b5qUuOsmusV86KPsoKm/DK+Gzs1frKWRf2nkKczm67D9dZZJ/v0QMhrsAok8y3u
aEkgkogD3zd0OMV9oHv5DgVf++TePPpc6HJQF1JL7VkSUuUMqGPE6NQ1cs98TpkuMNS7k1WOvhfP
s3qq4bu3a3LX0aK0JczLYJpF+qj0ZuWXkqp4UMOqk6J+jZybw7dKhpMArNLh3FDPb6YSPUZcSAA4
xI0x/8jQmvRQy9PuUy96r5Ls9I2lhfH7Lm1G/+VAdvCQqCZST61Tedr56vOVlU5huKghTubQBjKu
6Hpmb5M8bb6LVOr+fnmtg10CSIk+AowvXulWZchstBlp5ZVOIM/JFRuHsvN6nZlxkbVSg6Gyrp4U
cAcbReUe5rXSMWEIs3m6DHPBYkqqPFhiqfTModBuq+fM5eXnOnqH0AloT6yd551DkSkZcBKXJA+a
VqfDHcVJkKCn4QFKO5PqOFqKHAoYN/kFvfLNRkH3qnckOc0DdLiWfwZ5jkKPgZz5LYGj99/Lj3Vw
3SMIA+gGl2n4C9t0aSA466khU2iro3hSpnFuvDBv1b+SUE0Kd8IvD7XUUpzE4uNlaaJhcY3z5DZM
9is7uZrB0Tb2VPRuT1ip3CEWxiWedMnwGlTLglkenfH+8vMevVumMKA+V2f3HS5m5pT8P41onHrc
E1Ml+lRoWuTmk6x+fP1Sa9OVvvrKRtxmUlJmqFOWW1wFXWGgOIPAvGtVurjkowbc4eXFjoIL9w0o
XLA3e9WJsVO0OTfx45BHw/zaiklB31ZrrQdTNMZDulTaXYE99JQWqX5GCj56p7SYoWfxUvFJ1p6H
Fx3kLG6GZBWGDe2lrLFkluukviaJHZ2c9aPo8vtSayz4resr+lFE1aQwNbbz9FqkdnsduT1+LlqC
51Adh68ftYKAxvryV/NvJVc8X1CT2rpKClwIemX8mehD+Ea0yRlYi3uG/2ZzN6wXHduF1tDqYfp8
GYRQEsYMgKbCKjb0TznlzVK6sOUleLm9Kl/FkrSWG4Zq1nmI6Ri9F6PgT7kMsQTrlaLIPUvppflm
1rZZeXNkyB9wudG+Wm0eWS7MGpyJ1SifDF/WRWu+x6i3+ZlBUUpd226cT1FmFMXdMZGbuGl2rUSX
Ni7K1pUQ6A6Eokid7+RZKHtxMY0/TbmwcWApbfmbYhaO6mNYXX0YhjH8mA3m0l7GXC0q31QnBNyd
NBreSJPTdtfaSbVvdiFNg69nfVR7hdCW3BeMaRy/Neqhd0u5lqRACpfl7aRq+JxWYw/WfZSA3HtY
n2Y/jJbC8mNIp42YEZqZclOrpoX+OC/0aQck57w5KTPhdaFkTe5sdIzkF2CLk0mpVrRvIRzhQlkL
W1RkF+X0b47gIArX9JZAphTR9GWKpuwzUcpa3rWOxVzKBesvjP8Qm5yQgmiV+Hub1sn4kFe6c8sH
OCMPkjq20YVsXkk9LZNtcQllkZkXOY90XCT0SNWIa4kmeaWWJm8X8ALCx+up/R/RYzIfVTEl6iWS
pAZc1JgWw+d0psjxF1vPi/dLWbd/VWltPiGvF+XuYo5T8342q7hyRWMu32wjc36M5jJfnQkPK7dP
EPq5S4rZWLdCrnMUDsdheNtnhZo9je04jC7808j2qStH0vvcyCJ/yQe4oxlu3ctdxhsvciOZW++C
TL8lfGXu9carRhNnw4reVHvP5EHJ3UhUte43nZM8FvPY9i5sUOcbGmSj7XVTYXyuHaMtXAuwjv2k
SuMYGJUyCpSF4fx6MhfNdB/icq6RfbBzPcHepM0Vt3NgTkH0qcbOF+Cj6gcli028t7gsatceou6/
Wkfmzw2FZNbY1TFx9tp6zuXHqluML70UxgDAjLTwRF8gqmhmzKjdGZRb9H6gmGzd3DZr6UsxNarp
RdCrAwlP7r+0FJH794VcicUlZ0sHNqUzDw9YVDafh7k1OlevOu1rVeNtfEVo1Sx/9tKg5p6KmcZZ
A+ngrqQupP/HJI+8Y1sZV9kUwfiDiGH0ufYeIG74yakd+0dObf5X3Sr/NVN15nq/C+krAQMJKC5I
kp2dUnqb2aNVwyDATmdOvHbF2lWJlF5myfj35Ytr1zKiw49aMyUp2pistUl2Jtr6sjFaeWC2qvhu
T07+IdI6E8yRk3bfKvQ5b33Wlpy8efoCXjetLi//gN2jMnKijqL9SLrKKHET4ad0ahcx1uhG1075
YYqnGYfGcKRsa7LrnyyFdgbQbq6U7TApHYoicmSIgOEIXzMvogV6QmVcVSk8s6laf/X2QiGbY3SI
gs2eo5DEC2BHu2DeW4/1f6tb1w+lZ1L2+gdatXG5IVfNoG1XMUrQdgPMT/WkDRzbZplSx7Pt1Phn
lY9dXp/jIAkJMoAkh47q9i7Wu0qbnYICKoOp/8ZJtPE2MCCebqY2kbbWTjI96EOhXEpZmc5O4dE2
0WniMmdjGrTr+BX4Hue0iDiFLdaReac3squy7kMhdd3r1XAB0YALQJcX6NoOTlOYidzFC31UVYHz
n6mEKLubbi1mJCfv9Bfy9NlGWaGLXJW8UXxrd3WNakpmiSQrA+1UpKO/Nkwf58Zp/130wv6fGevc
V3JuZ6qbN03xlGFnbT/NeqVJfhdLtriGk0i+y2EhM7IdKWxf3mG7xGj9editIebBbHS3w7DsnHXs
SvMAc+XCK1SNe6RdRhyXK+efIbK0i21PwgvD4oxAtUs1WZlKAXQ5ZSUjtE2Lt1SSeIzqPqcMCaeL
pBX5RVTVcDMya3mjJsZ81l/Z7bB1QSq+lb5L1bCNhEgPY8Eds2AhoS9fzvLEsao+QkkRJ02qX4Fm
+9Fh0VKYMIikJbi+9d/SaFxvZhC6FpNIdQkHVx0jENuTOhqRr2tdw70Y1nbpkrGsrMq6qJG0ndPm
bzVLyw8yJk6fVCPRZ3+ZYcTfhx6xbLdIjDa+a05tfc7b1hwxgqiyv4ELiO9CDcEuzROPdxnUUlku
Y60tP4pJQuyzGkLADQiuKgLrvKZRv7Dn+85N22UaPjQxnbqL1UIqZcoGw94l7TFpqoHS+15HkTG5
lANW4uEwmjouV+HQuVGJ+8tbwlb2V4MMVOgqsz1+fXlj7gIsXwveID1rFPDgR24y9qKIzSkukLVP
eNaLuYTdZyORstfi6tZV6IIxzoSBswsEspXifiWLPJBFpxLnEumpyeszVcs9BIxlmE8RvyhC9tOh
JE2FKcCUBosVJjchwvFCviP7U5L2fH8l9GKh6u/ipEtwmTOWv+PG0t6NzK39l9/qLtdZfwhjQDI/
SISwoJ5vTHMMZTpZzP2TTJ8vmBER7KWW2bSsTX5mS+xJguPJcTiKMSzHUdDxH91R6zhpzrICT+iB
RMX/IiMfHlIpsi2X+tK6hnqp/w0/LH0KEeU+I9wdHXr0fFZkN/gDMuDnD8zWqjhkVRGY/Tw+NrIY
wJuFWKMNzpn87+FSiBzTUmW1HZQllSrKvRW6hBi1TYNTimCqIBYwZYt9kugcfEZbZsBqMfEnp98i
S6giIm1GryeYW6e8zXpWBVVmmReFUYNX1XH5KFthcbLowfPRUEIdBtwkE6RtMtJotUlmvuQBUtvd
3xqOlLek6bveTdTFOkPWKQfXA/0ypIJohx+YXtI4o4IY2DQNZaPbDIbyYDZN7patQJwwmWUXuH56
abLe/jkyKvSrBMxdZsrtPYVEc5OKxXigC9atapWLG9bymZrRQWbNuJduEEJNMljDzQW2Kgcp08R9
khgW8CkEHnOCJSJ1V6wdyk+YAbXfFvDD1ylDIwq1DTHfXz7Nh+9oHZNyZNeJ0yZG1jZwl4ZSO1jU
zHyUe+M9BhUoc445TCkcTk5ymaPlmOvQDGZsuZc2rMy6WJg45UFlK9Jnu2wRHjBylEerQVwWa+6m
kwX3KBvakNBbMJsEo7QfWrZDVTgi78Cshmb1FhxRdMm7KkZ3ycjS73gTjVdRd5XlaYUzfwq7dHiA
61Se5EhHG5+WO5J8VFF7f1B1kkST64BscrNNHnPYT+j2DrXbSXlyEp8PXzHOWdRp5GKAx56Hq1zI
S21nYx7YwuwuVpQ4N/RSxN2pIuuxWxrr+8s76OjR6O3rAONApPCMz9dT46kaR7OHDxvF7d+sZCwe
ysv6Z2MYGv3kcx49HNuHQ8fECb3VzYHpMZuOsLDK0FrCXTtTsuWm1Gp9KxEm8Xpriv/g4aiyccSk
pcmuXR/+tyxMKEVmhQtOCRUn5baExcfBmaZLgiXql9e/xt9XWp/8t5VAlSjRQjoUdAyZfWBhGX0v
+m74x541TI++GPUE1kgrIdLYnnm1xQXGUSgJ57Yq3RIc35NoO1ylYL99/oOnWjGjdEPht22ThRne
K2a8oKNSueiCxOKw+6VNfBuxYZNOSt11p21S5hWyrTE1+KV3tnmFGa0ymS5RGvRx1Hujrc2PcWUv
J6nI0dtbhTVJzY2Dwm9szUTvgMOiU71on9Mlzi5TZyzXamnPWjxHD0SBQ7lBZbXOBp/viUE49JNq
BnVtJFAlop0cAN45Q7Ad5FZsBJJXrgGm3dshCAbcZjrVuI1B2EQXVW5jV7fn9sEYzPgS27Rnk3po
bySEZ6Hq6FWSoUPhAAe455PnpgBVwKWGLFeawNeQ5ztdqMwTU1ZeX96Ih6+SGw6UCAPbHXWhNSdM
pmJTBKTXsJ3nDk3NwToDNx7eNmRTML6oiZkPbq5T9LXjqbXWkiN0+kvapguNUjn+a9aW9EpyKVIX
faTuomX/x9l59siJrH/7EyGRw1ugu6d7ZjzO6Q2y1zY5FBk+/f/Cj/TIA2jQnF1pdXRW62qg6q47
/MJMp27oGgyLrfKAm7JFDXPnLawU6AtcfJuMNejQ86T4yfASb9XwlKiBOdJLT/RznyBFAKjEzmEF
SxDt3bJw6u5SljmKxmmKYyvVdp67QAm6Kzn3UdNrb7MRc/hl9Ey2YO26D5MiUBkCFMCl7wdTMMQw
LeltHpc/h2CUfziItX3vGTkc3Bx7G4DQQPFAnbal96qBbUqaU2W3Ue7NR6sd4i9IlRxJU+1l1dzy
gHfgq2Hksfr+mFGoRVrl+c2KrfC/vBvDr47UTq4yQnIHQjS6zpgeubvvHSMeadHkWQCh6yDb6ljo
2C1yTkZuyI+5MuWVGzhWq7tAstSfLx+kvQ+4KMDhDGLT7157Lpp1Y89yzmL8GCi1WjxUF/QiAvLj
OtIvaAJFb0YhDz7d6eag1F4C+CrAL1hl6ktI7nR8lOfxMKqyEFFO4iEDJf29UKRf6Zg5f7DiiqiB
u74+GGXu7Jln662+Zh0Fau8sI/A2U/rMLdR2+unMauK//Ep3l4ELDY+ElGaTgxP+oTdGWgp/v5Qe
JQFfmSHuQSazF5oQYEBoiPJS0Tda6XxNmbklNmZ9pPb9HUJDtJKwazd9M85MxZdMM1Zco+hM1Y3q
ti5cXHbizM/xG3v1OBrBKuRbAfhSfnJQVje1bKU1wY+cUZT5d81IcRG2O9MDdVq+/rbG2gQLBGIy
riDr0YEc6LWWtAhNdl1efm5Lm65VUcIOzCbzf8gMlo+IoOUyqNgAeHuG+1qX0Yiz0Zn4UFmp8RQl
VeBbY28dlG177aClKUiooSnByV+lBtiAFJLZoKpmNHoH92RSuz95WpU/a1lUD2OiBGclawQkfjzU
TlAo+6uqFZ3i4mWnHezfnfjDjsKtF+QZKhSO8/xYTk1d2ZJCkqyaUfilqyfFM4ayvmVZOJ1ePiov
LwVQ6vlSJTbH/ewAk4qmIPbKrhM+olX5G0mjcH55qZ1QDm8AJUP6MM6Cv3m+VKNhBtwsCXmUKmCW
LPgJY5TEV2ds04tAGf1uio6wE9tIAHIJuCD7lQKOG/z5mqMaizYpalrpY4ADWxAaH6kb5SNN4G0c
ZRk2Iw2gJS9fl2xaFFrG7NBL7Ht7OsVhrD02g1T4gVSYD3HTHAkJ7K2nLj5DvE/U4tfjUTUVpTYr
tH3iqFLcplKCR3WI0jeq1pvglzDOefnT7b1GGJ8ANRjKLj3g56+xMEenbQQ81SborQ+dpKRvWlkR
B6ts9yImURhPMJLUyGjWZVSsU8ubiCLcBlL//9DMDc5pF42PmpweCMVt71xWogBd2NtUN+s6INWZ
Z00R8DkoJdV/s4Nrkme1snGxg5GhALqlV8Ng9hrbGEYeHIO9d8maC/WDigdvz+fvEhwHbGMNUF2J
rdK1GUflIR6rIyTp3g75ZxV19cX0IIrySS3YkUYrvw3VKT1X0TSdTaX7JgF8vry8QfaWw19xMS8g
I9wgIJOOxByWPFLHU9V6xSBZiYuBRXgfm11zafhvDvTL9r4gc1EyXgW42WaCbTaaEgywEm+1IkbX
jCwgNmgoIPU3Bh8ksNs0JfvkG8buzlEc+2v59zxroucELor9sxT9m/oOPH9HQZXfhmRqwYZYZFBu
ixu44vXMRz5WIlWIojJIFC3obunYSQ+g9jGywgzyC/mc+QOJ1bR27TFPcoSqgv5gf2+ZBZByGaZy
YkkpFwuC55vMVlNjYNgAwQ8syPswLdPzUPfBRzSM+gc8o+c7IF6YWGdYiojcll00mzUv7Bv7MSut
6OBg/93T6zcGoIdfRFFMNF79HEMGDRW3PWxbCP2F25l5UHtJqum3IR/s2u0io4h9zA/z6SwNZVX6
9ogCqBsrWmZ7wJr03LWD2rQ9wLw4T4dKG8Vvk6RuLK/tE/zIrHwGexVHNh3+sa1V+eARllO5fgLu
ZHIQQgKw0eUA/NNNioQdlbFj5jeH2u+k00Q6dygMwQm160c1QN3HyRCKm6qhQIO1PtKy3TlfBgab
6PMvANlNRYIJr4Nfulrc7L6Wnga5b8+KkRmXupwcj57QkdzjTnLLYdZQX6QwoZO+jpAcLqkIQwxe
ROLI1wmfPk8Y2hd9dErhGdM8Y5NUlSAQIGv3b4Qw8s/woMbXvnUQupyyRaQHBYzNvVoWJj7xTDOv
OMl+FbWev4X+bi5jV+Ourur8SZtrUGDynC14LOP6clDbJCzMpxaKMJTcRSN+PVzhwUysQkbz6khw
QUpwY0/MjvpHRg/jOVexOKV5ekS+/hs9nu00BLMXAC0XlAUV0VjVZKPtzHYiJ87V0ZEdfNBUE5JK
M6R6eq8bo/MZuWkbkaesi12ztsXbvqtk08W1Pon8FFmvJ3p5snQXOBOTwzlIww8Fm/eNbKKLOuvN
fE/2oB7VH5v9yY9GlACxZTq7iG4t4fqf40GjehyzUrKvvYi+JBjMXXQrTM8NVH+vbXRxkLXuLEde
bEI4Bfy+5fRgCtgEi2HqFbXG8X1gNY3HhBj/7ymUftqi/vjajQAZFXACTbVFuHO9EWwrlHsd/9dr
qRUaA6006B60Xv0qZYH+Nke08g4kaHtwpW6yIRw58J3F85XOrU7P8vkrHfNK9NRGzhWw0XS1dWF7
+oS64DAgbvjy821SEpaiTQfLjmEiQKNVcOu7cgyDZmTLmej4+TbqcuGdDgbk18vrbD8bVAVoQgsZ
hBe6VoTrDU4TvSrrKobM9hM9k65WB7wnmOP43FZCOdgmm6CNPhWfDUElZsq0U1e7slUHW+RqY1+N
LqzfOWnZ3gkAFXehUZU3ZXR6V7LK8o09onU+aflR+3wbP5DpoNhBi46+9gbcIvTMkedWsa65JgdP
SDtk3xhbdqxqFMZ3hA25lB1LhP7Lb3m7cVgWOS4uCxKkTbLe1S2q8XAsrpElzZcUfLGHvKhzRks8
Odg4Ox8UgiZJGM0jRh/rjRPmIaqDWi9x7OVPALTV6xDL1hk77sLvqzH7/PKT7Sy3mH8g1wNcnJO/
SiNQK8zLRRf9mpj1kLvQvZpvg53Gb8YyR4h/mF6NhwIdAXOOj8hYf5noPj+DUwOBjk6Ac7WHwv4g
iUp2EzQfvwI7Z7qj1H9efr6dDbMITi6lP2GNffN8uQ6/P2pVxbkGS0U3wLV9M6Wd8qRJlnBrR+mu
s6x155cX3WTSyzMiVMCkZ2Frr1NFaCjAU+bauba57oSXEKezynXyBfYxgzJKr4g4St+NrFB+lHnd
HjkVb2MPywPPWFTdljC0+qZosXaDaRLKax76PNlaehfwkAddq71V+NORZ+Ue5zAuO+uf+8lONK0L
Wtu5ilroXwQaorcyDl/ddzTYLAx8DEAtcPvX7dQ8bMbQkSDPWnFBG15q1FNXpUfZ9M75frbK6o3Z
ta6H9PkRVZuc5iScCtxwoMkuXYeja33ntYETZk9yJ/B11gE7LNn2eoiirtXOwle6Sb1qnR0cBKzd
Vfg0QL1V+t9r7tcYVc4gkdEzn83nqzKmYOXD+dW+hXwcplUWcxyIFVwIz7eAEipKLmrEHrWk+Dy3
QXbJayX2hGUOB1krzV/+rOc5HHn6gslA+464uIYMqLkY1DHGMrkZbOvJKkX4tUe/4kmZ5ShxOy1F
YiguYn10hzJHZA1ciJp9LnoDSn3QdyZIyCgC16sP8R2CHjgu6DQlnyIpS/6kaggHhCMN3HdhkqWP
sYl6mB8lnfyfXEZm50LVUN9brQVItKCth7Nk0uuPkZ1nk5vr9J/dlJQWE2cJfw8L1G3sOW3cq+dM
aYX6kaQ8l10DDZ7+hPy4RaKZ5XLilwKXQA/jV2Zdk1Wab805LWRqHsnKTtKgc7M5nWL/0u1UrmAv
hNw3aT3qb+2pozZqwtmZ3WgQ8/SGJNe4N5oaxch+tOUf5egkf6JIs95B8Q0Df5DQm3dNnE9+63VW
vM8yJOcuBdH/CY2koPQH0wJ/KXdSqnk9ri9fEqkovzd9lzveYBi57Wd9FQw4YFrRx9SGWeO30O9O
WmAP3V3QjeYjjvBF/86cbe1DZTgjhXgTaF+TFiIG/XptAe5EqXQaOm0MXRMxRumcKrF4yMehib0h
ldLvMapV8V2B9tfoWo1SO2fMsaPCsx1JACKNUXyABDOiOdaphnjC5EwRfjC2auXpWS7069yg7ISo
U/KlRBxeYMMYwXOR4rkTrtG0tumaadRLPrQyq/OSkr9cWzKqJ5SLpdQXAYxh3yR3k/lSpkQbouUW
fjPVAKEYGE3avZVbY/0oqfnUvGtCTf5dlLOiealAesHthZjFWzVI00tillhshDSuJBfAS/1fxcfu
vWFOg8QTTQFxRLfH8t1sjYPlGokj6jtJVcUf5Aiy6FqzJN9DhVHjGrGdOG/NpFLlp7436c9QnTQP
BFx0FIDDVUCyrMz6gUNKlMKU6vPkfQC5tDwQrNiewmXUvzARCctbWYzABhilo6R85XY3vvVh0H7m
aun9l+/PzSqQD0FeYbBE/ryF61TRLDEJxzINe6D0TYKK1HcrNpyDVHZ3FQIY6RxzHhD+z6NX3qdS
YElmeuuJv8Bl6u4GpCe7e+WzECPpLzBwBw3E6HOV75ixUGQ4efFtasPhXtGa4GSYRX1QV+9dYDa3
MaUi+emG3DNxeY2YuyAO0w2xDylqZnzfJX4dDEdOQ3tL0TagX7MovTElf/7acDZEfjTOkISfJUyU
KNjAlsTpheKxOaC67yxFZgoHnAbXznhDVptyMBIhXYOk1bxE1Pm5Emb4oLW9cwQ4Wr726n6BrIRl
AFcyhqfr+6U1TMzkQIJjjKF3J3OS05NRGtkPKQ+zhwEzxPog0d9sP1ImWtZ8K1ZkMLXKTDP4wmrZ
F8F1tprRz7Gp8AWB6ahtubvMMhpaZPy3Cl4tEOsMz1jSNBJQPxOd4zk1Fu42CiGuOaj6f0Zfp3fm
lGt+boblfS+mnxzOzA9ns7gbKrXz2rrsD47FTl5O8xqZOkoOkAjr7JHBEj42c2hfG7PCvyB0IuD9
Qj61ll1+1yfTuJDGHgFsdvYTiwIMX7xzt/TYgBA+Z6Cxrx2tZj9AQOTczyHYgE6yDgLldjvRyV6m
IfTSFwXz5bP8kx1Ps422oFGpVyUMs86NwjGIP9cy/OmhiJr4RzkER8IQ26djOzGaZ2DAzJUG3/Ml
wwJC7tj0yjUeB9uvEc88BSqg96QQRwEaVPv6uLAIFRV/Lw+5AZFUaDpPtmCwlOi9LU7YRptnVQ4D
02sjlBvcaaysP2mBI/s5zdrEdmU9t+yzVgZV4iHpb31SmemFPh3AOPDHIYRYCmBo5J4trdJNNbUR
ftThZY4dbak+xXDsR8yVS9I8NIL19Cw1g/HWqXEdvmTF1H7PwG3/VpI0/2w4U6heHFr0zlUOsRR4
0AhZupczkeZCdUb1l9nWRnPGRmP4aqEQON1VSANZp4B24LcCB6AY8nLWzOdWy7LzrAw9I8G6NKzr
Qh2vzoqTTLZv9iiC3EtdQ6oSorij+4aexY4nS0OHWgVWMMEpKkfwwgop4vcc5nCJVUYuEleFQWD4
sS21qlvrTv2haWA9k2rYYBpQ+LMUrww6Ogxow2sWEuB9HbnS2JaBKznmpLp6FqbKtzEvzRIkfJPB
Vkm15KcR13HgkQWk/4WMxPRzETvOV6myIbI4YZHdN4oT1JeaTKf0Mt1sonMH6f5nmitBdu6MsX2v
pFWXYH4Ql6NbwEzL3FLrtIdhnof5XqucKHx0UsnuvQBQ11djiE2S2chCgzp30vk+kqch8200XVqv
l2sMzPUuKH+1mNLi6VeiE+grcZBKkLW16sF2srT3UJmZdDcZQ+33nOX597RttXsMVsrhpGbh2LiW
lYTiLkkb+Q7nTbl1OycHCDIU0i/VRP/QVmrj+zQ40l3aq9nPrm7E17rAogECxHsEdMouiPW7LNCc
D1OqTcmpCcsuPi3REPqymSeFG81J/5uPLh4TrZuVtyj9m+bJVvsue4cFFk6mPRTI2heqNH3s4xHK
UZ71/UVKplg76UHeIs5Qxc4TWk+SgIQ+xAxSzLk95baaRNei04LSI+WpvmcZzGhXj2ujPTfOLKd3
lhnov8uxcoRP6SgBbYvIfPysm6GxjqkRnIUcVoWntnoX+0XThWwBWRrryR2UsXkfwOVfDMBLTTzI
IdWD2xaNYfmDHGipi+cgzPNxlto7s89m5475BOqNIy6wT0KKdE6DObyfy8B5bEpd/jBFDDjvqrDN
YjfvzewTg7hs4mvqYX0SrW2Hl8bSmu9wW2B3VXAa+x+hOg+KnztCofxIJ0Ncohh2QB43derOrSgj
L1LsavDtqs/vxlipap8grL5vlciY3zjS2HyrS9P5aWFKIN1jCS+391EUUmNIYVzeD5EZ2aewTQYw
P6OWKS6MiPapTrUMQiNccukySchqQTIOnE84r43DBzSleJVqwg7nfBLkn0pSiPYDiqBx825Wiyb0
uowC98ZXUcHVz+2XALky46IXc/WxKmsx+y9ng5trj8x2gRQxrwODs8kG7Ry5bmhmTP1F7I1wHlFk
7fRTFtcQ9OfGPPXlq0k0y5JEE+DGi1bXmmFmlQwIATKAtc+H4dzGeGVUTR35NCnqqzVbsd/ryXRQ
r2+yjmVRIIaLaifTvXWSWFTlX2VqmIFjE3zu1FR/R3F3JES2ufH+rrJ49ILXoMe3uvF6RYvxNw7h
TYwi95iIKh48fPG+08sj1a8lq32WHv5dii7rIvyFzNPqPqfcoRmOlvKNa6WP3aGrcDypU/CLKC0E
bos5EACnMjunWhx+/R82zd+5FcNxWiCrtcuYXl7TgaPCQcvymqq1aLLr4ymzWpQVxjiVPC4C+fvL
q+68XACMjCmZmdB0WaO38jxCdGNYpDCq2H7IcMp2hSUl31FBPerq7y3FoIQPiCcRH3PVfoP/2xbj
8nLnWU+9fkJuW9Hywu/wpXht15JeMFKoiCCQc27nTpodNPqY4XShFspTTOZ7X6O+cJB0b5I/kiMw
Pcuhc9D73NZ8AJOLRb0N0TXYWqGc9CfbYCATi0J3HUr5g1pi+wLpMsuL/gHjdFqyq1pikCPs5lto
+mHCjmglWbtHfXX2QujOBy9w59mWWpmXR2q7lVS2+kCCFovJXR6K/E6kRXqqs7a9iFKuPBRKDoe3
2ubk8WwELipoik0wy8/TWiAWhtnGQ3rT2zibfIHAo4RdtZa9y6Vkrn+rSkpuFGnqwGw2jaa3xYj1
Ux9NiuJOU4L+jcHmuuusxar55SOyjXKEcBhbnM1FHXkdFAI9yvtIx09YyuwGNysleNcEXff+f1kF
mDwfmOnbWtTH0WraIalN57NTK19CbPsNGUv/6+VVtluIg7GAtxa9MOZPqyBjtLDduD1QemiiAOvE
IHQR9o4+tt1YH2D/95bCJJFASl8f7a7VUkGKaUEKf+IWtGryOI2Z8S7I52F023Qc4oOjsf1Gi1cq
PR7GzKBQ1ygTqLCaEw7InapmKnuDFsVnTamP+Ck7j8T9s0ifcRMhPrxqikxmOpe08hNsdaXvaVPk
/ijl6hUh0uFgN2xXwp50gUUyg0VuYd3Z7zthdFWBbJxulPNDIKZfmTXh2h5rr3bLXnYcNN/l/maG
tR7R68kwN+iUpui1wyTuCzq0ENokV42qI2zMZqq8LMXD0IwDlrwBpbQAu2Q0obldS0Qaw662vjnQ
Ts8ZUptfytI0P/HI/bWKQxi4Eli0g2p9y0ZZfgCoRXp1TLXx8X0eZPreMsqy4gaaWkuMl7yITcfV
hOxUJ6sKisDVGNZZ72osF3/bbaWkfuswcsDfM0CnIEtthG3ayLTcUJGMV5O7+XEMWADtEAC2Thgo
XjlaY9Co1MNEuVWzqV/oykuXEpfPg4i2l5/SHlGZzKLExoZ+/h6Qd5pI6/gQ2O9C8M2V7I1ZmKk7
DOBA3ChgFFA28xEuY+/zgxoFfrIMTTcU4xbLADTX0c7HLN04obVAJB+EedGoxy8to7lPCF/PXjpE
FyU68m7aXmikdNiM0CIDa7wJ4pY2YPxXkecIySg/YZwmuSF6lm6Qa2nqYqEjH3Q1994xkGYIXmBQ
6P8tb+Of1hDmhXIgtZAcRsMIPvdRKHnY5gRu2g75Y1cl89L3qA4S8m3Y4Cn//6IkdM8XhaFPiExi
Uiz0yi8GIuH3g1jo5OJQHn0n4oJ7ACO5BF6IxKs9BBBYdDb03ls/qjRD6O0+yUF6dIksf8o6IV8M
NRbFzkVMc/ms/7xFLeogSwc8EFMy9T1ut/m56Y3CQ0BLV9xyzM1LEg1fJaU5mhvs7FbEigDbcEuC
k90UVAI4pZim8CZStf8ZIn81s16tMNxXAe26CIc54l1VWNZ/2lTI9T06pskROnjnJavQU+iNLw60
G4ULpdcE/OkixAjcnABvRuFZl8oj8uPOKvBRFnQRAUjZ5JXtXI5kuvT6E2QK7p1hjAzPSir7aHfu
rkMbEfEgZzEMWG0ZYBljayJwB2U6VvDUzcKnDFrgwRnY2TKgHnEmosdvLjOZ51tGsVNTHXJJuqpd
XngMah28vZWZnpFQ39hVonoRwvJvQ+Bjr894qA7Nv7Qb8BjrS1s1IrmPUTi+xWGAXp0hBSfk2W2/
C+foILrsvEpashx2FEiwd11jT0KtH1SCN765qBe8rQdL+QFDLjlYZSeG0cXgJ7LUX4b281c5xyLu
pC4Ib6WNqeRJEaH620hNB8mfMavtM6yVaryWIbXOQW21E8j+HyWLORc4qTUALSv6urRVoBrtQLfM
idLaj6e58sdCiq6vTonJg22CC+KygIhWIWZQmjgDzIaWfBXjeUr9UABUDOMzJkfq//BYXAjLUA3s
16afnvYpeueBFSJpGHbYq2SReTdBRGWsHBfDkUvn3ktk6EI5BRAZ5vuyif4JnkNtOLUUN/EtFVzu
FiJN/iACw7dj6WjQs7cfl6IUwJ5Fxrru0diq0tqZOlMLF0H4SHtxukja8OflL7XFVmMDD5qZjAVk
DcOj1QOVTm0MJlnbjeqoOiVaWr9DNgr/9XrQTmPSCp9ZL1akiWSegngwkOecXo2G4Tcs6giIuqHB
Q3R+/lKj2OoSOSAzH+RcXDNNKBdtQFJdhM10sFv2XiqnexHkU7gANjtTih05KVBUTbOovbPHZLqM
qR0fUEt33ypkZCBkzLKQcFk9EQ1FJqDQCG5ypah+VKrWuZzz2bXgwnud3GX+gKqYV6JE49ZTl78T
gf5qBtPyVqGEgLhHu22Dh4ynqc9CuYrh05blOaYBAuqyHFyQL9nBW907FdTxxE5I8aCvV+c9wgq7
6poaU/cxxDOsmyy3Hsf6+9QcIhx2l4LqDW6O2mqTvQhLi3QDovkN5n1yUpFG87Uxhgwda6/GriKx
AtKSw0HzAILKqn+yKIxpTqbkEO27+gPAGesz6iQoJjhmZB4Up8sbWiVlC5yC5ZihI6axumElTrel
F+i6SFnbn2VZ7tx54WGrdSJd5KKyf7587ndeI+ux3F8g2ubYy1KXhKqMcE5XzXmEArHaPmiUY2/B
bAUHu2PnykNBZllqQY9vWLq9Xg0QFxbeI2PyxDfI9XxkEpwC9YQ05//Q0+SCyq314eVn3MlaIKlw
I4CHgb267n/JRqlVKMiSuavlfKrVKia+ydmT1jcyQrdJw2Cqk5+KLB9en7XQyETBFdbK0qlZnYcx
zyVOiYEOQjuMvhFGkY9BYnYa80OT4L1Qwx7FC3FRaKR6WIWaxpyQ88qwFmfCqwvXis3xVKnKeE4K
04TCr6ni3JmldVMlgFd+OYrOvBeO1n159dteUkNajjRUt9dVJRlxmKkSHgdBVz9GUtp49N6Y9abB
71TF0lfGvsYfR6hmLy+8E9JZ2IQds4ifb7Yy9vTaVJlUTVGuOo/wxfXHtkri08ur7BwYmt9EdISe
uDrsZZP/c/EXYSa4o+jeqgxmPipyN5zVcFoENQ6VTncf6J+lVrEAw9DeGhk/3tqxMn1HmTPfkruj
ztHO6VjsiXUqskVk+C+x8J8HAuYaVc1STKfDkP+Auxt+UuHwXCpyjqueFHECjdAomNuaXfHp5Ze5
E+2erb06H6o29bVMaXvT07w4oc1lMX6ieUr0UNyYd3uwRbaE+oW0T3uG5syS2q8Ra6VImqmRUJYC
/RlGgAjC7Jq0qf2F5hVWgEOHppXbAPnx5SkIeXIn0x6MsJwfkQ7Mj0Age3tp0S2gNY8QMWopz/dS
os98fXz5blz9CPZbTFUfTbAMlatrQ/fx9e8anjtEd80ANPQ3fvzznWkEjpoDrAFxoep7wYztHCWo
K8N0jP1MGV+NFOJNI1ey3CuE+s380kHGCHTqRDc8dqpbpOuNl1i65EehaRz0Hvd2MBUpWSMFtrXx
2FYjEQyRhqWuVoOuAC4aRO8GqUQ4PeqAvAxWyAijjs1g9EEapa/fw2QfS9OVsLDNecAjTKOBpuBN
jmcTqI74LU/o3Rhq1b1LrCQ72MI7ewZVFjxduEOJQesrRRk0e8qAH9/6um/fIh2l/xHhIL5VvdQd
RdTdtRZ6KQ1lcwsxsw2mQZ2Jmk5rGeNDEZjGVQGKdu0MOJYv7869pSB8kJAbDAA2N2URyMweFMJq
1PbRm1ka5rMZ5v3HRBLq5eWldsIqOS6RGzILHfN1OpcWgymXAXOabDSStyPA4DsAH//DdyIt5c2p
0Kd2vlPA0FnY8jJzEtG3qWmF1wLYeey7Rjt4IHXnADDg47qlnIEXsz7aEjpySYDUw22wZ0sCvFxZ
9QljdN05j0BsYk+r86TzIJyBs1ILy/wZFDoqv0mtyd/bGXdmSpNyAq9pKOnHJh/5T6J2MHFIkfoG
Md8s5H+3xmTA6RxIhK08t1G26hAQw8R+SnrPiRwp9rEcYsOHZa79xtR6SM6yEeBCELc2yJ2Xv+LO
hmGwsuT+MKGWsdvz2AmaqwMeD5sBLVVxgtY1nRxUJ5+iZnj78kp7bxfXSOCAyGlQSC3//p/AKdlp
0NRomiPCoiJvDB7zYo9mesGoocSoLc89rQtHDPnwwXt55Z3rEZgwH5W5/kKEXD1jZ7V1kKslxmJ9
kp8S3ocr0nS4JG3Yunkh9wdPunMyQLgybte5kbaYE2bdE85NYKA7Uw9PZRnMX0HWOwfp+N6X+0sa
Xxr4O7AINYpmMIzxLZgh6SW9OryXBtTJUN89yvz3lgL7jIkRCFLq/PWno09ohKFMQ6E2S1/EYX2G
KJK5KYz9g2+15H2rwo2p4oKCh2zFZb682393yQTzXlYDLFr0RBouZquJr6qEkpXnlEF8zsckfwfX
tAr/h3OwYAkQBSOB28y2xaBYc5jYrBsBDIQ0NX7Lg/FNF1ji/cu7cfdlcusASyKD2PQRmMsCiDWM
+GZJYYLcXKh7SI7q3qSUR0n23sZftiC9bDoWm0uuHf6OP6YYAaAp90wIsz+yIJM9wwmnB0vQQHn5
0f46I62/HgL/JEaQqtkuq5OGoZgJthMZIGuIjK8MHdQvAuTsOxlU6xejyqOPYyZw6ImtOuqRYw/U
PyXYiQ82xBrZkztLmjzyHYw6rV4UVwQJusm1G0zzBlxQ23OXWP2P3mjsirGnGOE6jYbI/VotjXt9
LvQjN72dCQu9Ax4EUSP+sW5Pclf0OrIxya3o7J5Bt5T/qqh7f5ZWUveePus2/Z9aHf2ZCdEnbbCb
+eBS2oslaAEtbaeFPro+D41hj1YtLOj9s1F+0UyQZWUajgdYmr1TB+qJ2TZfbpGBfn7qIAm1vbEg
O6R6KgAqxs1ljPNPjjOKO8DCtefgmXz38mbZOwc0XRecOBOsTaE9U3k2gQ74orekn1COlMcqTaI7
NWu7g4bJ3jGwF1IxKRjNp3V9MIc0KEi4QMfMsvTdlnTlh9ZkaYi42Vw+DE1xJDi2d9U5wHH+Ag6h
Ca5eZ+Rg2mEai213VFdPHInJc2IMpyrJ1l25GtrPWiNNpyxj7778UrcfUqOZBdsSyP8OKKrRIKqU
JZG6dYbshA3zAGjaHk82/rLe2GFqKXIjOtg928dlUep4OJHIuW0AerMgg0kSjDuloC3uVEn/OZip
7mVzqOJ2lBlPTVAavor/5UFfaActwcqczEWxmpnF+nTYk6HV8YCviF5W6VcGrpnhDvE8Q0XEW+AE
LxnSc1KnKBC0jjQQdwznc9A05RuBsZPqNqSwqtf0WXQUercqPcy9oCMsTAhtB5KFCLqqUhRSzxiJ
9RksRwGOCS31wDeUvviNy1hpwC6QkqdmaoufeTiTEOmtqn1LAY3OLpPDPDu45LbBhN+EyA18H6pK
OmrPj7lSjqWUdSTTct61d1qPxqlZw0l8eQ9uDzZtBdBbaBTsKTRaRcLouyTdcoLcuPVSakdelcWS
6na6kx9Zy+xtPko4EHk0IxbprefP1Cl5bHcSITqNYuk+zwzZdeRsPFFMypdc1qZzF5b6vY7Gz0Gq
svucFFPgk1Ev3TjoQDuB+dgBtQKTAh2gBzldC64xSUF46eVXuveQi6g2lEfQfZt+i9CaJIdJSa4X
Rvk1ggASe0XgSLpvZ1KBJdwU2J9F0FT3yYxu68G22cZPRi+kK0j7LXicdf4cJqGZ6HzBm9Cmxpuy
OH1nhVbkzuWQXHQ1jQ7uPGsvijFVpbuNQsoiz/P8mwJ5mmJRLkbVvZY8xmo7lBCBq6KFaFGjAY83
Y17zcWFWeHNpQ07NmFj+sFKnsU+W3Y3lFYrGVL9H4Q3GyKzZsGejIR7e9Nrc2l/6eJDaEz2zJH+c
LbUkKnagbHzqO0O6q810DC7YD8ep2wST4viRjgfeeRROo53yHowreq5B0bi0KjoNUkEvHgezT1oM
owIT6S9VCe7ztIdqUNqz+YVptB26ciSKhS5T6o9B1UWyBy62r2D2t+X7zIqRFh1GSStPiDDl8ame
4Ue4VlbTMwu5F7G10LN+ASFpiI31DP4kHjouId0Aosd3q5u0EfEms/9pgLpV/cEYLSacdZ9xyGN7
sryimfGTVY22hufWSMXgz3LTwsoY+9R0q9noVT9rAtM+q10cKW5WyfnI+Y306iYlWMKfOxTxxR15
nPYpLyq5e8yhe1S+GHv5rcyEP3a7wOwjf24HRXv/8hHY2YSUBUh4Lm0A9sSyZ/4pDMYKoxS14k5N
8TVzc2Yt3iQG/U3C7/5lhlb/8eX1dvYgTgjG0uJ0VDQZVuCoXCnnVhJxcsvKTpU83XnIkbXM3EAO
tV99ITfv896uDm7SvZCy6JMuqm5Mqtcbv0PFgusZTMGUhJpP7wr/RXLgixja9iBT2F1qMWghaCLu
tD7ULRN5EZsZmAJnzs9E6dpDWSa4/z/OzqPJbRwNw7+IVczhSlKpg91upxlfWO2xzZwBpl+/D32y
JJZU3p3jzjQEEOELb+hxSb+9khtfDgUZkhDUGdaXYX2V/vhyFjT9pUwHmrfIWRi+7OzslUzLPojJ
Fd+tVr2H4l//4HkWguQI5WAKmZRyriJL4SwDwKgWpnPpVJavRHGLd6XCfXHnWt6aGdxzCuErifNK
GUu1pU2vBAfxRc26YKTnHEqtFT5lx4EMZr4nmbb1zei/wWWhyE1scXEvTpGJYrqLX5ChLs0B46g2
rPOhf5U0cHe3P9rmUMh+kTpijkFp6Pyjxbymg1ol2YOtyuExRgj9QWuMfjfPtvl/7ESyAJIcAzKs
dmkbUc1AKYtsYhWrytwpfW76bZx0u8SEsvD3s1orXfRf7bXEcDErYduTkTRIRs/lhOCgMk7ZEcG0
KCLJRNL99mAbNwicW3T2qAH9lt46X8LU1GakNVZ7P8PNA2PxXOkDW5Y+MhTNQSCV/Y46xj3wx3XK
Ss8QJpIBeJas9fLeaooabVWVeKiczPQ7bal2l5ta6/qdNWEiTvcioh9jQ7WC5urZn2NFeneD32tS
Lpgs/nOkkulaIFJ5PnVH7Xh3eD8fYJk5lKSqVnmneCN6q03SFk8ozrjlawxhuUPhH3R+gJdP87lU
1ZL4IkWZ5s6n2DiooOJXp6i1wEsT+/z3TFqpD3ZaIxU+1Uj+ITPpd1mt+1bS5TtbRPf4GBsNstUb
Alo5m4zai3qxAB4vEzg8QqZEz3RfzN50bOXi+lmTOGFutfnRdupmb8ZLvMuXJaPYLKOHxcUV9fYm
3LgLsa+n+AlYfyXCXfwQbbDUtHR5NrOikEcnstIPXmlG+9ujbM6XMjLNI9rmSCpeHKyOdifyz7ik
ZO6Kt3BLb497tYnNO1ow/eBWJ8dr4O+TBwWdhX5K3APkMSmwH27/ko17CwAWZTU6IPyUy/ki2lfX
DloND9M8xSGahlwmVr4EWInfq3ZtThrICstLF2Tt+Z7vqrJPo7SEZvdgRq0x+GrduxZMV737QYzY
vIdBmX2uU2kdrWR+GpHHJ9Wr9FOf9Pe0/jeumrVNyLS5qwGuX+5v3SY4WRpmbfUK3NqkGB7pbskX
W6byQDLefaHqMN27uTeGRcAAbhnPEZzOy/JYLAQVOiqqJ62acCWsFzfRAgMp030HXakKYLKjIdQ3
LhqOtz/zxsjw5+gWrrUx/tYFSqNx4t4eRO6dTEs4e72pqpM3OtNBMaHoZmj94DBT3RPn2jhLQGZX
75WVGXJVDTTQG3GSikFTzBz2YGSKnT1Q47g9tY0djOUXLRmqE9QeL1lWANRd+oTIR2dAV0OlzeKw
M419D4X67+8GrPooQ3MXURy7DCfiZUmAKnIhNqAu/Mno9BcRZ/qdUTYQNegCM5sVjMhAlxk6PqyW
wFkFoVccy8ZgFK3ymmluT8Q0xqniL7KxzWcV5PzKiGpa1GeTvo6fWgo72d+HNXw6bigPsQg27cW+
QWA2ciJVxA8RyeK+RrXg85g7lp84yz19wY15r6xjUMk8AGsgsCb1f8S9RL0FmDdQ3naFw2rlRcvM
O6dp33u9XNog07xW7JpmiT6mqzZEUGX98N4TnfHj9oba/iFEizxIsEuu+ppuOySD5IZ+QKMhwlGq
TgOsb43Up1AWwWDstX2fNHOgp/oclumk+3pk2j9v/4rrbc1qoNTxm7F57bQ2t7XV4H6tnKTaIPLM
70EoyrVRHrbKOydoc8JsNG4IXmC2nH6+8k1dmskQW8opX93KAiNuM8NPawNr2AL0xBFZAV0c6kRV
Mt+JBivZl1bcPSCEDK/x9rQ3HgnAjsyXwijEP4RRz38Lw3m5sKyY3lmfANuuG/tjhtjbuzJuhv8y
xUixcVrM17no5pOs0bre4RBqGn61JGh03f4118Hh+Y+5XBhNJXleYIzolVq9JpaDoteozc5TmzVj
UMyai+AQFDLPjV8adMH+/iogFALYyglERBFxo/PFaPvGkAPydw/IeqPAYBLh/0ZGf8fBgdCvyBvv
3TzU0R5Bv1XlTvEeWAulunMLXF/kK9ScaAhaobMarp3/jMxkM8a2jB9yyxHH0rJnJViKtJd3xrkO
O/nbpPErbpHWyuW3r4XjJcqowSYxJ8hcTgYu06rlfrHsxEcUTflw+/NunbHVVITSsmfyKl/ULBKU
0hbTm7jdykYJ+6mZDt0ySB+pEe8O72JrqJWXB3iG6ZHfny9h5Q5x5Y7cKZmlpH5MUy+M3QWVvgpx
jjvR++ZYYDJBCq4mLubF53IyqyqrKo8fRJb0kIEBRVq9OoEts+612zaHWukBLhkpTZR15/xxZ1c5
AIIpsRG9LdTkA2Iy5ufSHod3OH55/9z+WFubcMVDOytex6Ycfz5UHylYsNsZ7C1zGHdmEyl7Jy/K
O5G5uzXMyo4BSkowQU3kfBijjK06Gufo5KVySvdOaqrieYaUHr8IS5Nf0y4vtKB0FrrPQ9OKtxTm
TnZAUa/Kg6T2aivggZhTMHxe9qmcpz7bxwO1Yr8Vs/pj6ng6/Saa6h5xoC7NMX8RhXnoiCyWcFhm
Kpd9Yse/UjPrGp+3CCuaxEinLKi7whlC0StwHBfHSpNAp9jyq4JoT2pgWdMLHkVT5FMhKqb3bVSz
nVVEMUUwenpFzph1jnOMXbU1gyFJ7IontTD2aG6ULdJ20u7CQUyTtyPnzwcMGcASPav64n7OtHwq
n/DyFahVI4u5m80Mr8Ueo6xj4VQl+BCnSbLjktvGN7vAEcCPKhlHu3wayuXgFKPS7zRRI9vZqE3h
PhHuz8c4RrDTX7Vf3hlKDSZ6HhX5pXOLMjolRtf9IL31kp2iNvmz3ooWlaWxRDgHOqSQOwGGHN2n
KEUdskPSoPZ7tY8/kjChP5HEGM/6vY7fm19V2ox4VN9RN0sVs36j9p9mdx6KjXMAGmhtmqqaRQX0
InaJUtrBOvo3p8wci0fedSx9ixjIx0K1Oblzvq+7G+TCqzsMTzWyG976Y/44dFHX1UZcdemDZ8fp
jn7C5CMavoTlooodCgNhVRZoCTrJvYGvswiQM1Qg1lqaBYHy4mKRei2NznGTB1PN8y8Z9gtfR23M
EGPXXXHCWpi3WDSxfWe+G68wlmwWRZpVlB2qzvl8XSOJZJubVHmTun/vsihHpOffj6a7PGae+R9t
TeXQTQOF+Fq2dy7ujZ4p5TzKyxCDgBWgC3I+umctmlkKmT4gI1p56GsNzQFzJupSUsBB7DtzqB9Q
h9R7H0GS8hs4I/kiDY9kEs3W3J+0zjikiRyPt+/DjS1HpWJtNLm8X1cAaqeMyyXtVFBTNVaaPJ3k
j5mcwomm2J3dvfXdsTbk0iUL4Fm52HAp8mv6knUJSkSpDaV0kUHhlT9VI679THrejp7xvc781vS4
gk0NRsoKb7p4MJNsLovRhagIc1/fc4FopwhRsqdM0e6pfm8NhZwoSSTZ+aqZcP6FcwH8jACLba3R
brXo/YRDpw34Ylfz4fZH24hwyIfpJK/ypav/y/lQ0ei5gFNMHrFsjgy/Lrz4aZT1IGi7Z+KQQg1T
75yejSFpR679yNWckoLx+ZAxVi3Y7rkxVmNNssNowPpE/yneewmiaLk1KXcOzMZmWZu8NC8gZF2X
turMGKlgoJOdejpPtJw+Vl1RfwOXbQcL16RvjfP8f9xMgJNZ2ZUsBc304mYqgIM79uSRO6atDLpB
t98rc0XyPPVFgPiyCKam+WsHR76iZlOrRsMKuXj7YlAbCUN3sInpJqtGKDGmJOkEEQfC+T8+4RqN
EKOSkwKDO/+EWtzXKL0tysnAmdqnoZEERla74aojd6jTQtnd3qUbMRBFcSg9K5KYOvDFeFEelZkj
JuXU5V3zzXErGbi5dW+jrH/lvO20MpGpvNNNoyp2eeyUdFgyJ3eVU9FX+mGcZRXUS+UGfd1Zf3/s
6BDCz7HZlKT0Fyd8nmZPFh5DmXpcP48KhI/S8P7JstbdYfB5T9Vp68j9MdwloTQDw2zTHyZ3T7zU
TxJLO8xGJUIrKfQd6LR75fqtlQSMxuNoUfx3LnXGhJH0sxNN3mk2l9FHmK5+QLfUDOSgiDtY3a2h
VvYxZOdVDP+yODU30Dg0hC9P/Zyvc6mbo9lMrKKETX57F/5uZF1sEHbICkCjv3tdh+k7zlbuJBjD
VXp1tJEal4AKsvHk0rx/ntSIuG7MOy/f4WWd/ehM2Y3+SOkZoJKcOZGmMbvLUVQGat4FybP9UU29
RXxCt9cUOxMzGTVAnz5qw7JeVOsF5zT94Fa59TUzRT0GFticx6So7I9OvVhfUUMldrftpTDeUZRz
oj3PfP2jKYwSUc3BFc8RuVD83SXwnH14H9h7pRPAsmDStSQNHTDsqj8qkev5jQlE3kfrX7jf+2UQ
6g4Wa/wtxbFk9gtrVM2T21XqGESpOvyT69koDwjhWF+ox/FIkaEglW8kiNeZihbn/uD0M9iD2cl+
lZTO6Rzd/hgbMSdlCP5Z81ceknVf/BFzLrad2WmDonOi5/ZjMeZROGsora8NIpIPkmYFkMjPAorv
nbO7seMousIcgmCP1MzlNdFrBFAqdryYYlj1fuTfCIukp94zW9Pr7UluFcJWGAEhLkqajLe+bX/M
UjSKAGdmKCcFB7/jTG4LRUzJZ+JrdqBSzIrP4zUGXWKb783KeEP7pv1w+0dczxdHF/DptCdMmjKX
TYISO0RpVUASS9F4gQ2MN4g6Z/lkiHy581Rf3/OreM/a5ENcGbLUxbVYlmblxDat6pHG0JHoVjkW
eSt/3Z7Q1igu4kwuQ2xUWawFDE9TEb7j7Kg91fNonlCx1e9hvrTrWxe5JZR5AJ/YK0D2ItARU4sW
ETgr0Hqu/KABcXnLh2mxA2TkiiEAYk0JHWUM8Z5sVnzGXWA5zCm02HTR7DfIq+l/2dh5gJXV5NOM
jcBxZDt/vr0Yv9Eb55caZVZaTqjwEdxe1Tcp1xS6W43JAwLW/UNNrWb2VZmUvwbFjY+kFQgN6lAD
n+YqHsh7y+VTueTjrskUJ7QGR90PjrTfD4m9nG7/tI2NR7cGaQ7aNfQ4rIvdkMglnTCHQUjd7YcD
NoPd0YrwuKlsrQj/fihYA0B+dfJlhMrOz5mruLTBCmRVhCLVUC0kngtVG+0KI78rI7ex/YCjw8Tg
GQHLedngrwgLQMQRj8aQvt8GSqilX1NmzA+RIcc3G/3FJpAkr7HfWpF8D/xlGHzQPuLNpqwhnkSM
9MVk9oMJJIxqTzgtnv69AeKFBbMLWcZHhnWZ9kmsCkp7St3mfjsY/ScsHNOvbleOiW/Q5j3O+pQV
YRZH2lp6qadvngUYN1QtKV+aFYsdGvaCqHqvaKiiluWETpkWW40FeUo13gQ9GMq/RW11/sAb8msa
68T1BcL6Ng2JOWsDHQORiGp0nX5sk8W7h9/Z2CErpJIMm2o0LaH1///jelToeOV9gq5K6aZDoE9L
tdOBbX+YjPoedGfdbBfHZG3C44pAxwFrkIvNKL3CMiKP9G+psm+aNJLDolgicEujC3W3V1882BAh
lvSqn1ZivrM/r3MY+IAUHGj3IcZDA/N8ohqIA1cWFIY7I1fDsvNECA25DWLPw10YXgiwxvaeNM/W
lA0i/NXCFeHDy0MRj06ZK8iDP0xq5u46+i8nYfcrlk6O0WsVRTOglKiMDklTU1doZQdE+Pa53LpD
V9LSGifTb6AGej5xpHLG2Yv0CNVrkbPvvKI80QaKvF8zzg3afx6FJukPND5OAtRkesThiUdxoY2u
7LrK1F/GPHO/6Etl/TLHekRO0Rko3i+jcg+5sLVcNCOA7lMb2qjLtCYoLqeLTiW2NS3ICfBkiFSn
xIANxSvbF2mqO3B3lqk7NnacqJ+1tDfdO0u2cb2ApWanApcBV61ehAxVqpIZ5R3hieHNwajbxYtZ
ieavKRkkSGxHGAMrU/UyIxN57vTotSunuUnVMbQUL3mdYhRBg3quO32Pvnbz6fZe2HhO2fwO5CTI
NNdVkbggxsx7EZ2MHOvPsFMa+9CXw+ztwOl4H12a+59vj7hxvQBXZf+v6BtoURebr9cioOd9HJ06
LsSWoHonDOoFU5GXd2pnv+uxF9cLsTyKYsiYrs2miwfIytsoT2ehnMbJVp7NxCscn2R0UYO0mabv
bLgF4wCwSCCQm6qcT3mmpd9HajdVqFRN94ZGv9H6sO28n5GNfrRvKrb2bOWj9YI/yDT6vdZmWrBo
6oTwZamo/b4blMp6mPWGqpnTU0H/qfXouQR6PE7EAFETe7gZTN2rHFMMTfV5ioC95Xrz2Up7iqok
SUmJmQqp5G4Y2gEIQiTFd9otSCXpk2J+GrSF5lLXeNWLQqf05FHPImERium9EpWojziYaVpoDqZd
P3N9T+IDnSpQ1q7MyiWMtALc92C2yweTkFsJ3MrLoeGWldId07xCx96tWi0JFb0z8VjDWvHgQUct
PhD6A+jR6xmtiM71JivAI8ARQSp1VWKB3cj3rSq6kuqpQ/M0KdTPEi7JR4msU+criTI8p0XbxIjO
cCUHywS6sS4996NhkFAB3B6cdwZYsC+u1tcuwBlEp8O0dlpzn9A1Bee+ZNMSVssytX7ZDTS7cLiM
u0CwLoO/xDgy+W0VJW7oJrbLfVRGhQyxo8lkCBtCLRBkWTwIJlNdwDvRY0X1nbyp/oUpgS8TkqrZ
l9ub/fqJwfgTirsL0w351MucfeiE5dL7s04qxeSdUPT0nwJ15r1aDihKTta0x57gXty1keCsdqPs
evI4OMWXb0wiSGYsq7NPM+piqCSZrYnOlVnPFj1JAP6+bXTxz6IzMDyjOunySfSkm4tHCEt5f2cJ
rs/7+Y9Zr9Y/wglkiPg4igO7Py/jsMKTcFfbrb6b1Lu2ehurDcYZujZ1LVrMl0RLxy45WKNunjRu
zgB4v/ogrTopsbBcvP3CQXkWBupit7/xxgTBlRLEcMmsDZP1iv1jgjDzRCrLwTgNXJuHyFbbEGkD
uBnjPaX5jZFIzIEK8D9meSn/mgoblfIMCxkJdjtshZW9CjVRH1tpJf/cntTVu/BbVQ+gjrXC2Hgf
LiY1Kmkz6LF3anTldWFZH7Sx/+T1KRqCixHfexS2htNprPEgMMOrtq9WmTWwpAyfUzxqdksizIBg
Qgu8LDICs1zueXBereTaWVszE+JOEJGXIq84hSRWpC5g9CKn/BwNIgJfpeBz2lSLck9+4iqGWQej
YIckAq/RVaEVl8DYKpAVPFl5mkbHChyRFRSVXu5a3e5lsMwtfnsD7hwxt2RSvO/lUt0Ri9taYOK9
3yxIi4f34nsuOu0IvE2dk0vb+jmeTac4DKBNW2L7onpsuELvRBa/tX3OXl+mTThjoLFPxnmVkpnc
3iXAHu+U5K7dH1utL5bQoIcGMRiawgCoCs+QSkstOHCerIxQE0P0o69G/SQcCXk5cfP4c5MmI/iG
ps97qPWFuFfzugrt+JkUYGjrgpCl1n9xfBV34flRcINtgTF+0lFt/ukMxl8rkK+jIH0IVQzoJ1H3
+XnydNhq+Gxg+lq107emnG0wVjM9/hiFpM+3z+7WjFaaGJA+yg9Xh6k2vDFa6GecUDuZdsTE8jFt
Uj28PcrWEULoxINvs8oMXR4horuyJFlhV2djHuR44RyorzZ+5FFTvT3U1gEiqQcXAm2Fl/QijrPH
HsdFAOynXqvU2Heswfin4d3+IGUZfS1AJSTYHcUdoWs0geCzaZvMdzKArQMEUA/lsZXGz6TPP6CG
qRVGWbN7msEHrp6glA0gg/VDRiG3UtQTjqT35r3xISmlcWpJCcxV8ft8zBlRc0Jz3T6R0rhhVZXt
0UD0/3R7dX9DLi8OKhkWcQqXExfiZVvN7DRXyVTM3mIIVk0f1ks/djvii+xjiaCA2GUksm6o9W0v
sI6ykfDEc6voXlAwBUKzpFbdBjigKNa3DmOkFxlhhOIDEY/jQNUWMb/zkMVJ3kVOUv8jaksoj4tE
GCuYPSf+MZhmSYytVMseuV2vD1QLezAzUjDZkvhXYHbVa0ZxasY6+iIqJ/vhyjz/iBW24YYo+8zu
UTfxCQrGrh2+qc4MxmQyx/G/UZj1PXT7xqZfBZCBfqyCDtQMzr+IOg6uk48Ylzlu1x00Ne731WAo
+1rk1f72Z7kKZqiH0JrjlUfVkIfxYqiqmJPOVnDinom1A8Agnt+bSRZCClkOll6SMiEjtrs96HXh
ch2ViiW9TvrxVygMSrh5YyGbeEKiR9mTl1ekA/RvPtaapj2khJJxUNHTe56G1nq/9Hn5rFDQeC/s
PDvZgweHRJi6/c1Djje5k89tHAeLVUevBho/v+7iGuDhspasoRagK3b9X6RYy4c5ntr/Z91JJ+Co
6CTEl8FzZvSOSFvXOyk1GnUZAkF1EBWJ2T05EBrkKVP6+r82yxEUv732G7ccocj6QJAQrOTp873V
6UXXdNkQnQAm0+rxhBcukxcFs51VuzGr1QcxFd5OaPH0ilHvX6Ng+fKUHwgu2eDm1X7Dl3fOUdb3
CC4teWqElwZKVpTHopMNalZa8dR5pdz1ctT3TWHpd7oUW7MHkEc/xiMkgxB5PvtZs7NCa1MiQNft
vqxyDu8to1ZZege1Pq2vwlYrep8EcgwmR72Ljt6437GE5DlbRWH4BevJ/yOKZ76zG1VFdDJX9i5y
eX31krlFpoVCLvrLtOhKRYbYtT+zZUzYeLnzb2sl5iOIjlFDNHkxpqOgkfktikyClMpM45cJdnRz
Z5tsXUEenPOV1/9bFOj8h85djsv1QOhapV37bdIzB7BANpOHj0Y83nnkN44cWDfI7XQd1xz24sg5
8TQpXUwaoINqpVMqrF/2pMp/b+/8jbUnfwIgAEyXYs3l2leJVqiKUvMA5Yt9RHlL+5zMQuzVyFTU
QLR/Tf+C2Es/bEV0oLh7Ff3nhuiasUu805hX0aFHSDzbOaXsyjuZ4bXcBQOBMTV0wFu0Jn7bdP6x
qRYdKY4oI3CpNIFrRqHNtksNQhrf8NRS6o9eNA/fe91EHJeHQLzpRWri4OKZ1J6dKm0eMqdJh7/f
QGc/Sj/fQPh6Ojhdti5mmd28Rys++qBjGLxr1Wi5E7hdVyLWBQCtwEsGGorg4nys1qicrm5U9zSZ
kTyMCbinFHKu79Recyy5bQKIFobPkUlxJp0oUsmqyO9s4o0Tw8VmUuVfqyI8bOc/osnaJVeangif
5/bZtBX4aF0dPaDae8/Nb2uolW1GhxId4qswv5JLN1slO6s2RfyrF4PcYVUuvjh2/en2mdk4mWxc
sPorgZwb+yI80CwqaSnYuVNv9eaujOL6dekT546WzMbJZIwVEAl2+bo8vLg0Lq2OqBcpquWLmojs
OOLX9JKy1HGQe9L+fntaG8/ASkFaef48hZSkz7+VyErhxGrlnuoemLLvjG36rZicbPon0UogV2bt
JW9LV8jXqYCiGwxoqN47IFu7diXF4uiDEAC6fBc/AtFmp2+r0Tmh/Dl+ozcXHTrMiXvfHYwq8yNS
gMSHzFctNCS67hGMwPIwu1id3Dk/V3gMEo21tMR7vHapLq/feYnQvpKqdfISyp+xdA1fs8Z8l2mo
HJdNIT7MclECCymhO8/x7/f2IimALcGZXfVNUAi8ODQOljvOGLf2yXUaZ9mZU2/uWzxSXV8fdGN4
QuSy6XwDMYhj7RnRp0Q40afMc5Z3c59H947wRjCMV82KSOYSWcmN59siIsVKiiKyTnrZ9Rgd8X38
EeJDaCOLsteartm5Zbe83d6MG2cMiUQHJUGAwdcEaS50QPJtaZ9KaX9rl7Z6hIuQ3KnMbFwZKEqD
eYYTjeXQZQ+UtLKA4M3URIrFfalOLbrhs5y/41dnt7vbM9ocDJAG3RcA3hitXKxjFq8O2zP16Kys
TxXSLQ+rQWzo9aP599E6FWhwmrS0137PxSfr1NKOCnuyTlRxQGeUjdjPqpXfOSGb+5SgFTY5zyIi
hRdR86SWxhjNmXVazKnNd65alSj/lEX2GrVaJoJ20bInmdZZHuAImbyTDdAmv5pGHJErtUSR+e9X
GLr36jdK9/yqpe05dd8Xc85O1evkcaCwVPsjvLs8VAfXlHeetq0dCnsFeAWAt+vSIrVKc1rc3j4p
tPcCQS8pwAe4uJMSbe0aSLcAbiEW85RefEoTl6GhqhmFNj5kPcMag9xs5z3oG/l/LB8Edd6zFReF
1OX5BkXKsLGaiqHgA+R+4Y3TycsmL4ziTrsz1NbasTW5QX+Dpi+jziTtlKWBIHpSHaV8GBgPpON0
z7Jt4zFBb2Ut/tEfwKHxsmTgUSpx4YNz5NLS+yGw0o6CaBFi9Bd7RupYA5r6gxjJRuOoXArMuusq
Dw1zpKh1e2teP+b8khXct8rIEm1frG0f0zF3U806OYConoc8H0BWCjseMIl2yid9Fvq9/GFryBX+
tJ6Etb50sXNsEKtpTIh40mGqHeEtrYowUK72MRZgD5Mh71Vzr7cq5QFg6XzU37YMF083RfShNNzU
OUEgGMKs7OI99SRrV3UgCm8v5+ZQFCQQjluLx5fdZWNSDRCSln0qFLuENa3i2YZk6b7tM/UORXRd
pvPHmFnR8yGadohhL4UkiMBoNGOodjKaztmp0TTsZzG8aelk7vLMoSSauBHSWS0GDXN2H3S30uGu
xif/W/n9tg2a+/xUqpmhJMB/nNOEMxEYiLj7iGOW9qgOEV7ArTYeFqOrpZ/jvJT6RpWM75CtuYdV
2Fpw7jqqYUBWrtPEAapcZpmxc1J7rdzrkCsC05iLo6bTr7/9bTfqYCu4kK/L27JyVNff8mfmVoMw
hvNtnwBdI6CKAJj+X5ElM0mLq3wqQDAcFKv0PnbdZJ+mqcLuXkLTfFoKdXzsXKM9yHTIXh2ZT79u
/zTT0a+/BtsbARnkBBEevjzHZuYydTCfpyiPveGN8KsxP4xWoSmBoRhOuzcXGwUzB9Ey/QlWjwAp
PSvz7K8Ka9p+SjDwbPzKapHrSnPQgPaHplGqvnmyctPKX4j4+3TXlvx5f+imOvUHJ29/gWVz659z
ZYt432ogWJ+EWmX6U+vR3f1kpWQEvsTY3X3Q6yEGLjSr9fJvUnh9Fdi9iW6cYnkzdjq2EWdvgH7a
MRyMWRoHxTFK7ShcTRiB10S2GaDvLaNfDjZbJYiDCTG2gE52nD33w9ghUQo9fQoHNON5jsxavhV2
kuV7EPlguJISYbogVtAXCSpXliIkvqUn0SOvO79PMn2gcK94feH3XdY+yDkdIz+FkzD5yPgjYIcc
kv7ipjUdlK5vEZ/J81krA91Ie2JP4NEuSKNp+N5Z9WAHqZ7IJFRbyX/ZpVHygnReKx/ytNWiYxy1
qr7DxQ7cdh97Y/8ll0ap26FDcdx5W8ZOi/eV2TvRrjEAdu8mN52xhgBDuxRfgWe4zdOUpVr1OGbW
XO+7gpTg+1iXkxoAb7eHoJp0s96llUQgqkb2s/ugFo1SoDO6zN+61qrMEKZH8VGgQq98x7e7fhfX
uaGGsOorazz1S681wpd2rJrPxYxXTdCaxvS0cqNAUwzC+u5I3YpeNLun2o3CXfvVstshD5EXBjym
iQQUFsxqXfVRSkP1F90RdcDwKtK/QOtPfmqG9Ii49Gl6KlvImge7Yfu8QsAt32hxOK1PtT5PfORh
tH/mSFf695C1Js3vNFy6n+jzGO+swV5G1KLM7IdEvrT5ksRFMR+oN49P6EbV5cvCk5Ds0tjSMz8b
8rn3hWVPD5jkDNF+XOrhC1IwuhfOujK+apFlPapqrnzxZv5Bs3ieeYNTpwzknET/1qR1lq92UT6E
o5gXFBE8rXI8X6ZOsgTQTOq3kl5uHJhmY7x0FDmGRxv5PQQNZ+boG6U05qAxWqy3Eu6Xz85YiTfR
u1IPvTKjc6GC15GPedSVxiFXUkMe00FWP6FaNWNYYRb+vfRk3vq5Z3WG35CO7hdhp28psiHfSgcf
W99WCyS0YmX0Pqd9omr0vXJN+vEgpw9KoxALZlmT9r5n0ZzzZWun2t4E2OntkTnE80UhDQ+nKKLH
mgyORo6XltVJ4FE+H3OjbCJ+pJk+Zzi+/hCjq7WhpjXTZxnPdhLi0OO+2OjHVUNod5PhfJi0qDQD
I42ktae7Dl2hM5tEkJ1JTf1q9AjrnYrCjuvHDkZEpASdLZw5NKBNA+xLLJBWVbPiETvTIb8e+8SL
kMQYLSI/aRjKq2M2pfNIvU18LgV9vjd3zgsMPXsZJc9al2n2lymb8yPBKnD6tE56kLptMY3iccpj
I3rv6GnaPWdW49QBCpPeI51yke1ixZufG0+dvg/ZQg0M4gCmA5nWmh+aJBfqy4JMk8dViDYMN2lh
/qfRAskD+Kre9GC4vTkcaET2TxOFANsvcNKK/RrdF1QkgXKLlzSbQFJGQ4sj4gJJxI8MbQB51mXV
1xGvRggPplxG6OXU5l5k0xfvFHTdo+MQNfmwk1SUYjZdOVvIv6X1a1NXGrjjmRVrraX92Ld5PX7R
EhkVu5jr5f0iReZAd1HUb3bjtu8R1BUm8pa9qsHtrgWsVspSs4+69eL4rhDOi4MwmgnfB2WyJ61B
ZeMDDD7xz9IpnA8jdrvnzmZv7xPeA8CiXe4Gqg1PJ0ANvJ0D28B9K6yQNZy/Yn+Vz/vYAM72WC9a
ig9MPKX110TphXYwYah/TORcOXu+reu947GfZYDb2fC+iep4CsAEjuNzMztA0VCFcURopN2SIxWB
AqBfpHNf+marJkXg1MXQ7otct+N9UxFO88RpstgZOoL4BCRavbdK3M2CNB5Afw25bv0nzUlofiX1
AgF4sjifQh6bd8Y2zHfmon6dQL581xSZ/nSczngpSrRjoDNW2Y+078Yfau7YWdgMce/4I8wCNRzl
bH6kUp6BTNUWFZIM++8rD3Jfhp6s5389rY0+DvbUP9ZTNf+aXHuia1zM8vNA3s09UU3if+ydR3Pl
Rpbvv4pCe9TAmxfTHfEA3Ate+nIqs0FQVSV47/Hp3y8pqYfXNDE1q7eYRStaQZEJJDJPnjznb3oX
98Pm06SuOaa5ubS2+7xQyo+W1tVf6lBJ3lNLjjG8yfJ6h/KlgiFGMtpfjYyaMQa3ZZL5JdI9f5g2
fYHrUI7H6qAMZRX70xjLD5UtZc0Bfefkfh3syfQyEOWh24/4zHkISsUfEd6uLS4lrGovla2iPvTA
P1Ofvre53PaVaXyKgQSFmEMMluwi4j3/Mdl0bFDSwjjKhkx41yKArLtGa6AynJtGdKvnZZ25sFpi
dNqXvvXDsSOeGZm1Ugru+45PBjzwbUG/hS5nH82rJ5Vp8m2tw1XfcanAS0jv9e7rGFVK/Wme7eI3
eouTBBWpQpSnNGIiLc5KknUYljo+2DhNVMQNzfk6jUv9TcfFRt8Rigr5yzLOjbEP21DBqyFeZH3X
N3V5r1pF+0VDfY9DflL7u0Fq1c/UE/rVM7RumF1t5P7iVip/L6irJTH9ppuBvbh9vtb2tQVXWoMb
1o2tm7V5giwEsm+ImptV+XZao9mg9F3kgxd2cngglbQ+m1z2Mo8SW/jBLhGy9eyl6dpHUkiV8yVP
ali7TupU/iJJ67fSGmXDrQZMVvwWiAJ3R8tctOu5V+3Uh6u/KLtZymc5UEejveqU3jJ8qUrH+DZX
rfVdO1aNHuAhyRoH9jT/1ubgKb2hV63Bi20ny/kiDRfurAWaCxTJwCyPfKG+x8htXa4M1EO580fh
+rGPYt7SAVf7rqiSSfF0c0I7cV60Qorh5Iar+b3su6b99Hrae14KBWsi6mPIfAp91pPL6ziyG/Q4
Uw6FVeiHTEqHye/lDDCjtnAFciM5jG46JKFv08FSmo0L2IWrBzJRCGSRZYJQO73EwxaXc0405eDk
jkjSouQRNnDh1ma6pU1yYSjAi9R6UUinG3Z61yMgF7nUE4sRrp78iDzKs8Kwu1r6+qcVf3ghBPEp
6ugK1eXTG2ylyVEVT41xKDvN2IVoq++jqYjevv7lLtQAhKAahVuVKtVZZ7fqi0Eeqsk4gCGWVhci
TP3bTEx6r4VTuzeRDv72+oCXZhBgK9c3iOIQqk9uq6PeVsWUOwAyySt3ytirt1NpoeSVZ1u6ohdW
pRB0h8+BdQEuVif11HmEKIjtoE7oqZRmt6IpvQvrJSyv+lDqAtT4bHyO+qnkbKyVeMuJ43xqRXtC
rEgqA2g3nLxpkXVJGVUVgNA+0veWnIQ3ag62VndG2UdMb9mo6XL9vXD3xASZaiBKKIDmTrZhQZq/
jraqIjEYS081Aoch3g08hWuurZZ7bTvImdeX4zh6ZmHLq5t1XXfbhJoMLqvEBXC3RNBucTHBHJrn
Tu0ntcMDyU3pcaSuHslj47cyZypHhVZhRdTIztOitSv6bEKiys+tLMLQVlf7T3o0SvOnqWzUzKv1
0vg8yplOoJKSDGDzWpsIN4ckbTKq4ikO7AWMmrXta/KmEVEZLgN1Iu0y1enDa/5KuN7Uuoj0ZPZK
68c1nZkMEdzJfgjBnSzvusayk500FrUdzE0eP7a1vOhfW0WbNYysVHTSSSiVyKsp+KEIE3PARX5e
O1LhyhDUwsCM2onLUah07xynq4S+tHDLuk8LZZivgFqoCHwk5UybpSkk05PlPhx8PdEQ1LRTWVIC
yshz5o9SZJj7xJmV0icJKgeEWsymumpmi5Q7UtW0vh9NBSEP2AxN+tFCZ05ybTRWkxt4y029s2q9
RnQIm3CsuTToHx91rvAP6wzG3kvNXhu8ekjX1Ys0FORdswPfQM1nkR/nwh7zO+DcxvvVcNLKix1Y
q7sxjpRipzhRhd03wu+AymkO6Ff1WK1P87wqv4Uo+3AUF3Ud3UqK1ZUu/S3OHr2oCnRVkiJpA3B8
zePgCOgWiiSFQ56kzuI/RIlxp2KFA8eTYnfsLqG02nQBo1ra9WOb9J6FZBS1isFIO6+sne6tpNkF
JwPnWL+X+oY58LJq0T6UtZkPkVs45tS7fTbkzX0RJk37R7q25SdTTkyuD4a+2DeJYke3yIhiG8ld
Khs8kDvhddNm2Lw6pWSjQCnnVXdbTGpnXC2SycUFqnbxm1PmjQmNQzXYB4AAPo3TYF7X9aw6Qbco
KeTqIlqu+9xoK7dOjHAMpiJVVr837fzzkMD6Q4hw1GM3nzPt/WDUzheuOen72WnUm4hGpOQNsVHk
t7UNStZtq1JyrmDID3e5vkC3nLLVSq+Qy+9Cr8toFOz7PCVxKAAjVz6em0PtslVl9JYa1b7PYjSN
ACWXaIl1TVTWnjkW1ZOu45bHFsydb3pUxBP7Zq31HcmWTD8yiqCnoEugrJ4KEcZANbEa3w1yqWe3
co5EAzzGJfykF8VaoMJvJ5/JEa3cM3Nj/eBQFv9jXBt53TVRPn/I1rkeAgm6eY8suSb+Zjon2T5r
R/NdtPaCsSFbPYWg0ijv6zFvKhqfhvadK8Aq3S2TM7yfSpRd3RGKs7zL7aTJoPEslhWE9pBQ7imw
pthXYDV+SLlZLzBcAAq6o1ZoBaYCxvIOybum9GJqjKqrYWNQHJy6bIOkKxzH61Hkrjx5cSLZI4Uv
yps5AaiG7pac8LGGHuLx6gxa5caSFu6SrA4dV5bMJttzo9O43eEmzUeVjL02xQPdDSWcbwZ1HFKP
xsNcwAiuaWlbVT99GJPWpsXpqN2HtK0s1QdWYJqeYnD7ovOU49yMadTnqIt0NTCaaPbDdKyRH6OL
E3t91MmHrNXmcVe0rTR42QK66TCrEW4Eyhimj9y5za+FOsTtxhFx3lVB1A9uPZVqoFycEseF01yB
ZY4wi3ZYRQmFVnDnq2PkbNVnxZ85rkgzDIAtDj1q72dSMIpVcilpUv0AMnZI3cnougenTMuW/TyV
P+iqlw9LVxpBFiMu6jpmWpuCQ6oinailX15POM6zAMCziJnKSP6Rmp6+s71iMG1RAzlgcVTdOiH3
U0lVh2vqftZbSnwpOorO4Np6kQWvj3wpAQAy94w4udCZ6/OmU62u0w5dq9pv52FWuGMsxV4f7PJ+
UkJpo2d28U2FBzQwLVRET1MrPUbdcKob7SBSPbdy+sq3Gy3Z52H1NXQK8zNXpIJaZTvuX3/R85wO
6XQSOgE0h2pzmoBL6QgpUTPVg5lHKxJYxuDPamZT1ZKXjaHOUxyGonyFABq8DewKj1cwpY0sTY1I
OwB3WP286KK7nmD2gDh3us80Wp6jaZne6+93YdsIq0myVer6QPbFxL/oN4zm0lXDmsqHXm+agzOE
34xF3rIvuLBaoKEwfdgw4r502setx7hKENiXD7PSm41nD1PxOza7/R1a706z6+zE2GC0XvhsrBao
O/wPDNEppjUxBwTQI209LBkRVDbiBBmlMtkPkl1sIFbOe2TCuBmkhkMeTLH35LNhvaiOlTEoB7xB
1t3amurvQlosgNOmX7coMnjc71rEBwZu+cinbkSkC3OLTJSJ+gWqD+ArToZP4iy3cto1hxEVuF07
AuHNzDQkLV1Tb5j0/8GGAJci0vBnwY1TfE6R0Qkrenk9jGore/WaVchAJuPBMMZ8AwR2Lo4HeIDF
KaA3TDBh/XhxtoY5lcZgyocirNjZsmR1T0K+vnGVKW6/OTleOQhjaWXtpqkjpR5XvrmHKdoq90Pf
ZFAdLXnEJnl2yp++XPJo3CoRDhQt9tNp0Ju+MwdyL6RJE+Ndq2nL78o4p5k/2bX+rVYonGzs1Avh
gUgPLgrhMxxOTjuDTQ7Lz7QySBmgLQ6j3M3+smoYMhr1cC3MD70B2urr0eF8G1HZFCQycc8zUMo7
/gCVU86Ksa7awQirfqdMJT2liTaDgyjgzw/FSCCLqbbgZHwa4cFRmkmYc6IopRHSXZuGPEAtxlx2
2YBQwMZknoc9Qh7UN27rBCZ4accvhq46RnCSrR7WETw9tUPzbu11YyM0nH8yUGxgUOGgAbQCzHY8
SoopZ5M3kYyskZzctQY5bqIW5q2xQCceZbn2Fi1Xnl7/ZpdeDcIfGEJMu9CaPRkUHcnQ0hNZPmAQ
WNx0epMdKmfYEo279GrsTjCKVFgEsOv41WxoNKqOa+QBEpH9oAJzoMnWd49ZFukfmsaRQ3eJQapu
5AGXhiXIAdBhhVhYehwP2xN6kjUZ5IOi1fJbKUkRrMmNZD/SBNM9JYOeQHaQjs3GuBfQNJBSmFA2
A+JkLJrjgVlIqj7CYzpQvrYEBaalM5u39voJRX0wNc3UGqHfkYLu62RGFkzpi8LPys7asnM535M8
CeQc+vPCi/70vJF6+CdK0ZCBLmu2DyloH1S5M3ZK021hiC4MhVAJVTqRGZwfbaXV90kh2jN6U9+H
id3fZ0qPYkkpqbufXbTPR4oJAgvzQI6W4+mFbtZVHUYmB5W+QONLoUE/zKgKZWNHnm8OSLfCQlaA
Wgg2J8tWneM8KTB2ORhzWt2C9S/9ZVTljVh2IVslGYAICakNBOvp21DLLCWj1uWDOXMQwKaBXrOf
lzRV93ba1KNn9EP6+0IFjVZyV2Zbm/MZTnlyS8FaR1QHVeLA2RqBnKEPkbkoZHWUId0OuWTYK1nJ
nZ/OY15zo10m2QWSrr5DwII2OTxR/Rsacc5nx6y1b3I2T59DbNGx5qHXej80lOy9ORZy4hPdy6+Z
Nqnjk6oM1JNa2veuPACjPWgIHDxoXIiestg2vtRqEjc+RutS51mdNXxtjXS90bqsl9Cug+Ph1wsV
m43NeiElArQrDiwhZHxmf2OkdtVlgP0OGsYG1NpmxMmliL4vV20Pntlw9friPd0mUMJs0SCQ+egC
/iV+/iKH7gpNLW0Tct4wxi2NMzr1upTXnlTE9WFjqNOxnvm1QIMBEIJSJ+gcj4WgWGFTlJyJQykd
v46C3n0uWbN6v2YA6T2nnfsbFBcwK5CiJP7CkStVrjE6+gPZin07r2BeXLhkqOv1tMBVL52qtvqc
6uFi3TdAgr0WbPLTHGIO/701cudWnvpOnl27iU2TwtFkIGg4GkrmI2RhxA9dPBt0zdt6qLxZeGx5
UW6GEXRzS/6yLs6KmyEqov1+zmWUUtW6aWdf6sy88yTBvnLxG4NiLa9tE10Nszx/MiQ1BjVbmLxg
X9h25MfpVJeP0zR1e2Pux+VeDwsKGR1Sr86VPjmJ9tioUcrxGo0ZmickqfWBEl8SBRX1EfMKnM6C
e59N2ffj61/k9ETig3AuKPRmcKs9p0sisZJL7IvhkNi1jQAEamuBFoZDfjPSfR+vqDqqn50qnqMt
ZvDZmcTQApkuqO5kTIDFjtcC5imqLknmeNDsNso8O65xVYqnKvoqV5k1ejEOItK12aMwfVB6SfmN
3YrCeZGvoOV/ehZI3NhqMq0doK1iS77YAtaQgoqn+n7ounD0KyQV3FRJzW+ODqLBrIva060u2gjm
zy/4MswxAbR3QMqBmQPrfYqkxTiAwl9dDYcJnNzIFd10HpSCuhyibxMiZ6k+Uw2Ol7CS74o5gkjR
RE1v+lJad2B2lCjdkgk8357wNzhf6G+RFPHP43mIyyRNUK9cDnpZOQ/RIKUHW540f226bCPKnR5l
Fqwm9JpYANwI1DN8bw6LlMvvtNICGtIrvS/y6xr4XfD6h700CvoxwNzR60IO/KQ+UGTOGkrqKB/W
fCj8eM1gH7f5Ft/kwlLWqGM9e/MweWegfQPRp8nOCNkJhuhCaVxGJ9DudlYzKL6aCat66DZV0tw4
UmPeK2U5bQTx833ME1BDo3qIXgYd3+MvV00duB19kQ/DlIdXIO6SqwZC7j6xQuuQae3iVWa0biQK
Zzdc8RGpu7CDUT/lOnmS92gjgnf5hNgitpbgc9TQwqZWguMc74dylg9jnTU6PQvKvYq6dEjz6XJz
A94u7lH9ozcTW5FkgZNEN2Xj2c7o+c/PhtICJAfOmrNjLY8ctDvifj3kSq7eVOlkimaS3fxurbjW
AGoZixm1OBo3fieaFmCCnLU8yGOrxx6Q66j0QIUiEbXUU5m4cJsK9artyTY8qcc60zUR/Wo9reee
4oXxZH7StM6c3bZGisYf1KZ7NLlkz54MiOMLHsNdjc52M9JAobL/NLH7H+YiTls3FOmM2/ZNUbpy
JE9/YGuRUAvtrTRxjZ52gZuDs3/UUbX/Ig99vWVkdZrwiamCN4CCDJ/pXBxUN+swcfpuPbSGEt7L
RmndFmmEq4a+Zs73ElTeH3gaD+3eqlrzw+s79EIUpAxNTQZ5AEqxZ7kzjDK1Y/+sB8C7SbWzFtX4
I4vQqnD1rLBmAbYKH5p0SHOvIziWvkgiPuX9jJeDovdUy19/IHF3Po7KmopiBbVakRBxVzveSbgr
oVjX9PKBgD1JNFmWdEQeC382RUNI2u3jjN6QAuKr8BddS8goZUnbuAVfCMTo0ZOAE7yo058eDbMu
lVG4tNOhrtoUSIO87GQpC9+TCNYbIfJC5EABlHyM4j7J8inNU+/CkGR/nQ8rPZqHps9oNRdN7U1R
LV+XRH6/yNL8z0n+j2/z/4l+VI9/zmf3z//k379V9dIm7LSTf/3nw/ij7Yf2xy93T3X3CwHh+1Of
VOV/ij/yr186/hP/vEu+AaWp/uhP/6ujX2Kkv57Ef+qfjv5lV/ZJv7wdfrTLux/dkPfPA/DM4r/8
7/7wlx/Pf+XDUv/4x6/fqqHsxV+LePhf//rR4fs/flVfrDvx1//60f1TwW/9X/5CNDz98lR+/8V9
an8fvrNC/vyzf/3uj6eu/8evCOO9we9Y+DAJhSeMNlgq04+/fwTvHn0XTXALBKDi11/Kqu3jf/yq
WG9gUzkIqOlUnuAFseWphD//yHwDJ49bkSKiIlvO/PXvOTj6bv/1HX8ph+KxosvT8VLHHAdu8kL8
x+IfVKQs4bZxvF0GYMs2bnuLn4+F9T6Zh+66X+yloh+3yr9rtaMO5O8ZYGJZGe5K0GKLi45mo7vZ
iHq5SmP2rTGjTgEmUP9E2aRzvKWfkQJIKNP+nqlhHoQryr9oC5T2Rt73rFL0X5udp+fIJOiL1gyy
JGhxHD+9JK+hvFTG5MeDsTxNINjfZyYtBHd2VhqSjtP+poyxitpbCBB/KVSYkwOEvAm4tKioH9q5
QMVeQqC98iYEQgx3kDLtYxQru6yQrXuKBcvj0GvTZ61FiMNtVk16HOdkJZaG687ElB0P30IqP6+o
vMkPUV4CgIDJu7w10zS+DcFVHJwFdJw3FSCN3X7JmqBD93xL3vQ45Pw5FZhvIdMpaDmwN46nQhn0
EexhNfuAnqi/92jRcJ2RYBbIW12b45Dz51AEmmdcmOB3ncx6gqUe9aVs9k1robWA+/t1J5DNqjPa
rtWFVhANf1W8fyri/NvocRRx/ptx6f/DiCOK6v/x92a+EHIi2vX5UZwRv/F3oFHfOKpQyAM8xycy
HKLJ34FGe6MSLChsU5SApK+wyf8ONPYb0aBiD2F8AD1O8FX/DjT2G6pvqG0Qa6AeEZ9+JtCc5Ak8
kZDzAUPuUNODGne6VdcCtE5nRroP/i73cSL+FDlavlvq6hsN1d/txH47NItyhQZ/fd2NAFUWHcHP
FzP2V/h7Ge5OMn3xFKKUr6Glg/YTlakTBzQ9H9Fum2zdH+AK3wz2eG2XxY8uTT/MUncDFhndn9TK
3YqONn4k08ZhrZxtHcanKsQlTcDJUBg53qVEglrphkb3C90mZ4aCrdEry5qHujDISUGpouCtSQq4
74VGbe0ndgPnAcWhaT/lpURFYkqEnmXk1L6dCSp4M+Su2lbtVZ7XdfVnGv6/2+7FYS26zv9+24nT
/el71b083sVv/LXtDOcNuheoYFJvBTdoi73117bjR4iYUQflkkXfzBC18r+3nfZGoytKBR1FG1rf
Dve9v7ed9kZc4IUeMrkBjQbrZ7adKs7vlyckD8WpLjj2aEsQsU9aTWUKD02tdclLDeUW8Yeo97lX
JbsV1tKwM/H/bncS7KPVdTjBE6/rJFS5Y3B8YBBNtb2O+6X7w8A5UqWwlU8/RmkdvbWt9GiHZ2ij
gIRSpu9KaMNg6WrzY2WUKaSJfNX+3Dv/uxRfLEXx+f79UvwQ/yDZjJ+Kp6PVKH7pr9VoqSJv5C6P
2RcoYK4//1qNtvyGFcpCRVmDGxJ1w3+tRtV6o/7Z+6Sexe+IH/21GlX5DX9GdGGAFmCaZGk/sxo5
go4Wo6ySZWoEXtFYF4v/OPoZ7dQtbJY6cKBpQDKYDLfECGf/YlIuBPnTGPvnKOiokFQLtTrx8xfV
QHS8Bqh8Wh1EYeihceoQVp0CeCyot7laSr/HsMN7fcyLb0YxkK4uB6Ztn5wraxVDPOQiHhS6Wu2W
FlAc3o7dn9H46Nb18vgSH+JsAmmswmLnYivA68evhoR4D+2rq4OKHlwEQLbUTV+OIUxUMmrVfqRU
cu3q3F1ul7yX8HaJpPxaK8vE2LcKkPdGbmCPDHnxe6JODlC7EtvD98+410Ct6dxSr+yk2yWmyfY4
KEak7odkWdIb2Hz23UAv9qGmxnnVdb20AZoRkfLk5bgqA8vXyeYFrJyY+PK7TRUwwsEZq6BbJf0R
KBk1a72MVa+wY/XjYA40dae68rreCfdpK49X0BDT/aKU3C6kxpo2ZvssWaCiQm2dmIkIGJ2s064r
ZJU4sa2mwp7BNq+Rqpy/QMmFhSJXy2+L5OSP0qplQSSNpjvbKLlK8qxv6KScLyxOFdyoSMAg3HPN
P54Uo9LDcSytMrDCfPqUmF1xN1rJVjH/bF0JEA84ImD1JjdCU/z8xZaREhmF0SnKA0hgi2dPVX4t
m5JgnUntxqye7U6CDzdiaC3kndQ6xSp4MZRu9KrSyWUc6EXZ3BRzP3/q0Q8uXbsqP8o05b4rUTtu
eZieTSOjooVFn0w0S6hNH4+61FqzsG6igJ4RhG05nfPrIeu2tPfP5pHLlxAuYjpFMnBagI9Ua2yU
XmmCBOnQ6zjpse+y2T0gFu2fjTjPQwm/UpJ0wdI5fqOwdjLUiaYmkPou/RCH+k0nWe0GBkqsrpfZ
gygJ8J2EqTOhlH8cD5KWaj6hTV8HSejklDjn7Ert5/GhaJ32Lh8M62dDt0XtW9TL8GEhL+K0OVoc
yTNEZ5mboLKnR5jnt1CfO0TsAfTO0jdjBmr1k3GbAbHIBjqHmsV5qzokCmK8bBO3bTPyiiUN/VKL
t3S3z1bf8yiUQjWTag5b+fi1rAHVa8w560ApgS+t6oBjMLThn18RQLAAihJBKSydyu5ZmFbQydDr
AEnYcLek0+/0/7uNQc7ucSwJUFKMQ8eEG4jIXF/u37BvxoZVybvo2uphkVuCgl97t4XpUKD0d2uH
aXaFWywWzvmQ7Bu1jHbVJJsbceTSnFrA8+jX0Lih13j8HGoJ8kYN+XJTTWW+g/i0x5gl3FiQz7i2
kx0AzIWlAYIKMNXp6wKmN9EO53UdvFp9u1d7F97iTi2m90sxfoiRo3OhqbiaXAVR0hxg4n6dqb27
Ed1rrxJYZCdqN57q4rsTyJh/GiTyc5pwFEOjLMR+Cq9ebfggsvc9ukRbadSlQcBvEaRZtaK5cDzB
moEpi9wySF33ZSBJYwnVRI821tOFiCkqnzY3coB+3HuOR+k6O6tS9IeCEEfAqwGGyYeMqHY9d/A4
Xt/r4k+dfkoOcqwKmDIaeScnD1S1cBzgGgVjBQAkLO0C3Syj9GtYQ94wZ5JrFM2ya+Wl3njJ800D
3oNGFtVcioqcfidDh3COU72u6gBR7/FLigfeddlFUlAPXe1rZGc3gzVVPzpW8N1UZPk1wvmhZ4Zg
y16fA/HRjuYA6CyChirxATM08orj6ZZA8lc9Ru6BGjV/yLKU7uplzHdhj2FvNiBv8fpwZ4e9uDJw
zxXaVoBoTw/7LrQjmj5SGaR6gRQZKvCR6o5GlN2nYT9dZUUVLthN6cvH18c9W7uMS4GcYwv9Rupd
J6+JBsbUptNQBhO3pTu62D2iWpGxcTrqotB5MptcL1Ah4z6jExRPCqGz8Biah6UI8kHqPza2vVDr
zYcr5C2km4VmoWf3y3SIizgOesnK763O1nZFQTJgDsX6hYmjV28XMLSwxTRrX5/SeRctlfPBGvTP
hZ4vbzOJY5C7yxiYasdHygRQHryDP7dRfa1JQ++W8jz4kmQMb0EPjrssajO3zEcscYY1vgnlFv1y
amk7DdISvOcyCfqemJRFQwhffc7u62I1gfNuupxe+AyCHQIyg8jAteUkhAi1mUm1ljKIl8XwqadP
fpOOX17/1ie+XiJXABmAyQDOfuKCe0oimFQJ88psLoM2zL9FdfIwm2bpJUlC8VsZEz8by8dYk96X
cK5QyzDcKTSDeIj2qpaVrlLWt9Xctu5cb4oWn0Uc8WRcm2nT4NvIte14tw1hMlZ2s7L81Xk4rErb
+muNojk8RcUblYgdgBtPoMO329h4Z2H1ZOSTsGo0TgrPQS6DYiomvHKNyS0zvL+LZKh2r8//xY+M
XCYZomA7nOW846pO8jCVgd3OKI6ZTew1ZrzV1r04CgQRahEydeTTS32m1UgK00YKpm5QArQyEIJY
w99+/lXQiRPA7Oek9yRsyJLRJPIsFUGr2NjZDCpkn2lSNr7NpVVBXYKSPPV2Lgsn38bEhcgK65Rv
Q3KxD209+xyHk+Ev3VTdpQAdrqeoHxElkPQtnbhLs0jhWQBQ2Zf0/Y4X5IgTy5CXcxHECHX/pqPZ
4kvtZFy9Po0XDhluq4hac3cgmT8l2K9duMAhSIoA/2HzpszL6Z6oGPtVlOheG+kxPY5/VcEe/wy4
L8siFyaUD0bxhQEh9svirV+kQ+o8zY2KJEEgjZ0UGBoGY9jnaQF+GED4hnLw1dHinCmXLdNIkbif
HADQDqmM0XtE9FL0XF6O7OR2Pk7VmAfrUrS+0WmatyKG7GtZm743+ai7yCpbP+qSxq3q+ufwxM+R
72h4EQVevPjAIqqlocsDqdFnr8Cc05tRJdrIXi58TlHiNkmbOOmgox2Pks2hWoedwShAM69mMs+r
lEKTq8TqsDe0dss05nxSCZYEFGgY5Eu4cR6PtwJobOoqzgPMH2S/TKvPdGaNLzaKbcgBmZyBVaw/
SDFyRsU82oefXUyC40I2St2cks4ptQA1eTg7plwHaZM9EKMdXx8s6QFHytbL67LwWGTyvZVHG1Hh
rJfNlZfuFKkS7TZuWM/6dy8+pqI1U5REYRU0TdJ3d1nRhpVXpbol3cB51X6gr5ZxA2mlpoPyGHd3
OgqPnTctoVztimh2Ps35Kmg46DG55tKaX9pOGS2fGpf0NKW5lbrKssxQRVPBUQWIRBXUWpf+HYpg
VuLVw8C1BaUbiPwIVfTKHpWV7rcStDg2iVH1Ff/hZPJqu65r/Hs6+4F7jq82kml/QSkJ4zmpmuKv
GYrEP17/JOdRC7TdM7qZ+x6cA7FgXszM1Bcz0ndpHVgwnL90nNj4X7bVl9dHOc9VkXYArYT6NQUP
wsnxKOW4ouXS9FUAAO4hjOZbZXJsNKvKDzZdO1ftcDZ/fcTzAiPwBVFbZDzQh8TL4yEbGQEzu03K
AMrAcDAxN79GPXD22R/RtaMiMBNC693NiJJRfWnV9KGzpi0r+vP3Fg/B8U2SIu4oJxd6JIiqDC2K
Ihhx4lLJk0fUAZsVNPEcAbQrrAjFy9Bev//8y3MACuogIZvU4SR5Ns0Qk2pDL4I+sbJ9WlfyPUe/
5OtWm/qol/X3SZzaX8Pe6hDO78o9gg5r8PpDnIcaVYjjww6nSSe6HMcfwJHitpBjPJykUqs/5JqV
HFBI63fWhMTXEMXY8FDLT29SfGH2OkalG+NfWgFHD3CyAqqOTKYJ1SIYtLl62/Rr+nZGjHKXjJPk
p4ZR30TYiu7BpOTeqFfwFnBq2liG59vreBJOtlfYLzKmXFoRNMnwFPWl/c7Q127jjL40CI1/oW1P
Y5Mq2PFM9x3l7VGVxSoDCtkBJHUVtdA2Mo/Lo9Bcf/6iLKzjUeII4l4NpodquS77vVKojwiY2BsZ
73lRCKkX6A80VSnACKG042G00ela3W5Io9KiBg86xe/nbul9ugjSXW8kpdcM8/hYhlznyxL/NxzX
sx+2nmu7dZbM+7I2sqtoGTIfx+4tq+VLc/Dy4U7mYEBJOXWUjs9pV2ug5uXyVgqtLQlucegfZz5M
wTOWgb4ypYST7xnHkwY4miko9Tr/qGlNebuisrJL9Xjjln2efjASIkOgWhTqcKeleyRoomzQ8yJY
1kTx7LbU3Bjhth1uyF97q9y6A2wNdxKWEMdAtQ8ppUBoX3lapZm+2eLbC7wlPTih9HMMapHD8Xp0
eATQT8BtxOd8cbh1fYTZw1gUAarC0cdCq3DV6WLTj8F/U5Wuwp/O5sR4GEvT66WAq59kc1NYmHa0
MF5YDtJtPkXWLlv02nPsbgnUcBp/fjxNyEQAhYXHd6aiXpadHE8LraU4wTjCNId4ZxvV04o47I21
FtX+9Yj+XOU+WZjwBBxgaSAyMDQS3/fFfEpRpWZhJWUBZ90otEH/6Gvbi/DVqaLyQZIB/I5gA1EU
vEV58DoJbd8qKvTlsr1URbcVvT4/G9J9YpZ+XtV7La8CUjEfX98t0rEIE6ePCgQIXJQCAJTe1PGj
jiG9h7Gmg6jnluzalB807YFOfY0sHjZYRas4Gx9D7P2zEU3OW5mqLn3Fk8BlRRFqXI6ZBZrcToFm
SaJClWSe3KV3kVma1xEChZROzG4jZF4ISrT8aL6BiAGEdnpFQ8VwLaVqzoJlGtDow5zGh/HQb5xk
J4SG580EuotMSmwmi/9zPKOSJa/45cUZ1tKl7eU0tPYW2j4Pc+9YVxNiWtdwHNanvE8031EG+V4e
Z+dg5G3m1/po3yd5a2y8ufiIJ1MOzIzg9YzY5f50/Eid05ZhsaZZYFUGnMCyJ8ORE8XXcnuryXlx
KCIJ+A8TJ4HTpQ9H36a4y9tnCNgGpYz/sxr1xaHPnE+v77ILn5N4RTuV5FWUfk7WUaE2CNR0dspd
JSxA9DXoLGX2Fq/hQigGuUQHgks9Iuyn1YoOkbGlqKs0KEZWjj0qDqbaSLwNYbgGZTPGH15/qwvz
h9Q7A7IbWUDySSJEX33kPqilgRMp+jUNkHlvJe1ybaMn6v8PhuLN6Hug7Ejv8XhVDBJa1onap0Fc
jCunTNy666Kh8zKk+sb5+bzCTlYgVGOs52Fp4BVy9rE6pRqG0UkowivTB6eJdc8ZEc4w6rH126zo
rlq5la/Wcon3ZmPqd6tklgeNBuKNZsf/j7TzaJLbCMPzHzKqkMMVaWYzdxnFC4qiROSc8ev9YG1X
cTDwwJQvvEhkTzc6fOENwWsUoyQ6UxH7RzFCrbaFSQOeHw5uMTUx/h4oeuop/QMlE5IHPc10Zy6C
4SVd5MDVgslyWvDPfwqLAFYHrH5Nmem2w0HbrJ+op3W7MKeJZoerD8gczVp/ZLNyfUGvfDoJcDyd
EoDVm20uoW4cZ0MVn8p6GfxSq3Rv0Mz+NKlJedJ1IfBr7qSDF+x6F9Jr5HVeZ0VjbKuEqcxRB5I7
ik9UW1IIYJbm1SV4HcMYDvb7TvZB1kMY97/6++Y2KJ+EJBIjGMOnvimF09ibqi8piEX1Za14YyTH
Tl3W3Ys20kEYUeVy0PE78hy4vkrozwAIowkDe+UKejKQ2oFgzeNTA+TI18qs87RJKw8evo2zwfoy
MMxqAsKNAjN+C/ztewG8BOKLpwxsHCFAKEhek4iBKyzBRLM2UM4ZCJHHKi+LuyhowpfZKr6HQaU9
LiNkpplN/KDMS326fRFco574YXxmSg/aqgey9SaS6L0g8CSv30AI7oR4nBx8sduzli+yPRfF9FzI
Q+flSEG5mbwY56UqAQQ38YLH2iGrd2/zUXQzeTxXTu+21KLp04japB6dwlbX/grmGYULAlg3mlLt
gLxxHYvw1Zkv9WjitasjrLU8z7Dv0pPI9qZi2iKj09O5QpigRjNTVWxkkVcpluKo1La378ldYK0a
IrAgapuXt4fcdzGyWnV6ktHt8SYEC2wuUJW6yzCeu6V6VGfhCRGIHPLgLJ/MSGk+3v7sO+tMToPu
lckrSmi8ub+Mse/7SA5TovC69BR6dGelRA+8gQ958NTsXGLY+cDuhKPHWm/bDUqcRIgmr6+aLLf3
QqSb92DxO5vflnqthlhJ35V/jEUB48mJXh11wSpeAYcMvajmJGXQWUaysRHQFaVJeRjv7S2jsbaX
qRMjTmRsnlGlqE0obmpy4uF7hgpqvsyor+IbZyJGKqVdaSdVN7piIBHIi0J8h57n7Pax2tpFENY0
Pk3hkdbBg1RJ1Zc//8QrmZe6Eq0/brbLTRYpCBGY05Kclmx+Tk21fkxMvCUAa6oHMs07VyhWm+8t
aDgNorH+999SHhVZFKQ98+Sk1Hqy2HqeQ8NR+zY6CK+v4zFQdHRYoIq8g1w3m5ZgTFgkrJJPpjKj
uKfqoa3G7b+oGb1wb/1vjuH/Fey6t2/XTh+kq1XpcNtb6RpZxE+BwJkMMvCXViVmjusCWkiOHr8R
Zu7QH1LB9zYUQAVSFKCoq4LH5VIm+K3X42QRchZl7FcVCvu6RXSrIMrr3d4f733py7iMsiNPLzEn
T5OyxQyjjCtFoxiwQQTpY9Qh1Nh0zwSgj4EmIytrnBOtvmtTaqOBhBa78SbWNQDm9tmMW7cIqbqP
DVIU02ejGs4Hv01mnle/TaW4xdODKKC2OViGkQozwV5ywv2nc9JYNRx9qiTbWH0NdGTYfNQOq+dF
k5Hb15Hs64NlOBlCrwOnQf3j4Oesedv1z3lHOxEsI3Ny+VnqlpgobThLCVr0Xgy55mHKmx9ZX6Uf
wnZ8wyZGdEGD0xgAtuqkejfdQ/VpPAVVKD9KaYzd/kXXhWO+HboEZLSAz6hdXv6gAtyHKI9cPEll
wCLMBQsXD7F2gkKU76pcoXscWfrXUo6G87xU/yFoWqV1aIqwc1ZU0eXwgwFRXxz4PNZYkcxLtYo+
gK4fxCa7k1xJSiCgFZgq61f57V4JyoLoV5gZhbYJnBCz/iKas+RSjdZsZHVFZzYH0U5GNX9uS/VI
Zfx9FldfnTSTzirSkkT7l+NPSY5HSTmQZWYSyUv02g8L0pf63SghfC2aXq3AIuAD6731ohTcQFad
vFAT/NSM1QkjSb8SDbdrJTuXgFrE6b1sZvedmj60YFLUIvnZpdWjEQ6PABedWkxfxWr8pc3VYyHT
6JJjDzb5p7CcPiBKieqD4oCRcUDNWLaeJafJSlG+xSR7Sr/mdflzjVqNpsaiS7wHsuuTyj0pJudj
7lDuD07iOMEfjR6QRSdDMu/SuvJHRTsn+BlVaJhPoXWvA1cau97vc/kuF6QPlZ7fiXP4U0jHh2hU
PaGPXuR0lm0G4xLMXN5uZ9TLb52gnAdTOwVTcRdIqNOYY30ntPXH2/t+935cnfTW8iE0pc2+N5Q+
rMeRgxgV9ENjZRL9vItifoZlfbo91N6rRvK12u8Ssl8RWqfYWnorXd9PQTJPEfQkrGCzI5D//iiI
pUDa4DI2N6Fgjd0EKDQxORWhVd+P7CSEIeTyP7zQsLmJOFcmAVC4y51cT0omZ/qYnNQeseswEBNX
yKfs7vaK7XwcDqLMi0JRgeLX5uNUE64oBU3cEzgpFaRRhTwjVt9+Wh11ZHciAUaiQ09LB8GdLb5O
GxDZSFRuhlk3l8dBSFVkMnAyV8o0cZO0Kg9yhZ2vtOr8k6oCI1Oo8F2uX06pr+tlZpZRhX/oxz55
nvXgCNu8Pwr3JNXqtTO7ue8oIvQ5NiE8/n2T21mu6V448Obe/kq7o+AsD/V/Dfy3e8EgSh0RK2fH
IeX8oMfW4JLv5QdVn929sDL+CJ0ouW4lJnmxF1mJ+uTUI8yPlUw+Y0dUVJ5mVEf6uu/Fqs09DcwN
pTkaNJCMt8SdYRDjUeigdCQz14NNPyNHZteI2/HcSFX00gs52rQxiliNDzSs05yFIvF436i5mdhN
hAGBIYgq9gS4LcYuL2v6tYnkGnF06x+k+BZPmDrtyxTrdealhgBYr5gttPjxh0TbozIG9b7XKlnD
ya7uPiLB0gt2JI3DeJpmHV2uwpBmTMvI7H6il1X4aWxBPRND1SruOfG19BrI6I55A3LL3/QmTnrE
FfOxO9XagHZlDNlqdApp0E9ZCb7YCZpS/kskb0/svkTeKpeg81Pl0H4CSNEwzsnpKBRGmb80+MXK
BRxQfOt69LFKUdE+jCZwDICHcva96tA65/fN0xl9H35qZ6G24LQmotJZJYpvnV5CysKrqvka1VL7
97LQoXXw3qsslzc7/caRueNvFsg0ZJrqQa7WetuqNEyALXnQ/1LSRHlrSIM0UFBjmjrFoI+RXadG
imMwDu2vDejPc59LFUo6Sy89smb9co/rZPi5Ts36DtmE+gNmAI3Xz1FJL36Rn+pR6rEYnfOzFRsx
omuxPFlo50hUMw29Xr4qLfJjjhkIUe7ePj87ecHavKJWsmrOkNRe3gVCIwV1iUHSKceL5lRZ5r89
nlu22SQfRGTg7svWVA8Cob0jS+CN9Oa7nvNWiLaJlIK8kpq60eWCO7XC4kWxfmSJvXepcorQhKXo
x4O0ueT6sGM96R6fRnI9YhlZG05LpU2+LAXz0zJKtX97JffuCEqoq2UsJDdt21kVxVEc0U6KTwry
bB5s8hajeQoyY/5nMnXv1TfeV5CAQC34clcs5CFfKFZN8SnWE0wpQsV8w6KA8no+j6eaTO/vTF8C
7/b09tYTMgywGmrAhK+bXC7rZYSYKtDOxTjJ9+xPpOryqTyVyfST/pp4sEl2VnN1TAfTwhsFCnkT
rTZBb0iF3pKFV1HuWCl+E1UV/7NAPzqY2F7NkKFo8rzLtsCiuzwCprw0bVqS8Otmk38KMh4T0Wwk
twZK48RqbdgSMAAPWyhs0AL86Bq5aj18/KKHcBCP2Cg7B/Li16wL81uaYOZJbYgBvYxpGp2hLDts
z9XcxfwbJHAq4Cah/h8Bov9rcWB3sRWgM2uTl8BtM2bXcU9iP5mc0AiyPFx5KrevZs1fjFI5uG92
ttGqQIsPMBQgGrVrqvzb9Lj2Q5PXjZB3SbMzMHTRD5OkcLpabT2xpUZ/e9vukEVo1Pw24CYMGc2k
n2QAwidjAacXJhPQoxC3U6UJalcr2sGhxynclUlR+HI1Kk6XGZanz9NB0LWT/lEwB3BBSYn6mrm5
aEcEcvRUItFZyR3u0HQVReniu4zhmpdYRu51yDufxCYVznLVHx2nK2UiauFoaCkalVeKELA4Ltcd
2NNUJHhXniCnYqI7lV5pmc6Y1o+d3v+LE5ynzrGvpw0GO8kdeJRHAjiH7eAKXfXXJJXfDDm4y/T8
xRAHZ8r6T3JvzQeHfudlQHkIcAP4WJCbWxbmADUqrNcO0ai32EAlhYVgeDn+eciIbArrQInTWqmR
l0uRAnkXCwRVT81sjnbfy+UpNVPpYC47G2/lGXM9myvTmHN1OYyYKXDWY9JmvFNiwjgr9/S0S8/5
MgV39IONR1Tuq7eyyAJPbCLNk/UGx8M2/nX7BFyfuLVRSdJncDfSGdkc7jHoMVAPaop+kVw+plqL
wZOgyCdSwvJHXSvG+f9vvPX3/HbCxV4OGxGMh2/MyeyqCUiuaUlDr45mjTJAUx8w3d+J45cB87t6
P5hxCvKUNjZXimyxaWioqD6sqOitQrJXQ6MghQQdmJ2CGyVA2/65rYbqEziNmFp2q5Wf4qBV0F0s
g17xa6xgEttAT2YgICuUhy5qzdldwFS2bhXqo+lFQwKSZJlb7H0xustFNBMD6S2oOC521sboA1pZ
iZO12cx1TYG1X9VK+0Zs3baflB+9peFD1ubvglZgkf+xinT8AcE5/xYbZUfAC54CdwM1aQa3W1b5
wUiVaz9pF0ruhTiamaOmpL22hJmjPyPA+4Z2kYg4V1Z3JsI7QZqfA63EeDNmqR6HuMt6F7XmnCwF
mXFbylStcnW0vNCsrsMyc01NQT2xyic9dfH+zF6n1Ohjb57jr6kmtBUm8cGEQWogiHgqD+orxtJ1
ZeM0OmUPtMwmE7dQdzSGVvIzZNlyV0chGDQQYpJP/PoEA2jMujAOKjAgTHtROULb7mAHCVlXzOmq
bG1y3i43myxkCERjrYuCgYyyZ69g6ak2VmJ3pYJi44yiFm5ds0/HILClFnVufhemVX0cv5h1MNzH
lrBqjaEihOjDERrtvcC92ZqALeiLGatwDNWXy5+XTI3cxbVp+a2BSSnuAQ7oxhJze80tI0NyiIPf
4DeqNMxGATReamMAwQxU8Atv+gxiOWgfKqP4yM70/viYQmqmm4S8xppubqIeo0IeKuAt8o0uehwX
xZjtRhBfi7hUv0oCx/f2cFfPH7EqRS705VaFbagslysRdnUSRfUSn9SwGB12lOksUTI8mdgdO1MS
gp0IWvyupL+maukOgo6rmGodnCnSZ6FvfYWaW6ZcQc67jU9w+iM7V8IPmJF8kdIU882++qWpw4fb
s90dkLYvoTJCYXRkL2cb4ypXj9XAQzZUwSlLi+6jPkNdsWbqrGqt6XZvdn9ccAHUT3OQV55FJkLf
3IOFADcuGpil2OtEMLhXOkUwH+3pq+dkHYUYhrdEAYC2rdVb6QRvIGRqdShVd6GGU+MiZJEXtXPv
jUF6JI28LtXFEVrHo1BF0ZoiPb60l0uJNb0hZVG95nFompewfikqmU+BXsw2jV/DGeRKW9sWR12b
q2BkM/DmaqmHsJl6g4QnyWPRzpdw8HHnPUL+7iwnLzNhN9h9wF9bjN2kq+0gxzOAhbLAuW5JDb9b
ptjTxXl6SrVD5t91WAJZmUhwrTivuIQtDEwIQ0FOgjo6BZUsn/U+U96qcFLuq5CdinsTjs3YO53m
QQsepNAo3SBWIow1E+HT7TOys77oEOO/tlLI6WtvwrBqSmohKsKIgHj+WWhK+Bxrknh3exB5Z/tc
jLLZPogWaY1gwhgOoia2YcMkjiy0/1KlgZ3D82HTh7mz6slPQhoSlPjcuZwTx6CjaVtB4kSd2XhA
ElXMEEUv0FcK1Rx5c0zHIeZFn0TxdWyTD11O0wTAox3XRmMDf3igqKJ7bde19u0p7e0YoAdrLxGk
B2fw8kDUfTUgFp9GJ8TFVHskhfFSXfwMLG1wkbI8IuVdp8dsGPRVdFhrlDdwDrkcbzJyIVk6IzxF
Q/2PEWeym8yq8iGFcu7mgfam4Z3sgRmLHrmAOypHQebPOjyrQdH+GOO7/hbE31YkBFectsHJF4rZ
4S0thCerUhJPUMYQlaB2cQJ5pPyR6apvZstRgWBnC60dADQHVvAa7JrLBSBjDHMJy2osHLvXAruh
T1bY5x8lMAKfpEitHXzgOSJZZQRHu3fnHWFoSi6cUzpEWz1Zij+LNMdxdBqN8iGUMAZNg6AGxZPR
xzYoIXZpDDl9+jYZPfdU8JoZ+Hbo9U/qGf/UKJemY41edj780qOUdm5GuCdg9SHr5xBVRbdt+ico
FAmCT/UPQytbr8+LzsMO1bm9aXcOu05Cx8vEVNb+5+Ua9j3O75heRqepkDvfMjrDtySEGv7DKCSP
fCdAFejzXY5CkTOOYReEp5E0Eu9iWYZfiJj57VF2PwqYN1pCq7Xfe6r9W4LTp2lKAxH1I8Awi4Mc
gehi3IapuM7UumXNJKigHWyF3QWEt7GqTIB/2XbWUjHOrcFQwlOrWj/rTpI8LYzzg5jwukpAIM0p
B/9CUXjtFV4uYNkEamICOUDpIale1FqX7FZaRC8sot4vQiVzqaakHvA/4bNQ1Z1TN5nogd2MPwJO
G51xmFQq3qr2Miyd6tINlIhhG2N5SKois6e058/VN/UgutxdHfAlCBZQxb7SZUySOA46QeST9NZo
6zISR/oQ/br93fcHQQyQgHy9eTdPSZWWAX6qDCLqbXdSklzz9Kao3D8fhSgZxgUlG0pxm1EQ2U9H
elp86AWBCpxnG6dfo4Lbo1wnTnzpFSqziv1AmdxGqDiuWGpgdNykoZh8qcdFvctEukv6EiPBQ43G
BR8GdWIE1bxU0ys6LgYIAaCUKUj48zjNWDikDWiWoqjPBz9ufcI2MR9FewxxiAtMJAA3ayCHNOpD
2Oc+b0n/AzSZYocQvxwxX+p7UWsTEmneFkgGKsKuGVTDXvfxVm6PVmkd6OqHQH9ZJZpoZG6r0MuC
EHiPwZE/56sFSDw91qFgnhe8wH0tUfKXohpzrKuDXzSl8l+BGhIALMP0Wmml9Hp7VXa2H3J+RPYQ
m1bBSf3ybIZWOzatWQp+hUWTi8CWZEcB1Jo/HWVtoxJtA6FaRR83j11bSjAsFpSfdCyzbbFLmrso
S48ENa6vUEZhPdcblPO0ZRaq4qynhbQEPoA/2W2qeT7HKPM5shxPZxl8iSMW8nRwsijxXX1OhqV1
wZtKXwE9m8slbGPclvAcCvysR0wqlh4rJa9+0gsyRU9U0/FUgUu27MoqG8Xp8zZ70wJjGuwm1yYJ
Z4OFR7gyxDeAdvMrODGBR1h80RPL+hgOavp9KkHCeRYgW7pAi5x/iiJF/lkr+rw4ldHPurMMsfi9
z6R8cmvVnAWqSF2u3k3NhDqzRcM2c4IglXs3U5YE1+Y5C2A1xtZsx3kUhLahgBl0MZG1JjfWyjDA
4F4TLMcU5CYB+5KFT8PcxY9N3gd/TaOAovFkVT/isJ8zO00gMtoyWNnXoa/Uz9I45b+wMy7+Tqqw
jpG3FLWRtqQ2sJ2tmLxAiP9O1c56jhE40t22EBkqoMw9scv1iQjMGCsgKzqE92VIo5+JWXMCyrSN
fwijJeU28gNIU8tl/0VfZpjvkD++SOVSYUWmsAdOSSQXp0HuehBC4Fp/TqrUv+hxYQG81PTmPEuq
8ZpL9HlBHcnCo9SoceApgHfOUa/Qo5YFMfseCeb4tajU9jVTcTmrA7F9NekeOZibP6Z9LiCoZmIp
DmCoouBSjMEnfai1B24X41NGbfS1TpLAyykXtW5TWPNDSdvbOndCEiPNjxya4DZmW4l/V0bambaK
S1XskBNpDXKaeHWtem1Ca+dCYI0+PO/wu1QsWBf1ktQ/J0OUzqdGqwTV+R9ZlyCuU8vgSGIDD0mj
Uq1XIdWL50EstM8ZKiW5jfpm8GGqre4tBH8V2oWZgp6WcsGkQCSm4Wcz04XXMc7zL7dP/3q6L+87
alSQx2mHIQ5zRR8IG8uYgjQJ/LBFGjSIEGjoS0k+Ga3++c9HArmzMlDRwCCzvzyKRBa13IQ51XHE
Rh6qNvrV9Wn9LFptfBB67s0JgBgmoATxoNO3MU0ShtEwRYxEauDXYd48LFWgOW0vfLs9p2skPPBa
lMlQvOHupDu7GSo1K9MU2KB+FbbINClL/kkw6PRzNyhnHpLZjdSWTj8AYzcKB3iSaX50tb7PZ/MN
+RH8AJEYmFbP5pIbKwUo3RhYfh7qi59NOP1okzX5pVp8luf+AaJ0Y+uBOTpa0P4oEpPiRm+VD43Q
/Rta3xNhfOi64K/Y1B/0SNF/9dUSnttEqQ5e+Z3vsvrKgHBBuocrebNYU20sqliy1zqhHU5NZP6T
tXnvwY8O7NvfZee1UaFoAtOCGULrbZMxm2EAcEvJAj/Q9NIdco12X28YLoVsESWITJlsFSTIn+87
mj+rWtWqpwVe7XKHh0E8JgxDadoIxW9DJ812KCfjmf9X/w9LCcuJ+hEHF8nnzWEypE61ooKhrDQS
7T5OIxvAUI2eZLcczGp3jxOVsr9NODaQTy+nZWlpP6LlYflDMwKTKYPc8CxBa712kS0vA2ZxN/L4
eoImDW5tVsVdTSRx8JSva7fd40jokOOhfYvT+mZt9TAOZyoVlr8kUuZTNKRBHk2mHy80rNHEbT7V
E9lJphVHX3V3ZNoqyD1xobB3L6ePvVWUCBll8w5yt1cUTW2rUW3eCwPSqmk8hp/nMmk8XAvlg498
Hf8BpDOgnmj08ejnbUY2Q+RUmhAObg/KHaeHSqK/YR2pTe2dSmynCM2wdlip7ZfzG2vaNHExWX4h
BLHbJnrwA7bXI+g646AhvjsfshAQMxRVrgSqVYKgOktly1djvX6ma1iyc+MjsNG6Klc7xaKCzCOz
uhmuv+K3ZF0DMWERcDBKgZTT0Citr0hT9iRi0/NUUHk9uGvWW2s7nrzqloPMoTZ3xUJvkmgCZWT5
QhHVL9aM6E1YdZVXlkPOLTPI7tBh2qm0SvRSNONRn3/vquM2JU9gr8jaFmUQa0sWiTnDB4ox3hnR
ZH2QE0OwexlZFvpdkMHEePp6+37dOxO/DbqVmBorKQDpxqAtXcmfrR4kD4qRxz48vPx1ttQGTnOj
uoJxZJe2O1sqoeAyoQaRlV9+3E6flgZcEh+X/hmiIU3pmkqWncWubvBNisqPSHD9vD3ZnYoyJRgZ
qO7aSyKT2JzDXteSACknTogU/SixbnRJz6N/Bgx4nV6ZBx+hlAVzv0KVfSMJi/sGzV47FNrcDzqN
O3rOcSnPhZnmiYE/alN/aLVOf5YXBApytogPWVc/16oF/of+sE/7Xr7LKK4By0RbFTm4gr+q9D+b
Ig/fbs9ud/uu2gLgK4HnbBHpajKVUTmyolohvBu56oipthaBPE4JP+MMHdVUCqMH0QgVW7KC5sAG
9P18bM4P1V0eF0x/CWC2/LqoWQyyLZ6XDm+vJ1GMs6d4MvunxlBzZ1GK8knUhvzR7AzLbpGut+uo
Hj8I5HFuIaWiq6dGdpf3k3kekRaz534IvAwrJ5rQteYMIojKbjHHB1lYRHtEcitAvPOMyhY6kkuu
P8WZFHroW4ifNXOY7LZqDddC5M8TwzZyRRk0ysRvcfRFlh6QGEQ1TVJoLWNiRYfb6xWaKCoKXzRQ
1airT2a+FE8qqv/fJClM725/rZ0rdLULRdhtbY7ByLnc/2Kf1YLYsKe0Lh+eKnOwPDGOlIMrbed4
r1LvdKhQvKafudnwUa7FgWzWBJSaYHhhPiF2WkmJGzYtpaI5zVw573K/5DHxb89vL5ZdcSvofnJ7
k5hsbu8yloZxwJWenCrJ76pIqYcHiOpy75j6hC09BtDz90xLpLsq5EBgNYwuWzYZHkywaXbAfah/
FXHTf+wqXBAcJJ/ER1OMSvzUlLZFgjmW4rtoMcY/ZjStLIuVycS9tNrUbW6mdE5NIRPWNSsk5SyE
WecY8lQBz65Ld5HV3tU1Bbk5EgpfsDCTvL1wO684RwdkBHwmqnxbLGoI1mOam5IgLQdiO8uBandV
m51xtPx0e6S9LQhgi1IRFxAqGcrlFoxb00AGj4lK8RD6sYmGXoht58EWvJYiYT0J3tcASAM6vFWb
nuI8ztulIcJrxjH2pTY2Gxu8LQJ8E6Fa5sRDMnxsmyZ8bS1tuR+DLM7OsZDFtD/AdpIDlXOX2t1k
xR9vr8A78nV7ZVEwA1tFRYnC0vpK/RZilJYhJIGRWf6IHXEtWN+nBKSh2OdeEWrnqkwfhjJ7tgJq
JKH6lo/i3+mwPFVzfh82FTZdozdWsaOJxceBwnjVKU5qTGdBKj0ZKWPBglYfsmF6Bff53mpsGWmZ
g/XdeUgp+q2wAcia1OM2F0mc6X0KxcH0SZBAuvbgU/KqV51W1R4lq+tcYwWGHqzbujW260ZjH7wC
uTKB/OZeyWYx7ZdFN/3Z6NtPQZxoLzjSjgVF7yllunVn2SXIkL8hrsvfQFyPjd321g+hoSRl10M8
v8yQzX8GYBsbV52mp4TqfG5HWpz8JQtYVjszSqlfs1TrIrsp0VB15iCQv6VBgj/v7dnsPJysIK0T
RJOBOm3zgqlHwz4qZtPvrB9Zli8PSN/md0UFoswcUGpuxFS3o7pJPSWE+XB78J0e7arNhLcvTQOu
2S3BNAukwKjgk/gJ/WDbSOoHKWhPQtJ8EkOT1rdU+EKffSws6S3ShV8qVBk5bo+keHd3kUHriPzo
/fm+PAgScshhChjNX0LrWRqjtX6/8F4WcehZQd3ZRvDv7Ynv3T6g7UmH1igQONPliGOfofVEXuxX
EsbcVm4aThlxBd0e5R05s92p3HB4MEAvhsm8PeGxiJJLz/PWhfN3SLumX+QNxBQA4quhdWxXKc3w
iobK3ZQWzRnEce9YUqR9NoMJ8mpsqCddCuvTsqyN2xjDa1rZ0eOMYuMDYoSKn1WUbyc9yp5Rdf/z
huUqqr5iglaQCd5Cl6vU4rJZtJVi+vUgpw+0+GRflMfWjkK5OVlLIjyFgjAdHIjdT0OMDOMZhhkI
l8tBqYcvKLMspk9lJqGCWeuALWvt4KHbO3YUKmFL0a4ky5MvR9GXpmqUYDT9TDJLH9aSTll0tPx6
KZPPmha3j9iwWQ95MZgfm6zODobfq4ZQBFkFZlAmWMnDl+MHzVBbmcD46ZwgtUI4RiyZxnclyAin
CyLr4+qGThQwLrZopFTP9V4++BG7K73CvkDy8TpuoXVCFQO9Gqh+mJEq2XNgqOcOyQ339iG4PYol
bo6aBl5xonJu+oLStI99W6AYYAndf5kLeDkJgBmwfVwyL95SqjYzBZaWrSr1WA30kuGGJiIu/2Eu
YFnQOyKkBcp2OUqmpUqu9gN7M45CLmT9Y4Ea4sGlvLc1AeHBF4TntGqgXw4imxgltxK34RQV8ktm
LvHzYhGICbOZnJXMQDNkahF+qEvZs0CbHcxxL0+l18UvwJ8JbumW5R8YSlqqqC1zNCIDnamkWeB5
pz3mBrVpfu90K/mmKulU2pgqiYsdi5qQ0s4Na/WejDO1bKx7qhCXnSL41Q/U3GxLKAfTBWhk0Oso
NJRHpZl5hHUpobbXWDB99QRXUCetjeplwScudJSeP20hrddOimHlb1yf4ZtiZe332x91L00h1qZv
TAwGsn9TuQKVEVVDnRHDlNDDgbhrRA+8ClA0x3NCTu11Sq85k2jMH2+PvPfurSRhOorcQTAsLr90
Ksu1TkOdV2gJow8NdhBuraffpKb5aPbmW2TgP3p7RJ1/cfsg/T7iZgOrmQnAReQdQkvZpY3yMzPk
5Qzzy1nGRTg4k3vBN94bYMBW701Ssc1Orps+7tOeVzYbsWbOm3Kq7Qpdb69u0aqIiDwelxb12WIW
vkR6Z92PqFO6k2KmTm/2/4Cu/2ODQMjlPOsruw+kBHjiyxVvLMHsBZogfojq27ko1OH+/yHr2Pmu
F6Ns5r0MUROG68U6I0pwQk1c9VEF1Okqtu2HNJzjF0H8D/kUGmwmCCaKWqTdyuXM2LujYK3XrFIu
I4nAMjv6Wty4vX+uBbxYQHR0sFlZH04W8XIYHV9CqQSqSHFJHl613oqIV/LanSIp8tpQMr80STf7
cxs0bqvOyn2pFOoP+o/DC4bY2X2UCoKz9MAubv+wnUuTRGBFhZI9ixQVL38XarFqN5Qo1ESL3thc
ku3qOUmm1Iuak6c5zTP8fP1BU76aYjN8vj36tYiMhaTTuiZIJMDIFzfLkpOILDQzAp+UcWgcKwnH
pyjQhsqJ4W8g0Ye/oZuabfgm1at2ykrqj+xYEIyHpas1nB7BDNtmQYLiCnSNPcyYsshPyjhbzwKn
y07NTD342Ts3H2RacuOVFAowcnP/GJOsCcm4VpwseXya+z6/r4W6/2JlEfIiA3opBoUvX2wD/YB7
sxMU0I6gVwxVHcjItreaihKFsx5RBGpH/T9SMvVOMizmAft+Z5R3CCQn3ViVb7XLTWElWTLoi2n4
0oxXq22ZldLamlrlB7fq9XmHbgrQcuXpcctty8liZjRK2Q6GH7RW5opCGr1FSZM4mjoZp4m0x86t
IH27ved2Bl2bLaCLgMKsoJjLybEdqyqVsC5RA7mt7cW05g+lJX0NdLl5LKul+NkY05Hn/M6VTtkQ
EuZasEBXbNvmwdMopv4UGT7i2eE9Bdf2bdaoLZihpKCtSr20lqrgubHAnEyTbj0jH1L5pU4TszXp
XqtG9ecJA2Uyjj61zBXqusUERb0ZhGar6H5mBdlZSev+hMNt7d1e7uuXk1HguaLHB64Lmt3lcleZ
GsV4l+k+jnfZuSGecFEScVHUm0hSyiMR2aPhNlu3Vay2Y1fpPiwg3WnFqvGsAQSvaPSBK8fDn0fp
HH+SPTpqqyP2+3f/rRYVZ0IjLMKs+5NSNaepowebVcJ4EFteXziMsgbo3NGYPW67TE2rK1g6tLqv
B3LqKkE7vQ5KqADBExgPS+RHA8SBs8TTEblwXa/LwIdCI1hsXn2KwjS8Lz9fFlZWns2Vjn17Kjhz
1iKHp2b1XZwaw1Er4noopgecgwWFOLStbFYZ8jgEkJofl6N8ByMvuBOntE4OLp2dGa0CQNhk0L0n
ptuEMtQM8hDSleZnkRA+pHEinwdgRH5ZG+XBbb0zFKxaGjUrkhEW1uZxVfsIsYkigtcdCyXSeUvt
4DxiuVW5HJWCdodahe1WrzLgWZvvFLVR3DajpfqFFpe+MCKBG47yeJLgER5sxp0LFE8w/X8ydybN
cSNpmv4raXluVGNfzLrqgIhABBeR2tXSBaaSlHDs+/rr53FW1gwDEU008zRmdUgVJTrg7nD/lndR
cb2QgIA1HJtGWtOJxTQDXLDh2aYh4o8ish7UJU6/aI2mHinZLRurdqUzwTTyFZgwqiFBrSnzqkbS
hDu1gY4tSXA9Im03Ve4+zBzzdsjSBh3MwXw/RvqPxDPiD6kBjBAvmDiYFs87itTSbhe0RPZ2ZnZB
5KZZULWN6neIGd074fj55VPvyhw9FcmIl3GPQ+js/LMhIwlJAhd6DbnpcthxNgQ7EyTaqclDcXp5
sCtnHnkn7WfmRuKk5d54dgbRo/Nc5J/MAFd0447QwzoqszKgc4gByqzk46tR/4RZwHvIdpHmBGF5
Pt6YVSOfMIjccAG22WiwnHM3jzfe6sqOfmIrYegsZSnWH4+TDEldZTGj2LP53vay+RBlS4fcP8f5
yxMoH3h1yJHIQlCneQQEfA1TxZE8K4zEoSo4N9pj6LURogTxVqh9BeyPeBanOCLcNLNpaZ/PW507
k4Vkqx5gVqzcKp4bvm/TqKIrhY5J6semUh7cuppucB+bfuVlMwfFZE43DfoQj7RorDvPph1qxXW5
ILqTZehTaCneK7Hwe0cs7Q5QpP3WysQcvHaCaA5TzpQ1Xz4+Z3WQdUZddnbl6kFqUWTPqvCH6zbR
XxlESrkgBmrIiPB8erR6yXtElPUAP+8BiFzZfrOjuvj48qtcfiwG3m4UlilhAxtcx+5mHqUJYgSU
llHY8+nDiN3SdaQJwChQiY63nP+upDjnA+rnr6WMkLyTyXYQu1C62zlrSmqXIv81lml8K+4FXD+t
H3akZw5SLz2ZWDyJAFmo8WuO0xVscMd737ZlfXBiapzkkMWxrRDYe3leLj83HhMcuiwf01BZN/yM
eKkB7TlOMMdpvat7AsFqVHsfLICxsdBXKJGMhXYARVzOK66S8ynBt8gDw4X9dhwhhQj1rNlrZant
lDqZgrCoqJQj332jVmW7R6lp3g+pqezsoi42zpjLD58HwdxAVnJJ6NbUPtMjQ4Px4QQ4kg2nMURb
3pi9reLRlaI1w8AkoB0AYeYCoxQVS9aGtK/pOkTQ/SErnaJQ9H7t1mRXVoX6y4xkY4YL2V0FGhqF
SE3bWN9rrypdNWW/ERzdGpdVJoK0h55/ICLHxHNVlDtD7c1Xn6QE+hJkDHyB1GLdYlQrVyulIVMQ
d6OzD+dxPiWFUxxe3qsyRDs/rxkFEi8SQlLwY71/1L6ZYNHoktLmAAJ0temkLc6vUTgk3boG42lM
81udGGAj9Ln2kUiZc1nildo98sGe3bRIynZhVptM4lI5d11rhYc2zLAK14qtoa6dU5xOhN5ATBEn
WdWl8FQwlGpmvcZ+KvZDQkdL0+IEV+WOS90yX5/IPKVotIhA0EoCzvmraShdt8o0OoGtz+WN3seZ
nw3C3Qgdrr4V57v86uUBvHqrQZslcH+islA47o6uSUUaHhenOB8/GVOdvX15ozxRxC52imzEUaoh
fFx/4DF1PwE+kC8PUNOhLOppF3q9DgZ5DgM9MqKbxRhoIVGJALwaT7c63pCQPqrslE/o8RIodntN
7cwbNTFQjciHbN8p8U+YiPobOnkakF+rPGmdVt126fB1yaBXeBrYhCHM+8eicIwDpIfIRwsk2mtI
se87DRxKlIQFSP9FHF9+4WvzSxWN4ExSfdR1X9qoe6OaFyoqSpPpQZalYUDZgfHgBNB+NLQtTKlc
sPUEc6xJb036AEj9n2+blAagGgrXDuauLNDZ772dwzzuBZ4auygyKr+FHnNCc9c+jcRfAcwTjAHG
RjzG5uie6n4wfCVa5sBaMNTJenPczSpMkqHNNR8t/eFNj+nPfcT9SN/EbW+90J1Orj2M+36RYM8x
mm+cxWt2QMDU0vdQEz5VTYg/Ms4eRotqrV26PqO4djlhu5VYR302krtyQlvgPyqt6aK4aZwgzSFQ
VsrS3mYJ995Ck/HLy4tz7dh6PlerzV9ptWCP0SBqPb32my43PludpT3WYWLsahTpj8jLWTsP0NTu
5ZGvHP7guRCS80h5KSLIbfPs3Jqi0jNbJ+ZYHqz6vp/QVteytj29PMqV0xF0HFc6eqbyjFzFt6Bk
p9SG3RwMWYftY2ZVp9go7ydrajeOkcv0CjuuZyOtdl2eG0idZxHHSBRZO0MvRiwxAGkrC5AjR8Ey
t1GV5q9MItwJYmAZpK6dTRT4HF3dJtw6VjEdC69S6BkkW3jma5NINZ72mGwAWetCoahFVJkVhcK0
6VGoUZUCvbRRv+0Uawszd3UoTgsJoAHLuzY6FkoTR5aWOQSbab2vPf0DbN/k1JagFF7eGVfaH6Q8
z4aSG/TZBizzrAeza9uBYlvOG88RVdCGZXpvwsEKJi+svill9kfiTp1vD7W4jV1ivb5oHL/O1Oau
L+wfGYD/jZjof3gs+h/oxF2h7nRD4cVdnvNdGIWqHh0N08z97Ja6fohL1fZduF/IUsTj/Fjli9n4
oVW3d+5oVu2+xgHjZM8l0DN0jur/Tjt12iqeXkkZqb7LJifwYLyk1qJBCFyx+ANLZAob6QkRVOV0
t3jON81bHoUCqkrVSGBMmG8ieWv002nQxZtRIp77NH47V8qNrRWfS6vbzYb60DrKblwQoH15eS+P
F6I9CndcPLBhEAc7X92W9mOnl9YSIKgf3qDy1u9UdAA3NtHl3SZHIUOXPsMkibKV9WwPuaFq9YiR
LYHVippsIHsTpuGDNrT2zlGher72nbiNKFkDQoLXclHBqfowtiAq6UGvG3UAmTCDxNoqn14e5Sns
Xt2fMv2A4U5EROVh9VIUiZylzSiPu4oSggzox/nOs6Lh0MUdyl/4UQW53lanCOcTv1rK8YS9Xb0n
Ls4O82SMBwXLgEOaz8lJyTLzweuT5d4ebbDvXK+HxF60L/8BHUMDBW9h115heq0WzngA12L6MKa2
kI1XoHFsWar90h1CUhtXm2Fe6jlyUtMOpMbej7lqSx99nWGfqCba7uHU7RRj0I+Kni9vhVcAuvRi
ih95bp1o7G/y7i/3Jo9DkUoy22F6rX048N+d5iTx7EBIbEvb5KgY6ZF5tEIz95NsQfDXVeJdLvUJ
1cz+1QzFAPE8S30i+8EfG7UPGmisG9tLruvFulNMAUpO3smFeb6ZPQVUT0awELQivCckKj7YaVR/
6AbEjCtV/WXHTnXKofwGxoJC5cu77tqckKXR3kOnC6bO6qLWxyFN7CS0A1LFea/F04JZUbzlD335
vcJXQwmUehHRKKqM56/Ya+HYUvym0VbizmuF/XhfzNknE57GIem81yOZGA6XOPCYDvnZGqIgqRp9
3Dh20IvQOYSTEe9rHSXtl6fuSiOPYfCsMKlFk3muRb/yVhiaMtJgKtK095FRynaU3L8seu3tZ/77
2zgjudE01q0RlehOu29cxdqLfvr88oNczi4W88hMIoUEQw1h1/PZbfRWs6Ns1INpzr6SrOo7S4EA
HXmZCySt6Db262WswHBwxlhPyv4orJ0PV1sDzsh2oQfmoii9TwGp94csF3e6XZqvbgSdj7Xentyp
qD6mFAJDdbq37eGnoyOn+Rfmz6WKQFRMMLkWF8nKMLUaG2TmPMNRdXtPPRhzVR6cpiMndeatysi1
CbQgX8tJBLhvypD22e2FJe8sAcNaMDlV55fo1T0SRhaH1tKmw8uvdm0oCngqBRJq2nQfzocq1BxF
CbS9gCcU6qGPgZCpnYv1mhOmG0Nd24W2fC0OEaiS6/Ynur4QyHGFINU0zUejrKpbZH6rQwQM8C6s
inpjG8pdfX5schdTFIGhIsmZa4wfx/Wcirjk1RaVkuBIWe8QY/1Kxtflh1Ct870CK3E/Zd7WF3B5
aDK0To8AJi7xx9qHEsB5rLdRpgUY3TfHEgcTv8DgZmNCr4/C94zMEep767LP0ilzrbmxhpuvZu66
ngoT2gdb/mbXdgg9UFJBZIcgt612SNU3FfKlLJt0BYDlNS9Yd1aYyJh1s/FC13YIoBxuXhInECur
jxkpbQ1mWa0FatJmfhJN9r4Rvb6PyPz9DhLxRmp4Jf4AHqxhq4aMl4XklHz3Zx+aROkto4LMdaZ1
8VvFRTDIVCPLT/FkOORsIOEb6InvbS/UT2qtLjemXte7pnDaXThWxcaOvXx/HofcBxkZKeq2bp2E
LWkqTW01oJJkH+bS7UHxpZi6QRs9QLf6/tpv/3y41bVQqKU2cAThe9i6UKDUOg5G7ssAlvHHl0e6
3KnE+3z4UjGGuGx9oLUoKeR5wUhS7+Po1eF4yLSi3rCeudyptBK5eai3kkHCTDtfTbctkNgtvQWx
uba4ISSPggL45w2lt60W8xNC/vxwAYmGfQH6scCCaEGdj+UVdR6RbapB37ehsRvVKfy2FLpl7OsR
5R9/UNow3Y9ZuBCV4ap+lwA0rYKoKUV/y18Zo0PZ6kI5KmFaDQgTKs27eXKNr4OZGPVuKZ1lL/Ds
e6jF2BcYqCxggTu7a1CpLWK3fa8r/Q8rGapPeIUlmh9W/fIlWcJm9LumhxIpBkWnQ5GMWfYo3JE8
INeSWkP/V2Fa0gbo6+SUn9Rs1OC7GaP5zWp7zuBJ9lv2r11+m3weKAp1A8lcXx0huDrRM7UHNZja
vDs2U6ySowrx9eVRrshmcebKeiYdC4oia/UDQXAKFQ0N+XBS6PvGo3goiqVBQA9VhOTeqmYlgedQ
WMkeK7Maiqk7dG+9pDeouYbGfB8r1niX9mH32C1pCDMQnNVWYirPsPONw76h5CUbK9g9rcEXC6Sn
rKm0joryhLa8XYkd/Q8XzeHRXab9VJrK4luK7qrHesiw6wxDD0hvm9nWSB1kNLu9By70jpJI+N1q
mziX5lhddlPZoZGfHK8jRki62gDbELcHq3WQCTXqKv5Oo3jwjlFsMYBARHbxWwPnSChZLsTMEuxV
4ZPMFJoPBKGqd2ZbhiejowoI81nXH6D5LPex0zrvVXPCgUytu6Ldhw6OYT5qZaLYoTbZHzQdsZKd
Flre5CelOsDuGvT2fk6qbJfAV4UpnKfF99YqMHdtVUX7GhOgvIlLHFdOcz5TvUFhXj+4aL+XQEZA
qu/CBD1ivxWNOe0z1+qHe8PLWzIuQ6CXImhHUgmmLP/yhroMIEDiEICBWgDRZK6hjaOaxvpUpHNg
THZxJzmte2MU+UPTKQBack9ABm+LRzudtoRnL89LRgafQQWRxOGCaYFbKm1gj9Z8Y6nDSQeWujfc
YtjYi1dGIWs0cFfh5nNQrTg/wwgyTWVMKJJ0fTIiJbtgfWBO9qsBophWyG9fsi8J/FansmbVDsJ8
3RJEZRff2WDEdrGdu3/hXZ6Psgod0hqquNE0C+Siut/n9VwGngGf6+UdcXnD8C6APogVmDAUJM5n
bHTTUUH5ihlLi9ovm9jwzbRYdhEn3Eby+GQ5uDooANKBFeTMNMjbVnXrOmuMoZ51cB1mT3FBTHn2
pSGram4zRV84EZSsvm8nNSrulLSBNS2MEZ+ZSJ1LxU8MxbUP3WJ236tKDPeea4rwaIZz/cmj7i12
TaXAfasgBaLlVXuK7zVLj2lfWegPXQhndj/UWrJVRb7yRbHbZCVBGi+AdzufvzTFIGqmOhrMbure
zmMX0cZpJbFW1Ytd4bbKQclnKvJCOK++gySqjoHBWBHErIlYWTEmOOIkLF1kqvssgR5PCVn9K6NI
xKAEu7mkiucvGIHrdeLZnQMSIeqsVj7uFSPcSi8u40RJDCBf+zcy5XyURm1ySIwmFIDZEJ8Xa+iO
4BSzY4kA0C73EJ57edtf4VhS4aNRI6sY4AXXgem42FnT04sNcpDPd1mnD+VOi5cvkREivM3H7U8V
0bA3a9Zn2FLeW1zkq6MDVtI33KF43xRLe6OW0YAVGN4NyqAi/xaXYJpGvT6ZTU0EXiU/zU4Vn6AP
FRtH0OV8ydOH05QKCLCFdSfZbiunV2tzChpTG4OxKdJ7Mcf2h9CadIx9e3sjsL4CWpGdLTiHCFOi
/GCuzgmCmyFE2WVC88kDwZ3E0W0s2vB20tVP9mQkASIlEEjQPDyRc+Q7rTT7N3FlfHp53a49Bw0b
GXTLTj1VzfONUs9hYqtTNwJYLar/BraVQQ6i+/e2rKLmD0WhKANIYMyLg1GP87tCcxoHPzjne2GO
+ZZUxeXhSW4ntd4IAyUXchUyT1lssTWe1LzpKRqN099bCM3t8znTX30bABeipMGtLRHl1urOcRKB
aVTGUMMwRt+GWen3LfCdjXzj2vRSvaYeRGwgueWr6cUHy7MHOxsDCtwfEdUJd9lAt3ZeEIyZsvul
s24nZzR3ij7cWF3yT8oNW0C4KyksqSJJFWkVsTWg6PMl1mfLGbJZsK1TNJQsdhIei3r0mJlG7VPb
K2kCeEYwFX2+68a5vQ0TvBzKOOp2eTyYGyeF3NjnlxZPQ8WK7g7dF9Lq86dJK0ofg2INQR7bxvuq
rZb92JfRBpvwyk5C4x01NdnzpFq/uka02oUe0TKKUus1QvxR+6Fb7D7xVcVoN97oqQbw/JUkZVEW
26QkKanrupYzjlDCiafrQBtVHSe+pEPUTNVFjJRxLAiZo2Yp/UofjA5yVpGfBrvs7zKt/qbneW8e
IEAnJHR1mZqg96Il9/vIGD83xaApt1gKJg1yCVkBvYMw+aHtxPDZQebnZzaUeDwVuOImg8q+wf7L
3sqY1vexfDcKcZxRsucBQvd8udSqUEzEw3CyAXF2IPV0v07oM//oCwMvvk6477LQyr65ShrdmOXo
vDErpfLRcqaDFKN1XZlDc9fkjj77Sap6vJTmnMDgApMWEMtfPs3We0s+LLVQyjRgjiRq4Pxhm6pS
7HDq62A0C2cnlsUhdBmXjRBvfVcwChsKJRMq12hIrTv3odNIlYCkDkCOQRXtSXQyUZV+GM/fCtAk
L7/TBeJTDkeRF3YZQHwJhTt/qSxycwyugTaNbeod8n6e97052HtF+ju7i9UCqqyNd+YkzJOq4mrq
5Ylyaq36n0kzcp3qUXuw27719VTv/HRp6puxp2kCTHUrHbrogPOsOv+T0F7kvIEBrJ4VnJ0YCEqD
UtjiwZnr+N7IhPdO7+zmRlNKekSdETb4UTTle1iZ8/vEKWXtfwapkphJpe+WtjTeLZ65JY5+ZW/Q
x6HhgLoFnjxrbfRixhXdqvI6mDBrh8xniCAtoy13hyufC1EQo0AvoMy0rmM4tYoxTFhhRz032QMi
7e0b3KaGXR8X1psqLOw3qNGmB4G87kYqegELZe4xFMBMCdg5mPA1ASvMdTT4cDwJMiv/nNul50eG
ihxLk6r9hwmjsIewhQZrtuHXKrXRaE6nceO6W5+6yElSuldd6ukwiyi0nC8/Vs6WPjrGEAwLZuRx
Y7e3dUMFC0GNLZHxq0PJfpUULpL46/OhUEJV4s5FbW1J3V9tOhs3cxl/sfNqiw5xMa/ypWxyAnIs
EgMUYs9HQjG8zCsnH4I6xI5UFZjzOGlqfLDnJjrUKYItE+J5+3DMmo+pWiwH03g1pYBnIDeWAZpH
RG+sbxg7Yra1weuDxQV7YcR5x3XRbR2fV+ZUZuCuSRFWxS55NaeJtXjQJ8MewmuRAqdswx2JUn+X
UwPYuDOvDQU1C8NnUEnAPFaTKlpAeU5p9yBQMnWvmVF2W5ZzfTuNW5J46y9STh3IUL4LauZwpVd7
crGMaRQRbXfhqMUuUui29K6VnhrMs31jMdr3ePh2AVihLa/MC/swOTSyUhScuSzonq1eEts2oxmr
pg+ieO6xDjM036p6qPVe1PiaWArqtaKoP7RC5uDqcrR78Ge91lR3s/CqU6iT4/K5WYFh5Ckuh+by
sQ6LZCP3ubYW0odd4m0k4kb+/HmLg05GKICVBuoIMMFGqP7YRNVwADJsbSz7+hAGOCGh1kQTHBF0
81fJLxH93GMxXwdeV6m72SQs6sdw68p80lJ9HpAxjEV5jPKpRL1Bzz1/I+qewCSisgoMs0f7G8jq
/M1Q2QV+NDvu7YTNDtwYXFMfsqltMdAWAvekYtYbzae6ncSobBpjeKgKW99nwjQasIBOt2+gEAXO
nGW9FFAPq2M1QGr3yd/Nr1rf0omtlhjH6ihty5lEdsSMAT3E6nbWO6z+1Djm2FAxj/Znb2yBYCVN
3O4yu3B/8ovUX5bZd58q04iifTK0Q0G3FWqcv3RxeUyyoUDjPcyq72FiCdcvzMIC7mIPgwi80ELT
wy20/p01aDjuRkYqZXsQ5ldFvnzM0xCwF5mO38SmuadjVQ4HM1EVCANK7FJisav27bi0c7wRkq2D
JZYCLVUZD0jS5+WV4CXmaCZWFWTlMO1VI62Oo+dj0VRpsbMxljyfVstOUEZlnzwejJW9WnbkQ2ZQ
23kVgH5t9rmnh3sUflNQN3SvK0cJ98iBbt34T9Jg56PCXrOxZZXFI6LBVULTV7A/QX3HvGGrgByN
zSzd53YjPcmHxXu06szr6ReOCTDgkB8jftioPyxHYDO9zFBWYnsOv6HPs4yH2Y7nh7pPS+toll0r
AlNH/DZsQjulZ5Ut1WFCTn++sb0mfj/D4R18RUDwPsR1F+p+ge3DIfQEMmoGqfu0UxJjwmKIvFDf
08GFfu/kXQRhOrK7PnDGKE7RkNBUhOmNGmdZfMOm5TC6sTHfNOk0/1DNfKDtZJc3pnS8nFVcshjG
7D8qfOiYzC+DV3JXWBBQXg58L8qblkewBk8ZbT6uXaLK86+4qDs1V6o2pRTCciZKQks17/vlbbxU
aQ7fpEx9XW2Mgu8oFd2p6yqjo5jWKd+WDMWqG3UZyl9Gv8RA36ii+n2eI+FkxirZVlLj9u63w5LR
LFna7pBUlZ0fokRd6hOKdPg5jMVc5m9ffqmLZJwDiS0ivWEMEIFM+/lLCdEbXdo3cdBhkA1baTD7
ZW8aSv02nD3FwTwy9qpdqghujAwaXbMfpsrLdtUEm+xQuqZG6Tos/xU8/ueZhXT7j//izz/KagaJ
K7rVH//xOPxqur759dub71X7W9AXP79zrhT/JX/J//1H57/iH2/iH03Zln9067919o8Y6c8n2X/v
vp/94VCAPJzf9b+a+f0v8tPuaYDoVyn/5v/2h7/9evotH+fq199//1H2KDPx2yIe/vc/f3Tz8++/
y5byfz7/9X/+7OF7zj/bfZ/z78VvN232vfjZrv/dr+9t9/ffFcf7GykwWpaE2JT2yfZ//2389fQj
V/sbLSCq8RwErDHn0O+/FWjcir//rvGvKPYSQ3I+cB9JvSq4s3/+CAYkmwG6LTk2tg2///sJ3/7r
jPnXKjEhf/75N6owb7Gt6dq//34B/5SoGcBUKG/JpyA/Pd9cxTSMRVEJBFbitDsm5AOPei78aYH4
o7VTFHSGFn9FV+anO+rRW0edMLZY2r1aazicpEPIuVB66C/PpR81c2L4VezqB2lY/7Y1h2mnDclN
bw9fM/x5f9B90m7sCeDjs4m/9hrrBugT+IeWE3Vc9CUvHNsEuuJxY9A5Xww2ZpR+cqq58vV6RBjf
nkT/MM/zUdRzp+90URFFJdVk7MqoHE40++LHUqe0nGmTfV8rk3GrqlSyKreYgFZnQ/+hcdPq/bRU
X9RsSy/iiZF2dhlA45IYBvaBIdsXqwqE7qZxHYFmDVpk78VBM5uPyM1MX0uzRoXGg86+s6eq/F7O
ZvG+qsdPWGOqb4oIn5E4L3JjZxpF8nZQ8+pzUi/Z7OutF4Jit3tiFy8ffwn0sm8K0X0F1mbc5KoY
voP91Ln857x417l9uVPUma4rQlk3jYeqr+8Joju/7AAEm1lRBbOIv6h2FkZ7ADYhF8hsCdTCYsqP
Twv5qlPlfzwhzk6V/+XZ8//hqSK/8xdOlf6fNAb+dTzJM0j+7X+fJebfpIm5jItgtwBAe3aWmH8D
rKXTBnPRswF8REjx51miG3+j8kR9gYo9/z8F++dnCRE10AnSQynEYrzmKFkH6uQCsJkRJQLVxTDW
6u4t665LMb8cji1O2kFjaNE+FvqykQ6sMw85irRjkxqyyH2tkcOVUjrVaGfDUalgVE0UQOE+imQf
K8aWXO3WUMz28yQHzPZI7zkfjjzRD6tDByp0Q3OHko66UQSR8d7zI4CXQghISjnRVqASsxrJdcfM
zHS9P5alAkkPgYn7fBhbbB87UR0Hz6twiVdbms9a+3X0GmOjtXRl6SjFoiuOKq8UJVotHeCKUGpa
9mSTuk29GzdtJzTK1y8dB7QEhFIYYQ+vot62Eq0WSpEfrVKUuyWp49so1xV4aK/nTjChVHTZh/RQ
pG3H+dJpY+6i9o69bjsN7tExJB5beFu9pyvTRieOzYggiGddcDsLo68i1wm7o66GHr2RzvlAMWYL
v3dtFKn2zraXBKa1cFvvkBJmldkdK7cz7+ZyCnFYaLfYvuuaB1uQdYGJzvkApG7tAocfvStZXt0x
0ovmptZMElMqkzeAgJxbnEOdHQIP3h5j5C3Zymvv52Juhx/QUxiySsHURCG/KLru2PcEsJDcqsNI
enN4doheiRAuP2a6WFQrKDPysDSSzneEs6iI3+V6dSxCrdyhZ4iz2BTbO0QfmlcWR8joOGoRFWPN
+KLX8jQhlAa1rabqWGu5c7vovXOTl3bzUDtWcfP6t3Io7nEfmHD21mCirhiEueQxXXGqWXjaN/mu
xOw5UBb91X6uvNXzoVaBolFj8tnlGUN1rXEqzdS6m6J864UuN8P5KKuTaBiUvsIWrjzmfOBQaU0N
DFeUnv7CtEnADe8kkaOrkyjOkzmvo4h3WaL5ZAl9pKZhxftEzeP9y0NdfaH/N9T6JBpC0YX4F5fH
kDLSDfx9Snax/uvlQa5tblRQ//0+60vR7oHiQbEqj1UCBgqkqIN+haLRnh46/+Wh5DKfX1WSyi6V
JEhJSWlW0SrqWeEcqi7FpdZqjlEHaSpW8YKI3fwHp2G2sVJXpw97e5meoI+xluQSkbIkMAfKY+bE
SqBIPGCqOOmrF0k29Wn8EkChBbhW5KsHxSkgYRZHagKf+2lID5VnjsHLM3exSJRJCd4oZVLRpI0j
U5hnNdOyS3Qsa9Xs2Ln4Xtpwyn8a+IXAiGswbHt5rItpexrrqf8qhUXWIH5uq7AkUsyoNtrT9zAi
ZCcJicuNYS7K1dzmKCPBgyDwpEK7hmCXtLhzUXTZUXVT8aDYXgzDqsXeIMWGcWmK/lGzxfQG2+76
Xlo/PabUk770fbEkO01xqaYYYnnj9Iog4JiSO26A9kMBDWYDk3+xa+VzMumSOoEW2ppoHKImYcVd
nB37qPe+NV1oPWh2WR+VyHT2KlqTG521K/NPJQo0gZRAkOD787U20fkr2sjJjrqmfJ5VNIkzCkSv
3bVQJ+AOoYQGDwvpmFXUmC4g01O1zo5pmDWBk9fDAeHSfmPqLhnAkqEBIh1ZFcniWlP3MxQdVKVX
0iP2ieJ7lQlj3tuKUVA6NF3KZG1SDbsKmuKuWPLpvw1DeMcanbCPnOS6L/S2+uBqkX4/zrVznxtM
hF8rw5j6+dAuB6oSZTBWpVYijj1U7177HQBhAc8hcRbSQ1t+k8++OR1eCcqaJo2QDFPwvAe40qDG
vfFlX8ROSGnJNjHAWlBIZGbnoyiRp/YuFdhj2FTh17lClKMc5yiYBzu+a4amuQ/H+ZeDvMSHl1/v
EpwuR8YNhy+dhiOg2/ORjcopgGR2ydERIpnQ7UyMD9YyW9/Lqpnj3dg7Dm4UtjG9mxM1Lfd1NddI
giP6tdxXLjJIfti13rcUOMC3SNjztEstFJ63rDIuPz9yC+I7APTUZy/Em0EsauNE3fgI5M+Av5B8
s0SB1XWXz7t5MbbKwNfWg2aOKtWGyDbWQLlMVqQadUmOoO6NHbLl6PTL1GNnd3F4tNPK/Ialu32s
Zrv49PKKXH744F08GYoRq4NUMs4XRODJO7eiT45TaJeHTnT2Do/K9PjyKBclYRUDFXCAUAeB30kd
4PNhUI+0x7jJkmOdNE3hZyoqrfaQT8h0TeatQynsdp418WmhjrMrMaG5GeshNPdD0U036EN5r72m
5fPInM6SZwVd7/PniZGT1MrKjo9trqZsfvRHm7jf2kZXJhc0C3LH1Cq4rtcIrWaZp6VHwOTYC2U6
RLRtDloCQOvlyd0aZbWEWhzONGgYZZyd/JByn/t6kW5KrF+GA09wI2ol9Hs5wFdHU0h5z+1nUxzn
IX90C9X4IOKowbVI0P3x0e/v211Vzyake8WOP2alSj+41EsRuMAvb2KU+Ar+09N/6nxUf1STE28Z
y16bCWgK1JU4QEGHrE6XrowVDSdVcUwQBTjli7u8NTMjObw839cmwkaeVKpHypR9NUpaL1qU4Nlx
jNN8vLW8GucCrxcHIvdhY2nlZ3EWvLJNablpQBYotLKTzrepGLMW2kMnjlRX/pgS57GNTdzDOudT
VYVB4ur/fPnVLrGcVAcoqaBtTq0eDqKc4Wf3j3C1YWmmQhyVrk6POaZwkR+HUbevSeEfNW0Zj0pj
d3dTgnDQYkUF4AZDvGUprS8vP8rlLEuOLO0HuBlgC9ZceCQyVXTlYkFEmC0fbTfR9kKKnRjQJjYO
g8vT/nyo1eFULkYnkoGhdMLqAAOI9GShoXecYi+6t3vUkV5+ta3x5HXwbJI1sx3UOmQ8ithpYJeV
8TNO02lHMwbpJVB/G9e9DN7OdxGrKmM726VhApLofLyEWKfz1FIcDRFqpzpVzcyPHfpnGDUO2huF
/vFudNBgD8PO/ZolofbHyy98bVsxxcD+uWtQJ127mQgjVepWYx9HtV6/awDDfnbod+36MDTuRlb5
UDt5dsxmM731ojo89K7wUr8aXlt+4DiGRYIe9FN9as3iFVPpeFHWiOM0atTx+Ox2/dA3fmSD0Hn5
na/tX+pfQMVkoZSC2/mkh9PQaFEZiSPCBuluQSPST+fZ3WV6tSWAdG0/QbWAfYaNMz2x1SnRlQmS
k5kTHWtViFtDTOMhb6BBJ3Os+LPIko39dHnMUnKVXUC6fZJttBovHRpwmbERHdNFlHdFM2h/qE6x
RVe4PPsYhZiBKrPOq61h5fWUVF2LW9pRLcPhSwXdR0KGtUB3BrGbyMv2GFJtlXyvvho7lODAAkC5
BqFF1BoJNYvoSF+6+rCU/fhOaMa4cQBcCYdQT4JDAoxX6r48fS/PTgBFcacpU5LouGRm/i5d0vlH
xLFwSzsyfNDH2rnFUVUczEKvqI8lxW4onOktUP/cd8pii8Z7qdDBVwGmBCy5LENTmTvfq6JeOECS
nKk2vPIxJYL7XIhF4QZtaxwmUuO96hZW41uzUf8qE804qPlsnjCpS95UehTdGEUqtu6+a0vxfzg7
rx25kWxdv9AmQG9uyUyyjFQqqSW1uSFkWvTeBMmn31/UOcBWMhNFVF/0YHqEUWQEwyzzGxtIMC8s
HEDqrZc/qlI1oWRKl0SgTIx/Qf3OQWXPAJFfP6dX2EcJOOZKsnFsJfPlubkcZxXGOthjmkQT++F7
o7dYhPfA07xqsx7bCVTI6vXpvZdAy2qrtv24LetyFCne/hUuYH5JDSF62QWk7AVvih0FgbQ13/6q
RW8GIBSn05iWA9qyo0sJ2CtOIzTnJ8zaar/KvOav15fixopTcngBwlNPh7hwuRKzw5UFiEQJK3zA
PiIIYJ1dr+gPNr/8W3avEQ08CcLk6pBWgJejyGOX2rVQMEwdvyrjMrzP0iqsO2vh/vIOEs5bg3G8
ANCSgbiwYS4HM2ATbcU8KuGSF4D/SPbOxBMWis+1+8itf2SVcWsJJRQM5UATyo2xe2rB1cHLLScm
Z3iQPrRCBErmFAcq+TdHoXMKvV9SSvcOxFONOoI99UroTE3ptwgThXm8HJVrblzA4LxJf4F+cT72
AjY0OdKt7xhl7q38OVnd6uwN8uzjM4wSZycewc1kB1OTX3+/O34fdHcOEvTEJ2jnSphD23w/tmJ8
7MbVi+ahMb87ABbvBtedo7iNj3SvbiyqdGAn0oaUBXF+VwIraoV6TpYooZekZqTO3Prb3G7R62fs
RljAZpSUVkS2OO7yz3+7+TOJSrcQ4w21yi6Dpd+SwGo83cdH+AiocWNCvGNUcCF6Ijewz4bmuNdK
kfZeCA/P/eKKbnvsUWE9CKmubQbgbbBwxOoyF+K/Xs5IHxu131DmCu0eugwourQ6a3GO1ku2qD8M
TdThlqvZTzt3yy1YYL/9gOenYSauFpFjF/MJl9XkeZgMJfERJQafCo5RCcCtte/T2nJP2AWJA8Gk
Fwv03T5DFA8FeJS2ZCa3i2FUkprYiTN8qYuyfTJLMcTRphm9m/luBYjuLlemFOEzR10/ZeVmzr6n
ptmPQmmKT3phxc/p6uiZP+IfiQkUn7z1bVS76mAVyZQcIOpubBoZOstqFOV+ehmXS9wV3mQr2oSx
4VxrZ6/1MvRglfLs9CA/37w/fx9q33ZUBajJfpROjUO2fOCZGO51fRHvu2WLD77Bwaz2TYx1FnHs
NLgPpthVfUaMQ71z6J2869JJ/JdZ4ZoFdQO8Aqq7lws4NUWSe3SHw0nt++lktHk6BQV2gJ9it7LP
ry/hjXMntS34UlzPUiTzcjBcbK0Za2v08q1xC5TU3c6eQGfiv4wC+x4AE8oCe2HtkuHXvGdPULmf
fK8eFL9N6yPZo1txCZP5v2F2W69wrU1dyg6zt7nrvmJ+Sds7Vsx3Wqv+ysdE+2bE1kRNILMCdcJi
0Ldt0Kz/YarEgBDJ5b28j0uEU2qxqeK4qfSV4qvoa/jopFvBfxgFhW1Q++jNY9d6+dm2zSu0rGjZ
+RpGm/xbyqpWyUH0c3NzEBtIM+4XYYvLUdw1x16mqrGAVL1f6dIl6HrjGP/6VG6eLBJt2QEhUdvT
eSaKOOSbbPesm8ynNFXKr+g7WdHQxkclt6Ohdu910+O4AM4aN9RirB5RuPei0RRbkC9tdXr7rMAp
yMfzhX6/GwoWQPr/jGxnNUEjZcyHh2Wts5MnRuc/HGG6E8QBICNI03YNkoGmG7VNjnADb4oIrunP
RB36wRG+EWAhKIC/K8Qr+lV7pkhcDwhozDmfSczWQ7dm2UMJWu0OBr/hZ7rbP8512v75+ireHJTW
J7AmaFBAdi834IyAQT0XmGvks2jPsgOG8bUpHptx3D5QNh5pNRjZwVV/IwyHq4BRHMcKDbp9zN/2
njO7K7u+zQv7qRLCCHVXac9WOTnvndQ4Mj2+ccqkCzahHNV9CULfTbKwtlYdOcsIqdWnKRubk9WI
IxOcG0tJHRxHRNCDgAv26t3YjqmrOjMK3IL5LBLVPdXkFCet7eqgL8buS+dNRw/0rdoB/Roqz4hq
Ss7ebm/mMPX6mZUOCRjyitakPnzUk6xuQnuq3b+nkjvSbI36ORkwIWsz2VETaEI81kWi3wO6P6Kk
3LgCAJNBigSVSey8vzilJ8aKFwIq302coWMw9YGqxl2Ifu9/+a7oJoImB/UHCXT3tJqANPsC84ew
BQP9cUbe2TeT2T0IaW/tHgtlVIJayezZkzJspRHqQFEa/gJ7dFLz6pRNw5sNYpkBzwwAVESwgFDu
vmMybUMe54zSgpsPc2f6tqGkG71+2m9NBbaVSUpDV5+O1+VBKLC2assKaHw25BtynUid9jhhvP3p
5D0DOAYSRebQ8qD8ltS43qZnZYkThuH1WJLquAcIN50OPsutfQYaBU6dtIahb305CiKyZW+nA2YA
w+reCSXRHmIlrT7C0+1Pry/braHIAQEHye4dR/xyqA0ZGWSEkJTvndo+2YmdnRWykLBOVfPgC90a
Cs6E9AsE8MFGuByqSLXZ2RaE+UEstKetHKu7VnOqEyzOw2BOvpC7pIc2EtEcXU84g/tCsablcDaA
eYRab91nhQK3qFHOFKn/cpQRB+zE+VJ7SJF3tcqdMej/iLH7/vaVJZVB7RZ8g+w4X043FllcFPQC
ub2mGmc6l6peYdbnvvPEwUeUoenVbImOKV1IWvMLqe23XWkt7lhUKkaTQ6srj0lj6ac20dOgiTXt
vZXpkJpF3Z3ht8wf3W440iS5dfR4XzEmIP2WclmXM028sYCehk55iZ2u72CFEMzclQcxxHVrRcqM
cPfKZ9WEe74L0BusmNds7vAJwLECPlcW1z4kJOengqrMo7VpWHQg+nLum7z5MglzDrN6Gp7NfNPf
bo8KZIVSgIygpQm3XJHfFnzrNH1BBc4OR1etHk07Kx+QO/zz9Q10pUQCKgNJIRTIcA+l3LBvDIp2
QQ0dXHtoojCynrdu0jrojxXwS3WelhCG6PozNgqiqQ5dvYVqAhKIq7e1ju8Yadn7wsy05TSKplqi
eVS9OZqtof6FskcBV3RxeFX7uJ0f1ansYFZCX5z/WHpEi5yBtt151kSDH5SlzTWW9WpxcM3Jy/L3
bQuzhpaAfOIlwRMo0OUqJtBmW7eb5wjBuOb9QLYQ1LWbmezWTb1rZ8IKNdeVf19f1v019DIqRSJM
t8G70Kq7HLW1kqLSNcgQdt8N57woYc6Ms+rX/TCcXx9K/lW7CXILSUki6cjMo3E5FIyL2HJ568CC
VLj+mHr6vG2mEyDYozynrdRHRUHs27i5xQFtYb+0VEWJmRxCUK5bXkX5579tUC9VUkuvtxl8gLn+
oi77c1OxEqv6pLsrbDe5W7Zh+fb6bPcL+zImlWdJ82TgvSZH6qx1r898TrPs9dOWLOjzpI0bAK9b
D57hfZRNBQ7BSsnERycD4afdVWC5uZIYtd1FMc8oYr7SJa1ROf8gHn3Frr2D5dxfsHI8SvlsVSnQ
TUH/cjl1xCqreZ66aKmNAX1nfbufE+zE/SkrlrOWitynhW7fL7zbj7TY8Yp7fW33V+zLD6DIgqAs
PULqVpc/oMN2243tsovWcXCg9/LA+ZW6VEcE7+t9w+tBYwK2r4TN7YXy3QlJHm7eNvLcLKmDttbn
H4s9S8pBU2f3rjYZpwocafT69K63DsNSd5dsKJ7tPcsGt22yR1oyUTGX/+DklAd9232G6HjEUbqx
jpSLIFxRIpMacbsPabSuUDptbSLIldZ91cEaXhNlvXvzdCwA0dKLhJQMCsDl19oSodrt3DcR2iri
T2HEyj2xd31Sa6U4ykmuZwStDNVS5gONAnTbbiytwBd8zesoVTB2MZ1B8wFDlqfXZ3R94MDsSfME
omsq7PumndqsakYRoYq6ZIJvro1IDdtGJEwtCQYlPpIeujUpMh8qfuR9xPK77b7kfVvUZHqR0sxe
AGgoCcvi0Hj9xqRIXKWImsHJ4pa+Wrp8q1KriSa7QGxmM4K8MO+Gscp9gYTbwRLemBMfGaIxfrUy
At6FvzCnHYvIrIn6Rd0+GmOzhsJT3wqrlQmWIdGuRIJsiL3/rhkjxqZ1WhMhbmG+E/BmvxqNeiS1
f31eGYWKgBRTJzhRdy93udYIIo0mVINNjUMYUJTp0RaPlso4VGTgI/z+hsoJ0WQEgEYmhAaBXNbf
XrJctbqiUNQmmtFe8VXwf/TppyMVsFsfh90NgEUHyGLvQxGFQrZVLiU0DSG0QG+3EcKBctR4u7Xh
MHUBbEuY7AFSupyLt0DgrVuvjkTRuX+l66Cdp9Wzz4WHzEjvdPFBgHVrVi+8NF4N6vN7LGo5aVXR
6VsdTViiha6jpEGFs9eb3yZsL6keEKtKI9qXMPa3L7RMLRY1oqyjBmzRuR5KcPt24xyMcmPL0RCC
MAFRgMfY2205A53+XsMyLkrFjOy1WVfnjWUDcDq+WXyLPUfiKLW3QD9STdjdqW05ZpWS80pQoR19
N3cBKRt/0qv93qflr6qcH9Op/qNZvcc26w/awje+mXw6QOwyuCRkXu4R0celoLjQRN6UrEGuzS2I
0/poirdWk0oYbGSSY6SUdheszrU4xGbDKM0AIHjkgsWC4WPm9kfX3nXoRPEf0yfypRffhd1I+Nrb
CmSIJgKGnoZxN1m+OxhTFJdD/mRsiR404DvugH0mn7rSPPIdvLWc9PTpdkDShKIt//y3zQml12m7
CcUdp/HWoFd0K6QZ+laBXrlhKKBJ0Vx6VFdwXAKNSrVmWErpaA3P+aYA8s5wXiOTKYzKrwt1PjgO
14GaNKhGxRGbIa75fUW90KpaQQe0jsph7R7JD8n+ksZ832tIp/uIY+o+AIPuyM3tqksmZ4okNjE3
24bkabc9rSUZaiVOucIWDOTjKVO+JOjrPri9bv5AzD7zpyk1nses7h90IsWvEygf//Vg5Mbc0ayV
cBCCRfqP8pr97ZtmZiW0SfWqSBs95SFf8vK9qVLzHqwR/miuz+9BBLwVY8DEwejJ1wHhNq7v3Z0A
4X3sBcpxUQ9y7A6nGQ8zyWQ8iBxvbFeLGF+Sk+Dq8x7tpsZt7VqVXkUqTmkft7RFAofKwvn1Bdzn
pXIufETkZaTKM8CAy1HwlaunuhRVFHcjAhtbq3+Ar4qUGWqkJ2zghJ93qeI33ZScXh/5xr0jBdQk
9NogL95jRcdq0nOj76qoahHOVUmU/MJAu33T1SP5wius38ssSZw4/fBNCIYuZ8n/CnhItFWk2PYP
ra3fWcr4fsy8U172z/o439mi8ogo3Ptu7U6Fkp87I7nr2+bP1+d845tSliZmphBJQXBf/tbrLqlH
Hq1omnpuQIRB/LEotrfvHDjAZPsykwL+vLtnjRzqUJlsZdSZGupVhWGFiT0cYX1vRDAsJhmHxDhT
AN+tqbr0nTZUAJhNDIr9ui6VewXMGZIkiY9X3lv74XxCyaJjpxJdEMTsInQjXrRpbB2ELvsWEfeu
7v82Z7EdGBXfuE9kBgVrhRdXuiNcbpTKSURmaEURWV6x/JMu+nDGJ7n3myX3Hspu1h7yOdGOiKBX
8qpycswMETPEEIgKd9dYunl5nULaiMCjNgLTkqKMKug6d05po/eTJ+IcV6v+cdMq7QQhgX4zzs2h
GEwatZZbBkm7GXjndc5BCHLVeOOX8ZTR8JVpt+xzXC7IqqACDMy1iBqjmf1ciR2/SGucA0zvnWvm
T3GcZaGuJh+ctHqX1+Kp6lzdz63l55tPDoAPioREl0TNe8BV3tcmbiSQ0xR71B6mwetQwJ/mg9vw
xvmUSaZNX489wFt6OVvqjMtk1UoemZ0YgEPb/UM8Wj9en8qNiw82o/zUUjARqNrlIENduq252nkU
A7U7LWm6Bd4AQWrypoORbhxR+jlsZFqUHJ494tpYwN5u+ZpH9rIhXphxvw1Owtcj8t/+3JLiKBm8
KsyzXeBKYfEqrbygqF3NTRTlnEF5czeE7y1jQcSpSpTsD/werKj1lvKkLFl/GkrX85d1TR/7tcmD
zc6qg51761MimSPJxJZsaO1OsoyUFi2u8khT5/68NZUSKCAr36giIecrle2BvtJ1B6hz+S1dJ03K
tFFzaLdNEk4V1ooecJoTKlDqwdV0PaGX6i1lA+nOzZm8HEpdU1M4cVVFELCUezNevg/CVO8P9qbM
nS5zbEZxpGs2OF5oN7sJ1V1seFOdVlFbI+8RiLXNuo8mgdx6hmQWD0EtEJw6F+niJr6Y26HzeU/1
DxJOD0A2Ftt3ar/lHAzAxnUKQnTDTqm59B/VoRgWLo+m/W41TvKzQFobCq5SxePjho71evKIVe2g
Amv/E9HW7LOo+gX132o9z6refyhy0WMCrxkDFjxlX1eRcNYtgRyFXvqdwg34VR0H0USDtfaIZdk4
bcaa8U9ngDZBjsCozq3dqd8yFH3/VVZTXU/OKBAYc3tP/Z52yqqdx3KK70zF2rozUprV5s+FA3RT
R3TUN/GZzg4unBtBNOtN3sVVIHG4+yrrqnZ5PuoG9PC83f6ce8/+u8stHL01XMHaKtXea5Xp8n73
+oNTY0OkucVbu7GEsfwGiobg9oik9wkE+Wepo6LNk2NvSbjos/T0sAZ/NJ2jXOXWJpYbi24WA+Jb
cLmJJ4HB3OAheaB3qKg1K0ZpZBlvz/Q8qvQ0zVE2gAG2t2LxWsOqO68vo7SIjTurEvNTCa/u4Ozf
mgvBJJxaKcdEh/5yLmZSsKSbgMHVNp8xu0qiOK6Ug3bD9WOBasxvg+wWLNXXLC1WBimynB5n7hZR
m9lpQOP8iOF0cyiySCkWTH6+f/zqZJsap5/LaE7UAXYYXqoxaFV/WtbxYFbXDxOzAqrzUtClQ7G7
ZTagOitKdXwgHCYf0NfVIdM2lRqUWE6mflkvR4yX68COEXnTqebIfGofPuZxn3l9zohWNxjvHUr+
gbUK59Tj4h5IZZZwzo23F6oYlOKrJD2BddmHdUWRU8j00jKy50w8zI2BajDsDB7hQzneG5sRdgkb
nmROGg/vamLuIuatrr0iWrNKvC8r3f5WdI7y9hIsLWjZAZNmWDDGdo+QM1SAA3uDYSxdPOlDM/w9
1kl18Ard+FicKKIIkgt4k3ssElkF8T88kihvyiRI2067R01RWwI41dp7MWf2ae4d9wCvd3NU/Mwl
RgRU/z72hxI52Wu3FlECNS3sTLwYtXHJn+y4UMMmMfOv9uZZ0esP7q3vxhzp/kj/ePiFl5cI+sO6
rEoV0dhq813mjbHfOdlb1cm44TV6UFRMwYTwqO9uEZbS1IZmLCKxdcm7pY3Lym+suTm4EeWx3QUP
F8PIyf5WjVnH1DYXlPcia3Tze5s41/GXsfqBqEwRYkloR2WOpXmwVqn7YIzxkXnyjS+ImD89YFB5
JL974NeAw1icdnEebbU5Ps0ofAWLmWBsOeMkOw9mf69UVfL19S94I0WihUjhlHIQUmIE9Jezzoa1
ytuuQ8jCmrPuzEPjPWVt75AKD8Yv4br9j7lXnUfCqhld43y5SxVFj2woju9VBLwPdtSNa5wOIMgY
vAOJTvew/4q7U1+UNo/gtYsAwmV5rldNPXWpkR6c0xubF0FCKWvC5gWfu7sNKjde9XIhKSOqGP08
7YpznU9HMdKtCTmyOGUSkEr04OX6IuvcqzG0yyguUujc29aGtZq7+G+ItyoCcU7oK3FSpBiwLJ5c
DuU0aqx1FkOlnfdPYrv1g5qlR2yvW7sUVARsYt5AgFq7wzgtKYwXV88jw40zMOPdgh79mrwz01UJ
0sS278F7HmVmtz6VtEsiKGJedIIuZ5bHVTNh852jLBALX3N18WmZm+7L62fhxrtOL5BH9qVC6u2T
LnTNYlOvSDgdKxMfCvyRnus8RtxkqjHaHmPDOrhxbk0Lp3n0L4j3KGLudmC+du04Jz2FE61xI0sx
h1BZ1SNZwltROpkkymYsHVDcffWhVNRqNos5j7xyFg9qKpZ7UWl44LRT8Zwk8LUJZMp74OTZt2HY
qLchzv//tbzRy72tAn3jHLC0CKwhj0UZZK+yNuSY9Lpbwj3jbuZXT8HNoFNRrejj+YhLcWNZOWwW
3RomjeLx7shNYhKLW61ZVDdq/c3LTHbn4NWn13fLrVGIxuicGRDecfPa7UldAOBeC5RiFO2frgKV
aeAq8/brEKiOVG1m76NRJ3/Eb28SZWXqHHWaRUuRKAFlvTmoNXv1Kx1N+dfnc+sDAQUHhi4h+Fdk
mmoTNe4AThppqfJ3lyzxKRP6s4KjZvAfBmLbM4T03bgqZ3tGO68OqjSNYydBsw7qGTeA1NfiN5NC
uBHh7byU3miGX4mxYAumo6qgI4BjdtT/8JcOTSVxz69P6EbggPIU5Vb87KQKu7wyf/9IvTVXOni/
iCYgmhFQJ+IsdHAzGs580+UsVttZgxj0y+aLEoYHybhiHRCIri4vch8qH7KtIwmx+9xU4kfHZOB8
oaDZfMjmfAhmkLs+kaJzwsM8fmuZXo4H0l6WViUBa3cl49bco3dV59HsOFXoqWLyXXNMDvb/1SEj
gCQoQVRVoscpnV4urWkjqUvCnUWaJ350yjSfVK2P/de/3wu97yLyk6NIEQVZpAd6JNtMv31AmgGU
kLMuixRqCa2/ZgOAEAWtuzIdjE9u5hVPtsBZVjd7JXJybcr8qter946OxmAy4BIfeNqMDdKQDH7Z
IfnaG2I5LyAJsb1SlFOfpVaQdtOmBI7Rrc8KJp5fX5/E1fGVc8BchP4M+RpNqcs5VMhK9vrISpl4
LAynrqtRwG9cu8z8hYD24LLQrzpvWMcTMrHpyadkvHY5nJmZRQ7eHVkWXUfgIVm7/OzGlEgfVGon
8cPgSMRt2S/wCuKl+9lva/LkNaJBtkb6/Lqx5j7A2K5/prahRM2qL5U/JFbzPqud+SktzOQ8TXH2
vtmEA6R1qv0Z5cCgNjbzfhxzN6pntb+rhGncd7HyDUj1EZn+eu8xRXQd4FLCu+KWv5xipqm1BiwC
JaemtJ7WYsj9wmyzg3P0Qjm63HzIrBF3SLMF1nNf7rFzI9HKfEqjWM88f9r0UG31T2k3gnr3vg6T
/mg68TMyfKVvVmZIVnzvmfgqx3UfpPX6vNTz53imsyFUofq96MOunAx/RaunMZaD0sf1msiKlCSm
EGCCOtydFKjfnmLSaQzNel5nv27MCtvQaVIO9tf1bcY4MgEAPQK1cx+yJAV6GagXuPj2bsYfeE3W
3xvK/hWN+rL6tFHFPRjw1sQkp4POJlAw/rn82MXgLP3E0xDG3qzcezl5l7Gk5VsDPkBzEuogiXWy
dbzbUpaXQUmk2QG/oRf32CplJymz91/mAlCEAF1WA/aEcNtoxq2tmEs+run7RO2E31ZFdpA+XV84
BFmAiWXaSMS9ZyWmrt7MhYAWMnZtd7K71J/d5t8adMrBdG7sBRnNgc5D4Yxy5S7jGI1kbNLBtcM6
SdZH0ZWk4IZD7jFb4ku32kfn/vZ4vDUSfAj8e/eyZaY1Vh1RVlhB7flHTKhsYuC3+iOqm2fRaNbB
zX1j60kWHmhU3m0I6LsztRX1qCHqZYeuPuqPcWrlZ2pGS/jW9+ElAZVwdphr6IZfbnCY+x7aZXJW
BtChFEDK3WCsCwJB9hGb/tYC8hZxcUqYG1ily6GM1UV30Njgt1D9fdi2zvgwL/Q7tndWn7cH2/B6
9aR2IBpAdNa5RPfKVmNmNY0RZ0bY66vtp33PhxKKcRDiXW922YajpUoxlMfu5Tn8LUJoMCFcGEYP
3c77vtmFFuA57oU9fJODOt6t+YB+MImOSQqByF8u3oilLjeCroe9p5Sg5K3pVCVl/OaLiPmAfKUn
zWfiebscZTUSVSSJodOGznM/KybtizJo0+e37jkwQLRngKxRDIUEejmKh/5k2sRCDzHKiUOEaLIw
by31j0G34oOhbiwbb6dk2II/wAh3t+c2EyXkxl104u7ufphN63GqnCMVwJuD8HFA+GNpRF/jcj5L
F6voEzOIXdYr1X5M+zKhHHWZrktyMupgRxN6SFjFvqpazyUCr1WlYatZ95/7dASTwmU/ph+x4Zrz
Zy0Ww+AXaosxsxPXreq3EKuT+2YbNlSmNjQ/z5ttYWz3+ue8nj5R0As2EDSnJB9cTl9NqlFkECtC
M7GLf0sQl/T/1e6gU3x9e1A2V6lkS+4rbf9dZOlVazWUVq2yyPTXXHdFYz4p381p1wZWVfYHJ/vm
cHA56UwjbAUmcDepHLdocCtqyIHZ7uvW1MPMRpgpmaVFFVZvB/fw1SJKAg4BgGy9S6URedP8dpPM
cWb2Zm1aoTnb2Btht3ZWN/PN8CZGASPKq0xqBtVwd4vg2on63IRFJ9aJP815dIJ+WE20A8YfimJV
B7nnrTlRpCAVsA1ZdtkdvqXN8qHrVStcWrMMkKBvz4lnlAc3/dWXknuON5Ism2bDFYC+g6aYtYpp
hl5qJ9Hi0QUw503cD60DZtRMjzQ4r5TnX1i3mKVyFl8UJXY7MZto20yIpYZ5F9NJbLd5jDEPGcoe
m1sTOIBptm1KaVpH3H3YSt3yuz4RX3HisPITunNNGxizrk+Bm4pRO5eNphg8HF0z4i86gsguRbse
Nbnk1X2RT9A6IHEByE41mOb8bkNPOZFUrnVm2Cfl8mcN6OK81op9Mlp4bIgmue8WYAMHKfT1nfUy
KhLDVEAkk3T3oEyLu6lOQn6SbGn51Kyz9+ih9PHoli72Zx3eEX5hN+JkJa1Sswa2G1IIbJ7MJo+/
z4Y93b3xruL38HxKgC/sJXWPfE8QecAVHpa+V6fm04qEkK+W6/DWZ5RRUAtF4YS6qvRIuTzMlMtG
vGVGpDFGc31nitamiuXobz9eQCx4DzQpw33ln9cbeobyR2GGKw4cgTUjfz2Z7LDXV+zWvkFCAZAi
qT3MqN3FpNdq4RjCNUJcHZo4qNxyOWkeLCm/x1P6jpTIvKeid0TUu3F38IWAbeDmBUdqzy5fCmfV
SoP4TaGR6ANGgK07ev3BEt6YnKvTw+aG5zbk4r38UKI2J7WbVD00pay3pzHOGaU1DX9s3nM/41LE
VNAev76+pvKa3Z1FpA/YIaCSiKj3qn/2WpqIba4EDNqS+NO6lJ9zsThnrV1dSlrxhHVmrH6M3fXX
6wNfxasUZYgdZROIf5DkvJxvpzmIlnP3EBVPw3mcq+mpQJj+fp1s7eCkXVfPGAthAJnBcOcgXXE5
VtFPWTtNqxbWmQrJuk/bMkB+bWDWS6sUp5iS248Ut90TcG33TJN6Otu5k5sBRsvjGT25/gHsxnbK
17YPV67chzJJ8XxxRmR+FRpm3tRkjx0HxE9XvcK1XmuHg6L0jW1IzxWALncGzfs93cxDmUvl02ih
Z/X2nbIUeRDTMzk4YzdHQT5EZwRJItkt1VCZKgWUUQsVu//QD7HzPMa5drDp5F+y23S8jvLmZwSe
gd3b3wzUMhd10sJM2bhws/m711Y6UmPz/TqQpr++025OiXDQoSFIIWAPCq8zI53iodXCEQMUXx0N
577YMKZ6fZQXe7j9pKiu8xhzDVLK302qxhOoL5dWDdXaqq0AZnT/N4ZiVAQphLjflaJKvzapnmfB
YqDhRilxEUNYztQo/SSfVCiRrjb86owlbv0euc9/DWfYvom4nwt/wR/TPEOF6LNA6U2rDHog1lmE
iB/vVokXbovQtmd/s6rW806msaJnxn9Aum0Mbc6Iv2P8frPcrP+pROz+9Gjq/auR/n6eTVd8WUYF
f2VrNcy/sWwoFh92t/WnmQxQB6C/jJqvwtYD2Kq7oNdKM1GXoELi9pNbzKobYGVCZwReZ/NHmYni
76TvliQwzEqfg1lttj7QWnepJVmmHH1++Gqd/8dtHCd1hxrX1bjMbd9OwAf7auPW3w8+zdV2g8JO
oRQxLHhmdIYvj7+Nw8rs6uUarlSaeOXHCV3Fxh2onFhHbK/rzSbDDElFxk2bbbA7PxPpl9Dydg2z
Zu6DZDK9D6lIy59vnRHAWF4LKmhEDvDEL2fkuWW7geRSQ/JM56wvZetjvNxidbUc6VFdcztIiyn8
wkGQuskYiVyOpVpTXwxbt4UpmV0XkMRu99QgagKJqsr6+6XPZwXdwzSfTuWU2F+xUWm/642oHqes
jqdgLQUlX7Oomx9vXgUpV0U3CdEmjt7uxC1L1+YNJCzAp50eeNA7T3RDNV9vu6NuwvVrReAhLU2k
Ybn8uJeLwG2eeL2VbmEfa+KM7q8ZKqorAEDORwt+HQgwlKxG8CxLdPUupp/UURndxloREY1JorUu
bj9qm4mzsGkmyvNcWBgKJauBItfry3m9dSmzqDTh6a5SWNxvXWu0yjQ2F46J8LaHool/eZZQD8Ic
dg1LdXlPMgzddaSa4ZmABrlcynbDhXrRvCGMG1F4d503rsq5MrWtOBvxuvxjWh1gaLVJjMa3R8/+
OmdurrIOwgZK3A1xfEqbpdROs1Xluo+Er2L62Wh0ma9pQkvPi9da+plIZjHPqbV0nxdva9JAxNmS
A7hGYeIOE0QKcF3lLV2YlAPMegtF5XNdxqtxt4m0LYJloHbs84Sh7YL7QZ4EWUwV76mtKixd1q10
8qCy9OSvbp1dJWjdOXVPXt2678DUJeadnXRAY52+8fy2EPpndZq6xJ9FpRBSxXkyn2e7r4pznFTZ
RxtIdEX7KHHH4EWi/hRPaiIn3Qu8zsmJZNNWi8uToa02ls6xXv2VrWP8B8SD8uPsJvbPLp6UP4DY
YUnfKa32h9Np2p+TMbmKv/RuOWFM1VAw6IbGskE56+K9WWo68Gdr8T7UU9/Evlc4uRWsa+Ms4YCb
NLLMjrI17yo0j2gSbw3MnDlTpoQWokt22bWulz2RTFZYTs/a+EwhfoDAsqXql252yywoWmMuEPDY
qsrfMquK/cxANCTq7Dat4KPpcX6iual9MkWfGWdR6kN7V6X99NWwUuMbnd0RqREJYc96e36yFSUt
fTfh1HyJs3Z4zNJN386d6YlUUtwaIxqbtq4DVy3sU+4uleubVmL+8vrYtpDysVaAcmaaGPidrdqH
WXDF+kUm1K+4yph9SFSVeGe2Sv+xbJS5wR1AwwhK2/SRIo+deqPvrLlyN3S0U33kKZWYd2tb/y6G
omPRXIVzmk7Kii9YO5Bczl7LGc4yemNebEw/3NgyvyuTPSLzUTnZw8b/+/ucdCtfpneJQMVWDO8o
92xG2A6z8XmevXIiqlTTkVOfCC+w9UW3sQyb0l+10ZjvdEtkzzRC0aRQSjd7LomtP7lJVxLkek49
n8bOpQWh5lr7o98EjkyTUwqmpgxxE3DZCUTSJ2N+aNLC+l6AcaBTRyWTmVXeZp6TPFl/tX1h/aGL
2XYQidc1WmqjvYqTcEhbAuxfKaFi5pNySTXutN051YpsbM2XewbQSrRigz8I8FSn+rKINF78ynUX
cDx51v7SGyv+B+Gi7u/ahSzpD+R4HwfK90ageyTG0BO0/v1gf3Dm5F2XtfFn0XbK/7J3JstxI9sZ
fpWOXhsy5iHCfRcAqorzIJGaNgiKYgNIzEAmpqf3B7bUTVLtprVz2F7cuFJTRVQVEpnn/Ocffqf9
G4qoG9VQR3jIeg8TMohPQijTOPRBaS97c7Sq6rR0bb7tKRf9PVorpyZzL/OzvamyIg97fxQXNXxh
EXn24t+1XTc+5OBF13w7CeIHFtEc6di4PjRBprwIvbxWhxNBoHfY6KubZZn09tDg/cx/9YJRxlZl
WE2kMKVOwrUtxA1gaF5GOtM6I6zxCPgyBCA3O9LDTSdWS8IKKUon+cjLclhqanLDIp1EFuVO5+2g
Mbp0GY7mvZXaggGeIwo/tIxBXpVWi9cYIaEey3LINh/6POAeDLWXtaEFufY0mMykO05wVh/3PFLB
pZvaPoFn88Kk3zaaPg0H12REmuPj54UAfdMN1d3ah/C+JkFJaFinfuMub61K6NEkLDTGk77YJ90a
GCxaI/Onk8GcWkS6NHQywiM2rUI+4ETunecOp5rj5teJK+c6LurSIRtm1O13SZZU127WDS63sDGI
JXOlceQwwrhqAhcdk8fYh4oRF55uN9jEJmiBrKHzqfxsxc/1prNNY927Xut0JzXJeV005COOwcsQ
rEGUj0V2tiXRsDbsyZ33DY/buF9n2dSHUYm2Bpqr/fqoaPsREkxewWCdm+FjyUxiiDJmpAc/SW12
3LbGmr4aJufMVz3q8tLsjAsdzpYbTZVQ50Y3YE9WkeF4IJWTbbQmHDA/Id45lWSmZJNxcNyRTbND
93LTF6K8z0xtSg9O7s/pXo6izg8lPly0dpTq1iF3poCyu83Ym0Sat5+5wAwIm1GfoKQNjHeEeRTM
13uNUqCnFKvh4WpLEWEtb35YK6JPD70aPf2IrFozCx3uYsGNyVEMzUE1O6GlEr8JUWrKj5Wf67gu
CB2pT+3Z60fStglsWytpXvtmUR5bCvpCmE9dM4eWhZnATnhpPhwl7MZ6bKbK0zCHa7x3KWbmbhhw
aJ33PHTeiee1mo7duV2WoSnq8qHMVY/nGIZHn5jf96cNVrQJzDGjB5RtPVqLZW2XqyRYtZFkm7pi
E+8TZw49IVCBC82uuc3Yax+Xc+KEDQ3OQXWeHq2pPENENVyNk+ZwGFHMidAku2zYO2078hVgXkGE
WbrFbTLiVld2PqcihLuWfhocrVKR04/Q+RmwiRNdOe3XBsCQntRRjgiFrVNiUwhrbVyKmjI4WZbO
CNPWbfJ4WTztTFU4lQIROdkny5bu+bp0U35gp7TmuNVMDrTMEFroBYK8R1XZHRtmJ+YrR4nhU9Uk
ZRNZjZcvbKZOgfRrMtokXmGdFGEzTc4Y88CUwS6tRnm3Mkw54I69+CdTlhdHXc/ZEQuPKvWucAp3
3eXFlBrHWa1lnz19tNvYyhxTxNJISVKbK+Mg57zZD3mLksy2is6I6qWtzvguBZt13gxNlK9a2kYm
tnsXa4l49ou9zMDFqpDuTds71kMWuOh13aGc9F0pfeztaz6sCoXBeR3qfs/2IBt3uCz6vnuQHSfd
AV9E+GfWkCz0q2y7w0M6KZ9jSQdlrhN9+WBYc/UwroZJedD1i31TjNp0L/uvWbk3RLV+JVPa/zSX
a01J14Jlz4mEa2JCivBDbfTcLua+OQxzybi87pQv76Uqxw8N9txl2KFAfp/P3viVBoX6rnWNdgoX
c6C+szE8LN9t9cl1phYtO4xlhptlQJDXGKJPQF3SO1JNEX4ecxat84piSA/y8abvTe9D6zvyY+Hn
g7rAraC+R8dcuJE/GF4fVonWX3jzkP/uyNr8aFp2S3NoJ8nvbGyczYNpgyQRCFulIb+nfqvs2rgt
9Mp7N3aLDq2n0jCXh8dQdvHMNqfFPI1lcEwZ5c67ojHmY3dlOcEJ3lZPgegB45QM/aufSu+aILCi
DOeszdCC4vd1rTellcaTJutPbVI4DwXqQqpoMQa3mmNmFoYETvUwJIF2WfdLfS4mY97lo1Esu9ro
qy2HIVd3VdV090snEZhVSdKuNxP6OpZEPmfvmimgavfSwvDIXkT2GI4J3oh8hmJB3lw3xS1fWDGe
jJi8vM8aLS+RZzRae7F2vaHFow7cGnvs920ICseBJIrc8Q6tYYDCYhGROnGZSjOnUxkqcalP7tLc
DvlWdwy9Za9xMesQN9kJ5DWe6H0b1YG3yLBiqV7Ufa9fL6XmEpKhT2xvlF71ErbgulVoZMS9hr4S
wRIWAR6GISNFJz0yAxLqSK6b+zxkPN2qXSH99D3Zt8HXhokZHEBvztZQwuR7V3QugT7S1bXPFWEq
K6V0mb2dTE7RMM8B1+beTtbQzOD8hHOTNk2oJdxOHsc6rU8cacwZkRejdVHh9WseBlflv8+yVrTW
ZpHEgZgrD8HavDUfwjJkROBFq6Iee1DtZCJKK8dfws9uhFeONvvfos3vCSNexqPAX+Wyq2gDSXbU
3Y7xOnGpHDOBqTngsa5q926y5vVRhzrhzOylXOLCEoDfaxkU+yQ3mwFPPMv5fQuMphadat85blQz
f4U26rUnlW2lfThoXgLaZKZVVCCa+GhZDU9SIT0OkqZX83BpEj9cHaW9KoOon5y8iI15nd/XllR3
CYTKNCrUmA2ROcn2Lg/yPo3gW3r3tVhJcFV1vbqhX3L/opxEbie0Ndl/kDqjPohflX9XNgrnQJSx
QGhV5aRnOMh32k6XriF21tBmZNRxMlvhDMk9jUtX6GmsrenI17Pmm9VgWqzVYTQr9BemN4qciBVc
SQ6uV+KsMbkKDDkVjTVdYIFRT1fj4Lm3mocLTmRMkl1b13PvaJSWGkI98QHisMHFew+1ywL7FWgv
ctKx04+6obTMTyW5J+pCG4bWj3Bcqs+zJe2a46BYsouKOsENVVHbdUgjKj/hICSveoM09XBeG0dE
gUYxGvFkI75bHVMlUU2f0VCwMBYP/W4RlO2iLN5hHlVaoRrrgHzPQQ1T6OIZXTNRCYbpILnd/iEP
CO2I/DQbs1OztoLllMqIUAivNfzjsmt1uHU19rBRKbz+XWkU6ve6YEeMp2Lp3k7Mu64rVVD0i5T+
8FQkQ8negUaCtLG2kdmZ1mr9HPpL345EXVYFBt/5zBM3Z1PThxgJ2XcI24csLlynvZpn4lKONMqA
Q1EwD901o558Xgq+6bintCsiX3b6das6ikZr0huxG9Wo9dtX46lrIPUmiGWh5BD6a9BZoagtvjhp
mWlLPak3ihpmZiEB8jDUh8rnGKdFzsZzko29bKhA0vaDp+kyPy6QIX3ydTwT4nVN+zWugpps8XJa
sGykgpIHqQB08UBOyAmVizc/VDgvnAyjQ/c6rsR/hSjd8BHS265K2K78agwR6qfnAwrUKz9r3WtT
89myjS6t9N3id4kZji7VM8iwKDyQkjwLuJYq2ijI/ABIYJ30e3/scYoz21l+7QRTtCP0bsm+mdcg
id16qO/VYPV6/G9WNjYtSWjTvtg64qYwKR47bdad6N9al569q6AVMHHwKNnlZN14LdBT6uAPF2GK
S1IY5hBBFoKrpzb3zSrf8Z6Dn7bi9ICHGKP7MKvBHl/OxIx8XBprqed9P9rnGGm6nMYDkPFPA1+e
B5kOo2MXRT6I4nNESixKG1tDn/Y6elLYv8iean15zWP/x6EHScUkKqKfY1bKgnt+FfbcIUtxgScK
SonzSmTVVV8F5YmRONa+a3zrFYOGvxl4b2x/yLCbeQLuai+AxDXvrNVx0mk/2UT8OTzHVT9yulnz
ew3zk9CvOzvqcHAOnZXivRLXwqWK7n82/tBBOGRt2j1rG19B73v+wXs5cqKnpsR5SExHU0tgU43L
wU/fRK6CXQ48ZT6x8dJYoTAR1aTWJPeINNFU995AeUB0zD9jpD/gwFhlMrWCh69vDIaXxFWAsTJv
0hGT8WQaz0VJfgxwrLOV02X0z5f6AY7FjBE2KcOhR8uUl5eSs2zTdSyrfSe9IeqzOr8a5nz6+s9X
2TDy52gsahqIUljgAclikPD85vDm7WrgvnBzSgY7I6WeK+7nZARw0z6hNoPb/Rqh/IcvEVMv3d+U
ciiGQFBfPG+lIuhR6g63qhZFZFRCiz24cBEG/T8ty0NnwLqgFOERoKB58QyY6+CsiSOXvU1MTZjT
qhxWvLlfWRU/3KrHqyDzQJzBMPtlOFMpqnpSdgdk32rrjvp5DVej+WlDr+0q/G9LVWfE9JLDlFbe
5BmyXpg8zG7ogGLtc0m44zpo30yf//2ZFm7413/w9/umXXpieeWLv/7rcnzopeoffjm/a4df9qr+
eifzpv6P7Zf8+aLnv+Jf5/k98XzN7/Llv3r2Iq707Z3Ed/Lu2V92BPTK5Vo99MvbBxRB8vEC6Pe2
f/nf/eEvD4+/5WZpH3779R7to9x+W8qb//Xbj46//vbrpgv996e//tvPLu4qXhY3VV7n93cvX/Fw
N8jfftVc4w1Y9saQQyjInrNRCqaH7z/CYQq3vM26azPvYr+rGxrb3341nDeMIFmG3L3N1WKjzg6N
+vajjfyBjpwJ22ZIGfz6/b1d/fG8/nF//l7K+DhsfvpYI/LCPhrWLBMkRIYv7Ug5zEQmc6OLTblh
88JHqV3aphYmGoLiqFIWE2ivxRc1tLE2DEJ8dobYMRI37orKa8NJ6v5DUYsTe1y0DiC5vTLq2Tyo
wXWJrQPNBbbVSB7AjmduQ11Jm9qnlyLujCk9y11t6aIMRs5Z70/qTPjj8qEluN3cZfZYvXeVYd7W
XaUOxKitJ0GXz6fJ3DZd2Lc9M+6OSGLUSetFa8hO7R/v5E+t7v9ypT5b3f/NZ+B/4upm0319dde/
vH1o1Zcyv3+2znnt93Xuv4Fsj3spK5zdB2nIn+vcM9/wAKDVZRC9OSBvj8D3dR682ZSg8M0wzIBI
shVu39e59wbSm7nxWOyN0IqM5SfW+R/SiqcLHf8GjG6wI6DKgWT/kpzVaqUpFqucdowvfe9UgNAu
+0ZiyLUvilLcmIy0ph0WOOCtazKIcT9A2ulCNXTl6WDojRlbWpE2J4NTLvzDQB8PygAljnKV5Xer
MpkVrWVjfWWWQfpYAdWiCtvWVre14CiIvAl+TGjKVBOAJnlfHzNCbdy49Hr/Nq+NBuQfxya6PWnJ
Jcxr3y7CwRMd4xFvAXFEhOkX53VZDWnYj1PAI6W8RERwNZb0MDTC06BaFNZFYUrnveEK2UbENuJH
b1QzNsP9OnjtLmm88SFQjgdiqdXzTU/fWR0Vvr/Bj7ZrjxddVuExmYxD20VakOHIFATJ180XT4Uo
8kw7Hmmz38FkLt3z2hjaICpoi86nYAzUCcmp5hIu7eCDoPRzVXFgrCYyoYmdBgsyTBoiAzim30vD
z6sLdmM5xXU1WiqEMNX1O7CREToxk8ar0cG3PZ7IHb4z5rqoQ8/llRGs43nYYfCIb5XlJpoZTXpe
T3EzS5V9zmStXwKR6G2Yr34DJE9ZO17QdNnTYcin/sNQOSNTyQC1yrjTcoQQR13bFjfgNoUdjXlQ
nVl5Ns4hk+DqPPFG/W7yfHFJQof3BRN0ewgT2iG2SiK659BIhW0gHVvEZWkH8n3bBYUfWa2v52E9
ozuNs0SzvqzenC7hMIv1NmVgPjEFSmZGty6ss32HvAAQX1u1PFqaATpM32J5TZJv53jXwgPwCskk
HZ3DqjWddWLbWWbSQk/JGDWoW4nicozhLSYTXrfHTzE5b51RmjH4ofewsUDKC3BN860cSag/E/Zo
uketsswiXu3VJ2d7Tooq9qu5xNY9QQd72uAbNB3XGphsNJqLOYF3JIOMBzm3aVTKFOscYWBWGhlj
F9h73FEzLVaVUxZxW1hlctA63z633UrIKJUD3J6eGEDrMBuMIPdFvsAAzZpBvR2MzKOrTrzp3qim
eQxdDUuNkClBNp7VknEfzHbsQDP67jkKGDu0oWf2vhNpxbgeK3sYsA5yJx0XIdcaDdDrGkMHRiFd
EPt90bzDDS1hBFVraRBh7GggjC1hOX5Sjpb4TEjx6g+dudA+yAE36XBwZu19n4/TFOeV57z3p0n/
EDCST0I64Nrjjm+BL8DXrNacKajlz9190HQ4+tlC57CrRb4wmenHL15djFfaPM/YsY+LxYgYPcTv
IKOY6C8FLC8MnrZBjawelgRu72F212WO1rxIjHAMfHzzclJ02ED7KirL2SmiIkuHewmdSkZTufpn
bQqlJWxEx2PjZfl8k6nCubAhSYBY10FnxFDeqr2Hmw+obrp4zMmaNj2uSj5tbEiJUFhhuFjFTVto
XUyd3Tax6fQBVFZDghxUbNIkNNk9IT8oNpkFBgSILTugZe+cUZfRRprnMKELZrD+qB7zeYbDVU3W
qZk6WJ5Uun5fmYm6q3ubqYMzEaaIyLq07XBxV2UcZoSRt7YQNRge4TbvHBZhi1Q5y5lnpY76oLsg
z2EqMdWB0rbMWFRhl9DG+cjSDSc7g+Lh2xNoYs4tMGBnp+mXNMnsc10WzkThYVoa+2YRVFE6u3oX
+o2GVaA9khi295VViFeIfi+LfXxYYDnjvUGuO45XL+1SXMR+6+pIHEPX1tglZhKEIOKvpWc8ikie
H2zWJiulbfFgX7kvrT7MXs/UMPeQjfDAksz6es2NdMnDoNQqzjOh9zABRPJ5KjLn1FgZncc2qso/
aqVnjcAvtaqumryWw2+/vuzVXD4lkho0mtB1wUZeNFDZYHVT51rdzm0q4wRMfPzktGK47fLapqj4
swT5VsQ+vdRGRX/+ibG5hWiNpAhJFqz1561oXSeBMZR5iwpB5VU02rMz7Apj4i4HsvWNs74r4TZm
lQlFFKKdrqJBNPk3x+b/rw6f9D6bpf+ft2ZrrZ71Pof+ob77+qz12V7wvSQ03mAnQr41ZECqO2jj
f5aEdEVMKwBHqMQ8mImbUPR7SWi+wfXLxv1hu8nUfnRF30tC4w2kZkJc0UPAPsNN4WdKwpcLFsAL
lQMo24Z9oc/afv5EvbQQhFW3XidiS2giGuzO3WnGOBw5s/TiJ9/K3yzYHywGtmvxds0/jKn4xM+v
ZcCnMmbM9ePOCbTzErw5TBLbjYNh+WwW29yiKLPdJscjwLu9KsFJCfNk9OkvHIcQk0REoOdhUisY
O8D+xqAdYKlq6jBVzb4aG8GZ2wcMKBk8134xhIRakQdTMrR0s5aTI2hWakdpXf/zR3sJC/HJADJo
UhHLbNmIL2QjHpGjQZFw+VUzyr2k+o+MeWh2nB5daCFxCksVuOFKXfDKhvNye/3jyiCW2xKjF95+
/uT+UbgjrsC1AxvmOt3hWwLIrtvLK4jNo8Xd082Gy6B/xY+dXoQ/vZQfMJ00chUEeTw5Yuzj3tHb
XaEyFesBgiSOeKuPTeEnJZE4aXIPCT79tOAg2k1i8SKj0Nx3UONOPM76A5RAprcOTcLv2eTn1/AN
ZR0aUNoU51iTQlxQSpzOviE+i372YmR+jDjgzVmnFhyyYzU584fHG/j/u9jTXYy28h92MXX39YGj
on142ttuYONfGxlZnBBdUWDpjx4uzzeyTVwPJMr6gGr210bmvmG5ACmC0iAogU/810bmvPGBdTZd
KPimwW72MxsZb+zZcQjqiwoIvSIW0xtk9AKZdenagsUaVQxd40PSm2vYEP4TTzMtDvyhVx6Iv0GM
4BuDNfNUkCzzgxKa3ovxPC1m3LODQVNxfLljX5g+p4TvnqzTgEcDRFyiD53Uy76SktjWR21vGcd6
sUo9dI1cz8LcU+an3iyZ5deJ9hYHNIb9wljsa7OmUotriz4iEnzkA2KD/sDwUqcx6XwUTh1syIXR
d1ma5k2GkKGNZgJn8mBEhzhX+vGyrPMQuU4iVbw4NESpu2QpcuIF8hkJ6MX1lGU+9JJgFK/sh4/u
z8/2C+6GC+gP3EAwF65Cz7clLcEfn4aXrycou891X7W37sT5uHM1lBtmx6ETuvPoEXJWa5/5k53u
TbuECKPR6tDliwxi7ir4CrxZp+MtXGalwdCkt6KtmPYSLTlEuOPgDrDWqxG6DNtg5YlRwbmFXLsz
Gtf4OoyjEHvF3suIXywMYoXThbJ2j2ZdQiH2XOGf6jkk2mmxtLMGWdV+9VZ+kzeZJXS6ykivrTQr
PkLHCtcE779XDsVHb9kX39SGU1MqmqgOjZemNOvaly0qrAFe7+qH41gaoQMJpSIJlrhzwqtEe4ZJ
rHYw4DlKQzmcIulOZrjTmrlhntbGPL+Tk+4cGGfDmB6gW+uF/h4BTXqohrncPdkV/uYU/8FTnQcN
YRWZNXS+ARXNi7OuTL2pLcxSxlSgTPxXPzka5+Bj3sNS9Wx8mgnlhPAx61lc56vcV5tLaVn04ysD
ux9Ovu19UDpBMPS2OdaLJSZLh+7QSWW8SmntaGEtnNSG14qWH8aCjx938/kHiKaIe+kjI0TX+WUh
ZIx94NYT93Psw8BmWmYP0SCt+ShgirnbJNshoUHJCbZCZuQ0OKEZZdK89u3/uM1Z+FCgAyOdwSJa
iu306XkPJbz2zAahPoTd7sxsyvYY5r85RdmGpSTZVF3rVgKhv67ggAhzPVloWU5V0deXnikP1uiv
9V7w27NwGuvkfFJ995rhAcXpi70YwSm+VRhR0FNT3D5/k7OECNMn+hCvk2vGZZCfr0Z9IsEmTpR/
KVdp/vG1/NTxfdk+1O9k//AgmcC8HKj8L4GpgYifPK0/dCJHd7nMnx7fj//+2/ntGW8YtdGIb+MS
CsY/T2/PBmMGruYcYwLCYcwT/a0NMfU3DGZwYTERuvAkbKv/exviv8FdyWNZg3YTeYS8+CeQ6W3T
eLoLcmATNILGxYdgxv/x7p4u69XvLY24cjQlI3hTmDfkYuUYmh83S24nYWoGDS7Zo/YAh11eunOf
vqaW3q7w4zsApQBFwHTmZXyUKbqigRfq7VK4dvu+s6zIzmpjB3nsZzXmWwzEtn9uDRff34vG3el6
Lang3+0quHmx3q5OnIFnv3Kw/PiN8p0Sw8XgE30qRoLPv9HMLwHrlW3vtLHQL3tiMgfYCw1+dgJY
xN6bVSmPMJXTLlxCRj5A5jbz/ZPF9zdHxcttYFNGbT0scjNc6WGMPH8LiCngxwoTIeaWZ9y6g3te
LkkQ0wNWAHxICyw90Y7++aJ/uEc/v5PosjhMMf1iqMJbeHFZs0q6Uu+dnV63Ig2bLM/0Y80uIduv
mdkGu2A2+vRY9sYE9Bp0IJmJ7oDjBm3RXKZSs2/bVZ+WcERmcFa3LjQifXS7uyKXAVqeJk3BfIEF
TztjhdvYCgy6OQhr7CICa52LMM+S1UUYVNPL8E4Neej9zL7R/S3tOndm0wt7T+T2V5ENTAt9HBSm
PUq55DazcvGRmyXeeqVlf/GLrhhRUBuBPKqEgRrE7QL3bboE+WeAdMe9lnCkqlsbwqAVBg6mfUe+
0txPqbMk9oVVosG4LeyFVKRGrCO53IVhRsYjiKjLavxALDfQojHbQXuBE5v5LnU9wMdlwyHXR0gS
oJP2FQgSqLJ5hC3rDcGEBmncQwnTSVTcAM7mEexMHoFP3E9gxHePgKhtjN45EhdgUqLwgEw9gWou
VEI6VLp+WQKrsiisff0ItzJ/AHrdcm8qZrEbJFs1U5fFckNq6x6MnqZ/A3BBAqt97nucxLZa1iks
E+Vc+Bvum0JzBmSs1pVMlw0Z9iaElxEZjf599Qgdc3ABI1M+2TGqDHHQH2FmIFggZ5cHBTyhbB80
mC3v1kdwepwFSiJzw6w77GczpEUblM3XOV7VwNvNI9BdisZWSGQcqmx7w8ITmVTRig/TUa9No7dL
6EiuS+llZ8HgBh/7dMweEHKhRLI0fdNK+auFomLsDu1QyoNna/5pVSzeeCq0wP7UMb67MjurYaQD
BfoEeqDHWJrZyvk8Bz7ymdUIrkfMjvoYUjG0OUwKIFwWTQ6obXrDLmGAgAyj1u01GsGJL2YjU11k
V3NtxAE4Yh46ppa9b4sxu27LotR2ud0G6oiwFTePyqFMd4ROzuJ9NfKl1WFKgLd7gpQAnKPFQ6U+
mW2RrGfEVYkqbs0qeJt7QaeiDM6iiJqhWA/AtFgsmYvvdLFKakCeVWnrGg9Z4zZH9lSmX5iiuzgP
BKXYxHut70ZylHbYBY24b70Ge04G8joBKkx3GnRSrmZdCthMSbSQHyd3BeDLBeJtOUc5hoNvmUo1
n3xmcvdYz+UQQDstuSbpx7/MCuEhzXXa9LZTHmsc6vbw4KGqvgpwP9AjBv3ieskNme5EopfAHHkl
hr3vaM57GyPmz705178zRINPH3Tl+HmgIv5ioPhmoI/kh3IeH14iAO2iIjoedCW5HMt+0eHgwwSM
MFlRKhJlMxshe3lJKrk+T8w2m4LnxPBEcOVChJSxOdY0tlViwQGqFSo7pi8N5O28Ni90KawidH36
g7hQi+TPHbSXODOp7kI4WgYmSHrT2rE5ATtuw731U6e5Gh5/pazvnLRBbm5mshH7ulLwZQJLw2ul
GUHSeFjJUIxz38rI4FP9YtByDQFjBG0t00urxQo6sopq9GPXb8nuU6NFaoY26ahPmC+VkIjauS9D
ybODZMXoMoQjBjYuwNK5yeYy+vPdrHoN+mTjtfpOh9pQRdKztJXu1E7TXSd6a4qJxtazEzuh7o9a
tFUbe9av7/zUrq5WVi9CLbx7rNDqm/XSXbTaiHCrSe5R/YvNPmdUn8pU0286jcEKTwRuVeHsePiA
9rqJemsQrZHGMFl6n/kLnoRx0PdFEE9D7dwQBCS9o7qxRB/Xrj82J5OSrMy56N1bBVIgwlav/SpK
3KF4zZPjx/kGhrXogDksIGgRjfqi7jdcX8Fewum4VJOG+GLwAuOLnY0De9xaBO4px/BsHneiouxm
tjj0aIM2fjpUEVe9Ulu8bEKItaD52mAP1wa+fmlp5zfshygPnZ3WKee6HK4bWJknYi3bt7bHnfvn
E/3vrrYJ0cERKA+pUZ+f52uDktYdhLPL0ZheIQlY42nS/P1olTaDHfnwz5d7VIw/rR/cjafECBYL
G2TlpCA9v17f12vPhmbvxjVV15mf11mYOcpD19gHqwoduNB9NGUCpoTA3r2+RfWjJTGzSAl/OYCb
Hne22y4oSQcGb6oe0F6lVorX1Fgv07kVwPGOsb0clgjSQi4fas7hb/HrP9UT/W+n7YAyPbm5P/RD
J3fV3QtS2uMrvndE7ht8YUxgDJKRvsGW31hpHkQeRjV4RZDCDh/sSU9k+IxmsCuj//YAQIC4/uqJ
vDePhFpWqrN53fk/xUrDpoaV9nQlAurrBnlRMH8wSsGH6/lKNCXeG0FriP1q6Nid4yKZ3/m5zQR4
4rmk8mzqdsMkAuNtY+gFOp+h7saYOOhxCUsdqVGEPw2RYlU1tNDnNcOeQwVjnxlI5p1BKrUq2Pib
3Ga2mKMrt9SOvLzEm3lS43JbB8GahEnbKROd6Fh8aCV5fTsCqk+yJKveLqWw2gjCLQb2buqX+AWQ
VW4DMdqUqiWqWQ4V8mPS3eoheg7z1LHeV8SbbcimbZ2Vidl87ErgSOimLm/QtJJLv2xqxBIFlo+k
K6pAHDpnMK6GSa+Co8yq5veuryH/Q1y+dmjKdVVFVTfZaC4HSiVELf5Fg5hshqBjzA+pEUC4w8Fg
vjXg9R3NRlFWkb4axTF/Be9jozc+kD1ofkGmiZEbc7r8TpluP4WdWaQYg6aOme+kMmexM1alv4cA
b38ohrzKj5CfB1+8vOtO7WlyvB0ux1ob6ejObMQSohSxWn3txnBwG4hwBi4+0oTbEEqQ01OvqYyb
M1i++Nh6A4fdktFnh+grBhOpcJIsoSdhxkZwI7TPyKlGAzIOkvh9ikXLrrd6767RTB+PSC2XH5Hd
ZPfbRM0PG7dNLk28bfOQUJTeisn0lJ9RV1oWjAQT068WjG89w4VMfNSw8ogGTuExzo1CUKw10pmZ
xWj5597W2iLUKmew0VcH1sPYKRiR+C/ODeYGvdgPg5N/HM3EKnduCglJs5GZhnNiTnjz44SA5FYL
piQak2wLmVWjfe0OqBZJpM6mE3uxyWLkAlgMvXJu/NDRP5ptMh3nSWVW+tLvRDQDajJ0SXsYxvUu
5yZS3OIGKTmqX7nUj802hoLQtJkxcGwARz5/UEuVl2lPrbZHXX2leauAzzaRmuf02g6h+XYS5ONZ
yx+vDKFPfyChP7XT/59AvzaOw389wTq/6wnvzjvFgf8HpXnjLRPb9dcIS38DJrBNr4Be4Fo6lBp/
0ZABxzjvPcZHUC43Vcv3Wbz9ZsPnYU3qJCQAuv6139tvKD/5EZAacDig589gYI/hik+3+y1qAr3H
5lkKTEfB92IVDQodVpPVwEEdYsjA85IjgZ5HhS6znJtqzGzU5YW3nydrjbNUTR/cdbAfKjdL7lrN
O1L2Qla22f4ne+exHDeWtulb6eXMAgp4s5wEkJl0EinDkrRBUKbgvccdzXXMjc2DlFjKBCllEMv+
K6Kjo6KrCSCB853zmddEFkqag1zCDhZ2Gb7RyOAMwju1QStyonPxPoxwEzP6KNm1ck9DJi6yz2Vb
i+9z9GC/14V25/tGqW9GRewc9OjLq6iTgzcgBr1LqF6BreeVoWzksVZfm7MUipGiNgAt0JS+6Wmr
fSRIqtuxU8j0GUK98wu5hlDbpBoO8KHSvIuETGY0ViR/g5GEvV+OUqOB9lTFe4kK99sUIT+w6YnU
O9CT7cZXigZS/KCqlHsw62AYa7B0kqbT8q3S1XDscml0PcWfPuq6h24Zx8hNTg/is5eWxsaqemj8
mN8Z23Y0ACDG0IsuciuWvyV55+/K2NrCQbstvF76APWr+KYwu7hXBGrNmbwq7g05s+xhKqiEkgJG
FylweQEwLRERKpjUSwRtUBAZh7bfBChlfD1ayc+00uZW2enSYKo6r1pQ6sw7lrYZUAUllW5S5mh6
bTkQe8ULcRTMH3n9vxvJgstwcEz6w0aSg+36XlUPzelGwgHzOAuXX0FqmhE6MBNEZlB8r8eNRH4l
K3R1DyMjFebCr266pL8CFMbQhvIJGs+s4/fYTNdfMbomxeN/BGQB9PMlG8kTnVvSWaTTYegpMOhk
8N6nG0ln9jXFIBlQqyv1hwiZi09BPOxaNRFhraq9dNkLvXKXlnr+HQKxfouw4HCZAQG6pHfWftL9
WIbNGbdXMtp1F2MoJ291iW7M5rCqX7Te/ttLFHlWzv39Wnv3AJDwP1dh09T/eci+/ef19y6sj5fd
4e9/LTvGExQf8/AAhOHcUf+17PDikma1tVljGwzkr/MLDgF0RhmoGa0DgM2cK4/rjoKFGa4J516C
X8Ae85J1J88H1PEuBReUAwwMCFAh4G5LA76oCEearL7oIKEb3ei5Gr9VMgVjY2Qk5NsIUQVcAPPg
UstDyXcVLe+YRtQeMpN4yGRUNUIz4AjSS19z2ARbkVz9PqSNnoNS1cbXMhZFVCbyVKabVEuFK/Qj
P5t+N3xBNlMH8YXjnw3lrPqOtPW5nseTQTA/jpR4lkLGAoGZ5uJ0tnSQSVk/TI6PQM8DGgPS34Ok
C9cRkBhmBwKzfbD00oWAscE7y0wtaZ4GhB+nsrtQUbFtfuScLwqe/wlZH0yV8wF03X4NH07CZv6r
x7Ah7TPmSdvBhnnGLv0KG+kVpK/ZkZ5+Fl6ZszT/r7QPvUhaQMglEjOwWH+FjfLKoEkEW4ymHPaC
3OsFs8+nWCJ57unNOFCilG7DYlRXjVrjFRD+nXBUtqDwQ8utsczcioSKVQ7aVySryndMYJrrREL3
gbSsxoF5zK9IBDJUgjQVwn1jjHfZBNlgo6Xq9IDURnDd9H12PeliRI89L0tEGbygfSMP1bWSWupt
LMjWAySB8NYf6ZILYSjZPuOL8qYeA7gUZqOHmxpV1Ana6ShuU/oKmdtoZXePk8Ed0lVtbIuJl+6H
5id980XL+7/+bJjNAn5/NryvKGe+PXw7HAzv8y8Pfn6yxOe//rXEVU6E2ft0Th8Wlc3MLpurU/jR
MIhZx49LHGwyWxr4X84Nao65y/V4MjD5R+cagMmsU66RtbxkiXOLk4MBa3V2z/lCnF2zicxpQkLV
5Q+lj3ps0PftrutqtAuH4Zzlk0kcH98GZwS8XGYkFc3bOXKXgdSHkqAPMX1WL/LehwrtFTdBRqLa
mH0VfIoDVRAwgxNK3RHHaJDcqWMNb6RmGN6MWhaOW9jPIeA85DpgVs1t5+0YtjC2FB2GTx2I8nBd
KGr7JkVnKHEnRPm+qMg3kU9Bi9v5Q9rcU5FRZaABImpOV8pjYdeJVH+atKK6RaDJ969qfcLdC+6U
cofClwy7Dp/xxmYPGsHFSpgC27XoR9qFh05UexEZZXcbEfIJxI1ieN3B1NJdi5JFYIo+lpVdemp2
nWY0sdDpyFoGtRB9mOGo/DxbRJ70797oS9+WERd5EwtBeB+iyxwx0NTb+5Icr7cBNIYVvbNsvMZ4
MFJQlq7UCzmCbTr2IWNGFAm7yQWsUPablDlXvJmF0DQ7j6GI2Vqcj/NYqUV3g0rlPZ4lk+Dkmqq/
DhBPqzdlrzFRVIU+Ru8y8bZKlqHv6Q2qZ9pqk5gTLTpGSLYqxPJrIAvyl9g3GXWl+mB+Owqi2x/5
yDFxYrEYdWKB7izEYfZ0mRYnUXSMNUGbs5GNsRJsZaqtfT0gW2aheb39812WE5sftwG7DyMF9Tvg
CKe3GTPPbKy2xtuqzvoL/M/e1p0kOznyT1cmQzMEUj3vSory1iZso+vBQy7nz8+wyMcOjwAwTiPD
w5eS/z59BD8qGMinBR6FWlDfJEOl7MM6lDeTGhRuG4LN+vP95jd3lP8d7scmw/slFNlUFveD0wxz
EP8Eu0jp5qnQfpykQXQyywxp9+dbzY3+5b2QqeY+0Al4x0sBi7IIvLA28TIdmywUdqUc1h+FsUOh
CgIeApao72iTI2D0xDBUq29zivjvPTT2eKvQtr5mahaY9pDl3Zuy47l3Hh1Sa6MqXWg3aBE1Ns2E
MnQKwse0R4Ci7sAg6opORnwXoI2F8kNe/bDK+ffQO2rI0WY7+tRPZjbvZ33sw4lnM7vJ6/9c1AmF
0WlNNF/i58kHrE2iW0etK1kwLw5n2OMQR35FToXDjDwHwRyF/5x8MiQaSGJ0/OBtUBLNVfrPk49/
RR4G4k2Ev4UaAP6NL0ju5iV/FBJknQjycChh3EJlRop5GoKjMApe0Eygm/u4uR9TCIRSn+eOnsy8
5ib8u8NB7V6RcrLbfzKFZza5RSj+uC9prahCTZkVS07vO41G1qMmidMdWu8OB271NkLt3A7FrH2x
nge/Ef2EWSt+ftlLn3teZdt1Ha56iekjLJWG/haR1HMUv/mJl2+Slqc1Bz0fdNljr2vVSHVp9u4z
jdRt6rTfGp4U75kMZ+g6Dum1kHuurO6quk8v/vw25716cW8wZZoKg5FUhlTq9G1qaOVMZsK9B7SK
XCNApkGYbhAfC7dyFUpuVdCX/PMtn/mAVBfUmRpdP+bei5GCgu076mbwkHuvDG0vExVeb4RbTKkF
ZwCJz7xZujfIDoEOnWfsi5PKsoKi6gVBcIW6CG9l6NiONWXhhacZ8RVD6s9aLF6ZiOvsk4ZJ0Z9/
58EzbvluydXmX4m9FSSO03erC3XMvTXBLbrctIPCmHZMLpUN7W4TO1ipchR5MsBaje02jCa6zk0n
OJLZA7dmnEb/yw7E8JyT+3OvXwHlwJMBX4TUefpUk8SJiQ+h4DLJtLZ6OSWYdcOY9lHqPXNKP/cG
UMJhzjsbg6OYujg2pTLqw0QNg23nWzlIOk/7EuRm8pm+u/ah7GjBW3pvF2KUXbTxtQCN2CanitwQ
Gect/K/pLpY8adr8+cM86eawdVmz1TYURNqcJEunr0BLxQLC+kzMGBRaNFVipPinjWbuhIUl5ZSH
ifk+8UfptdJNCkqc/RjYCFuO2AIr/WUv98JfrT7wVxgCBU4N5dn2s6wAtt5C8csUA8xE6jvouanX
oS98SWOmoUEQ0F0XEIjaR3qvvfMgtUhnftqTBumMukUbaCYLMbBj3Z/+tNjIA2oVvm4VGPFW66b2
CqVZcHh1LsKp9vJA/HvwctQSkYEcHBRqZ8r92Mkb6PQF6M0hGG+QkyBLKLrC+ov5uj46pe8HiFAq
4znU/4FTcRojHF5gs4lP9lh6D6fPi0+hNuaD5rlT7uVOU0WA9vIsQ6URIOMVQu7S2zoJpJzNN2tv
JuD9t5Hc9jikjx6arJgiwHVRlQYVwwHtjU0f10ADeoiQm0a2gKAOMirTMMf9dzhS9bdhKQZ3lecz
SBHywUA3PtZukRtM3oaJBiQu2/ok/w1osEbdAeeSL2GWam9D3TMHW6qHccM0xtr0UHM+xMAbPkTk
i18btWm3Uludm74uUkHOOlAaIgc1OkLqvEufvh2l0zrNV1SP8U/YfUiKUdxlZqmdSW6fv4vJBBAe
mwkZ5PQuxRREnmCJnmv5Zu308vg9L3TzzG74NF2YASf8lpnfAal73paO6JyIWoRTqfWeC9uncbRo
Mj5WspJufD+jPYTjwaYt+soeq0w+c8Q9c+fZjmyGI8+Z+9wkPr5zVDcWff7acjtNiWIU9GOK9RhI
QlUD8zQ+oCkQ3AtmZpz5xXPTYnG2znsMy5sMAvnCJcilCvRQCCLFcpVcxMNCGUzvXumq+gGV4Rih
hUoTnFQSBbQy+pRydhSnfT6khWa3kYwW/GAaxXUQi+M3WsnXZZ/Wjgz9rNmgnl699+RIuOoCQ3k/
6zOnKOlmwVshztKvYF1UwItWdDu0sXemPHl6pP7YOGFE0kBhcZ6+zaHAFL4oRMsNCqvbqr1pvQMa
8BbyAhs8Ro5bIGivYUcGOwtrqlWvlIADyYZ1PNXR6d1j4DeYeleWm8dFu2sqNbA9AXdxsCnGLorL
7k2CpOGmGHvPEaKcE1bS4u2UiMot8hSjW2bmfWx4OeKi3uSo8gSzSzTgL+YqjYe6L+206mWnEIvv
PuoTmzatHlAi8F43MuoSfz6GDt//dO+jMQVBhX0aYAWGpac/xh8GqQs6w3BLXzbeTmwnG0+1wqsg
baRmM/aVbKMdZl2Ejac6iVZaF0Na5bdeVfv3Kx4FVx+Zxi/NZOT4Th9lyJg8h3FOjFTorxZiWz10
LTrwutLWF+YkCW+MYGIerKLoX9bVrMluXEtK1bw98yDzjrZ8J3MnD4aFzohvubwsviYmJwEPUlbX
MEUvkNgQL1AfCK/J0LChZNRjI1l9PdaCuqfZYO1oNCROEcramcX2zEqn2cZONc9+ZnWp03cS4EmS
CiR2Lk4pygeokuaNTqQiFpWVkNR8A9Kq9GAhY3clGHV5xh/nmU1Z4YuwW1LDqfqyvMpL7DeikrsP
lufdeLVlbpVUrX6swX/L8uOy/M/gmk0FtawO/nOPaHSYPVuUHwNt1FcoWsxjE/qwBtJ6fLfHQSVo
GkbSUCllMkt4ZaSVj+1o8xUpDukmY2vyblKdf4pyQJcKtDAa3Ew3wcfoL9JBm/e/4/CZIWEglzEl
nqE7zD5P1+w4VVUxwMAgJ0XnXIUjbme1Dm941yYvNW6c72WiUcjEH8I4P+L0XmKNCHhXR6S6mdZi
oOBHrl6inmAF9Znt6Ylv4+FWBz9M0iD6GvOucZQ8wEBCoizkZ2HJZKNBfdWZ91k69A6E8nibIhQI
Qqe70GNPwCaz+DgagzN54m0Q+vnnVPm789+CEI3g0qaiA/YQ2wEUyJRYRlxGSd3gHOVuWVXPz8vQ
Yj786R08gZHDKkg1jBssTF0wC5jqkrqmh9xi9NR7BQrljkDHx/3z3nnIBk8+PoUWK2zWL6YC+AG6
PXpLCeOypB1Tyyki2tdmmd/5Zfd3IlvJHbzCm94LZjhln98EoTDYgyK56qhbNx0zNngzmoOLmhOG
5l0AuBHjJMVWaoyP/PKm6O4HIe63oSSN0O4xUBonA8xhCg3C9K3Po6ZvkrjI3/WVfjd09eA2qqDQ
rpxUkLdmAEEKh0IN3rSXApbF0GK0qwpmeOoXs1RV8lc9N62HLjzjUP/MaJtWGFa0LNEZ+bZUdAYb
5fdh3CAWZLaDUxmpZitj/A1SYriBJIWGUu1/TBtIXRIpluhZlwkCnpui8PUzedMT+zxz7soRJ/Sr
eSRa9KdreMxjQ00pqRAWCQGYztncWFBPRCnMCiwbONsS0qpQduJAgh9TN409qsDxtfIv7JbO2cw+
2SlOH8dYdGEsFaOWuEML3ZphsMjQ+U6nVBb1933VTy8tZOYfP6N2kJQQ4Wssx2RYrOAE0FmmU5Ye
Blh907lYpnRnIoC9crH9cRsko9iZMT6R2AVP33GqFmOCWLjlCAkM/m5oPivDkNhG2N6kAko7fjQ5
42Aql0VAOudJ2uVowGZgBmTg4lojhw9C2Kh3+pC+LZRZsz7p9vT4v6FWWKPWdtMmkneDwLpvC0q7
9TK5c7EB3gmqoFNY1MLG6l4DjejsMrA+VJr0hgmRegXRsnSmOi42pR9EGyvE0heWD9JoafNaGh0T
CZoLBN5TvF3IWVPBoMwLUlcd6gqfRe9BEKNvcdZ/8vGtvDZxExcsf4KtLzJVs9hS4vBDF85K3nqJ
YERe044IosCNM7PGPiA7V7U/u5ZRNQGvJ9FU43WfvudgSMpejxOE5xPE/OEW5pEPoSnT8n2jCe+x
CsivJDHQmfkHWN340KfkgRTWtDv+7EcO81tlsmV9N68tNjxGM9QDCkoTpw9jWAVsJc8zUZ3F0Eqp
UZNIxVzciF+tflPUfY2fbCOeSQ6fvSnpGXxqYHJwJU5vKk49siRwB5Fxuu2axkKCpGs2alXeTGFF
Tw+wOavt0593+Ge3MwRvGQSrIHoxoTy9a9bTSekQ9Hdqrb2o6cm7CEjFO+i8m7wTLFuo289GPgmb
Ljc+j2IcXqWdtjdr1EHPPMkcSYuzBrFQpu8oatOJNBa7mddoU160vuX4Va/aY4odlieifhhASbXF
MijsCc93u/SH6tKrosEp68Z0ZUN4XZCVXJo6A6yWMgzT0P2fH+2J/+68HliXM4GfUR30/tOXFINY
h9fAXmOlnxSjTN4k4+sxhv7Q61uwLxLBI2LUpioXMOEn3RtvcE9gt9DC1o1SJnuxzxkliUiUyFW1
yQvrU50qGhzRILUj5W0oV/iC1ZG1Q9+Jq8lUJEam24rZbrwuuinN3nSLVPg0hKODWyh6MPGDjpvy
RhhZHUNyHffRHuKABznWz2wco6NNI5RoLevBA+NdcRNM47bOpena8N+URjbYTM4xEvTxUBPL1sE7
MrITXrTvD5HDoNxwQgysbKlMgK6oZ5roz50UBqPWeVclzVt6zAKaKbLWM0ynj6zOUaB74E7pyk34
IZTl6scW/m9BclyQzBDGf0ZeT+aEmzx7CKvvJ4CY+S8eATHmKyiX9Hhh8PEPB5bWYwVivlLBUTMO
V1GdPeV2ya/4fwJh/DX7exwLSug3EzEG2wUUHdiILwLEPMF8MXVU5iYC8w7OesDCp+GHUVlEKz2V
cOtspL8CHULT0HCSoXlUkVfEuAK7ljbZVpWU97SFxXeVqnoXdaibV5pFFKji9NHrVRyMythsbZHM
jGmqiIkYBK8+xRtUSje9pgTbGkcwoBlT606Z2HxV5Ri+auvDHOurwfoUJ5l5Q+KhfxdCP0qg0Jrl
xTDIGF0Msanf9BgLbkcEydH2TYPtzKgrN33ee5+MWpreHX3D2x9b4zE2Y3lgzK+F84nJAw4vwFUX
G2aV+ExePBnz0K70YFMpuZNkXeFqCGs6A9IcF/WE3GyK/+uPzPPfkDoJKeXoczwJKZt+1deHU4zZ
3OP6FVIMTGZ2ioobBQUmH+cxpKxXjH4pHBQsMX5W7o9FPSE1r0/E4QDb0CXioHnEmDGEN0gMGP5R
iyMp9SLU+2FQeHzYUvCCegc7T7oBxmc5IB6h6wsB5DZHkmXhG7Db4HVc4YR11RWVuI87FKjRiM62
qJHjWDOJnyZTjq6owwzyeSzXJjSIS4f5lkR9gZfsXQiYzJ4khqMbFQo4XmNFXb3zpQ57btRX4c5H
ubGXAqtO9lDNKaARRbiYMgZ4bm7mthGkodtF9Ntv8PG7iitj9hoOp0+mWlYlOWlfG65YT45hBspe
xS6Y41PtFQKzaxGEwUi2Cuyxq5g7N157efRtnwm15YE1hxpVFi9jVt3hnZ3uQIhoomeAvZ6Dxt0l
3erWpg+Ckgg8ZzSfixUctf96OOcsqvT7E+vdjPR327rBGKStTw8u/vAxyuRXNIpAKjP3x70EXtmv
KFOwEGCggKYOMIO5rfardWZAStbmfA1lMDQJ5/TjMcqA/yPZCenkJyf5Ra2zJ1PhuXNGj0lCgJYm
Cr2U02WThhinRpnEwVV6hj0anq0OD/7gN/vMaju71uiOXI5KFf5F6sV6RvlT1mZRBXpKESZ8NlTd
j1JvRltvMr74mA7tqqS+lXpx07S54JhG/g4yqbhTov4O6r/dRNEqv5biv18uDFDOHxfkgXuyeaBX
8//+b/I9HY/X5OFvf61JFCxnxLvM9BmPlKM1KYOtJ+Hl1D+s1jkEHnd+49UB1GHpP/q88+Tv15qE
Uskwm0MB4D092JdgrA6IzeOdnzUJ5UWmlOEhaBstujRe41eDiWu8I+PjZ3fRiABmI4ROF31Qymwn
+vIOkvp3C1CwHqYJnpYho/9quDRaFDMxxXzvXZuVaWHhZn3sI9lwMku5yEacKqK2uW8AQthxmt9Y
KEEZQswG2QiZ3XVe60QTjQUMOLudMRglivdD5VLgfxrFUttVonGJeMtPQYwXpSr/E5gfVFE6PZMz
O+rNAwv4+4lX0c8/fFy9bJuzrBuqcgo5yEkpoLxCcRPoOzM90voT1i/6doirzxB4mhc/5hSPq5d/
JbI9z5YtIO1Z1y8ACB6k7U4XL4w/i86rSkHAUbzoVjR5HoDSwA6oTxGYrKTZL0gr77UQb/jiHqOU
eOPl2fsW5RBa1r5qxwnmaYY4dHSa6eYrPv4GbXBOP+7QnVo814w1MZWZLc0/LZ6rT0qEV7VOQVIb
Rb6m7rK9VolXTEi+UOviCpp4nwHaSpsgmW4LwO1xZmCNkuT3I/bEF0ayMxJG91VhfpCkStz0Rb9B
P+qGnlxCxQ5vFhCTtslS83bCUsMxeiNxtbgraXor0dbxYzQk8F5lHhCDrquHYCfX6EyYMHKFYhpB
ZolXoDIS57CE/o2uBQmWLvPMMP9DdB2Ohx+s+v/8r231kH39/r+Pj4ifV3gMMxIXRCQpaaHcz9on
lLSP5QFhRuyRbQK0ZSY4K8M/HhLU6bOaykHf5OAN9uuQIMzIXBA2B/YJhgJ5/BfEGYfNohUHagc0
MMMmRi8UIqd5C47OdTOQXjkjZtl7fHRVO1Am0VWycDjTan2iIARqmFOSuSL5EbO/pfWcoqEqN0SW
4mBe3u/RXUurOnaQuFcxLR9svzfGTdYhZ1/pULqLhqb4kGzNiiehjazumr9D3D72TTzh3KKiBSyG
gaNW2bURi2cF5OdG35M4Z+cDOAW6glLg9MXIJn6JHR/PqXPjHv/eeKbxJ9emGdzktIaHAmBYSRAj
g4jxYLkX8WfaRQNOMmltihtNUDq7aGNpUyrmlzgs3xtVaNhFgw2TUc76Wri8ymZUclQK6HvFyhZH
7mbnB8YlGtIDnJOCuMcS2Yley02d2RnjLt/Eb6efuJCW5rgIy9ElDrJXlY5RQRh+C0zvrVJaw86j
j47b66Xm5Zr77z7wnLHfPP3+/Sbwfyp/1tLIHo4Df/6Tn1GvKa+Y4IqkcD+U34/KFUN5hdvZjGMj
OzQYeFJh/ox6AZA9O8TMhKdbMLcM2BF+nq6Cpr06jGaJ+oNP2svO19PlzY1mXjMRvyhv1bIFKukF
iesn7V+TNX7x2vujF/FMAf27K/MyjsfsieaLjdpyZU7PTUTMTpV5Zgf53aUXiWw4jY1aDkrsjpZx
KyrCLe4+5wBVv7n2srVWtChYeLEXuyLqITe5Jg+2Nya6s+qlLCXhPCYNmNGYsSt18FbBiIY/e96/
HWD97rkXU7Q8EqNhNKXYnRAiuaSF2TpJPFrv1j334liQvWrqMyNPmDRWho1p0uToqDutu/hiazVG
5jxscbHbprG+97PmoRdj88c+9eL3Mr+vIxzDZNahWhpi4ip1ufH86Rrkzn7dcy9qfC0bBrMRm8RN
rJ1VA+1bFzlLoC6frShofsRu7dfy61rL2q9KFIqDve6xF4GJXzz2dGGbuOBJkPcd32NUt/LSi8A0
yp5RbpIlbgRC4iqPWunGM4Uf7K+Xfsmlor7WGGoLCTx2A/lrSamp47S+6o0cphBHa8RDCmcwIpkP
ibWbXpgJpy3177qLLwIz7Oq4VoFHuGFRvvHkzt9rxSBuV118yb+AGFNGQYieYt3iM6i16jcFz/hV
1176pAMOyotaIuuoxjH5OlWpf4Fmv3Wx7uqLoEcuOR4QtiCn+TgV+B+ufOhFuHumJo9hxGX7usgo
E8sIgqW0bi85CBEerZNMARJhZKxAJqW7yu9l2Deo5q17IfLpRtXFUlPg9Jm4wNfrDX66nt2bbbny
dS+CHuV0D3dMDh7TStiszNBGxuMnAPTFkbkI+ylNp96vp8RFGjB1QBpkm9FomnWPvmSh6HLbplPO
1Yvoum7f58WZDv9vTsyDD9fR11RljMInAX56KHc3qYdsT5UVZ8bdv7v2Iuh1ZQpEawIkyHD1AnGs
9CHINeXzqpVy6D0fPXipm3WNtlnkYhUbf650sY43Vl1lK/eURWROqYhpjqpHrleH26nP1f0oCcNu
3bMv4jPJxxbRZ14Mbj6542lZvO/0ZuX5s+y6I/3OqCZKPQfk6kaEry9339Y99yJ+MlxlhQSRW9cs
RAfa9udAivp1kb9U0kUU2CgnpUQ2EwDoJqzqfWqkhbPqwQ/GOkeLpemMZqwqHjzu/UuQJ9EmieK7
ddemOjnOrTozyFJZ48EjLisq2QeU32/XXXoRQDjhwmLKuHSFYstFoxiXIh5n61a4pJ8+d5yMgVrV
XDwFQKdpTqWufOpF6Ay1WlcpZ447JljNyGywukF3fN0rWYQOrpTIoesBy6QU1FllA2c/a/yw7uKL
XDbxhCKL2xTUdZSoyc6TrFH7ZOTgjNdlbwc02tE6NIy8ATmXRG4woeEh/BVUysqvuQjN0RCw+kWs
wM2F8bLxC4mOy/R+3WtZnGyFFkRtZ0wBWK7+iyC0155WlOuS5XlMeRw9uWi0wxAogYuugv42EocP
eDfKZ0DL86L41bb6p65fUiG9rAxDxWpD15eCm0xoqHvEvl53ci7B+pbcCKIapgHV4HcsQsxsXUG1
VPaslSApO5/rer1oi5bgQDlbt/yWYN6sSSgppThw+8xF0HNjmSuTnyUaWfZVKRpLHDnF0IQDm2Wf
KGiDdTE/S3IdrxGviHlszEvcsIkz1xTQsc/Tal2SIi4yzgwzDSWEwe0W4SfI7W6AAcyqsFnabwli
EUVQTQNW32BuqgLygi5I+cq1vQhKMRK1oje5uudDaVSCO7nJ5VUvHMrs6Qtvqh6fVIGgHPwHDmWG
Sm287mPS4j+9dmKGUt+m80pJ5NzFve6+9i1zVew8sfPpuzCVZZ+LGyjERtpOztfVgShynj52q8nk
9yPLpMebHUhGv2n1+GWY/sd9CvTv6cVBGapNgACum5p0waM0l23fEvpV6xDexunVAVII0SjIgSuP
HeOBnllCQVt9VS4L0OP06lrXtd1gcvVc7F8ncf+9nEDur4kgpqin1468ykNKmK2wEpCqQ8XUjafa
W3XyIMhwenHVN/uuDPQAipUcQRgQG4TrymBVeLIgTq8uV37riyOPbqLxPhW3evFx1TvBNuBkM6xS
c2oQXA5cJRQiHGis7q7rTXPl1RfRKfQIQsdBzq4yTgxrcVMzV6XJoG1Pn9vP+6yPS64cYSA9Vvtk
OidC8fwpD5T/9MoVNmE9bj9Ej5ADl1e+DC0drHVvexGZzBrHRJjPtbjHPSpA+M1uh/RF7pT/hP0s
tnd8rhWlqSTYMxI6rTXMTqQOfJ6Ve/hB/+4o1QzqRE8DoeTizXU47tJuVdoDWuf0oTGUbBs0MAK3
ycfrIklupnOco999x0VAYqQzDabV8MTJRvI39aoDHsbo6QNnat/WQV2RPZjDhS41V4oXOKtWx5Ky
YZUNpCKoOa4y6ZcpZi1j+CLO8j9LY3Z7P14aCWLq/aBy3JRYx7wNUGbGqypetzfNfvHHF4fy7oPc
5BPmifquMm9A563bPpa6t4OqGE2lcpCp43u/dbNg3aKbgWPHTywlqlBVqJa4kip9HZGvmSZlXeqq
GYsobCzdb5qUZTcUXrvz4rGEWYp337olsjgegenEtTjMizoXKneSc8/BdG/dETZTGo5fi5Ia6MeU
GRf3s+LBMAvpOtDwkFv57IuATCy96iKLy7flbDccDDsQRsrKZ1+EJXJBInxa8lctrsq/Ji9v9a1i
tNqwLoKW5FAU/GIh8gtyhyRC82jAQHDcr/qmSw2mvDMCaNrET5pK+yAZM4zjYCKuu/giOPNS74yq
n4MzxdRvfDMOP+HVL2xQg64/XS1jpGghgEh2q8zcx8j/7kRliFb1H5ihn148TuOo1hV22bGRi3Fr
+NNY49/YwlJZ914WYVqJ6UiVxg0qQZ2u4qT9hpaD+nbdxRdR2hYT3FT84lxVeo/HG16I62bdB1zD
cYi2XiL36rwjygGKtoqHybqViivfySJAjTKHdj5w8aTP9wHOyUK4Lqtf+qglptzQymTbis36NjEF
aasH4zm/7N8c9LOe4vE7MWZUlZe1httZTXfdimJ2XTLvcVd9y6X2kg4AN06bSUcArvKdqlOzi7Ev
fyJ+XhpEB6rkUVoVZ1LEUdToW78r0p1VNdMFkOJx3WtfAs8Mo2gGqQnZCb2+sxXMR9xAj4aVb2YZ
o4I5jb1V6dvYqtt9BX1qO1Dmr9vQtUWAiki7WFVW6luzLdLXlgadOhmjZuWzLyI007xw9Dxf3wYx
GDNtFjUXAunccp+3wKeNQrgRpysy46DLNCHSt2mEa6gxDdNtVCvTBh30aCsVob4u41+C/fQ4GJoC
OgdqlJV0xekt4tHle866lb84UvMxkId+zPkVlp7dlWqpXMAoj9dtNktMkEjOWA5ToW+bdmjvNKEc
9hjDDbernn2JCQqRQ0UcNdO3fYtPZtQ15sdUbdt1711dHKpVOgVD3Cb6NoNLuRfiQLntyqZZV9qq
i4PVSDE0khtWTx7Ls/BHnN70siasS2TwTj/ZLYVMUEoEtea12ZoIcaEveSOiCbDy4ZdhW3squrNc
3pSlfFsKpuSkpr8OpIbAwenDG9KIelzIosGY+a4UEF4tcJxZV9k9gQgpdA4jn68aY693qdTasPdE
fWXCMbs9HJ9SEKdSK/PZzzR1KN9reSb/HeThT+fNl54j6iJWw85HkRPBDth62Fd7opHvW7K+dWtm
iRKyxFox8nm3TM2xwQIMdcpKn84JsPzm/F4ihVL0XtKg97QtbsTBbjAT7E9NMV7XrlwqYajg9aJK
5YRtoliGkKw0bq2mKxfkEs8T9jTkW2zJtr5WDk4j9ulVq2vrQGtP5OL1uCzrCOnhraZ18p50zLQn
eYzX5dhLGYZhKvXabEWCKazbN4Hm+86EGvS6E3aJ60FNxgSMhKJD1WdvS0FTL9tM1deVTMrigG3j
OCtkNHe2YpN/i+vCulCaKF958UWk+qmZBOJkats20XTHV+J2FyATvO7cWxLGlBaZzVgf4LVnYvC5
VBNlFxlFuGokBynzdJeJVcyqk1TRtxK+wLvUU41LYVTaldOWJbwnw0odO+uao6lsR9szFbxejeGc
5PVvNoKlbYGnN4gDZZa2lbGSttNs1G1zis7pY/7u6otjtfOKIlJmW2rc0IV3HkBTRypM7ApXZRwz
4/B4fzeNVh06hSVZMdq+iqB22GI6dOuy4YMlwVGdICdWkw4x0VSGsr4R0zjcCmagnlnx8zM+k68u
IT5mJId5qsn6tg1qVE3rsr6KtaG7iPPyp8/fSw+oJahygJA+eQVbmSrJ48dCEqs7K0X29czb/90v
WMRsqKKYaeGcu62sPHtdeUlm08Ri8ZcG7sPrvvDijA2Q3GXR6NpWKQb9wgoE/yPHeP911dWXmKKs
CzOJ/2hozLfhvpBCY1c30srW8tIeIzWiEJllVdtOkxnthkpNt1ane+tOkoPm9fHqRLZR4tjTtqYf
YhH6/7k7syU5dW1dP5Ei6AW3kH11rtZl3xBuBQgkhISEePr9p+Osc+zcc4Zj5eW5dprKFNLQaP8P
WjR79AX01+WXLzuL+pTPCDCxdcDQybaJBhEZzdzRdSfr14zkb989bQKiDHghO581bisw6ljFXP1N
av5fjM4v/fXfnx7kTaZXROBEs+Eg2wnk5XRcr3O2f6mA/fb0BkOdFMxsuvMpbCU6CvMDBtGuLIRd
dheFpnZQZYHXF5hh/L6MOrtxTPiX6/b7xYk1Ka8tdAbTncGc9jYirjiAsUuv81h/EXJ+WxkbKBg+
wJZ2nbG+h9IwnX6MTEbXdQBC0e5Pa79QMLpTj+dr76OkzFdK97VNyJW25rLVCAg2LgREeHdoxzAf
80C3tytosX+x9+c49R/s/WWvETpdbZudd6WOuWUVULZQ+ylk8TDEbbypuV7LGaVKdt0Ru2xBsqhQ
YLAd8OAY5eBfwqf30oXddaH+ZRcSgjYA4Wok6FivVBl1UJzGdORftTv/ZanOB/u3jZQtLluCEU6y
R0PCK271qUTnRvJ81SG4bEVKsWE8lJfwIgJnb1BVNLt1Mte1B6aXvUgYk534AmTkLkOHTFiJSWpo
97dTXF9XR7tsSQpRdO8ZTM9ODdH6Nud18nMq8itzOMHFfZugRWu0EZ6OFvtim0fjO+RT/eaalQca
7s/3ykXsrE0pHm6X5dmKJHxINOv/csD+2ez/L/77EMmIU7DtdzoKzQdLfFjRoZdXXbeYYP7zu0PS
gjREaLorjJP1sc5D+WxwCshVoRsUj/98PsHo2BhEQ7FLp7koa0zX7YiHM3Xdyl84yp1K5jwZZbHT
uovvh34IbgvN6ft1T784rwlPc9E00NPINab1yEyLVzaN/wd7/196sclld5IOMG8ZznGxo4nqjuOZ
VMnGxV5lyc6aVH/YGlHLdc5JVkCeBkIDwMcN3xoWyx/XrczFhesxdFDYOcK6Z8S/odsMw90dOkOf
rnv8xWmFPisvWuqLHSh6CvyItc94VdSFvyo7l1w2KqWBgAxDLusdePThnYRkcBkEU3zdlr+Ukk/j
2ZlIiHrXp+GyVwHoBDLt/kaJ/BdzcNmsJNu0kFANK3YxNwTIgoAcwJQvrlv5y4alVsdA+ORw5pHr
7m+caeITOl/Mdcf1ckZ/AJkBaK2p3jUjHG9oqcX3RsxgiV21bS6bltqmLoa8sfVOySDYAmXZfRnE
YL5e9/T4zxM1xdqzORJk1zr0Kma2i0DcQXHzuqdHfz6dLoWskQ0hu6YYwtcsPlMOXKO/X/f0i/O6
jhzydWYgu3rwy3bOw3rvDAmvfK0Xx3UQZOp0ARomA9yzIpPnH2jM429XfffLTia/SL6cK3i7Pu6j
uyYk6gXxf3+VP4mD8+e6rwH4G9nsyc4qu7xHC+OnmgbrVQljyG7++fSEdmPE57HeiXWNdm7s7tt6
kPvrFubiaq0BFQOswtU7mpJxG/qlLpcV5Kbrnn5xtdY2EyPhluwSm45bDBR0e3dWyL3u6RdXK5TR
ZpauKdkZAa3Mo+pH9RzX2XilDT7LP/7uarPBoAzLYrILKY/RTeLcGFbR3AbXHajL9qYOkuShSvD9
h8BkG+Sn649x0rbXHahLTh9PZ7HoBqZm9pO6abzvjglb/hax/csNcikGj3s6oj5PYYX93B8jTCa/
8cwNfws3z9vvfweEv+Q1f1/6cUQY6KUju7yZU1bV8xLsMUI377hqeAvB8oyu1x3ey24n9MdBHj1Z
yM5r6krJ4gjTS1Jf+fSLw9vKLOhbtsIkx0t8ChKWAFzs+6vqvsBc/LlDWzRqFWRgbK9d6pITlLez
V4msy7S76oRddj01hfRmyQO1N3NY71APcodu1Fdah7Ma6u8v2ZAokQOVei856wG+sFyUq2zXn9d9
+Yvjm8xp04aYbt/TYpk2pklBj2h4d51puwSMdI0nWRsNZJ/M8C4b2bu96tLrxsaSS0nkuilITcC9
3Kde2AZJBJL9SCB+elU2CoKzf658gImGBvwtduARCaC6JFBzz/gE9stVS3/ZAWW1krLOocFBxyQo
bWTnWzNydt2uvOyAWgEZaKFUNx30DGrIZuzZCKWSZrhuNhpieX+uDp9FPPA5VwfHU6CtcrxVATGU
6zbOZQ+UOmv11xySVmMHSRE0J4yPPDbuqtx0cgnNk3x22JcLObRq/OhdKn701OlP173WiwM75bZz
QzuMRxsn/ec07MbvoxF/6wzNfrWr/IPVTy9OLJ+DyCfRPB4bb2J2kyIVVYd7auI4Fbc+amZSYHpI
d9C6yyVN7iDGR/J9FMa+/uHOpBtU/0Q3tU0ZgBEzd2VDVmLuSEKFFRXhPqY7moGw91UJ54GBjILF
xxDZH7Lo1MiZjwPUj+si2HWtjflXssQjhs7WJHPhJ0CE/bDAgWzV+pQtfupPED5uhzva0E6cUpaP
7NMsZgU+6Cj1Mj0HSs39WHFvTNIBHpTW7CuJXAhYAA8i2X0njhioui7FvLDX2jdO2RK4ugabTvqp
fpAgEC23g1nWbKp0aEGZDJOB10+jhUoFmLu/yPIg//nuiSrojtkS+JpgoeDE+HR666epb/YYaBDj
scjnPC2ZsYOVGxv0/YDf38yrOq5TUmAiISCNeo/GPhb3Z9lngHbdlGTmVhY2UkPl3JLn38FLCdU9
0CcqAASnt1GwseHQIvqS0MmhwOpFDbBOZWxy7uejxTOV2miVJ+FXMPVABihdrrp2rHy81MFQoiE6
orIsIriKE1I7NQTOWe1qed95YdLHiaUaT8hTQqK07FFgTj0U0XAVPXRa8O6+iM4w3gKxCYiGtE6k
3xkdIu5c87ztH6GyO0IMFRe8XPdN6lN9p+e4V33ZQnzLPq9AVZi+MtC5Z5ChXlY2HhooXZJPQ2xA
qy9btCxSyFsvg1gkciALME2lyUen5w2aJePJVZj383F844F+QVotCL1Zy3oRNO32kKzqma7UqkmK
SovI66ytwrhIxi8W3BH3OrdR3ryCaarsBNkBiOm0FZT0FqglkJjFzTGbZZp9bnXUdz9NQMna7dCl
vkaitBnBf6uyxnbLoVvwq8K9H2rdk7KDPEIYlKGg+LtbUaAHD2fCyTn/GWjWxF3ZdqrG4KPKZ0He
yWrmFAp8zRqv3yCd7Ml36ONBdRsjGkZVTTcWwzYenVrEjfD8fMCoMo3aYlhdFsumATm+WG6SVsbh
tOsCmhmxJUVj4qCC5F1Tiw3N28H9iJBvmJ/ygflWb4w0dVbxmX0Ca0rSLbCbuSqDKcA2nxRtzbdQ
Y42+q05HI8PiDaE/iUAM9BYT8jp6yhWKqWGJuLF/HLKsPbmQBx+Aue2T79JZySvoh63folVDKS/x
FJpCIVtfEh469p1BEzzZM1o0FGLn8dKo+m7ppeG3znCfuLlakrrg7H1usKn4XbI2RdSeIGcDHG/l
eDE1HzWsQyK3gJVQiBJGdebkqYdSuYXAH/g20PlLep+5jxmBsvkPEtdsetWWgrNZmgYZ6qCcgdNd
H5uwxnW86XEzhAKYDsq7tYT1IIsqZYAa5rizaBKYogMNLOSz9pijzHRdDpA0Uj8xeQZ6ZckgyWJG
9KdDmSUvTeLzyJZ07jr1CWLcaI3YLXDm+qKCPBEwTqWGRjUrypUkKsCyAwkSvANG5YunKRIu+xR7
YlgEPNEwJfhuzrrkZ2+mWD62jc7V+yIHqLSXyZKM830ddNHyxTHb9dCB88HY7vs6BRpyq9UIGaoy
gCprG+4cyyh6ELifgFK75RbMlBCERqFiu5lyMGuXqo+IDt+X2flgSxOeJT9ngiCsP2oJJHS/oxxV
hB2k7/V0r2w3CwmY0WLX3VmDkj43kH0IvuK1zq4u8yVP26HE1eCKD7MwEUUr15kri/8DSIr72sVy
YtjN3RKEUwm2yhLNe65GwFUgKTRm7CED90ltItBrgmPQJgb3Bc1szkqiXP3d8942j5z2bn6QtUqj
PdaGJd/6PBlCjC8C+8ZecdHPwMj2UGtltmz0INwxV8mqFjTL50BDlSg+ocBemcSKyFV07mf2moAr
bQ7BFGn3rnuXCFKpFPBht+3Nogwg2G4J7OOsYGfudNf0Z2WeoA2rEDgAvmH9WuQDIM4yfASk3cyl
6AG17cozTaf/SOo5W+UjfPsOJYwJA8HdeAO01Uq3LtTjcoMyIkmDMoqEnvfoBQ8TX9bIjfX5mZXk
h69pvyQtNGuLxiE52agpGTvwNiAJBBQcYc1DR+cJJhv82eQLlM16MWxW25kQsPKBTmNWigjP+Khz
WuiHgfNOin0TdKBm7gW4AnmwDVlI2ptIikD7B5dbDr5WoX3E1rt4XfGuShWafkJ3gvFBHWxkRIZu
2IgML1dUajwH16VZYzI+jibXtCsx9ukjtV0dknyiNFPKRP4ANBX7VBOZwiVYJhMtP0L89rUuodjd
2e+JcwU63hZQPF3Zk0WYQxLlLq4YCWqnSggVuvwpmEP0xbJCAyZWoiyEkP5nW6/Wq92IslTxCgsY
RG1pk7YguyDK5jnbT9loARIChzfyX71ax+mmjrgPTp2iq3sR/artXRJ4CRqVUbxNwQbEKwosL0ec
x7V5XZzGBqkibWg4VXEam1ZWfomG5Q1WvSOfZ+ppxMouGtAEwSDE2vzoil5ML1M+x5LtExk3eVip
PlPFbRqonGXVPEtuddWGIJUdvFjaANA3G4rRgtkA6/TkCLUwyUmiEvEhzlw2H+tiMdnjGvDAAgJL
2xTklsgYJnQ1YU3ykoQsRgsJXNLZVbxhEjNLAGPG/XMhJK7yUqZNaj6TxVn2Y+zqRI/oNR7c7EuL
Un/3qeDABnclcX0Xfwxt0QEepSaJAKas83klZ0QvRKTCrV7FyHHePBzCtLR94rubNLNT9oTKb1w8
t2uqeoM3EYUKSdhMtQLpL2j1NmUGKNJ4ypM67d76dU7FNxq1Y+TLRMRLqMq+gCj1tzZluAbKqM36
9iPzrJ4YBokJfB9IxKa1Og4aQAmIVsdoWX/TvWoDXrY2aAgWMDMGW6v2LWX7tIUfG1UtNEE72EGb
khBDIxCYmeFBTQiLS0i0j/WxaWaNFeR+CW/hcyT5W9zDNu7GNTzriIkV+nPvXsac7xYVuYmXCQBU
9adhLaR+xFdJYeRqcDT0jQukjj5kQ5IDPYe2v7Ck4KTLihTchD3wdRARe5J1skzHcOn7aLcmeD9w
uEH+ezW0ARZyVJr5T0AWTHwGspHEgynDJpDJHVlxJh4D36GzrRxVsXJZtixL+xYmtjcFfr6XrEtx
a1gxCLgkSZvwbVxoRn9oDnm0sRwhN47PDx2qtwcAIwtIlvqa0tPS5TJ9ZyHsybdVYsEe+WRS+9DI
Ibb3C7pmmhP6rChm+RA+u/xkhJ7Mz3AEhWQL7goFc9TOYSMPtY27+Z2P0PR4jtHx2DxZBzqfLCWm
oP0bbzVXB9RjGxeWeZBR+TYFqJl+X4c8FOE2nuySuTJCkdC98EJFcOgtc2N69KpzLT0MYAdhqrVt
yDyUYT3O6Y8QwLAU9ytnw5uDEcH6ICPXpliDhdR4CzjPSt0s69CvXwJ0Bj56hFrpLZ3JhNlpMwcf
FjljoiVup7Z4bdu2s0OFCGlK7wgvOP8UQbqqe+BIQkS7qcM5/MK0wpmseFoXKUa+wiLGgGaY/LC1
JMWjh/zAguDJkSA9iAAqQEcUoXPzIvvINF99MeX4+TD13D9QB/4lTlvvjbhjxHdzGbHGifd4gRsJ
+GVGg2M3slHdTkGzxHs7t5y/pOnYDLy03EfDoR8TqWAFdPw2o9VrBOjQWr7XnSFElTYQOTCAI8DW
P3hv3LzHzaeWUqA7LyxxLVLsyrCL9CYwtgtup2Suizcxij6Bzc7TcQMiYj6+LiJBPhKrvOIQ6JUa
TCzMGVyyR6KdQeoZfHPRbW2qCN/Y3Br6RJheotNkWUIP3er6HnMOS9Hfx/3KAbQeVlifl6XwS1pJ
Mc0Stw2rAafKOj3fBIFrsicI+Q2WV7WgvWHbPMzn5AlpuFTvusVyWEIHlE23S1aaBvtRDzlYN6O2
TG8w/5y4LVQgGnEL55PaE81ZmG0HPTO262Kc0NOwiqzepsnaIdilbahua8uDs9IpQHD8ph0SCNSX
eJPcHANv5nwTId7t7y06u/QRCCzUWLOmlwMrZ3zD7EAFa7P7BXLj8e0QoCSySTPSjfiymC2jZczy
Nbipp4zLbywbcv0+01CFD2EPLxoBHOafsgc2aj5tJ20me5u5KBuPSa0MbH442+DYJlO43GI8FfIW
ZdaZpPjMZTsuu7xdrXjhOMXQjOjWUO2nGEHNQ2Z1MsK1yjvaWGSMomK467mI1nubYaFFX81kCaLu
mHqWkHWDXsFWtEC5e1pA0jPKQI+9LslxUURLBxUS2SXsuOBGhDTMIBVabFA3/nzd8y/KaCqqca7s
1Bz7JVA3KK8H91zI66YLgL/5M3cVDWam8JPWYyobXTodqhefj/XjVd/9ckaKpuukRCzdUWVteIqa
vvt49pj/Uuj61Zr8D/mfyyEp5sKJed/yYy/7Zuy2SbZCsDFMpvqYotEJc3FQc2Qbk0UE294PaJIM
INj9oy34WVNdsvS+xUYCjjeC67UugFQVky9JMvkYF1GO2cZNMg85PqDHhNX7SMliLDs+RhQsXTTQ
3pGCCn1itg0bbGuNmliw+v5vMrHnvPw//cCLzCI6sb1h3eKOBUX4sLNTYZaDrkP3UwYm5BsOhZa/
1YL/pUJzObW1KB4Tq70+WojqkVPfyoKkUIwPA7kp5Io0TJnWKyDOyCYQUPMadJf4Ev13IUmREgO3
osSN4fQ2TA2Zdktf6+lQDHGU3ma2JrwaBcbx5i3Qz6SYkRCYeqHv26jP4JAZM865gRSz1uP0gG5E
N99Df6BB8KCbXJ3OzWsAHNGaI6reth2ZebrtF9nRTTQ13sFiwu5Ee56xaNlbNoXuZZAAXJKyz+zQ
LGXd11D7QjSL+N3vVZyGSMSolemmCmqv5CZykDTaDows2p6SfAFnd8gzBrEx7rQT7ebXkfivUBn/
30O9sI//XR6/lH1r2y+/i+OfVUv/I44P9Bayc8DLgFwPzON5uuc/SIzirJufUQraYZKkv6A0/xHH
xz9lmI0soDCUpGfGDJ74H3H8CLwlCMaAm/5/YTb/BRQjin8heP/fsczOsG0wS2OUG4EUS5EM+NN4
QjBpihwYMFs7Twvb1oiQBwxrRtNs73BlRu6F/IrOEO7jugkama2bCUla/zWFWP1Xxsaafjah6dhW
F4SYKs4yDy3OLGHxXI1+5WlpJBFPRhZNu4ObxzEJYzoME6PqDp3AUq5ehA+qz8FiWpfRrWU6xam6
DeBd52M1xLRBWBiO6Z3rnBLwZKdUxlvL03VJqtUopbfGKs/fesz28mOi5DTskom6n8APm88dmyK6
y1EwL1tPsy00i7oNstj3C7QSXqZ5EDhQyMW1nXwgUJve8mF2+Gj7hnhVfoN+Ugoc5SQ3GN3+Ci28
+GaFbWEBq6uGYnC5MQhnV8FVObaQZj6nDfYQVb0Jwny84TzVFWXc7MIMQY23xU2q0/4h5oJlm4bG
FY2TR+3XdsOnUW1a79jWohn4fuUAAQboKdpI2jyiaSEr8266T+elOZrGT8+zHbNtbll+RGQdVaFP
zS5OgUoaQkzVKPqAIGQ6KktOqBz8DIl/jFO+VqlkZDct7Ws/23mPwHPdUd/Jx7CPvhZdl1QTcomb
pB7V6zhAxZ9Hg9jCt/5KWP4Z+eC4BC1J7rNg/RZnDXkI4nncRsitguu8LhuOgkkZydY+82J+9zgE
T0BAZ8h0kRmVCla/ckzPfYa0d3HAEOm4JRqURQPHuwrZAJ8uh91cXtpwaYLvblX8LQJVsSuVo3P2
rETrj1BbqOOTttbE32vb5xQbUhJS6XhIXXTftXFS7MY2NWaPGmJwO0Zrkm+Lnqnm1Mw5fSaLESGi
YU9s36G8oKBft4ltmPv5LjdJk32g3hQ5pOyQ/0jzn2PAjPe3jM66iD40CSOOIYFlgrA96SkdxQZe
rlV7lQ4QbkjYOj+xAOWMm1wixYbLZgqfESpFX+hK8wqalcth7hr1CJZqAaUv3DFtBKl6KFSsCPxN
3VRZa7J3bFugl8mclzLOUmTgg8EcGkir3E11N/5EqtyAdiwk8uFFkJ2cYP5+hjOr9VaOdU/0m25r
jFLQjtcVRzwBErJr78Ml/sCojDcqi4cKI2q2LYsha5INrzvs4hzOrr0ZYC/yUxT2fkQGA2nZ9aCR
K6vQT0FuXNgHB+g6gd5Sp3GVEOK3RRONZdPWSt9qhDSoVI4IyTZaLPWEKBMjoF8LJJwPfWrPrMmm
NiCBM1Yf5pqw0iv92kwy/UwcBL/yAWz0cnTE7fw8Nh8Smfk9JcgUFCQsdjIXwS5Rkykh6jNWeZ1n
ZTQkfYlhXoiuIwFWG6GOoTvzpzq1lrzBzEchWv7YAth2Os+eJhzZ47jLH3QbtTdTPYrjiCZVzFwh
9syDyWGOJpne5eDJjTQOeC5p8rt8dd0XhlGbki/Y9syvWIwYKeUkPX9kbUTpHGRmQaPL91qHDSv5
RNubfLL5PpBTvs+R6j3Cdw+qbk7XUrdjcQvOT34vBRhgsuiCAyRIuxvXOHKTJ3Hy2qaQsUMFQ5da
Q0Xdr91RN4t6DnBOyl9/khuvnhNf52VQ/PpWxRubYLHAES3abIPXgb/bmun91xuUegwOclnjTR6d
n0AyiJ0uE/BeQ/OFS2QfF5eQ0yQbd2SNWF5yjyWB7a0fDLqDkGvVfdVMY3sUYLrvdJLh9ynndkiz
FPt05muJdH98RNAOAvHiI8C5rdvmPXZPC+HZCpNbn/Lad19+/X1ZZM1HR7N+zzU+EShW3P9aQ8nk
8hIsgznmU9Isd6xPm48Bjt53ptP8TsRN/H3pTPCoe9p90bQXGw128hc+x9M72kjXr8tgh81A0X1Y
gl8M04cu/088JMsR5aTihWIE43laBXlrxwZ5LvTOll0ItTYFJPKtC9E7O0S5+9k6OMkcOdubIlyL
KpxEMeYf4zQtCD2ONfLo/LzGWRSd/UrZ2xN0b8euQRYiCJkskXOLGuTmxtmcEoCap3KkKT8SREAv
uk3j00I9dJhc9lDL4Bk5zyeficMi4nUjc7dtUrePen0EXm0Xzf4wx/HXMQdfNgANbpMzLU4BAO5l
M+YPLlbY6Hn4IWfrR9sW8jxHhdJqhsTZOoR6j9ow4gE7YzMhLbxrJzOVBdN8h9aRcVvLPEYmFdmk
HDDoLWuLoERnaHKjY7SsBI2Yq8y2cZUJihwaS9lhyrDFtcuGsPIgn1IVRtUyT7asnX+D1HWL9Zcv
PKo/z1P9LYWm3yYU5DmcnLrHXVJUqHmIA+COw7abHXY3hSkGm7bY2jVHjdMAVr3IdNlEzarffYNq
D7WU3EytJXst0bUnEHXvM90cUb/1MNxJ/nMJ9G719BCgODxAsRpXVrs+aTB0b5BZ2us63liXgWzn
Q/4QcULvxnRpNrkzrNK0zW98L4KKcwM1qKxAqqd5rQUqvMTVvnRKnxD0f1Rm3Y+oWpZZb7O9ySEt
okL+rU1aj2rJuaYlownlS6hckkQHm0IDYDG1IaKu0B/WmajtnNJhGxQLSoVZUZHE5TuWyGPibbTx
Xdbfsh7p3xItZhvMOOZb0TcwgyklJxusC8qGM6ZDSbfHAEu2ncPxiJIubLVsKsjXiC+dR2lJxyZ+
BIUm3jNn6wqZ2uLDgArnU6gzTNnRPtiIvM+f5USjPSbL4gMfalR9Sd8uGzbodgOoOIXuC00EFO3D
4rFmMeh+ILhu2sJFkCNBsQCbr2nvVz30DwXA4zvYarTwhB6ZUZS4po+TTzKFLrB2PuYtLTZwSPOu
ZBLXSOYjc6JF/R0Jc39fI6VzhwC3ryRPwk0+jsNjGyhZrUqxY4hLelsPGC3FlZeZTZ3M8R5YZezX
BLjnOhBqNwXd9DKMHBrljki5mSGu8VkUguyhRDZtlnTS1QpkxNHaIQOptgNHcVEEKaWcH1Ohw5s4
6+jBwV59X2aJ6iLtyAM0yi22KeO3YTGtO9jF8GizxCN9vrilGjGUjVJPAiODgcDYo3iGmguuQxqt
ZWdGv2EtcUifZ01x266UbegIWuI4yPFOtnLadJwjB4f6UymWYHoWruVoF4DHmOUYARs59Z9tREzZ
9VHLKjZR9gRmpdvQ1K5bVPVQ4UiBQHNi7vZKNX1WNmiM284eJT5MDqZlAE99U6/Of0BvQPE41vrs
Qi8YRODk/oxz/4YH8w+FA/bHKNh/G5j11S5+n9WJKTMokx5RQjrFziebjHv/g0VD9j0fabAnGUXl
ifFNy+Pk0HbIFKZ17fYLUAK4EFEZQbNYbeAf407Ku/pnMYCMnfWUlriT3w13+i6cWvmYcFFUTsg3
8EL4dmyC5SQm3rwUcBk3NErbY4aKVRUbOKDGz9m283hQTsVP3OhPazShLIKrrCyC/N4W81MdJE3p
IshY41qOoI804TYBuXt4RKm4RWFngVVTC/2I0e6XDq79Ca0X32kxfwv6DL5XSuKN4GOC+nSIy4xF
a2ZgLsW0s1H3NXNdsZlZ94X2K26/dZBlOKuHCWes5HmSlD6dcdOOGIaDq6ErlmdRmfGgR7QerFvk
Ye8GIaLbc0fNXixImS5B37wFSRKi5FX0+Q2LYY8ldPXgKkdVce7GmBvpdouAHZ0Q25WMiHGHItuX
HAXXAxwu8QWDhDCKRX/yI+S6SSOLQ5204yO6M1w1h726QUugwGuKgJPoC3uag2VFPcY/e5Fnh0RB
r7iNaVRa7fpN3Sf3Is2+5L1+7UQS7QLKV1Tc57QKeUZ2WtUZK4Oe49Cv4xOh8CmhNXN+qT/iNqdl
q7L5A6Ril63h6gfSS3B01TRAPBv1Lx1b8Rw1dH60RBh5Li9Fp5VEY5WqvMNmm+s3VNPJCPgKBu8d
vKXSj2jg4e2U7AuKtiGU979hpIZXPJtFlUC+vdRTVB8trrpDH5MXLuNjTJCAqRMXHEzcZg+WK3RI
hSv0pgZ2AlWebXopCliRpigxzJjtRjJFVT/rde+wjCWu7VhsEaSzI0sTbGd44BvTrsFTjVr5Rwc4
R2n/h73zWI4cydL1q4zdPdogHHD4YjYQochgUqfYwFIVtNZ4+vkiu8y6GDWTtNrfTfaC1YYA4HA/
51cnWh7WavxqbE3xUs2dJwbRPPaalT3HwjT3k+isz/RV/Q556Y+W4bcnsCb2Qtl+gBD5sOn1XSmr
/exSaVUxGcNQItUxd8r1aNRkY7Jwv+VLeqvzXD9GTOgGxWt5j7DLzF5Tpxwc0Oui3vAHO14Du2Ba
0GQW+d4eTFP3FGzE7SyG6nEW7kAsUNb6a4ScITdzfTepbTjkxRaFoorVzRTFlGfaF1kl41mqiQD4
Upt+RpnbvYKnlYFbpsxL1mYbQ3XNeOS8iV4tsMq7gjz+/ebY0Xk2NI6wyNUDdFQFMBw1T8TDdMir
vp+lVQUECtof0jrJG98hNddHtDGf7YFg8sqw7LNtmaWflONwl7E5+7BuDNtbyxbEbWVseMOAWjge
3fKJCvlRCbUF2ZJMDwv5vkTY0IdSrDjeiomRxrsdv4lELJRv5hoUhkOWoSqTyl+04VsywSAzKDjF
v42ewUnt8RbO7usMX/bZ3mZYJ7i3U2q3gvWPkRDo49M6F7HfZkvuQRfrHytNdvuZoejPRS/1h3ga
xG2mGsCFZdYozNXmo++Ob9Iqf5gI1EaX5li7yiw+umniHFzR2AFBShIncDsd58ntPTdpZ7YNJ213
Di6Fe+4uDbEu3IntEk45WrP9tGXic+eIzVtIIhu9sRHqvqqqLUyV2X+rIT39KnN56KUR5Z6tU4mM
YwWPAoHtMd2oOAB16jeVk11STOmhqDbUg7CK6al3zZiePcvMoKmt9TGpYyOkF84PdWUjIImz8ZYW
dQhrGcvjlBh9MHZz/lyrsn60qpVjQLDPnltYpUOJjubGqu38bmRQ2491ydnHyxZ5T17ET6Vt6V6B
hzhcaqF9GuCADrUaLa+4jC4qtbz9rLeiOaWjljRenGfLzmjZXAbydF8hnh+gYs+C5j9O9C8FFNCL
C5zl56Ysds1M7VqpqN1vi/2StoUd5sgePrVm0d7mceN6ljGnH9tGFrdjRhFgGNvXzkSUlxXRukfQ
sd0KRKU6coCbeE6222g2ZyD6cTlY+TJQTYzSS1w+OaKr+oOojDi0NVF6TRR/rxerD6Ms+ja1iEqK
rjx3tF/91tcfOrlUD9JZnT8i9PhQUDGSYSq+B62L0r1Mxy31UBY0X6rKLm55dGkgEdns5WqqQNeT
/kFSjN+PNFsHTHkoRAEdfCQ/heHZ7egEmsPHcnlGyDoUc3v5QVsl+SCUEeiJYwdb0pL+sRLf/Yhn
ajmQfyExOBmDr+xy3qtKar7qWu2TaiLh6/aWBHUblU8whoyxTZhSwPNvTw3l0A52gVo5M+eBvsc2
WYTWAgWbt2Qpl6s57WsrI3Z2iNq7PBuju0XlvU9Bi3YFAvNLvfKjoAezHpyjdQ5m05aPG2U1icOG
9uIMtCdJtwzBiIt9X11QAj0e9Z2WcdquuX5UrT4c+F3JUS2ASWANxVlMRbePxZD+UWxp8bVCOreD
MSwOsi77/dSW6+e+YfPRY9UxG69CxeSYrYUUdXO/unadh1lTjYfNHtyD01f1bgW2+VTo4xpmCEAT
Lx0H44ca9ep1cJseRWk6qkcSbfQP7Zbp3ys1QGJObucPDPn7OQInMdd6jYM6cxdvXLNqp0YQGjNi
UapkaV6BoKJvY5XVd1E2DH41yBpKEUFiTNb69xRhgBWL/G4mauwwDj2Fja2W+su6LOLRXBhhIJZs
+eyi4GQLEe63KSUIp9H06ZBzcJc+YYLOY08u4tPUR2zCddtAO1wa7WrVTvVibChXE/SYDYdQndA1
e3FZ6RbDyA33nOdueoNgM/1m5XPRXY6d2IG5LLP7odtkUCAyaDynT4kW7jt5ZznoN27mTaXNPnGs
HmmHE2rmkAeikb2FgiLl0MmM6QaZcwub6hr0anGrPlRLJh9B2/KzgYj+a2EiqUOIVKZeN2+dPyXu
9LFk4FbADFP1vQNzexaxE90oZ9TIqNTMnani+VSnyG5Hq4LHJz3q59jUKOP09L5v4+neLOVyqqMS
/AyiltFALXtjvp2VoeL9BN54m8k8etB4bRSlq7o3l9IA4HRcHwNQc24iPTqxt5Z3SW5YYWm3ywc+
j8GTazz8UBRCTR1/s0z1DVXZkwBcvdWq6uNgRE+ptVEPTfoUoK5dAskycRPzR1mOo29a6oszZmFR
IKfprDK+AVwsngdDmFRBZqDn8sWZm9R3XUBDfY13hjFY3iwYbm3wNYTWagY2hSxj0pPYTwrT9Jjr
t4NGXPdobtnim5kCc21OUx0PTwxiYNn0+XlKYpPtrth2U1Yx5skwzVNrmVNQDOtrXI2f6lahjLXH
sK+mXU03itBDn86GAYIYReWBD3zzUkOLzs0wmAFTRqobqVfysBgFSmVzplzDyBrECFB9Mxuyo+M4
w2Fd+nW/dkSE6Co/1V00nGmTspizXXybZJYFOLAXvjXzwarb+dAiJhOTlfpmasX7ptvETxJiuycn
77VwyxFmz2RMUSkUmW+hXTrMCcNaNLLnEA7bZkhvRW6vHPPzXCmwV0Tds9faKEjdLPs0kvUYoB7U
7zNkGue01S6ixm0UIUeK+uBIIF6VTs9lWhiB0csI4nAuPaInUZTZVrFrnSh5mAbQA32WWoCe97zF
VPR9AXw7jswVUr1TnyuwpB2x0PRRFk12V/PsXd1mJrihnYgA4c5YDs9LtT6qilI5nXLhUXdS9bWw
85fOylTJFLa2zuBaezlFo7kEvayauzmrj2jtPzZ9fJ4a7UczQQJrqYkkaJXpnR736JWQYF5GqPmx
HskDknAn0GOX6s92v7lO39GtVJ+AeFp/0h1WF5Lt44pKwm+iS91emrt6Af/dxjLUSKB+mBqLBTAj
i6pQQPe0Ez5DCFu/0CbNy5VVu94yux8SPm5fmE0aTlleHl2EzcPQE9FQf0L8ansrQTr12rp+LtKP
fZbWIe1D5DnQQzvko/3Ozp0WdmNjWF3anUVWPy92xvnWgclWlnNbqbzzrA7GgAiCOWwtuYRbuaRM
bm12TiFA95Km9+oIJaXZ5daz1PrPowKmMxluj75RLpyYSEGwlfjZ6s4YqNz+RrjzS7+qFHCr1ndl
o3/KXCtma8mngzOq59qh5GoHazmbCVIqIgK7vbIa69TY46N0GtiRpZjusGvGFigAHLuql3RnV+sO
H8CXKVFPdgQkgoZ6z04/BvlgRuy9jXscl1x/pnzM9qn6TiSeBX5XAUDr6pk68mOcLh9oNGoE3XXy
lI7VjxU+5y43pL4bCRk9C834ISPUN6oJ9HTzDMJN9qrdqsNMKN3Jcpc9J2bBnsaSkEY679dLG4Bg
cleI5sc0lMekNl+iNhJBneuPG9rwUxaX2W1X0tkqIwtMVX11cJB7XUnfY6QT1BZixmNOPLm3Rhwf
WuVWt1uWneiS4tMs9WZvasb3wmie4zz9OqVoK+JGMw45Q6wOpSpgkihYb+IhtvcWpRr697xL6Kvn
Q489I1ydTX1YLfOHVU7FE96S5Vhr7eqTV9I8WC6uEjIo6iAmGdKnee8eYlIb91U1fsYpVKa3czwH
afLMlj4fi3JuPKsY172JsRCTQR1/aZbGCMa6YonrfeZTdx2HOcu4G434HHvaW1V5LObtczkat308
7jZrWbx2GU9Fji56ZAGmdoRou8g+r7V44HkfF0uENpYPi3XnWWurh6Cu+z5Pn5Y+CpYM6q8dq+g+
TfiPprG86dp+DbS+eYRpe7SWbjeaybGx3YCRSIhH2yg0GNTqbYi3b0Q0BNWY3I/KeNViPvVmOeY5
+s6tHX/kxZIHkWZ860v9aPM1TCyN/Txm50Z3j5rpPhmOVfiTKE9LH59sRpBLYXmbys37JasND35t
ZFrP7AaOrp+Kmnldqmid16SrPpHRQPlbNZ/bRbu388QXRv8k2mT1+804zjCRCd1iCM/bfNK37C6J
Fk8rh4AjKliK5kVPsA9Rxe4qx7qzjAb5BUrs46ii9S6O6kM9MDKWSY8iTMsygpmF6zK1NJjj5dvG
eIqT1rn5adLwLwxD9Imwd8uzNSoopxgDvCSz14xxHxbr8rlM9Dlctuhs0rbYE2kHXRuxN/AdFUrC
4JK/FEMg7NxWnmI3UTdtb6R0eFYlPwKI2Zhls9SromH+4Er9hiEKAMC0mmHpDOkOqKH5hPJmuF+k
yE5alqZnpTEGuBhlBprqdF5hOXtwlvSY9Bp5qGaBLQFisXklzGT+JloKdmagFgGLvCq+po5Nt05d
jdAM2gB/Qqj3XRMulHLEU/1wnEn4ZRonEDJErSxqQ23v9HC6pd7D5wE9JZOQocWbcaTK8MVYnN6U
JiIyAtl3oT2CJMegGekkn1JU9IcJtwIJb+N3kecgD5BUYBbeOKZH3qBPNVgDqo9V0M51x6Zh2ydz
Lh+N0pmgNDD9juuriKpTK/PBG3X93hm3PDRlU/hl1L4WyXg/T+YLVGjOSGr4f80RWdAacXestm4N
MAt+7+LWoDHXUeFnTv081pNEoJw9DptzdCNl7cbWinzUyas3iu3BbLYmLLupRtGIK7JYC/h44zOB
0z36mCbzbcD5Xuj5g80blTJ3PHSmFK6x3K8Qo54LQGslqvfLIsqDxY3usC08ygrQopfYF4Zk8Dh9
DlNSkO4dR7t6tL/0rvFlnJbC7+AUw6lJL7ac4TWux+9KH4I2UlApjh1OIk5Zx9Y99oxmVxcMtS0K
/btDwvFBc/ArCAk/J/NEUjqYxO5ubTAWxU03TEE8zs6xltlnrYaMyAuTUnG467TZ2oukNXZb3z66
kUHLbT8Ojuw+xItcgi5anNuuFmMQDcDbU8mpzPZpndxK+nKO6wAOOjkNUyp2yBFrrGSU7dDngOkR
Tah06tLvYvfVUFl/h7DcPidDetNjiwjRUR6QI3/IBMsQ1fNdHtFgdFkeolUKYS6R++dWBwIEg5ub
2YdZl6lX97rpZZKxGnOa5rsRwj5MBIVCzpgxvro1PRYuoLXumDLQaAvQOk23NrNspm1yQgxoD8id
wBml/kpkEaq4uBH8UyfHdDK/WgswRl2ekd6X4WpWxVmPRUEBqgrfEDQqcrXobkpNVqC4NHa4ueYM
3NN6naxmKcr7Om4M6+dmNlEbRC3sPbJ4st6OVj3K/GbBjbgi7u4L6wwni+vAsKe8O/ZMUTBu26ZL
tAaoooWJ6mJNy3Z2r2b8163ovmZNUoDTD/32MQGqWx56oKTGSwEj5z1/nO3zQP9Zh1ih1uSe8z3q
PnRavf6x5YvbhVDtDXh9ydyqQ1na+IDSqCKKwFugSmq/jNtaDzK704xb1B8UhM4qk89tM8eExNhC
No8mpBjVNOs+T28XO63Hx6mLFIVrzJT1YESjVJ2qOFHjTkF3A97banT8xmonfY+Zv4Nrzrc6125i
sNf1bl4ibi6KaiAt2xL9EGRuRreAb2oy0sXrBuYcfaraedNPisk+WO+yRRhDSN3juB9SxBOs47lk
phyC4TXACZROnlG66h41hXsnpPFtae17t0MqLqbJ8QunSvdD3s+ProWttM2aFglhFCGZS8f4S5nN
zb2Wa1hEOgYam76pc5b6emW4R4Qej9sk7ecyzj/Fndw5WQIAbkS+WY7TLs6te3cumS5PUBUKHOKY
1k48QJzXp1hzG9dnNxy3V4HS2v1j6jrzcv3JuVFV/zI3SM3nNtlpcfQ9EaOxLwu5J+p630zUwF1x
u9qpEUSZMaDtr1OokGSDhElBHaW5g7zA4TXxxypj5oRRkl3TtQrZjxyW13bDLt0t9U00mDRvlL03
c7lWXqkW86a0kySQl4dU2ZUF9N3tO82qjz2a7f1sNd8qzb1LEBTTI7WnuaHGozvC617iwOKzZAqV
FrOPOmbT+XrCFzJjpnmJemyf2mI650LoIgC9XJEyZNFRmzrxcV1GLGDz9rEZ8h81RUcwLN0+67fo
IBvm0ceDYmzOZiOQbdQPc3Wz41iPdzWeiX09zc/Jki43E8jXQ9u6RWjPEuNkqn+phirx06TnlLE0
8Ohua5CB06BVXjJlNUOQaGjVtu3EAk++JD3jOZIlrNCu0VS1EBHteoK0sw5ScQiq1WxCYczrvogL
hypB4mfM6JQJr3pAhO14jl3GvmMqRsoZUYw5VaozRt5HUbnNs1R4RLNxcx7Q9KnD3MYygFxpv0dz
kXtzquJQtYw0iq3eOPQTGi/GWNFLZDC1SYftyOLusYhZhEyhHD7ytYO7uu5NipjmRwtxALi/MbBn
nrcPrrnqfpXjVYhszfTmKP+cO/SffcrRVpvZU55Ni1/i6QuhYZ+2pSzPKo+gdVVLNSjHQQV2mS2v
tbBKihk0UicIb3Kh04Zn7wGLYgci9Wr7ijzM/Faowq4fBkVzaILqG7uqwCRx76511u8GPdFPdlY2
37ZJgQd6Ezd6KwqG1PtaIT7mqZHCMNbNC8o2+wbR44hhF4Jz3LrTdtmyvKGPsI26TQUdVt0WyAX9
VgdzaVTTB/OluDF6bTtQc2SvSJBJiVyS+WT20XJiA6OwdqMi97uGdRBWUTcnfjcaVF19NTf6yTAZ
sO5Zw7i4P2j6sFlNo00q4RJVt53Kg1q082mJa/Go2U5/csfSDJZEc+5Vuaw7OInsbliT6jFpqu9M
czTPfMSVn5eF9sAo+weTaVvHjllET9AiuA6Kn3aXuQEhTah/MTHUmxAPzYjYP0iNSAs2J84iNEDJ
Ntygsv3C5L8XmMcxWNMtHFtdO2YRLbKZpo9LDpEnVrApzuGD21raz6pFY1Ar6fdrvc/MqvaXdpuP
7BA720ZH5PKRhCVjPkcWeS4Cw44MTmYnP8dSf5oU3J6O+xnmq/FMMd80YjCPpqX1fqQr05/Sebe5
Oc9+nvv0Xupiopyv4COHRGJJKuPARiDwYjaDvIudUjIhCWeDX2ed7ktmBR2NJF+9PjG7ly3LXy0X
I+I8tj9ogIZHJHioHOr5KWHbZaokTvifjhTPAETpboRvgal/jEs98aNOServ+ZkSNMNGyT6Ba3/e
ke70cSN9Gni2mE9Rr/NqjAFOfHawxilv7mYdKc66qCG7jW3bxrw+yxcLc+y5mO1ih5Ah3S8oqTN0
QKsqt/AC5XNt8C0328DBR6cOS/S1w61M2krsTEP7NuquE4ITuUcTi9+dO66Cr44VFhnoVGYMgj56
Lt3rM9s5WKgDZs8ZVsaIbrlxt9XDl9xu5zOxA/m+yPo1xLUqbiAj+ztsQeJi6flRsR6DBjPQTdsh
W/XKKv7pJClKoTach2UHok+wA1+aap9wbCNng7Q4lO10KzUZGGpKDqWFoMMaNoNiHMdHbekpS93s
qX8U0gyHoR4QDT3KH6j3kxqNwwglZ65DEWCi8fEgu9yB8aTi4U6WzW1ponvFmDbtmjJGYIuDCnuz
kGMYb6q5zbJOQ76TJZ6NUilg4g9sKs4EAkai2mtTNzr0WF0PI8Ab94vwK1Xra2kMtV/IBDifp5T3
aYysNyPeYMketV571fCUw29hNlA2EVvDvG4c9fZ9jW3opqgI2V5hzMn16m+0fK52iEEPUHVY6w1K
8roGqLRwViJ+cD8zDCADQdG+W8b6tDWjiW84ZpIVRpx5zrSdNtn4m9eN9tB2cXsBPh/nTf40sOG4
vuFMA9M+UxaXsW3Hiod1ZlhVRQfy/wXxcVpXf9W3XwKX/m9BfPh9/Pqj7q7/D38K4qX9L8h05RjU
nS7C80uC0J+CeGX+Cz8ioBSkrmk6v/70pyDe+JcD7s9hK4gMFiTd/EcOb/8L4t0m21UXjssIyX+g
hf8Vv/4fJbxtuFTQ/ColLBOJvbSvgts0vIYJLqILhFxztObPJNT4XflHZYtDsagjVu0RDql6LeSt
K6fQoJsflvrYauMeB+qenTIkW+UdYxBP9y+2mcuvUrplWYZCMCKRCVzl7BX1ErkA3ipk52r8acnZ
hftBhX1ijWHqqPdGYvxK2XzzGFxdR5inLk8CyaJ55dWKNpFNuoUdL92KXsO7W9nl3cCkGQyfEPUW
OKPAUzjDdzP4TkfIDB+LpK83MkBZI+r5eJe4Le7GbU1xkcURsK4+2n3mzXqvPRhtMnxsc1TBIVkm
bu5ZJEA0IGfC/NQggsFWPCWXXmlADDzKJd7jQ1ubYHLdOXuqeoXbuTRxZYGVpm20u9yJE/ZoNQzU
MPCRe2fWYfOwQaXuyWovb7PIqnzy7M0cHpFHSMOvgTh3zWJM9j7d3BgF05rZQaGNhdgVhO7s0IXo
jlc3lnNq66Ka92lrt7a3QM19jJF5A+KKxHCCKqvIrSimefzcCgchcwZ9tkMUiiO8NsyiD5KGdhpl
lEDzUtmLQpWg0D77Ko5bcDOj3JACT3U17JAnODbAzLp9d6MWZERFfYusI25slLM0gNCrVl/nQRXP
64fectH6OhSQWIuh3QD6tIKhQEgIyiGMO0UWBLNC0NuOGuUQQa2F/UL2Tbf6S+06r5iHK+HPKJuG
A/1udmdo5vRebL26Xr2uTsK1a7m6snTHkVfGQm3M0mIhKQZgwOqP5MKpO6do6a5rzRCaHxULokUt
UyWQyIjqR5/SYf33pvx/5gRfvpC3C9owXAw4+mWH0EHl3jpcepO6AL2HQXKLBCAu0gH98ja5Znba
ZJWzUrS5pADAmrh4C7Vyv/vLDnj/70v9VzUCEqBP6f/7//0aAfCXX2BLUwjX4P0Q/80mdm1Q3PpV
6wDBdJin2Xoe87a/z5J+Dtax7G7HaayOmBOqXWSkOGCi1L1FKjgT7IMzZSuSOEiQiv2jlDLblrbB
bsIvUqZAXWtftp2/RKpLzWnSVc+Yf21ExVmJbvwABdS9/P7O3/rw/ryKA19KxSkNjE5vrxIvsZnB
FhuBaRGjs6YVttVoey+r8tcggTfP17YQnvKSTcuxlH4dWtlm+hCRAmsgU8ndezW59uPYDeKnga5r
3Fxxp1b1ia1ZBDggex+FdfLOLn21xnicb3/B1Y0S/g2wveQGSifjD5SyTVD3w+Rn0C2100p/jlEO
Z+1avRPEfPV9/e26V2cWIvqa9ExY6Qlw8bQ1jkaMhvjSJi2t+tC0za6B9f2xVk6a+JcMk/vfv+Cr
0+nX9U3X1Q3lWIbFh/72BYP34oAX2oU3b+NdJEo8URDE93LpixOgm/Pt99czLqfP9au2BJ462zRY
UtcpzmmtlREqTB3KCYUo43ck+uTGfEHxqvumXDBLo+OHjdRwUBn28nOltXmyi3gZ3tlW/r62LWUi
fTZtihJu/+oLqnU251XYF3hnjTy+MfNRYEJ7x3V8ccde3S9fKAlfksdrIAN/+4BnYsmsupmMIBN6
9jyolfI1X+SznWwoIfHhcVwmRfSPsjUv3y3wDlArHS8gLKXX26sixiDkp2E52w3+gCwZ83Cb0vfm
KF0W59t7E7rNE1KGafDvtfW5xru88jr1QMg+2S3l0gITsSOSIlR8/v26+fs6FbqjTHU5iHSTE/7t
DW1uQo3lKh3F0zSfKzXXr4TajF7eaAKzVJy9E0X4v92aBI0wAXZoU69HgDHB164qBugFiCPbvT1p
BVXlDNa6lMk7l/o1eucvj5FtmU3PVLpAMUphLa7Ot0Q6KMry2EG23SP9jY0KZZ/d2PU3MgLbya8d
E0rcgBKdgpnkhYNJUmAVrHHbrLelbPQhHOJ2uZ9jDBJh3gy6OC8pIjMvni9K3N+/iasnw6+lsnYs
U7hIiBVpQm/fxBgPQnZ1hgG6iBCVDmsN1Y2cj9HE78WZm5c7f/tkuJYrieg2qOj55+21jG3cxoog
jnB0Rv3LDOjU0Ozb/UtXjYp0QXg4kg7zhPFvKTOXUbHGrjgZMptX31VCR+A05PkSOOmmvgLg5u5O
5JE7+CVM7nPfF+hPnbo3RUDIRYT23GB22vEfPy/KJuHomHPVpRd4ew95rhbDrlILTtRyb80CUx7a
gvWGxIPx8feXutprLq+G3YzaHo2r45rXE2mqlkA2RkpSrA2Jsd8MmDUSoXoKy6yDk6306JkwovGd
He7X1LGrtyQJaboc3IK9wLn6Ngno01mKJQKqKu0fEbdEYHLAcDujYxhDOHTGlPhSClxb+YLjfSjJ
MPKzKAFby62+cg7D1mGrsZg/c0oJ2Kj3kJXp3u7Qz/hTr9LqZMxmYd8scYG+mnwyWA93mNBc5kaG
wuP3j/HqYPj1GB0gY14Z6ld56XH/WlpV7oDXXqdLAWIczhjyFEg9ysnfX+WyBV8/NcfECe46yDXl
9XAlxrhhbl5cg2S0qgCfHJ0ftZM5cZgOLqIOVG273J63W8YEqOeRg+mdI+J/uT7pQbZhOQIjqPjb
SAIO3b7ObHbPGPC1s24aU5wS2d4Rk/GzHAXZa658FVbz/ff3fbWTX56uUsSnWjrqNheb/Nun21aa
mVazbodlY01hvnX9UW+KGV9am4aDJuU/fs4um5XJQ2YLMbDyv71eKVpHxVpthhg+u1tVk90lkI0f
c9poqNs0sfCkmkQiq4vTNhXOe2Mer0se7pjWn29D0D24rjSv7jhKsZSZkmnnlwGtT1KWyEnXeR0c
WtwB+W5tyAkUwjHmAputY2W+XiND9Ry8FS8tCoLZ//0r+PsCB7uRLDlQAB7O9STaLqEK1zq0LPzV
9t22+sPCq/fORX7d1n8WOEGUBhcwgT/4X+Dd62BcsvmHHiZFD3UIqI3sJcf+Tg433naXzCGxK9nc
75l5Z9M7DgDWQZ8L19zPepX84SxN8VkaRCd6cmTANXIT0v7IlZT9TaK2tN9ZWVqZQDjEOfoi2YqP
fZ5v5SHOXQjsLlNztd/6Yf35+yf3a9Tc1U05IFWudAjnUMb1AGKFnKWpUgHLX5S7PiZK1syI1TLG
0vnOhPJF9zaj0L6k6yKJZsSzsB/qbFGesaULGW+YgERa2Q/C1fKX3/+0t+cyj9sCYVJgLZcfJ5zr
eGx81TjN8CoHrkzbAOkEiksTBOeBaCb79R9eSxiu7pBMCcwG8XANMY3j3PbShOmHrhpJBojLYBy2
FlJUfy9M/2+3dekVHB37PHsxH8/VZqxIgcTnSjwUcJJ1my+zDAFupr0tC/lOL3TV5vMIL9cCwHR4
tYRpXIDSv278BepIHWzaDXQ0mBu/iv1onPyxNOR3BasfuhYQUj1t404flXlKHBIyVZvrnjWSRNXm
sXinPfz73VO9c6ZzsF6apuuJOubQVRYSVe5eE+uuNwYbPA9Fidutk/dP3+nbS13Oi78CCqLT0V1w
qTSpu3AF1PDxibNPDtt7I+ze1imX5ww+abAt0Om7qJqvyjrTzUoVMVI+2Cp9up/0bn3FgaI9bsvq
Pkx9jEa7qKx3zru/f7qXq3LgsnJ1Q3D6vL3Bbq3WRE0ZOdPxLBEcZmQJLiI7qq03D3ERoYwl19+z
krUOnbRPbtnS6/vESbsfk9Fh1ZuUPT1uRWv+85dMV+M44oISX+Ji3v4wkv6yvMoHGcwE/uwafMnB
0o3zrksjPfzHLxkkngdv6TZTLa/b/RlLvphLRwZQwvrBinvnbKLRv9NrWbz8/lJvD5lfL5lLXeD+
yzEDdnR1V0ZDTpW6XKrHXWpDJeP3WN/bHt7iNn9eBezoUu+aXOfqKo5md42wIhkkiywyZh4b9mdG
0Fc3S5khfJtMNX5w6mq7cafovUEBVwf7vy9u/nqYwnZ0eKm3t9jH+SaSeJQQydZ4AkgfkaO04oNT
Rk1A9iDcqGvbr6Aaxa6UbXGk8E+/xpLQxHc+3rfF3J+/BL8wdlIJlHVNfejEsjTY0CUw9VqcEXTk
33unXe7Kxe0PVqWvO1mbzYuc9fG5+R/2zmQ5bmTbsr9SP+C30Di6SQ0ARAR7kRJJUZzASElE38PR
fX0t8DYvGeIjLd+wrNIsZUpLUYhA4/Bzzt5r96r6JJLhnQfaBY60FcrO6xv/7YnI8VFmELXs0LPE
fF4KzbyfYR3uMzXcsvFXiL5V8vDx/fXuV2acaRv4JpAqHD01dmUvwp1LJ5zrYg1yj1TSmtr3tElc
8czrdTlfpV7eTz2Sk6y059uPD//OyuzSOYJ1TLW13X5vv/I2QM68uXVCLC/tPnFNdT1Dub/Eqal+
fXyo14zYN5sOYnT+eqyjpVlrQHy6Bfac0SqBQcaDdYbcAyCAUO35YicdHjxIM1GxjjeWM0UYBOb8
B8w7m0H38lnyyfvffHu2GQ0gpjlqVyySNLB04l4Dvz0hkWMd1eL6hc3Q/D9YrWjA/OdIR5d4BW1d
5YIjVYVHUDp9th3xzhtzVmvDT87x9nf9eY7/61hH+4xC0yERYfwM9caevqx2Ge/mpTS+JBKnjd1m
O7ervaBoHdAFfWqOlx3AlKKwPysL3z27W8FAa5K2/nECuqJPKXkdOOCMli5cod0FOPLgoOup+8l3
fu9QpklbX5dbB/g4XyyJ+kUvepYvM5klzsaBzHjg8zipM+Pk49P7tuj75/rE/WJ5DrEwLmOLt08L
zmWYkTOb0wnIpw+gqXr0oF+cS48M7TV1/l7O3r+Px9aCbTEF5/ErNV4U9YGquZqt7gSKoVRQG8b8
SYnz3hJkMtS1aSUxGjpufDilLI1W5yjrqvdnyCXFlQneyRdaZyJkzOPAG1LzspTEU5ioeD5Z9N9b
df96+KNbdkba7HTjtuhbtO0LGIX7ArP5AUUqulz2y4hcjezw8ZWU7zwnpkUTlqYBLdfjfrY1xlot
eAy4kqi+oeAXpwu7l0+O8u6taQFHQhxAG/a4wBBpUTYEoDhhVmigj6rZOmAWRQGLe+rj7/Pu4soz
RX+AZjm9zaNFJu/Yn+TUOWHuFdwhoqUNAr1rPsEGElZRuuxmY6whSp8MSJ4eWstZn5ila8uuoZ37
yR317nPiSKYFhsa3Pn76G9k5Q9dzdjNA39jPuvZSlqYHKt9EUz4Nn1FL372afzneUcWjJTjfmfXz
5ROvCdqBpC+D431yjt87Cp1Bm54x5hJe+G+f/qgcBQoo1lZiPjAadOBQxZRopx9fyc+Ost1Tfylg
hmoq9XRteObtNTmouHawNK/p7uOjvPfMs1E3t1m0RRl89F36meZlJXjm06LtzhYHLIwPv3r6MS5M
zwC9Idc1wZYYONpaXT8Uxqg++QjvPBzMWqTjIMjjN8dFYeFlZjSWlRvOU6zOFXk4aOmSPKgYot9/
/G3fWWI89lh0zxgoMaw7etcT+tRBtqg5lBFXPzBj41WiZdT3dfMIvkTbF9jW9x8f853ryDEtR9Ms
yjRq/rfXsZ8XIYqFY2KRXsMkg9ugWcZns6t3j2JwOzIgw81+/EZyRntdiUNyQ9VXFSC1+sUEc/DJ
jf/u6UMxwD/oJ3jHvv0qRW+qBZIUNTXpEcj1NRduPCvej9VRxhfay/nNlOGY/h+cQDpvLicPlONx
FBg7cdxmI0dFzJlf0m5F4Jh8Osg1+OxHGybPsjSKaXYpVNZHS0dvrKkqhc7SMc35IVdO932Y05rw
w3K9aMQAj4dkngMi2S4Q2gQWtzGWUyKB4ImKtv2sJfXuqbZAM0FC2daYo1M94rKoLYcimt6uB+Qr
rea9ORntoWiWgaW7nC4XaaLv+fhcv7MccBb+67DbWfrLogMu3xFsmpzQWqAOG80Y/V5F4+xIVm5D
rB0ZKluzQw3rgj0aZphFHx//vRqUt8UmAdnmozypbz9A2s/xUNSxG1omuQQkWm1a/MncAFJrv+Eo
40HDXmRU8kkUDE+BScE52jWrFWt0thxmMJ98ondPCQ0NOjs6O6Pjd9hgk508Q84N2bYiF1E2ORLE
VYkrimT3Ki3EFpQjsR3ACANhhOvWIi6jU/Zyu05S/u676IfjFFGA+06etl6c7YG2Zl9SO8X1nrjR
+Eln6L2lgMEc0whWrE2Y8PYULlYh3BLbdIjGBTRe7CSnWkTK08fn5b0bFPAvmA5uGGj6RxeqTcgL
0jTk6B2QBUhak5h9z4mmvW7GGHgrEmKCuBar9clx/3xbSB6IrS9Mt5Yt29ELq4J7l4Hxc0NXb4AJ
IOnZdURw7rOhicOPv+KfzRgOZTJOQo5EYXF85aesEcpD5hZqU1Ve9xPpMtjcR/gICcqTckfeWXah
CAQrH50cMtknd575Zw3HLWeQIsdcCSDz8Zo+NWopSzeOwlxFSgZ52ua/c6HYOqExlFeg1zzCSZRm
X1gZuK6dPUzfhAbcG+tcD55CVslq77CglG4ICxdRtCFATPi93SxdEFkwkqGNjfIpBXM8BthQo2HP
i9G4gvEGQ5icg27aoe7vvrIjB3ZAP/Kpj0exIj8v6npfEu4h/bqEM1ENWV9/sjH480YmQZIeEHIt
blf6029vZI/ZskGUIEuylU7Arpzsa0dz82+3KznKpsbgWeFddbz9aJRFMouX03LrFLOcCgqCtY6/
wQzPnygj3rufDL4Nq9o2jT3u2LqIC71ecSSUqs2pk5nGnaZWc282IH2wOan2Bcn8bhKW+dko4N1T
uSXyuXC6kbgcPTUQTiRePZrF1HI6HNYZU/PmjTiY2uI8RFPcHoACQDJynX4/prwBOybU5yxq+i7D
WpEJwCNWE003Hz9i75QrW1VLcbDptfjNUd9p6C1ebcVI3wn0FgZvvTe+2YhAbxn/SOIxmrhEEaEX
Pxfyx/DzE0+3BKvLQxjMs4jboLTV8rfbf3wmScmy1fbbRPntfZdG0D5sb3FC7sr6qsiGCLfxuP7S
JfhGTDFr4bdl/Jlu5r2FDbzIqxDSM9nvvD1qZ4DbGQlCDdO1nILYsKo95dMv7FDuJ0vokUKHdoLF
jsKwuRXYC6MFPfqCXaT3HiRTEbaaW5y5qJT9xpzjryw36iJ1U6JlRDIZj8XQl3uVWepQV66kBQyX
yVjL5ifJacmvZjYwU4u5rf2ih0H38Z3xx2t3+4zcGIigeFb047ZcFMeQtZDNhS0BZdcKP+nPqIui
pz631wH/VZqQ4mIn84vioz0sBAwePv4AfzwyRx/gaAfWTZWbwI8ToVIFIvPEu1vHT0PZ/1gStoNQ
d7Gf1g0Xlcbbi54NBMcNvGdwrIrNTHWWk/2J09y86KzxfJDWV6vvPtkfbFf3zU53OybaV0ot2kn8
7u0xp1Y2iS1SEbo2m0t/irFeuZXdUcS2hxTQ38PHJ/JIDvuv2w34D5trii/pHq3jlkC3iJUoCh1N
RVjIYyvMem8uAH3J7mUey/a5wjCOpK8cAW+jHrTLz2r2P56u7UuzYdhUGpiLjkuXmfssiS3iLlK0
sX7CgsfgU7OuVKOabx9/33dvnL8c6mj/xWgzRibDjVNVszwjS+crpOPi5OODvHcRoe/Y/Psq6zs6
yOLIcY4FGB3DKJJoV63NBkluXe2Af0n7Tiyg+fLxEf/Y8FHEcpY8Fg9EkpgY3t42ol8A6CWtRxMp
6s91t1gund4pboo5TlN/VVmxr1ar/GQZ+OyoR0tVHg3xWCydF46eV+8tZEUvRksqU9t7I5Riq7kQ
C+Cwj7/qn1eQtwtSwM0WZCGNODq5bb6u9pyAI5VZ6pxLrbIvQO0Wpx8f5c9nn6OgSGGL47G5dI6+
2sTy4q7GGIWFh7kWdBJq+0QyqE2n1faR1pbxoQRsO/l1VqSf3D9/igOs7eikbHi0zDW2mG8vZy7Y
Mha1FYWLZ2RXfeH2TjBWQ3sLFu2CsGE9qIq2OV36xPnWlEX5K3cwstuM8M863UtIjWg/K/TfOyFs
9bBW4QHYJJJvPxIJCWlXwT8Js85z0ffV+cnsmPZ91OlDBKSpti7byp4A9Blr9slmGz0Ef/vxsog3
xGKVQMD6hxB00ssFY8YY7xJzgHS7admCmMRitcucRtMo+tn91E5D6HGsz4BNrWHGIJJOIDjc1rDB
R7ui63wMmbZ1qFSTmthjtOI7KpfkO3PX6zoyPRjLzHzkLumTzvKT3CQk04vqlmlyLZZ0F6W1fEiU
8pLDbNYYAgkP7K5bLTKlXwl9upFQYr4oiD2pn2llp7ALC1Y0rxdFHra9O9rA1XJU0qo0kSI1Glff
h0Vi/sJjMb9UaO4vyATsvV3udNn3edgAQBXDXdrr8yq/mc1C1B7KF75Ps7T3Vu5olxEMlgoMvQeT
Fu4Fv4KzZ4a1EGVWBBUy95/rMEPOsOwBKDTuHxu+DsSP+czRxnHwh6hbMFfXUzPTAweyR4gpRnly
AiHoJTY8nAthkTIXRtAdnj3bjePQBqp1ikJFfZ+RRme7oYFCFtqEhyQ3hKDADnCz3L3NzaXLwY5N
uFsDWkjuOAaWK042cD/Si0p1MASbtewc405nRERh5PD9SgKtUQm0U2CVTXSXxiaTDXgz9S0hCa6L
kdkZSF8e2glGNGz/FowQoSfFDhuyZ0JMhtoSWrbSOz8uEgYkotWcp2FO8scOEHcWZJrXFoFZyJn8
gQjGB6Ft+QR4wZqp+1coPlt0QTr/Hi1Tu2mYQ/9OptzZyCjkwcEpi4mmc/EtrPe9i0t2b1dtlJ/0
toQlta7a0PjzzDwobHTS5vGlu2zb2qUfv+lkXNA2hvHThU1P3qFv5C385MLshnXnbBThM/bOZEPR
2waa18AzAGiQmLHYpbGOCGggUeYFHlTmz9ao016RcXdNp6WjV5o7cFQntg5iD4904FY3R/vKtdYV
LLXSwBQnNZ7nrmF0Uxd2j58pIbeRKQDIocUEFN6arD2wFiPnekTECGCzniswJ4uJ3EpYJTGaVcz2
YOyM4gvbS/eGPInmG1oEqGJrWzd0OY1Kv16APCCJNuYOXJ5pTeNFG9U9VGZH6Pz9aAjgMRC1SRJn
RJ7IDtuv9sPgYbuj00MCBKnjMKbW2O7IhtC00QdZLruQ/dH8zJx5fCITk7+IISDOQlHmq4kBb1wB
o8XaN+adxqNFOzDxszEHNbCotbutit6ad/ROR4kWOLLt0FApGDNF8BCPeOamvwczWs6ykQ73hqtM
riNpzMOZqZflWS6avjr0vPWJWLGI+YSKKkCBsTHLmI7HSL9bhoPxhdvL+avohPO4Ejt0bfXOkJwA
EsG2CDDICsvIhceVUKVAW8sAKhHJ6fycwMqZ3H8T4YBC2IASkASS1esuWJSCkjHmSjs8kUC9NZNo
9aUy5e92yNfieiQIPYWwmonpxNYW3fULajqyAo25Bh3V5dWP1miqH+ArzPteJAtonLaDf+L0lvfo
ZvGEG9qICBTymhhWa1lOpA8MaV6BqxVNzDsORjREfjM5TJk53dpzbpz0ViIwb3rQkpr1TOVF+kx+
NlB1PS+yh8TSiDZImrxjAbas7rnEyQ69DVF2MLj28EAusa2f2Bbpu9vCAEImV3lyp8W2fWdkKu/3
QP/nPlymtJx/0DUz53CcpZXvljQxbuY0GucDDwUIHi81NfUz7drCCMoFHTX8lLR3ztOYhO7TSEIr
2xcdnSl4EjMzbsIVNno4makiaAi3tHdLXOTpHltUDW59mLUzm11q4dt0zQXt5lx7bGS+qpNF1iVh
m4UYUlpcVDl+Zo/aEjq9BEhJyAvwMxt04hhWGuxBUFGD8zgCSbuX4IeIxOyTKAqaEcIYuCdNQN0i
uUE7rYkJAtxvoKQiUcGZDm5mZ2ANpyxXJzp0+XtDjCo6NLXdlae9M6oGnoMGfxzxVcSvUHKcvdKi
kjRoexaHJOm1F6PbbISSxBF1UYDo7UBWsqMOVC8nkpUG0ZNNbDD+OAzFOpCFjmyW/4uzlBBswngh
X7v5RLal5Vbg6TcQpm62gEyqBlPcnYn1tfxFntU0hTBjQCqWdt+c68qbDmCo7TuNfNsHyQ7U3LGC
Qp1OzSj9bpsA2GjVYYi4IlHXrHe5rKrsORJboJNuYKJGiOAxD9VUQa/W1BfNz9dGeYHjJOJpFL1X
0oehNREWedbN4QpF8RGZ33y1AvfJv3JrTzUY0EY/yfRU/OykVOrUVFH9pDEiyQP8xSsRfHYUs3Z4
g7easKJhnfh1JQayShxvkvsJXY+1Q3uJiACHwZDvrMVevgMABZlnRlETxGnOOiHYhzy5kF4uZJp3
hl/lJa92TQ7yFsaseGh7OVKym/OG1exHcyRvA1hokJFV8B1SnB6TXtFXdyXqISNs61F/Ee04/J7M
dfmBS3riwWtldu5EncOWoVqc0fdW6fB0Ca05Xzs6yfsqqpf4UDhpcWpZPfipuarkNY2U4tFwEuMK
OBK8z2Wp6+HO7LL0cqhWs9tiDturnj8VkQjckBCmkT3znJh6AmMnq0orWJaR7ZztZuNvCFK8rCGA
2hcZ8OhHVXdK+LOmAy8dlwHbsVvP1vlQef1wmqZrOxxkkwuICkVlIC9RyJQDkjdYP+HzWBBpqlze
SEKDvkUVsUEHp0ndhlBWOQEOnGiDso1TAEGwGrERwfhBeFWnELP7VEFVEi4YxaLAFuPylA9VBZUx
KyGajJyXS+HUKKGdGqc4BnPgXBt8/SwyOkIQzfK3OcIXChqiKy4LM8nyEP2Pb002nuaUW4i3DT2k
8ZAMNfQJt2ndveZN2Y+a53EArkHeSVh1jVrhr0MgJ/mLhxCeVv/ULVsM7kgFb+0Ad7pnVW3Wg98J
DU+ljmruqZoJdzIJFIvhH5d+CZ3xQGCI1j+XM/n0YAtJ7QikW0bMLSA04UOlQLCCsu1B/A6rs54B
GtkwXquYzjuhkiskY1VO7q8jvxbwB2kzAuGxLcm3LvOM7bFsDV4lk9EU+ADHmtd3HcEnQfoqJlLr
56YCBFzH87mbuVpEEBp6gR3sN135rPzQIHWcU7uWpNcBKm7a/pLlrF5crWVHRDQdmCEMNuRLdCPi
+2LJbJgogytKwDJeZwadsRKpNc/YrkH/0qjz9daKVYBBE542O1+WM4+ZPa52i1CV3ZJxarYiy/is
a/06FnhbSGB/YQDDr1sT8ViUWnaIOAsiuUOcKAnGIOqYhhiQujlf6CL5kb2YZ9zM64loi/HEdYbp
2lrdFvRkCojZrsWp6J31xFOx85XwcIvGdBqdV91o+dY4modaFQTJZdIAAq1tGF+FZn2dXNIXeqAj
TXv3cZ36Tv8GVylWZlw1GkiKY9N8u47rFA1aFG5y/YNuK3kq9VUnDkJal7anoJHqUXbFBjuRAZlx
5lWv7OTs40/xZwMHyzwFPfXZdnKPG8XODMAOuKEXSqMYgknL1FfWGrbj1dL+/cL8zaGO6lBCI9u2
zuh09JVICLjT+28iLmBTUUQcigV/xNq0t5Lt8fePv+M7fQdsPTioLNf0sBRtJepfpq9kI3QT424Q
WnZn7Io8b3cCwMbu46O8eyZRMVNhI0V0jzurq1blLiEKXogvrPxOnKVLsgO+tQNdt0+9Oe8fjHIa
dbYD8eCoyeHxRpddSv9GZjMRMTVDUnaeX8HwdZ9U8H/W79wgNDP+faSjk1eXXYLonKvGQGw+SRxA
rS7RYWgOySkDz0jWTEJ0z8fncvv4R886bU1EAzhHedhfxxt/uWKWmqKkKZQXLmunhwtRACEUp6S5
0KPoM+PVdtv9cSyMR4xxdGBwx3dHV8X10DulBw/SkL8nr7cIibQG+Y0huQbqPq1uk8osHgwi6g9k
lBn3H3/Xd+5OWqfWNjDQJQPRozbuZEdsuw36xqYxOfdtgZnRMdPxn+O4//0Gj9G/cnF+1rxgYcEO
R//5f/5fz/B99UT898yig1qeqqe/Iotef+DfIb72P4B34L2nk85AD2jRf5hFtv4PRqK8fPRtZE1r
kVvoX8wi9x80bTdMwTZrY2a/CR2JBxoS8CD/4AcM9ElMILi9sOX8HWwRhvI396llbzY5HS8GkCRK
YzSPb1cxSzLoyCs8sgmtfd1PuZMr2ga1bIJuttnFMMJfH0f8vHdrk+gFxkwvSwNrBcTDZHIYv024
nwnR0HPzERVoeq0ZpAjBSa/E7UIVTgxr4+Gvi4H6alHzldybrWch5mn0YW7P52aDORgu0Bh/rSmv
nUBUa36jYLFd6DJyKOfmzrqfwaRFFJYVQGa3aCbaUXIhcKZgwecDrxT5Uwyk3DeiLH7oNWJ/0iSl
BdVPkT7sNdSFTUB6dv+gawgfQgnGuN0ReuE8dVLFN20TjbB6lZn/JhGb8r+rYypZ5EUdPcWJzYzo
erZzWgKzd+nKGCKQ3ZOnQiiDc05GvRXD1RZDHDYFNGe/kxxspxu1Cwht0uMfA5jvy3GgsPQjl10c
/OByuUl0DH0HO5n6s1Ij5DYs0St+6dZUFnv2P/CMjNarRj93IBn6pcIFFLJsQETjupTWabNq+Idi
24HbHyeUVLE1Oz8III/iQDow0cOoz73kVEyAmHzljBmByvwH4AeiqWkQtV2fHAYazyfsKnPrdEsF
AvUWfRWZjEn4RUXm+k0x6F9FmcQFLQ3XuZR8vhiJjWOpIDad9S7uIkf6tpYQJ4wBRUDrJYGLgiRa
tjT5xKDDNg3kGxel8J7tbjYJ8rSt4VmfLdgaZq43I2SB0vpmDWQn+64oxtspLyhtdNkv+yZWRFPO
CTWwoawzUpDW3TSRT+vXymsux3KyADANE/fxLBz9xRWmKP1o2RqhqtV7aJSYrHLqYg+O4FoYsg2G
rLOp1NmkNRCdhPYlU3L5ZfZ1/XuEEfJCN1n7YnfL2h6iyjAbkmVQPgbNVCTtjsA9D4ujFAOXjBic
58SehslnY0vmCe15oPxz1BCAVROiAeaabkm1wIAubPYN/mpNlyvaxhQedwU9D+Qg/T02xd1jNjEH
8O2pD4zaGNO9LvNB7lpsl2fWMLCjcmhT0PmJEwwJZVvSX7GNuumeFxEVV9TJhdqtidOfqjQGnexi
FZW7Bam/dXCMsVhpWCpjDY0eBGdmlhAom6a5lVppugFj2oEGmWG3TDXTEcIkypJyPdRdNt50jDiy
U4fZ6EKCZ2HqgStW97mpVt0OOpnqG8FXr+2rWRhKUTWt0xcdPDQt0lgVvwbd7bvzznOSi8YusIdK
bZ63/WlDH30wV00Gzcq12MqR5kUrqwRRRxE9pH29PomaSx8YwrZ/VHQtuXaabMD6iUZsSPURMCb5
D1hBMnCmfktiTEk4WTLfusZogfnNjfFqJM8u9eNVV4/WnJmkc8lFoPAEFeaXU5V/qdZVPDkKL3HI
FN/75fSxcPy1jvpbhvzOcGqy/CXMAob2W8XI5YZ7zOw5+01jESRe59ku6mkVBnToiF+bTTu9dyMN
XO9QcuNStGtGDBoOONiuwhClmBg3nn6mtGaar0aZziRSTY6bkvk1EvZqE1RAck5LGysora0CV4Yo
ILcXa2ffMoTY8PxQejCHsV+DEryPFFk8IRsCdT6Rf55fEWWVOruO3k+KKTd3lstsSvCJ6vDJnkVG
PQQpO4ncQ1GshICvqQZFlanAPH8BpF5nJ60JHITwqG5DftiNda0KsQw39dprayCZ60c0gvHbf5W6
SIyzDvuidibadI7OOlVaUN/W1NaVAYi5XezZd6A04Hzs9LTf9URGAHKfmGVjsiWBu5JYxBCJCe7v
JDErdWUQi9Xdw+Uait95kW9QM/zRNNe5rnQXWtddDnlM4DRhoSBmUX+61z33IuFsBj8flrOhP2+D
5OeS5z4j3o5rRas3nWDNueUAsjPpSSeVbeXts7Z35r2QqU0QypIkV5aWT2c9s5OHNCsjwmtXL7tc
dcQBB0LIIO8T8EFGyTTVzU+SJtafFgSML3WbZ48NqszzJLH17xEP9E+9IfgrmAZvxpoBYbsLp3x1
fjnTpO4Ak9eaz+NWDoFZRSrz1RglNNzoP3dh10ds+A3M6d/Ncfbqc5s+MhCqtRzmXYtcf2e47Uo6
TsuSo8hzNilZa1YbpnYkAGfLWuvB6G0ZjVhJsouUYLBvdAfkcjL1jXVfT8h3gmxWyx3NAO69kUA1
MnnbGOKrOU1kH6UDstd9XnYlicJgBHEBd2vcnukpjQBA51Ge7PXRIDkxxwfJxj1q1T27emkGAi4B
TE19y7Mgnw1Qn5rM7C51pp4UJMfDijhg4SSY1Mk4auZF+QVYV74P6zFZT1a8cpultfFoKMkoqGZB
IZqjyItxT3/PerSh6b04sQf0g+lF0+0R3GU/qrqe73GfWMzvIs1+Jl1ruAVFQA+9JEgFy7/Rw3Zf
5qH/6dTCOx0Hr//lpkt+7bWqZsGQo1GFHRz2khxRqyCZMc3q+cDbFgjuecUM6l4RlkRGRTy0JOEN
wnvJSft+GYGxv+iy0VidSnlFUpNN4EHe9V+sSpQnTbTUl305Dw+V2xZJaEJBvU17q839dcm01ldS
N+iV6Y1zQrQ6avcqcruLYqChT/xvRe4EkUiGCpH0DSdR5IBx1FdcE0HiLnTfUb9qv+xpXpdwbpgN
nCwWbcLQzJiHa/PowUvMDOMWw6C8reos9vYGELCNrZhFDE1hBV7oc+beQmKu7CAlDYepQYPlICCc
R3tgtj4+eATsmjvmMAw1q940Ux8fzXqFUVFXYa9Uf4pY1pV+2hTZlZIxwTUlbVhwUPTQ7nijaPlp
5uX6veO0BiHCcx/tk34bPZHZMMhwSUgO3JmOWsy9MVeF2FVVZ98NOElJoGbn9LBJSKH/YHe6JSet
uQaCQKztqAmtp7eXFxcs6snT4MnxV6ny+Be72eW5UFn96K458xUCs7h0pDobfEqHSx3wzINM0Bvs
qYFtR8N16kTJXT8XbhTEiu2YPzkLfbNI5Pkt7H9yHoB92D8Wla3nVUy04x4JtOedNc6g235HB0Y/
7dOIERg52/p9W471dewtdUmiazH/gmmV9KHJu+Ncj9QENZfcv5HUBAJa/SRqndNBZaPhDzoGhGld
sy1LIrPP1iougROnpsmwLOmdOOAeJg5mMUbNxJzZRAfXHFkbVwrD3QoaI94zHB8q0pJn/YE9Qpn4
CnQW2snW678nA93SoI8Uwx8C7HOHNh24axKvSew9gSCZZiRLR8AWqm71vi7VyqxIus50K7M2+V6b
NIkZtgHbplVuJMRYLtNv18mKmORbtk4kcdKxDV5z4RE1Jjeq7UULGmpybssmYxTOOz6+SjuXdB5d
a5Ys8DAFGQRIz/y02yTe1UqqkEnICkwYU4kHE3SoeZIJk55WrSYgxlPOuHe0Fus0b215l41ZwwJL
4xV8ntVHX0bT4DNMVeSRi7PohB9M5mTmgacShn2vZff/L4j/1+9qgJ55+osS1KVI/O8L4m+Kheip
/P2mJN5+5N8lsfkPcFqQJWwXKRlcHFoX/8L4Wu4/UDiwUnDnI09+rXv/VRLbsHpRm/CnNwE7oiY6
Rv8pif8puKafhI4eDejfqYjNV1vRf3VuqIjRvdGxQUxketSC7lFrKjaMzs6Q49A3TBmdNsZKHxre
Z038TmG7yd7ViwZfvxaRn6Hm6XtpV/O5FZPr6ffQrKMTmenxfZITIeX3aV+tfi6L3KDbT7Z5WZbb
b7c99i6j2NlnYwI/NJkKsUdOo6fs9absMRNrC/y7cIgod52ehAvplNocRpNVni8Aa54kNFlqUHbl
yjdXJwFHZ3RYw0i2MIzAXCjiAg/OFQOoVDVfvAW1RLA0MBh2vMo6NC+CAWCd9kTTZ8Y6tCERMKgx
VlTnxMi6nXxmk0Nk5lSvib5XsOOb07h3GPEw4SzYg5MTm9/ICLyZT87WUu5ct2eeYNYAcOhR2ish
U0XCJNt1k/tKkFiw17qhnAM92UJi4zl6YQ4X30XWBFTNrPk6nhub3zsVJ1+N2Zh1vx1IiFME+TJk
4X1I7kQeVV+yyoVD23cjUFyXzXURgGOP3NMmduanjqTE7zUy2sc0rRoQXlky24HwSFELa7JCVEg7
YoQbZ65mQMZ8d+mtk3FdF3H0dTJI864pVxjHZ3lxy54nKUOtT9UtL5/tRYoB4KpNYmo2c3C9h7TQ
xptiMFpGZ/FYHppG09OTqrRZduHFsd+pDXXWjQW7I2LOBJKZvFVkyqFpwF3pCpfsbLODk9d7sWR4
Js3um6tDAfZbMVZPJCYbCLyyAbxBXFCqsXR68iXD2JCE7Vy5JgNCtKOonuRKahCL6zZ8FsTbIHCQ
836x4urG1GmvjlzMMmAmwFgzG6eWvCFkBnngmk36m1Fa+lCwB8sOy5KWvD/sWAwBasUBFNRQIFaJ
igo+cN+PDfl0pmQV14rKjvY8R8CZUX2hFq16rYvZDdHFPU862Gy8jnVexZWuRHoGK3x+KV1A7KeN
cGLQkO5alTdx0TRiP9qFd7O0HZYgNmqEp0nRPczFUJCwLQuNsEcExd+GUVGPhYywZ+POlQQMPvce
5LJzJMVIaZppdL9X0kIa4KS2HQe6JZr5pO1E9E2VeTwEStA9YRhbOMDji7Zovgqb4o4dEBlzbaAB
65tOEsuIr8aopaDH/IR8QPaQ6g8VBXN2MRnTdKnXhqNCiqxNFxIPZY9ypNbzHXqJdbiONNHYYYNi
hZ2t1m8WDMkGYwH3l8g8SPuM6FbYBXQWqiXT1dkYW2Z9oomaxlFeVpK4St1CADDm8XjR1wXlZCRa
1QaE0mUZUpjXktPuKT/Z1Ws3ep203zJPy5Ndm0trOBXW3N/arwXsUA7er2oCABOy6xJPxVbreinM
DLwgXAtOJtWwdLLxcfpniTzH0xW9Agrneauhm9dyWmtrSmuEVGRPQ7yk5E7mmvK7MdrmBzN5AEyG
29s/otdSvbWshdhV6nd0J/HvFjH+SzHbCu8RZBQZGK9lfz3Uk3ZoX9sB/dYZsIqm685dM8p/QRqs
OHuvXQTkH4o7yS7tq/a10QBThaaDs/UfrNdWhBkT8xJUfVFkpzG725vWs/OVMB291AJiBGlolK/N
jXroDDcQNT0PcOFFRMSDeZ4P2yB7HMmmR0K1tUp6An/lbnhtoSxbN8V7baygZiqvrNd2S/HaemFG
yD7Li5kL+gkG8XLXytw5m3LVObskqUdBUA3J5K9NHX3r77D14M+6smsJTXhtAS00g/LXtlDW/1/2
zqs3biRt27+IC7JIFsnTDmy1gi3LSTMnhD22mXPmr3+v0i6+VbOFbmiPP8xiMNjBuJoVn3CHUL+Z
/l0scgMKR72qIaWqmqS8BHWSrWYaNpmqNwWDRyeRggdlqPKlJDW5OeUp76VUhSnzXB/cppkxNaI7
9h25Pcpa2Ez+wqlX/4hZl7pzXipg80s1TJ9aKmP9S5UMyQIqZnAqqJ5RmQsp28Wt8ccebewQ+5da
W8By4QQz23+jxDmThJq3qCO6W0iflGkjWCj+iH8ZUeowD1/wUKao14OG+yxeSn36S9mv08v+Z9xL
ESlcpPczfikRYjtHudCLochuNADi1OteSopzXOO7MQQGpdNFpt+Gl/Kj+VKKrFRVktiWAuXY5GS4
OMs4m+ClhIlCT/4sA77v2Ko6Z2rMXXTQQPBS/nwphXYvZVFQZtEXbR7074PUVFEIV3MDRyIZuZ+s
pNc3Wj5XT2GRIx8YUI+xaNhLmzeuzCtYLsA0/wOD///B5KtgEt2gS8HkU9+28Ul35eU/+E8oSRT2
L0TTHDiwNiGlo6LMf4eShvcvCRcP4LvjvPAIXjVXjH8h0onUmoRxqcJP4s//RJIW3RXUCSF/K3o9
bEnxnlDSPm2n0nVD2plIFQFIgcom4JPT3kqApSoed3ivUsyxKP0BAJCkk0nTP09WV4GZXJIq7fyy
pqT3qOMQKZ8CFxvhG1zAvPmxMaYKO6nIBKIIWsNM8+EmyRuwatncueWuChr9U1p65bcoVBl3k2fJ
vCnGNLb3ZSQDCZjGDgJfw7sOtKFREDdZ2wJ3ywnT3HSuo3yrkzw3+7oW/RNEOp0irtD0R7do2n8o
zGjzY6V5ya3A7WBBDVUvqQmXsbQOXlhTrAuwIH02erOjRpV4KPHpI2T+TYqC4oM9BkBn0zhG1HK0
OioJmKZgvidjJ2qx7rLTJy20QAbryVBlvi4GQx4pQC64KMh2ZqoybL0LA9xHg6bKlQb0W2tD454O
nGCh3bXIR60VlKxcnr2NRgW52cxjA7Z1oFd1l6dGc40gtaJKq72A5jh7DRMS5UMi2PWv0QJBHLZs
uQ4kXQLGE6ULTPjaHZKr1vhTF7loCJviOrorC9wl/lnAsn4ZqrF9htnNFpihWo9XZuC0Q80vQmjQ
obqmCFtgNczVLyI4wC4jBN+O2Q+Ey52FTimetYsmtjagzuWAknHU7t0Mw+mdqIup3Be5A/jz1Xkm
bJ7DsnjtbyBUJ/q/+Rb1WloGHBRY5LArOLArboOURY/3RDBHFD7AgCJ6HZTiI7IusUdFsRt13wpA
dW4ga+qYKYbS/K0bGTbONBrkJoXZv/www6H1vrHliQkP2TTg2ITZb19BAwTBS3m6M8foM1ZNc/CP
Df6Sir0uutEutpc/5rTrrr6Fg26ra0UpJyIyeLrKlGyjOQb5RtU0dsu/F/AP+V5GZpbsLg90CmVQ
A9kMQjEQIT1hkTOfDoRtX8DuUNWcyJnwEax51ZwPSZm7zrbAsHrekihm/ZXPWx8aRuXIgEWB8Y/+
6BpblLtjXRXYOoUbSnQhhIhq9k1ZBjs0T5ubd34hWTg0NI4Lsok64i2nXxiaOpI4adZHFLTh4u4M
MxXBTTcjjH47150t7rp+nMD0XR72FJjCxIIOQS5DcDoQRXzp178+p10wQBZvQ0mZK1zkdjLa9DEP
XqpPlMO+GXOD1V0uK96s/1cieeMUnM0sw0JkkYBuYBgRLp1+LSXccS4FoGD6YguxtGGP00PvuhWd
NKO0/rk82mnTX30kWRnKdXRL0I6CUHQ6mtPREFsWau64vgAobprKOQS9aR7oIXqPqKvq+1yay23E
BF/ZQmLFZ1WDQ6KyFeIODV10Y1eDB2TAIq5N1WVQQEN00z06SU9tQznhR4bQIf5tkla+fYCmoOLq
NExx5DGQwScjSMmw7YCMrJNGBFCWdsojjJaheJgHs5X4NPaZ+FhPmgTETtUFdfiN1y/l8mks26k8
BCxwTgOraDqfvjx9nk0fjPX8VHU6iHoR4DL6aQmGePmDmk5ljzc6Ek0zIO/R0RcUkQdt+B3q9RJ+
HS3STVx1sKrEtnCMBfX+QjfqT4WXywlScEhmikcOycldqju4Um9HY6SiPI9ZOX9oKcXk+8mdMNXx
wyUWS7/tgQOI7wl+vfghe1aYW5QQUFDIvqIyTKU9mmhgTrvKiSzSZxPR3+feFXG2Cwe7wMknrUJp
bXWnj/Coq7JsTO66UDejD83gFslBUoC2bvgzQm/xIzyrgmGbMnLyMyuiLrgXodVkuxTJS66OVpca
jOrIwZ81P7JznQlcN4E7WLRlwEN0M0aalsI/cEA/7JEmRdj+MTcmjC3+FKYsxuamhoyG13ZpIosi
9oWGrzeKaHAqkCgK52EujmGca+5vT8u9/itg3HT+k8ITdMLNVEZO9VOzK2SLsTSvawolUxt1e88Y
tfY3kY3T0QxfouS352UZdWAzICaBHZXU4h5/BoTzNnG4YOMOqWoaQZV3SQq7ZGz7cisSt4DsJRaD
pr2E6nQrehB1Nxi7kzECQOuGY1QMGsIh+hzy+miFF7WfoyKei0dil+pPnlSu90QlaIzktq8g7jy3
IC4i3nSKQnAF0mnWH4gKY0HdnNrlHaITbembPd6mbFwZ27duZxMe7RBlDqevc9VMNyGqHKlf0bDg
d4HgcrDipHli30ZO0XyJ9dzw9mU3Fq6mOEe9XH66hRZMRJgsGYWdzC2t9DAaLdnzfVsLXKYOaEZT
sdx5YxqRUrmhbewX5LGhRVGbvBulC0x1avGHPo4V78qELV+HYW2ouOa2U++dxLOSL45j5v23JaIF
0G/rJtGjIyJwWsTWdY188lNhZpSdWl2PFxrZ9miSdXa9pd+WA4lSjoJtIEG8LhPA+pFGV4HmMv3A
DtoNpa983DUmTsNHc4JHvu0An1O/mbRUF4+unJnZTVnVi/UTCoaBHaKsI3xagfboKN00qbgVCNbr
W30cp+TvSSS669t1WfcfKtL14n6ZXWOGqdyPGLbGJuLY21SMtXMzBvow3c+lY0QHdwR8/wC0OYy/
OVkcpgB2krxyW7AmUdlhXz5SMTlWMY5B7s+sCYP2axB3aYwPRJPQseAxHjvKmHg4erSP6OnHN9Jq
q7G/zSnUyOOQOqkZ+u5UUIf42MyZRudEzzun/FS60Me0HbJN3BSbhTQ3+2seR9F977Uc6Z540Qz9
W+70en/n6DT6j6iod8GDBtL6yZoQr/kHzL1DAfbyW3EaaZBB6dD5yYsNhD3ImtZao0FhR2D2A8ev
Z5rdZZG2xxbc925yan1TTc41bazz8YRpwItyeR2Iv9f88wSOgtEPs+enwRjdUPBqb0pHLykoc0kv
SgDs8vedvoXq+14gkjqgUDYcZf/Tt1AL5DB0o4v2cVq6W3bj5E/RQMWuC9p7t3cNymQBPq7SLK/E
cKuc4GVo6fDa0wbBpQM919OhKWUmUJQWErQehuktwiloAM5TFtxRWKy/63KYjxmqQfaWspi9BfA1
5sAUkjbdIStsXMFsn8WuBJU4IXqoA0nwxpYKUV6hYw0kO2J3TII/8MHM26SnEW070GIvT/fp8vL6
O/zZNgI9aKwhYuetRnGiMKFbHNR/mjLPDNTrWmhFJeTl4oAEWl/4MkiCa35l61QH6XZJBAnWUjgq
D1utsQzmqSrp+v6BnugOW4QjEY1shI5zDDn6OBzTOIW03MG4JD8N5u7oBok+P7/300F7mggwQdsi
vFxDgidb1oFrRirwgU0pzUM1hRSroG67ZvNQkx8in2LWplm/c4ujlgOnzXO4uSA6mrZa+VcrSwUW
ymhtWTfmgMPJhqLu3B1c0RtPBbdjdChbegILFXS57aB1m1ci+dPYVm1z3ZLkKVDk8AdAO+Z0eA0W
WW/ZsePP9NtuMlPUt6EYow9BQaB0ZXu9MRaFHeSgVR2HJuFqpTPRYRhPmuoTY3v3IZEWFV07faxk
8k6BYHVx8FVsJ/Yy1UR9Navg0IZxtmvNB1LlRJB/k+wODa06hoPXVVfUiE7TkperggdW4jMBApZa
lzidw1nElKWLMDxQs3WPUMWU+gBccGBkwdZ0C2U3SU/8ypXwxqguDiImJ4c0jPzkdNTQbQl+6fX4
mZ2B+hICh2k59ztgs+IzFMx0a+Cde40b8JIl/7ciwMdK+NMwiuhJ0AVG3ud0WLdwCEMEBs2lA2Hx
kNOuIrAXEEg2wsil7+nQPGnuLGW/7LOsykvcmHRnhDOEvOc1q7azLUVpBAsXfhO2ZrxKqy0VAscK
K0lU1SeGNm6rPmuyb0MPEMme6/iaePDZlL9cVCS8FoZ4rLR6rl6d1aSJjE70LcV7l/6mH6c5gEIX
4yJrxtkdd872Vw+85pphyum1zJQ7PO5oDIFFV+Jaa7Mr4Hn0beqgPYzppH9G7Gp8wvF+LLd9T8OX
2o28NuLpnfwyoie4DhGU4sGnWnL6oXpqaGZP+HfAKnoPyTP8iB2gcyhEV31nUz8LKyme8i6c7kPC
uU+Xr+KzR5+QH01Yohq1qHKtHzlVlp7V4HwOc0nSmWYG5aK4bL9klhgwp20Nf0RIcTcl6XTlSK2d
IJhpAdyfvBt6lErAVw9gEBYaTMJpOED6XQ6x2y04QeTeP80yTMc5tvLtMnaAU5A+2GdDD4Ob5tAh
Rd6anqarbUQPm7gPRHXNUeBsn7ONEDxlKU1KcRCtTxekRAVCJl0zHwDlAx2w++qgtcsPZH6u3Zxn
s89I8Arg4FC8pzu9Ot+04/K+bJf5kMUIEEwFduYLsNpjmtjaX50WtfcoOMoNPeKu3V9e+Lc+EmyJ
Ks0zuLmufJRWWDQWIDLA0BYxng0qdmNm4Q+Puf11eaiVJTQ7HDMcDBAR4cFfDxrFaqUtrZ3iBI7s
gRlo932GOoHeNeWhyN30WCO2gCw4gu4AOMMP8DqNQwfEa+vqjf65Wmbp4/bxHZFveMUkalsQc/lD
nqbR70KT126d0xUh2vZMnmi6FEpcm3dzVU7scpDkonIB/8bwmW4zbbKWv1HCBfjXh0H60amc9ikf
dFnaW6yqrjmDrIfnakWpCMCPek5x+l3NVIr3yJA59uKPpTMcC60qPtn18CM1oNxSQUD0Phq920KL
O//yGp3etrwxamCEyyy4dUDX10p7dt5OKeJBuk+fv/iV4SSf7yIH2eEtTLtK39SWHL7FtIu+Xh73
9LpV46qEin6Vh28dW0Ndjq9ueUOkZeg0s+73Ma5TFN3FrigncciikpVux+z4P4zHGnOwSa6o+p2O
V83mRLGHUrodYGLlLO74oCV0cdCZ/Ikpln7len3r85DCRX8KyTreztVVoplVk/VurfvSKr2Phd2Q
tXVRb296knHKbjKwrsR9b45IuRZWITxm7rHTDyyBEccG0bs/Wnq4Q8xFHECaNnvEqpNNPlnlFdXB
03vk3wvIuiE5KFEgJkY6HS+ztKGdKjSobStWJqrz8DTy/+wGObv/w1C4iwoGIxSC9HU6lIt5cG8h
VesvQRGBmp81bKDKyd2nwRRo28sb5a3v4nYEQMb1JfUXuvSrjdkZYzhbbmz4yTjZ90h6uPeybirY
Rnzhe4dShWCOHnGtgtut9mQ+SrmMia37YvCcvRcBTtbtoP6aIj7zruhZrZYEzIeWJkpVpGDrWAN6
kwKbSt1PEaTY21Zv7ZoQLlE0ku3rdlTuuV9S//3fR0atVk75O699uyFVj/rgdrrvljHm6x089y+T
NZrZkbgov/awnV+hMPhwV+K1QY0Z4vXpLsFqKB2ANAg/djBm+YgxRD1vcBx3QTJMTYsMbYZGmlJQ
L+zgMzpJXRZf+eDzy5QKgupz871YDq4rN3YqtHkZesMXC0ImBpa826LKsCajELCtEkfuLYDM719a
lelx2ShjCNzCT7/bWbJc2Ij9+rV04r0qARxDXjvswh1jX5sz8jr93Lz7SFLH4OBToOLVRN/4dFAm
t4f1OZl+nMjnQc/QUZ4LC20qt72id/vWnKpASWFRVatvFSppbTz1JgYGvm4SjOOR1h/Jm4gRM+BN
g+ZhGaZV9u7dOxepOxeSExJrJO2rzDYGPwBKqzV5neYIWGiZb/t6Qc0KFbD95aHUTP031Xs5mST9
NBQgSvNerPdMbFLI1eRs+DG6F9so1swPoxOP98GkRU+ZyNMr453fb2wRCppk7gobsvaFzCWQrDFh
PAG9ExZFNz1aEXJ59dTdXP4yNUnrL+P4m5KPw31iHVrQOxrTtJ8Xv/Li7lnvixwmXFYkV17282Go
PFC1o5MmiSi81VrhH5dPTREafqtHFjIvJSUmRR00v1/+nPP7hboKiBqCJIpIvA2nW971tElrE8vw
9cxlT3AR+Ui517/0CLToEAzNnvoWrBwPobjLI59vEQXVsW04EQSIZ464i6uhMd8thj9YIxjp2vzj
0hu41wbxF3VEuXv/aFQmaVCi6+CKdSRckDcYIR0hfzJROXNipw/3sK0atOEy57aOZ6d954iquo4x
EdaAlAdtAsLTmQXYGZQ5sFHaYx48Bs/43QvndpJVsKENfc1+dX0AGI1nncIYoBed9voq7S6MfPBK
3ev2vYawWE1MeNDyMsjAmrtJ8c6o7GUwIl0kMxEnY4OefppNqlqCIO72VS+ig6iwUE/zvr5dhnDa
6ohXXTlzpzUFVVnm47iXFSCMKrNYPYJujHT+MFjdfjI6+1iE1fyp97LA3s19ntwxXvsQoDxzFK20
n/mn+p23ixofQj3CKxSu9LOtqjxk4zHRlCU6smnUUxN/pr+7QeFxubJrztYRCAbWcwr7AR4DWMbp
1E7eEIB/MKv9iLrTX0OSVdFjVfdtgn9QlT5ePhRvDYbRAw8eFTBO4urwmyDWTHQwCZOqIrkLXFRO
vJIOKbS56v3fRblRlSJspT2wXsLJRDwfFk+1X4yohnEBrB7kJUqB9P/Guvj73R/GQ83h4+1hNHd1
GtIeQa5i4OyFtNR9siT3W1p7ya6LCuvz5aHWLzlFFV4DwDPsC5LtNRgwcdo+qwOn2+dBB7m3lUdS
C1yQpUtaNOO7XFXLNXWjlW4sB4JqjqqGU0xUPtTruyV0RQJlrcR/va3nR81mm2wi2XQ3y0h/N0gN
484ReCWCgNMDZPfMeY9AaRZuhm4qPmeF1R7rRAnevnsulF8Igbhr8zSeld885LkMh14+1vVolU2A
q7e1Vc6wCl15I/Mm9htULN/niMNs8MdJVeGkXs8tYa6uow44sAlSBJcE2GJg/QAVWo0Nd3KOl6Pe
NRQdjO7K+3x2dNSYCmbISpAJ6OvbPZw0VEbLcY8gYPonNnvPR85dHstKb9+7mdVQyhuBVaeks444
zKQvI3vGfGG0bA2lhczcJkNWH1GIS6+EpRa3y+vgRs0kuT2HVLdRIln3CsFm10stJT4Ploa3hdOg
rYvi7pUj89bckbURQqkUEXjf6R0XmXMnRO+Me8esh9tJpDWSjEjnbqC5XMvWzo6n+iLV6eBoAkxS
YiyvKzJI82DVUYXTXtTC3Hnom2xqwDqfoioOULAcpY9yV/Hey05d3wpNpz6PNFEFXa+y7ThA/dJI
4ANh3xrurK7Mbrl+ZmRD8tp/55FTQwE7hfxCc+GswicwIip6nBj2o5jNX66pQwZK4JtvpyruvpSo
MRwC0tKfl0d9YwVfYJDgzVR57azzGOmI7TbGuI/t4Y8JReYexibqpaY1Xyk5vT0SqEiMkSmJvKBM
X02lBVrfNODg7q1YD28WqXGjeK2HJot+DRGxDoXZ/HzUf4daXSMwg7XAKuYRvlta3SdOitLgUOHw
K1MTygrCE4/aEEKcbcrxSoCzAs+9XGGUaUFG8I2InsvVg9WgSesgMzjuuw6SnU5IfPTCMHrMHNT0
sM9LkSUoIJQ/lVJ6CzqNs/eoD8H0UW+b9o6HIjnOHgbBkNUVa6uiA04qi3TG5XV/436g1c47xwMu
afOrf/9qNQKSR8+iyrg3uu6PUWTzlwEDxCvXwzoxUOvAc6ochiCMMhungywySynbsOQtzJ1bWH3S
d5vAvHeHyNwb02xcKTWcRZdqPPlvqSZKHGsnQSBVSPtkSBG3tSX8tqOjDY8+9ik+GTvX7VtkaqZw
244A/rNqKg6X5/SNG4rhyV6JxCg5iNWc9taCs1AMkK2WU/Zg1MagH1rpTg9O2Sg7gTLrP3Z2Z1vv
cqD495YjnKXvrLAhtAhW02xk4zTobLkMfMaOjNa9aztH7GSeNbshda81A97Y4wgHopelnmmTfGh1
voYWROMijWFf1Qgkb9AGSH5T6bS/wIZALAgjQMufweD+GpJx2FWIltU45Vj17xIRqnajR1UHtSLI
UCHVMYXbgI8ud6E7uT8uL8j5lcNmIEmk9MR6nJlqteWQU4sehr0YSEqrJa2MvY1hj7E1KK9cszk4
3+0qjqB3SCHI5j5dLQOHzZQV8La9mepIc5TR8hf8DG6ZAM2eIdCMKxfqW+NZ9CiRGuMIE4+fLrtR
ZUs24N2zH8J0GAFGzUH2tczivti0feIByGKdyiuDvjGlzkuSTwEaaUBz9QpjoTLXPWqRexyx0sNC
e+07AtDVj0Agkbu9vHznd5SLxyn/U64RqPqsrlIQdLM769kMT69vf4vBMsELO+P3y6OsPJPU8Tkd
ZjWPrTU2I6zSeT8Ahtqh6RU9G42e1KQ2QvypzdbRHhA9NsA0I+n8HXiouSsA4O4RATYPTDRN8cs/
6WySiXTwblK1FMrhlERPVzYjvzNL4gTfwCJkl4N6uimjQEfCzbx2ls82EWV9F8ILMT6PFsHV6VBh
HSIPkza2X8ZD/wimzNqHuY5W9VwXaMal/XTlgXxjQMQByB9pYEDtXzdL0ORHRQ8BPd9t7eJeZ92/
mS6cHgxl7Ieod/C9uzyZZ48CYRUdNf5GFc5gZk+/kMwt6yDxCn8K9PKjiEP5pJup+Se0YKFsEOGH
kTXptE9uw97T85s21pYrP+EsHlGju3AzaESpBu5qhxHseWaWDsJXCrZ/FTQxP+gUB571tivnbTrh
eNsiswlJQ9RXdvf5VmIu0Wl4YdpxhlYRuhONvYVErvBpqShOk+21e9u0+yPadpa3vzzVZw8g34k0
BHKy1D1oh632bWU6mW0tlfCHSStwNW21J2b0D04g8Q714OQmG1GguTzmWx9Iz4CjCcILudLV3Nro
Wo88RcJHHVO7S2etHXc1Tu32cxkGunvlqX1jMwEDxeXrpXN6VnifTE+zLZwrfbLXGO3cebpbardC
t8Cs8PoYG19H3uZhUGS/TBfl78sfe3YjslGUJIeCCQJqWx8ehB6Dpa/QzoVem98GvRMckbzqrizj
Ct7FNBJDsFlZRvpEANpWlwKwOgvZusHytUkPvqNiMCKVYwXPbZ6Fctf1ARleGrVorWWLjWtLibrN
31SdHevKL3njezGF1xUHBW0RiqGnZ9cGk9BW9Mb8KQ3tbzVos+OQtfWVXPn8SlJAI24HqCsEC+uH
G7FDtyvIzLAciP9YAnLRBg296Q7EeH4fuCDj372KvNeSJj8OvISeq2NipjIcyE4sn2jhnwiT3p0N
jfrK1NlMzUkBgIUjJvConvEI0789nbpW48VYutbyLRQmtiXE+A0pWHvjYV545bk6mz8qDDBy+RYg
jgSE6lp4lUt0RUNqB0/Rj0ew2huMDdBHLNzi0WjLT0GSDrvL83f2aYzHpsSRHfsZ8qz1eI6IO2fp
DLZnFHzVwcXtgP0XqE40jRlcWayzO43BsJRzEWxXfLd1q01zcqtEDsLwZ1HMnxeva7/m2QIs2Vyi
W7IzGvElGmiXv/CNQVXt2MK6F0wuBNjTGc17rYHJwBcC7qzuK+Th7mTp2AeuV7mXXjvvOhtK7OVB
z489kg067uVkaqBznXXnodMqz1kKPtVIm/DREBri/zGeA+jx4I6ERv++zBHnGtCK8Hv8lG+bwr32
VL6xtupIqH48pXqgpadfrhdjiJdKxdrmkb2v9QF5DRuHSEQQr3Uazy4XPpd+LQmbrQi2a9ho1Wsi
aOCq+CLw0odxmsO7JYHCdXlW31hK4mSOBeVFh07g6n3SJq9wkU6j/Y20iB/FQbLFAiPysRew7lDM
sO4gcFxr9L81iy/dKsDBYFLWmajsnSV2XFZyYqW3fVZkt+BTYvCwsHguf98bhx/Ii4OVMx1wl8fx
dMHcINdxYTXZNADydzWSm1vDSdpdXNXxvRaKa63vt+aT14BIV1mJAkM+Hc8MYJgoiJzflCkm6Z0S
fSqMYA8s1tuaiJtsepkm/uWPfHM+aXFSveVccHmfDpqLWaLX4QE6dTFxwsOn2URC8/Y67LUrQ70x
n9RLBPepcoWHeXI6FIDlSQxNJHx8p2fsBzJCGpSJLA9XeLT3Qttprjx/b8woIyoeL38puNTpiLlE
wqUOiNqwpJl2YZMsQJuFc4BA2NyLOfp7dm1xJQt4Y0LZloxFV5U3an3MI6deZM8qc4Vn4VYOVuKP
jhttZJJfMx49C77tl7AfkXdA4szo6gBW+mSJ1At034TH6admVe6KKSx3ZpU1iru3+K27VPsgGN/d
KVMjAxGnUEKKScX/dGKtxkWVss8BNcVBvgNMiNGqhbpX6LnL/7BrKDyo0I3IAkjT6VBe73bSTIFq
JVUInqlGTTTph/yjiFp4+Vp3rcz51vqhD2erkrjima8ORAoyO+xRRvJxBRO+nIFOBLiC3YBw+PXu
o2cRJnG38CaosPf0yxIaCY6eFnxUNBfi14iamvyElq1ubPBEX54vj3Z++kiFeX54gBRaY/3wLksj
TNS4Cc3Im5Ga9dJ9TMp4QO0iu9XxXNpfHu98HpXcBDVSRO0IadY2HB0gAuQcCstH6dC+sTDY8iOx
1H9L1IWeLg+1IrOxNcBeqsI0pSJFFkE65SRMo3gAWzTuLSCmllN8qKwgav6RI5aDLVrjTlMf0F1I
Qt/uoK9+kI1I03w79SIfvlQufOkbMTr2u2umTDVZMdynlyact9q4+L91damlFIbDILDrDa9iGv6c
pLXkO3tGgX1PPR0ApzPEqXG8PCNvLDZ5MR1OBV0B1Kz+/au41TacypiCwfbR0O5CnhFX3BaRcH1Y
wPXWAXZ8Jaw7v4peblk6nAR2NgC80wEzpMsIQ1Ay7tsy9ft5iJ/RKS6OFAh19DO19iHHpmqDl1t5
5Y4/7zNzTqmIg7sFSC3wLT8dOnI6My/6CSxnVOko/oY2gn01AMAk76sfy2BOd3kBNTW2cWdVwt+f
6qEqD+UyoSTq1NM+9xZxZUeezz8lLsqXKvPyiK9XUe4A89vEoIfQyCpxQBVtv0/npriLynL5UNnu
p/cuN/A1yjCuMi6GS6PO4qvlBsTHUwdQ19doBXyuhVJ8TNwBNyHDGZZ9nVledrg85PnxphaiUkvQ
pcTT6+oLi+lWBmRN30yjot3kSKWXcAtl6Q+GF15DnJxXMoF/ED1j/+xSoCAnO/1ClK+Jz0JeVSSb
mp3lVtNGtr14mrql2Ml26Hb2kkJYx3/2JzfoM3oZzjaf6KnapSyvfPt5eO2pWw1IAk0JSpmrQC1P
wV/2RiPoueTdIUOKLN3C/YrKK4fqfBcxDruaNBf9HncdYOutGIYsosIVF3P0Jded+E5mRn6XAyTc
2Jn78/KSvvFZYBOARKvqNzqHq4OEX3qBjQPI0nRijlFxsD+4Uak/Xh7ljY3D1/AsqIwaPuFqr1Zu
F+KkoVPVyhLrCzaoaGJ76Tje9UXdi83lwc4DQHpHqqCk0z5zmczTbTPX6UwSHFAjbKPoR6R59g9Y
SOFypCSstfvK7vAnjBu0K64s3RtfSUWS65B3XQEwVy9SZzidithUWrT0dzaSGfFGa1FRbJHA+3r5
I9/YJoxFZ46QTEW7q+2ITfkUTRY1LXuO8lv8eVFbNJFDgAGCZYCTRlcQyG+Op9rALCOHf/2yt66c
3N6RKGWlS3CTJW526xCwHF30H3eC6s/+f/g+cneiQAWyXvMDCWsb2XSz5Zt5IveeAEFbpvC0U5WM
zYHsrr0oanFOCkz0szjcBC/QVhRN53TXmFi6mgj8Wz5i807jV0XnfNbiCcX4OkD1XscB20A2vrHC
DT6sfbRzstY7LDPtYL0wgGtWV6+cs/3ETwLdzoXLrjJB2pz+pAXoaYOeqO0XpID00sW8LyaAGpkz
p7t3TjdDKfSbhP9KpXT9dkUJkuN0Ri1/QbnjQ1j10yFapmjfJfAXBrjPV7bT2bXDeADNVKFScv+s
CRJ2HASIxJmW34kGjmGb0+veLLPRySuXwdkccguQJ4FJA2pD2XD1KKMBPjnVkIoDRzPxu8lCcNbD
Po2b/PvlKTz7JMBl3DssFB1Tm6v7dLUmV2tlCN77YMJp+cymsW9hKFwzujsfhT+avri6YHRF5zod
BakTAbC7tQ9GqZn5Pk6R1w8xUMym1n331HEtkolDz5XwJtdtngVz6m4qO/cQwGz6hx6TvAmKGWGs
VB/fDdxFLxOYHOANKFxQ5FaflTlGY5dm7R5iXFK2qd50O4SRzPvA7O4yXQs+vHetyGNBk4GUUMJm
610x4KibyqZyD5acpz21z+UuwIrz5vIoL7DC13cKdHLFaVCMOypmcIFOF2uQDjhgRGd3mMWi0m8a
TVY0R1jOvdx5SSXCYTP0tjM+cEKYUgGpIzjQK42wg9VMmaFEmAqPN6R1ss3YFFgbZqlpm3i4t3Pj
G8Dw/657O/8doaX/eawW9yMEYPPRDhAAJx7O5q/gZ/u7IJXi8zj1HbZXfYFzPaR/gcVAEtr/JFOH
aDWUX/1hcvXpRzQKtB9rqsN3XUI9b+eIOaWx2AhvuaWOxf2XWlWHyjfGQOZGQl78FI4CyoYnoG9+
0MuhG+6DyjGnfZml8pdntnCMMX+MvgRNNv7IxRIBl3AokNyHrYXUEZdPjbmE3YUfynYYO7/PHW3w
pV3Hyw4wW15ClwxzZPxTPXH2chSh8eg2Vftr7Mu8ONDldfcBCjaIZtnTMv4yQ9iUu3DiNIJNxH2l
x0HLTnNr22RRmuG/kkx5ddsXI4oCiZzwUbkx7KQ3zU3nYi1V7ISX9vlH9H3DaB82oR38NtE/T/aE
HChaxnps5scOQV93iwcMfk/bGPnomsmzemoHyseg9nMMGnKskXGkDzTfa6NkOpZFN02/86rGwGGk
lDRwEfXz/H3AWQMxYMf1Gu/Q0pe3rlzw6gCdbEWqG5wxMC6o2dN6WsULNDUWo4qGEAv3pDwkldXt
cpAj2QZ7nsXv6Uzg2LDEcGGLct90bnBl/HX8QChP6Kf0FeBWEM+re/pVtjIsbTlDOcaySE7lbee0
P4JBia9gaOM7ouy+vPPo0frnzuI5U8R/moyr77VFEGXYUiW3oYl5ij96Im/8ZWoESqUFbcLdEuXx
eLREJeyj09Zut0emS9xNi957B0epMh8cK4kXH11uPUCwtNHdjRQJzH3RFu30XLaRE21AuE36Q9nr
afAZthqcKXyAivrDPIX6LZ1Vs94gocXfNU7Bp5wAfPjehY5R7kU9im4nnZR6hW2mmDE1rezQAstH
I/iIf0fZ7tDsLNLN6ITEQDQxiuavFjSSg0qDFtGRhYH3pRKw9z+moNjvDa2qy416bn/qQzxY+6ZG
+PuDh8SDeRg7PTJuRCJS7GKS1C42ek1yteG+SLzH0RHVE2ZS4V+sVC63BnJ9D4mBD8CDY2vK+6zu
4s84gqb6Hb91in+mNt2bb2Gihct9t8xARwKzdkrUFXIHxGWRwjlGSgDY+WS07fgYYwjtHmbNw+Hc
SyfzwSuNOf5lLl5xIJMN+l1KD8az9jbtMPzceprR0Ra9Y4nllZE0zbzDkS8Xz3UX1lN1M8ZRVN1g
arPECIfieQJaCzGzbhOPcrFvBVmpthsarw4fTZxups/oCxq/OgI6446SmRGihlN5tEZdkeX/R9l5
7caNZGH4iQgwh1uyk7qVZdmybwhbtpkzi8Xi0+9H743VMtSYBXZn4B0Mm8UKp/7zh20cYBAY2T3e
ZC8fz0QubWdLbzVt4XoFIIA7Lzj/2dQf0kwCNfnNET8loxuiDhTH26EgZsGnWtMkxEmz7PsdZhvu
J6L25t9BwrZw39Yxh3rRwBQOh96EWYa3eiIOi1dnP3TSHm6ThiN8W002vnqWYbb2NmNBJIQ+mTpS
XbwIlRliRG7Wd8xxmWPVqeP82qrFGPleetPcT1oi2wfo1Vq1c8h8bra6Lp0sqrva6nUcyPBXu556
zyBDUek4oER6WsPibJCWFjcaQffZlnQyf8LWFQs9/4utBnv56uKV7ryYfdn88IfUwoQPl63hys9I
FcBhULfwpGM/MMvbQOGQ+CtTcdCyEblDrm5Ht2yMoxKF2Fb1Yua7IC2DvmeYSP+JPHiBwzc6e16k
yjbG6C1tg/GYL6nTVuxnjopDFXddtsmWqVlCI82TeJcDAN7aZhMMmCbWdfwVB/TJDWsbatBVJrxG
7fLEVuomJvYA0huTcYzizMqP8UDGNSdn5QzqAduzQIQm+VbezsmQihQOGMxDT3LVQQXpXERw6YR+
pWo8zE4axf2D5lQpgfN+P+PMDgerV1qU9mQtPhemZ74sPVlf2KeSeZfgK6N1ab+pyrHSN7qVaWoT
l23hbLzGd7SIvkbauNFgcsqRTtPY/upTpqoFysbUTjJ00ybT7/Qav6dXb7G05ZArq6m2Y9oLqYdw
PfPygZLF+Tx39VB8AndeNhpBA/7Ryf3ktS9L47EVyWRcMfy6In5xzl9G1k9ywOeJj5zDvO5IeXQW
c2/pee6F0m2Q2+MtZb3Eg5WRLRKLbMPRaXX7NY2EONNsCow7/N499b0NBovPZJhzeTsXaZlhLx/P
nxJBik9k6qPcQCemLTtOZX1IGuyiNkq2GEqFcZbifq7jlGWGJVa65TPpP/E3W2tH6y4bjYUPnks9
3aG5rg6O1JT5yVtylV0P2K2BGLVTk32KraHKzb0kqt67CnpmvyDoarT6bgPyU1Rb0t9r9QnXS+eX
zf8JN8ReYLwSUWRw4IZBXozDvk445g5JZ6Sxu1V2P9hRnrdL/t1b6Ep9kYSMk+ceu/g9nFKfaMsj
EZ++t6tJLb1eE9XkQbWIfW/SoPOs0xJrlUGeZN5ONKUxIA3TxZ+DrdkIs/xJ+2wKTvy7HMrU2BLt
Vvc6by9cRZTFJsnS2YI0qWVL1CCdIBClGIb222Tgb7YdBtd81WP6AK9T22bDJq2WMXkgtqz/bBsd
spTanS21V9K0myho0+wkxFyomx7J1Az0xOmyJY1TuwLN0Cj7iPUoBBmXAcneocL9dKevMoY5cmWV
vqDdKBtC/yrxTMSdqf2m+rJqTMbipj3i9yaNcM5142eip/klK4HzEoNI27XdT/cblg9A5dkdIreF
OWndQB5gMZfl3lhiApkKj87cHObOYBjRKHpNe7q0v59v7zwWVISSBlt02z3vQyQKikE6t86xoFys
H/x+wUo9AhLpXy2TSL5bp5+WGLsfKAdbTfQVsW5pxW5mz5qz3AczFmihX8jlt0OCFBEB5NKMxJ84
+H/uFy0efkg5TIUMRyl1D4m94V8TUN6Zm2oS5GhdgJX/NNP/rhRXWf/aAEeRut6Zz9nQJJUYxUx7
/egbJI1shUWi/BXebUFPJtdQUDA3OOgTzuI/27XTkUBRea1379vK4g4w0/e41kgo09dLjWF3YUP/
OX7kepWnpMUmpoW/YV1ZW9xeGuPLUIz50W5aw3mq7cL+4jujMYZGhrvolduK6hLj7Q8N4u3rraIo
EPpVuPFeAhOMkFTjxJqOEk5UuytrXb8hESIJ27En6UfpRbAdbZFnYUBgUArRe/jaq7qxNgrL2qPm
q682XZ1fsOFKGKWVmp5tMf30SWO6pC59VziAx0BANFE/c2oDab6tmW36rb03KHmUrlKtDOd2yJsw
yVta0SH5xPkQ+Vmu33q6nJvdSoH7rzYudCixbF/72pBowALWJfdX1W6LlC5o7OrHEbTzmfbVuO1g
oWOjmnPkzElF7frxcjLOLyorJwlpBhX72m5+hzrwqmPra7V7hOaR65Av2qbZ+BOXi5PXWrl/CzMb
x9wpyfyjZgKCqLAnWX2JDOEVsRlaog+8h2IaCHUsyGeZPuW56+dwVR3s62YpMsKq2CBuXf6uve1L
ulMX3mG9W7yZYsBa643//2D3O48BUSYEG1uzf0wGX161FER3IPDBdU9I5y/RSy3iH6gvQSjvnwr8
ChpMuDfwrH++bgOLxGJTAPy2pZc7+z7vA3lopDf590mpyvRTEVijf+0bGD9fqnHXmfj2jfliq0gf
iyGebp7Nk7qwNFChtjoNhR5c+9LHd3hEnJQ8ZDRE77Wuk22Yd5Y9hAZe+OZdig+ns7MTFWOE1mOJ
e+DjZbcqzycChollcsr9XJnly5yYiECsvEV5wP2m/j3wjhbeqXEbXJAzvpt5f8jMdCyRGP4hWb+d
7MkwpMLUa+3ouQLryCz5Lp1R/eIsce45C5OtMlJxh3el80vhKHrBp+2PY9DbMcRKBU4OtwXOE0wQ
3z6e7GWijeelOE2L1RmbNEgkOZydC05D6VFt5qzA+5oga7t78gBKO05+Z7jHWN2Zo7gtKu+rRfRs
sjU9Ctw4mpYqrn74lchulBf7za5YuHJGzdx4wxymUNO0bcke3avQxtN7vJdQ1q8xfiQNaiZGVUPN
0qKRDOu0tX/ajmZzE50VBjbJaLjjFkv1NDnRqwrMk1Cm9EM1FK32tR25KudXtiVdPwKsCvQ0dIwR
IbCexoO+v7BfvJ96fDbIWmC80Hz5y9thq+USAInp+Um6ybyEVqDGozEs8hbsvNmDA+SngK54qBvJ
z3b2jSOiovH7xz/ifOZwSOI/Ae0BEBOO0zlQHzRtlsSumE51Tw/oqiQHSISscYMgk2kC1bSs3NU3
ttFLa6c5jZ6dCJnVy91//hn0wtEK2mwEPgSEt0MxL4s0fBLUTgQv99ZWut4cCezr58gx08oIUz8b
t05SaDcks5UEX5fNhUn8B1b5exIzEnA8dWAXWIhQHs++Rh+kgHFZ2p2Ivkj8/erFsBDJ5OMhuoyC
6I+MrOnumitW/8PuRt/E999ubotxJvQ0xCUbywvygHG9nEZt2JH8OJFJbHRuMYajbqrx4E+6yAkx
LIdr8tLr+XvMNw6Ok2z8U23HOA5pXtkeibfrMeT3+651dw6BH3t06aLefjzi590FXpf++/qiHK6r
59LbEZeGaS3ERzcnzXdfZ53EwE2eFl/SbmztC83Fd93w9VngB1AL+L50/M6eleejXxJt05wmqb3O
CM9sIvIqkncm4rn2rQAVDbPe8ppdX4/Vs4zTdLNklfgKIjddQYm7uPbOC242ep2+ClP/j5/BuduG
AtCUvcr7kwbxNYvGcUpCjI67MdIdIMzIHNaoxo9H/A/H4O0MW92mqEqY32we5+U224mrz90oThjZ
+dyKiHCzDlNjDtNBFiNumnbTVVN2GnQt0Z4UosH2riPjYlMowv1elhSA6iUA6LjL0kAjGT0o+xM3
O9MDGu0N8ROfeDnvPJewtn0Obj8SB0ayPfmyRe5+nUg54cyy6kw6twhcCvmA3otDl3vt+KLZDTm2
uw5voSaaJrZqIjwLnXCPj0fhHabE0MOwwtoZGeBK4DybDK2MNbtOpuZkudZ4q1JHTyCbDG15MGhL
+ph/FUayIVC6IxJXjO0rso7Z3xkEOarIH5ifR1QR+iaD5ZHhleWmn0uiOtVhXgwt37TKtK4mJxYX
Sdlrv+3s86E24YaxClzox5lvV8xY0/VPZdOfPI/Jezc0HOo3WQowbBj47Z7IlXFu9aV34r1mlk56
p012MUTCcgt80sno8b5cGMr1iWe/iPbq6gzKCl4d2d/+IrPXlV9AgWDXtNrT7E6QJwXBEobR3InO
T++lDOJ7ynvzqnecjkzCdrbalcM6f0l62JIXvu0/VhWGCv5KNFk5yOe8njmtYilFaZ0GMGSgnsUl
FdKol73d0eRfdHrPF574jikPmW4lzNIgZWNZHRvfDkEjptKIycI+WXJK+ki2Xj2TN1pl+oaPWbV1
2NvSHB6NnH9o6zcgrBsNuAiiTVFazoUv8n4AeH1+BC4MyIPe/Rrp2XGit25/cgbPza7Khc7XRk/s
yf3hJTJrNwOhItrVx9PgbCenQoBlBF14XVEYLJ7rrlCLz2yWLt0BMkumyFBiIZuvGx0qiqzvLoz4
P55GF8ajb84Vm5plreX/ulehiCRzkxYligBjqbdLuehLpPDUO1pEqv3++NXOWsa8moE0AGo5jVwW
3Z+D5a+HFcqdnLZYiOcelx7YkLYIvUjNunAJeP9OTB2YL9xB0K2/M9JpA2f2Ynj126xqFnkzGYOb
fpGCTvYBh8c4voC7nF/k1/YOlw5c+NZbPOLL9fb812spfUpF7OQu6Te2Y+RRQ4ZZwe1QEGCPBztw
915qyZRcVQY1WB/VphLTJhBx+UNbeS5bmjykqcaSmTURy7kMS7fB2Wyhc2oTa7Nx87xr89CfyCkz
LpWtZ/sgv54uPuYw9MSQVtPzPvv1E/A1EbruwxC41T0dqSAHR7TxpwcnuVkat/qmiYW8JBJ53UNb
N+Vj1bbypbXNfLhQta2z7a8dcP0t/ARKebQVa0P8rG4USnfqprbTxzrxBiNM7MSNCLw3vsk+9Z7S
efYAHIPyAgXkbJnz1FXMwX9YcWts4dkRVucjNYKcpgefpPSfsUirTzHxxMsPre6GZlNiNaEuGCqc
c4b//0wS+OAosxBgabwd9bqCUgM6rz8ovk1w1c6QsE+t3dR+FdZxaWIgYVWFu4+HpMLEKJjdsv2q
ccgvGxXIpN8CzONucWE3OLs+rL8K0tjqqAfJB0rCWdHcLnZMhNwwP+jFsh29UrkRk+NKmrntYJdi
18d4ttmJAMBr65DCfuovFZfrJ/5rCrD74VPKuYzoDfIF16i3A1MQwDMWKjYe6s5IMlz+CW7Y9622
aC8WiTX3y1jLepv1Uz/hjayG9DmGBVIda7QIenG0cBwyQljlToXxAdvRpfb1n/702x/IRgGyS/MY
hgg/9O0P7Js+9gp9dOEadMaC6ZhAN5aEFak8ilwovdKu7V7haA7MHqR1aIjFM6K8x4PnQfdlMO16
GAD0nGBQ2RxxpDLXT2ZtJcMplnN9teBWLH/3UEHsjChskH9Ye7IadlWeyDjsBWb8wH11jKdpZNj9
+FTNVTrSxVdt5m/WSGl/3JiJZhyMSjlyNxsqqO7ioG6LnRYkeRGK1p/Ug9/1LmCINuJG1U/UQtu8
TBzt2MSZ00cCq5VPmIRnFl7sYyywqKxUPt7SoDfth7YwE7J6Si2X7j09aMxGa9WBfRGR14oDoeSY
65FgoD3yq8oXMCfa+pIPWkZOKTMqZL1Q1VF08y00fbu6j5vaHS7BX+erjMm0itO5BnsQFF2w1rff
qtUaGHH2aDzITk7XdRBX4A1K1VGdt0YV1XZempuiLDK5S9jDN+Ys8Y5N0rWjhlL1AhVgnRlvZw6i
OJouVHar7eG5oovIZzsRjd09jkt8J4c5PQQgz8SkDQAddVz89u06PhhT3FzYbf75YHBJMDGWOPvJ
22HQpN2aWPX0j3NgpwdaZVXo1dDp+OPqPveV9oI2nz/sET8fPj7yzys6PgGkeF55VQN6Ps3nt89O
25K5MKv0sZVeGmyGbsoD8GO4sRHSmiJyx7i0PmWT4UWL3maPEin6lzLIqwsby/sxgFbIjzGhMcKz
OufpazRK+7zRxKPwmOnEZ5mhUVbquppUv9ftLvtOFGgalaOrff54CM4ONUYAFOQPcw3sHGbz2Y5W
ktLZV1WjPfgGcWUEikypus7yPrc3EAYVKtBxMoj4aoKLm+mft3o75XhXEheQYVqwnteU4L9LEz2D
jdcHQ/ko10YNYLXVlevtRZEjCiyzch0bYk6rcAlmzCnSwK6Xp3l2uG6NKrDydJNpcy6vJZ6j7oHL
kIwfTLa7+fcMgUnlvxQqRUkAYYztuCSlKd2PiRk00RzIuLyeW5F2oZ8WJgnw7TyT2bn0Bk3qou5P
jUyaitQvVuF2nGjTVH5uqqjSyQaPDBr88FsyI2k3pofJKvaVJMjvQGubaQekouWYOHWFGD5RmDX3
rqWWbzE7YPzgNF3n7mfIHvUWnvUSIIPQ82E/eJndRcvoEnyQukL3XpcR6UJErmAbH/G7KdkcRixL
9kCbuXsf+0l1Xec0XveqCpw1s0AzBUPFgI3HfuwGb9MCloqNN+FYFVWD6cIMoG3VPUFfz4f7OvbH
6oSdeI4xLcxiuqmNQ4x3HaV1ldENxii62HnI5B9RhnhN6KVx/6WA1MAldMiX+avjVs639SrvQzYT
wz2Um9rdi2yqctqcPSnGZDhhjgCnVB78qtbkZ2mr/lBkcw6PyrV67VpKSrzQb6VKt+R6F/QpZD1B
4yBpY7Dzn72kq4qdUWNCgElUZ3fffInU/H4VKi330Jw14woqoDOkkQq8ZDtQEVkRVZy1dIdO1vpN
zg6cd7tFLj3+4pXgeFs8xZKem9Yav/auIZtr9J8l+AYUwF+Izfz7Wlbys9mo2Q/xfJjqTVI3bbAx
K0gPxAia5WYpE0LLZ7TGJPZVdCGjIE3hLKAX849pl8Vq70jCZsmBph8s/SX/wrWyDDZKW2k8bomR
bWQuCUSHPVw9PX9prCEP9u3SkltOixZOXd/4Q4BcxUnjqCd1Dgcex+6D8kpZc6lf+UY9/ejKKik2
+BtghcGmOfnPAxdP61oklfDQlaVaF+L2OnnVoStzItzZEKaT4ZF89zQiD4MroMDs8LWoAlfdMRHK
6vtgUubcxrPZyCvNCRYndDQtb/ee0MYKsqEsqhMow+h8QnqSTNdLpzvENM+p+bosqmBxyRb5ujQr
3yno1RKhTL7VVJXbubHbfeVJ2/ikwaZZkp2bpcMVhKd6NHdrUUNFVXn686y1OBprBoa7qGdip9nl
PoyO6rZqKtlqWycFvY2WvBgeJrvJy3tzEQrPTiLr4wus9/ebJJIWeuYU4bQYQfPeblSwe2GBuNn4
COnF3ECA87d5m+rXSm/S50aI1eXMtv/rgcyiW+/1aFdX9NQ+O5sAp2FvoNp6LEoaLVVVZp/83G9e
A28ApG5Yz8YJJDu+qwnivsRDfH8gOQ4iVm4c9BdBe85q7crXB5wOLOeBybwYRih8/M6r0GWBIvlc
g8bTWFXTLaxBVFybAW/y9PDxyfSPwxlrWwMu5OqSCtfmbADcoVognWbZYz3rlEZ9mRR3A32pK7vq
4idr0u2DYymSHMfFe5gDNCvamGkXbqBn1y/ORxYlHskrXZ2z+dxlbc77uQyMpnosncooCMUdM5Xs
WV8EPSTQWPUrx+jdS8F4/3rqamWHRxMo9v+5cn9d2ssK7NYul/bRI3HwocGT9dcY18sBVn2JZSB9
lgt3q38Uoy7IDhRvlJlcbq2zi/bUIhbrrLp5HLykrg9aPRfYX3oN6fVd03gbQ6S+f6s6+blOtHxP
X3mAFEs1d9Oj4Ln/+NO/n32uTmMG7IfJt/o1vF1vbQrdsTWM9lH2TfltGNvuulKxE0na6aeCBg45
MAm7gpw1cWHV/WOpU5Mg+gdWQOv1rh7yOKXLuWseLTybbydh6ZtZOuL7DLgcqtLhbpuP+ePH7/v+
c2N6C/yEtQFTHUPOt+9bGh2elKrNHycBD7PNck5BTTZVEc5Zu6NVBMPw4yf+eY+z2stavWIRwrK9
vFvg0u2pFobGfiiyBXprTZYBaIbrp9Mh4WQ10D475W7B3MjajZ1da+zfcRqMX9gNNMxJ/G49j8ek
6Y7CLq38FoyCQzmOzeWJXw5tns2lWtJQa5QV/FReJaDoFgrjv8iIK2UNoch6arnNxy/2burgLQAx
gk0ac+U1TPvtUCIuaeAxTPlT5eXlsgkGpztoUB73RjvpBy8gTSz0gIigDdbepUDHM4SCybpieuxa
VBT0987zJ4p8lFY1t+WT7aRyN2g6U4ZKCWVt2UV1PxUHXMCsOwtG4lEjg+rp43c/732tz1+hMv6X
1jgqm3We/bVt4J5vwFbu9UdWi7QiLS/xA2xghfzClzx7ALeyw27RvWGfd279SbRpWYbEzXjPEAwq
OoeV8/njn/RuObF34VG5ohGrdMo+n9m02zutREOcF1n5aCFYOGDbuMTQum3ngElQfD0t/SULhnfr
CV87lq4RrIZdJvjn23FYIJLHIOH2YxdrsX8igRxHp66CTN50QXGQEFVfP37PM1SXkSfLZh1eWo+r
p97ZXT7VqAnEnKhHMWvVp6HTmkcvM/J9WlJdf/yo90MK1g/1HlM7Dmb6J29fDldZSMQySJ7atO2/
NNL8KjPfPdVc76tQxKLYulqb/9dLOlXsak1EU5GNGeDi7UN7+nuw3Lr4MRus5MSdzY9IVG8o82Ln
1u0879TVlH0hK3u6AIC+H1qejEyfxi6AGLP77aMXc27mohTpUwM2c0BkBRfWmPrkLu5Rp104B2no
8K97szFiZcV0hV1F+3idu28f1zCZuUNl3iPlR9c/QJyQHdXWUlQSfWVlD790D6n+pwVNbYrywMCR
baYEz0O3ERiyhushm4bDOBroNsxW++l3XZHthiyr7qUfVPHOggfSh4uWZxB8QZnSY+cXg1WG2EKO
fjhglTjQqU/jbjN6zpRhyIQs40pKoxGYxQeGeDUyPyhvC4cwL25ZhW3Md+Pa+Q5HQr7sg5BDndGS
8brPbZVVz11epiUsuIwW6xJPybJNhN69GmwIxaZx8z6JVD5YU+iyS98OvUDYQmGtQyZK6/6XP9iq
CpUY2vHGGQftaw7HWdxCgBw+p32jvfi1GF7LxbDyLZqr5d51qtiOkil1xmvdEs6jPVfLK4RhLp94
zJEvPAEtR4h8yA7NTDMWYamS9EZaJrbeEvfP/DhWefMoYkOMV3U9LM6moTMRkdoCoy2h+VSHYqwW
PbIDX1Zb3Z2X5EBEtx5pPnrUz91saMFeJEP7W+Z+waooEajuS1+X6VPNzV371ZvEa95D4M43lJXN
vHOCvNFPONS618Qhl1oIsDv+5r9Q1yky5WvgTtLa2qPI6hDQZnrWpOrML03f1sd+4Fw4Is+y/C2W
aCLfqNQQXy3O9GaLdgsnAAC8YYLuDLc7bGFcUzjz5+7GFL0DTZj0uca9VWWCUbGu0+e697ktzTtf
b1R/bYNdZM/OkFfdJua2N0cD2dDlYZ6p1cI0rScvcuzGOfRNXRnw65EthKIRub13SPERN50CO4lc
LNSmz57TFfERr6jJnLaLGWdLEXHfCtpvlQkXJ3S6pP4skK4VG5VMYj8pP7WeZrxPbZQzZQ+1hFI0
DalPlRWmZsAFFWOtZd5kTeO/AN4H7mvXw5DdYCsyPneJHeTRaOZefsJwrW42ajSUfV35KP+u4OFn
3wVB1+6uSTKNq/xkianZTK3MXxOOqS8JtL1vVVlXfajpbb2DhBU4t3mW+DdkeHj1lsSU2HsB/m7a
DdCd8ghOblGoecz/NMwQVWWox4Tzk81/HB6EI+dboUEO3cAypmkg2NxEWLkjXbGssYyXMkdldF+M
C7nToZe57qMfA/rDNatAnHrM2Q5cBtlFwAQK2YkwH9NObYci67I7uyfYbxeMJBA/N9NsB2OIjXMq
Q36q0nM8mmkhRU6q1ZgcTrJswniAGHVoSZMfWTdFNW89b+AXwQ2xnJs87ceXvpbidSW9/SSy0tAi
yaedr4cpGL7VOGBl1zWhes3VrOoWxwfluqGd5bN3VQyVU13pWDVPVGN19uKIeqh+xr0/2kACwnQj
U+Tma4eONT4UrQhqUgqovDeyVTA6SHvs+itY2KUDuIHn3gNs/NaNCquX42s8qKk4TiOWsk+5cErj
UHcKyyr6WVqx74q5ckKyY1FSMB/RP/icFgfcrWbai02PL3SVTgUGRllGVgEM+WmzOhvO7A1ekm70
yY/tKy0VeXL0vLi2GUET61Y/r8wYBK/MjM0Y9/att8yeyjd542TZjnLVBSi0y/YFjXAmQ+HEqElD
9ADWgqOWTZ6GlpvprqaAcJ5Hwk3EzRQDp0WV4dc9nEpXNKGdmO5nGXeIwGK7728EoyqcTadg/p+s
NjUWMvIAKXAINvJqNztOu80HkzZCYaM+juC45+5j4EKPKBFEpLYbzV2B4ZTRFNoQ1kj9tvwLzG7v
on79VZAR8WvJ2/rZMoxBHKaAD3Qbj8qbkVDoCxbaWYNRbu05w/d2guB6i/TFm6il+tKMlNVa6VGN
uoZxTjqWs7dBANaYew0B2RqYMPe/GxnkWuiVjfZLQ6I/IWIInI48tti75HpzzlCmJPI9D2Y0BeCq
XT+P9PLadoQwM3VPfpKm89VAwMBV2mEssCmwI8EK3GkH93dSBNkdYJemIUFkNRq13tN+EtD/tsj5
CycqM2bS1uns6pfh9WQepjJux8jBk1Hf51kvrz2VVcF/rrIQbqzlI8UOVIdzhl7ierCEjLR/qnAY
azmvRLCdS8MPNVeftK3tptMmK5P+UhbK+ysEBStsckB5mozvmkJBr2sM3IitLKpCjvagb6r9KHxI
9Ms8puy44yjNKJuUfMFUuZOhXIrkknvy+wKa0tlcOXRo/OgQWG+LoA4gtpSN0Twt6EF+dDwX9lMq
kaeljRYhq9Kv/mtRi5Sa2z7IxUovPqfW2Ja0GU1lPcIGSK6H1MnbjW5jJjo7anjERr1A1twIeaHc
e/+ePBb6jAvUhuz3PHZ46YfKHBJpPco0oHRb0nTHkeLfFuVS3bpu8/Tf35K7EJAw7lPvL93QW1Vt
mYP1CA9y+Dar3An1PBHRDHlIRcLBqLXr9PK/oin08HHEx3ebjg32VmdYXtNCW8qntHxyBNeRMAk6
7EKaarobSLlGNq9aLRzprqEbHPxLPj3v5zMstjVOdGWN+e/oJ1ml1yBnk/8oZIuKChYrFG0y5KPe
ctJhIwo7OwwL4GLUokT6ImWM8uXjUf/HT4AFiRcEl8LVR+PsbgZloJ8nUdRP41xooZIFBovSqC0v
TLqgpUW+1GGiS++lDrRgwjrAmS74KLyfZmyFtPVwONDRbZzfnkBy9anovOGJa461p6koRyyaDPto
J4SpD2ZfP3/8yu8eSLA1sC0f3eYAY089W7/6kGvQuc0ngyCMm06iUJSZ7Rzp7HRH1CGXvHnfY7UA
h/AhHECdFTI95x14Daau6C/jJ6ep+44OkjtyUAUQR0KhaUlDgnTmPsvF9z7ZroDqblqyudMgFF6y
THkPgqw/hfdmE2FdI1F4++6eg86xy6f4ya6FxBfHrm99v2txI6iR4Rhlne1Mo9Y2MtHjr+Wa9J0Z
vfUtVcJ4bP0FI4mPv8U/ftAaprUSy/gWdJvPbpTKog3ks799MnBIuNZphXwVJW6DUeaglcIda8g2
HUwm4DFzwY8+MbiQFAGrwTFb/cc4tZcMyt6tCAyRnNWZ9s+3ogP7doiKOAi63khLOjB6P4dEHfjf
x6GU3+x0ca7ZLF6UM1gH5Pr6VZE1TnthSM6nJzaEEGZpva9TBf3c2ScKlBk7pSj7B63L2vSIpKUv
77229ocDOi8ca73WQRH48Xc4x014KKsCyR7SR/oq5+64dVJnVV76/n2BtcbPceTWvB/4U3Nv6pwB
W3euerGzZNX1F7b9c0yS/Q9DKzhjuC+C0J9vQLrooaxpAPnQWIIfMREpN22zkLmQm4EMts6Sa19L
LB7saHAHlV59/N7voP2VqAm3ASsc/mYld7z92jD2+h6FdfLQ1N38fTY1pLj1QjyoNZTFV1RY4z6w
E+2B/MkcSUshnlsxLaFPAX4Ju3q3T/BbVsdLLDbhTa9Q99vfQqamPcB1KB+MKlPH1SZvyy0qP8TY
SZ2sNeEzFEGQxBiRDNU+9pfi89QvsXW4MCbrc/5GeXg8IC1e6euxhI7u7EzIM8MSErD4QU16fdUr
Vd3a/exxD4Si9NrjYvfds+fhyap97RcAZYLe2LmwSb+fFi64Fkxi9kzAuXM+W1Cg8s/LyXkQpFQ1
kVuLvEEXYevPvT7aapPaohaRjUzJDUl1Eub240F4vyA4DBF3YqOAHABS79tvIfA1zedOnx+w36ge
CoKhd4sngsiM62ZfWlK7Yogu1dXrwL4deBiUf7IxoTIC6Z1thsQFWVNbJeJhGBcRhG5cB20oS0e7
AtnJ9x+/4bt9hghOxpbiR8ffBFOVt2+YwRrou8owHny9FEmIoQRYRTXEvzMSDnYJMVkXbg3nGysn
La4xHIM8jfbDO/v9ah6ITofSZS9LcJinpb5x0zlTt9AupivmcfGZTrazBcP1WGFLmfoXPuq/Xpld
nUJntX7F++7tKxPWaDS93ukPC4ZX8Q7Ma1K3icDvPK4zw7gqaeGVF9rj7yYybw2Bn9HDv8Pkyvf2
mRn8kmoolP5A2keGM8u4DAegFWFHuj951jUoUvUCIhhXkd3E6c+PP/I/xnw9S9jSAVsorM/e2B07
1kzd/4+y89pt3Gqj6BMRYC+3pJoljT2yx9NuiJlJwsPeDuvT/4v+byLKsJAgmFwEGIrltO/be23j
wppWSh+7XfOtWji+qQQydGD1SvaFoEqFZcAJQkxudybYm0/awN5D4w72JqMYrfX17dNsqNRJ0fXL
TP9Hbsy4UsyHVIPX1nhhFN/5xN6OQlcjiJq1RhgIWi1AlNjpri/XigLolOp5lyKB97ep697CZyBL
czgjRZDlvmtTaB95KKSBG9JGllla6aj8RkxiGFSs+944dAU6syj2YoC0Xp9lht+bAvFSUJtVm59k
O6mVAx/UEjt6ZYkVlInFKalyOtev9FZscXRDs/FJJIGOFHBURY3bt4KSeFxVPeyN0Y2tzWgtm37p
mfIp7sdE3mkNaAb3un4W7KmXUNql17dGSbZ9LEu6SfYlm0ZKTn15SQBQmfh6IHKVXch2XsSZc+ri
qty2oxz2ZmUXvzpXTN+Bx/R7tKPqvR91s7bgk1mUG8vXSFLauuclTL23BNSai1ZQ7N7HStR4Z2IH
8k4LMrdQ9jzwiioj5AlvW0k9V/YRs1j8nGhVcY/2cDPJ82Pg36EH5kBA1N5qCkT7Jpp5LOeLrhci
g48iwk08jVMfOFplbbE5D36Shsbm40H53mVxOi/RAOx53PWeA5OUA++l1C4OoBXrQbEbst6yUlC1
ruuqV84tsqhdW0t5p1H1zmBkPWMWWFY0TpzL//9XC3Rs8HCi61MviNHSf+zGnTeiUXQS0HEN1nfu
cu3jXE5WqBe5IOdbdvbr1Yy6UeHNc69eQjwjPyI0Ql3QcS4rKPRlYoNSYE5OyPeHjegqR9/W0UDD
QiuS5kFDY3x2G2fqP8PHsb/3emrofq3MtuOPUaNuGlsm03ao6Ea8dAi0RQCdJnY2sIzqQ4ybuffL
tCq8jTnEGeaRpl+079okYx9Gp5ffsz+tJQPIlPmkkacudDRU+OvEAD1Jo3owKnkqBkCUn6KwpTI+
9wl8fYwZcfi5Sk3KmvTH8zwIs9n+U+HQGs7Qf8Wjp8xgrGSq118Lflvqe10vdh3Jx+pRHb1M2WM5
QmNdIuQeTpWR9T8TnSiebTwpyi6cUqO4cx5Y74vf7ocNIPHSzKi4ulafSppk5awjR8cpmqXtF+nV
2lOS2TV9GnpMiZ+GyRwfKSP3T03RdsXFoPLW+RoFaPEVB3lxx1+yWshYs9mjY0N6k8TSa13G1L8+
XbbgnqjpdZ5TnnKT4gGe0zlQU601NrZDJ1D1GVblVz22i2EzTHgC/USZc+POcv7mBf/XrLr8kLdT
GeYPTi3MHtc/pLUabx4tOzknoTnWXVCUQzt8Ly00mAFdphRk4eQ0NA/ilh61X7S97WzmQpPnCQ25
PA1uIy2BwhHsj8aKUrL98pXO0xotKI1cdf8242iEz4WG5+xUzZQBnonKIrBD9M53tgermYggPd3F
sYO8mwMHC+fqqQqQc4OMQv1Mcatrv6mlFj/QlR20DcXpKukCnBGhtZsbvBuvH0+CbwjlqwfJtZdY
G0RsjBx+wPWDVHsPjmTXmidAdOaIsB85KXHeIsYID8QwH/IvCQHngt8CIAwPXZtmfRxk4dC0rV+n
uhxpsychzFdpR98xeONfbfvItXYxKmAWc0ump7xT0ejqUPvQoaIQV6luZblyQjFW/9DdrnxGswkq
Ic092ZyVMFaXfpM+5UQbNildvVjmrS+6cawDzSuMJzm6oJ+zLpmiMwSi5ugKwG9bcJCRDIweySjN
Kb7C73nbTcUuzwg7BW3JqUGmfR3tIk2rxldMHvFX2aOo3UjgfX8UB+XJuWxNgeGkLd0/bkw48DHP
m/6vPKR74bPnaTnqoLHP96XH+WtvO0p1ykoLYqfMdc7rKb7pA0Q1nBFOmKBT9qHxxe65ol6Pjbml
tryzM2vyThSdlHo/1I72kFZeGXODZj9t77xhXuD1C6bcxapKF+kNArQ6WucDZU+9m8UZ8E01bGiJ
dAdTpdGzhyI+H2Q6at8+vuLt4ESbxgUpIy8uzJvvmQ6ow5qbiHNdxmb3l9cP+k+o626/J7gyqogZ
mjWWijosdMenmO4EAJRgOeLHTSwakHYBF0xAFp7ps2tqdEzTWJv2c1Ra48ZMSt0Gy+XFXyelGuJH
K3JL59AhKjLuzHZvXqnrZ4cbERELcimmrpscgFydLEDAijjrTSWTh0EmRaXBnwBp7XttlTwIfQjj
o1d3pYdCPCmFngdN44y7gVwDnOt9Gp7ZBUh9W7qyTFogk7r6zYpr78mi3g3u29QzBA+DjnL0EQT1
9KWuQM5sG8/Mdp7BLH8E6Jq+pHOsFXuGjIqJ3bKbOd2MbToSEKkkMBsDLQ51zAGtmb0tsI4rqdR5
CbDZj9/t6hzFVIUBg5ItZwlaTkyd19NFRzZyHUnPOzmIz/+uXMdCaBqDvtPM8LOq8Lb8nkYJRRpR
ePdex2or/XZxLGe4YGjC8GZWF/ecKZrhMrungYMaC7FMBlwFZPwWvx1RJtErR6rMgUjmab8oGVnx
awtGwP5tuUNMgAQUpj6wFV37Bf5FysYvNGd6MpDq99pRS9IpeaUUiFzFz9ys78ZAWJXylUE6w2qy
wjx6DGuhxhtAlC5ZjjOerx2OiNT7GmnCe3LD2Wj5qpnkGooG8I3Y03nlI9DZMj20Y1P/HrUR+cSd
09bbM7/+SpfmEMMNvx+djPVjma2E0Vip1mnsqrwEbwAZ0XvUrLrbImmp253ByX5v5UmR7oWl5N9N
hbmS3rFr1XMFfgpJ/991I+z4qNJFi/2CcGDlh9fUmAISimDFzoGYoG+0ilJMEuRNonbPY+PWUtmW
9D/ZgRR40LDq5RmLreUmZr3HAxDlGxx5nv3TyjnYv2j16Jaf3DSO2o3TJi1v0HInYJ1jEpsPjYFb
9IVmZ2F8TkE+92eJ6RaZhxjnKhi0eLK2JkoMDgN5pWsIUty52DeFGg4vQDN5rKbTO5cmhx3x6Dlp
8lygnkSeMNpTU0FKqOrwW5nQzGLBosJAeK+bmsl3OzSAXbSMHOUVFSklPlmMCTjnGu9EaKLOARfm
TVALC6Vq/onj1AVsWHFk+vrx0Ho7Fa/fo0ODAusumREInK/HVpypFvCUTjtl1dJXtdPG/cV2Ncr+
zK1eZH80NymEL7Vw3kKFnuLtJBaba+8wADado4mo8ZtwavVPbLRT7al5U2YnjTReIyj8C4kuh5r3
s4yt3nmJRMpSa6lDbbCqz6L/XrWZI/7Uom+2BU6l0Nt6dWt6gScTVn83mscXj1JVjFcCKUEl2Hre
Oay8M7vwmwiFtFHVu2AMrp8APiI3c3NvOtloIlssRV732VBMo/vEmNPVk9n0mAm8vovbT4lU53i4
8wNud2IGka1LQ52CkHXjoqD5M9Ly7rVTZ1Nw/5RKNfrUmJ0EI5CFKiWFJAeNBVN5bnYfv/1lJ3/9
8tmA4aFYtmMA+9asCJGVlOW7MjmDqxxSDP5KcRn1jNA61aqcOzPp2nHPTEqBG2gBhjaT721dDpOW
2hikpbonLcr7hqOQGxnRISTEmkBwYyjK711NDEIwGEOVBoCkFIuJUFG0Xa5K3W03WTe1w6meknHv
kvFl+uocJf2lqIpMf+BzHfIMyG8hozuP6fYF8VUsgHma4sQ7rFEBqpa6iYh75YQr0tX2EA1VvJgz
MVDPJS4HFgOr/6p1zJd3LvzO+8HfwqMC38efa/MBXaJyVGQSn12RdCPSSmoHr2oXwehGOzRa/b2W
8O1YoAsPkIhdFK5LpvXrsYDKqKtFEidnSZA3YakqRPJNzxY6/Mxu2o2fXDXUKkScrfjdkR/UXj7+
IJextvogF4oZUIMFCkQZ7/r6nLCcBPaCd6q7IjmO4XLoZ1pVLx0NlE96Fs79nb3FWyni+pLkVSwk
BZBIjO11TAF94qzK1cjhtKs5AKZGWg8XrHpNe1LUsqm/Z5GM2yAdG1SpAjQdEpvCEu5nLZryH3ak
RSG46h6w9guuVAivujrl9r1m6TvbWwuIOpohGthQMtbVXFUZnMqzm+hceyF7R39S+nT+0w+ye1Qm
SCh+k8f4YNKlfZ9monpaQp8WDLMMtSdRVLKIdniJFHm2JTYB39ZzoTx6RWYjOZiw0x2U0bB+K6Gm
NPGm4x0Uu8jJ++hOdeF2LFkmyiB8CPTdQCksn/y/DvNFV1dzS3/7XI6adkyiBKVQr8ZCOcQiQ0zt
Kwar4ha3ZlHdc5a/kShW79pinePUu+gNcK5dX1yUonE1JXZOQ5KM3y0XuV/ho/hHdexUQ8TsMUvV
JfhHhuGSP05tPzBUuMw+MKGwDXp0KtPLBNi6YfXuivzXbKIIfE3ors5fSVLoEDoqsVf+qOvJOFh2
2kch4FWxHOVlBF5r67mUbIJxzgsExo5Tt9t28JTxXGsYQf40tVLFzZMYRNs2W6H0SRH5U5WW9JuG
3i6c82jQA/7Sk3jwAC2uMndtDkHPZ9JepNMEhrU+ZNLiF8O04ySDRdEOIqrcPwdDjcZsV7mtwez1
8bC9qdAwbpZa/2JoQBy+niCdxKmQ99XUOexZHYLU1QngaHQl/xZFwDgDhFJwoXZahZTpGJdO8Ssp
NVPpHj7+Ge98W6iHljYajR46HquGQwpweqkHRGeX2TLfKF7LycAVs4quujWH/dza7iZtLDDQ//nC
2OD4npF6IBBby6UgZXIUiYi8QF/QpWzhiW9oelHyE5QGXWGeJ2eMMffORW9UodX3zOabrhqzgmnc
xNg5ImcX24fzaVF2O07QJL3d7CaYp5lfZm7/tzpWSej3gOO9Y2i686dGFoXchu1gKmjaTaDKQ5y4
pySZ3G3PLs9ZSnpauJs9wOx4+70c7LcKm/NbmKbAwNo2n9pPbFw19xBSiphOwpsS+9RPVi9/ZROx
A4+KA//qea7N9Fc/1lRMlHoACWOFELWHLT0GEPub1kzDot9Ap7qHvX1bpK6fykLmZUPLGoafWV99
BkvjwDEK1UNQXSaYoOnkNxtDpsX0XAOq+cqIZYsAmMP7wrmg/AHsvHfHDSbguUUeTZOi2BdFovyF
jBZi7cefyju/junHoJYIb3qxUqyLiD2aAxG6OIGzbsarB9RiEA+mFnPG8ObUdfaRVrafBtHZ4ate
jTkbbAJD4hoqEWbDLx4eYGMD5Co2f/VT1cTmf/6Yqf2y1cGqhVeMcXQ9SUqHyu6If/XcW0NyVN0E
u0XTUF+JHkzJh7InpplYWhOZddHc2SPerv/LcdJGjqcv2Iu1ImSY5Jz2cOzJomjdf0ihQcbpNPEB
4UGHRsmuYvPOFuu22k3YJuVcNuDuEpywttHoTlLpSajnZ2vEZ3/qsjC2D144uPsmLi44S+Z/Uvhp
PvDg6YvdDMia68ErLyrgwOrOBLbWBr89cup4bJLxWt5WmBGsupWetfKczL0yxQEqaLXfUGpzR+gx
1qiZny3YZk8dbFwlgFNvZZdurntSdeg04srwBwy4gugGFRHjS10OvWnDPgil8tpmihlemIUU8dCC
DKsOCwNafJ4Rptn3tsz2zZtkEkYvDkd4cUixg73+ijIWzdyo4/YcFW6a/EwMQxTPiINdWPP0Z48m
4uQSZDnzJUhVUIWYGrJ4+ErSe7qLbYXYDpYuDeCIQjm8AORM8SdgTnV+hHj0ixcU98WzSssOGkU2
hz/DtHciv8ZFn23KKndfY4eTjV9rE9M93c/Q2WtFhnsBaEcdm9kGqr45HK0yjXEEinBccAUJ2wO5
kUQ/5YewC3MXOoJuRT9t8pT6jamkqrWlsVuCwgkFR9tZb8nrsayiyx8jKzM8+s2e+TMcEk05ylG3
22clG+1lX2ZjdcAT5CJq1fT4IK0mpgeaItF46Pgua18bTCn9SqX7vNVmWioPNkDT8CBGDWqglels
6+CaOmSyS5prv+yUpvtb0HAVVT7Z7fgVMjt10cu1g5sp32zY8IAChNHASv54FrtZaaE9LUc4ds2I
Kqx1S8aCPG6RJxOdFbvQut/C6vG9hbg8j4QlKVDSBLuORYZxb/a8OaBwYaZ2mgYOpWUmievPSoqK
XoiLFHqaF9l1aSni0NqDXv9DFkPcHuNaq5xDA5u7DCamkt/WUNg/5qxOG+mrY+pNPyKLExTdwYTO
ItNLXBbdQ2qTaHCMTI1QWl+Cu/4tWELuhSCuFY8MbwTHtNXepOx0C1cSBX1MZyPXi+TsKRQ/9loy
ORtjsnBpGE14plsDmJ1sYeKxw2zI9jkFFBGYiWb41MIcMjFgqd8pPtzOf/wmdm+Yq5lwgJqtpntg
GKpssjw/883LicwX00zQHJeNc24jTEcB2Sys0+SHGLs2qpvfhRN6PzCHkcGpGOXQff3407o582JL
BWy4ZFMuJ9B1ozqSDrsYhKNn065KygBJTlaJaB33QbXZOX98sTf/6dVegatx7IGajRSKjsVqNc7Y
LGRpV5I5kLqVABJcE1dE4IeaogUkWDGgaBnj3yzNrBF9MHUDj2DjwlhDTZFHSt1/1vBhFCc22hFA
VLIBPHjNJqWKwXfLaM7FnSFwMwJcmsz0IbFLYshky309AoCN0qXrBuvsjJDdurR0XtxMTo2v47N8
wbqO6S1HW/xU9MK50wE1l7/86nHRtlvkW4h6sPSySq0uTn4QQSmeceaDcYv0QWm16qs01ZIwncGN
SCiRjiFo8xcV3hN9a8VtYoX+ODWk2Ti46nBx8jpwNdJtU31BDMhvId2p/FRlQ9pcFuTPtMfQmIHW
IAhLDxqoyJeh7kdKzCDDDRG4itfNKaidNJ5eVFUx3T+p1qR/m2kRE/Kkx30aaLkxiUCni/4lxqs1
+hNsOWdL0jf2Q1KGpHcq1LHUSfbqWw8HEYLzGDGPqddWsmGGUbTNpKpF9EPvyuY8JAKFgp+hSzS6
ICLp4TIaGl7fO1/jelplZmBW0ABqOHQbYMtdP15jQHWZqXNxJLc+e5E8sM+VLmeCd2ZH3aOK7p7x
qpKsZS3RShy6TpPV5TscfuVBrQisYrqW+8lstOOgWuM56bSBucMlxejjX3rzQ02Vf5ZTB5s0drGr
aVgAh04wjzdHXPPWwc2y+K+S6vZhwq+0rXS1fMrS/0jkYvZblCsWLUVAq1x/dU1qBuUQtspwzGqI
BfFY9UGo6kWAu384aOxG/Nhw+jtf/Ho2YmpAQ4cek00Z5WFnVZCqkgrvtVt3h8Kc8y+WA0XQF3QL
pN+qlPDvfADL+/338Hq7GlMRCfCUgVHGX79/R3oKLTy1O1QEMlL4KmLV7yBWVZtJGwXfpwez6r++
Su5wKYkgaOCjIy3k+pqR3g91TWbMAe299Q0mUzNvKjdKi0cTYRphV0qTfcklW6w7F37v0bIQcj5D
YrIowq4vDHnBI+Ne6w6lbJuNM1jlvMPuHbc+EgrnXrzFzaOl+kovFU4Sgjj8Jquh1dhokAoOuw+5
OYrNmNrJ1ssBK5H5/bup2N9/PEDeag1Xr5LrYbbgguiglhDU67vrcm/ALzrbhwZodkbaUj1FHarl
RWz/GR+ZOQRON9vzkx1P1bFJlco+Z0SWVJ/rvOGgXc9a9JOsFD0GzaUoUNWkgVokwQGobHQ7sX64
Wqb+qpnQxq0+AXra2EOZfCkSPGpb1jvPO8RuoV8AiAG6TAtwAeei8ezh4MVZLl69aQaftStkiFN7
ywdnhn/iKLe0X4I+8MBnPpRyHoJa7WT2p6HuhNW9jizsx3li1QJmZUntrijiUAZ1l3d/dHBy8UmF
3ZbtCH5xom8p59zuoUWOtalJSoseCKDr68AwJ4vpnElWPw9sgLeFi2wraGoDgaQ+OH1Zo3YwNE4+
hcA7XkxRgUzZ6fvmi5N4afn3xy/rnW+DeqBHzchjY6mu02MVzeQMBAngYSojbf6ii0RDQparfw9j
M3eP2ZTqdwb6zbdPH3tBRlC4YStjrdH3XtyzzbOy+CFttOwR8ajW7JApqj+VWMbl9uPbW+8YiFX5
f9/CgNPNrmE1wvOylBQOJuQ9hHMaFBOoFwLGHzduSJgpKsxqW7SArXxPye85Wt65UdRFC80T7AiH
69VuxYoHN8yxPzPIxxDZha4eI60yPpmz3v/5+DbXexNuc7Fluiiu2Z5AjLwecRmRchzSGvvAOjL4
tV4mBJGQZ5bceXfvXMdF0Eyvbtk5OmsgqOa1gJ3L2D1EsBLMb73aD9Yxb0y1uzdD3qyygEwAbeDQ
I6qAqWQ1Q8axTqwFYT0H1OPhE83X4VmNXCAaeVHNhNVmNMu8oc/uNGFW38ubeJNPkxIQiGNO8KvL
apzVu6YfjUuVeNE2S8nztI2a+NLGMKoDnvms8DnHOP8ohTAPH7/E9Yb87eKUQhfVKKYkYliv36IJ
CDBt21C/aB4oLWzgXhrWQevOffMwQX41Xto+GfajUxkEbylW8cnDkpsRKmypp0jM7rSNLDlYFM8J
TvyUtP3wlKaFq28+/qGrOePtd3r0jTiFogmkWHX9O7WICB9C3rVLMznqV70IkyRI27ELmKyzYtO4
Tfzy8RVvXwtlbXo/yyK9IKpWV6T+piJ1aPQLAWVz9NQVU/sqdCWbNqPTaxK3mKr9AB4sogfDac2v
H199Wa/+tZ5xv/hEaQjy51JZX5fJJtkbFT0A/dIt7PN21Kw/Tmj1gVKAm1MI8NxgVvV2bUaXvlXs
+c53cfu4KeRSVOYEvfCrvNXOiLs0UYvPxiWqCKHpy4pATCvXXz0wwFpQuaac78yaq5nr7Yb5A2oR
x3bAN6sPESJk5xEyb15CwnnGIHXM/lUpE4oOZlzrnz9+uquR/v+L0XbFcsVD5lh3/TUR3KfqbVVY
FzlRG34cHan8AxwCtrFtqOMnUuUEezD53x0aULFdjX8d/G/u+h55pImS861d6FOkvxUFGURAEcc5
mgAq73Ur3rtHFLQLm0nzFv7U9T3qsCcGie7tQq+I3W0yKsrF7kP1CaQm+jyBt2tTtt14p+F4a63j
m108+4vI32ZrvVr+dBHbjV6G5qWKZo+YBBORddN1ThVYsTFuiiJv/2qhymA5V8iina1oi9tL//Hx
G37/Z5DNtfC+mM+11StWSshHo+KYl95QNMhnRrqzYTxDF4sK5aRJYR/tZKr+TCJ2H5EphdhM43v2
g3W1Z/nQEF+wOmoMU5te8vVLIBNdljUrKS+h7eoHbQLvs4eZEaG7iWL4mT2SrM9zOtoFLpcUMos3
DPMyoYjsgCu5nu4sNu8MbNBwrNd0hcGIrk34ZmMWWdqk5qXOU6RgTSx2ILf1beJ46VmGVXNn3r4d
1gDg2AWBLueq9GCuH4BI8O+QuRt+nmucBn7b5NU3NUPVXlCiaO7MIbeTJjsRxpcJeJ59yXol9cJU
KJVepRdtrIruSTbJbOzHdug3hq0Ioi/duHc2hajrHzaBQd89tQdrdecocjvuaAhxGmHypsJ3Y0GX
FBiV0prKS9m1+W9+Txckw2A0QVrm7rwPw0g/pSG5Ph9/8Dcvlnmar30BZ1IxwnN+/aA1FqU+GmA6
oJwYix29WB8nNVRQWbW7imb3ndu8vR7oCBSzi6AcQeu6tlqC8J8QhYaXMh1F+CCNrvhiVsjLYCJF
rdym5jj/t24V8nUuyQNdaiDMoOuNdQH0HxCT611aS1bdQ+lZ8b7OHLKCK6sYh70622Z657Gua8hv
F10805xl+bJurDXCplmSlXn0nGl6RLYPIWbNd3BM7vxlbEcz2TQtW9SjXnvZJwoIGIknj5DZhdCd
jw+1rJt62w+2UO4MrJtvHXARCRAcolDJoi1ZbU88MVkVbjLvkjuye00bYrIgO7nAhTjSm099nXJa
pauZXYo+Lzh8O/Edg9k7XwAGdqRaKvZh2hKrX9BreV0a0xQ99+RuHfUo1n+EJVhNVzZRGqRaFt1r
lS5/49WmiHuGnbFQeBHCwgy9/sbHkCgAKB/eBZL6rJxKI8sfssp1Gc0jMd+pO1fmRsTYegLKBDSY
Ph5iN3OZCSMAngNnHdxstGuvL59pPUJ6sFrPApVPshtSJ9u3VRqJvUXj6M74ur1Xcm+X+1yEOxYd
9uuL9YaMi3Co0+dEUeRDhej6y2zVxk8set89AHE7mJoo1CEOgeT5+D5v187lnYINZR+GZshcX9so
ge86IEKfEwg4XwH+mnvSvtQHOSjND1tYJeA65AoyVNDlDEX8zwii6s5gf2fgLSRgqmU4whd65mpD
WNgE+YBgdy5GS6poQ0NYypd4jBTriX4AYABw6exeYgz0S1DsqIQHUynS0dfqISmIZxL6uRn0eb7z
2b+doa+/QnAeiAowQLwV51efQSFLvejd1GMXx9K+JWzbqjeg95zezxp1Itac1OGQ1OhI7U6u3cZ1
QHZOuxXIyaKDS0oLYK9kCJMATEcCaq4c82+kmrnGEQ+PYlIcn+DhJnQEdp3jjf9Qg+4/S3jy8zO5
gNUQ0Jaqq63ArvD7zptf6qvre4MQ42nMrzrL2OqhJ0k6a47sGWG2qzRE7BlOYEPmpZLkSAzycQT4
XzNhNoCXOWWTjmPDadKzo/b3sihu1lHTXsqHSAVtE1bDuubdsew4NjbpCwIui/ZwZkRfI1trnG2r
DlHv566LWCuym+Tl44fwzoVZ1KhQ4X3jLLIuONhQ8cuQKejiWY1GQgu2je90AdJ+DyCcoLV07r+I
SCj3ivy30ws7MpVWE71esuvXRSomAnJzszF6ltLScmj4Wh0gka418ljH5E6h/XZnuuRtQG2lzMEh
T12f8NwKaVIPSfy5y7LobzQ5bbqXfWLIp0EZPGs7AQZaImBsJIw5+tPyBYyaUm0MLa2NTavWyp1x
9d6sw3FlWc7eJAzrg4MSRdKse1s8x0PhvFas5o9dqWLE0gwApwDPa5/m4fiQ52aIQUbpR/R2Qu4/
fvtvTLHVEHjjYSyeWgpkaxEwglxITTLyLoPSFdWDGSuz6xPIoBMJhFFx3uZx2cPRi9MGdGLvWN8j
qwV1WJlZ0h3GUinC19CYZOgrZkYeMfJqgX66dp50QrM+44oSuZ9RxqqDcBqLl4k0BSsgj92Sj/C4
ptjvzDz6NEci+9vp2HhQ7C6Mc+NBdd1FqZHEL64adyJAs+ECabQAZ9FBSAFKAz4O7aOmNdnW6pA/
7kSlxFMQ1ugs9lYplX2XufDSrRDePk5dNfQ2IG/K+E+iiZrSeUfGTppMRhK0Pd890SJtSwylpbXC
X5SU6HW8IVF99rfFZ4Th/XSW2OSGTVcqoj6q2qwavwwrM6djK0192o5kchGbIdwSZWBcz0/EfRo/
K6/Q8OqkSfz68ct7O9WtXx7ka1YO4G04DFa74L4rM0uv7fAizWL6ayqGet4LV7FtBGldbAYlmQ24
RSYMgn7eunn3W2cpiwhI9/Jsl7ay6f2mr+WjCZo18nu37P5AoKzjIA3LtrqzoXjruax+7iIB0Djz
c17gJ18v8nEx4uGIPOUi5iLvN7g0cReVUTipXNsS4tTrfVY/RbJV3b2CpKohlGfgJNPmYW/6FUxU
DlXNYPS1r4ydam75tDtaS20S+fNgaL/nUOU7MDK1+qUNSfri5GpibuF7quNGkzDHtpiP8yerIsl9
qyBx4cJtjokNXKhe85X3qcl/gLI8ZDXPy69EP9VbiXjh3vhfdjTrh4HjlzMiEstl7b9+GCoFGbKN
vPBCJ9tQf7HQETTiY2gUES2qqTK/FzTHCAkepkJ9xPjrHb1YVcojBih1sIKwJya1pOpz7wx7u9FF
sUE+Fuo8pmZOAtc/zJaOWdqTUTynNNCbJ6MR848Em0r8iM7YOuDjae+sw7dXpBpL2Y2NPQ1Y3AjX
VxSjIRFjePkzNipdJcKHvuuUO33jR+1Ei6m8p6h974IwgJju6E5Si17+/79k4iilKPaHbfWc24N7
YAUkjmXqaDNXCJ20vdqGVXv4eKzeLrOU0hHRso6/V3nOIiX3Zq2rnqGIt5ZvEojeZsasBV1eJIHR
5aAWG5pbdy57e25if7O0naj6QS9fbytyHB6uFTvF8+DVofMYA18ug8Qb678IJcKETAt+9gAnL53f
mVxkGy2Y3jWd//Hdv/PAGfGc3mjBQMbzVt9U7/Sx3rCDeQYCRjBNi9CN+VD8sE1c1mVdVne20+9c
D5MrrRqonvTe1mcXOUaDAsepeS6JCNrnZfjTK5B14UZq9+QUiuePb++dxZxboxXLZwNn8CYwswA5
NEyTUT+HpBFou2QSeGhcWOQhm2Rj2jXsN8SWPY6mn3rqySxKfZnFzxijZHrnqPzevWPoYXp8kzq9
0TP+9XGrQFDIieib5ygMh32kz9XZSDVjxsBZPpGaixL447t/625fT2WLtY89JKMYrtaax0HHygRd
0KHAjE3CMUOhWr8pkI3eYa4caulJ0zUumQwRl1bJEUJiiIH0SQUSWPjsdweJEKt2oWSrhWJAdNcc
nOjwKgkiNFOO2LVhEqwbFWoRqN2MPKJjGhFYvDrjh9GXab8TjYqRcHAhTiO9LFvrszc691LO3xnD
i3KChjvaYYbTsqX915P1zEQxRltmz3XTZV9Ukdk77MtYARJjOFbVnD6w7j18/HDfORjSDlk8JWwV
bdxtq0Uzx0xdNOHsPJtAPZ95nagZ9NH4WQ+NvreVNvlGR1nuhNfxpKPIro61pil6ECJkyskt1Kb/
PLboEumE87BmLeTM5Sn96ylMnoydFgDkcxRrKeHLE7nEOcFbI7pSVz9XKRi7OzuH2096KSfjraGB
gZ76xlkTV0Oa9KnznGFZUcCrQ2/lIUyvcQKoAzdnM97ZWt2eTriiQTLiUvBb6LjXNzkQmILujSum
4Tz/ELE0g2yeY9tv6qLffvyKMVPwt10NILDN0IuW9Y9pi/u8vlpopTWbPOExSztz90uYErgH5nsE
xb8pw7Rju4uws/YAK2Wsk9U3pBCpI9FF5isjO/O+A5NTWtVnRNXTCeioQoZC2CbZwSrtTP2b8dba
EG+S3t2UKVq6X1IPSf20whlhWkKib3PA3h4dR5UQQrSikv0WMPXxQR3BLXyJpBGZjwuEOfUrC88a
D0JLOuMXBSp8EMdRryb2+T3lu2yDwEqZjmRz6J/0KG+tLoDXpMLeN61O50Q5efqrwhmNhaAS4xfO
uP1MBKJJ+qaVG+GOTBySoPFzdqmvJP+j7Dya20bSMPyLUIUcrgATSGXJlj0XlIOM2IiN+Ov3gfdi
kS6xvFN7Go+b3ejwhTdEzqszGMPdGtDnhxZsys4ap0RumozK72bkPBbo/gCM9GNFnZI5GHEsVD/B
9pSqnxNyRkE9tsujqzSesy0sb/iemFhbblyrUu+FHNVnbbK02fat0hyiMMuqOrqxk9gFLptq1qNw
o65EC7DQXq0y72Zg4Fr0kFUT7EUBQb7dVIbU34hHLeNzyTGsTlVs4dQKh675vuAX8q3tKZ/te1Xr
TpxnBQUZRCMWP8+rOX1pKxquBq7qX/CEbB5TM27mgD5S9CRyClJIq+Z5IAbKdJuqKboTgqpVFqTN
5DzZyPd/juJxeMmdPPox5J5W+FTfSxEOehx/qT3hvVGa1KItCtZN/AyRfjECkZMH+AXqDUaAX48s
7kpjiMa7TB2r72jekEXNWkb5tzG8BO3/AucRlDx0PLhm6oX1JvU6VSIzX3bfF1gi7inRkqzBrc7F
ggj3MC/ZkSTG5q27RNJ7BIeAHYCiCvvk6vP4iXJnle0gYpcnwjTXC1obuw5ehQQdljmdm0d7KaXc
wk2KpZ9ldo2lPbG58+RgOOb4KrI2/1mOU33ra33M75hUslnmwe23C9D5I/hmofvmqPbj8+zCk9ss
C4b12zbKm7c6Qg2TcE8dl6CKnL741NM91DFLqBDAN4dOc15w6Y6+jybp7TNs3Gk4uWquNIFT91Gy
TwSetRRk5qHdRE01L0ENx9OUUAosyTan2/atlbRDgo7modhmWESuxyvGDDhNpTZtetrtGOtNiUYu
5tVoYKcrQDHI1AatcVsftC9DiePBV61uTP0+RrO6fzZY/i9UcKrhu5k4eGn6eBDoVZjExXijDlpb
/RePoHQfacUuyFSNLaaJeIx3zo++i7PxV5ekpn3XoYC57ATaBrNf2648VmrqTf5K2TD4RGiVWnnn
3ddm1FqnPG7VCdbKAM1ubrHdDsZ5JGvaRDiG3CF2aIkjf7DYSkw2JjtAW5HyZEGstEo+Eysc3IiM
87Ow8gTTQLWWYbE0I7GmlPPiF6AfVd+KxeJs5sVsnCdU9OKK75t37kYRajcEsm3G+3ZZFi0k/VH2
9pBZ3h7OKZg0Gdv4t6T9nA670pO4I+pNMSM/jJpFHNoLKLSXway99o75RtWnDGIm2WTRooynNbr9
ACci1ramkOJNKhjIXHkqLwIGXm1gHCuogbY7TfD397pBuaTGiXoGWKNbjxHSozn8kAgtuAE6w9Fc
IGbtoyLKrwEaLp4vGlXAfVEMI9wG77v++z/eaEBosTuQ4D3ZRan8zKv4RVKySDc6JmDdlfDv4nG2
kDcnTaT7t+Zv546JqokDE+QUF3GKodpV9SK+J6Q2jR/NlvWky3a+EuBeRts0JCxa7swMujwgivez
W6gsIRimYyiDxvMWaVD1Lp2q8ie8EO1Oa7vpqNqdsdcWa5gD9Keixp8G88vHr/Z5ZkWTG8gKtUtu
dUrj52jqlC6ngC8knvXZqHTfqOmCaX2VfleqItu1akYqteBcN2GVMqLf2Ir+n1tS8BhwE6J2DbPM
u+DSiQrwJz5ixTNs3CbaqZk+vSlFT5cib3l4j7iQ6lfyyctCqoWyIAEpMyahJd95v/a40KGsxS3x
1Blp5RcWZi+Z08S3TdcQG3i1Vt+NuIq7m7kruu91FZU+5e4ZVJlJsfdf40LO1yq2Tq5DMArF7v2P
QSiNiqFeTk/uiFjmnGkyQNFAIt1gSefRk8o1fvlfzhU9QPI7sEKgCs5xviCmnaXojfnJqgv4z01i
HYSRj59nWUXXSPnnl8e6wWjwUw5ZdSRh5b+fnJ25ShS7cfXcW60ebzxDeqhHNthxek4mb5K+bR9o
QIq3j/e1y1/7ZyzKsKYGTYCmPlE+PM33wyZjjRpcq9fPLiSx6D4qS/YTB7F7XYwk3tfxUMUbUZJv
3RrYCL1+PPr5Aq+jr1YUHGzgb/R8349OdBcNNeKLzxSB0IgXZeU8Ijs2hHY3YFLz8WDnNxeOfZS4
gI4SkSMQb5wF+c6SZ4YN9elZH6U6YeMEFR/cIh6j9NH072ZcJ8mVIS/aabTyScuxC4T+ikz+eQ0U
lOWIToDXvAjFQPLZXwW5DByQSgcVorwR8QF05Kh9rtSJWJ14fvE2AGaM71Ws0/ps3VibA3SyHBRz
ElUd/HjK3GwH1la/sYzI5oE1YqULEoE8HBn24O3QvUKIvzIwff6pKvH0OoMs/1qgPGc/f7ygl1uW
ySFzQ+K04o7P+Qx9FqUjuYx8kfEknlas4k1LfvCSy2kOlKmzT1OaJ78+HvQC1MmAdJBWpjrVHsQo
1h39x2Mn+titF7esXvAdRxZJtOhaBb2TxqfY6h0rTHDx3mBOKaBlz63lHF2txvSpU1pjj972UEP9
7ed6Tzo7HbyZKOegz4qcnj7+netj//5grcqoXFREt4ginhfrUwtATN50+vPcljU6ydRK5N6AI3bl
Urw8Qozjsazk4JQaz4VwNVnF1JsN/XloumzelYvz0wJxlgbaoNLk+PdJcRkyH1JYDu/5eRV5bXZo
qj0rpYJnVR6XSejgljVfeXf+Nqk/xznLkIGwZ8WoYq1BLtC4UFXAIfjooszRhq4PQLKPp/W34VC2
Vg0ghTBzzptzmDY59eQuxnNK95uQrU5PlpUWP9QkL6/VRi/3BYVvkOXrvcuQ5/CDNCulk6Q6mUaU
j19HpY5sf6Cq+elfp0RVfyXhrOcTLsLZc9I0KsKu9JBf4qnRcIPt5cKzSa8tSLNW//7xYBePyCrA
sqr80NhVCVHOblYbQVLNxX/xxajyvt0kovS+k/ihR+725nwDSix9sdKs/rVAxhqvHICLW2gdHAAi
DGK6vrzX7+8DwALGklOPeCFrwjHQg0VtQO9zPT+L4iLayzovQy2yl/DfJ42sABEwYLiV7Pp+XPgw
EBLhl74kso1o5eD4sy2dPn5ZMFB+qdDxpTbRq3bqm1Zj//NjBoCBMgqIMUTuwNyeje7gcacYdQOb
KqNYaow53LWpVL6ZXVOHfdJdq8ldHJF1PEJrNi3gXvSN3s8WbGeUCGCFLwgru8oxGTVR76Y+KkDP
IIbhbT5e3ItTgpTYCr1aFavw1TiX99JtBDgJvXAAbWMpqJwI86e31NcsuC60pWnGr2i7NbCEImmc
h5SmmRS8s2J+cVPKI/9hCW6gstu4MS537dDf2gWVtIPe2160NWhcUWMd7aZp9qXlzcfCSa3CL+yx
Ww5RaklEWK0a8RMcd7sxIeud2+XY2E3RvrhuUh8qVW01zMWUXgT5sOCxiq4NWb0vSzJ6uYeVj34A
5nQ2hvdt9i1JO5QZPl7Ziw+JhiovhkNEv4IkznslLZGcI9EbeFlsxQGNMTlfNHwn943dXxPguBwK
Mj/lVEyLoPUj4v1+z4yLHkPES9oXdLXlS5Lknh6MafeEs5/V7z6e1mWk9VueHlISvifkRr81JP4I
C8DbpqSOevvSr1S0fTR1xcEZTc8IUDeR7S9PlVm34lsWa58Yff0M4n+hbr5MFDu0qBPoO5TLkpQb
tXOUx1kVjR44TTcBGhhiE9NBM15+ZLFLJwIbSf2XRbR2oHcw1ztFIgmETHTSNfcN/BpxBc9ycb+u
ZhcI4KyECcLkcxUVjnibp7boXzSnG1DywyoFNfu6f5j0tnqddafemnhi7zOqzle2y0XQvH49SMSc
RCrkFxG65okmjjBjfKkTanmICNY0zjGaNfugTdWm24skXq7ZL1xc6etppHkIcYgDClDq/cbpG5dH
ErLyi9Zo/bRHZKsEk1JneC0Qro13JdYyu6LL//kpYVzah0gqEA1AxjnbsG1rxWlqtMOLbuAo7vNV
1WNiLKELP+frQH6MKbKtX6uoXByTNTqE/UW7VnWI4M6CnSGZ2kwiaPRS9tQ0MfQCxuF7g1KIXTQ6
Rb39+KRc5PT0LB3AIwjj8XhwrZ/NEqwRqLZyTj7NYNVPaUMrWkvG7IZK323aVnvbTLX7Vd30jkKd
deiZ8l3Tjt2/7SyeLsSteL3ocwF3pmL2/iMjj5JYVk0L3BGEFTtnJkndeToiCEWHwWxgI3Bb/Vtc
+XtMk64SDk2EKUAB3o+JEKFA5zhScMByMwkVBmQruKw2uZtF/9/H63z2WRmL9j9eJTZA8t+Z5/ux
nMZqCjxuPUSX1e7HOIlo2yOAjjmOM6sP/zoWLpYs5EpFYMTz1FbEheLGzpgc3chC6neYLDTE0VVu
N7J2wXN9PNrZncDMIIES+sC05pwAVHw/s1U40UYZPQrrwjMPhTd3D2o2Nxu8htyNrovu3+wm1vF4
tAAlU3f4nfu9H09HIs/MvdgOLa/wPg9qhURNKvGrsnpeyn+eG2PR1SejAqRinc1N06F0L/1ihWVj
fU7dRnvgye6OME7HoLXGYf/xcOsm/yNL/P/UWEmeLGIqAp73U8tl3KNkhnlHDhpkg0iR6SuWWm2N
Ptf8SFXmQyrkAnbKK/aRZ4jdx8Of3wW/x+daZ2Hhy1BZOwsjhY1KmyILN8SBN/mauE1xistJ/Uop
QXx1B0XSUfT0PDCs0r0RpjrvI4ClR7GY6pWfcvbG/f+X0H2lDmWvyplnqaVl0FSeqGGHJbrMG6tf
5h+IaTi7FiHEe0p9OegspIQPOXqubx+vwuVJhYCLRDpPjgcE6lxFbaEt0RHI2aECIfwI5g9v8USk
z07VXOMVr9/z/HvznrKhVWQSMPl4/70FLB4SI4aqS7PejX1abXjsMLzFw2Nvz+D8P57a2Uv6e1Xh
x7GuYAZJE9ap/xEVIbjWWvmssZ212TQoYWbdycWsNNA6td20M13hgFVtrwx7OU26vvjxUXlYcWXn
fB2gOOidRJMZOmmSfKFZJXx76afdZHRqgFKmdiVduJwmcgzEtBAoiGqpML+fprfQ6lLi0QiHwsTV
ekz1jWcm8imKysjyG/LAB6XXaS99vLqXG4dhSebpCTBTMPPvh43LSF3vW5OLcEj3WtxYodsRCeJ3
aD9+PNTfZgjKx6WkxLsFNOL9UKS2UTdIYYZz06q/OjqWr1FGSQiLe3uZfIpzyy2+o9X0rytLOYQE
GxlKwrDV5uj9uKgrNhHK/15og6O6bXQkg4JS8awbKWbtRgECG7SunV55py/2zzoqSdkKZYPsdj5b
B9RQJ/rBhQZlOg+xIxFI0qFHfTNNxKN8kZvulREvPiUaECqblXG5f7j4389zwpA4cifdCjNn1vFI
KUVySGc18pOiVq+FIRTo+Ove3wPoIv7xOc9iPno5On4vHZKZtjE+CQtCSFi3NiIwEI9Gz59aL/d8
oOCtdQest1a/OyLpYFwZjgzVcpgiVN5TC1GCQR8R+ABlYbeBvlA1RSyf1NnvykzMW2HJ9skp9eqb
W1vm1zhb8cyGOqsvPN1TF+gIDyuwn+ORfmtsVf2DaohIbJchEs2rjhrafDMKpXUfhgpN262TeLV1
MOembDezGUX6F0D96RCYLnvzuOiVU+yMoVerzdDWy/AZ6J9uPPPAaVitCBwgfBUEkfDLvIg+VQDC
MAYt8frZVpoWfy4rTYk3ukj7u9ooS/IyJnw3pLZWPwD+dkIlmyY6wKldONt0MJvngtDrm6ML51ma
0YItnuEph7GNjV869iffVWvolAAmX1kBWFfSzK8LVCd9iY17yM80QVLVfd5skZBN+2Pcd8nDuAjd
vnNtgSpDCwX+3knV+AkKS/61JFREKoXl8x2z9Y5ZZMkkMPAUqAKkCV3xSdNKwNdjPppfkAptKVpq
2tJs4zmSxt7tS7rrYlJ+tI1Z6NtRaSxtsxhIDPj8d/0JEXAXsU7Rej44t6I+pc7sRYWf5MZw6wwe
oIkMjUD71o3ohweUSRUMoexEt2+TbGRZFxT+n/umjaO9GPLktsWHufVVtx5/5LGF6yyQlx6FlFj5
kTkafi1gv4qvcZGhugSCoG3UR6WoEVS2ClEUDySFpvI9N5rl2InY9b6PXi6y3ZTojdgMgwK4dGzq
yTsqdafeUBsEpdDNcwMQTU4TojgWNI/70sFQxhd6XZg7za54YVtVq/ZWAujsHgo+SMChGUChg3mK
8/2IXvEUpG6cqj9qbcjqW9VBxn/b0NWxf3VeGieBhSNWf18JaSzb2BDWL2RP0bjj3mhvnA4VWnos
stOs+8iawMm59lLlOwdVsA3qLFH/WS3aadYCUxrmjXRoH/c+lfVmxJxlnpQ30XjLo4nB0vKNjkI1
l1sR9eI7KhGZ/KrPkfKtHiWnp4FDA2y5juaqwG5HLmjYYLZLDTmu2r6SdGESNX5uEsMpN7kyD8XJ
mcsKJ/ncVuecWzvN1UCCVul8as258sxpBMpZ6NVwHCG2INOedK3zI5e64lDbH5x2hzOUnD2fBzx5
zTOFwngOSG9tZUnrh4q3d3Mo5IjOGC5f4PUgrz1Le1iMw4Ts6QPgTM052p1SN0GVzsVb26SNSb+k
bpQtRqzNwG/rCvmKvOEoj9gmi4OTywRhsNmq3FNcVWNzKBcN9jsP4lj7NTrX86noG7P7ST0s7X4O
ilnXD0le04oJ8DsY6oMrrcoKTNG3YYmPA/WzeRhnH+Fm9KMVb1QRSpOKVd9QFzCL+3ycCvjUhjH/
RLnWmzZFyrWNFOWcKkD4kYjesrJ690BL2HQ3qOZpr207lg+ppdjuLm7dqfJnvbJSnOLyjIPRLf1z
aePDigxm5bV+Und9fNutJkyIAUlkFDWg7zoNdQodAGFU55ZmLHBle6hSL8yQGfhUIjxt+6MT8wc8
Y+z83rFjcGgVW2WHdndxbE189yA32PpJKKv1gShlATCI5lO+LaJ+yjazbNTPnliUdjNiq4TuWDr1
FBGdVISu0WIeKfFMo8ayLIgw4xOpm/sGewDzpmli+79STO498jB0Rzuz78HdFOaQbZ2BdfjejtkU
07/o4yGYhmpC8xWZSoTb7Sky/JZqVryrrbaPcZps0zGIATVhh0fy/6bQAv81FrH3fQKa+GK3RmMF
a3ZbgXDypp9Dn3H7GGhenjIZJ0+LXSEcP3gjF0eRJN5nRRmMItQTNWv2aDotYcY2pdcWVdHrFBcN
GGi3T/+bcke9dRoIKBtlqfvbRM/dOEiWuR+2bq9Moed11ZdCAXzsj7NeO+CqFQk3zjN+tYreIdNp
d02zjURNCaqfnPQnDiMlldTKqbzVYbPgEkKKXkmQIjCX3QJAy9vjhoy2iWwHRQugkvCRlk7m90mC
gyaCNPr8qOOokoATs/ri3kvy6TMYyOIxS6N02Sme3VT3ZtYo5qNhKjQNfYLmqAsnJNV/yXn1vGqN
vMkfi2mxTrMcMZ5VlLn8r47k9FVNGivfQa329B3CtO1NsjbzMOSV5l0357bmj70NE25YC1D7Rlvs
G6cE1Os7wFxeCmrAb4jyaU04Lc6IiFbT8VVMhO9JuzW3CHr0HkRg4C5V7JoqVgY/knUJeCtCvftg
DCyunyMJfYuolmny4JjidrBG+9MY1Sr00sbyjjTGY2tjd2YmwjZqxi40yP7kFnfFXt22ladgy5T1
QBOLrGtujHQoIP3badJt0gr3xMDq6FL6diqt8dbCXuV+JKlvNpladiolVbEC5gw7vSm82Jt2blXa
xo0JF/Fn1kagGBOUvDESGIXMfKQquidXmA4IWDctsu2kDP1b74r6qzTQ/tpSuZUHslqVdo+gaOlH
iZU/ijSqewDmajH4mpL3cBs8PtYeukP/BAoOYylCQO1+rmqHOAt74q9erjvLfVmYLgjUDNc9XyNv
Kf2pI4ThxSkrlF+x7FF8M9ekwzXkaT8cMy1HVPdHeSsVt/2mxOqY3xjq2L1pgmqSv1R4ATyrooCn
NLSl+2pYXdMF2iiGt0zRpjzssUEsD7pWR/GJP2F4Qa10ieN3etLfu3TNs5ObdONPZ4jhSSZ2Y8nP
WiXzeht3rUrptRCGdoC7ujo1LTOSl6mpSX2fLq58spI+S5kgeeGmMyLXxeQwaqMwB7Z7N/c1mPGk
zbXMl8TBxhtqEjLdu4se5ZumtoetV3XAfCpwlG8D74ncVe6EtvgYTyA8rXy00dqMnfiLZ3ag/2hv
6NmG/Tx4gRXbpuvr0P+ScKrEnO0V1Z0dv+3VJj312lyaFFCNqDwU+Zhsgaxb0b5wOuNzmjRLtZU4
BmGr1s/EZZ63zM9oPk/NPp0II7d4q9qUnIjTkJNTJss5CM/Ln5RUGY1dDBLSDerFcR+yWAMzUQKL
v609o4qPndYAnzZmzcwPfR67b4lXwpNDTX+wd2IqsyoQSRI1vK+u3m7yuuere1VSyiO8KZhrFsyO
5LUBItTClexhDJWAGzf2TIAHOh9cx6FALoKovbY1cRshBh3tmzrCJDCtojQLc2QxOIgj/A+fmiO6
zeWcAhjTcWarnmzT0sZjwqYHwFw20YuzJErr60qs9ahPe9VP/I5yyCMWoaDl8NocRx0d6H4sOAB5
HqGTV8D2wEuTUivUWrUvtp0Xw63oQA0vAJ0XQrqiQWLdN/GJxkvU6dn0GzudBnXd1Jmgsh/H29J0
ExUeeuVoD/CX8g4+moCaqnoSWazZSvJTPi2Tu5mWLr+3K71qT0LoctMhpyXwsakk57erl0m+WLL3
ug1tL36Bs1jiUynw3HxRay0aAwhnkgOgQ03cja1S4aVsdIkWkt33Wu5PVS2nex1WTx7q1iw8v6tQ
PuACT+pdLId2jH0w9sA/VtFHomxHR0EeeZmoe63cdmqpdLhDvNGGIqt2BZbK3rZreuUxp7hu/Ocm
/M1+DUkpCiBu2sqmRjpPeZC1qREacHPVG7etGbbpdVHdooPbEaaIQnlqqmV8cVuvACLQ9DJHQRZB
RqWV3N8uwSniToosqxt6S3oemuYAEl7zKr5cpY1zf4e+o+MFgADq8dbsBOEMhcZMeSCyJvSy4qZ0
nvGXUb5CpTai/5axae8kkvFyr3TIpl2hJf6tqkBviToU5WMy4LMChpVTi+llbIbgho/LABBLBygb
RL1i7lQx/1qJsvuPCxm/iyLnqS+i/B7lcaRQ4V28z7RHZFAabPaMkA6Fk90YcDGNjSCAd6ASzeDt
9cRFFE5L2kY/RgnXkF+Pg37ILaXVdzhZIclrE5N8AhMSJ9uYK9zxqeemP+ky8BVsLU5u1BbA3AbZ
DvvF9HqzvEELX/tBga3c6XMyJ7eOlfPxJJ1PZdMPPQJVnUKy+VQ7Waqf9GkUEwILyKJvZ7MYWIwu
z4JCrcp7dxy4FH0Fd7jpv7yG5uBXi2v+otkSmaEmEveTisTefFM1k/VqS6Q6/JIn5BdMNJJAz46U
dCfNRSnIvlygJhOdiiYo9Q57lxk1edgAVQGDSqKb5O5xZqzlMXVwuguRc1LljvLQcprtUS93Gj6A
2jaZ7fzT7Ll98qlWollsSAkRSDR7+NS8DjK60m24KNUijAMnCNQDrQ1KJWe7hppaNyKZlxwVrzSf
xs5YbnKR6rTGl2KiTB07P0BItvtk6l8+3jyXVRoYM+CPqEiB0wFy8n7vxGT2uJpV2dGT9tF1RPSG
ev8KeRvTa/TlixIUErZwnlaMGVAE8xxXhXfRpML/sMMppe03S84egrJzULcCwkBUXFnTv1TiGY/q
JU0xEL5gQd9PjVZ9TS8gskK79tKDni7Zg7KMOGsXrT1/1lv8l5zJaU562uMqOkQOMWA/1OZRhcP/
9vEyX3xg8DSYWPCREcYH63XWFSAs1D1ZgqXDC3I4tHWvw17AIg0EKaBEwa3/X9fr37Mkipwr9ca/
DY0eBt8XRQgLrPn7ZdDquKJdqNqhEa9xHenLjlCh3Xn0SQhVo7L/4rBMJydXht3Hs/7bJ6ANgFIy
1jsARX875PxRLDdMcB/Cme2QlghqeWVjOD5XQ7QqECh9QF0EJ+OR8ormaxJfXR+NRuRwJa/mHXrH
xXTldv7LFkQMkn9WrUaaiWe73TCceojRjgnnZej29Vh6zUaZFPXYT0WdUknLpmvktL8s/6o/ifgV
OGsK22dN2c5Dqz+vRitEClzfIMQQ70cLkWC4JMlR1+Zp37XYRxmLKZ4+Xv2/PEXg4oBzcrYNk/v6
/Yfv0PjK84lOhSeluyuiOPtG5XXAZt1Twh5P0tUgYxH/vt3ovNN6X48eh25djz8/uS6ieK2fYWKC
ksK3ovCMZDfokNVG3RmrDeWUODChc6FCPC/eNYTM35Z77TzxPw3h3vPhZ2VapIPwaOjlkP5KtNdO
7jSPD80onTLokjb6EadVdyiJ4sWVh/iyBI1MFMAOQDFg9sACvZ96Cd2voMBhh3lPpcHPGi6lgEQd
X1WvG8vMz8B7B5NOxmSng32LnnTxz/0TTjLkAhrWkMW98zuv6gfD6xLXCpEo1EHrNnEIXOgmd8rl
CoLm8myvYk9YHaDcigitfq6Y2DkjSpEL90pPTXfYGSX6xbyQLoUzkZhFczOIArpOixmbs/OaPGse
PWrtyQ7UuHszDtpwrTV3YRaICaSHgSXM2hVXw6X//gPYSN9qeE66YVI31l5vCeJ9k6h/bxfecppA
NGW4K0/Lg1M0sjj1KiYFJ7OEXnESyFps0LGmYpFrabtVRAd8/h8PJO19NiXXP/chePmzVqXndjzB
bp8di3qgHmtn0K7JBTZa7Ohvi1ltB2TK2iuDXhwIBqVtCNcHfAbY1bPrf+nMjv5Dnh8toSmJ39qx
ftc6eXNK4rhYwq5ItZ4aypwlh1iFKfiv1wHD0/5Bb0zDwhRfjPefxFIbnTfXxKlqhPMqS6Djfkfj
jfJSoTWHDE4lgBFICzDt7OH54wW/nDu879/BOCohYHfPAmO+/KgvdKLDKG4xn9FrdJJ0dNCCuIvH
IyTIKmxtOTZBo/bqr4/HvvBT5dFDew5tNSJvgE/nt4FBWjTXYk5DdS7nT3h5t+Ve1eRE5pXRrgbO
6NU3U9mALukSIaPPo465yabuB2FQSMC3eWPKaijjYMGWsfimuVOtn/CNitV9LlrjYPf59OXjH33x
Pq6vxYqaom+3UoLODlBdjgq1P7MmZILBS5Hiy4ztyk632p/D5JnXHB8vg0+Gs1gfshf+f46b0oaJ
9mxj12ERI3JvUlj9JdG32MlS6zL/46ldvIbr1OgkrSoTq+bn2dTUCre5qQLKG5sAJvMezBY0ScPG
+VGb0nQ7tF18V0ZivNJmvrwnWVFwRDRegYly45+9CqvSAjfjoIWtJ4bpSFVV30qjHG5TQq+vTULa
2iK4D0HaK0TkZ5XSvbXVQMEZbEP8r8Af2H7gw9AyoeqPWOXZKtSzQqFFNkaoIVHzCvt1vDeN2PBC
4ZlD+W/sTRUJOoDNbCaojWBVz2eOMcdolRVQHIpbIB0x4W61Q8rGc0NFB7KAVUcLuXyGclpckRW+
2MgutyxyzdA34SbxC95fO6uMblqS5IaLPRW6r3N2bo2S3lSlD/d27dx+vLkuNvI6HJAFDSNiUrjz
ODfGBXiipjaELaTvTS3n7AECY7afxuJafHWxjxmKdjqgVZASQLjO4knLhOOeLuUQ6qma7YWpR9sM
sbFAxJQ6ceXR74QWy3/+kivCkX7+up6QVNcf9UdQBxTEkQCSh9Dry9HdJKVdDMFQQIbyaVyaxSFe
muYta8RUhB+v7MUVDlqd2xNpwxVBSmzzfuSaao2DeOISAiGLXs0l1h8p1+rW1ogGtTvOqYM3G5Zc
CHagBYW2w8fDX672bxwX6TEyucgLnj1fvRCtQnZihrgeehDsVSfxC7OojnLM9W3eibdGQ13u40Ev
dxMox1URhujZIow7uzHSKVeymbc0rNI6PxaaNRgBRndOGyjUl6LDx6NdHBWszSHooL29Es4uKJmj
l9AQ0Jz2VDf1KFBsqOlgxXFC/9Auxzcqu6zwPw8J8XdF6IGcBTV7tp3SEosntxjlCYieRqdzLOi9
FRkBArj2KT7WcSOvzHJds3c1Mo9qEQo7cBNWSvl5aIgtSRmxkfqTiq+5tk8kMrhhLWkYvn08twsH
UYpFAKa48GCTMOB5lNfS+rezDNY/ijxVHaZKZ5dBSuk2/Rl3k/3sWt00e8EyjSkCHtBqvqrsX3FL
PyV7oEs7pj+q0hltH3tx5xoe+/JjO+vdT3ZGToqpvfH+OKH9gE5b3KunWlCc9HUI0L4OjuDRxRHt
ILr5ShHm4viCsQfltGrma4BzznWr8EREIHfyaN4W0+QcO2cx7zBx+zVpWrKPI1vrH7PGUA/ZMGb7
jz/ExSnynLXssaJAf8P813//x50FANuSAr+zE36Wg937wjAAKFtTZIsb7MySK3H25QZbpwqclgIX
wK7zbHuRBhZ1UVmdDLdqzc+KU6nFThTQV67s5MslJbM28Emi1wZx/VwuAJIUfVlbqU8FEU06b5F+
G1ad6T5/FdbsTqEC8KpF51kRww87MquvH6/r+fjYSKyCBZDgAJSBW1632B/rOqSx2vIUJie0dcVX
I9dNrBwtJOH1VbEjaqvsG7znZW8qQxFvPh77/Dr+PfZaXeD9W8mFZxlUPjUK5iOMXfG6+mmLiCQt
EDqKTr18kaMoP09JO71+POj5mVkHZQeTVAInJo04e3E57Jk7F216SiOOvZ+CaXoyxwYXKDnh5pnR
X4+vXJDnCg28s6tIAO6skBh4eM/lVoE86jisLNkJ39Rki8xPFCLuLB8MJ5Ube7KLA3r4ddDj0qwF
rQSw5sCourLaf/nSay0BGDxemOzss8siA9fSdHSrTvDWjVePPt29gvjwyR1MAGpWlE1Hz1HGjYUC
y5XT9Pth/fO+XheARAQwKMEOpJWzd78DwaMhVJadErqJeBvQAYZgHtPM8kucfT61BXguem8tzrtL
vSwhfEUlCvJYoXH+P87OazduJAvDT0SAOdyyyW6pJVm2JbVs3xBOU8ypGIp8+v3oK6slqOEd7AC7
O8ZUk6w6dcIfhnnCLKs3l/24gK4Cr29FyDC5Vy2A7RtGCfn3SaYXJbj/tFLPfjSsfw4FW5Ns5bzW
HmsKTrev12M/B/kHVyGNG2kz0NUQFT3UkLKhRrQZr8N8B6ylVB/zXIj/5GhtBgd5gYxtz4XyWJud
/A2sa36yVCbKKy03XS00XS6L2wDUYvYVPkup9knQZMltZQls7SeGzbfgbSpxSjs7/a0yvQhir3bn
E0LY07RPFrO/WhjngvpuhfZf2ibKQHXCYkTEpCZvu3sGFOMtXMR+rUO6d3UeSTmO8nFhRl/sVde1
yH2i26CbB6gFtsGX0J3qe9V0RkxU1dJv3dot8kNjBmPHrgQKs8OJ1vo4KpRNnprBETLUFmMUQ1xZ
0tGvbKtufqeIHN8b6Tp+q5Xh1riYmdOTYPyE4tGaqf+G2Wg1EJ190V0XrkWlGBDyptC2h+xG6xLH
jsfSm/dN4tBpWnFg2ptW6ifHIOixSVWlgdEDwJqpfGwAveT3vTHo85WFLMQHGDobLMEbEaKYnXVA
erdh0rNDGsvT4qzviuquL4vk2kZvUIVB7nbjp8XtlLEzGibaZIPA4RAXk1JEnYefOyLY9AOiTK/m
p3lIqvoe8o9odk29Crza/cm9WaCvJjtnHGkKB9k6XBetbIZwadBJGjB1nUI0kfxvUF9xlTXNThVR
zsRzjATutF8R37T1MJ8HBnuOl6ofI8LnY5gBHfvtzyhTfJgKC1v7oTTNz8G49JS1OHYudy1xAi72
1FXerlgVOJVqGawbFwtX1HZ1v5dxxozgG8xM+WlO12JzL/YWeVhF5qU7ZvgpAkejFey9GcG9g5HY
bBGg9wviTL4s9oz/UT1DjtY0d1gx+/q+s9a+upqrThcxmQ0ucUbdDb+mRXQ/db118nhiJl9+tL2k
LW5XP7GNgzY5nXEXJJ1FX2Z0/dM6Omt7HUxAXRzPmcdP2Vpaxi1dxPKnp9JRDxGbYHJyyKdWstco
CB98gQHl77FTor1ph2AAEzha1TfgHb74D9RDWnxy5spT/zlM+oq4hiuYoEWGffGVJboW0+ixqAEo
0J06zFQeVKnKWj6OVl5lsW11YrheAiXQphIrKNGKM9BGSN9KGSWJwsZNNkTJa2VPtNlBHejGZw6u
Zj0kqgS+4U0pgvilNds/GcfOZSSmDfFUZLVthutYDsMTQCjz2U8Jex/lnA+xbErdeMzSEaxZYqBR
HC2gkN0v+ZLMlNIYMLkBrgqr/ctweUkYFdt6v/OKtfq06e49VaVIi2hMdeeJVpwqnpAK1sun2vaU
DEs6n/K6ERlSm5PQyl5DYbqZDRgzYOGmqJjXoP5OuJbfmROu32oj13/pmAlkeH4Dvfk2yAKpXb2X
/gEN4MCICivppkNizMkINAFH2Eg5ILAhLUz8QTsYRH80JL2YEEEl/TNC3Vt7UA3O7axX0Nbw6kIm
H/+XpL7pemWtO3sSWPuu0jJ2uafD6oXdOd4r2dHa7vR+rb5qTFIAguJkyPlwpm7YcR769pYZajLG
eocj1k5XLr03c0jTI3563CYWF8N3+L2tCEHhu0OIslhwY4y26uO1mT1nn9St0wA7ngsVN/mafJHZ
Mvc7GpuyYWwVNF8mKKvdDmHa/ssStBzahHr22cpE8DUfkZG680wsrfUU/b6j1ifJIWhsTd9NQo7V
FR0jBI/CkibusV3NrDiAMCW7qVrMYNQux1kAyCdq6p+NtF7sY4PraXptIrp73Tnr2HxqGWG3Zohm
XWpEQCmzu8AuxuU4crEfNbrtRoQAZu3GGyb+FJTgMSNSNUTEEmnMGhG5sb6mFco4hzYADX2gYsu9
yAecou9StdmDuIZESydcwHQgIB1MdfMQVFxvz3ZWmvXHdpSePGKqBkwob822grO79NpVk7bidyId
A1owcXuy46EybBUhWAr8eAEKiVkmc3j/SyDM4Bl32mzd6UtVeRimI5YRAcN1MZAXAOivgbP781WW
2rhCAdMewE/lI72f+2UYkuaDzN1pvqH1tYKhrkBmAMdqsloOX2c9bbPrGRmD29IPiuK2mnp1rJAf
1T9PgbKP1Euo+WEbpo3R4g6tQTY9ddeWgbh7RH1vVtftNA35bsaiNIgc6pYHhd/Zk420o33VN4uX
PiekpPPHDUz2lQDS/BisVLtbIb+Wx3SBRf3FocsxxylqgTo6/VplRD7idMUj6C2jO44+wngdznFZ
rOeOML5TOmgIgppdc7uxYq5huOO4WZVug2qeK1vTAQME71TCfszW9qDGdm05ycouhtsVqTvvwzrU
c/97dFPvd1o2TbOnC2YPVzracb8QkwUPjDCHC8ogsXNGwQYD4CbacBSAmqgsDqtT9f0POqVzG7l+
af8OGn7KLljQ3duDETfsSLnCMX62qWvUt8GKRDK4e0DZ5TO6fm1+jY+kkf6XjIlpoySZ1M+qhPZ2
JTJECHZ+WU1XiGDa/rWlZc6pNOhNjnG16PQE6ACnN56zKCfu616zrhbN62zI7rZZ3mBuP3/PvGwa
otzRdO0m7ZAVuLFHrxQ7jLJs7zaZfP2QwVct902NaO+TrvTgsDDWQXRLx45oj9JHU/8QxAmxq5sO
qy/PQ5Nhp8CUuIeS+9TYb5/TRS0oCbJQDgjiNzYwObgWdL0+EKFEFulCNHE64Y5wvVkcFcgxpxLd
gtbQ9BZOuV+dNCsHldlqo53sq9riwu86JM5A1ZhzZGa1mR68FYnCPTniBCARicM8nAzkDu/qBaz0
TptFP8aGKMUYucPgPKtgXsSu5Uc26Ih2Xh7PTVD+6AC7QOMOJoCLQ1Z6e99OJ9IYv0nI0IIO1K6l
BU+mWDz5w8ubTCvIqfXxP6/xgIo1Qw49cdIz+odTavr5XW+vhjmEbrXmd0Xdls714vlZVCZV5sTa
qiy0La3aXUJj9qSzq9vWSmJS4AX0m1e4NshTzcu+Ycxdkuums7ovaKHigwAscoyy2p/8D/RjZHpf
eTUSjQs6iYcKs3ZSOiZawUEbpFcDnWzEAnSuw2gShk4bFMgLhSA5vY/weYr2rs/omHymg5SfkE5b
6ysV9IiXkmGYXTQjLfdFayYw7gg2lpW5mxiZt1fovWLv1Welo8Xw0UDvdw4wtal21LSbkTxQoQ9M
rK3Dsku1+aeZNWIOvbax7JjNDUjNN6uFxiS97B0Bp3K/FYVd9DEGCnNBpKK1FynTQ+6iy/CgF4Mm
xa6bLXmXWa50P3gtHLQg1IELtzcNltno8WvggncpeRlG5lpugLYubaSn9dkP6juQ5m1P4zXRunzX
kBxXtzNi8zl7ttQAWQC13jJumvyfsKUYHZJHu9O8DfOLdEruVtUCiLqXj6qvnSIyGuRs4sxz8e+w
FA5o7ppry895RYEvgpYyX3d60YO2Q8QjuBNJuUJZt7gJzI9tMMtPqy7G4hZ6RdBDLZBBL2qYREhy
3K6VkX5zNSftr5MxWIhbdEbMz5o/FIi2WlvuCRNVilgiB5OiweWXmhcGDZKSzILW1Npzo44ozObM
RKJBlrWIajGXSM0jYnWXYsT2AyB+y3h9CLz0oBXldJVZgWrRyi6KIhyA4ei38zpr1g6sf9ZHBs2p
al9l5Gs7HMiSR5bGOnXolrU5Zl3vzgc2UedAX8qVvktkYBX3SylX7eBIo6Jj2KbdzkRELfgwjRnp
kp2mtXGq1g0zWi51WhzTpEcEQBWjlDEA2/bKFWWmx8hiUeAZoIJxlCgAX0ZO0+hMmhkFaUkWOl3Q
NUSyLqh3k5Z7FanIUMw/fI2EJCwH31GxCIJSjyCXOW3oQFxbrslHzOFq3QjVaxe4PTKBmpeAgGWW
iMvSpna3lYy4gWYQD5zCKPy7OhD2GvOW4SenuPlN4dCu7mPlmmSfGw9F3Milkh1sIxdu0zgoaD9l
pTKCVSPiufTX9BGF12QfkOWLOhrnoD95iTnlx85uskcjW7wlLhe4sUM45BDeQ7Md8yZWWY346dSP
fXklp47/f+sL+zc0mrSKZKcH1g+4dnRQJVcF6Pcqc52vybqA80zMVfNjsKFkzjiJtAqh5GEdUM3m
3jB2aUGMaMIMI5HiVmWuJ+8012zufFNV5pWQGMRxkuF0Yl2OHO4czqnS+W7VUuymqU++uD7wn9CF
fxahkOPwJkGXdLt2VrV3FIjEeTEyyNO3ZbQHnsEylYzJQBLePoBr94SDdws+1p2n4siV7seonK91
hJBY8LsnghQJKAh36H8ORZN/7ZC6VaeqbKDk6Qkcw3rOrJ/wQLrlzpOgWQ+zUYtvqGRMy1HHtmjB
vKYphk8y6YdjZfdGE6VzZc1XxWCae6NFfwO0cNplx6rxBM4pS7HW+WFag9SJBNaCXGRWNoKFoBuo
+Y84oUz9cab++t6twvivzdDTCUsfs8eDNfJtFRdZFQfK0deoHi1MDcLWyrouDdtVQgMiPwcGaUp4
fqEA7v3JMFWh7wGEluuxpsM87L21aVVEUePMO7AgzdNSdYBGwVa4ARzKriCS6s5qP3vYr6t4mRKj
jQ2A50bUWZm5GxnIV88I06/BvsJG130wwS7Lp04bOjfKVkx9IrE6qb1fvMz3QjtzVn+Hormxfkuk
q9QHLuF5iIjclXM90Zym8nV0EGYdyt+KgJl7JnictSyO9sDPhytCFBM7kdMrPmBJ7Ep0k8F2hys4
k9QOMcCsaqQ5hTGTJLrrEFPo6E1IImjPd2PRy0/wRGR+cN3adA4bz+A4uwCuQqOsoO04+Wp0h9VA
AhPUB9YldwWH53ufESgiK0hyf593U75AIuiyIosTK63Uh8DtBu/ERWt4T8jFk+6HAIr670biyPxj
B1nYuPUlPdcdTtTdegfxyQD/vSyVHlteF/wgsnKP1Y1KW0y3ySZDvVuAavcSVkxcjlqX7VUu9GcJ
ZFPf9WMKgDrBBx606zKL367IB506ztUGEdpGlmj1hS7j656u5diodDIn8Pkv/taF/Kuf3BtrwR7T
+xsD4ajpPncNQbD0SzD98CnbQ+/Rj/hcsXP/0VKEJisoB6R8HWDR4JfOOfWulUs/L5ryxmr0eo8w
PYFI0+CAhl6WDweJWPh0RCnItS61d7fx88tGIRNcVA+ABDDkC4yz7uaARnMpTFYGFUIKR6VdavS9
WpOZuBA6jCyv+iFUAYHDRMUhdHvT3Y00WX4Zk6guDK9fIRQY/lkMAYHNgYxkjHs2KZGecmbb0Yqb
ygd+wXW/rkdahmVDF6Rtnzrwx8PNUvQMrWB+fMu9lJYA8BVodAYsjPe77a+azgQP/kNmTs7lGOfu
G5payjQwB3GbTU55Mss1v5YGQgtEsRLyT9EiLjl4ECvQjI/fX/pVo98CIwVKk8kkunv+uXJrxwEd
bVAoRw/v1S/m2Cd7zbZgftjWdAP58pJV/atHZeMjsQceBU8MqFpn0ww8tMRaW0txnNOu2aXz7Nw7
SOPfrfxGtsDWi5qHZw5jeumLvzpzrLzpsWy+fXB8zzVZlEth3NtBeZQKRHtcLH6ff7KccVEwMIEx
tMjQE7ih+bQ7P1U1hmoLGc7eq1FNWfQefpC7jEsQ98VUB8+5pvT1UBCd7L1l9SUFZAK56F+nIkyL
+TIeiQGzGDAlf6Ymf4WKWlUVWJMif5JCrrENhbUK7VQS26Fjccm3cHtvacW0wGjaQmFIgAUWkd2V
wYWtcvYC//wShuYbZQSQC7/mZdDaSmLsEFT+ZKFHWEQpsn2HOVvTg9Gu/ZdgWqwYedJL4NY/ceGv
uMGyYDBQQMOvjCPinaMh5NCvU6a88qmos/YebYoC/r1eWdf93Kx5mGyM/DBNp64NbS7KQ+8DdfGx
haN928LxRKMK85j3T80rEzV+FF1y5MQJoui9nA/l8iQwZl0QKNqqTocQqvAYedIaId9JdGDCtBs9
kkFYPSJq66Xv6BbnJuzdstEefdXlvzqC+88Klk8dWinAyZ1ZpuNBzuV8ARZ0PpznBXqb1jgvkLaZ
6f4B7f21g8g7HLl26fLAyehqMkHUtHAtg3sZ4hAm55DxJrJ1YD8NnNUoArUd7oblf/akVV/4NnK5
WdqmOY25Yf6rL8z227AKBRlKPPYNe5swv/ht4PGsMVAP5LnyBmx28NmUTqaHXd1W1w5v9BIm7izg
/Xkb4MC4eAlBLn+9XLG2AznV2qgeyiyBmlWMaXIbUNSgLUDrLAtbZZWXBCLfXtO3N2gYCLRzG+Cx
mCpz8pR6yGh8fvZcf/lSQN16NpYijzj09n/vb8+zIPvnGUER8r2ZmLtc9i+fcbO3GviO6sFeHcj3
tWxA3pbLk9l6WocouEaelwTyIxVgewEi/dbSwBu2kSAiYuhVv1zaVQhekBcuD+i5y6vR15xNj8r5
2bS63BejY1/rk/Cfqtoent5/6O2hXsaJTebTxn+YQcwG6jlbuTKAt0tW5i4vPqEp0PX4DNFQ1YRp
XcCGvbEW83g4ZijI2+Aqt1D517YVbRcslb2sD8VoyC+G8oebTQFrRBgCrd4Lc+E3dg+LAall1oAg
0rnEHeO7qQBpvDxg0YUnwEDua+DwOY6givUReY6iQ0Dt/Zf55ppwCQIgUh5/b//8rwech0kLFAXn
A8HjJ1JaM3eitANt3xS9jSzSINvhQk781jt1kP0Cy26hguSevVODdpGFqjCPidDmQ2s297UsrFO5
LD/ef7bX9xin4q+Fti3817NBu9yAwOvyQHjeaPs5LsM9cj39WHlPCT5HV3ApnZ/vL/rqhQIPId0H
KglJY4PVvVzU6crVLzNPPTp9RrUdpDMdlKQInG6fNUBzEAuCqXnhK/6hl/19JpDPAk23hX5jw0Cd
oxlk165G6XntEzBgqw2HFYXzWAUl2UPW5tXHpkMC/lqYuXnVpcw79v7aGfp1bZpjcBCpJbvjajx7
bts/i3T1PtpdLfcQztfbbjZ33eDsSm+C04uqTjruKuUu+mHprEKjfHfQ9qZZHKAwg0NS+iDsRF0N
iej6nZvK2g1FmyPCAuTG+miJlDkHrp79acqQwMChfZm/5EFqJb/oXIj1e52r9lczLf6tMieY7vhe
phJ6tOkXF17aeWlAPUZ1An0I/BYRFMTYy09lt5OXLCC0n3rqAxg7IofBZQ6LSg5GD5MLLIHD1CSn
WfGDCR697tKZPeR1HHpT/VLjC/lve4ewRr/F3ZTSbUDjr1w/2zaVnp8MT0Y9BzaIigbD2aTWcEuh
bCmiSvbzhcP4Kuva1gT/s5VJAIDAo7x8CYJuezc3zfQ018Y4hxnV9bjL0cWo6RGtsx17RjH9CnBj
9nedL/U7EcyzQidjsnH4NdamB6CESWp14V2cR4ntdzmA2TlEhHrQhi9/l2qhVFjJ3D55w1TdiXVM
rkATiXW70Ogj/POLh5gacIviIAej7+wyozHg4upJC8Z2UutHkoz+T1tYs4iYi8zoB3j+XF3YfefB
iecDu7fhfygEUTEwXz6ftAZQCV43PmkV898+qLsTGDx9L2U5/+yJiM1NiZjMfIEkuMW8F4ECVN1W
BbO6+8cF6OWyFcqFDNls7dFC3FQezMH17q3Rl18NL0c1rSLoE65qr7nJ17y59FH/VNsvl2djA5Wk
bQfW2jsHEvYJCge0zL1HJJWYeTjKL9XXNReLEzm96w1P0sL2y69mhy3XJE++YWnO1bKkCB+Z9lB8
r4SVBYfZJsoemOHKB3/JkWopTGnIeLUnzGGHZbbriAmLmeN/0dculf3o91d20iltpnaAr6YOOE9n
IK3xckUVxyiMeYxUS1MDrQM9ePKXDYC+JnUPl0cYeazZU1ocioadALJ/7MZ4FomJs32ZacOdUmkw
3zNKCH5Txvnt7zlfFvthwYmj/eSgdsC6U7/ACg51pN77OzfRA//XP25i9i/gLBfgK4g+EoiXnzbT
R6/zVxE8Ij+BGIWH5swjJnjVTWtmrRvjftFcknZ9tYnx4wVvzHaibKWqOLvKQQk0KFbQAVV11gFx
yFP7fljqkkGncMUm58M45LMhjCbZv/+wb67MWaWpQW/LPCf+ogSy0qSe6iduvZmTQitSH8zx3qsN
HcHnBQ+DMrkMXdwCwd/714HoATgdfRIw3sjonwUKD+cxy+f22+YgqBD30nCeUb7wgmOH3YS3pxc3
T1iSrvgw5pp+g/eI1uxGtE/SIy5RbnYM/IaGqT5lw/eKkfSl5Or8vdDl+sPBJrhYFr/27E5L0lxv
LJzpnsbC7e0QFE37HTXIvomTxVbflbMkDx3kfy16/3uch+s/68K03+gMVO/nnJS0n0CsqFqcNCdp
AeE0iDT0k/8pm9Imfn+pc/wobmI844ZE59KCdX5u0LzMBuACQ9OeetXKm0EO7fcpwUpPy0xj1xpd
ZsWVXwXOTmItn19TG7jXg+PJ4EK+fh5Lt9+xkZ4tEx4Qd/bZ7i9sxva4JSdPy6R862rFLPFLKaua
AeqM1I29IYB2tRhX87bKuCr/8dLirjJ5/j9GQbBV/4hG/pXeroZftB6sz5NKdD2HRIHSz9Qk83PO
vBpWLuO3C2/+9QNvKxK4uY7p1Jz3EIVJ7NFQuzqh+DQe7cJpo7ma5w9VCeE97C1uZ124SwMV0pWH
97/6tnFfnDyeFtilYUJ1hIZ83lXOwM3MA6arp06U+kGXs37blGMCCmDIHcBZ8xQPueXcY4HYxzTE
6wsf+/UG/0MOskmxKQZB3r+MrkW6JD6gz+IkpmW+0YzGOzig1eNitLVL1+Rb75m9vRVHZIFIPLxc
S3rMSBIjK09qbev9lDrVV+nZc6hBKTvAtlu/0m/Fon4oi0s16Ov4sanZu/AjN7kOCDovlx67WWP2
HBQnf3WB+PdB/qCnYxd3QGKOqwy650RjCPP+tz2vmdjJ9GyB1Hg46mxcyZeLKlUxq5F0xJHNgkIL
bAkF4MxAYGGXZXmhQnBVxiVOwxtPuhX2TMYRcSDLPOtyagbCUn3WVCeAfu5xGNfhkZ21ks1inkDJ
Y7lfhlUT/76NUNAJeLF0azC8PYvP+RAk62it9Ql4xZHpnrB2M92V2JwTJK7ef61vHBnaM2hV01rb
1ArOt+zKYUUutzo1STJ9qxIVxIaNgA12ye014t3mTUtf6isGWcYdrO1LX/Xt5UEa/aFo00d++VV5
+QKNHJevOqpK3aix9+sQ/ghd3GpsvM/dAkk+NRJGhCkFa9RhueFeiJFvfWTaGqhZ63DswNu//A1D
puhWJ0V9SiAQnvgTMio89FIHpSNnGuSLCJXWyH/sjW37GaUiklwXv3e22MtV2yoL+rnN6tO6uOLK
DZTuxmhcy0PTSlfsVDN0O70OoOl0FFjvf/S3zhKl00bEB4JDJni2tqPlBYe1PnkLIK3dDMYWeIlU
vxP0psq4WRHjvbCnXxXS9CEZ9ngcXZoQG43k5ZrpBK7cy6z8udXMZaS13EMPzeYhjQcHFRygiiXo
QWFoH9REpnAggXaOXg+VDGiRnpcXapzXCcL2e6BEUzaihAIF+eXvMZ0U990hzZ6XRFjgG5t5Sg7I
AtMZCewWGGZKHaTioGgzL9bVkLdRj43uuMvohvkXPsirY0AURUx9S1TMbZ5y9nIWPUv8ybQEeWI+
/FyAMdymMzavhzFXCKQMUscWpQb75OxG18zz69oDEPL+pnjzN9AN1il68PI4/0DWgjU6k/rsuZfO
Gs3snSutzcrvRTF9n/XVe8qsCtnTOknXneiK9EJ8f3UKeQVMtLi2OROMPc/us2Zu58ZB3vC51oUX
c166nIFw0kfTMARfDeb0t+imZRdS0letDZhczJK2nAFdWGaRZwGowXN0lXmvnRDeK6IGK3p9l7WU
caUZZE+VrTy0jbtlQ8EMtzY4g6thKbALFfp8P7MxL/SS3/oIzMS3Vj2/iBvn5a5UFCTQZzzxbCn0
QcK0hkmhlmbVkRfJ9dCqFu9WJEV/1Sx+E3Fu1wu74FVawfvYZhPbmIj68Lz4NpyNe+uu6AC7mXgE
uhOcNkmu29KzyydXs10kfLKu/KnWYj69vwFfRSWWxo3W5VhSAjHlfPnsQHbxfnbYAYaSzRUSSJIv
0dFM6rLl6Eytf3h/vTd2HOUoMyt6oj7T7u33/JUbW2tmTMA6smcyrPlh1MuBUszUd27m6NHqJPbH
VLAb3l/0jYdkb9vgDqkO6W1s7/+vRQu/QMZ6NvPnAKXfe+jehJXOcNEzl3hUa5coWW89I65H6ADw
brlmtn/+13ILpYELlaxgQi18BEW1dWfSdYAMmiKu6QpgwJZZBheCq8O/9UUeDj2Su3wbr+OD9upW
19oZKrryi+fawtJNr1P01MZVhzBT0G95/4W+9YSBtyWiwBYMMsSXT2iPkpAKVeA0eXiqK5rVD62x
oP+95h5AO6egqNXTT+8v+sYpMU3ENJgNIEHAEPzlomvqapY+VdpJG7WgDUWQF8/WXHuRKJ0pIlu3
pl0N4PPGy13vwgl94yYlF6UL64IQoTl9PtBD1UE3c8dNTqLBoy804dn0kJ16M0Xb2UiAnboYJpbo
rSOPm9TDrsU3lDYspOuwGMr58P67ePWxaZEzk6e+5SNsGfrLd5GSOC4tYP8TCuD6tbs4QD0zOel+
VA4ADy587lfnZ1uNfUUBsu3rc/OI3jRFIUc9PflaFsTJVOmHLimOY41EDArcS/Dw/tNdWu/sZk7M
Tg0KruRpFEX2e/USmYZeN80VIr7uj6wUg/l/PCFCaVSSgGLITM72ll7lLWI9dnrKuva70EYISYNX
PEowajxgnX359wfcZnsOIDDa++eTNobCeU67MT/pg8w+AwGtjpUn+r2WMDXfkRD6+fX7K77eMJSP
Bo2xzUcUm9mzOJ+5YqYN1+YnVx/xmQgmAyCiTutjaiv90tt8FR6giFM48joh8Br6eQ/QR8vRoOea
n/ycWKeB70+O9eQNbaT6alkj30usayMFYb1//ylfbxwW3obv9CQIFeeKKMZiFo50neyUKqBku6UN
Si3S7KwwYoD48gluGaS+99d8FZa2h2WciLM6BwSM7sujCG8B2dBkLE7DMDRPSQYjBrxwEHzwNOU/
Jmu5/EqsvsKloEyLS75TrzNqulxMbGm0Qjoidzj7rs2QZbZWWMWJ5Cb5VvU++tlVaomDViXOD0QA
MxQ1OmXC4U6p3eUiVQxzoPvneMTPcFHq3hJ78BJniWSCEWUFHSs/MZhap7jPnULEejEvDOk07/H9
N/4qX9uemXx1yyARFzvfXjCsFxm0WgHFRUdwOKiV/NEv9G197st9FtAyCMHptd/qWgB0h6pRnN7/
BW/sM2rnPwn7JmJ63mCssnT1i5WeE/IDo/mpXdv0UAhGQzvsEMReX8vS+NckdWtncgUxGOdcvRq7
GQw1lGY5xWntxl5GnQjoX7t+2zxosNKu4NEGP2HYDOMhHy0xcBsk6QUc0xvHmmE2vUSgQkjHnqep
JVYSmoMfwglspq+FreGVd1OvTT912spBzDBi9p8hljYXTvXWu3+R2fDoPjGZuxf0IFOUlycMjicJ
XJ+Up8rOcxnn9WQuV4Amqwtf9Y3nY+RKZUI7AtGF833ljsDqq0rUpyCT1hdn8KH/QUzfSQhDj7wO
ca+gHV+4eV4XQyDr2MeUf3jo0Ho6u+w6Q+Hak+TVCVdeJb4Xid2WB/RCRxpQmiUeSCV7O9K51scf
+mgjumAg6tZDx53Ga2TVhzXWujm/VBS9cWGgkgNVgnkotdF5toUmuCGQAqtOhtWladxCKQoZi/jT
DZrfvbqQob+xGirACFjz+mFGnA9dGxuow9jyRaGxjd0n0OZIWdLz9IpfDjS+7ELMfms5in8yGSDg
UCDPYjYzsb7RexB18NomKOQWNdaOfpf8T8Oc7Ov7weKN7cv7Y++C40Hp4dySypAjljEYT8C+cKz1
kCbYBx2TvC6e3l/nzYeyNvc0pCDI0s42EnoNTU5oaE5LW7RfjQBuE1r0TMkbY7oQgd+481BQoH+D
uTNqZ+ebA1lRhHvQnDi5/jriGmV00w28MOOqXHF0qqVrPCJrne/L1RovaMm9EXq5Z9DMpXBlvnM+
z6pBpluptdQnvatwMLDdnv1fJN5BwmJ9GIf8kmP2G1GBaLftErJfhvNnqbZaAIdapdecPF2Yn7Gv
LCNJFYb4WFncpUnbiZh5FFDO97/mW8+JcB9YE8p7ItL2tf8qIo2hG7LF6toTMgrdDluELG6tooms
RYLMR1L68I/r8T0BoJuMFwBn8z9erlcuUJa6pTRONqPhGxwBJOAWm8k75F7YqBJ66KV54asNyyrb
WacFRdOGueHLJTXbp82O7cRJIJ+6T8tF3hfpgP1ApSRg6vef73WmxECQoQ2oSATp0QU8u0VKa2iA
eRvmKTcW+eDV3fzRnyGv7asKCBI6ga3TXU2GAUW21EpcsDrvGrTAJS2sV9tpm0sSCuiAkT+Qur18
aIuxIxoJhnXC0Uy/gnOqnvE6gmngTzWug84Bh7L8ko/jKwQyuRJdHrgWjEM3hbCzh6/LuVlEYZsn
zKPK5zydUAlEGPbjuEgTOpVS3Q9dWdjQ6cP6XLd9Hinh4U+GLyLW2h0CBUufqt/vf5JXW5wfRVOG
ES2OhHRKzn5UUxRS10fHOml1mf2YZFYmWFnMgQnpOBHVVZ/1gD/eX/P1nmNNhO4QkQJdhpzRy9c/
UKznjXKtU1v73vccT74PHRILkMZSM35/qVdxf3u8jTcAXH9TU9p+yl8nGHbiul2g9mlSsz3s0Fip
y6iftUuSY2/tqK13S0gkObTPu6nCH3W7W4SDG1rZ3jLWt7+JCYsQKQz5y8HrowxHy7p0Bbz18dAX
BQsFoAHz4LMX6WqLagp+0WkY9cINR2eCcJhJxFj+x9l57bitNO36iggwh1MqjMIEjydo7BPCy8uL
OWde/X56fmzAogQR8wE+sgG3utldXV31Bvrr1sfQOuj53F7Qa99OyMeRnRH7L2C4VVPSxvAr7R0a
gn4v+ZZe3iX9gChG3tlL4pOXX4+OCRMjSyA4Mdr518sx05XSONLeq1BTpUcLeQxt01S1bP6+PauL
u5RXE+AMviCtGpQ8Z6cAOiqAmcnApViTUSXWG/Eed2JP/h4Qy7aZjaz5utdgeaBbayULm/Ry8zA6
cRGlfpEJzY2DqRoWWdCaxnsRKojCSwUaX31Z7hAOqtY+vEvJdcyx3N6e8+XmOR9VPV/cJC7DJFEl
RpXH7iVA5mWfQ4KCl6Ea/0WQoxcut2trTBZLuCVNdxDmOx+vQtqgx7LQfEeoPdkkthpsKCWGbmn6
9QNqJOUq8lBpxvel/R9mylwpDiDTymUnttlfQSDqfEx02sl8R7QK281El8NVkE11tckdFN2C0ccC
5+uLKzpb1OpIby9K7N1g4a1YJeZ7mcT6DuqZt9Fb/CvXQApN8LGxWf5ze8Rrm4gmo0xGSHePc3M+
SWkEohjjy/XeFKZ96qpBTbdDiOfOKvJVGNNKmtPUbWrkhZd4QNeHZlhQkwr7X/z7X+s7MKPSQNrq
HTR+gEOSV2FYWNE9rCql3mPLxMqD0V+ymRXR7exJCsGBcosoNiFsjO/2+bDxONpZhJviCR0PeWeg
7zMAc8v/2LTUGjdJoP8CFbbWKJT4yLCZX93PgAipQwsOnw2jcz7rtmtk2MZScWpDX0WFqW5OSqi0
G/7OWxVIeb8p1agdrbQKFka+WG/Bf7DA5NLaYMHn0AUtH4wa9b3yFPlRhiyDom/KvsvvtD4MEV4p
/EOYJtXCpX1ltUE2gQ1CfxGo7bzdUBaFDemurk5BBWenyv3yHh3A6g7NJ3uDhZOywce+2OAFWn7X
+0ZaOMOXqSPdc9EdFP7Juvjs51+7yHzDyZA3O5nIbrTIPEjOHxNU7vQka+Ok31kkS3ilmoZUk7qE
WbaTMDo39zEWowvx+uIO5KfwxeExCQiBMZc2LYZY5wPE9QnGFG6n/qThMDmGvyKlNxYqTurFFSjG
orkArIy6HrDF82n7VYQ+Wa1XpyQKCmflk9a+jL3VKhuc7ur7amwlf0My6yGwFAUZjk1CbK7E2Yfy
UxBCjdQHKaqxF0wo3RP7oJZgl+RjVxtJ1jctMCRvG9ddf8iauqIHiCpw9oAma4uGFmx9axXk8fSS
1NBEvxiwmBkVFy5bIEbCF/t8ZlOC6ESDIcBJRSp1PeXCdM10qnWIYdu+aYtH0rpigf56cecxpg1x
E6kZzhCh43xMEJHgMC2/OeEwaq2cVtioD7SSpgkJPNkuvl4aFgMKoL6gLAApn8UooEVO5Rldc0Kf
RT8VNb1HYr+09S1ZOlAvBOvStWW0UaIpS1eBrbUoimCR/OWlZsZ0QUUvwKHRfD7tDtmOfJCL9gSs
KXjil/5ok9C/6/Qh3chtpe68Rl3Ccl1c94iUG2A6CM/IWRtzmM/gR1DHBr09JSXq3KucIw2ExEBU
ph1l/dBbqX2nqbj5uZScPm7P95Pldn41iGIPTy3+YFlmzL+zWtTQzLvkRHE6eOtjOd3ZQ9VaqzLz
M9jCZT1usQ5GB6tJg/5+UJzqZ9AgWCVV6H3t21ppoc11Uv5vj7r7U4RH1bZFumWHbLHvasW3IN/K
kursImh9d2EL0nshgbgMt8yA9wrYcSI8Me/8k8Wj3FW4qCQnIx6jHw3UrPsG+TbV1ZHG2EiJkqyV
lr4ClODALSdN3d9ewisnBeILLRUqEuDI56QPp/Hq3Jfz9FTYWvCtREntMZCwTcWgEN0iv7AWSkrq
lf2iostg8cGQFlbnn6xN4gSTeiU70UOv7mvVindYYHSoW05Th0Ocnj85jh+8lqqVtq7XjbK0ypBq
eo5hrT4miC29jFM1tGjD6bCNJ6t8p1I/rYHeO+vEMJs1eEXpmRZm3Lp5nbTxajAmb1dpavqiQRBb
WeOEBmmqcb2Faanfx3HAQ+r2sqoiy53tTNH94/ULGZkW2ewoDpKDVGuhpicHGDIeNdjKYhtgVnnm
Nkbd/wQq5aC1HyOiQ5tO8zcYZ8fFXvD2tS1WLXazSrsi/KeeCunDmQK92sJL0w13KCh5CJzMGLoJ
x+wAWgetKEsNzIdCTTJpdXsmc5cT0KHYLHD5AbEALkNj83yHlrR4qhwbcLKesKo2uhohzFggcLJS
qRnvRsvJxzXcceORVkaEQQG9ij2Std6rjw34c93r/S9Npne2xpU6Qeg0ncytKkvJCuWW/27/2Nlp
EqLKOuBkjLigtIF4mb0AQICDLS117wBmotzSt1fWFAtyVE81GFp1aa07VLbuUCNBALZrws3t4WeH
6XN4Sh2wkLEfgfg8W6rIS2ow/w4qnVqc3eUZ9jexklLwsO2AVD34okYBRVJ62pxbJIOo65Einn+a
YvKsKpOm5DAiLWQC4epV8zuGy7YsxJKt+neKOjKkwyRaZD7PctPPoQV1i2uWNiTvrfnQY+zljZ+g
5J/Kj0hZpOFKA4HxJiE2Fq0yvfvPl4NxYYHn0JDPYXn18LYDqKgADD8fNvVsk77rSAtflkfN1fo4
v7PHLPoe5H2G7hNExjuzsthsRqPaj3HaQZMr6Dj8NisUtm9/7qu/hoMBMgRwsSnPy9WGipmUgIgf
mloKsD8ZUm/TtYn2qkuIf7v4DapCV8uZ3mnPRsT0vqijFY7SU/REpbtZiK2z0Pq5OPTHKRBRdyUV
mW0/s+jbTk7l9NCk/Z/QrLvNlFUob+WeRtGIDpNrqehxyoGKRNbtpRDh7K9wJ4aGjy6okxTgRBJ7
/l0SPP3kCqG6gxRQ2TUDJR9dosM/OrfL2+2hPsuG87HoESCQQWkZZPdsmkhRZW3XxjleA0G617QE
1n2W1OEzBLk8f62HKv8x9oZkv7Sd2bxpkpYjRYUbzp1D1IJBUDSK/yE11IOPOvUJdQ0iMDdc8Mrl
n97srLdWC2JlKyN6Mb7c/vHX1olkmDo8+RJ3rghgfz2hk3JqujCui0M/KuNrXfrv0Vi1D5pnegtx
++pIpMCkFDZPuXkKjOpxaUuZXxx8SVa3k+lbiOLyptukhd/H29vTurLzCEHMikAAH2gOWnLgaw6e
phQHjOjBFyNw1w973D78x16qFJS0Oy19QZ1AR7VkSu1+YeNfmSumDNT5qW/b5mWdX44m6mpxcWjK
NHpqg9T8Vk91/0ORe2331ZkykEK+y40GLmKON5TyqtPrMesOZPZoIDe4i0qZZOxJL5IHSTKDB6r6
b63qL1WeZw9EIJygRjlkDoQYesVzTluZdbLlIRyKvLAd3qethdWbeMEvLOVFXKfcC7GPMhrhVYhL
nG/Qxg7NUJWr9jBZibIZGklFA76a7mRplFZNVdW7wS9Pt9f04tYWJGAaYjbsOMzc5g0Tkze2VZhG
cahUcOIru0nKTY4666s84PaItFlufcuLykBJ2vORDourpPn39k+4Mm3QaBC7eDUKW7TZvVIjtRmo
UH72dGIsZLL7Alt7dZqOkd1j4pJTmXKTNusWdtPlRzWpK1mQUxTSrAuegpzFkdGjB3bIcbgPXKWT
4metQWj+9uwuLyr2DgkcZWfqz4JndP5VpbAAKYW59yFwMK5562EqIPUFliV/ryZHGdwxjEKUup1Q
kfaxrWbNtkfBzHdtbKXzZle0OPp+v/2jLr+6sJkS4HTQyQ7iA+e/qQLK2KH41x2SloIepcsSe3E9
HvZEmUxzPWeI/3iR129wsyn2WoMBye0fcLn4/ACBdBFMSvyi54vSosvbGkl/UGRf+1cbJa11pUSf
vnyiqAyDyxOVJIH9Fknj3yHf7KuxLqzu0CGA+SPRkndqO/YG3GVxD5mu3wmB18XMRGzYs0uSBiw4
c3ISoC5UJGaTC4sGSVhTxY2OhvDR5p5rVnwMuXWVUuhSArvsXwvq5PbKrP2xOWIxX24zDMnGNdoc
VDoHtmv4aIRSAJ6Q9wsvj2QwVprRR6R6cV1b61SBdblCFxV9RojdHh4FuHrrpGE1HqGWVcGbiyOw
U0PaKMdGkTMPG87B7lI3mLzkCXJsULzENgg+2gMj2G2ra9pX3zEz/iuUyIoXhIUrNFWpeOqvuplL
7RMHyt5l4RgrPxXcH5w/U6fUPPIkDRpRG3a9eS94Z4pbDWZlup1CaZ7XZQA3FkXOhk0m5c0JaY7i
3StapziURq79grhSw9lMs3JUXeKDkq2RDjCNVVFiV0ibt03uiqFoshM5qPQnQ8na2Qm/TSQzWZbc
hRiJxGKXDv8F+eDc6xk2ai57r7HRWbcm564DUGSvfEPp7p0hVCsXl5LqTY/G+DXuKOq7euw52BJ0
NQhrD6nK4S7H3vdVgtTFemGxoLsTovmYxeA3FZwmdfBUAGh6NPyJozAoqUhTCkHfEmOAvY7X1K+k
Nnp0/itLkx6Q9+5eIlRjyx+0fbtvXhhk3poXZaG6nTX501MBOaB0NbWy+m8qDBHJpeITvnjI08Ur
3/SSeKOXRWnvlbLB47KMUpzw6rAPMGwxwrT6j0VCfrikyZWt2sim0IcBg/3TS5I2X8hu5q9SrkOi
hgCnk29AIjRmdZMJmV6TXLM62Fovvwc2tvZu6KGU6kYpgDIVGftxJUWp3jwAKBlUb4XgjthgRSs/
JYbjY1/iNe2ASSlF2W3aMPt9FEyI8rgmTxpEpR2tmJYCsciDZ8dS/Fr4w3TIgFXOrtfYDn0qGmF9
sNAXW5tY0HZuqkY5QvptC6DVGr4j1ZfjllWljzXWmVCUVOXQxJX9EzjgtISIE2Hg4vfYXPVcQPBh
nNm916GNkzaqWaFOjxt85OlIUY5Sj4yVr4wLl928tC++GTw0LjphQwcMYfZIgFCMgr+V1QeONx+K
+2foUX0ETEnDvfuWKkjPVzaPZivJ0+/BUAZbLwEbtbB3rswZhQiwGQR+3izzp6vDw7HtvBprwXo0
73CB6B7Sqg43iZYrC0NdFAToZTCSRRuFPBwmxXnsVwFGk3L0+iGt1PI5ibMUd3R/JDIkeVAqq64I
io/bt9pFJgMzhXcFiwzWnfrA/LopMqvpS7U86EpgPOdRmu9Bh0sPap5OfyTJRz4fjO7SvhZvrrN9
ZOrC50+AZgXkfQ5Si7pMzZxm1I+48lDqRQje/AnDqEMP14Twhy987W+N0KirFcnt+E8fITezHqdG
CoW/ibxw516su4lOmQUEHxQgj4I5T35KmpqsyjKONU2b/cSDZdskurRW1FZaqUO3BMIXx3Y2fYr/
FMKpOVHrm1f7ps4Es1AF+rHqDGPDfdD/jhK1UrYTzo45HYc6evYDRKgesjRGz+mLnxyoI6vOIRHZ
JHSk812mj3UwKDjrHD2DQ9yiq4b2QNUfK8NAgB2Z3fSb7uSSvL097JVFtoUkJDI6PPph2p4Pa5SD
ZnetrR5xx3BWqWKH1XtCovg7CfxMfo9M5A1vj3iRMgq1C3B60BxEh3KO7hwDTHUlx1OOVjiq73Zh
ZFtlUtQ7REe031hZOpj4YP2DuLOu3umU+ooFVPaV7wwVix40RE7i95wK5Pc1MCpVU44VTISPdGi1
Fwkx1DUOfdIuTgd5n5h++VDIgtx8e+4XUQs8Gd8XKVJYM9TcZudabZuUv3SUYzw2Y+1ikzq9qpWD
GLiPqutCO/IyVDMa6CYEEBgP3OksfaQ/2edQ1ZUjh1XI80poPEBNV92AHHedEdd28MKyPyXa+C9Y
bKr9flCH6MvLff4rZnPWO4D1KHoox7Ly/JORm4TMwpo0fGq8YfqBNLG+KlLfryCoZX6+cF9dW3HU
HwDBo2QHmHi2BmOK/H42sOJD69FRQuIf2xkVICFtDStc+LyXOwulTJCDoP3FI3gOyvZTM5XN0lSP
gdzH2rGVbVxM8tTfY3lohphM6M1vT4qn8CHx8jZb+N6XR5manaGC2OFj06IVB++vN4oWBWOOF6l5
lCYPZygfufRxPbbh+GQVVrimkWEsqANcHVHAWCAaCK7FLHjYRt86ObXTo5alxSbBBL12ZTlTngun
MjedpKpf/5q87ykxcSMLKXJxb/41Rb1FYwG5WetYKtBBtanX0k0KmFnGNKkpFwa78jXhl0NtIMWj
aDNXPDcl2cDx3lKPMSTHp0GLzReU6KeD2k2lG8tZjzqhEYfrvPCshaffxa4VzSZgvuQ1+BReFHD6
DrH7Kp2QLst9vd7K8SCTGcdTkUPbRNBwYd9efEcq3+xYAgJauwA3ZsVYGR8qUhu5ZKZxIayUwj06
QfExBDm+TxBD+urKAnMkDNL0hUBOc382nllFyN9hRXY0jEjaFiUns3DCZhXQ29woeaycYikI35Sk
056/GIAZmUxCgzghfJv12QZyOsnoDHWsjk3UqM+yOWlPMajFVYTVReHeHusiiWMswEYGkRfgES/0
880apER2J9SrY6vjnWT4TXyouM1x1ekAMSi8BV01KpequFe+JbB79g8FY2BH2mxUP4SRk/mDeqzT
xvBXdR9Kr1VpOC8dFgsbdJ7ahc1zec0ArkH+hd4JoQBK/CzETkFomxL4naPk6cl3fCG86rcpR5bC
ljUzynyuGerRu2cI8Z8UGNIevSAvcKhLhfmiAOLl0dF4AqFWwiuFVvz81+A7xdEK7PFYqbm1lVPh
huqPv0nbluLtZUEOfjMNGmrJxF2BTT//wHmTtkFlKdPRp4aQ7tXJ5HHeyV55p/YZlV2E0O1+PWgo
RZQo2FSv8kQ6g5FMro8jSKSoiN5ub7mLkMUvQiwE0qqQwoTieP6LCj0Blo1t17EYGh/JIVOpk5UX
8kQ64hKGoiCy3Xa48oMsbO4yXt726+0fcLnnCZRELdqYoGguINxjao8+zbPhqOPSAXYeiMyKLkZi
7qYyVPVtiNN0/xOmmLZYTJi9yrn04MvRcOel9tnN087nTsBqDN4L/lOLQu10TCw+gXWM2xrcvivh
2IhaTNrnfvxraLO43fj+lEco+iWx86JGOvKxdAJKxLvF1CxlIaLPNwufRMhVCLVKcBrIZM5u50GJ
KhtR2f7Jb0ZHr++HTOLhCOyrqa2dnUuILspaGuiU5gffVDaTR4E3cafSKvO91AQNMDpixrR0fGdb
htViy5AgETFIGi6Amd6UOUiAORh1Usgb3Z4Sdr0LgHdU68pEkLAbjfHBUPB13RbdqKZffHSK8Slu
fr7iSccvlNhquqsK66Lel7ZW3KV265hcBsCOf3eZ5d+pRTckW2dM4jh1E6XPij1KXvKInrM3rNDB
8ZKFeCbOyF/PwM8fxOsEtQCuQ5Vjfb6PsiSWvECKtPsEQ7pdA+9ldAO8xpauB/HBz8eBqUSnBH8A
osjFpZs0zmjWCdgcK5FwN8QVb4hdlCAsa5Vk+FhvujTLzVUWTk3qgnYBl1UONbDJ2yd2Fi+ZLj9D
9C6oOFwxRG9pbJdaLtn3sYHllZtK/Gi3KtFGgCcM0XJhuMvtxnD0LkBj0mKENXq+uk5iQEwdTPu+
1dVha8ejku91ycM4Ng/iVZmEw9qSFHMt12gxLXzZa2PDwqW/STEHcTZxdf6VPYZtmRZDl9j3Ei99
1IkoXdGH8np1DwLal3YR7z7HDcIxe4HkiaTT7ZWexUax0uAMEGCnjUBSN28bQw2LupEH6b1Uo0Cn
QzlZE7GM7SRhYlCNo7Srg3ApHbgyZzg1KKILmUlyglk6oBDwjVhunHue41G5TrQIR04aSePa1MPo
6Nc9hkjAwZ+1qlfUhcN9bca8dnGrAVlJZXI2uI/zElBsZswxLTZW5yS7MfK0B1NWTnUWdBsq6Pb2
9irPkQXQFT4t2UlHROOcr33+lXEG8odpGscHOfa1aD1Gem3/A7RQec0NHZ1u3+gcocnXdeZrJsej
/zFUBR1K+jDht9ROjBc8W5PkO0g2fVglhj8aljsOVuafGrP1qsKd5ElpV45cjHf4p0xLRMb5iRSd
aSKC0ML5ZPuJAPXXNq06W8rtRtHuMdfLN6MTKdFKcyrnoZXDUVo4j/NPRCGGVgvPG/hQLNa8qSir
6aRmlMSOPg6QG6WOsGhX8v5gRt2EpXKkfG87Y6kMchH6mBgZE9APHUcdYC7nMxyCKSl0Caxba0WK
76qFUluv9G6VVl5ZETo5r00K2oymlDfQ7Er6AJW7VS1IWQsY4/nxYNKC1Sz6qpiicEDPf0nuDLgj
Uud/GBvLwbnbkaZpXeRK35lbSRr7u6K0+no3Zvic/UR82MHU7vZ+/WyM/30PCB4aethkbbwUBB/k
/Cegd5JhDV3K9w5So/6aj1z4KLACfnajtrSktedP8TEaZdnfU7dV3qoe9h/dXq2GwtbnOMRpK1T5
++ix8ggBJf2v3JpWqLE5nodsfzi0u8wr1ewJczdzWDGgWb8WfhCYm0TR8OGlfhRoz6nXT8bdMHTD
h1Eo7bC3vFaWV1Fdtd2db6R5t/H1QAtWjSr7TzUpfrAFSd3wF4mDVIatTSDPkV7rVLmkQZfa665q
s8bl/SDhOJQinsjPqQdalrjfFi4NxTheS8DzMe/sACDXG73vE+UZUPWwr3zHH54UrVZRQYXBrK97
/BytH1E/Ta9yAHLNVYIUws7t73FxIKDoEac/n1BUY63ZJYFjqBWg3Brco5UtK1tD7conv9Skxxor
xbWRpmW+I5lcqorOnm2cPmKV2II6rDKI/WKj/nXotcnv09oonHtbK6dVLsX1vs4EzD4bB/M5xjTx
ix0URiTho3IhArBQQ5lt/cxBaAShK+e+zQx77SE3/dw2Rr8m48Sg+PaiXmS/DIakN645TA49yXmY
iQfaY3VVBA/g3iZlFxshaDZA3LLmTrQ2R2pycm6vy2hshEOmhdO21YxyvA6NIDiKU5wsnPzLBecX
gXSijSzWYM4Iqj2b9jdcsofMrox/Ruzt33iiD/SThMuX0lhL7YWLsC6WgLAHdZumIUzQ8y9MtjeE
8Ar9h9zQmqPKsFtamuHB7Adj4d69GArFNrhl0BOF9i6vlfOh2qDzeGeZ6n0FpvGxVcPhUSqrEBdV
GDC3v+w8lCNmRimOvgHPYJpx82y5Gyu/BdBkHhMnLKVNU5fOpms8w3RHk+PtSkXj7FHiRVRZD4Yf
TjZa327/ArFuZ/GTlEoIDFNx5eiYc77E0FdtUVZJ+yAHlpmvE3T3k3u/HNPx1+2BPsUd5yMh4OYg
wydqgsbsC5Y+RMAYq3qeQ6DdV/WkWfdDj+HHukg97duYo2XjlqNSBDziUANZ+b2aSlvuXWrgLmxt
U3pVWhDgD3grKbwtkrbHy1HPMQm3I4MePYaypvPe8F7HYgtAy7vnO1pnLSSiF1ufFUPQFYE3in4g
nWfzUKqqpTQLkZPqSHNoa0t5QvZIOXjoof7XVtISRufKeFxugsxCpKGJOtuOSlcrlYKBykPbTfkq
0b30FzeVOrqxln5Li9xcCOEX259KNDQIAUmCRk7ie779aykyOtLR5sGe0MSsQ9PjrjHj6RdP0fb1
9qa4uC7EWFwXIPo423ROz8cCB+NEqI81D3JZqQ9KNEhbx468o+KX6rZujeE/NRjGhQ94MSjtaGgJ
QH0I24w5e0T1lm/3uDAjOmlNE8wo5ANNtY/vlLYAXwfEx1p1cR7/vD3Vi4MmRiVrQyyF0hLN6fOp
emOu4vndyA+FMoEolIxw/AHKMNjfHubi64GcIiditwhPIwL0+TAFPTIdqwzlwapsXGzVTE+P5K/m
s9pbyub2WBc7k7HEhuQ0MytqeOdjwcQb5BBz4och1LMDZ0DdYg8zHYwQ4SYsgrLi/faA1yYnaoY4
h4Ai42F2PmAhh9TBog5vbBS5ZJfdi9D8BNBqjxpLv7RPPvHBZxGLJz03AVc8CwQicnbS4dxCChyN
+HHyfN1eRxXl4fXgRC3tXgX671SWmoN4tFG954UZfwAAQuTYR7/CcHMH3xBEhB38Svyh+a6BVCpW
qQnFSoaN3rvU2SzpJ74EVg01Bkeo3/WQshXHykq6nyRuXpptk7bAo7lL2vS9j3v7ezVo5IhyOoL/
x447LE6AYiVMJm6v86f01PnMVcF4gfzK6YRVNosBHuIb4Bl85cGMTbl2eENU9oRlFc+1ceNrgR0e
DZyJnqi1+fhj+r7+LdIKbOgjndyfDmmdtgd42YW6j8PBptQUGdbgpmlcw0pHKszBG0NV4/e8Rz4u
21R00fv7NEG6ol6NKA9XkKtDNW+/5zXL94NMWAnXXt0M0kK0mwWDT2oP6QsZBYeGiKeeb6kOKTEE
S6viZCaK9DHmafeIiioO8ACRNoFXx7vC8NKF9Z0X/f9vVGIAFU1YYDQ8z0cd1BhhwMDIT7Rskv1A
grzrcK8+CtmAe1nLpveYQii2ZLJxGPwkXYUjptq3P/KVmYtLBfoKqCNeTrPY2wypnMtQIk8ViDoX
lUrkEns7+aG1xfCoaWOz5jryFnqeIhH/a2OJifNY5g9lO+rbc8CEoic8akutPnW5WW16ethQovJx
HwTqWzC2097AL9PN0rFbCPoiNJwPzIDQI+FGQZ5h3ucr7uCL3Sp13p9Y3H7f1Jq/J3pJm6GQf6WF
XS+E4ct5iuqc6KKoNFKceR8F7DtRKRu6k9MDb7VMmC/laA/r3Aq0ta8l0XON6fFz77RLZbr5Y4El
JjdhcI4vFQLKkuczhQigJEPYjKfCc7pDi4s4NUHdoUmXKG+yJ8fbIolTmDglaWYk2eO6hjS1GyR1
6d0yC9f/90tIklCGoBpD1f/8lwTDVKZ53wwnbxjVPw0Jx87QquhUl6Wx8Hnn2eXnWEKkgEcnqqOk
EudjxV0omYlRjyenGxze5OE0wX3sEElcxZNlB25SgHKkaZaFjhsaxfRP2yl4TDQdDY59kDvBG1mW
k65aLyqftAIZxnVYDJp0iNM+/WkYSCy6kapkussnbfxV33rG2+0TeW29EPGhQy8K24Diz+dg22NJ
QcAYTqwpnb2xAHOCS+tY3CGSVS3kI5cHwqJ4Q+eAK5w+3yd7868nc9CV+dRA2zxZVuih/VJ58WZK
JywtO6vBOadU7X6JwCEO2fkh5JnDhUKK8olCmB1Cw+8SMKGtckoxF1ypmtSteSr6oyuPsn0MqkC5
y0okNJtYnXzqIvGw8Nq5MmmAFlSwxQqjXTe70RNU7EzEbtVTz+NiE6lmfp+mo+z2hWz+F4Z59/32
F72MsbQ3eScgAsMHvWAgqV5VTgFSIiepsb2NacXpqmbQjalUzlbyC39tB6i/3x706iQ/0QEA/0wa
BufbiKcCuslAIE4FZNU7L1OSfdqmzaMxNcUmYzstnL3LbQsAQrQs2bl4C1xcJI0jJRME3pNPn+kD
1lFTu5rfKs/j0BnK117MnHM2rGiRim0r8I2zyU2TVmVxrZ2srFICWBkOpbAe6YHKJe5TJ88bnpG+
3kflBqcD61saStaXLWMcqhFkRygsghPgFJ3/CHqVBSJCmnkC96GEro6o+90IHHNl+Lk8um2dIulg
LEo6XFwqDGvDqYKYJPRB5k+IVELx1IAjcsomeAYm72I6oHgmrqNIMk4WWlhHq1bHOxsbxt0X95Qj
RqW0DsqRdHj+ZuJES1KgTcYJceroJ1530cEZPetZL9Rs04e4E/0P44HeQa6PCjv1gvMVtsfBHrnE
jZMe6Rlh26L9A94jCh/tLg/uKtxVF2Z4cVSZIUkJCTn1Q5CNs3QIdR3oH5zV0yBJ/VtW5PBTsQ7Y
SkpF4yfIurcKGNoStfzKqKgeCB4kJiVUX8RZ/isKx+nUJ8CApdMYWm9O4HurXFHadSoe+MJ76E8q
N/USVPniwBKCebfRtcaEgngs/v2vQSnTJ7gYqtIJPkT6q2hM7kGtLN66zrLebn/Hyy0rhqJGKkp2
BMJZLLJjWefV1EsnzwzlY9EHxZ02BPpHpWEo1es6j5um4xGH8t8Srv/q0LSGQboJEZ85aT/vilYZ
wsD/0JAiHL8nYa1/d4wUa9kEEk6JvoxkbBUnhfKS9TB/FgLVRRQWVfBP3CjBStw254s8lpHg1VbB
hx4V+X92NraHYbDKZ0ivskHyZS/ZnFwdELwqJEJRAp8LTuqDI/VOoQYfQ+CngdupqIHA1vmBtmXm
SnJiLByYK7tIKFsyEgVk2ByzbCVpKi2dfM05jUXo1+RNJBMrqcUMzk11QtDCel4bDrcS5CQ/QYXz
QmVn4uI4apZH61OLN0ZJ/9KVVU/eqVWflF+9QvFOpNZGfY/TeYliSAoby05vormJHLGya4dO3zYN
mqIrAy0UY23WRbm/fVKuzI8heRiRigkcrHq+X4rYLEhgQ/+jMFo49FrQSS9Vkg8DCKTy39tjXdkq
iFJCV8DCjlrUnP4R0PDWLOQRPqrYKdY0EeMnkGbxXTM20RaM9Z//YTjWkbKpzoNz3iuRIPsbI2H7
o2ynCKHIqNEPalQ1W18xJgkeHByY/2VE4S4LNIM60ezwoaPYVkqUBB+JmsfNqvLTsDvUUWap62rK
ohjrlxirnduDXvuC1GnFc4fV5bY8/4JdoEtTTMvxJEWJJD+UmG1mK+y/xmYL89dYupKvXB0Et0/U
EYoHF9gEIJ91kDpp8IGXLl1E+iNStq2cVrqboqEsHlBgeogxKFnglVzOUuVUcC1z9ulFzW9mJa1C
Xs9p+GFXKtYDYFyNVV4N3NTKuHQMr45F7AbHS9nvovSt5kqMBVEZfvhZoO4BKWtb4OjtA2IW+cKJ
vz4UfAaZwRAmmEWzqrH1USsqpoW4dr4eclnd4LJgPjuyV389lrGGhOr/P5i4uv66gOW+sKVStoOP
Iur70s2tbmxcXzUjaWdH2VJB/3KjMBrdQ2GVQHIz57NXktI6ksbUCqfTx1Xr2wgApRh742Bu548T
YiLHjHDx+tXj8AmjJMoIwM4Fr04p/UC0bMMPKrbhTkla5wNEI0ygQMqXDNOvfD0KHry0YM5T3Zlf
DoUJga8P1PCjZVpvTqEBPfEsIcOQJ/pXnzvcCdSCCZ5EFlHLP/94pToOadVPwceYavo9vlLSQ9L0
6qof66WX3LVpgf6xeGYI1525SDaKNglKQlLwMQVDylmrax2v7Lav/RUXgxUsBLDLa0EocMG/QH8W
qbr5RonYl61qxtFHhf7CN7PP3/rAlOB6tMpr2Lft99sb5DJBOx9uluOPZh4YaBkEH1k/gSACUZhy
+fS989OuzfLJ8eEQvdZ9AZcr5gdtbo++MNn5i0YKMdlzaj/6MLuwox6gdq5H9vRN6qsJswM9Xdg2
18YjbHLDc/Ip3op//+vMZ54HCZL778Op7P4YO5H04ttWh/ngaPyqKP0vVd+uDghtB0KeaJjMCYB5
o+YZ10f40Y2O9yIPavaQm36xauwp2QO2br/GVELjCzI4vDT6TiiQgCI/n6Cjt1rZAcn70Ckoa24N
D11+aMeg7DdZq2bTzmlL2Tr24TBFK/pzSwrK1+aL9o7QawZMDjD0fPxOshrfo0//YRd6T/OyIH8a
rfKUZnL+L6ux1Dm4djhRnBKYZIVh54THJJFCLai98CMpqu570rfUOjRQgXvTn7Il3dmrg2EXxRpT
xYbyfT45+qQd5Cs5+Mglr26fqqYr92pejMXjAChxoUh/WUIG0vz/ODvPHbeRtG0fEQHm8JdKneW2
e6y2/xD22EMWc05H/17lD/hgUYKIXixg7M4YW2Kx+NQT7gADCpodlwYtscVZxfJAG4C2xu8Zc6mA
mTP6fJtxFBZgJG9uffRP0u8uYJ6NHg0N/zQbhN/pWvI0UoitJMZXri9Jy4J+Bs76UmEqz/O079OS
D0crbOtohN7IkC0KvP0QcLJRDOkicUdrDRjU7RBx6ZXCPkiWNNA2XQqgyrfy1zcbtJkw0q5N3uNc
D+JtFbTTP6Yd1Bu7STzTN4n7/KlNtJcbUZSnfKhycofW8l6mueufW71cA+rLF33WQuUngZ7lwyWD
kAOG859klJkDYyqI3/PMyqZNH9MG800+7MPtZ7/yNeER6jDiofamVbBYJxxRSLBAGr7rZjlSoKvo
yM9zk6KHMsGi7qrGeb294pXrgKhI4cFUyETObZGz6wnXO/Lx2XsaZsHjNDEqxZ91Rvgh0OdfovKU
z02gNRC5UPO4vfSVh5UgQoIz37Ic0p9vamJHeTLOaHMaff5eNWo7bTRbVDj9KTmSWvZqbL7yFpES
pA0t9a+Y8S2m9L3aMyAF0Puux1k37IoKIqmPCIfdrhzhK0+GJBktAURRKfiWRfqYaiHoxDJ7LxNT
Df0ENOLWrIWEOVoV5qJ2s8b3vxY8IGDTYgJDAhZwSfzrYsOqEfnK3msR6PvaYR48NbP+m+5i+NCa
ubij+dZumCSb1kbO5YBfzvE+1pTpn9uv9UrkcOnxkz9RVQMYWHy+faWH88S7fY9q3VNolcbxRqDT
B3Kgcd6F6mChaCTq7vaqyy0HDgvlkMhJravCZl18OUiPdw7d0ukkzLA5TPyd+1h0xM5y6H87iRd+
VIBdLoiSBDM2YhSJ0GLBue65i3hS5mqG+zjGYXtfDHM9+sxbuidt9MQHM3u5IJW8nJ/IOnCp4AEw
Lcyw/9FPBtrb+V2ECMNvZISUZtsk89pkT76kvwOeXIy5HtkfDWiwrnK7/4rBKZ3BGr879RTMSRpv
aaRmzWfFc8Joa1R5Oq9EoWtvT5o0yTKPifEy5e50tzVSQKSncqpb7RnfxCx9QiDD+DrH4bSrpqle
yZvk61k+IFctPR8UtLjZF6+v6iPNG3N8UODzzX5kM9WoVSt/HHoqxE0xU8Ejw5d9o2szHzrhoXZ9
+8AuPxO5w2gY0H2WeRPpxfkOV1ZZln0ZayfIH1bm651ufM4sZnFK6Jk/e6WLP/Wml365veoyBP6/
VSlLYZPIWcri4wznzurndtJOalVpuV/mlFo+Pirm9vY6V16oiWSALEJJZy4ISVMGgUGUQj3NzmA2
Bwvp737bIaYuDiLW1bdeH+yP+k3wbHJ2ISUx6Vogi3G+o0qb4R3tFfop07Fd2GOKyBTex/JHxA9d
QIPPpytXKN9uP+kFqoRl2U8AB3hrs6fGoq1gzGiZG91gnOJmLj5FqpltVfSdclRmq4H/GgEQNyHt
9ZMZ7epxgOan1/ZK8njle2U2/qfbL5k6y9MUG43WJVVn0hZ20nrTuHZwr0bMs3wrtdeo18ucQT4x
6GuXOSAwWjx9zjcaN6OxwrbWOCXBNHsPqqZU2xL2buslNdJ9lkfrpjGc4qnynLUe45UDTHzgiwHd
ATh7qRskyswrmVObp34yumwLAD82d14brgmZXTnAXN2wDP+Ix+NJcP6MeapXFC+GCVbIqj38DuLo
gENtYL4P0xx/YzxWeXe3T9LVbZXMNibXBPolnL5OFEbhIuDRhiGcDk1YAsJsYdWYfmAYylM7e6m2
7UczeE+HeQ3BciUgImklIck04pguLOIR/KOcocPI9YIm6I8S1FZ9GPNMT/ao/A8PozLk033Te8Nn
qw2pBWIL3Z2VS/xKTEQwlIKDpiMhcVlvwZwpe4Ch2gkyRZw8TgosG99JJ218qSM70RAHL9RHrY5U
sb+991efnn4d+gxoq8HlOn/dIoQzgzypfirrSE9elGDMto2Ks+3OSPvB2YRCzDIJzgtra/GXJVck
0t5v/4hrZ47hx///Efr5j1B0JM1mrdRPlaq1R1BV2beMFsnOzq0Gr4TMuL+93rXthmKMfgLCDaSN
i8ugctDCC3HiOukKaAxu5rRHe27S3+KWQeGubNMZsTJThB+d5MsAwqVCikzjHqj/IvNvp7R1tT4x
TlFRNz8iFJOD5yhTFWUvAGNm+2CK3e+6JHLdfuBrG8xVT0FvAP8jTVxs8NCAVy9N40SfudnBl/X2
ARDH1NftWexma1yzJLq2ww5nWZb1f1wKzhdER50xXd2YJ7fQmqfEG/rnwiliqCtV4mKanOcRiHt6
V2tecFcXRsoBlKGUVF3mbwmuxLlTF8ZJGQoNeyn13yGs+xcdzRPVL0VQYC066VG6cu1fXRZfRMAD
tMD4kM+fNzPHXjPD2jjxnZafnLYOv/RZz8wnqIz+vyCxDETukOddY3Rcu/5AwsgikggGpvR83QpA
JUIOmoF3i8FsrZx6a9ynYTkoeCmUzv8Sp6SQHq0axvnM9M+Xs9o0HAD8mCe7i9JTUirzJ8ibbuDn
+lzyqdaRsSsiJlGHj59fLj54wARJiR87X3fWk6gAqmmeStyPD0rcxuHG9JrO9oXwcmQbUto5m9tr
XnulqCOQT3Glg+OUkfPvSiA3p9GqM/OkCvOlLUP91FadcaCktOR8G1S2oUzfbq957ZKnmqUBhXQd
+fliTQU4mhGREJ+mOo/DPRC1dB+0+C6sRP1rx4ZaFSAIRaMkCpw/G7KA+PD2DrCmSnF+4yOlp5t5
6AGLmpPajiuryV+9KDlkiQM6jO4DEMDFxxEG2IZrdmOf4K4Gj3rZFdm2GIvnqq7flTJODxox0X1A
/Vf3syAoV5a/8iKJQ4DrueDohC/FjoEQYWnkFPapmcbRPih9YIdIIZrDqc7Hub5D7APumpmJac2w
/cqDc2bxPwaLh+bSck4UxINjQ2FnZcscpPqvsQ1iXbR+Wwb/kWjYsR+GOk2uYSywqRgLYaofD0xS
kpZGJhhIKpLFiYqRvy/MTHVOBRTQQ59p+BYqI+ONyLNmFGNHFIuYpK7pMly5cBhWSe1JEgvGO4tl
NZdZHwKfzqkaDFXsKstIenRwvf+UOOx0v7QHY+UtX9trCeCSYR+rgiWNbjJmldcsnFOnDGHXbdIx
jn6WXZxFW7XvAmVv5FOjHDxzLvBerh39reafrOlEXHtumtkSKyixict7YNT1SZ1QTDrFdVb7czvY
vlKNUe1bcfAZh+RojZG8tuAidcI5p1XSKbBPc+l49U7Fhsh+CMCabF0ETXNfi0Ol2t2OUleiB/U7
Y0IwhmBrvUU7sdabcUzzipebR2WJb3aDal0H0GFjhm23Qv28EhKBzjJQBu0p6SGLUGXoI2rVZmCd
wqQ2Ax+vaWH6uduPK22Jaw9FfQVsDDlMwCOLIIX0MaIv8LhP2H5WM7ILKB++RmOJJ5AYjak+fXwP
JXIDPS0p3788KKaawriZDetUTOjQPojIdZpNUNqMPeMqd1fU5q5UWLLTAhWCywz41GITHTOMVaK8
dbJzmEIbIcA0Vbhhfq4zXP4sr1OPrhvGD1GPFt3tB726NFh7SFv0ey4kY+w8pT0w2OZp5KYFx26o
zb2ZmHl8rwM3qh90BLYglEeT+KXwvz+ozwDYmTwFeQZeKleQuaS+4DDRN0nbOicjQpQa26H4u9pX
5maqnHoF7X15zwClwoqD48NNQzJ4fqnqWHIMptD0U6CG9bBRiqb8hRaNPe3T1LC6nasKmNJqlTOL
vb3Hl0FAp/XDDkPD455dvl5Fn8fIsxPrpCI/cUASLsy2SIuZ+hdpDnE3hKmm/r695OXnwpKoEbG9
Uq9k2bjUjKwKB6sHoVtl3VOomCLbVJSwG1UR0dps+TIGgL/Gih3BVzAlF2mR6s2Q4lNhn/S+EP9q
zqQ1+zD1qjV5pWv7iMgF2icSrUaOe/4GR73V7BAR95PlznW+TxJHzNt4chTrYBuFs03sYFyTQLly
agC70AsFwMn9texuu51jN1ZSeyfmrUa1b6qCkVRcxbbE6TTBY+n27m9Yv9Vap/LywqT+pdtCISzN
ZJYaV2zixEQXxGhQFJa3Qck83Atmm2LvNqHxI2vceTsN2iw2ihp15hbt1WRt2Hplw//+DcvBVKU3
yGGHoXjPLTU5hk0r4l1S4qe6dTsUzM1pboMPh0JZ9oNsl213nCcW79gd3Lbr0R5758qZo0dMgXpj
UwkvMXwbk3KU+OKy9uMpa78GcduthP3LaChXR2jDRMyB1oPckL+KCjFRMhf0Nt71wNLeJjoAwYZM
wn6rWxPEzZjHn8hOC0T4M2MlE7zyxfK1khzR+6eKshfhyagaO01NWzmN9GEeTQW2dZY4ypcWNNDh
dnC49lqlRRYZAmz/C8mYFNrlnI9J+I42S+2jehJ+8uJg2nZz+kUfPevt9nJXPiFbzhOkKAcM2qXH
NCgYFdepRDmleYRtK3o/47TL2HyxMzFEH0O/nkCihc5or0xyrwQmyVlnWaQUKYsX2VfThWg02kH0
Tpt9svdJP4TOoXWE9T9sKL1fBCopgOmryN/x17HpjTIuqsgS7xr2twcumRFNSohaqTv3zUFYCh32
23t67RVypTAJY7Yq5W7OV6yzXnjxaIj3FsrisBfAA/KDN9VWdAeHwKnvM7SBX2+vee09Mhoid2ea
S8Wy+DiyJECP3gQnrLeINQyzOm4yBbsLq2i9V7uz6l1jZmtmw9c+C1q/tMXYXabyi0WVGXKJXrnh
ewQHdvRjouG9LozstakhLN5+wKtr4e9OiQ+8jjb7+abGNOYUMEVg5tOh+qQmarkJUJLxtkU3qPnK
mbl2Nkm7eHswPsDML1pDuYNaooOg0Huit9kPVUuK8NCmosq3H38oMCLk6Owe3AMZ8v46m000142R
ZN4pFU6/xw/MCTZG24bGvTXNjfP28dU4GkwKsLYlbV6cS8NCNEFTVO/Uu4OKVGcjrXnNVs3FromN
6Nft1a7tIXUs43UeDTiI/Pd/PdsYlE6UkmmcLIb7L6gyAQACElUnu9vrXLsWuIj/wK0Im0vRDUne
cpMuDU4MPazszgsd8cycxH2eNUCsCKC5eQ8OCqHBH+HoqfXK8tdSARojVKy0axF5X2yqqvYutJhK
OSWz52a+YmBkB72+eCyaHlr66FV7tlgcMDtJml2WN/k/t5//2pcvpfY4p1J15KJdEEZJGcRE8Kgr
g+cAVttzQs3ylFtzytgBI7mmzoyVr/HKABNAOSBJJCUgeiAsdP52zVzDhzUQ3kkLpzp5Loo68Bts
PY0DNi4mboJ5kIWuj7iarj8yLsteAgvH6PccEYjftzdAk1/jeY+M7hiYYuoHykGaf+e/JaTj2pde
EZyyFPMUv2a776DMlwFyDFr7oPZeeAi1pMVwdbIOCojgbENZqu0ChmbTJnWqZFtZ+Rrr5to1gFUT
XxsebyCzFkEkbHRrZgQYQKgqMnM7Nmk13JeJKiB4T2F3p2APe397K64uySeOkTQngYng+U6gztuF
emE6p7GdkVVTjKp95ucN7s4wR4PULMqsr7eX/BM1FrsPaOcP8A7wKrXU+ZolEhl5NnQ2bfTS1U6R
6mFjzMlQtD2t5brxYVjohl/ESlZvItEk1s6a9aHZ2WHDpC6Zx+A18FR0epMiyu+9Khjzd0PpsHW5
/UuvBAp+nqS3UcuTCyxuK+EUXmBYYcAgp4wr35uyzttM1NOntteVGKdF3cp2lpG61ierbIzxY+vD
yKT/LlNI3gsCtMsPFSWbBlwB8oZTElVfzNiuVD9RVO2u8oCh7tOK0vcucKR6McQNe97ffnwZiP56
T3J5huDo3qK1iALMEtWMYZQbkmoFz6gzFfjD6V0wbHppt8EYFxeU26stNpvViERyDi7hgXI4eX4q
Ks2RBjmF/lwWIt9MXRrtHDPK9p4SizvLTYp7j491C5WpXilSlqFJLi17FmQkBksjsXO+tN1NTdhF
s/5st2H8WI+VoF0S2Zs29gzHB1+Rbcuy1Z/bSjXu7MltfSwhmrXmyeJT5FfIdhH/YYIEyWgZlPJI
jc0u7s2nANeLY9OhIxEI0rAgKaaNjpPXGt16cQ9A3qRvKgGgIEo43Mtw03vUvMXUcvllyfy7quNv
g7TWTUbKpCxtzU08x+7d7bd8caYAO8DPZ2YI+BTeyCLEidZVQoDV8fNQKOIx7Eb7p9fZ34XnZSut
zIvtlLAK+WAwmtja5XRnMgJTrQc1eZ6TIsYdWQvKamvkw2SjPhN232Fqtmug4mtPZ0gyB0mnvFvk
v/8rg+nKvqkZwCTPadzm93PYKfjyDCC/8FQL3z6+k5KsBV0cygFYvfO1+shtmii2k+cxQAvKDTXt
hwF64qeRi34tY7r2XHBwUOCld8K7W3ybBatnoaklfJslkkC1xWjFVbt7cJ3xSpF37bWRQiMkR/SR
EMTzxzKjnpAcZClBp5THvlOfxRDHByvGAWUXh1q7Zrp8+RkQbYg4rElTT1t6+xpGTALY8NIE3dOv
lojdr27gNgEGdnHL11/MaA4AeFqToLoMO5xQPkFQ+HSlgcPIrfjrtExqSqvSdXiDXh/9yK3E3PVp
A1YYi7t2X06T891WPE1ssticvzMCGL/q2FLvbp+jRTpKFOBXgIRhaEajBnjX+a/oUsvqp1mw4Z06
flLZeSuqfiXh2Kv3tVvUPhXNbGxxpQk3qJeuqTBfvG+gbHTLZTMOT/OL8cbsQG1202E6mm1a9I/I
nprtDohZXFnouKppSMTvrcBduVqXBnuy5mVaiEQcqwIQ+YN0/mvz21ZUZg1q4ugkonJtP6+U5Ith
VKgWbaq67Iue3CfCRKWld/dZk+Zpj0VgwZWwlczWNlPgxr9wfyxav++LwbN8wJDO8OBkVjo9OYHQ
TZ82Rvfz9ttapq787j91C/RXkCWAlxaNpcEp0W7uq+5FYOu5Laapw8sg6gufVMhwN0WDmaHTKMFj
5GnKF5EU3iH29LLdDLiYqBvVLKK3NmjDlVP0h1Z8lixwiKFTgFdAZUGyuM+P0Wy1XlAoff/Si6nD
TDNP02iTtop9DEvRtjt8W+p/UBeLmsl3R7w429I2G3Lc2o03mijL8TWxIE5uVKF78VEbY0VbiZgX
J102AyGagH0COA7D9fwniqIzC7WNkxd1Gkt3Exk6CpSdFb9kDe7O2yIeGnPvBZ2Lx7ob1M3BRsVr
DUNyEW1schx8HdGjAEhPtXv+I1yrGFAPqNsXO0M9v4PX+NOKK7XZuV5Oj7JI+m1uOvPp9rG5fHT6
WchzMv8CFXBhsdBaXV33it2+gITq9mMV9Pf2FI+236Ks7wh9U1hZvFWm0n0tbadfielXVmdyAZ8F
5CrJzZJVWQT2MHaq172EnoqWbDuo3d5yrEE/0OlSwx/Qx9tP1GslE6s+HaWcFWK3K/2ui0DzB9AJ
ZlViBJyL0VgR0hvnBmhfdMUO9q4SkdBr7vTLbbRgU+lK/e32ll9ZT1pOgQdApgf42eKDqB36rzSl
4mNDhR364wTEbePlSflJy9Lit41WT3K4veRlcOCGZiDFN0gGyVMu8o/JjQsk3rv8GJLmuv5UBFOo
+CSVioHwWhfgcW0bUc1nV2amustGxe72pL51WfgdQKuvlg5X8slIOkPgdGpWkTquBAr5E87jBPwf
Ugmpq472y0VaVgyRp1eDOOrNlGUvYzOFAJrqLviaoCS2Bta+PHnoCbHLXCycP7qAi69NQ8BxHKry
6Dn5hP2zMkT8yXgbatWXqnW/oTps+Ogx2A9TJdQ11YA/xvCLp2XiQ+XGZwfNbDkrrOOsjqGERscC
49Vj0o+GsYEJXohPox1UwBFHc+q+RkAs8q3TJXH5EvWJmfoVwf1bUydTgL6c5X4loNXhppsDL8S3
jHJsn6oZFUgzTRZgXbdkglWOMV63llPo48FN9IIpgJWThc4M+/1GLQzzJeecPyN7Gb9mHtRxvxMi
f4UzqnuHyhq6euuMYh63TYW2wC4ojDQLGc03WFnCVWae3QTKl7gQevwahU77M8CUYn6zjRjscBh6
nJwZ0QfiSJXob6niBF9xuPKMB3sep3jnpE6Q/gYt0pSPCf10459cqLCxPCOtja0VmWGwhUvUVw9Z
a6YDA0FZ+ABBqMo9tGxrfADhU5uPFXyDb6PRlGJjjc7c3CvY8xr3fRxP9ZEjBBJx7Gf6eEPhpYBu
lLBxoHCqZaTsb39vV04X5SrSksy6AXtepMUqNpRRHouj1bbDw1QX45uOrd5TQHuRr89sqt9KUlkT
6qKayDhm6VqD9vIXwGMB+UIJxy8AOnd+vmlqd3zdZDGIh3afayWN3qIoa7e1o8LtbFL80ISimi+m
KIM9UNk1wNPl+nzFQB2QHuAUeUuidVo7M4rkekCvDiDiPi48UGUeSlbpRncTyVPy6tk232O3q547
VJLSrceoM1m52ZctJWRcKLiIsfwOSRZYjjZTy57mwtPFUeTz7PiYhQr1i1sbzdMw9I3ra3qWPXEv
O+85nqwPKGek73BuQ/fzzOVvn9K4LOM3LWDO8s1KUTh/jNNGsdYsJS7vBJdiTcovk3UyF1yEo6ZC
LAXFhOqoYXf0MOkxdNMo42rylagnUnNtFf/ePqNLyp7cGiaRTAroNEPrWq4pMsyCPK/Pj30za8NO
UYf8TbhNXu+KXtJq08jC7dtPtEbE/8yRZ2QbPVeG50GLK5woFSNMrG+3f9OfC/8sLMo0kT2gGyxp
88tejzXnKCsMmfapLurUeymDqGs/TRTx+lOoxs2w7RsgFn6am170OlmjpTw7STnh86QWfeTrdRyl
b6jgFcNGbXtMQPRKaZNdX0958hUniqE8tNk0eG9j2U3hrkDx/KVGm2n8jAxpNu7LwAjVlSTnj6ji
4qHo5iPfxr3GH8sL36i6xO1y0/iEZ/l8r07h/K/bFbnxxdGD8GC0lRefRFXxXXrRILwHD1mA9N5s
u/Zk2FWRbiPcBZ9sMzXNU51G1ZMz0K444BLXKU9anvTZP54lxPQ5c+g+burcyU5poIt+pUWzZEZL
OBa8CD4oWkNc0EuWQmQPeexkaXdUGyTnYHAaBUqualGEn/uhcYSfzYoX3WXCGvBNT7vKbwHFfZlD
MzR2CZMF/vZot+VKyXYRa/7U53TrGR+Ail6OZUUU912e9eMxzwpHu0OyLnyZRVU8BHAdNkmeZt8A
9ArYr04/vs2DK1ZSl4uvlx/A2kCiacteBpk+iAt9cLzxaHb4JPrYopi/MrsW1mbQQBGobTSsPPJl
i4BhmGyWAZQDPYEqz3l8NyKGwCYuRUcVtvpPdegfpjmM99IkxI8pyz1/dBP0zjQnKD41FLrPtE7W
gLWXtbL8FQz9ZauQmZFnnv+KcdQro6UoOUKJQuy2qyqz3Sr5qD8okIXCTa/k2niv9mhEF4hB5Y/G
6MZi9vsqM0ap7wETcFRmI3627LY3t8rQQMDWvJQW+mA1sLesSVtzYL0MfPxq+qgQVKmYCYCLZFiD
hQH4ZKKV2pR4d6Z6/5P7I5t3RafPL0E7/+vwIxMAq7WzUxoFNa54yF+VwlY+CNDliwIPjPAQWTdI
NeRRzzfQhC3clYncwNJ09lHs/jIRrXhTcfV9SdKm9D7aS2e9PxLfEFBgVS57OrOQFKvWnY6E8xqZ
/Wb+VDaueXCFHn6Jutny59Hj+3C62nq/Hdsv6luJqJecU3DBdNX+nOi/+iq07Gva2L19nJu+/doH
SSMQ/Q41ZxcwSv5kNOl/At7k19urXn6aVFr0eRkdsDrkrvMNxlFz9MrGcgBWZlnvg4pL9r1jz9+y
tomfu0r8d3u9iyqG9gEZvWTRSYn8JX61cfq6GZTIOs4zGI2s0se3rq27jTSKX4kBl2HvfKnFo812
UituEVtHO88wunOjGhMWFZTGNqqiYY8ynzgkXpbuRmOMjxD013iYl8kVfrC0Cenbg5sjgVm0LMIC
SemYgdtxRNkwuTezsmzu6qCeE7/zqvoO2WUQMXbsZv96nVZ+a2GmxIe0rcyXnsHRT2Pu49cKf6hu
gxmq2OdJNK0NTy6PnSFxdSiZU//iIiMPyF/HTum1ciQH1Y+lMiBuro7dVrXr4Q0ZETTFdGVODwHz
1eKjQwZcpaT0nRRyoh23HKHYnjHWMQn6ERdidRO4TrlpItN5LWi03tFnCO9vn7s/zOmzJAMZAFRi
wXphl87/yeI5vUaMZgmZ5DgRVrVDQlZh+EGS2ppfqkBQHqJWRebZVe3xXusG4LBt2HgKFzK8jE0P
q17ZxMIK+gPWzdqRImocnoy5UzCYmkz1d6kLdzo4bd7edZo6BeC4iirxK3d0imwT6Gq8LXQj9XYg
eQbr0LUanli6SHoYlMJ0E1/P8kkSS5w53Da6YiWvVmeZB3j+HWJQqjJ8oR9Y599BlepfTWNWCAyS
F+T3ohzuo7afgocaGNh7ht7Kq+iaLngaqJILv8a8GznpfGit37d39fJrRgsAIBTdQeYOwGrOD4/V
NEVX1JpzbBmXRdsgswJll8MBZ+jZdcEa1+mPjvHyJTJqoAtCE1r6Hp2vB1pHAcavWketw2l1YxQm
yV/CZMKvVUs9OJXTzAdtEl3mU/33xc7oidb3wNKUu0g4evt9KDIykLiYIR3I0e+2Ay6j+cLDQA5Z
jkSjq9dkpG23N+raLye3laAJ7NK4VxY7lZWQeMIhaY9BCPbOqTI92upzYx4dGqbWW2h2ygZotqL/
lyVdskuYXrmftKrNK9/OUcPeCbAfh7qkVwDQtSv6xFcBNXQ/FK8oNo3u5ukXdjyc16bLl1FUMqxx
XES4AxvepSJ6mIjOrvDaOPJJIAEmishXc8d4aIqi9GtP8bb5WH33ehT0uUI+PGmlKOVwOWCdIdZd
RCfskNw8Gbr2OHFxvmpeEH0vAKcirizMwzx19de66fs1Ers8RotjBs4IBAFITXKg5VWstKkyo/pb
HJsRI4wtEmzB1ild464cm2A7unXT3hMes7ssLPAcu31ULm9kKggmAtyN9Jvd5eKFWVjCtdL6mEFy
v1Mr6FYb1Q1IW+lCvuehmvy4veCVGwD2K3eUhS4oQNjF0URaqbCzKe6PRQWiajsGxQiTu8tCpP6j
YRP1ZUilkCX/3F72yibT9pAUQhw/IL3Jn/XXxdMm1Ty7UTccXeqk9J0fgJGm4+DHtx3Cpmx+1bRd
rOd8tvLiixNM7Ursuro+LBqdB2S+scxyYaTmZGFFd3TxeEjAgWCD3BkToNjJq4OUE2fDulYmhDIO
hWKpa4Ofa9suESq8YSaZ3L7nz28MeFKmWtIfY3xPKsCBsXD3ptsHr0aO7B7anwrN71ERK32NK+dL
5pg0EQhGkAgWr5s5l9eXk8dzz4Ck9EFAM4wwPfmpB4JoOgTeWopxJfjB5gFRIEemXMNLVZPcToyK
0zscR9cR40M+Gvl/xPjU2CaOnTSP6PAnvxI5QTxoqRf8O9ROr2zrauyDja70tvloDHqiHJS8VnAv
De2kpD3m2JmP5GkHXtR0Y4TIe2Hvbp/RP1nBeSSQPCT6QDTCqV+XbbpBj/WimPL5GGtieNVhIBrb
Er0vRvlGUD6NYRJ/ikK605sZdedop9jkt9u579v6sYkiUTALRaDNL3BVAfmG5WjlTx4j4Q1qU6V3
V8IiaHy6s6XxmGuFnryXnZ0MmyIdnf/UudVOsN75/gRtaO9gFAMiocMc4uF8+0EvDwXEFVQ7pHej
hCwt6qwxdbTScBRUDQw1vqu5lP4JKT6fM3igW76KfiUdu5x60sXi45PS/ZJxai+G562GJban1v1R
c6sknf0uH2MmwXbV9L7hdll3Txg0EzzH3Nn8HnVieORbirydheptvNVzC9dRS1SSyq514lWzZ/vn
R/dEuj0RD+n9yTbp4gNVMpT1x8acj7oXaYbfYVSKJ5UnHnrK4z1KyRjt3V7xMiSwotRXotAFyrFs
hNVj6c2DMszH1qxjfzBT/SEclbfALQlQhdqp/+ZEosPtRS9fPX0SKaXC7Uonekl7Ltw+c2tkvI+F
XkzbPE9MPxnh27ipejeMTv12e7nLlPF8uUX4wSUGn75gUI/9hB477Jf2O2LJ71k86SsXzGXmIkGq
tF2oaynql8lp4pqjltaleiyzqdk7/RA4e1pPVvqzaaS9SqI3I0Mtw0SrsZgTN9mIMRm9DzI2qXLo
IyB9JMUIsOlcVtidyDxnigLr6GhTPfuM6nVggKG6a3BAW/msrrxLmYkT2kHmEXLl5v91p5qRWxU5
ihLHpk/nA4iKCSVGK8Uvt27se2qeTNvffp3XVuQCdcAFcIAoAs5XjILaxMd41I5apeSfYyeJDt5o
jukmzLpwOw/NWrZy5fzIzpTUPwMBBBDgfME6bLQGtJZ+zPt5nHdmZvXuJzU1PfxydD0wV+pUGfjO
LwDSQMk+k/orgG8XO4rlmu71tacdC0GAyRSEVw64Gdb6ShP8MhuRYEKGGyQissJZoFOUqJzBDCX6
cWiLbqM1JnOg1Br2GdbNG6oq9R5NoniL/ylt5A+/Qr4QCippQ4T+9uIV9qFhjBWd2WOSVgncWhHc
GwHAE6ztuy0KQ6uoUfksyz2FFwHflSSGw7p4haKit4iLoI4Hcm5uxigeDwUqGU95GkZPWhB7Gw8X
4Ve8R/RnZPK9jai7aYcq16p9wpWAK5V1aNKAbYF+IkPIX98LRXaVG9jLHbmS0y9zrSW/crL/O5Ow
O/i5lpnzVlN0V1n5Tq8dYprT6C/KtttFm7EbyklIhbcjQ1/j4A1uL3xFRiDbCJyVa+zqWhaECQSW
adMua2b6T2YCc1I9WkXVf69ipf6C7yB46F6zwpUL7OpaEkZBrQs0bdnvLpBNiPSR5yqNbPzVByGW
ttS0vfmj6FwM4W8f3GtvT8p3YmGnSmrb4hxpsenNNY3UI4o13h1K9Ui5xXmz9xp1/sasH6ZiPYt/
bi967REBiAAH+nOEl42rojS7rqtn7ShQcX/FJEJ9yPQKM0LmLgxQ/4fF5BADRQH6pcvz2TZuOQXM
OY5FMsflo4oW5M5wFZR+hZJaK9t5JZTTmQEeh98PMKuLwnNwu2FIYkK5bcXeNkGLSaXQ9vTvVTUo
2w5F8A8KTcm70SLfJASQfvAKF6FnjrLILJTUODqKW22hDRg5fGI33ko9CF+rDWfPkdZWYOtXXiEo
MjpXXJBMFpbzsMmp/4+0M2mSGufa9i9yhOdha+dYrokCCpqNgwYeWZ7n6dd/l/k2lCsjM+i3F72B
QClZ0jk65x76sV9M7h9Z6f8QtjPtO7WU9kSQM82/RU+BK8Lmjw4QOFmQDuuP+eOKcXkdeMtsU1+V
TXYei+FX1cK36DIK5OzP1Ljl8HPhVDDgKsXPkSCB3ZwKxy2qSVLTerKNSu1/DKsm3IkapNUf2dMR
1W8d+9Bdh8r8ckO089LQ5B4OHrvg+1nZt3OVmZUggpEYT4qjVM+At/L06Bhz7h7BrKXfeCGN8F7z
8b/kPTbyNeglUjSh4L5ZZFukXRFzhz8tip3umtbJ+70ml+hhEW79pPZZ2dwo6F3aQ6vh2qovu4qM
bKYqsFdSjdbQnygbK88SCx5nV5dDkh5Se8nTGwt7oSVnO+uRXMEaADW2fbBJqyBzwR9+Xhpeg27s
5fbOyTvKBoWy3JGgycOgpYU/dnl3pxiOkI9xpYg76inay/U76T1WDscqEi/e8SsNAS7C26/sGplI
4Stnz1LYfOty6AzTl8UkX8pmmUKiSnduk7lC5t4e4Y1bE7J11dT8BDZJzRobmDKA9n5Ln/19BkWN
mcLGqp/Emdt2lrQGLJxjdc1zBBUk9WVUkVaA1boHAEQ9WB+VjynQKl/O+LjfiHu/78a3KQ2bj9fs
yvjh1G1dbgCxpfCtzI5NX/1CsxkAfmxZ9yjPOMdYS/OXoimGfadL07d70dyNVjLcuGjeHz5Xh1pO
y2nler+TBKY0jrVw4U7PJDRJH0wSCNxEeeQDahGJ57s6zMS2VvVbti3vwwb7keIsaCY6XJAP3m6H
AhnCIfGq8XmOjOHX4nrdGUpQq3wGvU8ItkzhiL+OVABMqV6RlGOq8K5iac453kVd7D7lQjvGTarr
ftslJYSy3H3Jlzr6fn3Lvz/s6zMSBzHk64gBv0/nH3d4vMixQ2zZwWGgK38Nw2BRH7WjLyNe3x+v
D/X+dGH1C76H/Gm1bGUrv11OMxcE2yJtHjG8Ws69ORXnvi6ddO+NeXRnZtH4NMS9uo+71GiCGv3J
z5bRxSXS5Zr8Ghtz+UOmWtnd2OHv3kEQLoCeGjRtgbiAW3v7s/QmqjsQL81j3uv1L8i9E1Qnehnl
6fr83+2m1bOJdyT6Jquy/ZZi3HmyMLWonx8hdbjj0SxiTozZ8US3WlH8EottH/5vI24WPErszpyR
cn3sIWq0geKa2SkSXXsvgcMcpdSP18fbbqbVO4IOEPgCMOXs4k2squ1WgdMk84eqMNMzYdl4KI3o
SYvTv2YG/h4KGWCkU/gfZcy3Hy2r87kQVZ4/SCeix2XiOwzCLyu/gqHFStzt7O8aim5zkGpIqVyf
5vY6WsemdQL9nQI3UE/t7dh9a0362LvZwzTRk5JZbcMCzF1f2HS60apyjV8FitD/XB91u31+j7pe
f2xSVMO3l1Fa1KaH8mv2MHeLGuql+0Uz2xiczXI/5lV647BenCONRBrYvAbeibmliQJL1+ryB1sd
ocQJukW6PwMOjPaVJpB5roR5h/G90d/IPt4PzIuHlyMpwUp33tbw6zjKZGpO+UMSxfOdSMrPfV8j
gKvnkXaS6SSfkiqb/vJocvYp4ZMzo6fN3t3KSucDNG+rEMWDwJM598vM8NpDJs1p3BVWZEBMGNvy
xgPo0kRXEiJVEfJKoLJvd9FQi0hPVFk8oOOiHYys9U6qASJYgAp/bmc7Q8hpvDXo+xOKNQQIS5D+
q8fUtmIn4mGm314VD/VstPtBLpq5F6JfHpIGettfXqyrpzU1RipMPEcAYmyyqbaWEVwDy9sLrRgx
bwQTnPhZrk5/W+JnIAT1GYnrm6DpbJayNrQIY9PW28cR0SSaTfMFmvTgr/jjJ2Ssb1nibY/i7/HW
khJNJlKj7VEcsQVXxsrx9klZOYe2YGcWJe/X0RingDra3znw0b5keuuzg5mtsPLNfaPR1nJjRff2
mVvV36TS1Qgk2/IYo1J1IxvfxsLfQ2HZiE4b/AIC9dtNqbVQ1ql7AuXIkZsuhd4FBeIlN5KcNe78
mVKuGwJAKdUUICueZa6/4o+kw6rHJDKKydtPcKvxbi7tvRkD98BtPT/YCi+N0huXIwmCvr9+ib6f
HyNTDgOUy+OY/fl2ZIgUuR7Zg7cfVgVmWxt76AVCv3G0b42y2fi68ERf95235x7TQmvEVTi2QUFc
n8v7XbjOZd1/K4GKOt/buaSjZlSF0Xi4bakrD2Q0A1HG88G1un6PZ+MtAOGlWVGOQuEO2Req8Jtt
SFJXNyZo/n27OMlBLpCl9DHTD38/q5UsjWY1ke6dcpUaqVXTIfqxbxbXPqVU42K/0Qtnv5TGvLfp
okV/+7VAJ64amuSkKxB/2yVSHcy1p05LD8vglg+dPdcPsYL70/V5bW/eFSAMUAeHpdX7A/Wht19L
pJrdGSk43XrR60C1iaETEsN7d76pB/QOrL2OxXVLNFvl7MAwvR1LsStFaXXgjq2ok88ZqMUjCpPK
EuRob3wzc4D13P9yb7RuHPtdaUVPnd3av0Te9gAlKQvf8lDcBrv1F5ET0n5ljWk4b2ZfLRlQiGhM
D17c5ufcaIu7qYqLHXq59LvtRbub6T/euMwuLfmfg64H6I9rJpWibCrY0Qcq7c2h05poFymwXocE
OvHff12K0CvwgEyC5OXtUFbD6ioxQ5lxKckJ4WRBGe7m4jRg8Fn9h9FA8PzGpyGcta2D9VHaK0af
AUtqZZxxPDgqAflUax9Q7ahvlWjeXTQrtp30aG2jA3Hf9m4H4FBzlxfpoUaf4VHlFROoCywilH3L
Q544442L7dJ3++2nu8r0E2LXi+iP7yZQ6h1MnSgwm7VO6XSc9oZ0il0tyMquf7d3kYgKFxIb/Lc+
8YGyvh1Kj01dFN4Q7c3CEe7nQeMlcbLQOm/OZkZ/HxHjNtJ7eNwWoMShHoFJX/8FFyaL8QRihMCU
aepuX4Wq1hnCSXplr0ej9TNq7ETbTblRPUeWRIXx+mAXviTuB0yTdAKFo63lmiqWkbikkkmk5WSj
fCGBA3ZOhTxyQoXc4yHVLNXfRnu8HXmiAcXlcJDWr3fDH5+zyNKOwnebHeYxdwI9X7pdNer9YaGE
/sye7XedaOJgSStxY7rbr8tr9P+fEh6k9B63bfIuskGxLkYf5gBPluOKeEFVxGgfpWsPiCGaS+sF
tp43YZLGFHSuL/b2y65vYZhwdIwo4EKc2ewtNKiFE8FiCtXcdRvEx736B4grYz/0mnHjyKz/1p8Z
1e+xqBBCIOfh/c77Ew3+Ns3beAhFiw/8vhlyU6PNMdfnzJB6t/PqNEleXFuM5w7RDOeelAE9q+sT
3l7y/AgwFjQSuACpn27zVCNWshSf0zEcVKc8RZ4uPnjJ7L4kVet9WCalO1i57r1cH3S7pRkJRhLv
t3VzuZQp3+6ujl+zOFU7hXGtTs2vtky9TD2gJW102GxoS/e94BqJn/9vo66/6o897aYIBdBFGsOx
SZb0VVuczNqNM6WBLyZec2PAs3r8dH3M9/uJTicgCx5UqxrS9sGoKqU1INeKd7PSLu6+MOQw7MBt
p5rvyna8Be64sLCQvcj2foOgee2/neJQoUpQjN4cgg+3j4PVic+pSdweMO+ogn5O5K0U6f3+ATWJ
SQpFHZtsbHsZK/g91W4sl1BbuClwhenGyq/bTjurQlXs00A4eOxQcbvRNHvXgmAPkZCtUqk8e9B6
3ewh8ByNFcl5DDuhKZ/dJup7X+bS0Vbz+GfdrZ2TNoAXe47ayE4OjRlrnyPFcrJzgt76LbbM+1tr
FZ6iDbvqe7EYmzcKnt1dWQzxFNZJL/4BuC3u0lL91aOO9JFD5TzRkUleCFf1jQvr/SWypow0ZDlM
IEO2hrpL0udtrdRjiHbadECCU+wE6jCvldVp90UcJx/GgaqXGS3tk6LZyOtf3+AXJ06ng2bDiuL0
NoEiGgatsRw+A3WtAciC7TWU9Ydk8sXQ2EsQC5m91kad/bLntny9PviFzQePDb0bMnSQgFvr15hS
Xh9NTD6LF2UPOC59aLxJx6lgHrrdiI0cJAW1ufG0vzgqj7i1vwfjdpupT3QC6Cc5Yxhj2rKfTWcO
HcASO11Nq8Z3ja44cmfewie/6+mw4eklrn03tIYoL21CU6qpsdXB8gjdCDzB7E3qzqoTWQaaHXvP
eTTJ/VBO4mCl1pOyZn4aMPnjf1hw+hyELN6x71y/6Ltwa9KXD5U4Gr57ifEtjtUYk54mV16iWNYv
nRJ7h+uDrqnj2zjJxBGsWt8hKypws8XUWXaL1rkTAb/BiIQufuUXXRz9vD7Mpc9KWumgMgG8khbZ
27sTofG1KZbRMWynhtvLmVPfVRXUZiddOiIw2lR7mqE/VjfygAsxYi0nuut9Rjdje4TNOZuiVObs
YqeqDlHeRc9j3Xwq2ry4sXMvHVbGQVLEoFwLtfntFHkiqr3eDlO4ors+tfhkftbL1D0pItPHg+PM
/ZPQG4+3FyDUGxf2hVkS6yFNwLXjqtx+xWiBf0PNdg512sU+B2gM9SEpmztjwcjmdP1bXrgVqc5y
IRgUTEF1bUI9Ag3uImQ7Y/426LxBKmMXm51+5ondHweZ/9SpuP7PnpJPppFUP64PfmEj/S6C0/QE
loNG0NtVtnnEL4PmLKE5RHN0IKfsC9WXVR2JYJp7L74vBtmrO2eUyy0nlQtfGMF7AAAapxPo7iYq
9kbSJi42yaEGgk7xgbnHy725zDJ0O5faQpPAiVU7Bdx3Iofili7Cb0Tn5qxyLRrEJFo8pNKbhe/N
NBqzRuEre+7ASIVnKTthWEP7UOhyKYJRmbMyRqdHd4pALI5Qz8WiJdWOAoSto5CWxPXeXDvj39QC
3eUwlVm56/XRUYcboevCvQL7kz4itGIgTdsMYqldDzK2PoXIC85fXTMyA0etk1taguuUt0uyin+i
Qo4fFsICb7fDgAyFpcX5HFJaSJy9tqj53jR6r/cjO0+K42T1tyQMLmx/l/YaORlQWAoB6y75I9PF
+rdKEn1eQqTDdEgjDXJeS+KojwU9t6eu0wTqz1SN63OqZt132WBduLt+CC4cd8DS6GgjgksFYttH
MPPCUzorUfkJQ3to1bSXnyIIC7UfW1gh/2XViJHWm5O8dxVQ4TX1dsLJ7MFVVXM1zOxyfqiMHkrr
DK1JOxciz50b1+ilA07Ks/pfrqNtYc0ARmQWyUINXUOMxwRg94sE4/GqGr16mtxpgE6bzjdeL5e+
qQPFkIub1xOvirdTZMtNpZbHaohNbRq0jWfetdUc+xhA5vsJA23CFEboCj66T5FRi8P173lpzjAc
V1zu7+L1Zvh4dJA1jTQtpAjp/Mj7xbmnMxTfoSeklQEZdlzu7HnFAV0f99LpIdXg8FCMeF/odRU9
xsJo0EK7MsZI+mWxZP1jQ6RuDzlqnKib6pUjo/9dH/bSPYqKDdGDi4FIuTm0k4E0uq5wMGMlNXaa
ERsf3VltAk2J7R2QjARrXrqLRjZlN6x5L+V5tN5WnRcQ0ECrNnvZUul2oGC3hAPlKxn069FpqQvA
a/2UeWmfIK0Nbeafrs/H+F5opROo6aRrfm5E2l+Do9czTCOQlg/4Wew/jLfbzixMDtBQLWFcNHB9
UhDSdYT41qxWI0YnDRK66C4cx9H0zj32XbuoNFW/RR/wxka49ODzAKKAfFnr0bCf3v4ScAHIaVr8
kkIZ6u9zb1ff4UcoQdsKeZLzZOwcxS4V3+0bquiLnMs7r6OMoo1IYN4IHRdOA8JzPLRXf/W1m/P2
t8REwMQddb5RPncni8rcnttmGXeKMVSPeqqWkMOK+JYK2oVd6WmELIB3+BCSTb0dFinjsqC7Poez
p7RqoDXlPAQplR2kcWwX4dGgaCFbuBjj7hJTo2p4Y94XbnVqkCvehpoVKIrNDzAU6tv9zGs/nlUT
9Z2l9lFFK766uaPduGQvzpWyGLWTtdi7JfqauFoNtP6IYRAPw7lNptDlRFb+yIX3oLfQrPx2TtL8
Q9Uj93m8fv4vnkIwBRxDLnjaWpsQqhSl2aLQzRfWBhkM5mw9ahpCZgj0VhJ747LG+9aunqzc5Ik9
UVv3rbqMbj2vLy34yvrivQctADzf5ourZa1Z7brpTQ0GQDHLnajg5RejVG5M+UI6RCmHYgrtcXDF
W9lqA5Rcv6ojhDy29A+1nbV7XWrah+sLeyGMvRllc3JE3QDL6BilszPtSzdl0dcCwb2D1rjdPtJ6
96NTRNnZsetmZwAY+nJ9+O3BBXrEFuUfhNlGNNuiMskEpTW5yxymTeQ9uE5Wf03rKfmizrlEfarS
vcLvWxT2rg+7nTXgW8CIdEZ4VpjgDzatppyeT6MbsYNxUr4kgQCp4/lIHM3HNO+qfoc9X0Whtao/
1h0OhLsspfp1gzq03Urrb1jTT/B8vKbf3VmeNrbenGpOiLrk4O7Wnqm505oElAf+FE5646p4v9J0
MxGIhFP9W0lm3W5/5KCZp09JjZBGKMj4P+d5Ugc55n2hvXjjhxnW2d6RrhZcX+dttrDOca0ts9ar
qsb2XhZun1RmUbhhCv4o8Cp3tvwOH7uPpQmEcYF02u6vj3hhmoD3V9ro2vh6J8haVy2fLq7ccI5m
bNz6rsf+UG1CCyUOuWuUtvyoeWNxS9L/4rBcS0D5YYOREb5d3bS3SsvMYjcUiW6dNaOH8ksO6n3o
McLdId3hIGzsTLeuo+0dwfquYKu1LUyDiOD3dliEJG0ViyP2EJ6LqZ84seftctsEyHd9WS9sVgai
PYDaJ/Du7TvWREe0EyJzw9yhAFOkXn+oI0s/55AXvvyHoQBHrLKecHfMzdlsy9qU3pi4obX08UPb
WDqKXHUVjDo65X8/FPHstzQJhett+GxhETpJHXth1Vv1g6YijgkMyvoyDs4t+PmFk8Bc1v7vio+g
wfP2S/Eo9BYFrmfYK2J4ahaH46d7UThGIn5uq+mWJ92lnQG4Ergs1eUVBfJ2vEkriyRxGi1MZNp9
bbsl/RHp8XBjAS9te2CUNH0pQCHEsYkeGkWcXJDVha5TQneec6Tz/cbprDNyGGp0NKyoOA4Gxj+7
61/uwgWOVRrVJF57v8t0b6fnRO0g9D41wkrvtMWH3DHfmeCwT62lIDsMAFE/5rY63/fQiJUgsvL4
1oW6TYjWs0e3jvgBHJkl2DxJECB0Ek/Yejj2tdn6i+mUSKqX2aHJp6EPXDuryBIS7OkXPaO/dH0B
Lq08ykh4alD75XmyuXBGroPaRBcwdOIWDsNUNadhFfKXStx8nKXi+i0sxRurfmlTrTfrOmnow9vz
AvZGoZwVa6FhdHhz0rb7V3Zl/c/1qb3L9VhZ8MiUllEdwdvxXZOuKN3YRug9LAovuSto0uztrgXt
rXT6nh67A7RNqR5rAUM86xAo3bXSc1+v/4oLCwxTA7EDQHZcA1u0jW4Vrr7knhZOljmYYg+3tzWD
JoUjHeRIgqVIr9O/Ekh8DwVn5EbkvLC7VvtOqP6r5yxiM283uDQGtN5a1Qz7UYgHmbvaJ1F2aNyV
fdYF8zLlvwynUHYu0pg3Mv0LVxU1hbW4D6Zi/RBvhyaelO2c1maIwW5bnmRf9lbQprr31Wgnq4r3
NULj+i29kwsRBnkJvjnYGIZ1N9d+JGpPHfXODCdIqvvIWtoXBF5cAOmGfbr+aS9cHrxjeMvArLXX
4vvbCTpLJqqxqvRQMZKiPHSNPtq7oRGVicQEINgiiHlQWE+jqRTyYw1L9VyMlXdLd/PCaYKrxcdl
qfnQ23XOXTSsK9PT4W16med30sz2CJ2Zy42tdOF7wvDiS0LJwgloe5zcedTd1pRG2ElP/K+kIIWn
t1W3e9G6I0r5Q3ujtXDh6JCKUPCEvkA+tL2bFmxns1IvjHAY1eV7Nqa0Advlgxwq9wi6eLxfEi+/
UY67NEnOC3qeFIne451MfehhLMZGmLWQfd1xMMEbgYnVrN7c8zC+BQK/OB4NXnYQD3DqH2/3UGJm
ZK9DY4QyMeXOicwpkGpTBLWRZ1hbev35+p69cB9Q3ECbbtVpRY9o/T1/pO8pkSDpl8oOs2hAc8an
ZuxN/8Tx7PZ7GLHaJE5R69HsjaosVqbDiI75LZDnhYuZqj/4Kg+p0tVfZf3wf/yILnXKKu4yO3Rr
062qQMu1uPo85r1DitHIWr23kmQY9H3nJUXyCeDI3CPch3BI72fRlN5Kf98vCs8mEwgfkRB7q60K
PdKUTjqXtR0WVNizvSjb/i5NrCEQhpl+SJ20++C2qffqGsV/CP+MDbybhhIVEQDzb9di6hdIimyu
cMyWYQqIJYj0ib5MHQTYymq4H91ODgHlN034LVj3X9c3xPv7ks2+2l2skFjQLJtbetG7UpNKZIbw
rkvTX3B+Ow75Yid+rRrZjcD//sZcB/Og0wGEBU+xiUZdohMJzcIKnULOexe3ykNax87JGNuPJCDR
q2dB9SyMuDgu/YB77fW5XhyeNabciSoCpba3ay17WVmib1edp3a+B5FGJw0twZcx1uYdFHjU/Xvg
sLvRyarJN5G702+kWxdXG5WPdRW4qbe9KQ+PCcdZHMKxleefcBh6afWxPMtpunXQL41kMQhwP5qe
OAi+nWuzlEltx64ZKnV8yoQd/RDSVA/mMMU34vyl08MzC9YitUu+7OYKI9wiWmk0FlAVr62e0b8o
HHRPY5lPz3ncizHewZ30voLnVEW4TH3+ev2zXpwqTGiCn4mG4BarIo00yazatsJ0GY2wydrpRY3r
Hmso55ZQ8PtYuzb8QHTTM1k9atY//+PmSufUQBTRs0JMC+w6KEno5V7YRvHl+pTehwWTleTdSPxb
P+H2VCpmV5lV7YS8l+OD5k4fcD9HWT2NVIwXo+VWIevSEq5uKL8LABRb1j//Y16iIhbWPeNF5jBP
ftsavIa6sShO9lBUNzbMesz+7JwCKILkujZCcG3kctu8eJS6cmqeOU5Yupn9agtvbEJvsfv85+xO
ZvNdH41s8JuoK83z3y8rF4zuwlZc7bQ2FwBm5yPW6pEdNiotc9+1FDeoSssKlDxLUl8r03//w4CU
1Dl/q7bktmPbGLXulsK1Q5R5q+7kZnhpoMGXiaehyb1xD13qVq3s0uoCrGH7kHYDZ9p8yqEeXGOY
FZuMv6qf66EYTrFT209W1WenRQq1DTJXFn//jAUqBo9Yh6YNEmV7s3FvphAt2UFOY1ZBByqSB2uT
ZveJrBDasLp53o+RsnycevUWL/7CadG4UblT0aMgkdrk/HqpK4aMpRsWkdIH8ZIpe5nH8jDWahSA
pC9ubKMLpwX6BKKGHoKlHJrNjdfratlqKuNR1LXOAPTc+6Ev828jDgk3qruXpgbQfyUrs7LvqrvO
xCPWrGcqc3Zl7LEcVvcAbsxgybQBdpFzi1h0cTwqj6Rnqw/WFjecDFlkOxEFyKIb6vM0Kt7jYufV
v4s6t495OtyChV9aSmrJ6FYjTsmeXX/PHxePdAY4w3jIALAsil2LteXLiGvh58mYlVvw/netRtI7
YhSxn6bzSuHdHI2kyBFV9IQXRkNtHbpcKp9yN1n2bVHPh8RqmsBUjJRb1pmHnZZRk/KdyNK+UJQ1
brxt3gdNfsra8WP7EDS3wFJbkmPTB/EIV4rEKyKJvxSzpQ3oNnfZ2dZm49U0a1Eemigtvl+/lN6R
/9d1oB20FnpXjOnW4FdvXIFOReuF2aKrUGyLYhWH9NrvrSqHzJ/MfDibHuImCpZxvW/hQ0obzMP1
Zzebg/tlddVZtXRunWOuqc3tpasrmpqnyXq2VoH6zdESdVWlyGkM+1LTAQiVVpoaAeWxrgviVKAt
YeeRmu0GzBc/NBYPfb9rcIvzx75U2uOgjE2xsxSv/4wJkWXs+xgcQOAZPe8qIyutZmdrjXkXpUZk
7VevFyOYJjP6EisdVS54J/PyuvZ5TlqVKUowWlFizEFC4jp1QZJ4dm8GualnGsoXUT+IHpnMXEuW
AP0bGT0mi1qkX+h2NcN3oeo1Wuo2OcIJ/koStz4uUFb0qvR60+GnnRvONAZupsxCYhPRNOOvoVwX
GQvbYVRsP+rycfxk4iwlHyaJbtIhXghq/1BaKGeEfspCno3KVLyv1hg77inC06Sa/ZYQoA2+Vw9R
e0RPLm5gcy7Cy+8qrBp730mELc62WpkiaAc30p4ttwbxmlb9UOHnLCYbPQ14WdVX/MVYoSXFfraX
6pz1vmaiEHWeGx3ulje7jTy2Yqzz+9mtBvMpFsighTOIXXnUzTZzAy/VcwenibnITyiRqtm5gHE6
fQaaMeVBgXJitNe92Ta/tmkzpyc0iaNib/SRNfud4Ll2UJo2cvddbmh5QPtH1LvGFnr7Yew1ffkZ
UVAyHpA616YHaMDZKH3PQrjjUUHOHutHxAey59624+WnpTSpPLhJIuOHDr1E5TBh1tx9cESBimGK
T1K5g8q/sqm0HBJBCLptENMZ+OviBU2WTe7XrhTl9Iu29qTZq3Zu2t1ldpe3P5aI1nK1G7sRad/9
CN/aDBBm9zhZmrHUWea7cSFiBMON2uj1AHsHFTd1WcLZ+qz3XURPh/DYlQ9eNlfRTsQ8+zofW0uh
JL6nxKZ7v9io2e2VcurGkw5piL+2ZLLEZ4uOkB3Lh2jpnOZBKlDQsqCyZyPTdrIutOU00c/KNCbB
uX8UGCvynvY62O1xQLIg6y8wyer8TpsWUzlQLu/rbO9lymAeMSPTR0jORhJPMqDM6najr831GI9w
hBeQdbu84ZDmftFGlX1XeA5k4oUmSXlGYrz1nrVKGokdaL2WyUfE2kT7U0RLKoNJTZJW28d23rdt
MC4toB/Tq+30q60gRZj73jiyxKjVGbEcA62M6dftemvRir2VrLKMhQIi1Z96xXO+KzmkP/CJWvnQ
DHNS+pGWdp6/0o3y1xT7kH7fVVVbPXi8cylw502VvlKTQXVP5FFXHZaa5p4eGHps648OLc5lFw2t
qd/3ll1b59l1eErtshIAyVGfo7z+FuU0Ce6K3HaXj2M21FOMHVrba34yLqn4iRQX7l/Uj/BOJ59N
anVRERpW7fYI/b4A9aQ4pVL6y7KoEXeV24vqlKi105+hhiVoWqitPj+31txiuVQLEXnh1Ahr8fMy
ccyfaam3YvHVZBwSXxqessJRB0eNfkZmrszfjaqsmldNxFN116RdnL4IKWp1peII5ZtD1cmk7p5T
/a69xfSeo0bt1bsYRuUSJord6vo5RgY9qvy2pHmw0wX6++kht2zwEnVW5fa32KgV8UP2Q2OBEKJ1
uY/1PumPaVWp9UHvB13c8XGb6keF1ETzYE+Wgty1baYqZwFfqXj8txdFuhyghrlJ5mu9NQwnMSJI
QZhxO+0H9X1VCL9BDGZ+UaKGv2S4MkpPjT7bziGlWieeqrbuh0ctrpXhrFZtPr2yQRw7QASg7gO7
MdvqONjaVJ9ifVDj09xVWnaHyeA0/DuXjpMsYdMJWk/2kGnJGf2dMQrlLKuBS6pSaAjpopHa9wEA
Q3tO3LrApbNDl+d7URFQAhcwUpf5dul2w7I3RJNMSIFUWEC/Ll5pWl0Q1SbMDVXEpvoNWmhl3RXx
PM/dIZtyMXzVjQb5h9ElKGgHwk7eH73KxjPFp/IM4zqGcIFBRLUkSRkk0ThWJ2JgXX9CGKNsv4KU
U+dyb/dRW3+bZrYPwWJqC4dHDvil6knXpDWfUxcI2qNjx9Q2od9H0Ym+71R4QdwJuzznai+VM2M7
9sdlnEf5ORac6jOy7s50qhRdAjG3rHKWPkqo8n7o7KjjZdq62XfLVuwx7OmDYFRqdulsvdIBSFFc
z6rR1ncEApSikIpFNYigibTXMa2tuR9xEYaxeOyB/HQv1JjNckfGXlKbbCqrsisfmBqvFa8GKPg8
U9cu9gVWJoh05lZeYh03ltJ5Tiqy6Ic6yZd8nw6uYnQ+iGUhdzmUayUoFNdusSdDD0b1e4RFylOM
rD/Boga+G/BtdSQ4cmnaJ4H5FkLRKbDU0CvUMt6nylzG/1h26c13hj015rifjBwvYYDvrvdP3w6K
fEF/T+/3Nqztxjg1jRNh/dR2MIp8NGkqnJdUzmnx6Jhj/LlXQQzfow0YKcdhKaSM9yCGpVP5S2/L
5XvajlX2v7apVX5hSaXbe55FUy+vZRKbaRJUvJiXYDbziNxxQtJ9fDT6FuOrpfOM+ZC1aKpi64K7
QG0GxMkp+hghW3BYcqXugJchSHws4CXqj0LOcRnSO4PguoPzgYGNp60rkoGg/MmtVEz7rsyzHboG
kDJnfWkaHwu/rH5OaoVPNY9ZgYYsC2X5SuVZ/8viVH50miYeiNwGsjF9P7TkZ9iehuk0Rz9q2dKF
VyrShv0co+AX6PTv/rES15WPVVW46TFr3aY49kVKAq6igQHPWej1AWKnlR/6KsKcIqqrGAFXgkrx
ODaR5TAacOfjXLZoEFVDN/yUbt9bvusK+Q0VdfHaGLMKrFE4g3aQeZ/hJi3QS56yZUz2gEB6VHVS
DOy8I2QXMz30s1P391OKCthJU3qQm7UkjN7lWTF+nAwjmp7r2lW8f6Ii1aQPZ9h+MSkgKy8K6nHj
jzrP7Y9aqQ1YilpR9DwvFp9zMgYUSlU173+mEODSIDMr82PblcZzoy2L6XuF7tXhjAT7bl6JQGcV
hcPEr5ypS3a51tlkwrVpkdrpKMLj3TRr5ZHbVlinSm8nnD4ro/1Y0QWQBAWW6VdTmnUToAu9zDvX
jhBM/n8cnddy3LwShJ+IVczhlmF3lZMly75h2f4l5gASIEE8/fn23LhcZVveQGBmunu6J3+u38qN
BzJzImt4ayYx/9fFsSzPbqKm47cZIq//7zCElWVH1IU8zfXs2ATHEYZcFvUOc/mbBlMlLyRoTvuH
dNdAotytiKsw2OaMmT1Y7XBPnzSDZK8dzcxCMSeLDo+v6IXy1ti3O+Sknyfx4at0WXRsnxoeV0MU
Z9VG3yXaLYazhPHwXKFdmc8kM1tHtpOb26EJ2Hz17C5QiPd4Pe37p29BW6XzpPaxCKu4Si4dFpQT
TZSpqnOrwsoLciJRQh6fwNNRIf06uvX1EdItO1yD99um7Obs+JUVNrR3SUjs7hbYr33X66/WJt0u
D3glPzrPSmRBCfPdNIy37Xgy5eEkTFE+bQL+iOZImpxYJaCQoBeiy7tj2+pb6OWhzltBliMOYFU0
Xyb2y5NflM8hKFqqlHWGTNOmTI1tL1a+TyyEwVXHw3juPELvH/Gh86qfXbREY7HP9uqd2923p+yo
g2A54VrT7A/rsSgYpXlcpz+gJqovrKijxFUe19kv0ZrJvblqABuWFHadXCpSIqafnr+FZ1HOC9Kf
wTswMxw63dU4woXN/sxkEe25J7sYy/hZOObGnVkcZVokQ6wr7+wpbiuOtddGt9wg18SgYImXMGs7
QYYxUn7sGfdkmPlEXQn37WriTvy+36OMVbtanA2LWjL146obfk6L7W24UnuzySOl1ZF38VRu6ZFg
iH+jDdN94eK63uftjBNm5nVBdZApuET2p5p7cmnHCUNymyNEi1VdmKsOLX8YUFSEFCi0kx1p7+rI
QaVWG1Z9cxeUOnLEs7V5lFrySEYmUID5ED6i32L7NpK94+elEGusGYkJ2KWBZe38XpjNwY+Lq6jJ
Rl/PXw2eeYKFQfc4HsKBLOhHZufR/1vzjQ650nHN87Y5khmu8vmv1mREZupoFb4dJerTvCViZyw0
9lufMSJ5zt5ieZ+H7zWERomyh6xx6927cSoll9uZjOQwq+MDY87GXpO3MGqC984Lj98BvaydaoJ1
JPHSpIezm+IcfcEpxtWvC48q/tOPkd1mloJzYSOVjATy7jrvxjO9/zIwbwGUrE4ibo7REtNZOMSZ
pBiHHHE+L9Mq00ZbVZKXMflhuaUPTcb9PG1PqnOQCTm1RtnQt6Ur77rJP7gPWBFLW/DJNj8cb6lT
4vzs4KKbrvKyGt/jTxCPpDlNTSw97N3nUWS4Zy9z0ZoZDZcX15Gfaowwx3SMh/A4u9ZAmSNpSZ/W
dbTD1Cda7zvZ1urXWLu2nZJ5F37bS1L9DU1khmxvsaLykmUmE8svj4fAuioT7D7YInqOpLWKOfGr
PiXvPPjcIYS/a70NG4H0ShxZmGzD7y7q/TqbG66BHNH4xPQzt2N5Y1pbiSyeUBC7Xt8EKD5BVHLp
N3T7UVL5TurhtfA3wPhbpEQLhjoVOFz8CBeGk7RxddgWuusjC4Vc1HfZzvYoO7e7IiHRsuRqcZdG
6mXchyXJSlCMe2vTYDTboJy1EP5RkShNk2ml3noo0pX9o1TZhKn5NRZUjU7WMJzU2T4tSZT2lq6f
Rm2TVRUKpc15YwZ5Crv6KjkvcVQ9sVyvsIYpG3nvRC3bt9pX5pNFYOa+vRQGdEDoBadobEJ+KLcl
JWqP/O4f49nElrC1HMtFX8/e/SaW1skc0TRbWm4Jm8TJsTrPsWc67BHsZHu2fL9TeXMcoeIgxfH9
jhvNA2sTPcMqF+TO5bvO3+7ahnZRLqrH4E9a01kO3NE5aql2zaKutymWuqyrtK8Yi1NLJzCnJhmJ
J1hx1P+2mpEMXWfFRiXjKeuXbOsm+erzypwCrVdVF9I+tMnr5sBSrwO0iFLyqYYf8+hqrA31THWo
Vxr6vAob59/g2XjPqslx2rwFeOS1VC25IbgiTs+K1D/uhdCq/0yuHDvWejvbShloUbsHqt+JfmP0
OBmGkwekVqCg8d4GDHSajYcC86pwy726Y2UkjmT4c58YsmVMtANzbyg/4MnHIPUC47nczsbTeOXZ
6Cv3FmlgqVesypJVXsPI1pgGJzY1M4HjtarkM752cK4mcSSfZPgfwSysqA7u0WRuF4mveT84N7bz
0dVrfJ1sg79z0zq/dRfvebIc2OrY5dg+qg2whdukjH+I6lia0+KFFNwaxY9IiXwNwUAm433KMnF6
VikC8jQHsIMLx2z0uCiFM6TrvmovbT3hR/nomqPiZ+9DgTnTzJa/h1NdinCJBFeHXJqeT4cyka7a
cUr24AaceOPxCOlBydMKroL6cE9L0W3soVbOJtJobt0KA8FpGHJnjO3HsFmlTXG2XaLPDpG4ROW2
yX++N5FQW3PxfTZuHTRpWBK2l0bLNr3Q/0hy27yBOOYjnFjydOkG9hfEiyUCgYOXJTi5IvOk14/5
IA+LpmeexZ5FTa/9p7BE0csn4rgntvtBuJzBDso8aMbmLx2Dy+aNUNZ/+7R2QaH7JXwbKcpDNql6
Zr624/rbbuUkC+Cn4/fgkoqXD4qpLZU1m2mZIdpsfUO4XA1PdST1+jjZnriNtrB5a1oS/tKpdojb
pEiPJxMj870lBZIXOarImWAXVDkXFTGW3ybaZZu1eu4DmnsP5hE/+u3SASZGWUeqfEcidhKWKc8W
CXkDgER9Qs7WTycf3Ok4gR8ytExhb6ezWA11fdrKOvN9q5NZFbDDW9BcLO1dD87cFDaMSvLD3kwJ
rhnuPYPi0H4eu9XEhcDvkpl/lkNXuMpuX8LG8u0blxOzZyzGjupfb9koo6d+8dW9I4D4b0rFDsKl
bEzb3yT0AnNe0hW9zZ5pgV1waUJkMboCVJgpWWbiWCNm9Nn1Hw7YdCfVIx4PaK3DwD1Xeg2P/NhU
zV+RkV/d0ItoO4sHy+jU9nDIyCBM4Zqc8Whr4ttwiMviJpA2X4zPn/Zq3+ZT7+3H8GBZZpT55vuc
YFcNrX2xW0SAzTKH3XmyZdtCg6A5ylh5tJOMiZzUBgj2ej0PQo2MX8myB59R0EbbKVrBgzISqNsh
BQ6V8h+BkQGEgsXsmbVVHA35SMwbQcSGGNCYB8CenCsc/P+mSZkfhpmme4mNu38gXyMFZJ5D/qtR
ynp9qFvQ9fNYKetNgvC6qViGpYGB2qZoyjZjOSxjTWX47bszBW7E/WVIRZMwAo8K//fUQdpjFTtT
kc6Mu7o3cyKFOI/ILj4qNJdDtlWscwvC4cypDNTysXRJJ9ODJ63Ne+a9Ae8RCJ2CSg9k6E1rHRV+
NERPgxWB1wT1Lm3M0HtuO677uYiSxuoyqIXjldDx+NOurLi9jSujnGdXiIH+xqV5K9hOXpeUqiK8
hytqK3K3OYy5iRBkvTbsbKz5vhJ0U3QDh/LkmK0MM4602okHZ/a9YQmlfBa2rESh5sB5peYmFdmU
9vi57ioQqbnattw1tgr8AnSV0SfZPe+1By1t0tkZrb9dNIoxRZsblCxQqxk4oiEJkQmudr0Mj3tx
47ds2GeVP6hvvnvrS6lknNOOfuAbv0uGm3FqTZ/ai6/hIkTVXH2j4BBOSdtXbSG7LamKlrCeOOuj
tf83eWZeixnHE+qvObbHSQbeX/86+KSrYXw4MwwMFURxP92OMbN2fsS1W+b7vKlfzTCFf0L4wO/S
aaY/VWLhCFiW1uKkNkkHuqC40FW16wAYtg4Ystx3wXAUw7ytU96BB/CemerSOeiOp35blyGT7RG8
8N1GB4fZHz98EU0djif11dm23oKPgWHHyeLZKJ/2NYxUxmsbplPVkc1zMuQmEwmKSQeZDr6pdaG4
oR+up/IdA6xyyWK2zYaihMowJ9LA3Teho6tLQrC/L7FudN50mHlfDlerN3QsY537izTPYqXCFfE4
KXPXAAofBWMWX1eDgUOSDZsFFUSw6ljxsW9+m4U4ISyZLIW3ZzMQyVgsBHbLNFEoydJA9zWjWtwZ
Pud6DJvMSN9cba6Rew30vuRw720igArWJsqjRcR522+Y7oQYMJ7AEtzq5Nur/udQ08OiOobqZsMm
rCMYE3IEYm7FE2cva9CP1p/qk/JHPsER39opnURTv6kpBFPn2R0/J0dreqU93LtswORxTqWaxmcj
GiFy4VrtO1S73WSw3Oar3BiM8qrvlyCbuyZ+05MQ0VlggP47IVbjdrcWqe6r0K9vmqBeQ9p7Z39v
g126WYuyQkMtyfHI2Stq97MkKP6mMyJKTnFJ5nYWwBxZTHayvgVr2WVKMFNyK3w04qm7mGXPNnut
7xCVdEvWh2455x2F5pZpWOA4EC2ezId1HkS2HAhOMrHM9RV1SyabHQJwTSDUbYLK7SrFTq0w1fuK
UZMoAngn+jE6sTbvKku+0U9PW7p5G4F6e90Rj6hYOf/2ypgV4c6dzANv3NQPQWDV+21zbIz67hBU
f2J8mKx02QChM59H6iGe0KZmKnGnX/MRg6DHjS7jtBW9+jTLYZUpcRWizBTYxHGqWJ77sDU7njas
3K+yDq13v7LLP+QarXhZTx1Y9WESFnWBX0l1HvbJvl28atoz16mDO4+edMs8/xjfzVKV35ob+EgZ
orsnnz1SLwX3n1SqMVp1ssp2rF+ttrqx6BJGwAwZtWkLK/FG+D1v0td44DHus0FZV4Fe5wI/dXOC
x9EW8iDm+8YWYeFL09DqHXMQpqGaceeZkioixs9Eas3JKIFMZDTmfOh22WFGrGAkSTGBl8z3JWAW
sJf68G4DJSwn29QKQjT72/gceft141ZLEafYiA0EOiQjmqRy0J/RNu/V6QgSa8vBi7byxqqW0X20
EI/2pyoE7KVcN9E9xti7C4QzNJ+OwsOQxtedBtCCayLvpMWxnRyfXMwM+ysq5bw5nI1IHIK+89DN
T2/m8TtFdU34xWTG+isWsTEwXrLhx1ZR7ecWdCn/fnD3+NIw0cQnFdQgaNppCFvy674+Wz3kwnmZ
x3l7lGyTRqk77oCA8B4bc/JCJ1uwOSTijG62bZjfuKNP6L7K/VI6Ugn6ENf50eqoNmewaxrZdaj3
Lo/wrtFPDQvBnJz+mjt+fdBf2XRaxmLr98WhSFR133PgRW2BBBL5t+OKHu7zuZGrWxCJI+RpmpUv
skPFc5eCICT2JfT74Cd3Kg9nDBDA09fvpNh5oQosCjxNCWvpy3E3d4sEodwteaQWiFWTSlg+cPqq
1S0ugjJOst0OG5G5bU3/mDAs92k5JpjuTSDTP11OKym3ixtevxCVtCmPHr+Kyuluh3ZN3gwphGGG
5A30cSOglQUuX7d/DigcupoR2UJRV4frXFpnOQxdXVD+8YYEU1pP98rkdmTVtxHuOz9lXaNiduKF
OQF1SdIXbbjLmbYeyQU6NxsD7m7bGrK3YzoTlnPbLcO+oDO5Uq7/OYpKY24jvPgBg0Yad9vZl3v4
i6k6Qxo6w20cBWX3YBEBWP1gy0xYF8QmlHzH+BvE/+wcv5JGCTixAcuFu0A0rfzJE7GSKR1IjDNa
Ogew+dLd22yMww3Czxu8tmjqOeK6j5otPlV7CcllBd4r0bG1W2g9WvztLmxsrKGriQbdZhv14Sqw
Ox53AJjhg2NYD11aJrt7PPSj0w5vOzX/o6zc4XjDPpCPHEuseChgeKe//uKtw4mXpWuW8vBbf1ol
G32/Ou1I8VAi61bn3a3XIt7o7i/TOFASZ0MsfeovfvhbT57ERnrg0F0mHNe9i73Po/3mI18w+XEM
/lqscbhwKeMbc3ANSvNiN8NwXNACwRulxlnq4DwCXDmpGCF07o8Z5CH1aVnlyzRofu1Avg1DObZP
wY0Lox599hGCFDaWkk0/z1ryhWoRuxK8tA2mt3atrSEzGwGxd1vLRHOaPStKns0WbtZJhtM2F7go
DtNdHdtmST0i/jAfNaO9QTV7jcym0d+n+7rp2Xq9fkj73ZiYIPyxY1WvHx2esIpeBjIveDPBujtB
gfRxEW3hNwzGNJOGgIROz8e/8RioWxtl57LEbvmxgzuxerRpuDCvV3GUCrUsW1521fJXbdB+BdxY
99sgEKoLMnj6JN/CY2TfWNb94xaEx3BTWUplwEFbJuz6hYF64U7rnqg3H2UYl1kSLsvfflcLEe4i
+GyuAfZ5Oe/Nb8POnfXo7D7D7soGACcm/tNhlPsR7cHPDpcOrMf6+b3a4oaYWUZ6j8zFqc/JexvP
zVL1H47Ufniy514CFdT6d+TrJKFW9aX6r/ec7jG0F8C8jg5Epb4QxrpVSROTrK58sNB2WTCukVuQ
fBkloSrYJm8ulQiSR9QWAFdlWUX/hOdX/onqn/ivU3TM7qmmW9P50FYd1ot2F6YB0bzupQpcc4Y0
9+7Au8D1/Gl4dZGinsA34jG1mnr757u4m69II7hv/FYWSzy322kfJ6lPHllkJPEO+AbVARYhBYz/
WNhBjSUb62NBHjOVQOREbfCnHWtggFhdr5eqOsq/0Njzn7g9nhCaJ2PeEWIF4r0kBKxvLut16Urq
Sp1awo2KpZKAo2tTHooIS7mdV7/1lyyU9iDPbk+NSmsVNXbOo5MQ8Rt2S08jyWghtdlsjq3PsEDg
hHrZyn29WRs2fBmaku43DcLwiNLVZgQLl+Cy8Ex6TGPKQ5s5V1186vum/satK7xGb0/RL5J+Eofx
LD7+TRVKz2wv5+YrqvlSgsDU8oV90yhFPtfVkG9qfGwDHfWnbZsW71Mc8fi1z7oDbLYlyHQk6+Mn
zrkV44G5AkCBY1v33ZAsyeeBAsh7bL1x+6zNokaQxkFbl7JXfYswZyFHbBpRr6QmsPYoH4TF6Y+l
C1+4oCY+e6WJypOwo2Z5EFa/h9B9dfBVx5P9H5LYak3Zxrft14OuiPUdr9nbt6O3WZ0c4i3+skzJ
ySl12xXjqNf6HOwRzOtCE3aPpKq7RWPl4HdSoebw+a4seAy9FjLopvmVR5ABcB5055xsaa971oSt
WIqd5lfkLCVN8kvOtdrQ4rgUG4v737k47DEBaQpAttyDLdnuj0ULh/9OJMjHKdDVuWljrwYc3mVN
jz4G66km4oqIZpjhZMx6JCBdXkYOmQp9omnhFxPyqsKS6a+PkJ2dVHL4zNrMHPN1qXolILruZitz
Wmf+SQo2P35vfIW/iDBtnG6qKhE3JB7oqIfRRUJz41MMYquO1nRB648YbA+75rZaHOJq9TwHX5bc
xvXxsDaaO9/gEokUxU5S8i3Df56l5JSt/qJlbpkK+cweI1rNj5Gg+7Q82lnd9sYc7uk6GQB+2TxF
4Q7inlJ1/bKQB9UrTXTUAM7MRhTQDig/EtkmSI581dA4WgAp2ahCFC8t6iIG6UNAZcz9Wi+34VSb
8BKx8ycJnluq44YMMb8uGt5McNo0seeQPsFYp+HYBg+1bvuXudbLTwaakoHbssfXqnSCG2qNtPPE
KMEkasYrVK9662YZTDWkbFpPbVE2y/h6QOP+bfWRPPqzN+/0MUvzLWkpAZxhYKesUhD6AN1mcy/R
4dF7IW97au1j+7KtpttSjXjOSweRDHft1MobAdCIAwtc17UzdZbUHnr3i6F9QHjoucOPKRq6Nl+E
A/XWrVXvpF1Y2VHmxFL/6utB31DvzV0EQg+36ddVn3M7vVTG5ndQJzsr1ZYT533cH9gw7zUffFTa
yNlIqd+DFPrjSAoZ+8ut2/b7h49LfJBNZTnpotmP/lbDzE23OI72Po7clgpYahTts1vt3Xa3Keal
ZkRGmbKVjzetCwHmpYfvLB+HO4WnlS0f1AQuzpqnkY76anTVtIwmllgjIJOu7FNpEppxVzfzexC3
wxf3IQKQrurrZzu26+Ja6k0eKy8uv2Ikgac4LiFaWyfoUYuIcvkoccGAjKUxjs9BUgZ93g0jdwGV
HJNCt0ZAxKHpfQqaPqgR2l92RWwD27GIMar9tKHZv0+Mpr6AVvdrhtuxaQokHtDGFll0/SsRluMv
fwChyHbfGbz/e67199FUDbBarprnI29qt4ZEQ19ZwP3I/rzyPpGcyiAYUtCmcYS/5zEugqVu5rwP
hQ+/4LUMDdrggn0WjBHjo0yUvd+UgEWQpEKdhTja1xW6vCtkXbX9W1927DO1vFx6h4G3SDgRBEhV
sY51kU0pO74I3C5vyaIhsyswnQ++aKFSuF8rRqWc+kfGmcF2jmk72C0kC8PogveFFvncHaJ7Zv8D
x5pMutjlpLLtR5X3kZT/6a6rSl503PcFMD9yXcXw8zeMptrNoYiDOkNJ6NlZb5fRnyDQmDFoiOtc
V4Jl+6lL6lM0hNF97+/LPz5V68uej3kuBEOoffHGiCjiCAkl7BSBWeIhat1FoTBsp/UvEmsmdgTk
7sMUGfNj5ThNWVNa291BL64LZ2ztv/ia7/cHflv1ebfs+HVn2cRP3b5XyyVUhm42GGTnZhyUtmdp
F7fCzBs2jLEkKlKQLFFONAoTNk0MCGX0YYID2Ea6m0cg7FzO5fPa+1VzcyDoCLPI3/YB16rIU5nV
NYF7aqzZpgAoR6lcGHx1Yc37xD4fYQjHtzj9+miwCxIkZJXrxBOKOj9ISzvaoQuWJNnOfql1ednd
BcUTGXRMEHNMQ9K1cevdMASxyqY47UHGXUmK6toA/51M33qP+IYiEHHcuXFyezWAq4CxKkqrQNsz
vfio659108TWb8MAVZ0nQLE+4wmdNieFfRn3GwpksOVoVMHzNNKjKN/rCUW2jzdVdFIRmGe270G4
X3b8fsio7VxDyUYlV/FMz5STKRzsPwmi1q82kG7PSyjX4OwwhETXf0ltbg+O4xtcKqGCi1XG/EtR
cVMjtLFfiYDcESizAtWmvgW3oqN1+GxLtGUP2OZW9cnbR/2z6+TSZHvTht7JZzaDphlHzotSi+YK
SKLOuVkt6vW5a3DcvffBvqwT81ckUxc6KzrTY4FitoB49oUdFsvKxb4td55UhDqMJfdAHHd8vJYl
/tv6MFTnuJGlTwfSdIYLx/KX+1Dz5WWDaLYXOaDmBBcKFi9NlqvM3oLWHU9BadrqyfSeTPJQeb46
hdSI6NuN5uiDldhSnzQcZnTbJvH61+Ncg38MLojcHBKOldoAtvjkDRVqFbOMQ0bztDw4s93etc7q
nzpr2x+SuXYwF6AkPE4kGbwjkVzDwvSsNCAKjFfvQSF92JmbPe9lJla4yhaBd+ltKXb/R7CI5Gnw
xdHlcP3DXjhbML6xBOgNdxXyD2Imu9qGH4tL66ISAawS6sm1iwjKkZnGbz8OVUnzPrRT2F0M7/iR
ldAOI7cQQcyZ6O35nn0gpC5iY0PiqhNpBWWbTV2KeliFOSrPvUr9Xfr0uiZgMI68lXVzi+g+DKgx
vYRJSkoJioYVaoYpavWNQ2RynCN2jo68Jbf5H6pYtMA12LaE2vDNaWcXm9TWurzFDlfOxebp5v1Y
Q561K5v5ehwVczuk6lU+XtXSzuTWNL+0BeybhtRhhK7l735Yo3uIav2CFOX475o6zJ4BMDcIDSJX
3Evqbpjut8ZH9zLum1+oJmg/1OwAw+xUwtxGdHukM8zOKzoZ9U9vKCcZDNro2QvrrUzHGouyK6Y/
36lKx7drPSU/JijjR5Jh+q81UUxTK9Ypt63ogufG3banaXHUpz17CU1Hsu1PghcH0D8H/c9W0NQb
GSidynnxvwbDSUW2hddbVwXD3SCMTd/FGl7uk7v4IAYbKpFaMgTRqHFfH0Lzz1EA7/N2FefLYPiU
MdPP0fb0NT2Ul1uFdiZiXxdX4LhoVChOnR7ns3Gi8WvWvXcjyyC8WZU9vq/O6txV/mpBo/qMRME4
13kyQfUFq/uAgFIVzNH7C9LT/+pxq/g8eDFjizOR1Tt0FjgzoWQZSnPp6+QP+3dYfLRX/mkWZzua
5RM6uPD9eqDPnQulZ2le9m785jJ6lTzHY3xfzQDgrn/4KVa+EMyB6H8h5E0e4X5PSdK/jH3sQm9S
a7Mp8U/tdqx3FV4Po63IGY6/BrUjRRiPuwmJYsqfamCsUN+v8zr9KBeMM7NmRomzvzezxXiF26fK
ZDxvU45SLnyPrxlYRRCtXjYyaz4EdRihEZ/l8l8YGjc8dU4fPZi1Fzf7Gq4V0O8iUMLHE+KRZntk
b52nG8wAtXc8qvVkpm1SRd12B2Y2sxNlYdwFn9I11othAfRjiVkKqadqeZqssfpvRy9Oa4WLw59w
8O2fioHit7VY/o/RGpwn2Ozp2V774VZU1r7mdt15p4pace9M21AkANF3sPp0yepwh28CJiuENpOu
09ifw0KhHIJ/d5PHQwZXpdEmC3DW/rfToY1K+8Rpb3v44nOMRhrCDLf1j3A84j+Sqn/rQpd+JwOK
o+jRgScRaPkVmDV9jjihlNAPuFaO75Uj6eJjIe6AylhbHyozv7mltP8EbJ4UtAGQt5sAr0uM+8ta
fKSipnMLtS7+e8xZuXT71kBnbACZTfdWUbefHWKnOYxL5P5tkuvShQ4q9H7Bccud28MeuuOK1D1p
nBPkWvSRVGa4p0WeONGo0p+dzu9/UpwjqLvSvbUtTD8RQRzlRCZdY5/1Hvd39ogyG+GQNUKvOIP+
6/lW/aJD9nL6prUeo7HTr6ZdXJ16q3BP2+w2v62t9H41+yI0CxfLcUOzZm2sjvjlG94Bwy+NnQ+i
Ycdvvpa69Pj5VdkAjYjN/Q0gIF9ZSJpRqxwhz5yeen5OC0H+jAKcEAF67Cq5cQbfAotMWGDiGsG0
5ogr1ga2nfNWTezHzOPQFPskvAfElPOdRB555yLgSGU0mieNb1idIc9zrDzYR4SQcc1V1zNHFkCF
03MydweMPgjie1mtzUsH6Y201LY0cHM1Vb/VUY6KfSskRNJY03+1Wqt8RRoXp6EMEoaGgNjU1Gnr
g2xqjMkfEtrIx9mSrCWF7H/9g1dBgej5sXmfxoSd/oQNLxbHwusm1i2y0HX7YxsNEZ4q49biQifi
+C+etBv3lhEMeMgklqW+pkHsdgqwZn94tVhDtOKssf8qNxTwl05U+/BvqeexfeLq8rz7rj8Gmykv
LpeCYcUEWays7gfyx6BHkdKNzlAgLtnbXKz9bJigxtDBfsjMS1Vn2oxdMPGO9s69ZcejO24YMCTq
vWsUJ4s+eop3yoE/oaNnxLQIIl7E0ct3K6wR2WXQ9o05NZEoo2cZl7H7UA0ooosgqOIbFmHMf3hi
N0NWH4OqLzUDwPQ8DnQKJ8RAWtunenGG2DxOViii+bQyXLTVeY0A6Jo0Ftu8sYGXzEfzJgRi3I1i
J038a4RvCJmL4N5ZaPDm42BJIUCmvJ69/3F0Jstx40oU/SJGcB62VaxRsyzZkjcMS25zJgESBAh+
/Tv11h1uSVUkkJn33JsTEEeNaW5jcehokRoOcLEp1ILaColJ2IGccO+7EWiRRXMoMDSzo9v4swDp
RkuS+xWybi3zwMSV9zggLKVnv59VwSeJdiO/OdN8Zqdmk55WF79gQ8evft60c4I8q9WySzXobkC9
XixsyXLTObUzm8dokd1jktamfFtYJR+8pgspk49QMNPCCGMO3JZdoDgG3mOvW4aLxliXoIFQZl9D
CIGMDnY1Zh+WfkHceQeHeaiB/Nr7KkxUkfN317OLaOan6wffRQV1H5v1z4K/1n2zEwfj7zlx+5V2
wDZM+nblXPbuJ3nYPkEzG4Vq+xIvypseBQKuf8E5PfonAjMmwPhwQovhGWgFPqi16+vHWCDhwUDO
bnAIUWqSUzcWg/oXx0M7I8wAHP/AxFAMv8Zg8ZCdje8zEAlWSXmqa+HVj2uP6ZU5OStl/H2N76g4
bWu8IqrRk3FTBK6jqHN7YNO8TEk3unMBNYoNe0ca1EfHD+rgo1J14jwgcFq+3ml2ZvtYoGilbxhZ
8BO4QzUSb7uNWfPcQQqzK52Qn+KMeTIpdoTJ2+3SW/x4T3NWzwXifhLQTmwOP7Ta8Wml5dlJF7sC
PLmzUn6uAwGEzKRxjJontndwAG+pC0IxxCJi5sPGsml6cirN6GNXOrIts71Cp4iiE39hlpw9N2kh
k3EiL90F6/qCWpxMSOe72IxlSZATHXP04Xbp4v0JG9YaH1qj8KgccBILFiqvmJ9uUUHFlC2nsaTo
OQh+Rd/LO8W+9lNg2akZXDjLU6rqpZ6YDQ2+CILfwnV4RpK5dXxnfyPkKXYdvFpSk5VVUK/iq4nW
+0Izqd1xsjljXvB9Jgu03234sQ+cQcBfMIIvvJ+NOwbyOYIQap4KL0UHl53qpn9LEkXDlTozmXAn
VaDa8EBhU149RZD7CXFCOX+ATIrp3yTHaL4MPgPaA1RvVfDQllaelmQx/T3JCk7GdJ1V7Gcl10Hf
OUNRFLmXAIDuMxMG4W9cpmFzIDbfmOcGfsk5zkwA8bAO2K53NkkZieE+RrGuBppwpn+l3A5O6YuY
p9QnZSd328r4udd0PPzHlAl3+YsaUckBvdtZA/caZbJezJHrxEcwmOqkdu5YbKtTjgFWPyBkt6Sq
c13EAzw7Rc5qOnq5YZnuwlBnApF1Vk2YyyR0rGI6oqz3w1mRG1CVaMJ/xBu+EGBbL9APTmuH5BR1
aEDvZu3Z0IaRgf9+k4PhCNYJn9edAQvSNwzZNnuWAkr5ibu4MZdy9IKIYw4X60gSXdRgZsiEag6W
D2Wx5yIit/bHKEfkBD8Yw+ZuLIQLFxyULhP/Q8oUWD6ppGma38JrSt5Vent/6/IxwRpbHCl4el8d
l8YbhbgM2Ir66dTxkVjxM1bM5z9dvCq+ZSjLe/88ptHcxe9+EeBn3lUsY4hzr17Smg6qlF16HUQ5
/NMcJdne6XSTHaNSaQzLsPjudirWoDX3RJJjfd3ooPRzYkfu7ZocmpfEaI8GKGj7dW86Ynx4M+bA
n79GktY93IkRokJ8rEd2hjwt2Ti1/Z4JqNPcJ1HrhJ/JNrL7k6VGy3AcRMQCh53gLK5c7OlY7i4y
DrPivk9ijxlExwq98Orgte4OAQcmJy0cY3ZnGfiPF1CFBcFa+sP4IH3RtteEKxbxxiBujDuwAZPx
MG3GO8YDk9hzF6xsVsQPE0zlr8Bp2TnPTDJz/LP2rAi890lz4H5XSTBWv4aW5K4A/rRZY7VDZ9xm
6CV2VQ07PbcxNFCjYIJWNjJUh0gzT/BpG82srnOQMZg6GLY3iftBeRhsyERqk3k/k4lavwwpwvSw
69J1BDJGAux21pnq7M9ESOBcMox3qroiLJCM7GM4NaHxDwT0x4F+SqNl2C44qsXwhR8CgYO/InBe
hGDKee+lwNNVLpyS/qw361K8YtRWLBgwTCmKHd5ggObRZxf2Hc9X0CIRbWVUYg4tnPU0UbH+jbZY
qmuoCsInHB0vKCSJzMSPza2y6aNywAhCzrU2E1cEIOUwgkQQGyfcHmFBX9PyOVV5lRrkTWodGe/X
Mm3bE825wPbQRX333REcVj3HhFz0/6AkZfUvMLcdnrtZEUcO0Q68ZinRaldi1JIRnk08g0Hu+GUf
MX6tdfkTT0PXXBaw1PEphj+oXjoPn9Vxa8JkuBjbKGqgjcSn7hLU1FLrLsFFiKUz3SIXyRi07o8e
FJcS0XqKmkebWfT62AnlNHjFVWb1qYpcrxzzRqMNnLFtIsIXty1td+7SxsNB9pP3nx26rn0By49m
DZPKu3ft4beujc9glNIc++/HuGRp8Q2Vvhhn1y0Q1LmEAkvSPC5EIr7ctS02e7ZlmSw/o4H8imFX
+QQ57UpSSsh0QcNhcJ/qso2I7o1S+qvVX+Mkl32p9VEgtcrPfmK4jhvS9dZfIBZ6wFzB/eO9BSA1
3ExOWI9TPoTgZo/Ctykql/Xc8uQSBgb9EgrjMDvy2uLI7c/BqhmWo06l0kFS1Aq189j5zQ0UQxIN
ENDd1b94/jo1p4KCaTmPCeV9QwnYtM7nxmgDkrWu3exXuIwENuwZRxZq3S1J2HR/KelLQF3iZulS
IvTX4t4GKpGkcjBcfUXyWYJ9A6tNxYVmOjyXAFf2ZwnzRUaFw3Wdj6kTh9/cL9I9GTxlRKsWNQNs
XREAUO8CGRXyWGe1Lx+xWTr1IVVWhH+LxE30vA/dPjTHhrSuhpoEXnnlFyzj6Q/DKpYEhyRdNXvP
CZkA7XDa4b21UefDdZe1Q37AkqJgOK5WBMnNgxYsnS6GObqVy6V4dxK9AtlHS930RzWppPqnCo4z
CNFy7cwbduvUnjjjyTGn4VlLAsYpEL2bZwwjI3AgLYnviWD4sttQGDcXnaaWWCbNCxIP2iZv5Nyb
5h64Bhd3o288wJQsdX+ux8WFOWG3BukMam4D+xaqDKM/0kQs7rAR00I5SWOblSIS39ZvskSm6SQj
fGdnla3dqHiShbP+IFICxe4o7MwgxkYaV9FpoOqpcrao+p49Ogai+NSmJQ0uX7WJTn20xNCTgEt+
gI9sXguA+NGWGOtM4XfRPZ/7Zh+XtQrEMVRaZ194UDmxcjdVil0oZe3bN8G220/or/BThN7KLSaA
ier7ZokY/h3ASkliiPzFq+48f3AwfPGcNxO8iGLmlLOoqNvuVTX58y/Kz1n+8g32a3YEc1WZ+851
MHxSiCVTbhfM4t2F532Y09xSVeGi1QkXqEMLpVX65rZ4K9KTdNqlhBYtmo1FVN1ARngqsnU+yna2
6ocf9MoYYFJTDSFig4DWvLQVbNF8nnGFNYqYom0Zn7yEN3tgrD9vPMJiInThB8y9Uz1vtMv2dwuR
4vyJSJZbv9qSBY2XkYO13iBLXS/7w8c62pOdYvgnzJJrU+ZuL9QKXidTWmhXh3b7Jq8MaxPFmg59
3tQkgwlH/KpqJ9hFStHw8xxK7cgdmRehk6E2QmVze3PhxvJ+I7J4ng6MF5NxgGeYdRzkYbSiVJ9D
SvHmnV0KIyQ5dEO0/s22crLfjABc9Y1QF/uvC47V5F+1tMb/z13lrNsdImjY+Q8d5LSZD4U76OEk
3Xrm/Z5NppOUS6o0Ksq9dSRBYp8AeeJm6VxVd6eO+T4xDD4e9jPqeh2eVl0O6ctYak/fEWkq1Ws7
iDR6nKRTDK8TkmrzIUdQrmNltkw8uqhv8S5wwoadO7T29Z+IYX9xicCluUe4Rb1cszS73rtVyCpG
D8knfN+Y98evrqVmJe0kGG7/BzTt+1XbNJhuyKRlQdfEFYLAOQY67O+K0t26X1HURdkrHjb8+vTJ
rT/knuBEPmdFE3tnyUQrPCQjJ9Cd4rmQJ8KeAsge4RIanFbso8jtisf8SnKHa26hAhs9SEQMw8qh
ZGUYPMPhbOE59oh4qvlQgmVRpynN4GSQuc2GcyeySX3VPGBxnGMaSPoLMpT0N3KnQyY5S7nVzqFH
rIkUdy70mMzZ1lGBe41R6kxf5MP03bI3mCVJ47fSWcM7YbxhdfIN3er/rdqK/Ri+t8F3ift3ixq7
g84MnP9MQDki2CUZF+sJbNLUj5HEasNa6y2ojmU3l9FZhYyqKmIn6C2u87ph6sKXPi43HDXGeP3A
t+ZaumKvFyAAppT+Bef1EB6HzekVxUe/YfofcaylD9Rgg/esccnZ6YD93sUfwMm6PKhGxsOxkusS
CciRzI3/UKpX5Ijh+qUlm/t42CNpsyiTHnRZnE8aiGjliQZWWvdhCMo+56CWJWndNcYN3dxna1UP
NOdDq4JPh9lU+CJbDqxLtSJp3A2wv5gCubM0ySSt5+XzEKcVs8OmHJrrgjLakFG0cZixeU0y0yYe
RlbHjX+YvegqttNpJuJqfpsARm7n2xgk8c/e0r7/R1BCKt6XeOgwbxX+mmC3G5BMf2KgcUkuiWFn
f+oxC6ajrIds/AQRsHTPFPdu/W2Eq8ULoKNDIYclkdcY2sLXL44luRjdzKu2HLyy61/SfrkhK570
KP+ndMEhqePOOMkuG2Uh4/tq7IDppxKM47ipRi8nS6xLfQgJuYjIZJjgLe7bMsH1m4Xr2v8Yw1Bk
T6LdUBuNWvhbTUr15uUscVvMh6n4eAW1T8TZe+ob5kzXjll4e4j47LNs365lFp7KJJ0+55v5H09n
ZkFHdOCZP+miSG+8MuZDYKKXI8WFepqlgfeJwPn3u0jDmlk8PZ6g5vfRGZqfG2kEhooNWLalsI8h
OOHUCoyDsBHC+ezIMlVvSFFqeEcjRg/djctcmQfIA7PdfjAj09FkOE38QTHBrr1ssNOTV01lmxxs
NnoMnQsVsBoEfBUPix7cAA+79JV95N4cEaEchZ8DvHJsZ10hrlchPUHTRnMPLxyADTQMturHIgul
s8cAqqY/q503cYbTHut9WccEHqSUO5BFdWkIAGXXzBJF6W5lFo+wIrN0nR7CKuiy91WMGRRvKFI3
3HF8VZL+wyebZ8dsbI3wvqSSXznFVZrXeN7S923AWY+1si441g6117A5aYpGhX18lImDoSwqvWHL
R7fo0vCx9Hwqj0sbSnY1x3L0rXiGuVmq6JXGKmBXNVtYk/CtydzAXNapI3Da8PnOeIFtljBoaurg
SCie6790/VCrl8gy8X5XZCV4H26K6HksCCbp7vAOk9+qXT2mxS6uoiImSiER6aNZVNtf23oesYSW
dcgWl1NlQ8PyxCkgab8BybUVZO1421CKFu43Pa19NHSN+j1mi+DDqDzvatLMqZ9wwAlawWmklMkH
TCDDydECQXgHjIipL4/LCuEfpa4il6CHuqgwdbRTQtuKjaCYtgOKL+PTFGafPsyp43A6kOGksyeG
un195rRBgWLg5/jp5yioej/sJH3Ghnx6cP4YDxmJ4fr1wvfFsZTLO2zroFzELzJXRgJKXH5lWq/m
ojGbhnnDPSWbfV0ODDQTli75r10BmaT2ydCU26ci+oIgOHZCjfAJQN4Fj1YQDos+ZBKmFBCwajz/
QDgQlFzv6nR+3lChmPcDqWQgZ85CzmViS+Bykii6+uzXSvXVwy3mZjp002Yhl2basOGpZSjg1pfl
VpfVFBKYAId80WqESYLVjJe0vMZG0/s9CpNhT4Cwj9Tyj04Yd+QeledGWg1x060/JuMRAXZkA7s3
3NH1W/e/bZaZDFjdN1W+c/TDtV1YELSMfKLbhuaQ488t7EsnKrd/JdAljc0l2YJQdFdcJqp5xJDT
HEea7/Y/BuhMmJCpgO4UtlPCQ3xvefNMvNC+CmW+Vwxh3JflZl6ZS6TJyR3H+m9Vwp/utjVagoSx
qzs7/W7j+AqOzpJtv0Jeir+FJqKJjUHEie1oKYO7Nlwn84/y3nsuw6FGwFyqzMujBXsShifpP60z
M6pj5xRVe3FSfzj2na0CnJnr/KK9G8YBqKyT3x4z1ZFkEUOEDKQQIKXBoNz8mEgYHB4rbuH2S+Pj
dD268qzSDJ38OTDvnLNJGuzceIztz0lbKowdrZLXHUdGczcM1V+2x1ngR8ShuE16703eTOMT6ltH
gErBtmb8P9CzlQRW8lc85XDWYPLHmSueKIyknJMXLh73q+sqiG9MPsHVREk1nqCbacw1UWA+z+hI
R7tfWh/He4Xnq2DYUyOlB73d/ByNbvhP+wOZ9wlY1BugTgDYQOyp/zH3KWs1uhHO7BwtQrbXJh0C
j7TzrPcPwzw3y30NuShfIlagBb8AblX4q+zDxX8qUoYZdw47Tae7GsiAVJgu7v3pFyPMMLqQh9Vd
xSxX5u3xkGWwNsS6nrKiIjiXP9ZpL01XFAoItRzj4Asyb5jc/dQQBHeBwUmaYxVseLViz82cx7nu
NNPu3tLx7JB40+1n1Ua9eQAcIgTC/D8dnlzt6jkEDSVholPZds16J1afDrdlqigXGWoyVRkqfgb7
brwFxI18LQ1ygjSHpqBlyRPIu/LSusxaN2oHVdcDQ9isT9YDX9ya9VgioCSQ88auz9p9FG4tuBfx
a0xIwXKLQf8KGJiG0GYp83uvnZ3wjjIqdu9K2LvlzsH+FMKFtmO7/AqjSDpXN4PKZ/werT7UWzbr
6ewzxI/+OJkk/o2FCZG5qLbFZSqysX0CMl0HKq4gaQ9eNFEwUNcYTpXUbDGZLoTGtDDuccY5VXv8
n+lqAJKbfg3FIe2GNT52TKnDHz6hh5gGGwytIocLUX9omleTp3ThGEgbY3+sTtMwQfVNQLhSCRr5
6EuzjTdTRvzM6nGtD11fluYwIzk2z6YwWZC73OjVo+3szXxgmt81/pzHEhQRB54H7nyIu8i+ygam
+j5wCOC6WzkiEbXayb92eJcokSk6GJVvCRapF4Z0uDdJaHKDk/RxSgOaMzF/noK2uHQceViRFqj4
J+6eet6lHGTp+Ya7hDviJYTHk5BiFAuXOMbQlNRGPQHLtsG3IU+ixCkast7HgWS1EyYuLWcgY6LR
KkkwcdgBk0xEAqohYiYmqHpZSDI3kzUHtvWykKB0afc5GU1ICO2+mVylSa5wnIz6evT+cZ52wEgS
01w/XMsaeDU8YRyrltxjGrYd5tWWIWNNv/9KV+uLeb+mcvwkwxPjcJ0sfXrbbaicjIeUCQbuMIyt
ApBRVPrK0sWOL73wiUo5bdGQxCS3j5UznrfV7ewLoR24p+itZ/tuK5BikmiGJrRP49gG/2QQjP/h
AXWjUxal5WNQUGIemnqhqnIHehRaZVpCcPCZjcq4wGr1EYGt6mNJsXVJyprEaFU4HYETWx3wu5Gi
cJtZ97FqjwXC7ysYfINZC9fwPZGBI25xGG3vyN8RvGLtGv54nt/W54Yvpz920xQxUyCR0e4SihTn
yv98PTZOstU/RLT+38JFOXYtXBbA5kQcIPnStPLiMleKEStM9R10sX5LOOG+HT9M7X0tVTI9qtGV
7/xFc/hZ9u28fEUVIyCG2qodzl6tp/FSdRPKqBxFWRzQj8lDKbMZH4JnMb+jioztQZAuAXJe1f3y
4oOw27PDaJroEq9ry3sereGL9cddfNymunhdGAUGuQiprg89IJTmKcBqybggqtKc+FNQ6pKNItAr
0+y6wx/bqqjc83BTFdW0hvLgs36h/WqHjhApBlvF3GGIHiK/8XMXVRkoPYOjxGEmOx2fiSIuCdxI
G8pC3AOCF8ke2Cw2ij1KjOzzVTMj/+3UoVgvviQi5Nl1y8LeUqFYqAq6LbqEkAbpUWBuEoB117gz
Ctwuw2fXHJa2diDOiIGLHksUxv+Y1znR34Uk049p9urmBzow5EeC3PyIPkhQbLoZ/4JWxi1fStc6
Z6ac6V9GT901c0jowoURVgLjepK8lPTizTGeDWEs+D09spaJA+4JDGB59L6biK0jmAXzNNws/oyn
AFcrY8BC1oQNtBsKO/eq8PcalV++4xWdTgVDb0uJ1RKnQSihcB8LcnKay5hFAMVFUG7RVWa8/ujw
XvpUunoY92pFX7kyMdQdFZUglk+PHlij4KLJsXUqQfiANY8+NKbej0R+eWBSafLD0I6J48QD888h
PPWWPDBaelRYVPeYtUVfnKo5dS+96GR4z8gSP+Xc3mJeaK2qt5aRDxl/dAv+ntDV9GQRGBnvR52H
49thZeGDHBL55LIQuduz/mv4a3hw0GQ1S8NjpngsikBgd1hS0iPc7rx68GImIsAfeTskLXuLdTYn
ZyoBhFFtWhfEDPmIXVZmm145DYB3t7qa15zsog22EuU5yE5Wye1xSCLxrAoTdqf4pojHiDbJKV7F
TEJrhhegvhtZ0RUGx4Evqj0jg5Q0yfRa3kE6c5RM11QwdvF+esKJlDxgJqxgAXCW9L/NEnvNfTtj
1z1RtfWKhatx8deisN0Vi5eKkzIN6XYBRoOPCg4coZSe+WdMjgetH+UTOzFi7gnnvBIirP7oDuvM
iUpzG/KyiTgKGctjAS/b2OcVo3YO70pyC93DxqDL/iH6BFH/y8pxwDrtFn3VETAoCpc1qNhw0xJI
QqZ3Lv8y6d9Q3gQ3TSI5MkBDOMHrF2+xPXKmV9VeCTs0VsVqLdxyWfY/uznbzuPsLeVH524FMYo+
gUj6WE92mHBWQObmi4kJoJh9zwt2fqCzRxJ1F9QkCSZyBLtFM3Ichxih1ON9g7qe2J6Ew7TFHM31
tYHTr2r5qFevW0kFGtc2DwgIyw7o/qT0TsYnLocn5Opiv5zOml2Vj6mtkzVPeqtZIFPppfZeWT2i
27+rlBIFoUgFoT2Ey3jBL6ApVh4cfFqj8eJPCdFSahizT4nykh0YyTEFrzvhL2fRK2zhaVEuV4xn
UfqdWmIePjjjbXVPyMSUrxmcOGrKsl5qPkoGI31KPjR8Rv3Xb2MWTXOLRhb9QZonevh1eOvImPs3
L/j98CGLjrgBn/2Fu3oe5rbPZW1giHEE2fI+BP1knNMYIj78Hj7n4hMiT85J3dvuZNpsjY52nDr7
o/ZZEIqQmqXiKskxrQCE/EKe0qmPcNYKxrq7ZgOhZRZM3mvLSBJF4yxMtcJfpYRJlKDzzRFgh24z
MWv3EiOJi7xWfiuOa+UvBKB0LXdnmWZmeVhFI66CZx1vWbI5p17cluctg3RfCtk46aEJouV+k5sH
973xZt91kKQ4pEe5XJoA631e+ksL8G9rMNCi8JBAd+z6EoCFKpnvV0zndFCbM90PpcQzN2gKtreJ
CNLq5GsamV1ioyb63SscVruWgf9frtjyOZ1x3J+wijUvjnFCcg9uYhFz52mdgJnQ4J0duR1oU8Zb
o99JfHOo8KzQueMqJF1F4izNrSer54lAAv691uWvmeVxJsdH4XW/mbMvwQ4QcHskxUiVe6ZHCXwp
kztyuLoIZDxL/BCIV2EpOnoYsMU+tdr5Hc+OWkErPFq4pSHCDZu9+lqtxqB1i2eASIrZ2cbGOMzk
fU2v7LEV8H0dE0XohxfAWpFabH7HTFbrp65xywWLskOYIUdmP6nncZp8TO74jJpT5cbUsYujsR+w
yGtAR9hYLTKtM7aBNSM4GntdX5+mMRDLg6TSXc6yNeWXbjiEmay661tptQkOi92Ib6pR72TOQIia
hvRsV+47NsCcCQrXTOurZnnLyjqKj31gzHI0jZHfVUahfWuK1evQOJHADepgrqN/CEjSAZs1eIe3
8FcH1N8d2tYG7W6tGh7isOPi39HJm4+sFMmQd8MQNDkhDxqtS/jpadjGGgOgqO/70nbviogJoMhh
aH8DFpbdnSD79qfnk5tzR1xR8ILO3/0kUmdDzfPL+ZqmesFRDogD97ZZg3myWLege4RPS/9DUS2T
S0jMm7nC143yMYuj4bLMAoaUgIjsHaM1Ieq6w0YNedUI+xj2JZb6ukWCq7RuggOiwnIAKbT4weTS
MdJh6ZO4xXQVwLwEF2X/xVr31hxD+nl9bESE8lD45G8fBQsKij2hE9m1LQBZcnyJrTm3OogvBCKq
E5GFCrOBqTJIbUNx8oiXsncP9WgdXNyC3RWY34DQffDaUx1UbMpRsHZ0fpttOXvaxI2PBJFt717R
+M5DNSJW3SLPJzyIJAPwAhfEYxtVf6K/ujyyVugseezipnBekaZQj9I1mtTVjWUwX1ZZdtOxBvx2
do2TZb9XWRA90VHxEba7+tiv4nkt3TNuSLrfbEAQeZNtGiG6O2sSfWAub1Jujxlgwm1Jac7nJfGK
EWTcwjHFgU3QDbdkGPpcFCRpEzJequXT8zPajV0xV+pdswOM2a+npnxRTlK/djc4eKeGzJFP7cTO
qJPqWE54wQLq2JNq3IRYMC0BdzbZ0s/OM7OL/QZoR+PIfqvpftHpMHzPJBw8GUXXfV9MRMSCnMLl
M4gJiQXfqbmJh3sm/ASJkWunJdSEy+FvLI7HfNy25qUNk+674G/8MTc0O3j6+SAZWmr9Rhyomhg4
dhv6b2IJ2SfjHHlARPDfgRgSRuGlaIe8TrZUnGMLs8Wx1mbedUqy5LrONvgZpXX/yLpignQ8kLaf
leuTwBUmPsmkDDHXH5byibwXDOXzA9Qkmnm5QnBiQl+8MfcqZ0j+bIbtGFe2DabVqZ7pyekymQ3n
grw6TMMOKYjEoHDcNAorxt4PyXLdJcTfvKPd8gU3dig4Fyq9qiPVZZfmbaQDgoxHp/mYo9i8E1vO
DFEQ8fYTVqJo71ll58yfcZmwHM/V1XRkZtG5jwQuRw9DgNyAUlk339Yth/tq6qbmv9kP3ImdLIyl
KfRT0k1Z6oBoRT1MWKXWVqFwmXCTHwYrHNaVnu/tDKrfvCuWJLTvSm3yIUX97f+kURjJZ3go80+R
0tfsO2/zflNNieFKJvXUw0KY9ktETvvcz24LoBf7JMnZ1s0A1T1lzYMfuXiH6GiYnKjMnaaXrIoQ
GxO+7Xurm/p7CQrX+XKxxmJQTCabHHksCnoZ2q8u9/wEHxASYXheZ0YBF9JtdPiyIRDLDzqNdfxH
KlO03nVu5acvCTb5IAfgX9urN/bqr/YyV5wWk3XjHfshO5ScOkKdHAzY2U6mctXM7uzs5saPGS7t
VORs8kcnwj57hr/1V37i4P43tnUWXv0o9V1+rF5eR9UV5jrXvU5wQHjeTLwrbO4zrUlXvAnsCMVe
g6mvh4k02NcVGnBEcVjmS9Ywcv8xksfLao1giU7tMBP/TXlPwBJuhAYw4hNKLY4eUoJ2651O4T1Z
IsaOhXObAV5itGuy9ji7KUxYhjqzD4mFPpAxzgbOpQ6d4HkyLBW8L6wPH0oQ4LLuEcGYKvYmW18q
W7LDi8pd6b0N6uizXSdvLPdj6fVm14uih8yOiLkDUZEVxh5qAhIQpyL4LxyZGDy4gFe/CNhr3FOB
LpEQGuSr18hwR+VxNfobu0REo/5GZKGh9GUMZoii5cM+9HzNsDVz7TFZ2eYxyusGlfm+ksz1/Khf
wo9EySX4Sik+LzP7EJgCspSm/Q5CG8x76pwRVwEvBDREobIrkwaPrn7rxX2t2DCZ44IriFUdaar2
FXsdUDWbefocQq9Crh+nKMI4nMivrB3IhJi2cKoRpBSsP+m921+nCGggSIEO/2495oyH0iwWjStt
CySAkY5GzotPp0YnPO5Y4EG1RvAu0ICeOoemddCE0ZG6mfAsdWE3P7FahXkNum2Z7KPWWIJLZ9Y6
TmDnE8FILWtF6LLGW8YgLNQZGqJgJrYATHg1cXsoTyKe96yqHSQDHM9/p2CPCd4PBoLE2pYglqCK
lp3PrfTPs0DlhOFO4zf7AUp2VNBRcBIXjOl2ri7UMybPhcub+7EiJzI1bwbK5JuEd8IZslobS+fg
EgfmBhrSObLRevaojdcdYxjMnZKYppcZehVUsCMyZScBhoKcCMjls2o3IkRbBldsVgn7uHmot4Sk
jARjAlRvpMePbUZvv9FFCVlSpn/tNruceGLI3yHiwHmRIDMF9Vojr0GWubgoI8cnHLhdwn9B5jLV
cIKgO9a2db7A64G8oilrnpZVcMYVJHcJhr/d9BPQgjzYpGH1GKNQf9634jYy9rA53NwhxIXmWbD6
P4VfuT/mXo/DAT0a/rpdep9vQuv1L3OS/j3C9xeRwIVSs/P7YGHhDoMTMqgI2uv/x9F5LEuKa1H0
i4gAARJM05vrfdWEuOXwTiBAfH2v7NmLjlfdlZkgHbP32lDfZIgrtV5/tGVf/VqlyICHsqMhG68O
MLEl45gwuCulZIDOaHXj+VH9ks0KEVI1o7flo03ytwWheuJHk3abAe3osb3luXNwM9kRB25vWtu6
zLqnvu5Eip8zZ96A0m0kvsTGcHcJiF2rrUd39mYa2T9xc1bwCEMOdOyLDTn2EtH1R+3OaOaXrF0/
TS3RAPJm1tlWTTJ6zL2JOoFG2+CDFI6tNsYTaEQBa7bgdRI8dYcEo0u0JcK59mgQCgbgaP+7j2kQ
6zfIgELhz0Q8nbIvhCUfTtm/W3sMoX51l1elyhB6G1orqji+b0q2lNGnbUj1CFrjYGuz2JJdAjQe
e6EW0LrgeaPNTW15JGWmibHUarzsBcOQfFvwPp/B2UX9xVZsgzcZGAvssVmEvHXG5vJjFuWMBh7i
6/NUCtZKVZNEvyu8syBLJD7fg+pk9OHZmrl5RQn7woiT/4mQ9ZZXkw+8mM5oOrVfWwXaYwCyt+5F
lFTPeepl3525gQYx2DmHhmsn2+pu4OkCfpM8SK/GPkzxwK6QL4LL2CYxtbRK46XdLvmtE6mbhiKp
ErJN9+3kD8z8irxHS0FU2DviUpbtWGBuzmsb6/PkoQzZjegM/jqrk/4l+EcLFvmROCeyXj8nzkGz
jYdKfS2LozN2Tnn+jhd4/qrqUES4vgLzGMFGcretP4Pam1xurU1OJ/saD17C/FYaUEFssOn5/QLF
OnMIVIjYqMrwUqih/YwtQ61Lwpf3GxUh2BDYcXT4a5mpi0LFmh+qFhgCGoDR7BuTqEcZWsfsh7DO
7kS9cCT7S1JkoDnC7nEamui3zXldDhgyYmdDZJKo97Ai2S9ObCkYQ7P8JX1A0oau3cLOyYTL7O/C
UMNUZRfl/fEy5SHoC5ZwOOVmSJ7L2oeCMfnILncLqOJ227bjDIRK525QbWZfCB4Wdw4uGMyc75jp
U0wJvpQPfJesrQcSIM9svvgE+H9Sc2gIb6LFGpbu2haMu3dR7Fv+CZP+Vz9hl9Zv2PB4lIxw+fG2
45vGn8L8p/bu/MxJ4CZ0ILY+C8RR6hANsPmxAjEy0U+VRhm7IUCJt7dZexgTLJnT6JqGefTLFRrN
t9/q/t88ITwgEaSdR3I+Rziev1cPEEqwqb1ORw83GABiNB6rFs0bE2ofIT+CjkYcZ1De5qvCAqDx
HhOosAAiQrhEnEySn5BWd4wS0DBMI8GvLpXulwotI/qDpYkMT9BR2WiyUAM3zCKbK6fPouXEuhm7
VTtpeyrIQaA0VGVGVleMBTvM/P4711JH+yjzKpjKvcx+dRxM3wpqMGv7sY0zGuyMqd3SjBhUNePJ
P3HcyTXZ1lmvxvayat+PzsyBO+y1Mapavn4dahPcTVxE9V/SeCxN7TiI5pYApW+dDNS2mo6ii038
U3noxXbMZNMQexkbmaPomuzOr1Edb2/FHID+asGIZvEAYOCs9FBs15yRg6kyD4u/n8zfrKQDlAde
1yx3Fp55DCleECXPl9vWM6ohEK1T/xJisuglzh5FtEdO5Y5vOWVEczar1u+lW/DnSJ+w3WO+MA/Z
qMqJvuMEiBVVGRaDTYPkunya03IggKVMyl+KiWt8MmqM3h0dzRa5ocRN49et+dfbAI9YDSySH8aB
xEsoNE39HixfpI/x0LdvqBZ1uDGUvVAqGlUTjZPqRb2PBBq+zaC60RL48WBP3uKDsU7J0LHHGB91
tw/bxq13oxr9B1Y+ZuQoYOwabfBrlf119nQ+/krZsrp/HeTqgltiqMDr4PM+zv4in9KZgetnl89s
nQvf7eZzW0Y1/m9IaW21ZZaVV9+Gdec47JoMezE1hU1x3248/H7OHb0NLxciafVnMiPEPz6KU93l
zerHcFiGkG1yUvThdYhQYJKhlCfFZgzCjiQpIE6DeCTqnjKwg/e/wt/MJEI4vywLFCDzbLds3TJY
XChD6mXfuVWigXSL0p8fOVqy+m/InlufAua25HwYhvoboEFp84qdvbUvXiHti0XByqRqmSJe8FYC
K+RZzWcg8GshXleG7xnXeDxl76Cc4+UzG4qpvXO9UYj7jORvjruiCGAnYBdIrgYpH2lGNXa4vZK4
kzAbl//vnwr9yCChAHDUFaXedSR3U6qGLFg2jNqT4TEy2tpTX7X6yvXOVYPfbp7+MBEjzShEfoTm
wCboy0wj9Htqi0bdz2UYhzvX8Df+rEzRBl+YSD31rEC58m2jSGbqChgL7RBBWOaRQ7yltMbiiTaU
pAv3MBuTHqnGc7WtZsGencfPtJsaIe/wjSScOShYIySPiZ2Z3cHogRmZVsvUv2OWgnuRRjoxD2wE
2nDfGkbsP8zKO1Lxm4HtPSBpqPJn8GIsSAJpqg80k73cjL2dH7NhBmjUrNOKQhR8qzr5VdgtV3a6
vfhoh26ddk6oJcEkrL2xcM+J6xX/2BUs/lljuRifBvLuuo/WlzwmjFKYeoQIsnno/8ysdZETqRo1
xuoNCnioQWpPKuaMWoempCFNAfZ8gHOG7VF3pSGl7aoR+gTPhFHo6N2HzYXnFSVG8iMSMnNfQBlO
0L5oci8waLR6MAhQhruKbe2R0UfTIMJHu3DGWQKzZ/UYSv6CvRmyzEH3LJxzPjmyeKNgRCcPh7/S
7rStC3wsb5HSTfCGB8yHHsgYDgcfOkhnO8CrwDCIA9kFbQ4y4C1HCiGPlPvuCWVEFb2x+yOCy0NW
me86acXTXOeZPYWwDu7mOfXekrjEgOhgFtiXpskvYeMyemNlkUJTyWuKpXjk0d8u/lTdLf3NUCIN
q7Pn2mGVfhmx3+DnxS2C1WCywHhQFY7OeUUSmeFidEERPvpDSlCkvw6zfWCLhFKTQO/c/1l6LG1/
8E4V4R6dJ4oPOpWQK9xUSDh/EhSP7lIxUSC6rVJ6qsmotwwsKHIVpoiNCribL4IZV3/ftCzvMYYl
430fOzGCQBfmnsKQFmNP1WzvMSBAkc5i1sEjWql734/7NzROzTc9rEq+Yz7mt1EDA81SiJJFSr42
/7C56YhxWSVYIS3LkmXnpU2zZ0TYa7oboR0MWwPVFVgJ24N7hr2avRy/Ul5te1HcjqMQM9e2d2qx
C4ugr18S2w3eIVhr+tRxQboKLWVeLXFfrnoMozqMDmXcMCgIo4xFRDMt0DuSuo93ATslnro8n9vd
xH3sfIRMdOXXODrvKYYbvBStcwwUV0XQ8A1vyIEQ0T2BLuvE5MZvudY1/iJByRp3TvHQBsuKyXgs
c7aTumehFlm13I2CVGrKNMjlZG7EtelW3AtRe99Wrn63ve5u9LbVc58KhsXOvYaIHjwByi+Do+Ft
18fI8sZ9tILyajN64OVgzMVTeSzGMP6RZZH6G6EgpiBY4+lPWcuabIfBdBAI4Le/6lHWZG0StdOg
xmmWD/paJB02n7y7oEEpRaDXnFGM9Di1TgkDTJzXpJNkZ68LYQkhkMBFuuaELRxzHBjfCt2Cfb0h
DexjjOYUsmnPTndf2zzNtxJhYXGs3D4n2bPuf1dx5bb02U6HbtKJZ/+UUqy1+xCN/10fs9XfMVh3
Z2aKnZghquL2RuZcVo+T7UMWSIBR3A8AOEDogFPTAk6qFuvdshaweT0/7syplkPXH6zLzB1tTi+q
LSGvnnMq8W7ToPsFSC6gA6PcksToMhBUmJx2CVuw55A6EoAoqONhQLtqcp5D6zT2M/g/XKbolxyn
rSDl7R6F/XKmEgqyeyHa7ovOtB6OwpMhDITBwGNPRTbscGl1mHIAph182cwHR5EJsiE61y6Heoh1
fq5zJO+AT7yYgScvDUM+OavlmLBeqh88KoT1GoZyCvdjosQt1iOfivYkwix4SswUdD/CnNRoskLs
YI4sc9VHQmYY8LWKdSeu7AgGGxx50gly4Ywz7ZIQIA0UFVUge0m5HWep7J4D61XnQFa5A9XWH9aD
x3Cse5LTOvyNkb2ywbA28urr0KZ2Z8QNfc10ad1NDrP6K8NathtOi7/haYLGT84NfounSkRdfvAo
OG7BJW0RfPVo5jGfL7nz7fku9jYWPUG9R4xn/Hw7wZqoTmwf1pdVpH28HAVupIACG4u+4OeYfRbz
/uo4VxRNyEPqOqHUTKXDGhaEHq5PXRYHjhPnCQFj523bEad1TJhfKet9JAM1bZuMjQLiau3TmZrG
/LRDVF7DBZ3WNmb0Hh+l8WUPLAmUj6SUVFS4W1tLzQ2OG0Cdaaa9BWm/5CKYG+jEbERWsAMr60yZ
xUhfG7mUzmeGBPGqTaWWrQSPYw8EB5J72jvIBqgoqYThGK3j54onqD6gxIOIPBqIRMiH22cOOPeV
RJBkfda9osBjtdk21EoLlrOquyGXw7B2ACFU4xc5dWg6PGRECGKb5D1BCPeTXaIo+A0XBhhoo4R/
auuofvT6oP1umxssZO1BJPdxbP27whm4/MdVLGCUita91p1nza/azePu2cW/eKBg7ujpbSibN6+r
w/Si2HNXF5dB2THIfY2iYmmE+9yxPUTy4UnxHXi3JyWPxEzMXxu2YE/8CJenhXU47yVJJAmVifGY
fXte2u3WLgXqTS4kWUGsEPzs1S5TEuxq1BBqt/ArlPsbOjXgiCe580AHZRtu+lEXL9q6k3sMDHmb
GwgYDFlYq4HQmISLT4eRuXGSI7tkyd5wSBMVHpOpM7ddyOCvL0Gmlz8EW8i/PSXRHRDIDH2CIKz6
OGg1re9oyak2Qm9J/mjTpeO99pzkiQMHIBa65RGKmA+pdeOPVPnn/yNBvtzZckEigdeJ+D2qlKhn
t8dPsgdMzslZd1njfDsDxl4hdBk9llkefuD1aN0f7Fab6GVuOCdRUnIVuuQmr1249UJ3HX/4y+Q6
LI1uyoddlvVRghgE5/JmpgNAIF9nnT7ncHjVGxKdABIWO1Hnx7AGwRWyldXwAgsPt1RcGqDjJvTB
pbv8A+ipIV4doFXNZfZUOu8w+ld3KP2G9J6fqPqBo7MkY2Po1ES6QzvcmwGCJ0jbbpquo5eRIbfJ
/DrlheYnb75T5kLyK+iGQdA4NCWJXIxckarTE/GzGH5fKjwIWgFnT03sdgRO4A7vH5SYER/LT1AH
ccQZ4CbTWetoaU6VQq57COBy6ktGhReeXD9M7is6yfUp6FY0H4Nal5R8kEykZ7pgxNgblz1lculv
0dtPSArW9ejmYec+Gh/meA0bDSWAV4Ox0lVvqFIbPi32xzIW4XPjl/py88iu+/a2IACW4T9JuFV/
hWWWtpsQSSEWJkZ8hwHQu+AKluzg2ihNh7dymofp9+jUQzOi+9LKvrRRVjl7PS+3B10ISetAJfWW
ipIg6M3Mg/TNQs4RP24CB38P/DDxn7w5N/E57mjW7utayctKkkV4h7iSqWDEKz5+MsQ01TGufGfZ
ZkM8woGxetiBTqnG/cDQgts0urlgt5UM5PJtk2QAR8zju4zrNlbr/O7A7fYfQyhebJ+Jk2bcv+us
gwf+1rPdI2rX/QOzRDkcWpoKRBhZReOOnrFcvkfbGAaLupt/F3OX2KdwWnq82+MUk5PDeYuzLZzD
6ZlJiuchv7vJq7hysgeQl6pmAsdAjV0+GVpbEdq5eSafc6iO2cQ+cTsTGXJx61ESbzGPnKJlXnTt
Dlqferw5cmmXiGMMNnLxauepIYLMbkJ/IFll7MEtHtwZNzjAL/Lfd3PopK9EfgjvgsBX8TFMOtUH
DUXgbenh6W8BpiviUpYpY/u2TCpVhzr3nAvBSUhWRAGPZ88mlGqqGyOv3xYkeWLCKVA2kcdRFF5t
gQanrt6tAHTkwWfq9suNC5uwjoiHB8ZBN20m8Nldihl75dtYwPPh+6ACmTMDDYyBRd0cGMCwYQcq
fgOdCWIjt2oELe733aIJnvG7ecdQt31KC+zY2z4Z6BQQuGtiEG6BwNaDL7eNRmdy2eqN4W/V1aZ9
HzF+i0c2vq7Y9jL1UH7CJ7xHdlheNXDFdbsW+MoIRauL+UKuXvHXAwqUHlJIZ1df6TwFe+D3y3tT
9A7q5jF2rgUhSvIud/01vuR52FbwsYLlbyw6k39ylE3PdZyr9sKqFqvsRrEgey5ib7mBid2ZSWI0
ISH1ybAkt3zpaC5mNqYMojzKHM+MGGiJrR73SZu1X3gQ1+qRX7NpLljoyGWzOfSzMztEPAU85r79
U1DycGcYOdRbbH2CYALBCHvHRcN63umSmVTuhgQiCuqkCgkbKZG1d9jvo41nsFZFcHJdNLZ5e6lg
R4PwYRp2Uj2JE6ADGWbtDFKocr+yMH1ZEQaqE1tCubxXo8KDMgBuOOlAl+kWJfstcpLcm/ZlTJHv
yHiunddowVnJ8cay74nxQfDstMwFnlK+IdLRs4QRT4B/9aicAo1qx8bru61JGN50szZIC1SwHB1b
5/es7UVwLDhBLrO7zBnKENibD3EQGoJSOIALH+trGDWP+GbdoyTEBkJl2+jhYDP0/K+sK9M3clOb
7tSUkXOc65HwEbeP9KWMmDc+L6w7i29c8gasXSTX/I8uHPJPwYDy4LMg9fvPCcXGRTm9S0Tmgml9
6p20vptXTLmbRZc+WGOFr34bYXruLtYAw2YLFofVQRlnAbRjSWvgn8yAdTw+584h0oGpxMQ2jRiV
MH2cIN4tF0g+8Ncz4J7/YB0apEzs9V74/TM+X6RytS99SATICcbKfFZV0mKnVuwMBZHETCDZtzR7
rkMdHEduHYw55Dh5G20ruKM4Lcxd3bCrenI1JihmF9iHCUDN2/3cF2AGWYCslL9uNRJiOQ/Juk/m
GVJuyEhG3QXAS5+yici6bZdl5edYR4V/iEiZzwlTX8NH23hjssem1IeYFW/M7ZVVzjMaGhYczHR9
1BCFF//EgwTvBo7I2D+0DMXVBllN9xMEXcbkKbmBDQtKORZjEwYaR1YF+XwFLd4mtFASnuPZRUoo
3KJ7bqnK3BONgvgMB+OxHi6i+UTcaLM+LS7iLCRoSLExU6/utegAb5Ov0UXxS6bqSO9XUWjGwqP4
x0R0pr3jyftDST1f0IkiQHY5iyGjTNr9d9M+EzhJiqJ/6WVnniNwRuHWcWbUP4jTsI1acr5uMOye
SCJTVn+8IUfAvqWyiw4QW4LkzURDdvEgWlZ/sS/54OZwvwqEfPnQwx+cmcyTz+0v7nQ04CeWj4Bm
1v2TeH6fnyLkTgwF8S9DyPeatykJkc+sQZ5i/017oj93rMum8QoPIwIkj5tovwLfx6nQBPZ1gANC
pRVnNv5B9J8CsCPgAAI2abIHMhUsr7T10R5ljhI5lMolJ3gxR0p6TaK8+DcoicRMAj4bGcpEhYdH
4RatiXedokhNOn1d9DrdzZZl8bYlgzbZumNtSUjEZ/YouGuGt7CJknYz9GOTH5vJCSBCxEv6wEqN
Dy60IUuv8VpxjUcQgBudrFgGZgSsnFNoXX5RYZuU/3DA3H2jDZGHJ1UB+ziZwemPbYBJ/0gqwa0y
dFi0n/u6L0+LRuC/tZVa8fSlnr7CkV1+Ie6pK/IiqLQebG6CZJcNbQSq2CB/38E+DHGjSlgHaOxJ
bDi5OrIp6QNBQhSfV5fJP8ZFHBmgQky8o2N2vpFF0z1mrQu5MQkCU3+UNllZM4U411/p6yGlOoqW
cYtCAumYKJQ4kZhn7EGurewuc5WF7R2l3sL/UTjhP+h6I8CqQahjEkcReC9ZI79NcdP3Z+IDMc1Z
WGMJo3S+sI9ozP03KOsRG2KJrQosTSrAbRToBFdMGPrEdKMbv9KoU0pefcpk+6NZF+2cF5I37wdZ
40Ri0hh8SEQscpsPAclaIAxWMhdmpx1QAMqsQxNI9CUcADfW8sj7kwXHOS6h9hVodt4GTRrZCeJ5
Bo9OF0bckgwCALDuwECPRR1Nu5hKWkMvNqWD12ExN9eQG+0D3dtHSEIiQBwbD7e+Czf1XhR+Mh1A
HBALgwAfDHc7uZHekCULgpQL19yRXnnjWSHOpTexiwOjyS/WHWsEo3fxbPXnNBPhRA2DHm3PBAvz
QaSEeQedOxIzSRvww+iWZXKHlphjHdKai46flKpNQjsTk6g8jC8QrYiioCd1cK25orvoYZb6zqUZ
vsEVRzUfPbfpH3hNs/Vqyyn4WTglXTuhHMN6VxbW/R7IIeq2ydqp92EuG7pyrPwEkXKSZlvs07Vl
wU87sAfZKN9pjlNiEwrf6QkUceOHpXTH6H6oZi5oqBneezb38QOT6jLnzssq5uTNPN81oiULCmzK
dNArZLT7cs7zx8Wbo3Tbt5poPacwTXbh4ikfa9pWkh89FUf3C2NWnNr+6P8rgG8cPWVL5PogIw9M
QRx5AYC5cFiIJHviMnPnDYts6e3nNUeCmbWw5gRKGB6nvne+cPOL31HVk6aJUbk/kv5T/e2E0/5q
RrLSECElDOLpZIuiATKbek8hcZUAhgLhoMSEr0czLCxTiu3gjcjQE29grZv4I0GtLdPbu4nsNrHl
pQYCNXYrar6N4uG1u3S1odl2AdCenTc75aFlkOdv6y73g2e26KXZLyQ33Vbwk0726wrZG7GqU3f3
FA2E/G0mAgxfeWAagg6ZXtJF+cn4IcuWUswtSJHC8R0jGvUmXop9E6FJ3wE/wCg+YPL9G4gpei8p
awljXrLuF1xJ1CJima257+ZW9J8+G7+90pUJGRk6LE5Ato+fJHjAZ5JIGR/dLkO0TjQzih3IWp81
0U/xFucF4Iic0z5kUzWNl7COFndXCp8FSUls85MNGHafhmJcxvM85NELRAPmBgFTi5i/uiFgOOc7
J14Jms6GPAq6/CZOiEzEEJpFp6gPFVIegenyTDI4WmQYZIJkPxIjP3x6COcXEuMELNes9f0Szmn6
7E8KSTVzuy+EPgh+whBX5Z7JU8aSPa2CZvgM2yRez3RrZoIs2saQ1KNkdU+ab5r5N+F/7g2aFFYv
BG/YR2sUbUqG3+yMxS2tDx0Bme0Dq67oCng35KGTeHYgLrRgpldiaqprDZnNOyb6fxz7EkWASVvY
9yORWPt4TQJ9zAOoHj8R6YvHeaEo3HkkYJit0IC7qL4srI0tApCMbJJl7lSlNx3AgfKITXDCBxk6
nuDyCryK2AF/fZ6Er5j+lvPwXINvY2I8hli4PkKXGIDvGkKFvMZgZWGJxSo1XvcUZQGS6h3/tcY6
XNelx+iCmafPMpQLcQaBFFUkHa9gBniw84nZvoe45hWiwtwe5mWOniksg3Y/rktz7YbKnXahF2Bd
b1cKki/aoiw9sjWYGIWXYrjEPtC8HcWGH++rUQ7vjTW0B13mzkCHbB6eWsXMeS+0kH/wCBsOR8P1
semaRnwWk4iuoCeLr6gl02JDIoshHk/L/rvVLh1135KuQPItiplNyIKMDscbwye0nAnheKodov2o
h6bF89iWZx+RjTnZtl2CI+MZgoIoIVncLiVC6yMBDe2PlchO58t1LdHqDlC8in4mmU6ElS5PMR5f
BBZOX7bfjoNKdxtDPaCGlS1SQjL3HEYfma79n1Bs1/I8kh9wP8BXWTYiseM/oBaF3K2Bj1t2lRi6
T8ROzHLP9KytL9O83pwL8JdQrRL6FrPew8eO1i0cfisvDX9lXY/TO3LGasVdR9pzNjVYJTCpVtk5
azznGXO7xpMWIbm4I44hca/U5wlKaCv6OTy2ZGalZzJ5qx18SeQaW8BHSX2KY3gk19m3UGjAESBk
Cxhob+lo6uzK5tY+JzkP6Qk3p+VulhkBnzrkCkXSB0bnQGWPPG5Vcx++4oojpbNOTebvcR/hIkCo
Os+QMQKClwCr0bnkA/NzAOi+yfK9GitJWAaYIrvcWgjsJVBK9PoVT2YOz45bDfnvsixxKDq1FmSt
QN9Hy7ehflyp7PlzYPYObFhL7e0K/Bz+nlQo4vZkG9DQ1rRzKxwI3IEERfEv3uGrQrEPH2LcU+3H
fw0y0hH1cc8iqA1oFzYhbT9zHF2ln6nfMNJ8lKxhklfi4bBZwmiM8W3ykiCEudpq6Py/VCFrcZi4
oP62RN/86EYys89x1AOzmlnQrAgbBFsTnsAmvuCu0BdCCNLk0vWD9zrGsua1ZFvhHSrsVPOFqIjl
HyHM7u+GKVB1e2GqaI/3RrIEHaNu3WkXIDdaQmd4gNY2O+9iwgmV2JwpA/PG0qdRTnMkW0zHSvNW
w5dx75OUWfafriQd4GiRJPKdQrEKvngA8V5sB0BPySnjxxe/tBxd72xz1HzMt7rFqU5K+W6Jd1UE
/2iie/T7Cz/RJVkkwbE7xwtG9JEBU7g/TlhQgEe8e2QjJIN2zwCw8BM7SHmTk2d5KC8JZlccHQLx
KCeSAD6fhG7QKYJbUVtvZcIo1+zEAiwWcgqYEzZxvhNyjRmfS8hNMkfedyCZnSt3Xrbu0xjW+h7q
hpQvntezd8btMuUHd+Jv/IA6GnHWPIT6LB1H+udVhRUzuUDi1JoAdfn0Mk7YH9JeVQ88pwmBZhNT
eqDHJfwZNdZynwPHCvhKWSYvFzdDhMeMOIzUe43FAU5cpZXPgrg1X27eie8e7Uz8NmBOhIPPgvAS
z4MhXFcW6oVz3iHQzM6MWkETNHdTF5C72a81Un0ANvFpYElFjL03+lcDNng5UmLSbHdOFDFdxNZS
78JoCcIDEgNVffoFq49zNlOSv8UZBJONGdNM3pMsgQgaorTMURcUtcxeGcmGNO8lgwJ5HHug3Yx2
6xuXIg7Bs0JKV+xudmvq0LNuVE+I6SsCq6B+WMFU5QcmacmvpoVRimUROdqhHonE3NbezEKKFonY
vkV1y5ezTstXpmbpnLqwU8E9MzWsfEgpy52GUfKnMV2AnFEWPjjXwfOcTY21e0ZbKBk0rWgVyo2d
XCzzhTHLvK/JuYmJsQq65hS0axztQXSSzwKaq8MYPhGFdElNGb2RVts9MFBjYRLf1Pg7AOpDRRYQ
Smvunc7/oQpS2zcU0RZQaBIiYFyxH5BMFrhk7kRuEv6kpOCcGRrqs6OwjDE2CTIHBLcVmUbHOg7I
msf1Cf9UjOH8hCI7qt4Vw7xbjrARVz6W9TkvEZHsyiQGu+n7gHvjqrPVjxj3ugU70OWT8yKHBvFL
biCvYP1FxfEBxVfCF8TOgw5/RjQg99oUQ35NCHZGmusEWXm13Rw0P1ZJeN83fymdfHeh6JX33Qxs
VE9Y1NP40PqD/zBGdDX4wLPU2U4lpIsLt9AKkpLCkP+mJxvnpQBgxdBm7fp1fJ1bty3RhBswBBcD
tEweTMhg7MK+wtjvTJTT1w1vCn9mXiemkUni7mA3ZAGDHK9OszPWauWABe4U2tAxndyro10ZbRci
CLs7WU3EK8YM5hgr50HazCSgcaLCtgBHl229UkcPt10MWqYir8FNGihfG+S+6lqIJCVIHMwNYngi
xOmUkUhBfb31NO20quK4RHUR7InA4ZWSA+QXcIqtnF6ZPkcAh2zMiQ/TxJm3S4qSDQVsHHC3tWOa
/MbXMsXPneY+viuXVfL9SP5s/FhIY4c3AvF08SxR7dw0O8ZLqCUIy8HSzIrz3ADDgs8Hrg/DfWFz
CeYKp/JBLbGgiYBk3yH2y5Pk2MoMYv/GW/ieMFbkoFXXXb34WpASroLmk/Z3eXal33jQaXPcCYzN
5MVlveTQ2jsBcnlVilciuFcCu+YKmsceP2PNw85hi80m79qjkX2v3oM4p9dkRbke8GbjfegBAY2I
wdnfsJOa2e3nSqh3Dl004tiJJW+ZVoZMRPBbP4dJiT8ZjDnURhygwEljhkiIL1z3M2McSy4lOkLy
yd0u/LnkJdHVFCjEw9N7kjaZdKTxADzhEn1CG0Scl+81/mNvZUisGgxyqsh2UJxumz4B64MXXQOB
EGWcu3uL2OmWfCJD97hCbX1j/cx2pUFpXR4lgw7EYen/uciQ/PCKGC3cS7CIuIBJL4lo1jX1DWvD
kZjSUS/BT7QpIEzYo2E8tBHTevCrfVhd41qHB5/RBdkufSWXHQWl4LwlkA69uSwWVnHGIP/iVOqg
teOZYCTNpZ1sQW2kf/PR7UldbCd40/Hq/zE5UXxpleS/6IxgXaBM/ANSloAHD+P42a8ZoG1IIS+c
X5zOCPyTgYdwT+lI/mfleAqhWQWS8K5tAyB1gW/65pQvaGWRxkEvf8hown/WTLCKndKqeHO74HEx
S1w96mIRd0qZctlaHfoExVgF2zG2juuferkE8D9YEjIphwWRc0Sg4Hylex/lgY3rmkNZNxQ/VWUL
6tN6oOoC/bfODZ7Mmq4SdBGyQLj2TfmsOjHl90as5W9vbQNvX9cYHgyfzKEZ2tLVr79Ki7LwWK9+
t2zRrJK/nRo6xYvHQHDYNsoruo1TyhYhRFO7n3oq58/e61V/qKPZi/e68Bz/2qZx8sUzMfVH4KZh
+jlVULq3yhkYmytl5X1t6TR2ESpAsqKXLiXrqU+E5d5NxFsczSTUdfG4Th+6n+FyznHo3rXEnNQ7
6CXEgzIO85dd6wXZR2Nd/Fh+CTsDAxJbx3i3xKjwtu4yDPU9jpOWOrdp0PJYz7pX14YkVnfYUSFm
RKlx0cAVNRXhm4sd0H2ZMGblV1LSuuYnw/QRWLTOMFBZnsQlqV7oh9MvmHyM3DBoMekyKkmDbZi6
DgbFtEYDXO8GwgeQ3v3H0ZktR4prUfSLiBAgQLzmnE5P5dn1QtguN/MgMQj4+rvyvnV0d3XbmSCd
Ye+12xC43NZkrTPcrk00dtuFbih/ngJtOMTmKIh3McIz3IUTwz9YZzhVZsTHRieV5FAfBYa53hn5
Ga/KE6wqjF3hQ/GAT26fHpu2xxLbVXUXA1IH2NSx3NBpwUSt6HD16M4ysmzycET+ax3lIhrHm0er
UfW+24pjRqqJXe+wImesabWDB988el2u3QP9WNe+LY1Yie/y/W6ID2We9JjLwwzjch9ifH6qOzny
wYKbg0SB9HjEgsmKO15uzIq48TCTmVPfadWE4W2RD5yPFzeVLfEq6LfVBOOOc04CQ+iC8ciyfhy/
2U7NwUfC3rR4M1mNwpkcFAAKW7cn2XZXmG5tbgUjfDRmNXNd2GEqGWBI6QjL/MRgvTq6DX/8Oatw
QcFdY4GBfLcbA+emGJleH1dRZ/mjrlBwbhgDaP6l2toMsl1KiABK+MncDu5czZ9F2nqksDmLJLxB
VM027mR/IZBGrs8C+Jx/000VxCjHXaboPNIez5ucwpQMUVIqmDw04UIRLDVspqNlqfBDV2RxDJSR
i/SM0hJ9FZd0AxoohSVEfwVS9MawaB23yeh7K10znO2dC/YTPEIobLMbWpTFu9hzxupJFAT/mY0O
SdC9MwsXFyKwAYrTHUuJcHwqPL9v7hAcLP1bYOmJmXiWaboLnBkvoY88F6BJ2A4/Q+Cv2T1Weu+2
cUfzgvhb1CdfeyDDQiwigjFCS6bN4lMfVo3HhKh1G8F+KNfDbTGPwJErm8woUPR0xYS10KM+mwLN
LOagUn2XvF92D200rIhooRDdDBl0MQSqIgaLzhcjo6OvY7TeOXze8LTEa88Sjlqx2qLjIhEVfjMe
pTiPyVzkHqRoYytju7u59WjeGw1hmrzdGUVhSQhLfC4HOaoPl2Hue4seGCUM0py7rCry9d6ZJlH/
hTti8kdiEDgJ2PvbFZG4qeLoeaR70zsADPar7R0K+TagMjmhkk8+UAx3ZxBmaPFRywleepqs26nW
aBuHa6FGtiNzqBfWEDq6QNnFbSCQZLpbq2d3Po2oDby9rt0hfMx4eLGJVWA/7p2RoIfdzLX3rQwi
+6MXBmOGL5KR48a4Kix2btNV8Q1PtH4MwP5dQxts98m+pDK7IKRDAC/SLzcz37fY2oBx861GbYCW
AyDtcDFdl67jKRhXt/63Bmpxbvg/RPVz7ur5kfjXWdw6ngjeqQxlXRHhPBcwOEE2oDjZdkWv3Pe5
lvNSHvkuypT1NKbCgHkjOad/u8wfE8JsouItZ8FK1lrJy4eZ70pVf2aNGWcsxeNmeE2KNDX47j2D
tRI+XuUeAiq06o6ldJL85eVdfQi5rPlRNOgsFTv6zquZf6gtmcm4nkxUwwbwiuJrKKF4Xs9K+qIi
8LwrAKUMIm/nqYpx31glPcrKMc+lfrb8ZXUuA05hzlDm0fKlXYf5JosLuAyau4XMm6LFt9yFgOQh
BwfXR60swi+aM9m/19hNb3jCLNr6SeHX8rqQ9pBYdQn6N4VM/I07K5CnSBUE1Wfg7rv3in1KR+wU
3zoO/8VFfqbhDh48tOPvAZnx9wgcyAsEgNXbA3Fj3oD0IulmBiRRPTC4UvINbmRIbls1Of4ryn3Z
Hi1yJPdcXrFAlFNkGj2FAS6f0Q5Tdaogomf7InA73KBI5i4269KYaCW8F3vfxQ9I6eIkZ9HNOI/6
tSi/ecnNX4v3HcRsKPwPtkqE0y2gEuNjFnokN7Nb6z6aKHHJsZ369G3V9fgIe4p5dosHAtEb6dL4
Plo5Nd9UZbH9LR2f+6ULyMbcpaPJ5xssJ/VTE4/qvwwmiSWY3bMKiawCl1VkQ1NuEYzP61s0S+/c
E5Lmbx2fzm87MKftWOxwFR1ZsyYIhJsRdEreBPK5VWYp8WCBqTJuda2YOrf2WWdcc9VRohczQ0Sy
Rs9qmBDb1N1U14d8mEOzs1Rm5EGCaSdWGPkxob9zxzI5i9MW4YzJmWjCrETiSG3mGmJLRu8wklXu
7MsgCO680hlRgqx+8cD1wn5+ij0PwLyJAtb57RzqaJs7nE4HolVmdUzm6AoMh7hdDO9JeUUQVUal
BjWPwJ7Zp7b/Kt0cFpuCKoQNmIiECVdCzzTV8+uXBrkO7zmFnNxY7CugZDFNe/2THWNEAhsU+Kt3
N2Ew/m/N4YdvjZVOua0XJjxgEgjIqUG9pc8uCHdUeSJe3tj3UUEDBnSgRAJrB1qauy3C3sg6v32h
84us27i8ade0y05OmDZ3TUl6NlZAPU3eZs5XnwBvyaxnN2Ez+5zxzaU3eQim743KobiMwjTF1Vgb
t3eWOAnxswQeeVS4dxM4PI5nPnhsgHWnWBf0lqlyAPMoLNI338Vyc9S1h/7yDO27nj8nHAOIWucg
ro4j87QnsIHq34S4D3X+VLvy0ybDON+R/UOeJ6pZKM4A+ltCwQas+RuVeR37R7f5wXuh7sjLRdbg
4/14jqxHCDFKCikelMMoTJ/dVaxsPaGyjPeNGwyEyQhTu4/BOuf+MeA2ihGIO7I03WGcyspqpOlE
KYwQxZAVUsE3gRLLJabyi+CUuZGcNmCiS4dmhcU+S0Qt1D+8UkryQxACfUKlM0VkHiPY3dR5z/gB
l6OFkSP6BRN17vbQ7ZslBC0l6Zbw4dV4YKg859u4I577IK1QN+Amku8pgrO5GyvX7z6oI6eCYHvO
ii8PcsYbbJORrJC0+Y3MZI+NnP03jBrRb8aNTP6FS0eAc5y8LtLO72MUB5YBDYA87CpQFOivp+U0
iwKGX0cqyBtKbQ59bHbcxjoR7Eci7TGlyWwYJBfYwetftCrrF2ZN/y+sY34ZT7HsYa6H0e4QISy6
5utgxctJeFlP60jJsMVlgqEpphT8ICfaXfnk43g+Ec8xXv2DNOcPTJOL8BFNVSMQv1Bx6bsg98L1
FoShs+zwEEa4zMlVAQjoXmFcpqFL4t2OoAUa1Fb1t+5C2587qE0QDyK/qC4JkCsHSjNZKU+B4E8V
mwStJiNiFPgcnx1y2zuoriVmw8lET2s3EL2BeD8nxnrE7cbbQCxyzhX66nfC+Yc93vVPEdAy8WfO
hoTbG40BSSq41dqd8eu6uL9q3l95SwiZ6Ytq2cLGKTwWtEt58lxdwrEuEzK7fnC4IAkdEk+eRrJS
WJsWcr4N46KX54JkTkBt1Pwg7jEiEbmSxyzz2zenKmoasZyumUBbbPJ7f6pJ4JHj5A3A2DLb/Z2N
Z6Kdr91hPbLOLZcbxVyLjTwY5uYf6uKYD6Lg/W4/6xC64BG3gW8P18Sg5S0onWnYFuUVCArygogR
ll06iZ/8gvecylWGOMkw/UNeIlxta8qOyNpNgYJlI1pHxw9pSjl1E8Z1r6HzokRPDtfrHEJMRbyW
J4er5tV3vZeGJVrGbnTpm61P2rq3XUnpnJ4rKvnsAFxLPLUpPM6NuH7LjDvrIT9i+iljRhwtJ2qV
DhZ9ka3FrRCqPpE9SYAFLdKqT9B8kA8UlPafxRJhcYg5aU8T2ld+X0Rpj1BqwuQbIFmOoyYNNSVP
YsgHZOm03LHVIM4iyQIHIOYUgO9SHLmv1luQ4o3SZYs6h74B3zg4y154vvYfs2VauW3w9yMRQlX9
MmTegj9xzfXdJLieY6+z8SGTLpMp1rTNiv63koTeogQxT/QTBmsv7qJfVWtfXwgesAQYzPl4y3tf
R6h1RfeCXIP0b1Qe9C/GKW0CpXAZs/3YBsFDwfZwBaqJjTQ3ev1ued9TuqsR2DHD+sDFy8n6DzwK
oNsElgJ+WPILohNOHDbj0GUA8WnaP4RYfuwVR59Tpzn3dGHT3oBfbsYDK5Xc2/O9uljgM6vYOFWj
v+41852435mW/Ut4ROsxcD6KHE6l++SVBV2eNoHjHIfWX8wx8Ho+BS9nw8CjmKIaKZxFvI4ysBXN
loM+oRPMnHYiz5Pod16rLiEaiigP5Gcaml4DHBvllZ17XjEmq9UTcsZluS86TFc8y7Bt23HquEyJ
T7hjRToyEB053Y5gE4IvVh8MpWf66uGoGzj0Z4SU6K7yEs7CNsC/8XK1h2Xcz47GPNFM/V3hUOC+
jIyaT8aZvYHZcDpQNQ6VhwSQ5IMU/xAqh+HGOlwYO6wxHJ2EsDXpTUgILgT7XqUPzNoBA1ncO3Yf
KbnOr1MxEKRC2ZDBrEtJqfxQpaju4hS6AbHM+GmwcSMQH3y5ZVjKcZ44Wn1LZCZg8jTK3l3PvJwR
Q5ONf9a0J/aEyYO6IY6DTMauTNKLWzoqftNiHE8VwSDlJlQTggniwRY0ZjHZUfSD1qxSNEdAnp69
ZSebRU8QkcD6MqVX97UrSK9qcaz9rjld9w5ZpZVbcTUvnMI6mwEdBTFduIOg1aK28uWpyxbQrmNA
BAEFUKPUgfpltA8dUUn7igY92qfgOfzbXsVG7w3pJnIzjUAKDmXhUXFNhKwV5xlW2q9OZ3R3mBSh
bxIW+J9ZCZU7ZWEE6xuOCzErJ1ZS+XrWk4VSmBcU7LzJknR12FkmPQ7sc1j0Rpor+r5DZRL5fBt9
N53Ksu//9sU8BOicCH2+Rn0DeeDeNmOfd7c4arWaTiERff1NKbzKRd3Ddfrh6g5PQm0hESHU0jVf
jfVm9p0aJ+MW+TtUR0Mb86WjrpzQISx6mZBrAn35TETVHmGM1eJNIhEvn6B6JOZ+ho5FRCvsfrCD
gBjDa3BqnmC+81hIM1tc4S+gYsNJvNEM2ornsI7QJESEayvW+RkVcUHtjnupTPvwHicF4UBsAK7k
lpXEoWXbej1bhrKc+qubpS4JustLBop69SBr9EnjnHXOy8osqGJ2TrzdQP4N2l2Of/bl1cLCNtnL
SjW0UTyVMikOXkb0JdSWEQbxU1kLN75iWZx+fooR7iO+0EFXD5uSYMslPdBgVFLv1qWN/wZOVWY7
7Tpr/9oR51buKnTK9xjR5ufcSQq7wQXLoGemi1fbHpzxXcNA8qk2FMpsLHt74ysf7WaAnf8pddKc
bsaS1H4gSrM4R0ipl2MHvlZ+OnTrBcEtaIKK7eQUKcy/Na+AVfZTv36u0iLP3fJyV9B1hWc7NLXA
yb6HfKyvoVixDfW9z3iL+5ABKMp2FZRVwhIVoekybOqkQ+UiohxIm8wYEd+PEaKTiwItx56wTlBN
7rjrAnkgqNtRRFyQUd7ecwAmEqlnGrCVxF4PbQvdOGiUo2TIpoITuCoQoTv6t3b0Nh5rSHDuqNvy
6kf5aNM4LTmXUecTwAVVrSTPEaEidUDm3Dp69pa7sUmD7h/DwJnpTeKKEEt76+XusQGKhHavwuaO
bR4c9KqGPaL8Mv1qXRV7ezlnc3rxALCMxF26c5asHzPX1b8MjdxMGdWL6g+JL7gUdh26kZlit6/c
+yKPr44qmt83U+Pee2Ib6cuPzh8c0B6enNz8thWrCfbzDORlj4i4HH8lPYRMWLVmEDPMxOUb3LPN
DWoUjm0C3JZKx88eFBnpLjqnvDBY8KplMvd4PKdyzzlYNQ9goyQKQ7h36W0eIOh4NC4N9ncy99Cg
9m4v54SVMmLPDAc9S5rwJ6Cc8K6C4KT68LnZcH6MTLFuYgGI+WPBsIcwvu47kbN3a9kVWctqr9t5
WLnjPUU+RBz+izCIv+J5XMP0RWJ6YKnIiiWPji0L5+m7l8o1+HWzzjnY1oTuUemBmnmFFZjBJ4oI
3tj16MRiErFUYgVW6poSa+s5BKuw/c6i9hZteJySuJavkoULWpcpPfeuCQQ0Lx3a5bslTDg6TjJk
RQqmF7/yZ1lQNyPH9LJ0N8m2W5Bc2ri+nUvttYSnZ3TQUwIZ5Nu1AXQbyyhqQA7BJZA8QALhdsDJ
57LKijPhnJj9uvMuAzweHaKpA/UCrVl13nEtVjPfA6aNJBM3uDnIgMQcv86MPKp9X8dLdBxx3vSH
DsV2MW/rYKiJvYd/I54JFCJuk+GUZ87C73rShnNZVpx5GH18sCZtMjF4hj/pRMSHz/RmWCxWL4cu
iEQIpX5MfQMiF0rDAdSgbspTDfpBttgyOAyJVJsil7eWPKFCbBY25t1nOQxD+BJq5LOEMJmQrCIb
EYW5bQub+T0Gczpa9sdMwuJuFxUYTvibbCu+m3Epmy0evN5u5jQR8rNUmSmyC+9N5GOWLlHr4xxo
OFF/eNZqOuyV+Jm7VJgElFnISn2jCh1CxjSSDAe2YTPUJyBGGA5omDt+F8O9/TEz+vBvWVeU4jds
kNujz50dkMYoqKUiYKJkGArJmETzUKClB+UYyZPfpaOP7nBho3BThwxaT1aq/GqBFD6HOvEh5GDh
qEGYNzDy3wboO/5WlHHTP0QPTP2INfLUSEKKBp0iwbb03HjWOk8DwRg0VdLyzEtXh2GIKZy1+l0E
jlw+Kh+szghnF8oT9tA2G59Gqi8d3zDM7qHHbbGC5jB5GjzAVX4fgRGyxT3AwtaqQwt5Tes9ZmCv
BrvYiEioLSh9zNMLeQgWSbsq1ulQNkVUfSaUAdNF8eANR9sY8irqNM4tW/Smj0/T7A722AmXVD6n
lzCMmFrgfrXuspC4dCWPnpn2DxPa4Axxp+lrD2aYVYpU9RQE2L4ew/lc0VohEeVDqnc1Ijb2yIgV
mJcVVf6EfFYz5g+mkrQjTdewXTBHdLumoeTfOTYeqIwYX9CsZQ2JdcipvU3vL0N2Yl4TLKeIxZ/Y
sdES6CmKLD4Jgpa/OeSZMdZFKG9bfyDYFq3Fu66EN+5FXTYWr3iPpUviIGGkFCSICLAgMBbt5mw6
ExuV/PatT8RyFySq/0UzEgRfdDZux1eCLG4bom0JTgQua/sHSR1ROOPsg1xoi76ODoz14CKXune2
LXFrbPv8yZnY5XEg9bsOo5/FfUKk8nepbHtBMFJA2StXmiiXop16qApmnB+ph8NNgSnFRa7L/NL3
po0vkBimFotzhbgtJcje27OZolKL0pQYk6jIebAipy2QdLZzsHImgnNE36uyD2do8/VUw3Hsebbd
JrlwCKCdGiY1/GQsHV9EJWY2vtjQkM+7LeVwI1F/MJqiTGAmTr+2UaVqg82Mhw7SxBLyDjhgUIlc
isP4rws5IHhcfOqQPcVNiP6E/iS7IXEmmh7Qjxf5uY+DQVyiuVqCPWkR2Ws/SaWQBNMC3sE012+F
QnH5FTYpQ7kmgLG1Q/7ip4eudJ2/qQqq3wGbecO34favo7Mu+KzIAay3FvnXNwQZfP9k87JB6JJr
JucUCv2ET7n2zitpbj9VGnYtfCeo44j8ujUnRTC1Hlu+wl56iJy/w4QwDEJpHK9/yNLKHlowUMsx
qetAb1nwXgNtWhG1+4iEZ4JnTNSckB5ncud2bawZgaJ8/DN4rJoOgyGq6mEdGOw/s6wimYPPJ2s5
bYlM2rAvCI50SCD0sr58g6vg/xe0eXFCZw36HjdX/iL1mOqbIvThYZC9Ays9VI64X9IJOzBxo/XT
JOTUHupwcRWpS7EkXg/8rd7IMO+fdTOXzKY5jA4FiufmqPI2fVCSzfZp8hl2EcVTxXhVJ+Ij906v
Q4hSMkvExo+YPz9kTW1D8OOjxPHQD4p5TFo429DN8SUIZqzRmRHLfI4cFzXTaCNJl9CkOH7Ihdb3
sHqJ4HHCCBuqi3aI4Fr8MkRTxKFzbExCUkaJUKBk+CwROeE0ZA1N2Kjz2KoZUiGwm8LfoFRLkWpi
f7qe1jjdDjrkNf5KUtxtuyhxgidkR4Dsx8amf3Qtin/SKcRtw5ScOdz/yV1OHKDlL9f1eiBiyEep
WC8DXPahYJIGore5DWBXIBobesEKE/d3TC4SjLPySjIcLgAIIjRo/cptE5a1/XFdSuCIdAPQG1Gb
nyfiCa5jJiyB6AMnSV6Xs9bDToSdXi4I3tPuFsUaPom5yD4p+paQYK8ufRkxgAQ3NshIwcLuUL43
ztB9FwTK/ytAb7o313TnF8egw9yyZGxuNL9SvsvwlzOtccngeGndPn5LOUefgrnsKuRfHL4CYb4R
LzWY3e5MQs90YO3Hp6ySiHBCvwvsNkKR3lPbAJOdAUIn30ytfNQcoMuqowgK3zsJrfKfVYj1n2K3
RArjuBbHGKotVj2nEupEpbewpYz57UmtFin+VV6dmB5X2GhXo/0g7isN+tsBuqBkOc6TwtikDcB5
ypKRGalM640dpwgoF+r7O5RWQ3rmG/QBObsIoneNCEr2HF1MQzc7ZQK4e6h69zJgbMw3oz9jtuLm
be4Xk9sJz4J1QRV5brPzV5A7t+tq9NuoyvED8yOMndhRZbmPUsrI7Ti41wYxT7u/mlkQIJScGdtn
40z9P7MK3PjxYAlIQitShOpSeU04fWPHYzoLkDj8Tu3CSzl6Us8bdnvilyjU5ZdFazPe6jVBo7kJ
myT9cVHwlMDr1t4/qZz0700LhYfTFIm8d0Bbrpq7UaugOfR0df7Wj3RgnmWdsAcn6i4++CYbyf0g
3vX60prhxaagWfZsUa98QTQUhCZRtpOqBhSGZrdoMh8bEjq3rR0kLoo0y7zPkG1wcNuTEDa/NFiq
Id34WU2UL5olHNDOBOvHTxz3rMa4IuKlNFTF4ZAEzQVVGbmhUCjan8JZGUbn1PXPqpXlB/ay9DsB
jmf3zcLdjZgjpjEdpgi7ey7NQ9JRJG7TbIKk3g4m/QS3jScJllPIZq5NNLOglB3eJmKsliC0Wcdd
EPnkYxFeVdXbUmL9J/Q+ugYVSkc+of1h3xjmhDPPRHarx9oN/X9QBCbg59L4X1WGnOSEB4OG2G/R
+hAAtkT7kIij5sHHS1Jyf+eivHcF7r17m5vgikYFioCzSmE531WBWs+Q2Ge4hfUMR1HUcefv8tnF
BNPZspc7r9cjvEzkhcNJT+0M7QzEhnt0YwSC/FQ1gUYDfJJdhtdYbLB8qPGPNXQ8G2Xwr960fVCc
mpEm4bLoTAMNNwwANiv9T7DPnLGgVWj0cqajkCiEiXcNnXsr8WZEJ5HQ8+xxnfrTO1PRTDzUHWuE
//DaYN7ej1EHgfQwobDO0zt2fwRLH9kz+P2wLyKMprQf3hQUfM5l+uzMIsghNMXJaG6bMfBfOcSj
aB9kWdFvl6hKP3tsFP2/dcF0LfeMcgd3G1oM3YR4S7/+0lkVXsYBTwGeE5QENcFQCI935SJHfYcO
b+kPo11a9IQoYpx5F1CJJTztnoM1UidM7p5Y8WKTCADo6k25VF4MuCHyzHsI/LU9Ys3t2vsFu6iD
lzIBAr2Fy9Vkj6SB5R6D75WZDaKbBUUxe1NQD5jOSckBRRZW29KRq71YDsb8tHJAI/MiSjDFmIzG
6Ix8ZKCXlNF0DR8IYw4NfHDVdg3E/JqtsZFYgPvaHFAVufXeRZD4FKQ4z3ZRTaYQ0xSnei1IDfDu
ki6keGUegdqUwb6Rrwzlxt+YF5haWQUTMYFzyLWMISgULAMJs93y1FyP/6jV9THsgik6dS6TZZZa
cG1O7Ha89B+RX2ghYRjK8NB2GervCNdvdiJVZ/HZm0sjmkuQjcP4jwvey+8gRfB5Fbj4rmSdVj57
13r9CSFEmjyDnrouFJdVQiyoFh7rw9VGnh3sCv+LOy5V3kkGKZpLqtjxPVqyJT+mKcLlje5nnGY0
5OjYaeUFc5XMpXkJKRnB1YSVqreFoubdNgiU3KeAnp7VQk28evGQKVyr3ABwpcoV3DNFEShIiA5K
BQpaUbc8UvV4ZAUoUFF3EB+D3x5qx3LLFEP1L5MrCIJjJK7RD0VOdK5LyEl/bE7p+9FhowhPfsps
CAVVY/GjZ+u0WdLAGd+zLFDtTWvR024ZrHaCiZE28YPfzr3YM6cU3A1EVrb/eS4bwQPqtQDwadZk
TEB94J7PiN6n6jxllokZ45gY5VOKslP+8dGffo6YxPw7Q5LxcHATCgzACh4eoKXk6zpMpLlfERJm
tnqL4y8jVdsYNCc/DEgwg5McIG/RAs4uAHniDVClOkmXvXS1Wr6oK5bpj44JdSa2yLrBEQGch4/I
6aSqNwjQm+4upW0uLiQ4RMV917L72cVQDdlYYwBpmO2gL/dxceINBMrv+SBXmX8r4EzIsTodEx+A
ha2/bRG+DObPXAdJ8TKWU47on6+FQ2sp2MVzzcSJ85iHbmTMC52GJY40ddOaBZSzDoRTaJkM4XuH
a2WGbDFiZOefKD9+H1S89P+KmDb6hDtqDE4M6tz8nSvPdR4ZmNvkSaaF7k+UMaQN2jnyMZL7LldK
HfSyeZyRZmf768rHPYkAI9w+zBFu0VOzzWbVJMglSSQe9KQOKE4pc3qiZ8FfOAbNkTwwmrZU2B4B
R+qmS3Hh7MMg7+sfKAXALuYsyj+0tOnZOJ3DjCR0PY+Aj2R69UIGHWjmtJ3P7lRgFJOpDX+Sol/7
rWEuTSJR6XCJRvHk3YfYDhMC2nlWd9cbLLwOXcP32IM3xLwbeBT7vxZWDSohiJxN75rTOonxirDS
uKxEjNqTjc1SdpAGFHxS06j1JonwNzHymgFJ6kkJDTXQktHTMxZKt+WAPsVUav7rNHn1Z8niLMNN
lQUINlFig3MGlPc+d9yP+CRN+ioyQDAM561z5+B8wL7U80Jt0eNRzaNZk9M1ljd/Q249/JfbDjGS
gwKfhXKXB/wRsBnM050cjjkF4D/c2PiSA8TECStkDIC7IBnxR6L+Rpnc2FW9l2FZtDuN2v4DWT+7
vTycLdmzmA8/kdR4hAiRr3IOAyLt9hNz8bdhva54eq9e7g0P6R2gQ+aaVdmq8R3WaPW1rl5/5azZ
xNlm0ej/gR9kn6yXDJ/kWDb/eb0svxMyaG88z46QHTt0+ZuZyxzvG8qiL2ajCK/Mok23N8AZnH1c
V8VHPDZw8Vzkz5855rVnB2l8hroZ9cnO4mO8rzNCtDaxaZFfQXYzP31JtbLB5tu+YqjwXmPhe/+V
ef7/BKdxjLarqg3i7DHUAhymWxIXiPiY5V3auDseNc7FGeVpuWOJXF8UwkxwSEQf6w0CRkDLFoZp
w6GnMTUuUpNohGeSPUaRcK6RlMLeqFYhziFPFpy3a7HgotAZ2rWN6gUdAd2eU2Hzk+1/RnZ9uCVh
0/xSZ7X53rNNlFPANKA8i8aLLgOaQ4G9SrIIV23H76oJvMlpK6K4ugn9asBtxHk1EiCFblUJJCrI
FYtkOnIY1L920vLbsZy3V0p47dyMXah/IjZ8MRK+uiENNmYev08dcFj7cZX6fvBd9cydk4Yn0vnI
dFiQzULIaPicNiPnKt2bk0fmbJiAwvyb0urZ6J6gSo/7mpTflp3t3mXj8p/sR+fFIgg+rbrzHgAt
X5E7sJp6VmZlht6Eq31r48Krj3mS4kxbskpdTLXGrw1ojHE7AndA3Ni2uEZyjyIFEQie35iF4KOD
Zkafba28p2kasj86cbkLU0moFiSCdL53+6mB1oGS3N9kEMsuOP3WbzFRnW8zn/zrTTjThbNgdbHZ
ymme36xYgGfSjLL2ZGVtEGf7DSPhLK7PAVqnaTuaYPjDVk2/FOnS3hUNkVkbJDMMzoI+6v9UoCAZ
06TR/J9bFkhHWISFR78cqvYwCDLLD45DKv0W2TmhlkrP6188VfpZmSmlHnEFdhJP4fE7UDeRcs57
305b4VBO7ZsgX+3W5grmFVo6sWHGVz6qNi1oh1bCVIHmB/kOY2PxFNPYRlSNSf0VC4kofExSAHQ8
CgRndfRkTzEMIH4OFx/PniWCvsRXm8J2TWuHUdvala8mXtCp1I4NbtPObbxDTOmkN1FfcIKmhkkS
WUIcrJsYZNmHmecIS3LIA0DZkPBscKMhEOJwgNg+drn7SEAiBxWYLvcLISXq0my14bFfhuojGL3q
A5xL8zkMPsJKPgh5y8KheEmaEEL00DCuP091UR+rGQbgbmav/YkMhxYpiTRSfrsigqJ4KKh7I6+F
x+mhNs9OsB9YjveYXqezbOifVYLgG+jTwp7L8DYCbeo66oGJaT3dfCRgHNM8EjJZrtEPAe/GAjcL
zEdNu/nshw5JzBhAFHYg7f9ZcAvNewcn1t8qy6YHq7DuUV97AVXbVMv1KsRiDAZornp1BEqvDYZS
gSYyTWO7Y9zTF3uBCAghZ88geNOP8RXKzraFcU4buW+KF5iFetiUyyYcMoLobbkgdxFM+05RD/Z4
X5XIAfaoJ0BBk3hcvgdEgonNWloCz0vTK4hzU0ZohO4TGjEty5gPI3WHR4Qx3byDil+kn0Wf+f/l
SJ3CDRqunvl6NWDCqLP2KwfgcBG5vUYCWBdmMW1HqohbWZp3aMDu8uAnynBACGykxrX+cDYpH+IW
lEcNwMjT8D4LOpf21JjiKryETAENShuR7h2AzNMFgCXLRGlQeDKtcIP7cO3j/4a46Z+D60+NxM66
cIdNCsV7qV3U79j18GBMwVXyWhpIhXHR6edyrqPv2PSWa5RDEPcqhJD9IjwJa4lZ6K0cJfBNOjQA
PgqUGgGSEBhRPLOVY1HjefVMIAJYOd5EzIXQdXR1JMa4vQaT8KKdRrZrIJcs5fs+J6ak3cBWIMaL
7hgDrkszRPqb13s5fkWR3jQcREyNiZD5z5m49LYO0Bf2HSFkIHwwzSJRORWkznklANGNiHsMSPB0
u9cB2CAcMlbntyyF2WMJMdHdCdc27xWRuQXQ/TZ5Q6mP2zNJrX/sBjaXfDvYzF3SCq9JmrO62q4b
ujevqz9NVTfZhRJCPqho1cjCuyL7xpncvtaqZgDdJTKtb1LAG4zmHcGMIGeX1B/MpNrnhOAcCugy
De4kNieoPHNoP9N04J5myyHNLnO9NNpPIen2G+HVHcIeZtY7y6pLbaYCiyRK/d48+LS+WPYDR3/z
qhOTEYbJ/0g7r964tXRN/5VGXx9imBYXOZgzF5UlWbbkING+IeTEnDN//Tw0MDgqmqjCVvtiN7C9
0au44hfekP8eoP3gMgvGAqSq2UYvtgOx2mjJJQ+ZGiAPBTWveXRwIaLYGOXZDQj2oqMCJTEjm8NO
yh1y0J8TtOfpiNAsninOuNOgYmlnN4kfzA2AOgYw2MIdxsaABizvURkAtzWMgW3KgmbvB3S4f/jI
F+GBM5VhuQ2a2H+qwZMOnNyseW/n6aDQxuC0bvS4hb6SGFWD8YHj/WKHU9BBgDijvB6pn7ga00/+
lFXZTjT1+E2De/FIy6ERWwrsJQrgyGS996Zmxi7gZPcs5djf4F9rqlsOgTrLVHloamh+F/volQyT
q4F1vocOCLNCbdHXYPpUCm9SdAVAfSyoe8RGA6QfmQzy/XHQkPRS6awStsSKyHeJoxj3GrsRC5cw
te/wBIerxHLq+c6oDHqH42AQjjXYTqpbpa90mtjEJ3CBtMnp91WsWNUelDazj7infErMkKptALqH
ykdZGKdamT+tSLXy2dJtErh06KhkNCCeH8d05koR3tq7DNX9aC71wIstCWohDiUmiVkLa+BUQbvB
xyXsui9YHWafSL2770MQxfCKatxzFIoNxTajasljgtG4uvWnVDsi4YXHV637RkGslMVPYNarpxpB
vojncaYyhMpIy9pB4xuZhgibL6ML5W9uFVvuIJ9EUIeTpn8JEMt6ngoasBvLoI67x0QutE6lDbPs
6BO1fqjtluQLeHgE+KtPwifDhL6AQid29bdBrWQfARYGgHXgzUPU8rLha1AQbW2DjFrlDglH7Yar
i5S+BoWS7BTwAv0JLoH/HjYXfS2D2gdijSHvDn5lqYi2kA0tB2p+6Ddbg1432ul+3n9PE3o+B6hR
9V7DUYA+YQnahoJnVSk72vhd8JEKs0/AVeTKboAKqb5vhoiOuJMlAM1Gm0btTYPv6GcIvfUJHUGV
BuEE3pGGLU1Weth61O6jdvJQZGBLGDsEeoyvrdIgJ1nhS9ncBDYc98O8XQTTyyna085GioMUFBFL
gIMVVl2KtMqDAu+ZFAqT8BGJQbzIh7wkwEpsE8kI28TzAJQSbrD0VmsVZUQn74+21pftlvCTtwOe
cvlRYmHmH0rNGr7V4TALwVQ6jGGariYQBvAeuHk1bf5CtdVEzUCHh7JRwBt/idC5QTxGw1lvU2ag
L3dmHCPRo6oh6JAKoW3U68Jce2kKtKe3kPT1DxMyROBkRI+lVAdoC3vWxuTytp1ZbbYO4n660YYo
rA9ZaiXP9jgGYlMgvgUCg4AhOTV14eAtDZXPO2LhRSJC/RAF04rk5nfURpAg9QY4102qyBoRQ2IZ
qo9mb3onn2IJjPcBV2xkiJL7aexMBdKb32WfLYkryg7ehOe8j7ifv7VBH9Atyktb25WZ15PA4vL7
ndIAEiTtUBeUlejmGY9IxhTVDsJl9BDGldGDa+Avdyq2U5wLuCQ4cdtEOTtDKIE7mSmwbz80/Iek
y4xmj+mTeeykitXSIOL2noBvCI86SWW4MXmIVE5/i8hOrcTaD3SfohetRQJmWxVKVn1Gvt1+TNWW
3mI/6ZV6FC3QUIDLFekdXYQQWW+Eqajy6GX0Au80+wW7XMu3iepB2sCQUpv2imkFCpQu6B1c66FC
VYVMBQE+orsAL8xux4NZEcog+OV2sY1+X9U21otpTXYFOcbQQGL6wexZbbXdyWuFCRISZ7vsYBPy
/jIoQfq7CCA5ESa8lgf4Qjy4IqdxBwur+WVTpKkoSugSjSVocd6xU6Hdo1Yh0icgQzTvirox95RU
gIRQ0yOVSxBg+EzFrXhXUpaDZJVUWf85RedQbkDk0G8BnIPXMjhmncJkJKNZxR9DUj8V4alWRSrZ
xemIFj4F1/bnBLQq2tcVIIudlsjRjbndf2ZcR59GlGnDbSasaW+TdCKbn/viyWij7E6tMTjZmblB
H90Q+bdUGuBokJYqHtA7Cz5Mhm3CNGiT8Td12uGXCp/lK6FkcWtTcY12Bcp/iFmZTbpPECF9Cljg
j7SpgArFLcX9MMjRsy+dzARUns61Nqdo64E2ToobFWye+D0nDKkjgt2uL1CCx/C5/Un0RRWVQ1lE
ySOomcACpGrnnU4xgut5pwVjyyWi6qJzPjmQ0bJDE3SW3Oja2MfwbSpVet0mtelEt9tJG8bmXRjr
OR1mkFb1N+wBmCYZ02WmxF2HqnHjI9/f0rzJxxLoEYVlOu3ZpFPz2mpKSg84ZH/O7hqNER4bXAQH
ut2jykkpNd+JTV49wLA3fd3CDaTxh6pIEzvG8KBjowqZQnCDlQ+eLnXaN4gLWNiyRVbS+k+6pamp
vW1ZcyigZSTwA0A6C3XLTxFW0Wjn94Vs73C0c8yD2Y6ROFr4HGY/ILXqEsEIvah7pBmL3Nqj7IB2
4q3hINhK7O9rLVr0QaJZ0Hgpew7NfWC3ss5OtoMVk3UHYZ8WxD4M7JAJGYwCIZ59HUOPMPcoFA6o
qwTY2W1UKvzqnDmQ40PqGwjVHGV6SJDvT49gvmneoezJJZmaDQ8+L1QtbyNsBZXtoGU5ZhSgnbBh
hWk1S4T16LdHeJJP6OjgF7wNAjjraC7oXD/Qf4LnyEF4bBNVAFOJLMJMg0RrCYMMnVhvZ2Jk+l6A
rc9p/AMWSWrupw0EbOVbRcntt2Wa1RPV3KreRmgNEFCl+Ldsm9ATz7S1MfZpc10DhCewQt+FOQya
nerbibHtOqv6PWOGsQbozWhWQ6kERHyw7DigxwZKpOiSm+Rjw/jbtmBaY4+dDvSEwPUT+cBpiPcQ
sdQTmEJdUIQoqvuiVcS4QQTc+S6TfjwgAE99HqeNBuxR21BHk6YBLK5vm/DrAEb/m49/XrgfMiOj
8oT0M0ZkdMbEid9B991WTHU6wZgiykc3mKCsGEqU3f1JtCb/VOx7M4UVQ+1QSGBAUwPlcLCIVrcI
g3rVHiEkbONzgdlI2GWOS20dAAtc2NS6tWjig6msYxCQTpMqH1XLpEIjjKj8HeiZMW7TSYj2zo4q
/RMxH9gt3yEw3kwqhqL73gT1shECvSVTVY3oBksUCCVFRktlC/sR/FGo2zi7G6Yiy9tm3iK7CN6M
clT7YQoRltIwDfG8SPpbfM0iND+0yf5ikc3STgVJoWOp1+kwwQB/YjFSxnis9yMIsYFGFjGcTtmn
KGCAcz1gi0YCDMIbOYIMP5E2qGzrVFdZcxt5tW/twk7vu60tPO0FJyuH/xq5HbGJstz7DpaofnaA
hRKkwrL4JQ29egHn2DtbUht2dqE3aMgPyNluwgZN0x3cNvPZUan/HjLq1I9Axqgw8W3xqQVk/4jy
0vBdZEZxr1vY3B5CujjeHgcb09mDtDN4MY1Z8cio6FzvTB3m8VYAbaYV4VlVssVsg7oaEq+OukGA
C9ECu/NG2qVR9DNLMixbszpT3qP1lCAJJ9XqNoszZJelZZfHNMTX8caBc3+nNlXsyoALGetQ9AV3
CB4AQgTeDIJJayxTbrwpTJ9BeWgQ/dDo+h6E8QgSUGJ7Cx9F1hsx+mG4oTRM7uN7dGs2TAcvf01V
9IsV6P1XfWryB0+wUFQYM4oQmYKcPc5iBiq6Y6++RKnIaNS34cdYm2usYWqMHdrrNvvNxIoO/t1A
2YZsDxYBwSuMAOn30Yuao+WqxWEHaUFByQHi0xQ+O6MmrV0AmtA5FLSoiw0BAb0CtJYFLD2Nxxrd
8z5AKQLfLai/8OcwdJP9D5K/EfPkcmjuWEey8kjzwjnroh63abmK0LhEQsieRRXkV+GYMy95SpGj
IffKAMRhU/GBFGvIdxAKRHuiNlmV29bSxAM6PsMLBMbqJSJj+UE3129J+KbBTSAXf6QD2rioeVef
BqTLiw2VF/R1NMPii9GGZCL+C+obIHki/X2JbGlxKlUZoKxROYgJHtqCVtBtCLAf1yoLIoG+//e/
/tf//T8/hv/t/8of8mSk0f6vrE0f8jBr6v/+t/nvf9FXmP/tzc///rc0hKqawnTAVUpKnoBQ+fsf
Lx/DzOc/1v4rUMOgrmpazYWRNvcdCvmFF3QPlwexzgcR/CxpWg5lNcfSLds2zgcZoJjZtZL47jjU
4j4M6bNYqMNsuYABUmDKmG0uD+isDWjzQUBMbbwKFgNK5DpVHeWJ51aHEvzdzIrO1fPeO+EYrzr3
AOIjfE+JtKwHLdI58HRbst3l3yBXfoMANO1ghAa52xTnH50JB+j8NCnPYTR5sAgyh0wLvKve/ezB
KZBj443qzeeMDPzy0Jq6NjYTTZVONRwhFmNruhohzRn7bjR0cyfEh3WOnBX4VU9xTlLE8ndJR/k9
vb7qqGZNgMUvW/LKz1idgVe/Yt4Wr/ZWV9f4NNTSex6NvIYSifSLDgbImKpHKwyHXz3MQmDWUUUV
5/IEzN/3alf/2XBCCsvmCGqW7szz82rkBPk4MyESeNbJpqlP0B54rAstQpoM0aDj5cHslcFA2LO9
bUNaUp2n4dVgIhRqWUGRckH1VOpHXiVd2QyaA0esw1X2bkb0xb+EtKHBFlmtXxl+7XDxRAP+hPwv
dHtxgiXa4Fjulb5LEzo6OEUafZiyrPwaOxmCPgnVkysbe+1wwQrR6T8Iia7cfKW8+l5DGR2/z6Xv
AgODZDepaLChMBrhu4x7ET5yvPwDTAJ7BMeE2RHlCaxNy/eXZ31tiSV3A8GzxOJULmadbhOotanw
XZA73qknIt4ZYy0otmf19i1DOQ59OKGDP1ycJjqSjI/nhKsNffxU6Qiv7UFWoZLVdGCH//lgtsUo
0BilFFJbzK7GHUl9UHmGJgvN3HDIowpoCaCwtVDot28YjQuZy4iNy5/z0RrN6acanO5zUFaasrNw
khkPvVLjBVKzp+Xh8nBre9Uh3xFcjLBP9MVM6jU2Qzm1yWdRpojwST3exQWwMtgahJnemF85G2ub
BOcYlU0K14i9cv55oQp5pVML5dlsMfIuHMiEm6QDyumYJE1XtsnKubBVB2sFE569reuL6w5o7agq
ha08SwKvLd853WpVmWO7WpzqsXM+EwDKgxErPfbi+dCJK+dy5WNtTeMislUJa8BZrGWh55pnU1Ny
G22MTuSpzR1lbtwgMKINruxSbZ65xQ3LYLaQqsq9ZxqLlQQtLpu0aRVe2LzK3ksfh1TEGrNwR/O6
3KfIqITbiSQD5ChwYPpRmBok+0yW2ByVdWGmV2Z/ZWvZ5HSGqRmaZoIdO19qUMrpAFyFrVVo/RH6
vZFt6GpBDRya9pZeNVzwy5t5bb1Zaw24GlfDX/OdxlSi6kCkLlrbv30J7GoHUddBQ5W77yQnJfyA
zVCy9zzDPlF4uzL82nIz+/RjWQRN1RYxjo+ql4aKYOKiEUpf0u6nB0BY5kvGxf/z8peuDmVIIkVD
tU1LLhYbNGdbowMeuW1I2L6lQQWf0m/aHiwrSP27y6OtvKc2F59laTzeEBP085VEfhe6K2QTN5lA
vnzMaQqrD5TDi/5LNYXS2eLG2KU/PKi4xwq7bPPx8vhrO4l3nAd1jonBRpyPX9Se5+FKCsrNR2Nt
E1An/W1SMPksjVp0cACA8FzZvKsTPAPvTEezIKAu1hJsIAscK5FrIuqFvd2AmCIRW5dMH7xo0L5d
/sC10WxgW2QztiBAXIzmNUNFoaGM3bIevBS6V+lP8kNKa1D/HvZYkb9lOEdXVSnAIaiL3ZO0+LL1
qozc3DSQfqaopiA0Bs71VMocNNR/NtriFvZ0SmMaeoiuQeFlehzLqfLuwtwRP+0mGPf/fDBHFaZq
qzqzufw0gdqX2Slp6MJb9xoo6QkEaKqVwnjUG8cTV75t7WQ4BF0aOSh9iD9h/6vIK0VfAJe3MXRR
PulSELwkTiDlNfBthm9FR7+3HfBs6DPWPxHN7ps3nAzHNNgy0iBGEYvIr4C4mPuFjF2YUvKlljAm
taiP99i0GY8UECm8v2F+TcsyHKnpQtMXO7XBcDnUSzt2e61Sp50TKyBRwHpCdEnVkp7nG4azTV4z
UzcJLhdvSFcEXVMMQ+JagYFaQI1KDXKUmJpuG7uvPlwebJ6sxQsKZNcmXgAzrwLAPL9mRq+p4VdE
CQi43i7vVHS2jbse+tCVu2XlOpsRcMJgo/JQ6/r5OKDIfKrgRup66WAlB9SfBETosK/Ggyhx7bvN
ZWLGVw7G6qCUFWYaNoIby8CrNwLQc20Tu+0ABHgTDWZAN7MdenCaeWxYB22qIKBentGVe83hJFoo
jTg6Xb3F9vRpqAi9VGNXEQhj4iPSR+1MfyhRWN4hahPpV/bL6lfyVmnwlYlml8UTfCgHf6pzmBkY
933FAvg0whbBVKzU0FZDH6C5luzNb89y02i6TTWFFbUtffE2QRqv6ZZ1sTtR8f5oIoohtihkWdSc
Sm7ZewcJVe2oouCf/vNXGUVfXSOwdXgancXkTnCCbQ8ZXzdXi7Q84AiOe0hcp8Y9vjuYUAaDboTt
xi88KLGVknb20z9fXc0EgWdpDirw1vIZQc0dZ2QrdfU0zn/anaPcWx2+6YCVyuH4z8fSDYOEYY5A
VLm4CBy0HWgmVJlb+qV4F2pZ9oXUyPNQhGleLg+1dg3ohKsOOQP2Xn8C7Vd3umI2hCJUj13oS7Tp
ocvh+FxLQqvL46wdDhgiCIgQHBtcOefXAIx+vTcbmbmgY8T3dq6fW3WboVCNNvVbxpLzTiETYsDF
Xkmx+Sha3UlduxbJKTKn/CGzSD837LDk8Ibv4vZUNTDixl/5st+mfdtmZuKWMd2eG0RH62OD1qN1
1KBhfL482NrxQy5QEAs7bEN7vhBeLdY0aYGDIU3qxl1knSxFBQYJF+9D3GfU1Nth+FWZxnBzedDV
laM2Kw3yOoqZiwu8kjN/I2HjV5Ch3iXY7/0cRdWN4IwUoe4uD7Z2pZGZ26Ygr5Oauly6wRwSQGWZ
GyVZIo9VZuC6GWqwbbdo1fmo92UAc9+whiTpIO0cwhte3vNpdZIMPyNzYr+oVY60tZPD2zNG+64A
pn7lHlubTYNgwqYDSk3AXIxF+c/SsS1LXUf0PQLWdh7tc4HvjaJB0bvyIq3NpqFbtGhtEieS8/MP
C00ZAhS3Mtdo0Qk5GF2JKUkUVNVeQ2/OxuMjja6cvWtDLnaLHXkjSqx95qa1YrXvaEF1mNEg+7y1
0Vj6CLZG3f/zLWOwVegkWLBTl1FpVDZdDZAqd+kEQlEInOG9p8zQ6y7PrJtRi7JPbxiQRIlLjIRf
MxfVXTHVUwHRM8dXIkjRiEMvxUL2YtumVX3H8zS9ZUpfjbdYxR7KcoI9Qe72KAU1fCGLSOnR/EXs
nb0kWmFfqW3Oh2z5ylO2p9qoc7MhEXS+bUaUt2sfMQJXqriE7yprAMdU53Z5ZXuunQUiBPoTuorI
mjHvpVfXWTG0Dr0/nYms2vIrQo7KCQmM/LEZnfvLS7b2RVAndQIIcG68d+cjTY3NS5t1uWskkHrw
gcqClzIJroaAa7ufKgXhERAy3rnF7s/8LMIJ2cndCLrpIzqQMwOvbk9aN3zMysq4cplcG26xUDOy
Ff5slLsQDuP00GGxs0GAB6rRAES22FmyfkPKSQNS/ZM1aKzdIjQhbnYmeNCZC6BQNVF9AYpneWlV
fhIVWthXnoPVdaMrKGgigWaXiw8M0JbFMbDP3dYT8iFCyQnPmLIQV564lcSW0Jzg0jA0bpJlnodt
d+zVo8hgB4wWqhl6oLZHJNbLY0Hm8m42NUNr1sMm4h4rFuMN5/v16PMkvDoGqqzncMUmNJoM9dHP
0eM5pKmWO5tYOnjbOdg8XBlybV7nCUXWCBw5cNHzIbPKStQ00jIXUEPUA6cD9HjIOlW+aRwyPzHX
J9BrPh8H6j0FfVIFN9Xozv8Ae9MXDw7lH+XKQGsnQdBGAN+k6SZlrPOBIjmMOYRkTkIZpsoxSKtb
4OaHJMkkmku5l73h0WHzz6EsaRAt1vPxgAx7Cllg7iKXBV8FeXjkfPxkOlVl01rbQDjVlaOwukdN
sK7cyFzOcv77V7sE3bwYpy4ld/HdrW5tHFe2ma0bvyfagkdy/PqxANuLmykv3+XLcy3qFK9GXhz5
qkFEHsRH4U41mGVl6EfUeeoUYFsWHCdZ5c9O4SlXPnd1UMuyBS0NatvLeyZHwcUPkPp2PRrUiFVW
OHYUvQ2ojVBmp3KNt1u7N689SasHQ6o6eYpQeRTmn/VqlosYLlmGOrbb2vROjtA/pL2fakDfb5jT
V+MsVtOZVCoSkUXQ0pd7CzTfDx0cDtxbnM88NNOS8j72m+bd5VHXHlwLQT1KWoSfcrmHQnNsC3Wa
84cpVYZjNEB+PJTGUBh4vEcA0d4wnAGWca7ck7IsDiVZQ92iPBa7poh15TtyGG18r7aisMDz0y2O
vl4eb23x0GpV6b+Y3DnLHLMxB95edNZdO6ko1GmopWP4iqTKdLw80NptQ3+AYhbfBtdwsUssrRTo
u5D0yTgPvze57k+n3OI8HACs1v6+EkZ7esOQc+ZHsZeut7l4CZG1MNQRwJyb1zCOPjgCwMxvON5N
feuj74RBngiN6kp88aeJs4wE+cJZqM9QTe7V8+NAD72UiDMozxGaouKlngI9PxBNpdov2CFQJoHZ
Jvqx7RxL/ZD0KIDjq1o1BjrU8KuDdiOxgqmOVVkH4buRYO/L5VlZ29Dkperc8uR/lz3PurH8FtQo
OwzU/acMXw1UABCXBm7rOJ8uj7V2I9EXErrDKlAvWexmsl+suw0FCmGej9VODYKi/6Q3JsQ7RHTC
LaJ239BRTa0r467tajlnxHMj+W+ARdBQFC4NDm1XtYnzhMJ+A2ddA346XBlpbVvPIZA+46RMGtbn
q50NFeygYkxdCCe5t9NDb/ythYl618Re9k1AwbtyjtY+jZqwSU3DNshwFttLJjkmEGPIplbw73tE
oqxKjlWOeur28tqt7ZP58BgWjae/MSO8YGJCGC5zmzgxUDnUqrA92erY1oc6GOEKXh5udSIFkhgU
Zw1NNRbhFTIsYd5ZSe5mDWoxoW6oyPBZPhDEJpRAk4Nh8N4yleBt5+Y7pSxrGZDEAMtUXclcLbK5
gWD40A0x2yT/9YZPk7o1B3TsyWVtLU6LIUsakl9LadBu0Ft4qlsUXUK0u5ohsHao5aX1lfmc98Hy
Gponkw6Mbdl/lfNTgNHx2BuEq2DqZwpE1m48uJto1NpjvO1sW30H3M47pVFcPFBXLb5f/uq1s08a
QjGWZJVMdbGgSFBwu9MxwFQTh7+N1yAiiA5z4yMnVQC3UmsQvDtIQ9bT5YHXdpJjzR/ugKUztcUJ
AbjMM0nyj/2wogKsxl12Y3W4te5oBtdfahBs05UgYfVbCbicuUZFr29xC6hFYXSyUVK3AbwaAYFu
pHOrKECeXzAdDaptUDVeTs8PhcJrQe762NwEM5aNG2Exz2VSiB4xsMydsJr76osolXf4p83oHDSU
vw422tnoI4Gku9INW7sgaCrQ8wdmzTUx/7BXcZ+KnaY1KjUV96iH45gHcT3c2RYX30cIyIjAXtnR
awAWEF3oTgJ84tjqi4UtauFodhxRd6967UkMwQ2SoVTd1Xbw3wUYeH7DgiK4jdCtesJEy3/Hw5R+
QmlAPF7eYX9POe8n1TMmnc4/D8z5l2vhkGMOp2eugg0LFkeKvLObFEXsssL+HaouBf0NNLv64fK4
f+9sxqU0+ee5gQJnnI/bgb4IO2kHriG74qhD24v2HFzRbJOwnealLuKby0Ou4FLnMS3QFXOq/1dA
isSz0mmlE5FpNzHuInJKTjpF0f4LTNUKP4UCQaDbIXTq5DB68U/ShNrxERIeCu1KaPX3lcZPIQFQ
ZxQjfaVFAiBl06iiRYcmKslspjAbfhV9OIW3yHfC0/cGa2iOCgpmZAgK1ASBGZQ8XpmPOWQ5v1f5
ESjuooRNlZi6+/kahJQGMoGvtAs1fzphtoBbWma0MArj2trLMEzuxwpTsQ2beHRDC6twNMJSGDLw
qxGIufxz/o4GDEJ3QQAjyLz+Qg0XAPqrvBogAQ62hV6Uic/RgVoeOudvGAic2p+2KWXBxdnLRzym
E80P3DJQkHLu8xhV3EQmUCD+o4GWz0alI0dSRiUDGU55CilSRHuJfkZxZSHXzhKoHXtuAgMRVee/
f3V72ZWqxrE9hG6NYxjCBzrn/WhOiuwR0RRJ9h4Cb2kfLn/cvDmWm4cnidItfAFpLwFgJa1aJfP1
0IUYnAd3oO+G746W+Oj0ZwhLgqoIhg0WWd0xG0tIGpdHX7lA55YN1WlLJUGxlqmJDhFCM8oydBvM
WJ4k1It3HSrP4jD45DEwjALDfO/nEazEiGqtudGGrrdwSPJs7VdWqE25u/yL/n5C+EFERNi7UDcn
MzxfhMZUI89zisiNepE9Jei302tpumlvpZyjy2OtHRUdLgOUkxnYtIzUg7rQag1nMxfVSm+4n8Sg
ZzeQsAdE9t8ykjVX6a0Zv7GIBrijvRi7Q77KN61xV4CcbX4njVJc66qsTR+xMvU7oAX8c3EXRQky
i1KJAffoyXt1CPKv+O38gM4j33LPoFZIC38+CFRCzhcq8RT6b60ANiHxzEN62mmDjaQvUF9Bnq3d
8YZjWRwR0DymvsgYU1Rwy0xyLJE2keNH2OVJ+AJrPYygbAdF+B5V9M7b6L1atsdOafwPEJo968ol
tPbAv/4V+vnnqkan6kAmIrdB9BYptsQej1jE2Lumr8xbkQj9DmQFIoGXN87asPPlIHWABeZfgI2I
Jq7AAzOCCNZneHP6vnkDR1j9DM6qQmOlFZ7yTjXqSblyL61tJFMIMEdgoIGJLQKLsO2DXOBz44bg
47G68ohfdNnjrY3qNnp/lz9zdTTq6H9KEMBxFxGrE4yWiPohcnGjSfblOEAYDjERQLU5/HR5qLXt
xO0OZmvG59NfOl/IvENsHtXMyEU1zQPgrQ8FJgcEw3h91L7AKRsLkQdUlWKsRP0KJTJVC0z74+Vf
sfbBYsbCgSU2dXD757+iwmBx6swMKx5PwBNTh1ArHvM07CX6Frkhr2Qj89O1fGUE8QCgarIfuXxl
dMsLoBvyhBYUen51Qn3qW125x3HX+gKmO7oy3PrX/c9w88X76iX1S3PUJsQ0mGMD0aqhBPD7WEwT
8AqS2/DaK7Z2SP6UlGbU+BzznA+X1o2tV1ruu1Zr5sk7HHQ9NINlrmLoVUWO8k16ZT9rxFZW8YaN
O5coAHTwfvxVOuMZHAdoUcD1hdV/7Lo8KJFMLpKdjdPcG2J9WngAmmm/8mYtdm4z9mBvK8YKSq1H
20YTdyXKHxBro2AXyEH+4wb2TLdQwW7DMBR/xQZQGsfMihUfOQkzw40jxYEL1ZPWv3LBr+0WgnfK
6RQmeE8WF7xEctlBoCly66YMP0TofM5FFyVOS9R09Fa/8llrZ4HSC8hCELgAthZHz0m7FFtxwvWB
/tOIiKApXpQxN/Y24ptP02BcfTtWP/APoBGJPo3I/Hx/GjHFUAzrIjdDwfKQdMGsLBXnzW9KMl7z
hgBqhqPOXTUezCWRDeKnn0sg/i46DlW6t0Y1HxFIUZJmkw9ZcyWwWZ1MIFQ6SCpqgku0plWLBlcX
Gbg9LYr70K6Lew3E5g4UzszLV0Nixcs359qIlB9BNnGh6RRZzydTg50zRi35Dfq/2QcxNb+RQIsf
sxKPVa3vgivTeWW45ctUWZbS5qEZuCiJ9LtsQqUVif14T34c/p6oJvx6y+fNXDgBRPuvBmU7oGiu
GGi4BLG0fgKEuxcjFgLbrLXgkKN2/IarmvYgVWOCRZBbi0sF02u83GksuMjWobBSKOX4uY4bzzkS
6Rs3lz9uLdnhCAgCRnpL1GbO107PnbrvqVi4iPaqe52a36kAZn9nBaqDRbNR5zdmqs52Rbrycnno
tXWk+AmRWEqQXMtEJ8feQ62wpHPHxviaIOGN3oRfx3cIOej3DSpCz5fHW3uTqHUysdww1FoX2zSO
01pkygA9AwmlX5RWm2yX5nG2R50bj0+qIycEh/Vpf3nYtauGkhd/QGzCCFwsZy1xizZlC5CyHfSb
oacQta0sSEwI2CvplbOxOhhpBsVcU6fFvIjaGqwcal8NElBqXe3CgOaECNm1+0qa7XB4w5eBRSUT
ADIGhPh87yQq1PhIJImLq3i+qRsnfURHnIZRLYK3BBTODPkDMgO6f8lwRFwvnbpKi90Ba8zpJO14
erHQoH8IURjYNGOMjQF+vzj5XP7G1U1qwgkhA+b+XtZPh0HKiJSYhDQqq69mbtvvCWSn4xQavX7C
uMyWV/bL6jZ9NeIiX5zsUNi9bZEv5uoIgxMVPUcp/UeAAubWGCdc+ax0DI6Xv3PtHnCsOaiApEE0
uhgVPb7ObscR1gQVvMdERNYnw8gUZQ8KOMSndcSLx04s9YggFP7olwdfneSZ+kIHC00DUz/fSLIU
qAqCkHOjuhrfza6x9iNaSd47T0He46aoCLGu5f+r02xDR0GKiPtHzr/pVUCspUkVWI2auFlG5riZ
UED+iVJ6+LWbsJsdA60/ZL0W51f208o8g8PiyEjwSQ65xvmwHf4xlBrC2LXK4WPqIRfb2THmG8g4
IcyPqkDwHGuzuwguWYmzvTzP8//5Iudg8LklCcGU6tbish/1EfXwrI7dRC9RlyLRam4xVkuu9fRX
5haE81x2J6qbCX/nH2lVaMgxDB+pWOleUQLEWgBkoZbYd81T7wDRyGLRf738dSt3HwGPDgCECx7S
2GJFbUTkIcXAh2OTD/kmwGp5vFfCIsJNKG+K4J+XqhiOCwm+H3XmJXkT60IxkFdwM1RoXDhaJJ4D
QGHXeHcrZ0PjHrfmajbXz5Ib1mlTPXRI4LlePlCw1jDIkocGSWyJhgy2KGWge4fLE7m2fHPjBDwA
UCG2yvnyKbNpVoW5iBv2ph5+BJyERJPCSOPe7wsz/2aXvtptlBLFuyuJx9oOBT7OAaFgRu9kcQ0B
zgWU30G+9YoR4d1oCIpyhwNId3rDJ74aZ7FD7S6ebGj/+D7io4Nte+l/guBQ7ttiwkAwCLUdWm/h
98uDrn6cyRadaT4zieN8XsEzT0jAGqBrnLzpPsRxqXePFg4lu7eMQ2mMFIDgSl9MIr66Es62nQCC
HA1119fq5H/Mwbc6VzbK6gfRWgTnABrqL3AifF2rKdssdfEVE8c4E4O/F04rxZV7a3VDUg9G33xm
xS/7GkkiPDQ0g8y1Eul/QRUo0PYGAi3JRotqiWybMGptjwIXElSXp3Lt9NE8/P8jLxsd3GHYLBJm
uIBk1A+ahAi/4erRsJLMUvt73SBeeXnEtW/VQeoihwGqm2NwvkkUFVkb7miIIi1eXR46QvdNNaSP
ajD6+zTJ0ShHBzK+Mura3UlZ0aFsQv9CMxajhqU5FX2dZa4XRzQGY8B030XjF6R0dvTj8heuzenr
sRbbE8X2nCAuZDVDo3lylAaNvbrMxWnAFvyxw0X+43824OKwo6pCt7KjJZ2Cn+PjFCvM9jiGFp+0
Wje/lhk+1W/YN3PpBAgQsbFYFhMDmCF6EXIEKY2bRwSxRXNvRw6wvSmxRbqbZGRd4/evnUZoIubc
7aYctTwlOL5hag2UykXivS6BdRsIahM3K1emc3WH/s84yzMhsqgEi0PYj0LnC/rq4xZaKjxlOxb2
5yzO+/DGw8L9WsC2ukVfDbu4PRu1QgpY1onbUX3XkERMPexGSpS8j4E3mOGVu21tOJ6/P1AR+BXL
ZkrQRN04hUC4CgA4hxj70xsiQ/+269Pw8+X9uTahoAVIbSjrq2SJ50eeZ6rwMa8m/NXN4cdsKXib
GRgKbBLbPyJBd+qisL2yiGuHkOsFLgx/Zsmh8zGtFFVeEfAAgj5CEFogZn2Deam869FsRRUUUseV
ssYaSAGENw7EWFPozl+CSmNs5Y2lAC4dUAx4kbgJVF13o3Q5XgsYpMyaj9hRI/I4IAWu2EVzEH3W
XgMor66rRXvXMQhPEfk4//DJaSqRGqhQKD791Y1qJu2dDx7I3pJxIKT6hqWFumUCVNehUC+uHhEp
EosTmkUejmM3WH3/P87OY0luHFi7T8QIerNlubYadctUSRuGNIaeBA3onv4e6v5GxWYUoxUxGi20
QIEAEonMzwg887AOf7VzZD3RH3LPAy2YjQi7FgkAGXHtwY6jZrWIsGYKrX5U6dhaVgR9qx27Zt8g
Dzrsb89u7VuSyJABu/TCoPRef8sM73bcI2BNm4qOKM4QCHkc0qnSfC+vgg1gyfpgYErmHvScDl8P
1pW9LCJvTC52ixqLEmTKgwqa/guIaXm4Pa+1wwGbFxALDwl0aBZDtcaIdYpisGqa6iboovC/IarG
jw0iucPJs7pqY8XWQgDKVCZUIGp+wEWuJ1flpZo7mG5fZFsbeJCVQ/8T5BbaiRINh3av0AKvT4gs
aluZ8Npn5TgAlYEJQct9UTFym6DiQqSwEoP6a3djLLTDRAWw36Nx4myk3drqaBadU1DzFBuXYYcb
MShGDF0uuFbVO4Hy7WfK8+2xdCrjpOCRuicISHzc7bH/ZEppd7s4st2PDd6/j4iB0wx0R8iffoqA
61fUz+z720u/Br/QyDOBrsKZBYqwOLFj45aZDPiFI3bHGJrZzl2u1NO/KcJL2NJoKV5clvHSeWON
UqbUWrkTvPv0Y+T1G79l7RjzfP5fBjuU+cXStH2vaqUJqisrG3wyUCYO413Zq030B3fd7wMtdl+c
6EOTCvQW2lxtvk9iyjC5B8im3csSQ7mN0zVHn2UVwmHrgvbnynsDzlLhrreJi0zOLPZc7ia9UXAU
qYHi7OSAaNlcwnzGey3+oCKAsru9vvPyLQd3uYG48ubn7Rswy9DgOIYT8VnHwAv/0dZz8WTM9L+b
RDXEx7YMTOWTSPQxObkQdcyvGL5W+pfbP2LlFJDicwaoPwHTWkJCpOijuuG3nS29DdO9l2XSvjNb
0DWixDlwY8or35srAAgPtx2lkeWbOutSR6OM5mGzKetP1aCVra9VlTcdLcz84r1TNC5mCmFfPyk1
Pjx/cAfObBL6pEjI0ule3BL6gDdwWpneWcNAz52laAmvKPNW3suoeai9mxiUvVpFXG1Jha6FG3AF
OtJaSOugXr04zLPtS5UgyXC2O/oBu04C0jkp4eR9FLlo7CNisGHxOikNbkKu1ytnMmjzxVD7Jjgo
gVfXe6Pt+uEpNKkL7CYxSuN5HLApvNzeEOs/lE4rxU+auzCYruO/gQY49tF6cPYGvLNOVOmSdKda
3fixMLnCO2VE7VrrqIvj+TxM8j7ARac/Rch9IokvOis4hRVXVuibXuqc2A3uScvUP0AR8MKY4Xhc
wZa7rPjXeA73gVDdM9BN3D2xW0XEYyz/NoJeTu9PnYChUgoikyEOL+traaYooZrnwdnoRFztLXNC
DFxUvfaodEVYJX7V9JG5Q67SizdA0ytBYj6dNMW4FXkML7bNFCrDjITzzk7VZfZetkH2AAeIV79Z
YG7xV1Nb5X8ZKch38GrZ65ApWrJxU64kBBSILL41aBRaVouQnKEyjvd74J2xrUF8vVBGEI+iNL/I
YMLxUkcK7/sY9OkWY3gl9SEzpicHK4dDs0xY9bCQuPdqwZnOO6JCiERVxS4BZpkfwymNTzkl8mJj
rmsB6hdEnevApfuwSLcmM42bTgTBOQ2GOn4QHeLZSVrq3g5VifSAYbGsEY7GHt03pqj7dvvsrQXj
X3j1X/o72rI/h1xooUVaBxUsV/Rxj3luhpCk7lZGcteZbb1FNP+F7FlcQaA4+MqgAQiISx28vmP3
VJhyUi5utMZXK9e5n4K01L6GyaC+dlU5fkracdoVY1xhlzPoyZ2rFELBCcXCGBaRdfWguIG6UdBe
S33IembgKe+0txez6RSt0gnUfRH/i7+G9dQ9p3wbNNNj3U72XdPlH8oJXZ29UWT4R6Nn733Moi4z
TnE2f67bC7OyFcFNqvAWqEJToVncGwFsBrsfERnNAtoGPAytxPx3ymJMcKhMQVRzTBqqt8dc2Yq8
xFG7dDzaUG/YiDmNVbeNQ+8sK8d4KAtdRXUKtUl379lViv9MnwfNiQJIGPiyj7Pg6+3xV1I+pkst
leo3mPGlJK6WKblAX9k5I2aafxsrCMg7NE4xQrk9ztq3pXNhQVSA6oR6xPV9A5pZrwxHeOcszjFE
KUZNfXKiTgtOjRc1D15fdt3L7SFXIppBTKGCw7jUv+dz+FvDbdA6r4xcxTtjktI8JlCvo1Mb66kP
7bO0d7iiIDVShii17W8PvDrXX/0TRBKJLvOa/zawJTu79vreOzfRTEMQQYXfiR6Yp1m590unhfX7
9cuYKeV3whnwN3upM9JBZB+buAjOWZRAMYr18BsO2TSoKdyqeyFnt+rbc1wJYtxUPMPn3heXxmI9
a1nixhW03jklmB4hzmaPqR5/Tuthi5m6tkPJJIlcHEm0AxfLiPB+1ZLBuecRbtxeOrzGcTgbJ/0P
Vg0Hasy7ZinWN1Gyw/Qc/xjFPZtV055MTNwUTD/s5NVQYpwxi1J5v3wnUQ/QP9DzuTG7vHLtQZMx
toDsk9KsPGw86SMCChM25rSdGbfvr2cgeeDxGakxztWo6205RFGcBLFHAQi3GlySygmLEAQ9fYo6
+Eze3h9rq8aNboOxI8skobgeLNFE7uGp7p1dNuPBolEzu4pk0xbPbe2s/T6Ofj0OQkwDSjSTdy4S
p3/NvMpJj6WBtaRPddgLdq7e5v/cntrK1p87Lu4vWh8skcXUtNHtihEPlbOi6z/MIPXOkzGd67Sy
X24PtFbAZKQZpQxbklR7kRbmxTDWscFrAgZOesrbWn2e+jh0fEupi1OhYDObWR4e2qUSu2erxzBP
b0T27+2fsfKJAfWRfc7KLmSpy6oATzmZRgP7BqHog5HY2pe+b6Md4+UfNFH0G9Ne+b48lCmWUq2B
kLLks5WRQH8k8JRzHiYk4JMbvqRBpL1UuY7t5u25rWzTOe8Ehq2aLtT6RSbopRW6uboZnJWpsFs/
8IKxOqrxXDW9PdDKR0T5w9UotpFwUou43qd67LRWn6BqbboNtlq6JjFrqnNLae4sSlTNF/RXJ33j
WbGSXBAy5uNuzECw5ZfExTMI63YKaQrZRvEpKkL3oOlD59xbfTMZe23s9OhZRGGc3eVDtbVx1vI7
xodDDTOMh9Vy/05aZdfVECDtXztad9TZSJ7fY9aCoS4mPi+aFer3lCVAg6uFxOBrmKmpfZ11Jxzf
82BjsdfWgJ9C8xgRpJlncL0G+AmkeuEAZsZPEi9gbXAONFZRF7dTTPESa9I+3170X6oJi8z7l4UF
pxeiAeqi1yPiayPg+eKwULpK5dxTF7EuOY+g6m7stcgpKM2jkfLRcUMj2EdCJOaly3CtfXCnIleP
6kBZ6C4s28jD3nXS4g8S1aTW7+mI1UeoXD0GtrkZBs0O3mPQnwdu0Gdo64r2l9vELQZ1pammeDJl
PX5TgTCdgwDWAQc2Cdr65+3ZroUrKGS4dcyqxlDZFrF4VMqoa2QSXvqaPDnKiubVDm0zOZiji02Z
nfZQ9tsxuIyGewwjfIKOVglS5v0pNSiZWWUDaWV4uItlDlNqiL2Jon1pk0mnSAVU3vBXro3F56Er
nJdcc/L7IbOdpy7MjcPtj7AWvHhmzVqjZNRvMJ8VLild7PENEk9rvgYxMlu6UxSNnwK22RhrDv/L
3cXdMDOfqbTxiLreXbEEt1pZY3AuaoOnqq6GQb0LOl0KP8z7ZweN2ZKnlKs1hy7s1d6XpKvJxqFa
ybLpNhM9iaJQWZzF7WDojazHdn5cmhFOfpOWGeGnoIjUVy6UrN9LfO+fx9Ya8v/e/6XJLeZmEB+A
sub17NHpx/7TaYNzoInyYDdYdPvcEP1BRej9dHusXwLAbz41LHruQMCz4PevB6sqC/8ybDnPYFAv
OHzhCBCG2X0s8uBJVXBp2mEdP3zUyrhNj67bAupFnZkSVQwb2znWXT2IrfbmfDctf9OstkcbDEG+
N0CtIhktLep06gi2Gz/JwTQ/6sKzT+6o5T5Iv+ITonVA/FQ7+SvKLeOrnVnVsamViVDQ8jqI8fDw
Nu65te3AoiCjTMF5lhe+/lASTZVadm5wFnruukcbZzX1rkx7DM479Cw1X3WUcjfSs/2DfQg7zprZ
P2CRl4CS0PEqTSDoco4zF59gpxnkX2rkgnwIaSnsJgUE2AF+beNunMK1W8WdYcIWTVfwLIubPYqQ
lWxHwzsbqTXt3cnCSluyQYpEuzdGo99Y9tXhXGOu5cM5YrLXH1idSvzU24ht79X5F3ugIOuLRNF3
g6NPzQM3cdxtsGXW4gyBlEyexjJgssURL8upF14iWdNOx4YzDrBgUZU0Sj8I2oNY91ZmjutsKrMv
tYl0kxm17qfbB3AtrDJb1eJ6wYlrCUosDW1s6sH2zrFVTHcdSVt7yKXzj0yirtzfHmsta5qvDRIW
6hVoUF5/4Tilsm8PTNcq+ukOv2AMQLmUh39yFWgNMj6h8mJPbcBiC5CnG6FmZaYA3MB/oIg6Sykv
DlCjAVao81o5o9BvfUUv1KlOVt/+6BQo2hszXR2LogNS3CTbUNCvZ4qtQiTbNoTdldfxfermve47
WWYfsf3p/wDYPncbZjYpssQkw9eDyU4dpItd2KWr3ORlhqP5Y5Bnzx3Wt3tdKbd66iu79ldTFeTF
TFBeuo+gH5ZguAytXRqpgZM5cqLKsa/bOnuyw3GS0BRG+6eaT1B3tSmKHgdVRvIPvvBclJlrFw49
jEUpyO1DJW0wFASYPLfZAcKVn3vAnxezUY2NyPCrr7W4EDDz+v+DLbZO21kGGD50BCIz8/6OwSer
J7Qp5akekbom5ZZ4UHKV99aTxVv8U1t2JljlAfdWrBQx3qQKjeTPD1cpJ32nmXLcUstc23D0cebr
AQAH8P/rPWCkJhD/iF84quYwPaRIJ5un3GjjfEcxfFMHYyVW0sfxyEkh18yVnevhyriyAN15DIeK
nX7MdKjUxyF3sCXPAP1ET9hSbCXB85l5swgw4eaEn6LjsrcQRFEYgkgJL4XugbLysYO1X0U6jrqf
tXFf3nVqp3j3KPM2T0Xu2Ynfek7qRL7E+eheJWegvFWlAJMUwN7/uNLstQ3M89oqUJOZLyyKdxQM
rz8L1k0yH8HLwS+zZbJLwXXvyjwQd0otcUi/HU1XB5v7wKA8Z1TSYg3CyHDyBvbRRXMDePmw1Nv2
OGVd3p6mKir+uz3a2tefGwlUQ2kmQaq+nlrVWaMTDWFyyasiyvZWA3bxNXfHaStMr2WEs4zDLOBr
IXW7fNCDUEcqIs/RPqgUJ96llLx/FHaPQaw+zQLPoJ9alLwA0FJ0Tob7wEjEAWxruestq7orcSA+
3p772m63AGBzY1E14tl9PfesFRK3EzW5uN+TuO4e4J5VH7QgigPfTMxmK56vPveok1r/Z7yl8E5j
NqFhF3Z8Mc1E6+7HZJT5UaJIW+9UO3qsqLYEH3sjDXe23WrOHS8QrObzqCq3CJpre8wGh0oRHNQb
63898/kuIXPJkote5NXoq7jc7qeiM/6BmbqlRLP2lSnZ4oYAVpocbLGfp7b3JgyJIPIWVqL6zeDk
eHJKIH6+2lWOuSMlUjdygpWMhEIqgd2geDSHluv5DVqLpCnKAJect2Xx7AVD2p40WJTPEouk9BhX
fTiepMhxNIeTUvwJKQ2IEpAtsKKYhiyBQdBFJAacBLXJBjWxbw0FA2g14rce4i4Uid/Qhgn+IHLM
xp8uBVCqn0vBFAXV+0DlOF+MUum+9mJ87YrM42KCvX25fXTWNhC1FxI7PNiIVYsNhC57DIwQBmxU
DVPyYDeqeYjN1DjmRSnVu9uDrZXFQMXwYIB+xvP918H6rT/UD0LCvaIWmOtUP6jglFwOhaFOD1Gb
RYpPK4Ken0giRT3RNAsfcuy1BahAC2PwpGEWG5nD2p5mRyNhRXLGU35xIcSGLJwSeWAcjBTnIZzI
i2SF5cFBoOjY7OnA5B9vf4N5xy5vSQoknB9yXYZePCkEtnBeVtfhJdfT2topKEoau3Es4/JJKBZa
s4rbZftmbPotcaH1kWkL/u/IS6FTNUjVWgPnfJlcVxoHerpW94o3uQeAfVCc59zLJxv9hnLaUrpe
HXnWsQT0iIvEUiPMNFOhcJ1gngyN6QW8YfCAwGRp/uj4J78D8eM+ICBX/fv+T/0L4TmnJDiRLhZX
A7dICbKNwOZq7bFDRNyPCdx3UeZFXzvRD+3OVJJ0i4W8NlsEJimtMyqJ+OJtUaWuJYeQYmvZTsan
oDHdT002VQ+V2mfGMc3TLPBD1K+33jRraAeiBff6HKQBOM1n/bfTVTIw922MoaWq9eOjix3PvaZC
T96Fauu8TgJ/+8yNa+cRgK21axxnr1RsBuR25TQePVXoX1qA1X8gcTH3cGiCs+91KqTXv8uYBMld
zcZD3BMeHRcrVuxFGCB4U9vxFgZu7UhTksPOAxznTHO9Hs0eagDfthlewqzXzF3ZOQN2nTXsIafT
5D5LxFY1cnXB0VSeX+jwzu3FglNggrekZkjgpWH5OkwuzbdYDP/h8tSZ/sQLfq+ii7e7vbtX52lS
BZ21hIngi909UPpqkzaKLskUTxd6OVL92HuVMb0GQJrqvdlom932tduCjJbaC0UCrsPFtzVHszZC
q0MwLfWab3WCZCnVeVfsHCN35cYtuPpZLZJ1mN004ZaDlXpexDXUQSi0UaP7uXCmF14KergrB6PO
UNtLJ0owcam/30GI657GH1UXygOUGa+3kDEl6IBP3L9RpgY/ujRyn9w+7YwjTaPvFbZ39cZarn1X
CqxcijNGleW8HjBQMj0oEwOdDRhO+k4P3EZ9SBtLtIeOV3S8AT9ayapoZmLrwcOQiv2yO1W5hqD0
wIaNeJo3T43Rl5izOOHo7vJ8asYPUqZ6c+dkQaz5sZKOfyAchG4lQqmgG8FlvTH0m6apnJBOuchI
0/dCF7Pyr+X+M4Jw/PTuY8J7iC00o7phw8zf4regqI2wu1MT+ZkBGZ9hP02mJh4U6j/dXnMHoJ+9
h7bg/vagK1uXagJ25jMx234DOLBlVdEDMmOeSJ2297w68vZ4ozn/oYNjPdZhlp0CDYzrxjZaeQPO
SrBoKs8aGNRJr+fqhJrsFAsgB6BaRCmBAtfdS4uLZrrxjl6dH8d/NmzH+UNbxAEMTnQ7RCnwzLs3
0HdZ5kQeD0HXCfZuiPPAS1MadrOjVw+6//anXQl76PoQ8tBRhwbrLoKtGelVro4Z8Aoc3J9seA3H
LhHtI+Q/fd9qyrgRhda+KdCRmXUzO0ksGdrwtKosmVpABl2g9fealQKQdUTWb2BU1mpYCCQArqCt
Y/CUXWTiltkWipdJ9wwWsb9PSiXawYzp70dnVHaY3aafdQxD41NYl4c665V/KO/ggBfard3cwXer
P5eT01bHUhpbOnxr8QKeIxZgs3rDm0J/lU9SDrJxzyCFPPWhyswkvNOdtpefk7SzFb9STPkKiMKo
TiadoPD+/WtO3kAFDqIVfy/W3Ok6K3YmkLJOlbunImrG/Qhc7zgOtrWrpuAPiME4ARD+eRbAgVpi
2etci4y8YbwGdvlPVRg6KlK93af9PhaYYvsYSeb94zDpU/xye6pr2w28Atf6fPMAGbw+wsEIdUnV
cuUcOKCxdoZSye6Qt07z9x+Mwx0HcW1GgCyhuIHhlLkTgbs2pni4S0WNW7NJUW4L/bFys2E3gXU9
8tSIry+LgmWkTWhsAEVsG3zHsPHJHw3Vbo4QAuMvt6e0PhTFRxJNnpjL/lCRt0oJrIQpIQF61+Xq
zzSo+y+i4S79g5HANACBIqGl9HK9SLrM7USv4uCcx1G7T4uy82vRqU/s4WDjql6bFFU2qg/zUr0R
MsARssMOgqOnxfbkj3mTj3snFgVyFMLrN+7KtbBOFgJSlbfpLFJ/Pa8iG7Bt00PlbEchfrOx2k+x
74huKnapmZX3Hi2+6cEzpnJj6ebYtngUk8YSzxGpgjuyrLIYGTVYCzDwhcdJ/YPzIT5ljvpTSN17
0pIoONF5w8BqiEX11KZtfby9nivzdlXyEUQ/qAW86XErAXzYNux4oORe8QlfomHcjZ0nHnWry77b
lRd/woKm1Tau65WrjOcaF8vcMeYqXZQC0orMI3RTXOIdt/iWyyrFjqixAt9WUvOVrCHZCC6rA7Jl
5xDOm3i5b9sAkoWwsKWPwqn8Wk1R8HFowk9aLlONiyQLNyb4NpiBgaIwOaPcGXFJ7qwyC3hlB4dl
pIzzGmgm9xVJmPHjncsHbYSVA4PB03FW5Lretkai5oViReLSgE/45BWa2/rd4AgUeUejfVRLw439
JrferZWxGHeRBaHSgbF9iIEX/G4uhcCxXty+L085RZ1D4sSqxCk+eO9dOA9KBUdD4xAo6/IxnQ1s
zMg0xKVjNfc8/cx9WgvSWDvSXz0hy/fGOsbjeTnLuEHvegMO1uBAUh1FnsKGw97BkRCG6retLZS/
YkA+W164b47iPNxcGqQ4Nmv+LlLYNOY55/RpdbFoJexTfPv22KgWd9TK6lMpTHtnYiaxcS7eDsrx
5/VOfAbvCTrnegMhYipy0xrKy1xAwf7Me0yDuIl8u6fCjeyxguHppnn6m8huMCivaJtnH9HWWuxa
3N7qKNed8qJ5versI2pUr9mYqOO+ajdfQauDAdhlKWF50GC/nmEqrBG1j0xcKvKdr7gPiRdHgESZ
WkUd3psxzxP7baxFttbFbt3rYyEu2Whbw6FNQzPzARqmWw22N+FsHmiG3JGozb1V/XpS+iQSWlE9
yilCuC99KosjPuLpLnBC/SEZXLmRoq9tE1joaDjas8LgMsEYuA1q4Io4AEG5vm/ZHPeGU4y9LzJe
dU7ZKC9V3B5uB7c3uTeT/H3QxTZBL7KgqIM/Z16X0xM7Q5E7J8Zt8uCOdfFVVln4M/KQq+pyK9gI
rGu7Bskh8IQA+9BTXXxgA722Ab0GnOyMogE7lbndfugUx97Tzh7Otyf65rKYJ0q6jfrfrJSx1BQL
3Aw3lwQPXhxJq5d0UEZnX5VFEe5vj7P6QWf7OtCDMLCWh11XDEfBTxV/mJGWpJd7rR9607+1GvzE
xkQdd7K0Ilpposg2QvebLOfXDP/vyPTQrvdrNXV6GMga31P261cxG1TYE2BXXYbiLpOd93kyxCD8
wi2yYAZKK59vT33twGgwnnhHsXtRk7z+AabsPSFiA8fJ3nrUdWF+0Gu3OeiZzLkw9eL77eFWzgvY
GogexFSahssyk/AI2px9lI5Ks/WFOuSTL12KkgSP9LOj1u5TnwRbauork4RTxwvgl7feGxnJFDWT
wpNucQGq7zzGahmcINYVDxAe9QigtT292/ARyBIXMchqkBYIHC8CXiX6upkzx0sh2vQwRLVe3dVt
k7Xvvoqvx5mP62+lLCy+6XDiRX0ZZR10u5ljfupkpzt+2lL8uL14K5uVxzbrxmKA5l3mijKPSQji
EiM3Q1QafG5P3muybv6eUdQ41SfQkv2GnE/367Ru3NcEWVnvdPtHrK4lMsCkHsR3II7XM65lpcUU
f1nLIhgpLaXTKWwD946EBF3QFsz87fFWAh7YM1cD/caYb5IdqSkwnTujuIhUrw5KS5TzGzqvd9Pk
FcVGdrw6OXC8KBqqkNeWmZxuVW1gBfiETmMsd2NUTq/00dX7uom0D+mYhRvHcXVyvLBmDBonZAkL
05xwSPuJyZVpVz8N0lQaX+B0UGA6NnjG8fanXDv8aE9SHqT1Q195nv1vm9UWulNnTVxeOB2DnyQ5
wp+Bo75orpQfudSnQ2A0zn+3B12bIqp/IGDQ8qB4s8geQ1stUjsaOSGm5j57QoPi1SfW98LJtxRD
1lYPPgW8eXpMuMgs5qeVRlL1Y4TFWZsUw1NuJLHyUA5SG5/JkYfguyoVuosbe2b1q8JYBdNFMZI/
11/VKmvK1TB3LolQ1c+gxzDubdUh/alVuvu5CtLnUo0cZWPUlSsTUyWTOP6rtrIs9zqtCUzSaPIL
1gLxFy8ZK7+VunD3bh9r2S4oLC/yo9HVy7tIydNoI6FcnTRMMCQCZmGnJbuCXk8ZaAqiXVlWZj5u
HLgv4ujm+kpbawcZTdgVZ50hNkovayuMSQUfmUBA7FmEdUQL2khECBKyg3NQTO60444Ud0mFNEQI
RuYPpjmTGYBwEe54x16vLWw2o4gEPn0webJvSqpV+xpu8sdJbbt7qwVFuktxZN+AOK+tLXt4Vn6g
T0FX5npUV1EDA3QqUmF6EO+CEV0g0qDwrKnNcBx6qRykYbZ/Y+CTfrp9WNeWlTQagwXd5i91sZeL
CQdxuuPZpepa57kptHYXJngD+UKIca/Xudh7ltjSRlu514guMx6AUWnaLq+UTkW8Iw6ZL8neHZZF
/WuPscy+GGFT7uNG2L2fFpJrLfIC6zWqO+fn7XnP++aq2DWrywILAJ7Jhqbjd/3Fp7TT1KDiFxT6
5CYPcYcXL/0T992a4b/Gmd8pdC1wNF6km3oSmXXlIDVUhY5b72Q2SnlfT3VaHuK6LNK729Naib1s
I7xAZrNSFPwX25cajE453k4uSF6wk0q4W/qTHZjBBM+szBD0e39UuhpwEeynfrJ5L6PeLYm0+8Zz
lMGXitecRc0jsO6a8q4Y4uJnWvXTx9tzXQkNDA2UhjbqTMFZzBW/cj1NHXSVjLB1cdOU0k2PxaTL
r5XXe/+kSW5tbJqVw8KIM5AaJT1g8osRUSkfWrMx00td1dFfqhE54LSGMvsRU5n4r1A67MpKu4s2
vvHaafl92MU3ll1VKBpuJBcvrH+UonQeC7NNU98uu+qHCOpHoER/WW0jHwo1LqvDH3xmytHAKhAy
I1G6PilNMeqB3rLCUyfCC3jDxyoPxx+tao7Q1J3+/fk1zwWAOzzR+G+5g5HsTpWkTzOcdNqfTV2O
pCihdsHvES/q2zNbibog+yjoo+ePNNcS26BJGRTebB6AMcNDUIn8waiDQfqNEsoTDr8t3qhR4D6I
8P0Y6Dks/Db0Ykm9ysWqsEHlWsMdFKOgynMOnmJaZyyhh40vurZruSdBgwPjIOItrlAw6PT+UzO5
lLnsml0y6W33oFdZ1xxrxfH2qaJXgd9VmjXd3f7Aa9GIQtds6A3GDke9661TyNBrMwWkN4jW8XGw
oH65kAH+NmUjN/KE1aHIAXkF/gJ9LYYKUAWXWqQkF2DH9b1bTc19V8K2zFATf/2DWdFGZUpQoLjB
rmellKOV4iSLgqCdo5o2VbE/pNL8EDtcJH8wlI2/KQg6ivhLwoIzsXG12Ruhnqqu87t0NI92ZMru
GGVOOWzEmbXzgODL/xttsVEwlRiQf0QaUceytfGlANr1rAW9uYszPAIqZ8gDHwlh5ySspthIgd7i
uTkSwAMREUHZgP2y+KyTFyhq2DE6ln4aRKCoz1Dx1PUeLQUoWQ646kF/ogxnfcrjxlZ3E8j+hyxV
si1fwbW9hCgZIQ8uMW+YRW6gV3LUkirJL3nf9McOG5xHGvP1wbZSZcvnY3Us+Ey80WbnueVjyU5b
GFYaZvR1heVDnMtE24m4AUhdtbSeb2+ntW8MDsectSjR+6SBcb11M6sRyliUyYW+aTsC+tXS/jCq
kzx0WS3Nk2Frst/hSGmPD1qrlR88O8KyAdRX9XL7p6wEJd6HxF4MMHBNWAIEQw/v9CZDWC4uM+ep
iHvD2zlK71vB30Gezmue61v7eyVhoPntcpe53GPUj69nTyfMnkYBwKsCdfrTApqnHZ06j51vfVJX
iALEbpEebs9zdUweTbxSOajc4tdjtnqJ6uqEdaQri+QhmIZS0jzphzsoneqHsFOVd0txg/CZn6YW
w80KOYtIiJyDGg02uE5lVLBG1hX3vlGS7CM0UXdnJ2G/NeBKKg1mhoUkRUA2Y0kPMPq2VJ2OARMt
sXey1YfykGq9pm58yrUtgzI1D2Ae3Vxoi83baKE9hJrLp8RE6UVPGlHd56XZh489Lc7wVAmX2mKA
vsTw3pE5MbSmZvwaZSJQDdeLGMegJXQNWk/RezysMS+0I6SbDJEB5U1DtEj0Mat3llc4/9zePm/m
PO8brjWeaAg7IuZwPTLCQypSw568hBrt8Z2jJeh24DISQZ+O7cHYacXUHsdO2woVb+ISA89VI0Ap
QBSprlwPnBSuG5dD3iOI39bPZdk9hBIdYn8s8/69JbE5qZwVeWlyaDQbFxt2iMc6QIXLuaRmM55z
aQ6vcRhEO68bnY2M7+2sGIqWMBEHgAOn5HpWVd1bQ6clzkXS+uwPpQIeAN9Ya3jMCzPd3167N0d/
nhZVMLJmcDfgpq4HEwmO4VNiZt9cGOEHnD2n/8zeHs9Ro5Zf5n22lc++3SxMTqeoRrUfeuNSwn0S
RtbUbVp86yMrP5h1U0f+BKHgMfPE9B0BsuEemU3vD6bJOx5Y2uzh/AZfEAStXQyQwb9VXm3vi0JV
VB/6SeYjBpDfiSZptT8aEVPfGSGDyOniTS04iQnN8OxbLqbeH+D1PueODJ+jMSmOonT7jfHe5EUs
JHmzO6tczBK6iw06GrbolcHNvw1Qgg6jjJVDq1rDF7ot8lhHIYabeTokPBy84J0WRlwYvOJh1YJH
Jq6/eXLmRRLpLhP7JLTan4pp126ZFy35QKQ45Fz0GGYH5TnjmQ/Nb0ViJDwUaTeG9kMbqvFY1qL9
Rqnvuz5OKqRkI/omhkY5pm7afqHu0DwlsnkBDtV+vn1cfskB/VaS4XcA9/ulRTgDHIm317+jKFuQ
IupUfbf0zFaEbyjZ0D2GBiTxRyk9RKb8Ek5BfEB3QoUpkSah0fhO0CT9X1NmTuZdKN1S/t226F/s
c5SOvzqBXf90UoBdMFwGOAj3SlwCZADb6nUf6t7GiVaxrLNUWrXxNTPvPhjClvHfG1Ob48r11DBT
AxkDgW4Odcu409ptL+JAi78PPXDnDyAd2u/JGFv4YHkB2PrRUcNDikq0dRcblWkcKntQM+NQxEU2
PY6q0LSPTqxEmT9FTh/txyIJR9id8SROGIemwQcNSHV5n4QUPe6NAX2de5HrufaSpvyjY3eGtSHu
tIhu3PUAJzjwM997Vqucixa/7ZoJQF/gONX4A6hx+apLL5a+p2Gt0OpeeLSLLZdICKvLj+iSIfPe
ouTDIVSXCCMR94WSQcb7bmWxsE5KM/IQ8wHGV/bDlA9OeKg60wt3DrAY7bmWUMc89I3GgxWUWuHP
1Zr8WCeh+12NIkXbB96YJz7wr87dVTHmesdEieriNW9SNfX7cgr/siTcjyfLbQ0HuI3XF6fIrbTi
3JhBED7WKBpN1V/T0IqqfW7zMT+ZBj2W1ylBUPIuLWVu0cJOFJH7tVkP3YluTP2gJkXe+HU2aPHH
SQv758Kuddd38J/9aTdRDBvarKfPZoHuzb5ROs5k5mTVMRnHobtrcyUNTmXS6c1uyMIS+7isSpKj
FN7wP5ydx27cTBemr4gAQzFtyQ5qtSzb+pzkDSHJMos5x6ufh/5nADdbEOFZeCUY1ax4whu629GZ
aypwgzEF1n2BlfVLQlms92w9qKu9bSh59DSJCUH5Jknt2E+zxAy9ER1OER+sdAii/+CBpI/uxJSd
cxrltl+ZWRp/KCu0ujuKBYLWvNealamcjSqwf9qER3JvVG76sarnrkVWIYito4l8Wrhv3CkVp9GJ
tHLX6uAm93NfD+XeYWO3XpuO7gPSqnrpqYPZuEeQekngTSb0dH8MG6PeJaUxtQc4PV10qhXqNKgZ
zMpDw2MW3BSoDWQe8KtRfnGroXT2uWZJZ9d0oFvvclUtU+S2rczt96hoqDg1IqFqn3tRaDbNA5Tl
/KoKYuhB0+h8MyiTWmd70t3qC9mT6O7NwswFGIA5udU7tAP+KyVn9q7O6/FeNeuu81JTRi46tXMd
nqpeH10ewLoy98IotOyodK4df1ATPbHuS4yuQfcirT/fNJETu17rSFDs2ZxDyhejco46GnJ+r8ZD
/jNEFa3zR575Z8dq7MmvrKL8xPW5zFoswnEvUE6fzgZ6Eum9XQzzr3BuJTrZbWGXiRcjWYLgA4aj
ga17ZR8Njs+bZU3HEPOY7H4eVEVLPSPhci13SoZswAdBYBJ8wepG605VFbraB6HWSn4KsqIeC9/o
qjz7EmaZEh5GdA/lk9Zb+N82qp22xa5p00DfD4Feov9kZ5EafwsU2UndG7TGLnQ/G6LM/E8Femid
swKI1cmuirCgaUT24HP0uvaL6ih6Hh702TDK0B8ixe69IbNEcDsM1ohbSR2FSQ2ju0+duPWwE0Hi
sQ70RO50awqorGOs9KOcZKh+lWGtPsw0B0Ov5l6ITxFXs3ZA8l9/DfAMw3cVdYAdDPGp3+t9rRpf
ZqlMw5NmlAZwlF7t4q9D2Zv3QjFkdWd2vE0eNxSiyY4TqvVtFQzu6Iem3ta73rUA5wx6kakPcZXF
rx1QV/NeVcmLJip7ljcqcTb7RRybxxmJZ81Ta9t6tubc+F4hgaGxvaVW76xpxrY4KI0hhQZqN41X
oCgU+noVzmiA203RoHLlICchsnIEcDRHGpK5c/fiaHLK/CZRsk8NwEXHk1bhjDc5zZbJ65swGD3T
zovstsKSqjmospWn2UgNbVe37aR47tROLSp4Stype4KqItuhTut87LEDrrxG4M67E4FZyKMhYl0k
e+x0FDTl4Ywmpx7mUgMWARNH8xExkuwl6AXnOu3SRu4QpO3FR/h4bXeb1mjR3qFGH/fZIVZnYd1G
dSC/m2k8Nbt0NkyJUL8uct+uQvML1PN42CnzZPeOh+ZjX4Re5ZBH+zqa2R9DkQTtj9QFueTTJtJj
HALV5euKsld29Pb18kAUgCBW2XFFfS56vb9Rh1wnaavhkvjZKLP53Axp0H2Ego1IQgpH90dN8+g3
z5sIv4b5NB1GDSWplxbjZd03mxmoFyr/aXM0yzn/pLqJa/qFVcfm3hhFVx4mWk69X1qVGA8KzU0Q
3AlOmN6UgHy8SemSyF0eCPt7DsZjOg/twjd2UlN0p651FxtUuMjeMLdtflcnYL72pRWN1inXBvYz
lG3d8ugjFvWDiPKoPIJl6q19oOZg0pvSVrS7vkchT9s1yENpz1OGJNS9CtEU0T9zjFP9LlwKqaAB
QubT5c3o/IBspvzexUNZREeo6kKxd2kp58x/PxpatTNo/C1+SMBZqHlRjVoL3dM8Dzp3ws82Ds2m
vynCNv1SoTDdfQyMgDPu8IxoHq+NNR6KtjVKL8s75x+lcZZfQYWPuIVqCfIsa7YfPgeapUpLewqM
NIo8Lv0fWusmORSTLSHKq1CJocjdqYDD1iSjFpehEuSFWIZtqT9xK+Y/mqkNz7aM6p8t5u/9sdTs
ZMvgZJWx8HF42CPihCjzksevywYJslQJga18dlMhTU+xy+Fe6zPtrlWQJAtL3ATsosQ9YWy1cmN5
Vzn20telukix4k9OaK4Bdrk50Bmqlfi5bcux8pPJih4zSlI7a0zTrZxhmbqLwNoBKPynJwdQCL71
qqTX1KFj0p+Kn0LZKg8xnKj2A29HUew0+AzOzgwp5B5zszfdj1kGAXxfqW3V7+twJihLjBhmAZyy
6hQAyv8iQAP3lHlbt/8dDNIpxA6yfhd9GxSpqgd4Jpl6ity6+VXllpVybzpZcZ4BOfY3xHq5sYF1
vdo40PWRFSE14zCS7K7qTn08Wg0yUubTTLRcL6+5Fn5KdFmfB6Wv2bRVV9T790/n1fIx5kJgX5iT
i8jbKguru9yZdAq+T8ur1XnwI4botlMonXiFG3ZbCrjmOjViciiNLHV/WLBsndU3hgNSo7OM1Kcx
xgntUJZa3n0alWaYzyaJzLA3a22G1cPqmbtcT52foDN63ac5A1tqwn97TL0YRmf6n6wQvLOOMEnn
+l4v8067SafQch/mihA98uLFXTn3SsOQ5Ws0lYFJeN7DThhR2sZ58mvJSxbuA6Q4snvXSbPM14Eu
Jnu907VHdB0HzbNEVYGdLOmikeSUcXNbZHKWX0RdmvWnMNeLLodtPnbFDpS3GvqKVSuK4yORGcSn
TAAq9Yoo0DE8hrSp7G09MePeb61esw8oAc8z1luisdHL4bKgQL7PerMfi11XtDlNtCAu++ZBzDxh
390gzPJnW9Zm84+1K+6qhShIeqdCi6F2tbqyUCCOo6Eepkf6BeE+mnMci2Tk3Nuz8YzFo7LR51o/
CRbsNxJkuFwUUnVaWpc3ZFvLURtkqz4qBbnCwZqS8DApif5JTc00PKrO3O90JzViL5FGFXqNVSRi
Y+OvDxu/AVVermhKILTb1kqiQ6gqYerm+mNohYaP4XryJR8K6VHBF4QcUNk2ipFXhZc/I3KwgWsA
baIycPnVSal1ZhU3+qMtiCqiFvJ+KuvoMBRB4CmDNR/R59D8PGq/KZESn7VOhL5TpVti+m98OTPP
oUeygkKTvqqnZabMOOCp8Ri0UXRSYV7tRV9PnwFeqeeu7Yab96+YtXgVfQkOJ2UtoNhMN6/F5YfX
k90N5mCJxyl2m192m1r3LnmPdYZOY6te1MWOu2vbZE6P2H8ppLi1Uu87vS/nXTCATzuAtQg2Chqr
6un/fhQ6rvAYqNeKNbEgxH6ng+omHoEBSV9HX2nvFFWnenOfDz+zAi2Cw1wbgfp9YzaW6f37DVtm
gw4mdBtezWvp0CaZwLdxMz5K6QTfwJjU2Q4hy/Kmkq3h7mUhp3mXBLF8TNyi/k73NN5DvFW1f3xt
/vwOxgesRGWamuDlqgg3KmJzGM3HrumdT3Gt237gSqslCKxsgk6nSLrj+9/+xpzj9kPln4rOQqld
Xf50I1VlRiH2sYyi3/EgirMqCpynMmhXO8p17TdciPR/ww0tC41ACIxigXrvIqJx+Z29RklCzTrr
sR8H9UaoEk+OYZ7HBwrcwnPMJNwi47xxvSFctUwqYg/AWlYz6xJjp32Zm4953cz1Pp/q+YzXiz17
SHIH9+Cz2sQ3YrMffPhAha/WxrTRXl9HhMtH86kUsGkMsN1WZ7wzqlZNGz5aRQ3g2AL+uCVGL/yR
JGunJlAPs8jId9NobrkdXdXtlqHBjYLQAr+Kz8Ry/fxVKewMCmzYFzqP0Rgkw4c4Z0c8yFSYoEES
U+/2aIYl9T1UbzSYrM4x9j0Z/ODHaJTfF8jcyVMWD8pNbwXd/Bvzeb2LPJWuQ3RoGlsbX0YxtF2M
S47UHmboFY5fQua6gxrUlP/8SFCBpFWFlj7dIwDql99S1QUSVUXKNJY84bHZtbEnR5GClnCT5F4D
UbQRTl/vHUYE3EYfyaEHsRbRt0IRaC016sd+gHQ0C6X9MSrtdGhllt26WFfdNIY6HUuetmPKQ7px
KSxb8/JyYvW4rW2CtOW8rN4oHAlbQW5sPbq97I66U7S7ULoj+unjfHj/MnjjPeTy5UiiOwtQkobH
5eRKqqlTMJbWozUgce11KDidWlfrpFdUlmh3vdOlVLE67QOG8rl703Lc9jp9LWB3UVmE/3w58XN4
poCwq87STb/8OUkbiD6dNOuxmvT+s7SCai/LKT3YstS8GWbp0U7FP0qUcjkxKBMODQtZdfTnLgcd
HQX2Zdlaj4SI9tEq1OE5tm1AIQ38nX9rvP7fsdDwoICPK9I6eaJEbDR1nFiPWqHH3wYUFL0cxf9T
UxT5xtpeXz/LdyGssbz44MdXd27lAstSWPnH1OqxtuIFRmZOr/0pKU6RGSp+OKPeqJthtLF/3x4Y
HS6A8/Da1t8oDWpCojetR2Vo3N0Y9fkNvhQ4QOUuwtVdse+H+ikwtWzjvl0riTC5iOowKAk4MSUy
p5cLafZdZApZpT/FiFLJF/DFruYZTqjR+u3U1CtMuj2HKTMGcagyUdk79laiYYxTDtlZSK1lww8l
VeSmN+K9gdvKllHmGweOniIR/oKhhdC87vxFRVskRTYaP2XZ/gyCNDmYfSx9I031XRJiPwgWU/ii
mUuvCsfUb8bQPcaU7nbvn/zrSwabKlCYmHQgeGCtA9A2UptOyt55RKxLAjzqx09N1StP02AqW9Wn
65ADBCRqEWTWgu7+GlIHwLzMLDKwx4QOxDnQjPoUSDMGdK8q32atTdDUrLdO9XJqL29R+kTg3an9
0JsnCLjcDPEc2uls9dHPWjdoXtCEf+zwhmhIqkS3K+tu/PX+jL41IAp0izXBUnZaeztRlhhkKNT4
Z9+Y03cAvM3erXX1CKFh+tG16vP7w/0JjtcfSHwBNWVxcqNlffmBcG/tsrPt8GcVOaX1X5EleulT
T2vUcyrVyFNKSqMIbP1qRhmcawNbRW+yW+1YEvPue6tJQFIOUZcezAEn+h8lVNeNKXlj4ZH9drnH
iUEgX64ioMkdJyMKGucxqEW5K0wCr3hsU6phyfAiss7xahnzwLw/M29sbURa4Zc55FYIIyzlj7+C
H6VJqxl7bUZF4wW4UqLfze5o/lCVuIk3Esrru4699UdYkmiT4GT5LX+PlZpxKtFN+6naUexXTdEf
s7pJvZzw/WxJtXuYtK70wwRSyb9+JaNBpAB4hqfYFe2gxBCgGTqZ/kRSzDY8UEq5PzS4cHhJJrbk
dt/YbIwGmg5oJhRlNJBX34nXVjcNTfITy0xV9/O2GnEtFIjvflJiTB33oi3MaRemqH3t02Rw7Ceo
2uPHkh5s4Jl6oP5WkUK0z1PZV9MeJUon/pK0Dfv0H6eFXApstY0BEoXmq/pdhCUmDiGtfI4mHh2/
wGp0R5Q8BXvEqLfwE1erv0QqCHuSwpLBAua4nJU5yWosnlz5nOlBctdbSXp0sow+OdPj9YVifEXn
8c5o+nrjib26a5YyEQUE4lPkqWBkXA4s85FKGYW9p5j34YkS3Xzu+3L8XKbV+AQ1ZMtq4+3xAHER
h1OduioW5bZRiDHRn4Imy2/0FKuufszTfY5gXuWFKDFvVKfeGpAMBr14mjM8lasPtIN0iKJgFE8A
MZynuR+tT3lKd0zF83Bn9GLTxnm5FC5uU64nLJs4w3+yNnu9lJoq687UlRcnqztrVwxVS8ajS1rg
gRvlZ6OWaf+capNtKicJ4bl4ABHdtv/lxlSFBxxVC67WPNHjYCN3Jh5f/7aFAwxXgkfU1q7jmkYN
47ods/4FVIBUrJ3uNpJICixvZPvDmDtmcOdQuzmGipPOH0VNN4i2YENyp8SmdO/LUM92iNDk9m7U
zGy4b8sOaZjcFmpzU+f2kJ9GJURoKIVojQAjoCjzZm4iEd3U2Hb2h0HtM+VHG3TAHylUGune6Vr5
YhArSI/Ymeh86LUof0hSpN+lDwM0n+K9VRp1VXk5neOv9G+V6YcrW/vRMEmMP2giEo/E5nH6Mos+
7Paxm6fSB7CQPsu2tSOvzG0s90rcQo9uWKGsP/TjJD9Vek2poi0N/qtvqiQjqO/RBR1ORWiZ0YMd
x90DWpXBeKPkQfafAM80ecqCY9pNsU0bUEnG8jzprf5ldptW+zllM3ZbRZJk8ceeFsDZQhMy8mY6
iuliYmVlXxsxqurJGRuwbt7cgJveNZYR37lQXp1bETpG59mhUmNSktYJ7slR6bYnOiWyem0yKkd+
U2k1HZlZLx5i+MiCJn2UpHd49xgqy+cGX027w0ul0YrJ8kwrEcgHDVLZRQXUgCNizcpdkGWj60eD
XdRfrGqS6rDvRFUm+d4KUOWV+O6E0jmMQNp/zEqsipdE9vFwiDKqvAe3UozfIgrmIoPI5LgUzK0B
SNSw8QBfXYtLOWsBfBPfwltdl/U0N1SjrFSnF66I9ijToTtEog0PS1bt1eDvkN9FU1yNhmQjBbga
2YYkBoiWPiolF56By3uxsJAGyKZe/LIGNasRmIBXtANBp32mv1R8rUHnYDlB9bNwjy2W8TQO3n9+
rkoHBB6IsqA0BW5wIcpd/oApGyMzy/Lwd4tGX/jZcFrnhzJoM4FYVn+Ecx7H57kK6n0su+wrr9O0
EddfhVzgbKkd0Iok86LbvApIaLdpOYlL8kx4rx0jXNjCXZlPueGhX3KvYCbn0Ex3yy3Q5PrCppqI
NgwBNyH3EnSvcq/UqdqxrFXreULF/VDNU3Uqdac8pqiPopBY4Xrx/kyL1aVIGxvVCWQa6H6Cv137
OHZpiN6wPbrPKLbZMxiiPvWU5Y3eUEpfR5ML6h2kLa8Qeh4WJcXLFVUVpZx5Zd1nKkWRJ8am/2IW
YfYK6Mb8R2E05J8QKFjiSaIXffFduhxLn0QwRfoQPKs4MN3EzdzeNlGloouLPEvVb0op/wnA/371
/gwILAnyH4eFMOZyQESx0zRyC5emtSk/273bfwwcSMi9OrSnCbO10AtKagZZXYqTUZVPelsqN+8v
5FVK/OdHwOkijmLngg24/BF1r5U0tlP3Oas6vd4F1ux4ERHeV9n20+0wOWIvrTh5GcYweNXlPHxM
zVzNPDNTncP7v2V9f/zvp1Cqpj9EzXhNkk7zTh3ntnefS9fprJPb93nt9R2GpJ47oGKzM7Rqpv1Y
xJ+1bgo/vz/69ZZm+dFR+X+jryYCIS5hdsh9PldDHu2sxplC35DbTr3XZ5VxHMIqKOjUINZkq8nQ
x8FtGyY81ZP/hAsnx5pb88jTOJytyJ032jxvjQd2Bf4zNkBAcld3UtE71uS6k/M8DqaBmuuI1fk0
DT6uOOJnW9XRxvvz1pGFvEFkzKEFHr/M819JWb8geccsdJ/TsDY/6WMdPubSGU+ziNMtMtlb30Yn
nVLDQjYierwcK6mJCGtcj58xqbfHI/bR6bkwImf2lFRxsexNTePrP28TsAIa2Q1lG8SMVtMptHxw
lLgInpVA60K/oXsVHtSEp3zjin3jNCzGBSwanUoataukr8woZOBREDw3aln4RR64oCJKZW9h1nuj
11PqV0VQf4njujm+/4lvrOCSZUDfh2pAXXq1gnqLAKeoavdZw8LdPc7qHONUJcS8V0fgdxtRw/rN
5NQjR0kCj4giil9rVrsV6a2SaqHynApFNEtBdkq9RrfkS1AqKVFEm3mh4QY/3v/IN7YOlzwCEFTG
2KVXdWfMVKgwm0xvUIcITRT9DanieFKwMtibSbdl3/PWeHBVIMaQwjHmErv8dSxoBtappk7K84KP
uFVg5ez6AhbVXnGi+E4wC1vt9reWcdHBIg5aKDL6ahlpO8VugITJc4jmZriDVRv4im7FuZ/LeMs8
5o3bk7HIlDj6f/pfl5+XmoNsStkHz7koO51GsgBepo2zunG7vLVbiDvI9+nes11WJ97t68pIZjt4
trOwO836MO2TNIlu6VsHd3Y1p6d6moONR/KtQRE3X5I/eHhgNi4/biyCwk2aLnxRyBR8kdbDHg9p
LD2kVt10ZSc+lHoUb5zC60HRS6OYqdNARU1jzTcYgl6NAtUKX7pIQo/NzKqnQwQp7eCMYXWX67Vb
erDAxe79g3G9koy7REDUtaABrb15qFjXYyhtzkTSGrVXsRCEJJSMfr8/zvX25AJFo4npBG9Dn/Zy
UnFCs7Km6OTLONjunTFlkxcPtvUgdMXd//tQC4sCvAe5AT/4cqgsjJIYs8GIoYbsblL0+AtuyGCb
kbL452vlj+ki7Bfe3AVWczlUWDWygdbBV7lG/iFTGuU0ThpHoZd3jmyKw/tf9sYmQZuDx4E7dBGz
Wd0qIijtrIvg7zRqY+4ie2x/uIqRnjI3jsDMGToKtMWWMPs6zWIS6aCgE07rgjLf+hvBt9S5yIvo
RVWH4WhQdNkZOJJ60ZQY91SYW3iGo/4NkMe4dxPV2ngY39o4hBZLKWxhb621+IOomuzKUKIXqnP9
iWcy9oWdpw/23Een96f3+tImK6CSjTQ6Z4HdermaZuH05mxV2Uszpka1V7OoSD45SObrX6lQtZ/D
EtL1lvDUW4NSC+OgkUwS2qzWNCuTBAh7UbxoAyRfFc/gz9SFjLtpzOUNIhvjxu32xnjUCUicMe0k
lVsHGrlrzTXwp+LFqG3TA8ocoS06NO1umAbxO6ZMvPHiXy/g8grSkEJjj6Lmup4JMCjOw25MX9RJ
nw9OEdpf+8jAGkjrZ/2fNwskOySL6UaA0qVafLmChBGFHIYyeVECOgVfpqQm/Q/cIFNOBXSBL+/v
l6svW/I4bcGuLsXvq6lEZTIsByNqXxaZp58t2keeRoDK46sY/f/HWGRmICSWUgfFsMsvAz1WWuoc
dS+GWpigBJC12vMmQvBolGirBXF1z5CEU5tdciO+jDzxcrBewFmuAn18ccemuTOCyPIRoDQ/jn18
6t14H+l5snH2rt4h0HKAgcGn6RwDd43ILEonyNMw1l/URCV8ae28Uvc6tcKNvO96zRZSH8bedOqp
0hnL8fgrMHOTvunJ0/SXlh4F7Fo8Rm7lGPStn6ruVhS4zNNFys96LVg7+KfoL9MDvhxMa0w4L52b
/krNzgD8mJtf4YXG/jymNgDQKPchsrn7MNHzX+9vzatqAzKhSCwsKtfoz6oglC6HNkbLyLq6r39T
MrWeIoTOzmRW00MVwzZK63D4VSIe+CUW2niLw6TzTc+mYWOu12ZhC97ZNtAqpZBOXMO/yx8R5coY
FLPZvhoG2O79bMVB7ZlRF1bUxaYOeZNIRfsIsX/xVRGZBBQ3GdpNNph1Qs0405/aBPT7KVW1Qj1s
zNB6xy0UDZ4zhGrJkhGwWP04I0JApE1N/RWxIuOhF4HxpIC0+kHFu8bDTIPONlI92ldkoucqznvb
d01FWziNxRJMiP5bPSfjd1gY3ZYiwxWEdPlxAEgXjzV2KvDhy5nTaidte23WX9W6dT9EdJ5+aKaS
Vp7eOMbHAY7g4LktskreQLk+8+hOSLnr63K4aYWEQitFJc2N9Vw/HcuPIhEmEiCrWdjalz/K7okT
+8TSXucpHV/NSit+mylVVcGqPSBWtuV59sb+4YBSo0aqGYkK9BMuBxwhFmVSG+3XuKhV3CiGvEUV
0c5ar5JN+LFoyly9s+WkeiKNO2dX8FQ/BLnoPfiB2a98Ip45SL3N4t37m+d6Jij9Lsk6CRCY7nVe
4qQFuhKdFvxKOvNJSayAdn/eD3eBjXZjFtev7w+3vo+p9NJbh5vPViMhWdcqA7droELo4WvII+DN
Kh4xjVIp57ps2tNg5P2tGBy5f3/Q9eX1Z1C8u6jwg9ul8ns5+dDlJBwzBi1mIKutIcWRlpcLIbDQ
PnXonh5HNGZOTQij9/2R35hd7mjq2hS6F7DyatmHWVam2SnhKzpFw2PZOsVOxpFxFt2Y7EZH3rw/
3NXswiBCc5RbmtcODZLVhxIpqVEUx/ErB6fJPANhrZfR6KYGiY5s8KhrodBrin4rz1w/RUiBMKtL
QQRQwXVBWMO1psM1InmtU44OlJtiF7p1YOLvy7v3rzuWwWhtwiwnFFu0qy9Xs6xtvXfyLnkFWhFN
XgWnVdmnBtUP8PfKHuGOuvzHYIzvo44P9cwAF0QssbrDIEnGNMr77NUMw/ymDhznDBs4OM0RENb3
l/CNqWQoALg8NIjYrDl3M6TuMlHL7FWmerTPXE05jFLXc2iJFAg2vutqey7fhePIkmFijrHWIaEK
GWsKtmOvoBelHyWjcdPRjDpOU698yvCc+/8ZD6EahyATYO7aMUdtQTXFWlS8RrEZoghRFlV7UvXR
PId1XiheWQpjAzp5dfaXT+Q0LNcN+ND10iWSnryS2NmrFcfj5yCuyn1dxJZXdwmAG7XR27tKmIs1
cjlsBU1vrCXPCzpI7J0l8Vv+/leENpkkDCFUz1fZjQV0Jtr9N001xBGd7sz69P7GeWMtGYy0hHuc
WH5N1chzI8pSoyle5zwx9gWO9XsgheOxR5XRH6Debdw1b47Hy0nrdMGSrSc20/VOltlYvHZ1bN1Q
kEhwC6yzTzxc+U3DM7/RDrieTNSVNOq64KMX86HVZFZjZodDpiWvsz2oD1XYVTsKzNMnCvlb2PHr
kJMgCm4TifMf3TN1dY9qJfhOgqX0NXSqEhOeWU/RXHCs726jx59xiYczFqsVyKne+GjBOTw0/Vxt
tBCvJ5gfQYOA1wMdEipbl7uHquSkxlPB4bTn+GgmRYzcRG78sscyuWnc4l/ROoyERxdwWIoGlJrW
9Wx0jfuyVeb8tZnEU9NV7U1o8HCVs72LSJUO72/X6+UEGkYnlrLkYle+lq2CItQlRqB0r0YigvtI
nRGuid3oJIz+9d9HAklI2EFzn/b2KtaLXGwyW6XuX4NBL+9m3ZX7oQ+jAwbz9fH9oZZ98VeWBKwL
SUvQsUAYNGTA1nY809wg1aFk+u8wLwR84UbfN5oz4ESuIPMSNtYpc8xwJ4co/qo6oP7eH34da/9v
/AVcxo1nEGovW+qvC2cAsjm0stV+Q30QYt86lf6tFW13zMPB3DVTqd6pYfCoBrpzA4IbEI41zwdh
N/NHtc22rr/V1bv8Gqol9IDI9okP1gkqrVsg01qr/9aV3t4hawAFw8oD4yFBHfzYBALhg6wJNC9O
6n4jSFhe5NVKoB3GEaYzznWxrpxaI1Yzepgbv+VIwynsivmbHtvKRkFoHdb/7xOXDyQegf67hvJl
LUXMPNeM3y2YnxPiLIaXNy6iMXpdy4M6mfi1x+j6IQgzf4gb5d5AgPQU2e0pLYbyP/DT9ZZhy7ox
zm/6U+rnvSNfJXhfXZTO2I2ukgnjt6UXT02RBTcShPuBN/Kxs2On9jRE/+edG/TRQzVF0ESiDiDW
TFDz/nZcHfH//RBeCPgRVCLJny93Y1nlKBHqqfgNzDHaN25snSKJIqrSC2X//lDrG3sZC9AXX0uB
ApbEurTbDW602H/J0FMMBxUNIrpzP7ThT5R3mtPczNHObIpglyGFvxuVgII2qJ/n93/FKvxefgSK
biTihgAywr/LD9ZCpxhMEDuhJ+LGve0c93NZD4j6VFpX/RfXApZxg3vcxl5/YxcieMYME2QQbsCg
uBx3CrA/TQTCId5oRPeISgTphw4qDFIkyvS7SUdnj+Na+DRiUQSfARmikzkqg9+hy1r5Ua+Wt0ND
s20j2nvjOuL3LJqIZNgQx9cwZzcxpeWmNbKvYFLVD+HYyRMaZo7XJfboyzwYb0cETpAPSa0Dmjw4
s9iNOE9zru8N2tXf3l+e6/2Ixia8LF51RDGYsMtpanW3t1q1iEMvMQVAGewnP7Io0M1FscVmubp/
Fs1WIDnLWJTo1sakZV4MitLYfUhvCK0X0OUoDvVlFpYbi3+15xgIQhB7DsoXx335+19Xvj1U41T3
6hiiupvNyd7FI0DfpS2CY59zbmfLA/3XhredjlrIxvX3BzB8ccsyODHnUuWkp8JFezl4UFlyKGeD
jRdAtZoOMxVP/SzTMvwUZQaiaaljtyo4doCRu0mpVPdWC5BRgzE1F34Vh1buVXkxtZ6eDBkZ66gR
V8UeIg6R+FRkaMD5yEK0wgPVa2HkiyJJ9GTGXaF8tupS5rdmrPQqogAY+3mGpU7E8NqIsFPpBfBY
o9EXRug8o6qU/5CZRDnSmu3a6PbBXDtGsaNgNcNtqlEW+fH+ZntjXdAKpmkHawd59PXlR/W7MtLR
0ELP4j045U2QfTBElflSlvlPktbxR+M49RaL4erNJdKBSbKAICgFkPJcrkhvIoojmkwPPQndqTkN
VTHV/tCjGnhOy95Ob+F1DWfU58psX9Gw2Xr0V1HrIhX8Rx156SLCo12jhCwoaVCRBkOimqW7kwdI
t6XmDu9A9Qs3754tEZobt//VRzMmMpzoixDlLSXqy48G1Y7oT4/2kyfM4leB7dzHHC11msyDe6uP
oziaMBEO1jhbGyfgja8lQ8BYm6d/oY6sbl5SucR0E3QfvamObuw2rJKbUNfn8KGNjEbcFUTs2UZe
cLWz6OdTOFvESiGFQZC5/FotFF3cUdSMQQsL4bWoJra+Vpta5mVDWPpKqbgfasA2wcZV86cWeHHc
yb7Aay4sRFAv0JMvR0bYqXAzw4AO06p9m9+OpL5N7ZedoaXfW3QJQEOLTmtvHNwLo9a3HaBGd6MV
5d0HOx8IBQ5k/+hx1GhUfuy6WZGeVutA5jMl68qd47biKAms4RyWDVrXJASI03nQjkP7l0xSq9sJ
Qnn1ZBsk1ghD0V8Mzm7LadY9Jbe1CG8vpZn3IsvU6N5KKAjt0NKuy10KIPMf5ccJL7nzcKwnQ0OT
k6bD5XwkxPoqOZr+fXC7nal/dVPpZdN//3aRrAdZTXryf0g7r+W6kWxNv0pH3aMH3pw4fS4AbEvv
Kd0gKIqCdwmPp58Pqp4ZEVRwj6K7OhSlosmNRJplftMNrTYrkfqk3SHtIbnj5MZXzok1tV7H60FW
CW8b4VRuSKH6RJrpaooXSkcRH+xTWsXrpbsaRludTqYFfbySfj5LuLdu5bvpcOpJ1inYeohVtleG
hlGpGe8EUYToXGldafLN1/C+fVBvP38x61NnPdLq1Kmhu1uyYCTlKj2iGGZsjIvoiHXM58OcmrNV
FK3CSyjhCKpPwUXhJ758NxyU6/9siNUpFg96G0hBrD5xUHu6H7jRRtp+PsRPx5Vfz471bK2Crxi7
JK2qeYz6pb6sd9sYhoTbPfRwCr7Hkhs/O4fQlw7I2hmnqrdrXYP1Pl0nonks1Wk78HxJuBP6vgm8
Kb+Wm9YVknFUVBftmkvD3oTaQdEkVzJqwEMHST6bmy2f2R/QFzHvEZJrIEN/Pi3rkHQ9K6sTRIZo
kGQjayiyvuXDTVN86cSJ8+O3G4LrYqmV0+dZE0zViMgPvRDWT+re50flq/M19MNtuf/8SX67TH8Z
ZrUbyimJnShlmPJHui9fp2fpMO3+syFWO0Eyq1bLaa0+dZtwsyzTyf3TaPrn+/jlKVY7odWgvs/Z
MsSxOg+P6qE+pKd2wnICfdgJv4yx2gki0itL6IyhXBWO25+DH8MhTnyrhNtpXvpd/vafTdsqXmhC
R5banNVf/pjPpEftWOxOvfw1h/7vHfbLM63WsZUqUSUhgP0UfK3O1V351bweuLePvdi2j9GDPrvt
c3TCSObUiltdjG1ajiKKGXOaPOnJrH2p8px78+E/m73VzVhUYYYaJbM3bMb934tOO3w+xG8vXwq8
xMsIjbFN34cRuAHNAApT9ckSx1K6s/U7Y5hdbfjynw2zWttyGQZZMjNMFW0cY5ekx6ryYv3EJv1Q
fiLhhxpF6mPigwBuaXUBtxYceZHJ8xensaPCVeKxuwmAYvZQ2iHRb8uiREUR1a54L2EsUvgpupI/
4lTohB3YNrz82VMDHgEjtgBugeXQ5l6dS9MwCi1pA+WLnWZY1cljcSWIkAnXas0lDR1PRFLLLP66
uxewCmZDYEXAN4HuX+1uVOH4OKkTfQ2N3NHdIIkzHKgD61RYuL45iP5JesgDwNgC8llL63djgIS4
rgZf+ka168gDl9fJRxLj2VY8GmvNH7qLAf4B0keMC6p/4eX/vGR/KTRkQGvjUGTVV63ODY99V8ie
LeG8ZRkzdsVJW50SOFxvcPJmrqylko1Ah4YTzvt90VLVAiemxS+NKsVnc5TGVyb+ixeIL9tXczmX
5xnkghNFyw/vb/EyU2wmFREd2kCrzZhrmTxKiESjNqqCmKHqsMPEQPU+X5Uf3h4K/gsqANA5FTuQ
ae8fTapsxOFzpXgRUu1UHnLh5Z2z2D/vgMPkJ26cj48Ea2fxAwUrSZq6FlC1K6qHmPTkL5VZdOcC
i8mbojZOTdw6HGayKPUubTNkO0iHVhMnBzP4PbojD6ABkLmVTOOit2Jlb02LIFBsTqBdQ9QGMkoP
95/P5ofq7zI27StEBqgpoIy3WimGnKW1FIX2Qx1xJUDJHW3xYo0yAPeijDoUeG0Rx2DCZ9jG9yhn
FqrjmmGYSm9pxredmPCfQNB3hwBNO0SnqH7SDwLrsvo8XIUBAvJ6+NhKaDQjWZI2VrEzurYPb3Ik
Rqwz0Ra64tMpF40XItjsuLLOyrsTqEJUb3gNd1PgNaj8pa1rQhw3a9fJGrM55mpjVD6pbtvn3hRS
2NpPepPof2jBBCaI9gycTJBbrB3m9P0KrTMH+4Uh1R+m3pQuQTMjftzTRX4Sdq70W8R6SsBan7/H
DxvepvlIWYrtRwsLgNb7MQWLN7LN3H6oFCaNgmfgItlhHdHC1w4BeOYLvbTqw+eDLu/i/btivwN/
4mnJ4uENvB9UHZE8S+FFPVRqP5sbkehNhuNno8Fl71rb2mWDpkyHOO/lYmsighfuUD23T4HDP24f
2oZwkAGtsBvBc77/GP2SgulQwR8QGCrm20FqHc3FKd3UDhHouNqfBbW8TSmjr70p68oIbj6fhw9H
0qJ+snRpqKRBFlmXleSk0o1YVsvHOZ3igdZBMo5bow6myC06Mzx1KH0YjrkGF8jiAqkEMHe1RexQ
WLiCWOljNmcZ9Z6mgKkvJdDf3ZR5P3FCfJjdhXjDbYm0FPcyMNb3szuk9NmMqJMesMWabrJO67wq
04pdlYaDa8/UlaYsGX2KdfaJNf3xbPpZHMTjZ/kHyOFqUVOhMtCxycSjFgnpUuSOc673iXNZTp3h
8dD6mZbm6o0S6NGlrkQ/VKXNT8RkH/YVt9nCa1yIjfzLmtnoGHmqS2FNJM5Fkyz6gemmUof0+zAY
xVGvwy8x+mqbz9fTesrRIAdOAFaLGAiT8TW2yNCHJZrojEdRlcV1Qwv2ZsgHvb9B4nz+MahWa/q5
MdfJZRDNQXdi2j+MDvwNlNgyPtNO/f39C0fBvU57exgfzdKyz4OMEuS3plKdzIu1RNAxAHWU77ia
hl05Id57YvgPb/1n6ZurkAYAf35A4wR9SNnTjKfHgcRI8aJEtY9FanfpUesxy3FLMPaXRaNWd0nd
mMein+JvWhmMxonTbZ1bLJ8DCgEkkAVxSZn6/TxIhjI4U1fLj3XTBpNLgFCJ3aC2mUCwLwxBQHV5
dQKp83FMANLIGTDs382292N2Y44bBZYCjw4WLn6r987VXDtIpKSSDxrplDD1enWDX8ORCP0VEg4Z
cbzVSZIa7aw2TSUekxlhk6hvhwtESOat5Dih6tYsdLSI8+b758t7HVRpsCW4oZCBZXVx16+2dZga
WgWy33jUOuyvFznO5MnQJ+3Unfi7cdg8qBsyGL2k1ULOu8GOBfpEnJO9FB/nQMosLwdeoJ9YsusD
mQcCOcpZTIzGObnGVzXt5CAn1ymPYTo2bqoE5WZAYNyN5OCU1eLHzclQRPQQF4DkAot9v0CcDoon
ZlDKI0Ls5bk2C+usG/SAtixLFNZE4rdROX/LeqSYPn9rH5cmzMDFLw+gDu9sjXZWGsdCW1WVHzF5
s7ZFJiz5WBNx2G6dmua91mH39McjIlFAG5glSkC4RmMMaSGnTS+Hj1aUNtvAtNqtoxTOxkaGxbUg
fp6QQPqwGwDGwjBDKxLwDXZkq7kNCzR3pqKbH5NSzXZioqRUAEP2ZPbIIcxlc1OV3fPnz/hhjYJt
XvAO+nKdL5qg79+n0qcQ5UUxP6alI12lmaZvtWYqT1wovx3FBjUGYR4i35r4HIS4L3RYGz46ytj6
U53pWCNF44kDE7oon/bXgBBhrAX7h2swXo6wa1aJjNEXc4ekR/wQSEJCeFBMGKuaWlmn30azjhvZ
jVJYHIYLYK52EldL4qh4nkVv5ItyPUjv7yAymmlvDpmNHUybRbjxJgWuOF4GOMz5RhvEmlLXQTQi
eNacJOhrT4rMQTguwPBO4ooeTXP2tHkI8qtGKztoz8XYtOaOpndHkSuBKaN4wyQiI/UDDGinEYFg
q8rPwirA38ClK0/Vd9c0LJLIS9pZM6m021gbHXCggXPgwiHPbCAiIu/pxWuZXvXGvsOsGDORqVRr
xXQjkNypRVUS/JDbD5BJzp0EJ51LuCaaGHyEj8Y63Rh1Y6dn6KdF5XOcqGV5h45dFCcHjOh0WNuD
KQe4P03FOIWRWykqdkNuhOROLbmqWmWY6Cha2ZPnSK1JL3Aw6vpAVUNJnuZEFSBnowBlDdWdhyoy
OzIlahX7XDam+aptkGzakdXZ6Q/gZg4mGXqIIuVVYEwdJU+sFZOtwMArfoX7VRSbGFcbBewHsEZ+
E+D4/jhwgwRbEm8z+VGObSpva9SHBs+o59581BB5ql3NSNV8O8blLF/boR6152qYGTFuO1rVpaGb
adEiZ5e02J66lp522WWrBBnQl7HDg3oP1duS9mGotf2tDiImR2OZ837jjE5mXKcCL5kvskyRZfSU
JEcuxINdpWuCRVKU4UFRpfINde9qUdhVx3gTZNoApivEiWbnOIUk+5PajM0d/odNsZsIdaNdRU1+
OkRmlfV+NWpB4vdFFDa+ZUuh7g3BkA1nXagJfYedjDN4otawh9KDvhJHLDFN+y61pc5+noLJEbOX
9EBdNqOUlaEXiy4ydojM5BEsCtPut8RjcCsMu8EMOJtt0bsTvzv2ewVsSuo5Mc4qCOEAx7YmVzUH
OxUsdqy+Nghv1JgI4sjYTtdSJEnzkW5U2F4NfafGX3q10Y3dEIAkeZj7TMPVPszGwc3RC5xfwgQv
wA2eLV1eENQ1i9EchbdGvoc2BMzbMrXItDe6VaEXioqqrm1Nc7TyCwCh+kLANXsEZtywMRq5gHsz
QWt37Q65K1fLgkbc8xHs4TCStWb7pO4dedPp2pjflkBlq7eaND/FCAgJluvJVmpD9mLUu4DTqQNS
ZCrLD3Ogetan0qtSy5gKT84U0aCnT1Sc+7w6Lcaxbsbk5bLSIwuv5ywO+uBrzUfCQEjCAi4w/KzR
EQsZaiBTL3o/jgEUIi1EXDovOAgukjTIwwM01Ng2vbJqk3b0+qlw5jdZspRSceMiTGbDhSfbcacq
RSgp+74HdP+9ADIRt3sU6JgJX63Jhb7D5rDjTQFHyvn2+U3x4f5FFORvC1LyMGqkq2iGx0gwocuk
eyVrCtvVZHCKXibEeGFmMUeNXFTxiQtxHddAplYJgWnSA0Rj0a4CNbA9gIKElH9JIqtu/SBUHbHt
pFgbXxF8Mawfnz/hOrbRl4gQIBbhNugMkIjv78IiwbrBEalguMFxvC6oRPQGsaKwz1LRc9qoaWL1
Ba98bptdpBqj8uXzT/DhgcE5LfbsDgBguPVrTAqkg6riyMmeKozlnpxIi76Pst3cqHqN4eAfj/VT
e2hRlAR2vL6TtQarxam1kqcOXdl9WRmj6lONbnuQvbVdn4jePswtviNk0RS7ddS7ENZ6P7eqPkl4
y3XpkzKU+LkBdXNucdBtr4c4z3dYJqpfCHBT1a+srHz6/Ek/9DXAqlNCIFyAfIBmwTqTinWDkgzx
4ROK98F9ZSYULrYQFyMdzK+ERPc2C7PU8XD5VF9LMYUjBCwYEp3lqbM+Kje9FUjjiWr1z3bCr8EK
2o4kBUwHFB6W23pKmjyGwxkK+RFVvF6LdxEaVyjbFzYxyTWn1Thm23aiuEApJ5ktqohJJOznsLBy
AHhNnzUlguUy3jyeUxd2uKcUWJihj0kcp4tWDSc1Oj8sT7JhavmIhy36s0DU3r9ERyqnUAsK9XlE
stDc5VadqvuhcoiBiI2iU7nGh0x80cInZiQehmywsHDejxfXrMR4MuTnPJl17ZKiuzr6ga011TYe
6xzU1BByPOxUVWoTxbU4gsLrsDIGbSsMC3/Mz9fRhzUMOJgwGcgk0tbLR3r/ccZaVsNWt+Lnpgms
jZKlI0A5mABGojS+Okf9NpiN2hultDjRmfo48YtaCf9HsAi4qLGKa3n5UlzZefRMQkakqc0RAs9V
4OiIzsIwz/+wCoDCNAH0wvAwFwbUOi3P26GZc4LeZ2u20gOMt/hgNo50G0dtcjA7NftDEAvjIU2m
cNxzDFHwWE1sISmiDbKxeVbaMsCMyezzxzbOA+G3dakKt5kNeIFaHugnMIAf55XkZ3EDWPYfiPtV
/WGgebsc9eOzAZI6OdaJIxUXUVzMiW8VCIqfmNffLOjlSkOiHx4+uuhrmY2Ctlg+9IN4lqBmyfcx
tALYFbVd4MkyhXpypDaA8F+JQUjug/1tRz9CxzL27DJOT5Un1hc6Sd8iJ81HQd4ZvPMyOb90BfM0
t6O0H6LnBZTqT4YZHBrtUliaF1LN2n++dz7ONHkFREVqxjo6+Gsq+RioaJA3k/NsI+rwUFaDcp1U
JkrgMvqct5+P9QGwxIMhm4ThGeWzRR509WSBWbSO2QnpOW+LkIwKBV+riT0Ech36n2WV5dNNSVSf
nyO6JUv40yKP8FjVNPHOK00Kw5a2z2LDQQ8YGWRlW5GAyOfpVEXZMQekhrw71mXGQzTaw93nH341
URDX5KXdvfSeOPmo/r5/KzPoyJFwurwdukQDLGln+9aRicKDMT1xJ6+GQrOTu5CyOgoJaGjR93g/
VBtiqWsVsvJEh8iKjiy9+otNthkh0pCakv9HD7YohC6dIcrZPBhNktVL0XIhIxScm0+6lBpPOPqC
VTMlY1NXlX1iny1z9O5m/TkUjW4YA0iGrhvsEyJ2ePKaxgJsVZY0L/Tjem72OTrx/hw2upuwag7c
6skmnPXyT8NWhsfkmHbtUt+ECfx+XjsDKFIa1/ZTQKIT04pyipQIAzOZszCUHenEa/ywj+EXLjrR
sLSWcdd8hQ7xV2pJMkLWRtd6ej9rXtKF4ZEpaMCJF8kJ8M56PFYNqGka4HT2qRKvUWlpjKe3M8jq
t141r227D48iNbv7ocyfSLVOWZJ/GI2ex9IKgCyOVhAA5veTWTVDm9KsGF9hI9DQn4WMEbBVOvFO
taq42kzIM58qNa7LVWBgzCUJWDg5HNhrgmPWt2Lo0ll+dZyguIa7UZx1iVWf2BC/eTLK3ov+yxJQ
kFG9fzL8ZuNCt0v5VeqC/tHojXGDl0PmlxOqla4q1W9/tgExpuJo4a5dmglgQlbjdRimj1UVpK94
uctu7UTZpu+n3O2Tej4Rr3x8NNo3vDS2O3VposX3j0aFi7kVWftajKbYydU87Mh5Liri0wskpfo/
TGV+Quo5NRfyxELlWw1HjJzUkzlPyI0Oi7WI3W5DPcw8szRPGW0tv+rXo8Ugh6DwvewBjk70VN8/
2Zikesrkjq+N1ZUY1efzIUae4jzCJ/rx8/f1YRJ5UfgvoO3GHc2NsIp+keE1J202utepdbJnG6Ea
O7TiCuPLNtqL0Dxxay5B1vsnW7YXZVMK3dzT60VvyDPAB2g3r6FVWc9GIhsU50Z5wNm7s8Zig9AI
ONoFzxT+4XlJdxNdBvptbLnFQGiVVuhDJU+zXeSvTsmF6hIkBu5Mku2NPbbYJ9bKx1nlPKFJTgub
04vF+f4FCrPucc41Js4T09mHZdr/sKAzPNlZYDx0YXnq/PqAYIZTQwN3kdcA6gIgavV01M6iDOaU
9A2FH3v8ZoKbmw+SlcSB4tmZCApIdPOUVupmxkdkOFRjjNNGUcdldJgCA0lGt49ZjG7V2W3ut32c
FC2uaEORtGcJ94LqKnIsSx12S1qQK26HkpIFVgedZwnrVdHRmUGHpzolBraeyQVkgrgTNwC9ceh5
q2tObpQ8n0yUz6dAmW5LSqP7zJnqDWpW6RdDmYYTb2699aAlURH5aV3EOUZw9P7NyV0lBWottK+o
OSUegJPRldA+2qW01U7l5usbYFGs4upewGucKDDk3o9VxuwBnUz7G1qXvflWyU6Crlo4hZ2U+R1G
Q+U2nGvq02picBt6fQyycnTjeiGyek67eGV4cOASLfEbgGI6hjS66FyOXwwbTkzMh/qGiW4LmBvq
CNBYQYCsTnZuzqjPgip77XSnHd7UGqddv5j6dMConCKxtNGiRk7f+lDSWuyokea/CbFopqKZEiGH
u4LrPj8Vl6wOFGo9izwRESqbG4+kdZxgBLoUBJXS3paSNPqq1jvbKWuzA3oanZeiFUUJLTolu7lO
sX6OCo8WAjlZBhS+1XbLQ5EEZma0t6iiFVs7GaJ9Vjj1sVSprQhj6M8IIPqtzqntmXD/rvCBPYV2
X+2M5TOAgiLwBI/IDlmrG3b2LMpAd+rbakirxEPkTbG9vJvsnSUa+7KFvn+KPPibyaZouMhAgPci
qVstWMDBQzWWSn2bdpN2XQxjtZOw43mOQqf1bZsjZw50dff5DfXbQYFa0tIDKfFBTlWKQR61+SBu
c7yIDhFNkJ2s1PEFmnKBB0Oyd6UyGTafD7o6Bn5OLpppBouKAhqYq/dbszbsiuJO29yWaSE8g9a6
h3Px7EPQ/FOh+r/HMqlW0pbCMnkdx2SJJGifqOI2KiWzOHTUJ2TMTUo9OJvnpgm3BWw1mkaqnSi3
Qkn0yY8CVSSubktqC0FOCesTl+XqZPo7P1xuaM5AamJraRHEflp1kAvMaLI4vJAcpd90ZXQqAl5l
UD9HgfbNCcilzK28OttbJeZEqKvidiyn6KIrm9c5l8a7Vg4j5KEMsdEQGcFXLKn3ACa//tkbXlJg
asX6oj0BFXUNek2k0Er6UI9vpdlJbrg6Jc8p5/6IZl95YgX/ZjYX7OByO5POgPl5v5hoN42ZZOTl
rdSjjRg2Y3uFL0H68vkD/WY2FwwI9Qjwrfi3rSK5LE8DbIyk6jZV4OXh1Sa8JAhMX3Mia9N3er3v
J52mdL24rWMLf0rCbn0eLRot8My5JcD4LrnG+6fM6nTQrG5obyG9RVdyUNGTlrVYznycAaqvhREG
py7QZRf+Ek2ygBYwKIkw4nTAGtaYSDAcVRrVaneLo6p0Fg3hGG6GWWq+A/IpQh8ksXJZBG33itzf
cMA/RXrtnCh/VVAZ/JbxGP+2Cftfr+N/If52/ffYzf/8N39/LSsou2HUrv76P1fVW3HXire39uKl
+u/lR//vt77/wf+5iF9F2ZQ/2vV3vfshfv+/x/df2pd3f9kUaPFON92bmG7fmi5rfw7AJ12+8//3
i/94+/lb7qfq7V9/vWJq3y6/LYzL4q9/f+nw/V9/QRj/ZTkuv//fX7x8yfm56xfxEnYv04cfeXtp
2n/9JRn6Pxe4M+pTFCYRV14i4uHt55dM9Z80TgDjoYnDH1Ru/vpHUYo24scU55+kbLSOuHL+/uJf
/0A6++fXVOufMDfgUvA//uRK+uv/PP67F/X/Xtw/ii6/LuOibf711/sDn+YfuQGQI44CSnpLhvJ+
9eJeaquDGaYbLczuCgVLYFRFNa8CVeL/MjH/Hvn0SLQaZKRnFjb++5H0RVZS0pN0A8Zjuqw62bge
5lTflJhAnYjZfvdQnHOoRDGDVG5W9zXZedeqLQ8lR8p1hK+XJynGbS1OGa6/3/p/T55GCMYFzfnD
HL5/JNo5WBSmqOWmo9os5qKJgd1BpJxVdovwchKmT5/P4fuY4N8DkreSjCMrSK72fsA+4eCmUwy0
pBDZlVPaX5MhERcSwK5tGpGRGFFziptMuf79Qc6w5FaLaBG6aMpyaa0WSYAaiuQ0WrRZkr9rqZ+y
t6LCAzAG37TXMH2/68dquJxSINhai+97rNjZcURW4TIA6eob6Ej4RpXmTw5H0DYJxXDsESW/xsbA
9nRs/86jqRMHCHnVXglN6y7p59ktlTF2m6bJAm/OnRiDb1r4Z1Wf2UdzLNMvmWrkG4swN/NS1DIa
T6RV65OUBYBqslF5DmZEf4WWWl96REB2EcU8sFHQMa7sXrdfAznQMbdVG4KMmR5ILlLkQtqunc6t
IG9fsMmGXN8nHrnaZd9YyRlaOj06yamj+BQKEuYDSj4eVYpX59p4ZgvSNFvJTNj2sfSk6JF9aVj1
sFHyvgVf0dWxNzbW+FhYRrNDgTm+SgfwO1llIvAlnHZvyPmLDJJlH2BaE7o12jWPVOaUF2T5lLuq
RZkTcE7advDpp1f6+iVI1cHOtrMxdDtJD2wgN3nf+5LZGZHrxBUTnKlJd0XNoYYyUY/ZN3Jz2Qta
sz6PMgP1tKaTUzBLknim7ZneKno23C8W0Qd7SgxfxeqtcUWhfjNnTfKSGDwIoPRY8+cgls5HFSwr
wSogisHuXkNzgo0fBcq9BABIcu0yMGJvQp/13CxFuscyLDiI2Eb5eca3PRBOc4xCLb1KUCy+brM6
OChWO/euwn/cd7kMSDjJs8wX5WRs0zjREW6xx8CLM7U/Vn3T3k04KZguNmED5egot44tLn1fQoXi
qoupVemBjjE9aFLjVptl7UiVt3hRwwY5orJFjrpHjKHD5rPp9qBpEF2IWmG6mSrsPfCoJHHrRkyb
rgsVX0d7fyeX8VXcWHPj1XP3veUIOGIjh7+IbA4NnTRNKLctedBbJ8vNWRKE5sGUmdyZvso2bmZI
aci7Rj2upkPjVWqS+UnW1s+12YcHs0/Q3Vf7aNM5UmT54LBmP+uLwu3zePZxoh/2zqgYj+3Ql9cq
/JdNFBapF5RV8GS35O4KiJVndBTlIz3N9NGQewygamycERiyNnVpVbtktt9apSi2bRFbz3SbYdyY
7XQfO3l4W/SGeW72uvMQ4IGLOKqJJlkoh0enjYoLmd03ehQl5AcapfJVp1XBpaLENtoXczHeRYEh
w1wcgu8xQcQVvTa0sCcrPaP4ld5IRtM82wCE2xu9rWq8UvgYzasE9TfaqJOTJ/sWSd9yOxR9K/vW
7MxAJqZIBOWtSBut3oW9WtfoaJhjftPLahL5dYd+zvfCyYZsq/V9F+yKmabfLqDxErpo7JXlRSQ3
wT7VkNp6SFP6zxQbMvl70zsdIt1U4aZNCNK/8mobx78LrhTmew7H1MZUudW/zrVktv6ozhbY2DTv
Wl8KUn04mnFlNfCl7GtU4vZWgrDvLlP1EAK9U+mDPzuTlOwLgw/7YltTdx/3JVI78PRSa0NlXL+w
7Rl1n2zS8+EYGUNQHgtn6p+KXNb7HbXf8SXvVcN0a72h+V2rzfjayYk077qi0R6HLnAs/CWj9kde
NdOdMuWRdg/oCQ3lIjclCJY5rfODkJDB8nOLMupZBIKt9YkIslsRhrYrxcFDHKRLIVlPXcCskhc0
7bkhC8efwrJ0RWMFfof/47bvg9ATjlX5dTkcQzva1gF8JKWYgketB/rm5UnyQ4+m2etp5sHedqrM
YzmNfCPMPleXynYXGtpRFHbgpZ0jn0mdyXnBfBykXnpLDKtHdlSqrtsqVmhfdkDRSkPdlxJ2TCz+
u5TlVSKdNIRKupcZjzIqii9t5Nw3XXMlTHMfQFapGMuWt3nd7KrQPKrWWPto4xZuEejKFYCZx26Z
oznacQNt7FoA08SsK5IOZAhn2Zg9DkP9bJR1vBuD6RUh7Betr10Ul3aK6M8Vs3qw5ah/4B7aUR3f
Y+uSHUwhDDer484lHcgRWqK8G2JqA7N3N6uG5PYmUOCJbeMGIT6C1vySxeIco8wLbsld64gfTans
Sk2/0jF4zrPqrqyzm0JzChfoz24wtR29xO5rx9ng5jgWo8ttHqx+Rt6laPTLvgh+RPpwH4v2ylJY
JE5xU6kdymeq2JSR8yQkTK2dYCrdqQ3ybdg0N3bFOurnvSXXCFTVGGPWvTcn+J3Ijld1kxs6b11F
fQ5mpB/N2WNZVa2bGT1HZpZASoozN8AaVamLc8MYv8SmtQcG5vXN6Gkl526Kg3GSu3rbvoieTzwr
51E6XeW6OIqoqdEhUYg3q5nvqLcNTjxWYgFfHXCkk83LsFS597XugvqleqdbYgOvY1f3430eDqln
GqK8qO1gn4ucdaTmezS7t1MFR8zKpi+BAfc9MbPjMABCjW06PwprOCipTw29U/pDKem7bqzRZR4l
EyjuYHrKIHZJadcubVYgmY7wSjsDkWvB36+jyE0mARwzqZ8Uu7e9StPFVRdb19jodqhrjSD3s7mL
XLXWs23fxUcdlVA/AfyFVHF2HxuEhnJaXJhCCndpVmw7bLXl2T4zmuglK9PvhSbXt5EebiZ0z12y
zmNihuwoUmiYM3dObp/hkatdJRIYYnuQnD0D8PBJsbGCya+EJm8t1IC20mg/gVF906uSAMUwO68r
ARoDgs28uRkAFreKdYOQSoXOaJL7WVaOriyLy6pCfx2xxO5Gbivn4JTGcyPB9R2a6cyxkgDNV/lQ
z7m8C6u2vV2q4NuyrIctcp57Bw+nF1Uao4sahMsRn+vrIIaMKQedpwt1vkgl41DbUrmPh/kgKAv4
oyV9hWIg75UOClBuKxcwDm+KcUj3eG2MrqMnyZdUtr1Iqi6zyGmeIzIkb4BO73aNupuC4bbIm9Rv
u/gZdEIDsjl6nkxGxHGlQeR/vGn6+LFUhtvc1s+cAWU2Ry0BizrBrhpU9VKxpIvBcmovMvGMKNvo
bpzkS0XrD1pe3TjadOzi5rxXxDi6BYZKvhMVw64u7Qt0MeaNLedfszo8M3WxL8fhqqyNYgvQ+lw3
xvtqUn6k8bC3tPq2joLHLDNvKcFdhqk4t7LoOnUQf+yRdVKmWXYzGWpCPIHClDHYnaSNntoHpxX7
Zkh2M8Vuie1KDWzalk16UUbhZZakyda248uyV76BwfXnLt71bYLv48QRpEj2V0Wvb8NJyT1Dt66S
NNsg2LhVU+WKrkgKpDr3lWiWzk25uG9n+VuBQQCluN6PcE/zywwJ6iVkOTa4OhEKDrvQdlJ3GtFc
MjM8HSM6ut7EvHAvzef1qJzPCXu9EVTlod4nbhwb2q1Vt5cKX3RtvVP2bSq13iiQI6sqrXdBKluu
U6kPEorzRWlXG1nMlpvLPVpIg656klC/yzYvMa1i15Eg9iqp9FplugzcuzNBZg8yh2LzQAXxrgDo
7VkxpD51KPBOUA0ncoUm4htDgCEHi+u4IXpkHurBsdvZ/WsPLscr+uqiQ7f4GA/SZmZrs1ScZ5pK
X0dR+FaTzP+buvNYjxw51/StnAsQNPBmC5NkMpOerCK5wVOGBQ9EIAAEgKufN4+OnmmVNOrRcvbd
zIKL+OOzzxR7hLFwsMohW2Z2nnZ5EDqyDtPSfvWmZeNP6vets267lv0G5J57K1DGGLayrt1dDem0
qvqnvcB/TO3VpozTNg7f8j7cYHfye5apDDqviZFNTgfhN1EsfWs/1KVfHMZQeLEsludxCNhchH/k
+rkUv7+rK/GJzOsUmoigF3/dElM6VVKpPIrtoilPa+Qyv9UUSnidMuLJbtUpXxTJE9NqHPd2xu2X
W0N/TTsoUShUeZhpb4qambWQqSWpZHaG7bPbSSRr2gX7K/4HlkzRZ3Yr5RV91l6f2nMtYkuZ65e9
3dYbVRjejyIqmpcmGu+Uqrdk2sbueZ/pl9qF0acaUPfc0dfHOWvy5y8mHu6k6ZiPzU7p7/1oX8wi
lERknTOEzxU0TToUnPku3yJvXVEUCRjL8Gmt5X42ROV9WQov+hUU5XI1aQdtr9/VIt2qRiSIsiY8
Rirak2Jpy6eSaIxvjdmu16Pr3O5OXh60GTZ37WZXn/W8BxM4ovI/DB9lyewaHtsDY3UyFTkGdCWj
Yx+WK2YwZWKFni05xPVqh1d733NoKqzOPpf5Wt9MplUlrpYyJYt/f6CwZTn42lvvxmaYnqdJefd4
frvbsYneh93pk2oy3c+8taw8zjGnxJ1f+ORF8o4O6JfOI6vglTsNzVmgD3ket77OTGf27qiyQs9v
t+shl6NMhSG3JDe95b6H5vyyLWrPE/fi/M83oW59vQQnVVlqRrSj8kcRFV3aWIOR0AjE57TI+Wu1
EV2JitB6BBwQkNSl09zae1e9GORX4pcxTS0TLGoXGU4b/HAtY8gEG+jXlbfwVxDMY0Zptv19xUd3
NptdJLO/iVPZjVUTj96F+0N8q0rea91FMR1d4qbRGjt5sQTX0s2nWy+f2owmmc9ZyeCAzGfCjlGG
L/W6OvcysuSz3m0j3ZRmPOusY+kR0Y/P9ecyWnlWsJDcqD3iQa804pamGLaTV+zz0+h1F1QjwK5z
pWpb9ul6eVI3lVsYuuADo2wqsh9ak/d2O5sd6oXwV682Jxyy0ON1eAhK6i3nW9OVlaVTidcDdWM3
wdbQF+KH2snk1tRj0urc7zJKgVq86qth3aoRDu/Bb0Lr6+R2mxt7a+248eIOxVPnbmeUMyyunVZH
ypIWQabh0FxNNsKnfvMcDltVkbi57jqWmCHz+dcziJbOoc9H+2BZrTyL0C4pFw1VGq6LmQ2bnDMv
bLfMkl1+NXe+dyBBRV8vs8l4si8ZjgCZ8DdSIpj7Q9P1ARBM7UI2OVMKThieqVMMcafkD1IzLVlr
RKDzFtHTysaPEQZTUqwDHlcjlisudb1pXEqrOfI/bwvWFB5weKST2Y+XSWb1pAuyn9d3N9w//Wqt
483w2nhxKKtYjNK5KUV+5Y77U9hwyIFHuSlEp2EriuW8FtuUtrvlHVbCjrJFzPPN1FTjLVUi+mpG
gn4qN7e9qWppMWE6zlse+T9WvuergraO1DWr/jCQm5hV+bxlQ+++5DZD8Oapw1zVuNcm5MiJWCMS
ZKbcP012T9O3Zyy3YxeIQy56jMKD5xNsmNvslftq3M1dhn/HOqwUb6SB2HDcePv3aCx58+i7TzpE
PYfNknxYmz13SVf6jxAap9Hb/Cx09jP/Hi/xtshOod5rGQ/RMKQiNOnTGIIznzJmtouElLYIbnxT
uvejEHeYryLcTOZFl7NGNzLS1hYDYtVfCblenFiJQh/nsf1O+I2f+u3UZLhBlgxz2nC1btLNXFVQ
umM6XVpp9a0iZ/hQIptNhio0DmVeVMdyD+U9zPdTXRR+GozFl8U0qX7fdJONcvtYJ+nGwlxoLLOH
6JrvPbjG6b1ltozYrRfzMHTAEAuR4G9b18tDvpRjsoITxDp07oA6tzvMZSrlVNmlHDHmk9esOP1U
YzASed52oIs1Hpg4EpTqQVyYTR7TYAZ0Vxj5iYPaN9Nufo1+fyqx1xHb3bV39bqFt2gh70PSp2Nv
tJd3JzLqY7SVK3nPi/OLvKacVDtr7l+9hVWw7YpHMZnVOTR6FrWdciG0yyXqf898t1iYj5SQoJzG
yHfLEl8nngzVNceYNmMjmGMgFjql6srONjxFR1N5c9ba1vq2A69myg+3Mzh4d1+v9JySYNjTOpzr
RyyXXh3XkVe/e1NPCEFo5ceci8+UWPdM2pOrYyD8/Dh3ZXdjm1twMMfJfIqEV7fk9BoyKTrDfA0l
Fca24fhZ1fXzc98bxH2LUmTDGMivhVGQuW9IeVvrPjoaeWTBpu41wGYtZg5H2P8wInZhfoehxEqU
lF82tHpIZRonWZBCJJ5DZihsLhW+uv1mVxb78GDwvnXyy8VGYBXCvC8GRaF4EDGVBbKvVzxZuq3S
ZosC0uYReZB1WlytEb25MFxtvBttBwgxvDYCmH1PLfpZyyAhvttlWISh1NDrWMmdMLa8/Y3Xob5W
406Qv65J9K2HyIptehOSks8j9hbeFJdBWVkfnTsM185kATo7BiaPYXjw10XFaMvCw9yA19dWif43
FP7DItvuzh1RaYu+VfEebGYaVaZ/NIbqdWqtVyyMCuiz5CA/eMx/m/TiHJpcrLwS4RiZFAs1iTP5
X6ThUHzsCkaY/bBzSsTufIzmPnNX8U7W/HWdOw/OFn5064Kdu/QYcevlSupwui/d9Sc10UTCklec
5W7AsUOp72Wh06kR21FWJHcKaU5Ha9TeA9/ceLsPzXQe2eKvu4tdQlTtdl3KYs184TSHAoul+dDY
Q3Oz6erWq7avjty+GbWcObHp7bnfTfXkagAOORXFhvGs8zN7su/FTLkIRWg6xH1q6ditcEbasz70
Xh99RXK+fvUcwTnKCY3bYWZ4bis3DsQ6xUXoV0nrrs/+En5Br38arKY9wNambeOxw6Gxi8dVvvf+
JlM711diWW+CoLxmaEgBdM8bIuAPiaiFlAIz5Tx1vQTzsx6rbKLxvGv2JwycIgGBP3g1UEhlDrdo
FWxm3z51vHpKerKNHomKSQHA05H/afB4F+tZHimEPwardxdU0Vs0mqdae4lAwbEX9U0h3etw715W
1wwPbdUlZjVfzwPrZVQ9KmN+WUrxOqKyGYfwGkz1UK5dNgOHRN1yU6gqbUv/oHPrc4IgUBamYV9R
/rJ7H2gB0lFbaWux2e4CW4s0MkxKmRq2/WsddNc7Bjiv9JJ22TLBoN62NIDRzDP00Qmq/dDli05A
HQ6rQYJ3oB6QWB2wqHwR3Z6W1fi+EduiQGP05WizFzdFXyZo6g+NZR5cY5vel84nZdh+9qWKxYiM
AklmdLNF/msu5oSUlKx1Z94iehAaeUA5x0Bb5nEA8u/b7G9BkGjg97jofnaOkHcrntJrbQ8pu8YN
5k7xph0HGf94VS766Jbs6kSUHzH4puXgxraLvRVw9zwN/RUHU97V3Dn3k6amu0zWUiUL/9KmGN5F
PaYEjCXsH2nXiwfY0LeAAO04LNi0Tf+Mm/upVwBIkTkBrfQs3vl0CAYLVsDiYcxJHfjnNcBM6C8J
mMeD4wjsF3WJSADeaApJwsBMxK28jbz8ZZpGpowfjrbPqqqwNDcPrnapBaSXAHPDi5+3WFlL0OWV
PwL6zGEnspcDavBzEQ0QTVX3nJvytt1Av9jRnclOd9kt6eqbIu6181iUs0z26GNDDtby8RVsHuCj
xvVq15nj7BfR1HpuRnWrQsF6Ed4aszi1SpLVzLdsDMc+59g/841FK8RfLPSMgWfoHkVbnJ2l/tBq
ftiKvoJCmG7sek9KbEFPAOsbYwDq53yeMt/zb+cZd5NhXABMTNz9sKyPDv5AI8cm7O5T/cCG/9j6
0+3ISEkbHQCCDbTG1TfLyrAfTSc800+yEnM8BstJtCorZ4DYVptXVRkdhGud1m7uE6WjPgF2eui9
7uw6HcLhQj8t3vZctnka1Papms0l6R2ls9kZ2xhDxpjmhsDdPjjzYarM66okBwflxQ1n28yv3Q8n
zEMQifmdWO0vo8vSabTrnjYqOLn2FqRFO/409czuMv9aiUIYdX10hyhde3zTZfAIY/RqexhtKXT9
aJ3ltDdhdISLeHFZtQTcIBzn7RSV37dluykR1+W1/7BF9XUR5iyXkD0Wsa7pmEeHwBqfcObvCaHq
VUKs40m61tFruqs88l7D3bjHIKJiAgiLWBXuM8UoKslHzARFe6vpTqsHJ16lfSVW4z7yy28Rke0J
uMsxdzn4XY5yA5eujeGes0nqmM3Ja8tTHq1PjS+fZnR6Sempm16oO/a/j6GK3AQt9+vFNH/V2dTQ
twEhvrCCCeVs98HYnEd7bq5yY/8Kgx3rbj110XxPeSlxpHtunsPdrJ6tgnO4Mdfr3b7DymlqfZk0
Fnt+3qvupak1TRU5MEljGgVJrZy0jqWbW8cgKiNEs8121pa5xG2034kRJ3WIB52jqGyPapPBVbG6
4V3LGnI9ycB63S68IAIoEHorxOwd2FN0bFdXJvaM9zkmRqO80oyzb0a91TsvXbSfKtOxbm3Pm5Jm
Uq08DITdZdY4Xkag0D9AJEMiy7a5bsiaeO72vP7eOHb90G4S1KdBTxs7OjfTuarsJ5KGvAcnKE0u
poqK6y5vzM9liUBiDEvPLER5VSdFvouDNMvvbbnm43VO0rwTU50xvxtaosp19aAfLDkLnaxROLNZ
2dg4LylGc5vbSd714yNZGXiCGzt4dqpo/4pPJ7wX3RLeGRGFmwm40ZhFVbGnanHNrBzb9QHo0Hkn
HsL80CDJ14NuIwoLkaUefGnmWFIcQThbQRxaF0zdIQ8q/SR5MtnGeJPlhManls0e1tPl+C2SgQNi
sc+pv2KIh1V3mMc3Vp96Wk/evDoH6ASbwS6PnjzCGi59cJwbW4aLKp4M2zlYoCQs7Iu+dRe7ug0x
uPGMelt/IXpyTXJO7jeLp8NvZRexP+Pmfima2SW2bl5S7bbrqznTeqQp0ioadoFh28iMmDQbAGF0
4lrZ/XwTzpyJdKV+1mX5EUzedF+BHmSWbuTL3LnmHLuDWs7R2gyX8I7mefQAVoWuAGXAVdN9tIj8
HLw+aaBSzA7kBx1vASkJgOoF+3dSdgYdl1FEkAFNJFd0bbL+mHtwCEIpTnIYez4gljZZmKk7WHcD
mPthBXZ7isy9OVWTd4Uw4RFqyHkqu505WI785xRQWekakqqxMG1/XdW6H1unASdTU69SZtgl84oW
QL3almwCQkXBC9S0OIANssrD23ygk2kbyoGkhmUdCFGvVpCLYWnv7U1DmfVucXLHVbN36Pyym6C4
iLUo5rtKOU4ye1Z9IlW2fjSH4EOOtjyA/6hD0fjtFbMTduzgEstiDmzsczFNd+YSDBVvgIJsaiKv
uZm9JnqOpiZaYjUPivCDHGldQTzJQQZ6vg+F2XFc8/synXd7vlp0tDP0M75xxA8I7HTVODEW1JDp
Y1mw0OB3cm/zcXVvVFhMN24jWjIpSVYA6ChFsxy6da2vZwjQMY2KmgKs0B7dF0sUtki91dkTGEMQ
gKnYo/uum40uFpuxMTFO2x39UbBaVjG9WWjnr5uFyuzIoyZ3nSbvtoKo428a/p3IVZB6Rg1K6W3d
HofkAcV/2XsUO2K2gBIieyMqMyxMUhbp5uIoQXWI9Rb5tV++YcE0iC4pYbbSgJgE5/iXqbSkReAH
brcFgRX0RlhYcGOTNO98Gajp6i9N19QEFgJUiJocuris+K1k4x1fk1ps5ZcidzgT/7dW6D/S5P1f
lXb/oM67Xz7HaR4//wvhnvqvw9z//DYhg/v/Qp2HQup//V3+9s/qvM9x/kdlHv/5/yjz/PCvOKgo
3b3YK8h+uERe/Y8yL7T+esnCojblYu1zLBt92d+VeeZf0eQhakV+jzwYF/elvOnv0jwr/KvjoTtD
m2ddFH34S//+b/t/kOb9prqCJCVt7OLPQ+lFhoT/mxa79HLO62NdZNLcOZUP3n7lW03+J4bDi2Ts
/2hJ/b/9CuJDGP+LqP73usoR9osEpwK2cRRPRh1eiaj6Vq4BkaJllFbN8mA4w68/PIV/IQX8Tcb2
379JbzhtU1jSL4kc/yhj60PR93C/RqrzzctMIzeeinDOz57av2FLcm7X3v7PkoX/dp2EV/G0cQlR
QfXbb2J0LDZ2CwNIvPpqReV006pijwkfb//24f2DFvaPQsd/dUdB8nzzkpPMS3RRDf7B+m0NXhUU
IQUr26r0l6E3jdQpzPZOF5xLtj63rh1TTwdgsPb47+/rb7pHwGcU++4lSIZoARR7v+sR95o4JteW
4O0hoTWDO1nP3UDFWNpgEf+zfMF/ej/5doiKMy/eWDwR5m/X6SkJt2q5Y4YHk+NzpVjALQ7w//6a
/uWv8EsBYjZkj7/bPaYt2Nq29sdsbtf8NuzZ1ylK+bNm099/hRQ6YhkvMRiefbH7/qYYdXpBK1GV
j1mL/ughWmzjQNVq/ydm4t+fz+VXyKAjog39NgvPb78irNJVPb17GWltTI2dpZ8HJ/dvhLTyq//s
tvFTAT9jkTAKZIZ08x9fwsZBZmB0vco2zvZJVDjELXXLn9V0/IvbFkKdokAnYdqLvN8uaNzWlkQk
oTIiB4LUYKaL9bYX2X98LahOKQq3mBBwh15u6x8+qHa8lAAIqTLNVB+rDoVcN8PA/Ge/wsLAWs8S
ePF9MGT+tkBsXo3JZazXTBJeB0AnVusqn3CX/cnycPks/rjgXjzr9N+xONhEQ/yTc4uHMC5zJM0s
MNWadeaqrm3DbN4LNwTNDhu3f/j3F/abg40slYi3ALSMnYl3jpygf7x/ZYcnbFmQXFaqHuJWOpx4
LKM54C2ob1xffCvcLrraGWSyjZPkyXbb6hygivuTK8efcHkh/njxgcduetkd6bhlCv49/JaimH0J
lm7JdEFWXYJLYBljYyEp4SjIPxeI4wQmi9RF6GkfdDNG3ZfLzB4+wi4XG8d8TfWuSRT1DZzzqm4l
ruT9zbNZ6x5Ai8PuJlJGCWpFJALL+6yJG0tgH8cnY23qKrVHXxccedx9vG5rLR6U1ejl0Gsxns1h
oaF0dS4+2cgWzcslpLO7Ln2F9KcqEJck61aFZQqIZk/wV7MfpKYoSw4IS4UmWGm9/VT5WO/ZQveW
+1ZYUq2CKIauOpkAiw1IgYGIRjXFiuvd08Sbc15bKHgoNfM9pcLbndUA5xon22mm8By4W+OlRWHM
54GQPYPzdE9+lPLM4TUMo0ollalEFvVeTi0Y2vBT3W9jnTZF07zoKkCXqfNiO+eTY4qffdh1ATFu
l0+WErCgBmnMRzPZZ2tQB2AFBXncTp0dT6tvUDap5+CrCkbUaLY9jWEGLWBCw1glULyHJvGhcVt/
SAJybU8uOx3RZRzEaGPyJnQFhioLopwdu0y7SBZ97FS2N8cKHaCXYjbYV05EK31XXYDrVq2Xv2Je
Muozg+v+Rd0AGIvpVvA9i8rVj3qSek+qrpyLzCM+76MkuPQJPanzYZQ6oFSj3pYlXt2mhdB2tamv
zMa2RFzVlkYCJIR+V4VYf+1uz848u8XbLN3xW2WalwrUSoOc5kMxK6KfVv/NrTfk1JIkoBJMSAVn
f7ygAWALxj1ZEeJHgyirvK6xje6HyR+3lvgTP5CZXdfqpuDQw5E28HkZyZQURCg1JcVJ21CBD9oI
ubFimXej9Mcvqqcp88pZ/AJV8FgJEw4pj65gbnwnNm2RyzRnp/BisS5Vky6kXdAaUgcfuB3Fm4FT
+Kt2BH1/D+Hi1+HwGJm52m/nyBrmOZsCu7+qIPStSz1F9MQjs10gcm1UWcNYpOOeuMUvfgNqkXUG
ld1xpYEkT9RYLGSlBj6EYDM2qAYqqpP7xG48aaX5TFQdQkwvuHebHBikpTPUiN1ts/dzUZJAeAso
1Ez5e4Nn874oVj3zbAr/52634kVMKwp1tU+rGYeRXi9nWrl8GHr2jKwXKNO2od6RpIwBeCdQQ/9c
atAcQi9zcT8M9sRQPFmwkDYKaGSoVrm8BHMNEDGGdfTSlLr1jgRZNnfl2LkL2IvryEPb9rK5dXTo
vhv7IvPYmlbLPCG2Xms0Rrjos5zAKz+Zd1J607IvvVu766xP0gH2MJ3dIL/Rvm23Cf6ybTt4xCtB
UEWQyfCyo6+KW1lbFr7Jap/32MqtQB/sIcwRydtVRNFzvwAylAZQh4kq6hQ0rFeQsYjPsqg0egSG
BngKyqceOn7ujemXdtcQET2LDCqP3osWtMIIZZcF6vUGv+zAS6mNcUX4MRY/tyiUegQHM91bT4jy
+8BWtsX9hFIl3rzV+5xdMqCwLitqv2bbfd9Ct/xAWVt92a3JeW/3FYAuLwS+hq3o/DoVZbE+t9EC
BSTh75ArXoSq2AOYLcxqaPvM2wrDi7cgcN/pBdi+600OT6ht6hrEMp9kPOg1WBBU7NgBJPlqbubg
Gn7B4lbZ58Hg0J+IsiG3hjts/hhcuMdsLjo+npavQqOY9TySWivl/+KARjZqP0LYXefuhlKo8wr6
D9CkOtdLGzDmLJSYf22xbJSoOAE4k024wyfljwZQbxtaaIkj693bg/3t4vqIkpoJQ8SNYSOHm2mP
gPZwN77GgBr28hiKxb3iXQ7chJ7k9dtuamXhqwDNAUWYF3WaHXN7Ckky/xX1UrgsxUwBEA3VbqQo
jcR3jzXgp1E3hood1/AfbTl5RaLdhnbOIoKVjhf2oIy4CgW/MSzlAzHxY4+gFG8KzR1DHcV6ccrv
86QMtERhBbGej/OsM6OOLPS9udU8k13qUTpb28ZyVRGnKgipHebuJCy3uW+A6pAZO/4QIvNo5zbL
y1H+ssrKWVLPLQZkowEBn81aSfuBgA7v0fHw9bS92f2Y1kU8YNkNG/i9LaTAdBvHb7o3xyrWc228
6HXf3tZynqZE5javfmcL52fBHrQdW3PDNVLnnViAbDqcHJsrrBHU34S3sYAC1U1DWNAYB1NZPyxt
3yCXqGfr0dxhr2P8c4Y80GM06YtiTzwNawmBZZul5yZ5v7a/IonYPia1z+2TMjS2s5qdJTjYHPoe
7WlpILdhu4nX1f7mXftuKb6GFfqDeB2tbo2lMVVf2qG34YKDAZKr3JztFwiW46XkmA/jmQqE3L42
6IMsCBH2nCj1R7NCQzsEjTwpTi5PYVvyaW+jH9xYqIlFjH63v7cmYgCw63QtMtIZAVk3tY5/Syto
cFG+m3WerJO1nDpE3RPPpcwfV7a4ibV2Nm9HEi1dQrhz9cqa0zgxG3t0V2tGL2SbpCdI09ZXrRjV
p++QyAuj0dbbFWLG+XlBBxPEZTuVCMyjcoWEwEgRxcikjI/R7fa32QyQY23urJ5yp0J2LtfGy3ZY
9A9WixZUleJc9K6Wjd6cle5j8zfzAhvTysENndyvdKnbP3YzH4hIdqF7RGPbX2hIgUbZx8q4R2qF
EC6onBIZslT3jAHmdxeuScYdfxvm2OZ1gAV0ze+Wcq0HUU3yk9nOhUIuvOnVyGXbxzMe31u7EGrM
JhJM9lQuE2gjAbLOo0VDyItBYKF1jCAgz/MY7G0y47D5vnehlulsX2p30a42RyKhwxq98cTg14Qu
Mp8JiJOZ2JqPPd4SrLuUsj9xwMR/5tfCfYZY8sckz+lVyvRoksUa+saGAJeAmT4VAkNTHDm21LGv
o/qoxtIkVlaBb8ThisSJjqswfGgDVriEKcsX2e5GzUsNCIxtDa/V9862LnLrXOFVJBLXuMhOoLfK
UdPdHNZ1hYjV2XozpUhIvU6yC29HAnnllTRk3mZupyzw8D23VVJ3qKyvDeaGKuNRKeTjUMZ+Ss8O
8b35YrQlg6zo18wlQx4svwwxIxTkRXSpN6CKzPB/zF42zj5CEI+OIHTS0+hKBg8jRK5bqvVL4QRi
slFV5hIlZGM3HbUNESZSwnN6730KJ/N+2gc4r1DXDGI4+/gAuPvGd9MU6ISMVXev4MjRYztZ5Eyu
EhNQSg7C8hB0BYI9D9hpQSzUDAeC2vcxG/OqrQ99uZbDAQVhARsoG8rKODdZZqyjBerf9clYdUJr
/CEhLVkzbNmhz6VXnR1VB5Cr5A1UnLBE1P2UwTJfXCqu+3OAaaHfU0KUxsRdOezFvsbW5wfGMqB9
QCV9cCcHkdy2K2q9nALI9tBIGTwxz8046WRfvS6cDmQ2hMqBaOzyFcntukFm7U3/Y1TLeDZIPRpS
DC5QnJ4/lJ++pnJtIYj7zXTG9ZW71n3Cp0obdhmSKXax4H3fVTk+IVLP/SQvS+bgiryND1gLe4jV
Nir8ppsT3XH6MacEESxgvCZqfEnCbb3kSbtrp9LcmSAOa1P1r5dMqhczAHeDNpfBl7wL25/kB3Y+
Ou1CHqMlZBFunMlrjwWyNJbNVnMdpN1Mt/Y8YvNzyyZ4prG0tGLUpSi3PaNqUWpVef9hja7Groah
grhx2JgwVlYbfW9NtKlJ1F6EOUM9r698X2bDnNOvv8p2YfRtol19851WhwnZsANLbLO01UFKXZ+d
kfiUOG/WDe8C7N83MetwQeFVz+84vca3oBybJt53e/tZrKaYkrLHQtBbDfYix95evFpoNzYJwB1O
02TUQdYvRfgzbGR347hkTbAb2fPHTAq1x6pW5GdDNe19sXnOixsJfV9i3UT4G9TyoYQrmRIHiRVz
NefQ69L1ul8wC6tKjEUNOTKzYf1aDlGOj6/fESyMDmr0WCzK+THzJnAaqUj9IFDVLr5VVG3dG0O7
/EQliIljmnsG2qXDSpaqovayjqhOZjc96hfaC4KXpb58mV1tlL9IR+2eV2tuyxtFdk7JKK5dji4R
HsZ0m4YOyZQF33hJ4e0fa9fscmT/w1oka6F1nXSEBR97mfffm3BDYRr6PmLJ2hsQLjbmNm6xhXFk
wVqU91tSGkH/g0THxkpsfwyZmPzJhDycC+YQD4fktzwYMEvCfkRvjkFRFBvnvrkZGtsAoqaxXR5i
JRCbaEoOY/Ku95Mf9ksVO3ke/tAt9FJMpODIed1qzRtPIHBLcbQMb16ry+1UCwKMYnbJ2c6aJUIq
My5YcGJfTH0dC+IhXsXe+o/1UG8t16HGJh1Gx3gXgVafEfp1hsGhme/ZUVZxYKHu7ks5bu87yZWv
Adr2Lra7tfqVj3IUGSlD0w9nmorPeVkbmj/6vSftpTAqGgp8LX9t3FKU9osfINKkwOJjGm33WVsc
a5KRcPpru3OsMgmDbfkI/Kj8OlNlVsfFWICyqz4qMbiFk2+z6kAtH/yZbOE0ryPnTAcaqIXPuA0D
v8kd8QYRd/pmEpZY0bAXAdtD5TEjRL0PZDGSsy4yn819y1AXlhzFBuRWfLtzMKa26tcgHTe1PINz
1ji5LIPtWa/wVqkjBfb7JVceHzIvA46bEGfVIaCCErMacZ0q3f3ObBPsVsHECSMMPgNOOI9mUK2f
hiFqQje8VVdx21i7uiSqo3ah0nzdidbqZJvIxXcRSo57/ZFLM/jm1ko6sevPFtoV+3+zd2bLcWrb
tv2V8wOsACbl402yUKoytmTJyy+ELdvUNZPq629D3oUSaSvDO+JGnIcbu3jxWiaBySzG6L11J7G2
Kht/lDn0wLNdKSIMspITDD/L7rJ8K5I6nKrr2G3FjZVXwWcjCYZC3HdaHVj6Z4DM6rwdZO822BHk
SFTa/dyZcfORGgRiZheiV7Kz+dNHUkXUY5RGmO8Utam/gx8YNUQ8ahte9zHM6I0DxZIQxwy9gooK
GmtShK0AOY9DabNqSmO8NECrxjvL6pRuU4RQlja5PSZPFj7ejAUYiacXzwnBdZCm+X+3h++GEXtU
byA81w+KWqss6NVUPqjjbNwlbe6YXmctH6o6BvHjmEaNS12wRCqaNOMv3VX0H11SsNDpU8YZyHDG
FulPy1F/EyVJlrKfMbGaZBoaQk9H1ed6uZUOficiv1M0gz13HjWoHgTR0iHmweiAx8r4MkrFhJEw
2qQxYPHJCy9kucHC2EwRXIYJXxIVG5kVR5hcVv1FS6SjXrtzYca7Es06M2BL9wqfmsab2uhNhgNo
WV9n5g5Dh5u2p2oyMLVklpIIzoSBk1znSRHQ4J0dFA/HHhMlHiHTAT98cGS06Htbc8h0/AkhUvuM
Vc8rSwEttk4i53KoBre5H+NIlrcJ7Xtna2LWpKqJCKXtLoPZMeV9E0FoKijkjZjaYDcROEB8miFx
lLkzaOcRwyzAgbxv4q2aYb28dbOZQbkpq94KAlxIRqU8NB0W74+iq4rhq9NaVnYbVkPXB/tBD4R9
MCJc9NtJDXX1srLp59absUhDh8juInKnZjFGzfFHJAWOetCyznb3EjwfB8tucl36UMSCjCyQilGp
dX6tVXPfYNmxQNH2W1TTaAI3Vt+5VDb0loJWBqJusrHCwBKU89MoGzfE+RSznyCoOxpasXeMuco4
QItx8fikShPt3cxWSSJVs+wnbsD2pi/CttA4cQ3YciI9MebDJEt2iyOS25QlQVCMNGPD5sTNDRRU
aGIo4Rhu+5KjwWfmwMQOPWU2pg47QiqjXnhNxQSq8bxTM//hDH1sU+ycUFfRgyjzn+SoLLMItbPC
vEK77WZXKil6OGTbsKRflLQ8g6fYbvGBktITazoDGgT59eiE9XBvIra1JCU06v6+LAzVplCmZyZO
GA1IACIBVBky3QyKUcR3LFZtCt+aedVLI2uOyK6D8P55UvD7HQIoQDV5A6YZfxpRh/MkrFHA/MbT
4FyBY5pxtGVStjnGooDa/7Yo1FKfNszspSW2iK3KItjUNcbJCzQAijimtFZ0z8zdXP8CVDv4RIun
FPpubAXxyLidmyQdj5PWjtq861BHhM4Bo1Cn9MjB4lBQK04FBkpqyJySUI8Lte3UeoPKgxl2A1Q0
a64HuxGsxD0R7FaKVz2S7byz7Jwu9O8W1f9XDbxk+tCV+M+igf+TUwd6+lb8z923vIRF9RsT9MwC
4t/7h3qANvJf9IrYpyGPhYiykFj+oR7QbO0vFdwVWDNCTm1He8n14Y+AZi9kaHXBgC3Y0X+JB4y/
8DDDdRFEJUNLd60/EQ+cdplo/qFNWLQL0BVVW6AeOu35NJ0LitPs7Tt95nvC+mltTBIpdhiO1WOQ
dO2Z1vMz5urfnR3uk4a3bgAlBPZlgIhZYbDYELt1Ppf9ve1OItjGfYe4p9GYs2e3lVsHC+e1idBg
r9aGuChdIzy0k9IXW80Io0uinjgCE6dEbBRslqOIxQRjRv7N4oik2dY041NjTNnXUBHpIQw0ds3E
hcBeZNU+TkmffKPqH6po1jgoLx5enK5GcUmFYa8FD7Z0RkJU6lnfVWOd//1ifLwhZzht6/6+dRQa
Jol39NKhN58+a3Kb8oDVpLtH0meQc0O7A07gF+Rn5vb9K50KJ5YrkYIO31tbFCuLEOX0Sm6nZg3+
gvy+sOPuNs5C5JZ1RCmewh1OjrAqrySdtbN9u5Ou3e/Lmoatq9CiVEEl+vSyEH7KkcN3ft/UQtvr
sbS3GbSCrSE4ktFRZ5/9bMbvouvCHp+o+Iz379/4AsN60Tj8/RPAVGtL0xC1wRpMiNloagzq8Pei
LvTbsG4AMzidi38wv8UKq+/BxQy7itPHPlLnjyonczwVDEQ1TUFOtaa+w3A8HKysSf9OjbLZTOyx
j/A4mku9/2U0ebWf5qa5YfOjn5EwrMcH/XGEGfRfAf8uUbqr8YHRENqGGyt3iUq9LPRKhbCbc0Nj
/cEvF0GPwQUWWtOrD74PYTQtp8k7MPAHK/7Z5dWBWeAwJg/Pr+L/xQpR/fzPRLjlev8CxP3vYL0t
XM//vC5sfja5/HGyICz/wj/lZAY0t0VogYoKOJe1aMb+sSBYxl/Q6iGH0u42zBM5mdD/IuRcXcKw
we+S3Maw/8d6wB/RAWexMHitKouJ/kfLwWrmgKxtq1Dl0X2DPbLM5+/rhYailjkF6bFr9qOWYo9N
D5Uj6QxjBqbhpA/b0YTpam37dLoNnfSC2ezAj0IO3tPn0m4SOz2AytjU00NPnJnW1h6baY9zG+Xs
9iJonS0+rcsqzEDL/DC6r+RJUteTFxxWH6u0+SxlgSMZTXaUXNCZInvRs5NyP1bzlmw7DwnYJky6
Q9RFj6HRbqm5buey5nyTUzTINgrok2QU1+kxEe4FPfyccgVe0HgKN8SBkShWJPdCNbF59p8IcDkM
Mcp0XAoWbVWq5h2+I8nfo9FlfzEI3pj8V9/dqwe7WvfAt/ZWTiDanjSVy8XzOVi+IRPS28wz0/Cp
2MZ8daXlz1+8wgruWDRWvEJEwor+d6+dwUoar28FxYC6JLbYBuq1dUBWbSuovpOh2TvhDUAQ/Kp3
c4p1KPAsg4rQfaiXHuWwjVOnt1V0Jcp8n+rWNkk+dPhYmi7fiQpH91KPUsyt1T9KQVlXexgZOBGV
MZJ2QRYMUHRKb/m7SGe8dmlXWR1OUvFRmajuQAFIqBZT9dlNVblrk5aGYIg1GSCTkl4UtDpFgUjB
vKxxqb//KrXXT5gHgByRb8QVNvjA0yesAvkLqqFv9g3F7KhkiXlK2FO48hH/10WqFR6HFsMeuUdy
J3komR7sA37e+7/jzffw4mesVnmySIWFkavZJ7RD0ZluKPFuNLqnLLVnxtRqaWJMnd7xSiZWVvQB
6O0yLWC71CkxBOzASGU9c0fPhOQXu8N/XAc9GnJIEqfWKj43aip8xzzZVr+PKvOYqAFWIaqFrFJK
9Ni41yAuvM64bFT5aVZuy8VvNz/qOGpmAnCLimTqYBcE3wFWbN5/2svm5b2ftlqdjRbmTJvIZq+i
YkT4uqWqv0klnu463LGqHnpL2XFa+/T+Zd9+yf9+IsuG58XX7CrjFFSkFe1rCzYinK1Sp1tR9XvS
Fc+M67eH9b8vtZqiKNeAAZRcinSITUtPOczPQIXPXWE1NZFZqoL34ArD9LWxIXGdmZrefliItU3u
Qrjm8ucvHhawfMgTNpOs1D5005O0GR2hSTTm0/sv5c3PARgq5E7yuQx99TnEdufSMOE6dQY8sT9U
4Ejmu/evYTwnfL0accRBIIYDHCq01ffdmqGqqjkjDukBM9ywrzAiRbFz1GcVjy/UFTIaHBqQMh/2
sXWF2AsaHY4lWzyMIc7ryv6lm0AI0dM4DUgOqYxLAwoUHWV3nGn8o05MpzzoL5TMvM7Hz0mqXhiw
piIt9Yoo+qBgtc9lussq84AuLOyGvYoBXGLW6uwntf6B09JL7epSqdRLLbrtcZc4dGtNDlYGRpN5
p4gfrfEZu9IMCMFskUukW3rwx57zV2HzdeNtVRQXhkABzZ+qGXU/gC/HYMQ3ptpbqCZQDnBKayS/
kwOrygsy56sKUEWb3erFT/Uy1srvcWP/Mo3+wTLnOycYP3U2EIzbIR4/Esn7K5EwyZQB02izCxL1
Lup5cEl0BTd930b21VxySAHZFUuXTqi6cyp7aw0+woiNMnxtUpPymziYg3koAZBVVH3S8Jbi244h
4uddekvf9Dqtf0i2ENAhPnb1UzofAtbG5RaGwtwH2kxT6pMsvxXWUzh/lcYjDBcWp29mnPsBmAFr
klu4DFtSWbdz1QDXSIiioWo6YhNuk5t5dK7kqB+G6PNQ1/s6LS8t96DnGBxl7alzcpNMKIiAvizD
RYl/1DGBu2pysI3oE69nS/0LY0yAxAChYGlew2v54chxj570bhgx7cUqmBZ4eddC129Kw7BQng23
oh9o4w0XEofsWN8FEX3s6SrXseTW8Y6euUfa9FWOAo5MKXZbF2puboZleYh52yNSjdKkEWbSm2+2
owp7tvuu5Ml2go4DRDCuf4Dm2IAhABg1bZ3vnavssH7uEEoe68442uFVyVdm2tExSb4JkbA5U/c8
8wLCRN/dGOrvHQG6Kup7F3aYLHxXTwfqmFdil5dLXId7n/cfKBhv2Ye4E8Qptn2d/A74pMEe6+q3
pQTo46tGtAHi6CVt9Akmxl4IYztW+VYR/ReYuqx+C1uCrywFPiEJZQkLwif6TSBd5mP9xo36bZ3p
e7PMyHAzvhHF/jU25g+FVd6W8/CpHZzrnK2sajzBl7tELY32IzpA4JaGu6G0/yCgHgT2575m7xJV
hMB976afA8JCteo9A9tTg3wRHxNN6paaTbHjFOtlnLEjX8b0SZIfZFVuRMd6qGm7mJ9vdx4bp4Mx
WDyH6qBZ7KTd+HYEl6ClJb0Cj9CebaIpuwwuUoULstG7q7wuPbqvN2NYfK3426Su75zyQ6kr/AJg
CAnOp+5DmWLJQ1mEOQrtTb+PlWg7JQ+Zydmhzi9wXjEgwbFWX8EI+YEUu8hC7zlM2yasPIzvgC3v
6FHvQA95ChXbHsv4xBm8VSiMs5lEqwAx8WOTm8cBb2U8LYXUcRc3xZ5eATVuiJKg1PBcbR1G/6Lt
KaJdPsU7JCrX7mR/yBQizggMMKu8QpDDsMzbo4vhU5nw0QMebGhKL3eYOt0dBYlDr3/th3CXFHdA
ZlJeDsqmtiz8mAJSVORfnUb5GOMBH9vgWp+gzobDYVSuFQrJtB4QKn5NKHQI3oLJdA3EaofB0eMb
66pyr3Ehrar2cDyPRpDtm9a4EIE8jrHLJ0wihnR3PdA5guBhxflsNOm8zZwVkFrCIpwAn4YK6WnD
tXDqnWMYhyC1r6ImfHSZoBToDrn+Sx3dTav6kSuvpj7yFIsqcXhtxuFHW+9vRf3V1MNPjRyPfU8a
VLtF47ZTUD5hNNs3i4mzOBZ6hcA3PQimuwFrLz64B1Jy6LhGV43VfyCp5GZOAe+aeFVp8+iI/eL2
rgn7MzURbVlKTxZBDrWkfaKLMh0NctRqSUdC00ZEDjS0MMrLheJhxUwG4CnphiLCyUhw5kgIuGGc
UIzgwUfZvjOc6Crt1RvEqV7jYE2KHmjvnPlprzaEq1+2Wp7tFJMJG7Jmb+XOVgANV1FL4KWny/2Q
8S7dNt93XbZ9f1vwauuxuupq6yFk0tGirRZqIxo046GTycHQs3Ob3WWv9+qxa4gPdVN3ljyq051U
RJcFnnnKzdlIZKR1YSrstmXnSxUJIYGZ5ejisB0+LBsAqFy7Cc2GO8urviYdl1eRiV2l13REU8+W
V3pXQUWKns/o0YA4ZOF4SuOzUQsOjXBwzWkr+Fsh9MK14KuxjoP10H3q4vtOw/buhoTVoMbUdv2F
4EjYOwPeeM+M0o1apjualFWwEwa7k8U1U8EYcoY9JoVDa023lEJ9DAV7R/yM09CPlNZfvjlLI/At
zL8g4tiac+gTTLnL3Pwm6Iu9Gw4PkaXtEBwjB9e/Dvnk2dGdFSImG5txn0/zXUtofNTLiwVrSxfm
S9aFn2aOJqreHBR8aRmnscpOfo1okaV0tmFee5DYtm3ORoOFREDKhKLlvT8+tDNv7vmI9WIPzBQY
NBP1X4blrcqcGDV3hrJfyjjO7Fz3POP5QV7Ktjww9wbu0/uXf1U/0nTqW0sxCtekwf+djpu2dkYT
1VkD5/PQxnJfHaPbODeRKsjfQ/SP6ov3Zc5/1wbUlxXD/xwicfJPHX6WS1BDu/6r/hdWHxevzH+u
Pt4B2cSn8z/HNvtW/GhftqWWf/F3FRKT3F9EgFKnsHDlvahBaqb5F84bAYyAsxJlYmbbfzpaTbpV
v8OcKB5jsePN/6slRXmSYgOJMcwXtLMN8Sc1yKWY+WLuwfNEEZQhZLLN1Ei5XLvF9KwjxszOY7+E
OnaBB6u4mIPMPQrDVS5LFc5N7maIYnoMIGbZd7uhmku/GIvky5wEP188Pv/3lPfSpfl8yvr3TPj7
1zgEKTIHLu2FZ6vSi+8JpSFZXW6f+GlX2V8C7P0GGtcxuxf4vX8OU9YO2z7JAQ+PKAjx24Uf1dqa
6AVXIicPjvkLtrTQ7lEbod2ojLgOQaImUekVWTGc+f7008//988lRoTPEAsC8uLVxC3SWlqpPsXA
CCGkbEvU4vdNX9YYgBCX+s4UVWDeJ3C9RZz3n8bJLENPhNZ3E9n3rTpq+ue+csb7xUePj6TMmp8Z
RbmDMlrBx0l301960MdPphHNn6c2re5SffyEOkN5eP+5n5YK/nkf1IDwgdkE96wmEg24PrvxJvYt
HSiLQy6zx3ZZ279/ldPV9PkqDFeASirxK/x3VZBAHe3EdTfGft4o+GUMbYDSVddXTcIu4/1LLRuV
1Tgij4zALMY0jSl7+fMX46hPY7dyLG5IieWvrDdR1XJiaBVtocCbn9+/2Fv3Ra9z6QHSPMakfnox
R6amcLDZ+L3TGVdhKSf6nEDNRsGq8P6l3nhRONipBNNNwh1uMMu8vC96vXE+z03iJ0UU7wdDDLt5
qocz2543r2KSKmLQm+BtrW6I7AY1ho8EkyXMkz3/RLMbHUWceUevr0LPlHILLTidyBx9taXDFjkE
46wlPpMSji4Jewkpkn7mXp5dwqdDwWSSo8bJX0NUqr1MgC+GQjcaMeKflKEwW1RBgNYS4NWhieNo
aYc5D7DWdaCJzojGHn2PALj9R3b+ZeDDLNAwnhPrYy8lrNOfkJC3YFt9mvhDpP+SQLQOQqeXEy34
OGOOpYdpKN52JTCxPx0upiN4yvQpiDplqTm9sJNlQZ+h5vNBo4Vbib2Ew05dnXmRrz82fMb0J2ik
sg1B5bC6SufAHtTjxFdrFINmb37Tp+JRAaAC7e7MB3B6Qvn9KFkqqXrjWSXQdLUjx0MfTa1RJX7X
ZNqu6TucEVgcN7VTRVs0VvX1bKCty3KrPDeQTndbz5de2oIaswn7dN7k6W32kXSKIWgz3xm/pm1/
Y0xiN1D4cBIVAqRyn2SY8EKMI0WwdW11l8930ZR8w8qyGSc8PylVbPnjT18w4gPDpUfJHoFdxurR
W30dYVqcI9/NlPgBw5L7KTGD5vD+VVZm5eXWYcgtuc0msUN0PlfjCK267pQSExArWrqNhZt6w2B1
FyC2CZmPIvvCHpXkb6uRJZhs3b1ISOLe4+4avfd/yevXT6QctWC0Jcy1mrlacAfIBk7QJ6DQKJpe
wChHPNOpIxQkNYJjVRicXOeYrmkTnbny60HOlU2+ZAzULkqi1ZNGNUxbZGTgjQgJ0WFS7YktGiJu
7ppwnBP1zDM/PfA+P3KOgqxe1vLYofmejjZdI2zBhLXnI9qJ72cxCGKXRqXqgD4KE0enLlAhgrvM
jwqi/KgIwvnMLb/12tmFIh7WWewNVoPT31BNCH4MUoJ8G//3leg4s0Eg1TeVBETV9+AzKTN2dwnK
QApoluU5fczah1ngTKtBLDPk6SSOPmvRdpFMy/xprvpBstKmDpdE58cwuJc2YLXInhO9lFAeseTt
EgVC1+L4DK8UpdlZU09WRN0MJbULVLHEAuVK71MFKgJMeTnS8UImi2s6tPQKDNpoEWnTgv4iJSpw
rjHH6H9j3CD7cQpdQJvozr/YvTES/Ckd6XHuKhakvvLJHkHN5ZkVQFmQ7WRRqquaX8hCMea+P/Zf
j0B2xsuXyH/45Ndoj9jtQAJEaeuXSq97bcaGsyVmGc7cTDeyjsXd+9d7va1hA4BoziZJDTbGc8zz
i4VT2L1jJdj5fdHU1YUZCSD3EwqCpFT/rIu+DHYuxfTlqBRc0NqtBrsmqxo5q9b6MQvypZIiESK4
x9q/f0PLLLUaRIxhdVmqXME+dzWL1ZOMnfG5IKEKRsxYPSoGgKv/4iJU0MApWIvSb7XWR3UP2RJp
tC8nvdxnc6hvJneOt398lUXRJ8iEZtFV15uaSakrHZoqpZZQz3ZaH3xPF3vVn1+EfYvGTl1QfDdX
a60zdVHXVrH0M122AF77nz22sTMXeb2qOktgIqdQts9LF/p0julY492OGCY/cZtne1NzobhqdiRe
JdzNs8i9ebDOLSNvjAThcoKmdMI7chdd0Ms9ITgAU9iT4KIqsocUj/IOz1Vy5tbe+IBM5ir0psSh
L5iU06vkhdaY7tg0fhqTQOFi0t6SVaBuRhOT4vuvalWIev6CkDkuxSB27ILhd3otkeM8EHhE/aSc
6POgoN9BidT2lbSDm0Dv3Gsd7qunJGZN9w8a0RDW4i6ry2RnYYb4rA+dOJPb+8btk4mpcTpGYkdp
YTV8piy2KOcXHVs1QKlCg5MRVdm0pCL1Z5609sa1OEtQs0YIyQFTW61UXQW3U23MzseIHD4oUwPR
Fq4ngqa0GQ5RWYA/VOdi2Bm9qtWobocpB4iYmPompAGRIIxpOyxnTvGIHZ3+We2WebF7/yW9MepY
yQWC4uU1OeugyHwK1WpsSunntomhIQUna46xPPPY3xoKJ5dZDQXbrvScKoL0tSZy9uYkwg9GRPKQ
tYD3AkXvjuFg4+k1XSioakArMRyUQwLUnY5DOHr2TEbv+3e+Uoo+D0+Xnjt4Hco6y2x/OjyLboqC
STMHvyqV6johu3IDs9yWwMb64cnSYpNm+1y00B7qhRJKKkrjUwgCutH2mPvoU4WYJkH9VqEX2RH9
nwjxqY7NVHa2B62RHk6NW2sfmQr5eGaR0VSnUFL5VqkG8Zmd0UpY/ft+2Apa5FsBC+K+Tu+HdPEx
DEtX+nEt2h3moGTfT0JDQYd7xM7xZ0No+JnY1KCCtu0vg+5ywJohB32TZHCzJohT+5ku77YhlhQf
rk71KMt0CrB6/4N0HIdsxQLpS8udxqb5K+qk4TtGH+5LrKTX8DyL45AM7sGJHYe4lrY9KuCaduSu
TVtcV8OZZe31B8Z8CWMPh5DOorY+41WqDSI3UgdfVVrFixAaP1oWbrBUFcnH9wfL68+ENFqeqYvQ
EtrRGvtVj7I3rNkefKWZxCFqs5912msX/8VFwJeJ5//Z629REXXXREU3+pTahm1JqqNHiU8/My8t
087pjoOCFwJPZiVkYJRyT4cJdpxyZqMw+n3S/gTTcpnAHVGBUG76jmbM+7f01itatP6c0cj1pkB8
erFgMOAbl8Ho6xN2ZrJDpn1OLsJiCM7OfM/P8+n6xlhuKHwuV2MtPb0WEs8ESmA6+U1oEl4XOjEI
/FTf6zTkt32h1JfulLbftNjSIU+kvXXlQCiHo95iaOcEk7udFycNwAZjDnP90Nnp8Csh1bc581De
GEwanC2BxHYJBV4fYYYWBa7KKuyLaag8FZudZzXhufD4N05KlAY4IgOfWgo869JmnesKxh+eBwuc
eu+2GKVp+BvIugarIb20sdXmIgnLHjxu22rEV0N33I9B2N4tCC3tzHbgjXFHVQ67IAUnFt91mdAM
Q9EI0DiEOcfatxnKNaPbTvzCXsD7Y1GfGedvFNnckwuuBjrCVKXOay7YOVXwYZpdCEWGTtYAnJjL
CaUCh6Mq+FKok3rXZZnY9+P4Z83aZU7mN1AUojTD5EE56nRMYsAlcCcfZ7+29fpA0FWORVvptoUI
jTP3+8anxi5r2bdyQjKZGU8vBdchTuN8IDOKbCFOnTUOedkPe2Nozykh32jQcFt8YcS/UAWgGnB6
rSx2aAMN5kzZyRGHnvLz1ggBDacpWbhK1BuUIIoJqRrWz9lF9tOTqOYlhCzeB42WnPmeXpcl+DUO
ey2qw4BaVXH6a5SqcYoplbM/MTlsWq03P5c5eaOxU0CLgRq9EEhIMxLiqWl65cze5q3nDt4NPxZ0
Ez7q1TZPo9LeJYhwfH3OvnQhgo0xLx9aQSzB+3Pp8958NcGxc/33lVZPfUpKLC2Dovm5BXQecRlh
cpreVsnW1bruw2xYEVz9IMNhOohW8/uw0alFVLkFs89BEyIow92HXUY206Saeo9yEfIy5Xu33CuF
3jw5cY+8zoZyol7zhepEN6k4cYu6FK5XA3eqz9zT60n72akkOIxgi6KSshq1iLrGQjMV4cMLIuwn
rpSDG7W5T6ylpmAGqyZ368IYwPw/6uDK2kp9JItexapMmmeKXgbaLekc9i+iaRWVhWxQ7lKl1x7e
f/jrORsNBAhGoePIM1lc1mjJOHasaU7K1sdRZrInFfNhcMkD/9Or2JQCoALrXA+U6WrKGqwcokbX
SMobyaeelJcGJUSmFWcus56KqZ5xxKQ5ZPC90DRdXSZHgU+SbTP4+KTs65ADLdiW1P2sANA7KugQ
787cls4X+HLkIl1l00T/lK02/Q5ndcEqgxbGpkn1g1rYT12akclUawQyoVzt+9DLEpsOAFR+B1Mx
hW6QPhnJLAuOL/zRilQ1vKYNmwCIQhQ/2rVsidjGOk8AJxBvcoHMxbORs3nKPcBQ1gctjzN2GbUV
f235t0ETEemewFST7fem0cKbVhLfGw0KOK0yMlW5sWbU7J5V4CPfxlrTku5QNqaxSVrg7ZtKT9uZ
44HZ+7msSPWMBmNy4LO4CM87FCvlNjJFdRMrTgOygjrO0/uP8Bl4efoIaYirjok1iOw0DpWnk5yU
JCUURSt98u3BjnNeni/cwVFvjZpYbKF8NtMZQoWRWEenAJGvWjIrt3QtEoICjMS9VMsZrqNGj26T
zgjztnkSi2xDrqDyOPW21uIkttXLaBEXXWukKx3jQIuQOnZG9z2KnKo+2MieL3i9vJl8cCNfbazm
Psocmgxh5iwkvCZVyc3pKnEjQQyPm6DLu0tysHFlCIhQVCInwtc2SDxDqG2iNx6IS8djF7aJAm7e
JGe6cgHvEd6hDzfRXAtUiOXUPiDcQ/e/hFOZ3qIWS722kLLaECVvfqQPWLk709Kiy8nsgBDpYJh2
89CRUxG700yERmc385UCZkjHxWd0n/W0QPDay1Y6Xtig27tycOfcKOHcfyxLBxxWFqpfGWEyxzQv
IVCAGFBVb8JGCVnQjgDQpCIt5cHU4WYy1EJCV/S+vI/TtIb/OYwONnm3SkG3hoWJ690g4K7Ip+iC
EGCgTw0BfA+6wREGM0u0cPxmwucsDRwGk3PjHN4fQOsJjN0mYi6X6h/HJSRwyzL2onLaTnmsSzKe
fVVa3U4rqDZW9Cb3f3wVKma0ZxeoMJ2Z5Ve8uEqV5RBWC8jIjQG6RYgUUWlqnjv4vdracTNcxuKG
FlkgTpzTywRll8tAkROSrba6UK0ObzzlRy8R83CY7PGbWWrjpp0EInHJSbt10/bMYW05Ta++x0WP
uDQwab1Q8zz9CUhjg0kZAkn/VNNw/w9PhFYDkFKBQWehmV/UCekQ7vTz/Qf8So2y3DozAWcHdtFs
LVfXLbueiCWnpm/QEseAD0VpH3MeA6V+xXV/FV3VQxmy+EASeybFwNIwX82z61uKYnhDnj1oxVAY
wB9kT+jH1HTQt0L4dB05r2daJG8+I/pSzFucAZFZnD6jtuhRpUuj98e+hx5mVPEBlLULt4yjbUoC
HNpqt+MAZlfe+4/pjdHOTEmDmVWb1uBavaiaxejIzOp9ORA8N6iEfMWUcM9cZb3x5F1QS8SVCTab
bJ5196PQys6uVWXwB0eJL9R+RqYNzbNHH8Sm6u+uyCMH7lYd/epiqF8AwILpXNlned+rcciHRvMR
YRJIi3URJIHd12STwnF+cOYLkjZBSZBJ+9Es+qObNcF9DtX1/v2n+6qct9w4210K/XQsdGfd8lQt
ekt9qE1+rLrYRboNu7hbjo/3gIRo+6geC+A30J1bNNV+xdSeaYscMtme+R1vvGZ+Bz13TKvP/ebT
AdbVTcfEG3LmIZ/m6EQ6Ocyqa1zmyMc2pZiEN+qEkungkHYcDuBImpNNxwh+4rCQNPJC1zwkO2J3
5octG5rVW+Gky8BbJihOvat6Z9aYeFIAVYLZlSMGCCBcEJF90oRKImuYGmuzQzLbh+k3mPXOfi4D
2D4FG9j3f8gbo4OvAKXH8qKYzlezhVsGuB+XQ3c4SOgvYyE/jD0peao5EgQpypGUg6k6vn/RZ8HD
6u6XbSUbZur/yydy+losM0sqUU0ciVAGHQILFo5Vpe1hmBWymyKAXLAc7motkztDAdXVJGThTHQL
8OB0DkHzYHNkUZArGaX1tZGY0wbLeneFyEjZN4QtH8nG7J4mNx6OglTozYjtaKv3mnHZq8bDNJPV
y6zMyYE3T+BjCSS7C3D/zAO2kqLIqXU2kKVUmxYLKac0FLOtBiDvxoj74vr9p7HebPOt0BNbmkk8
EejMqxMOJPMg6Uny8xcM386BVgc3qMm3BB4R6qJPxpmFaX0eXa5nqBwULY2F4lnB+XIJrjta9KkM
GHq6HPzUAuyVpREU8qgpD+/f2hufH7vRJZ8A4AM159WeVAkNFuE5JTJS06yLYY6MQw9/9cxX/tZV
KGrTXNYRmUE8OR1NMQLKpDR71W9NdrR6QdZzD0v4zGN7VdNYntuS+bFIYhfA/+qMUsyCbXsbaX6Q
sciimFk2fYJN9UdyIqHuj2P/SDg8eSABd/qpDEct9+rMtOu9khpq7WVlg2nlz58w9eBFT80YctZO
6yrQY9BwrkqqoYOYJIX8FDPXnrnKG5uKpfPIPobqHNyJdZmqNJ1ExHah+6k5J7uyd8NpG6p5DOLL
zdIHUSbRIxVcDGpBGNZ+0gvJEQ0uPBvwuY2/0kI0YmL/8uK75UTtrSC/GpirNWiuZxhK6JyZ1l4P
CX6vS9NqOcka9K5Oh0TSuxTVJpMShwr6OghMZ6tNfXdmeX/95VL0R52HjN2EyrHeMnPQd2ZLlrpv
W0weEroJhy3RXc9tBoxqmGELvP+237wgheFlJUdPsv6eWOrCeWpn3bcCwgOcOGg3iJm03cDR0hvj
zD3zZT1vg04nau7wxQWX5/xiu06JQCtqKXS/ENMmtONkS7o0oeb2dVIRbQmEzLnolS7YJe4Q7PM2
Ng4UbCAkyLL+RD2k2IbFMF2Wbf1tTJ1kV9OuOBbWrOxH88zLeD2t8VMxwaLbo2Zhr7f8hWEmqFz4
qSSrxluWVzB7CCe9OOjSM5d68zW8uNRqWnPZ8cwjXQLfNfJuS7+AClNmaBtrmKI9zsVz28i3RjNf
N7gN9AYq5fHTtxAaU8LhLNd9yMrhMYxV7moqhzN39Xor8Pxl8wbIllGttTEjACQ4DkCXfQs2mEdS
gO0XVpp4REGA16ACsENN5j6+P6JfnwBc1eTrUYE9LYyr1dxdqBr4YCcVPjk2ljd02S+1Mp17etzW
dbsQWOmnzt+CWLHPzBBvvUMbxpTlLhJEpI2nz1RY+sQXBghuNKv4gll7Im63nG8N4iOxr+ryv7ie
w4TEt7sUo9f1QVmZpoTkK3ylyyi/grqFpN1URLcbE1apvDxztHrjc2C4cOaA5mNxCl2tVtS842mU
+exzyPm/nJ1Hc9xamqb/SsVdzSxQDW8m+vYCSEefSVlqg6AkCsCB9+bX9wNWzYwSmZE5mk3dUlDi
AXDcZ15DECdGFVVE7U0UQXxlpDOrE1wjSGVgSoy3LBb6UYdmJ6Kce6GV8jYLrQdwsNfAdGdeBzAw
lkcIns1w5MV0Zdqg25JNkNS2SbkjJsOUUaVD4+dVcOV9zqwMejFgrkkbaE2+w/p+O/McFAgrqZAm
ZspWn5oh1x5itFA3STsqW0qByZV9d3a8WSoAsy3KIievFiK2Sk1X3guBV7dFwvalTNpvkmbFj1M8
hFfaEWdqIw5BDEvQQmIMvs5iy+FdphRGZMp7s5CnbY0M5kELUxmtfV/esFvDTWCXSDIndrcxmiq7
rftYupIBnJlOnsFSdZzGNHCaixMtU5p2TLnC9zgVFZuoy5EQMoW21aiyXvm8Z5YnkRtmRSQFsyjN
4gpDsKIxTZC3+y5S/btxgP0dVJV85Rw76VNAMpqbeOSCDj09wrHj8yQvc2RI54gDac3ihya1XMga
xjdG5qu3tYzPrtwE/a1qTbqn6ZB8zb6RNlphqtvczFNcPaM3qdCUXT8W2SaLgb1cPmnP3eXUO2YW
1gxQOAmT7UrYYy2n8n50WkjCVh/eG+i87qI6ehkgcm2Bg0W3SZJ+UYMsu7dGFB0Qa09XSP0aX6QR
5HhT2eAoOnDiZY/gq5RV1arJYkpLVwKdc+uDWUP4UKOMRevs+GvaOKtA8jbkvdXYcCVxj3/uLH1O
z/1rNKIzN9DcqaRWB8IHVMBiKBVVGBOrC2WfNMyKQe/hYUB/9rHBwRRYMGZMcLdkbgi1+Xl5Rs69
JDcCGjyGNWOmF2FEH6l1KLpJgeSBnhEGH99qozcwk1K69eWRTlr98+rkmp37AyowdHmx32y/wZd6
rNX9ZBePOZ2ArRKkzXeuhuxDoiUmSr0JBiT0Yb4pQ65+MnDp3WlWdOXsORNicM6R6soqaiVAQY+n
dQgjnKeqTt0HaoV606Q/Zr1trloqJatJ0MzyA+XD5Vd/Pz4XISy9da4MpNMMrsL5mX47zgu0HePB
N7R9oUTVzLkIk3t9gGbl0r5MYpfT7TaNTDhvdh53KnonlWGhQJDgfW6YY7zPSuMX/cUqXKk0VdbO
KDtfcBExv0sEmtImtAKkpPCuAw3VWnH2S4h+6JG8qovYQ2QoRchKsjSxti3JxiW2dNSvSpuOjyNa
19tpbCTzQTfq8NYqZ20UlnmJ0kCa3vlxb9KSnUSJg4djFPUqyn0dKQKp7+6gJ3W0q6Z6hI8mh4hb
41g74USLTfCIu4JiPmk+rbMHxcK4mS4IXAhA0KgaeqbR1oOXjP4g7XA9Ure4a2Z3spRlPyCMmfji
EW491aoJUg0qZb6dqBnmHn4X+RdN6mV1laGOjIVuWHRfCiy8UZbSxE8fufripmmx2qDaVzmFmwbF
LMXk5CiM+H5wDVp+blGDGEJkbK6cQCpdHLloQ9eOKmptDzznyZoK5b6OrOnTlA3tL32UUTmHxLjC
ECx9yWRfGgDE42yuTHmyu7zGzlwxJELAzLi+FVg+i92F9Y4kqX6vUWLNghv6iDAREVje/vEo8xbG
lnPm0arq4iLLrFr1heRr+6SM7I2vot8Lvfr1DweZpTkVEEHy7DdK7fZ4twy4sAxy05j7qOnLdamb
zmqKomt38snJxyiW5gDNswwVZsoiOMUdWR9k/Kz2g8AYwhIBQpwkObvS0q8dfSfHO80sdv7MTCbs
JoI8fqG+j3W0TmJpn1u4PbZJ8YwjQYPEfCbdNvgurWT8bFa2nl+DV50ZeEb3kGBw9EJRXUSshpgm
Je81aW/Skj5YFT7uSZniyDQhbY3dkCviCVfrvr22Gv9VBjg68sC/z0AXuIPqDEhYHHkl6NNJ0qL4
YOM3uJ+rOuGmzqfkocXwaVrRBJNoECtV90AvUOyM2ijWRTSBO8aZ6EEPZAoXZio5TzryQj/SXFif
sSArnzokUHXP8es8/0hhJULoKMaGdqMEPY7ghD/5usym1Cd5xFQJqT1MkKy6HvLbEp+zErsnYDcr
jlfrKVaspnWd1sxLDwkpK0WSJ+x21VQEBWId07B3DCeIkJFMooMpOd0hSdmA3ph32V4pU+cRZZ3k
VeRKwsFdOyiiJCmo/1gy4y8iHNG4hpXRv5nV7J1mNrX6pliYqRhjX6Zu0zt3IfpFOAHBy1K2+N6M
XxqjDzTPAewQbOramOUERT38HFpD+4kFpPwrhwJMVipqpE9mRKmDEGwE7zk0QvVmxGrGWME4rd/i
NLlBJFxw/Ac+jB6tYTHspDju7/E50z80xiTxklFi7nAhNIMQZSdrWrdOHKytFJCCW4fGGK6qRmt/
diG0HS/qOyTkOlXrcK1xMGOlZh7tFClRA9QtW4opdknf3sqopPs5Ki1yIH1rtST+ks5at8xN7kjv
byVuqe7pewqF4otulzXqL35ooPvUhfXX5t0szSHe2tvtJDZ4lgQ3pRPHL0nVagBAi1Z7DA14L25I
Guu7A7j44ErAfhIkzKuXKgRdI+aYusBix9aUTAkNooOM6SPCHrK0VqI6X7V60azrYvZ4Mu3hSsB5
Wt2lA2LBReSE1Tn7lkRJGYn2zGzt+CAJGnFGXxafYQ+OXokxxU4de7HFrzDZxjmN+FBM6k6joztN
sXJn1Wb0pykonGhSFgoxtHFhg8/n528xizCZXif20wPPEa5V3ddWYuh1t+5gxAYjho6XT/3TnJBY
2qBPSROCMWFAHA/YJomji7jOD4qIsWqwpGkrYjjncZ7WT1Nnj7hpmjJfP1W2UZqMz8oYqy+XH+Lk
FlWpV+ik9swDV/qJMLMthbadCfVgBX5+Z49Jd2di6XVlos+MMutaEC3MJG66E8dvGuASUZp1qNOZ
VA1CH8Ncgam6ViE8veBMShX2TENCalBdMn45uVQLaJq+N/QqeLB0X3GTDF0mHyGBy1/t9JrBlHem
9gKaep+94/cxwqGb5CrW91MNISSk7TFmo9hmSHCs+y63KLm2Ggey6fwhP3zW8SC+oPQz88RJLY4H
zsYQMGlU6/tKdSrPlKz6NRjwOHZ6Z7yNzb5fIXuTr61pkq6t1jkIOb7fqHTPyHYqvpC0rcX2qNUR
m48yNfZ+On4e48bErRNvSeyfwltlFuTKy/GGwyVcmXruPA6KuHHMZNtI4ffLH//9VDh+Ei5Z6jZ0
1+GcUmE4/gi2MlIs0gpxCEdLWmVRGGyCGP+GKQmlrZxJwapobGVXKFXgBbZf3MRaaQFV06QP3Dn2
2o+FtjPt2N5FSmutxxaCsOIX7cGqs+i20cZxDdFpj2ZRjA2M0Opbq7brnQk04lZNLby4ZmONjIvi
ygl0bllRnyE35QS2TpqSZoFNidMaxr72u/bJmCgJYDxVqTs5kV5YVvBpIcekBDHx9OnyR50jsuNv
Sk0WQhS8SipUQIWOvynXvijSSDP2EComD4vh9D6yhuAmHZP+Ka9s7JsSyNOCywEj2CuXz5mTkNFh
/NBOBDgACPJ4dA1rNEcMBMBdlKN2kkXFrgvG+inrLfsbpk8IEOs1dn88VnkAeJRgeGJUT5c/wUlJ
kL31+0MsFrjjW203ZaFJn6fDwReLg03QUyMwGrQzUA2I1pfHO7OOcQEwYUxCmCeeXMJhBhgRfYvG
y76SUwnoHF5AXzVTpK8Gd92zUYC99RrZTgKvKRrtKyGRghtcE1fAZtQxbHBc9XHDDhB+TjZtX6PV
aAK8/UpMBOwvSkYT2x2guAVuXXW8IwI3wIGQ1MH5aCLpay0qjCFr+tK7RFH62ouB6f4YKsK2y296
ikxRSQRofEPbZGgAp8fzW+bYUTuVbe7HgQ5/XkvSjVNXGGGmfruhZim7Mj2tUDN9MJ3dk8B21rF4
2KIJ0RxWVNxHLz/R6VzzQOQnc7VZRh5gseBqNe+7Pi/NPZi/6oDR0xunV7+zwtS+69XhWgvx9P5j
OBY3fQgCDLKw4/ePgDuWkTGYe0WJtHsjT3sqT114c/mlFqJ8YP75zCR5s4AIvWlo+MfDGDPWnJPZ
2uulZHwH2E99YgwPSqQ6T2qOamogNdJXbZTqj10yDg84LN01wpF+wnwjMVDTwFgHqm/HK1lN/b3j
OwEOS1oceZnSjVcQGPN2Oj5x5oeFL057jXNnGftZiRwVrT2a+94KJnCdAfKS4C5hO9bXZLJPz1X6
CpT8UOKYETfLjRabRW9GhWbt4z6fttj1KlvMyVEdlYZkZ1HIQcG5d1ZVZ8tX9viZkQ2C6jmyhOd9
UvbPEq2ZhBUGBwVvoh11p2ETYMmMoJ3UIrUKG6OqYOH6OIeuriyGORQ4/r7UwwllaZNzqIP3OV4M
tenHoTWY4aGvw4OK+us67crylgy2WEWlqrvD1E9uTFx7QMH3RUOt4srLn26y+QkQKiRQofiI/NhR
QI2rpaHKuREeANqQGSJG4NEgwzB4Av3YgoG+cn2eHY9cAqQN5wzNnePxYjm1gjGxw4Noy3qr2XW6
C8oUz+fKRmKJCb/yfqc50wwegt1jclUb4OiPxwsBQydjRZ1BtgTiEamEqIu4KQYnc8cE8+kkRP7+
yqyeGdOgjgt9aQbeQLE8HrMFrk2rXYkOKkrMH0YD8oNbhmmiPwQ4pba4KePNDikUvHKsNnh9BV2O
w1gIxhGSU4B3oaurXd/jmYUIczOZ2lsa9oG8wm42fRJalV3TrDwzK7SagAWzB4HxLA8lHNGQCLVj
cUhZBE1F6amLIp3EW49cEw3Hyx9o/uaLVU/HBAQwKnWEx++Ymt+SuMrAobyxA3EwEkRnAVuJlWrU
mABQVb4SEZ8fCtAvEnRzxryYioSieqpMdnQAtma7Lb6V97kcph5+vPWVlX16f5A48fUcWmmclsui
axeXUlANtThoUxlsIXPgP6cjinz5252dqd9GWVTtJCWtJkMwSohnq9fKCShBx3m25VLZQKuZrpxQ
Z4ejNzBHfXirLJeyPPSdZXeyOFijoX8o2wJH33G0EPSUnFv8n6+V6M5tHRi2loaMBNXcZecnrGRb
x61WHFQwfxs4pc0qL0y8RlRCKQM9/9UYleb/x0vO7WVA8bwkhYXj/WqNadDCexCHmTSzQ1U99BDR
MNdhGP3INXEtkj4N48GhU8ShjIMGDgvheLgwMKRQb/r4IBQpcy0tu2sG6UNa6r/UTjs4g7jXU+Nx
KLM/VQDhkqPLQ2avzsZWQA8XA1MkMZSEs9BvOdyjwEJnNh27K1/zTITDRTarXJJ2c62qiyXaYA/o
hzJlKjRN4HNAqGq+ZPBocJGOScjcKZGMG5loZkUDmuInRom4k/gdOkMR1mdI1PW6/NYOUNmmqc9x
955qY43R9bRBjXxqXZQf4mtlrjMLHY4HuxY6/CzgOS/M386kIfaNycd39mD1+CzipFFuIzOOtvEk
TG+EsXllH585mIiqZgI+DU78guag5LfxoAsmo+0LqmpV9xJRDr8RdfcGLeaa7NOZYwmwObT0GUbE
kPOL/zZQOfhOWnRWegiCCMp0LnSvUa3hyqSf2beY/9JJhB1HUcdYXLNmOip63urpAckfumyyZK56
qGtebjrxOkPHaYW9o72+fBaegi9n5AupByH1LFS3/IjpUI2d1AbZoVcq2wNTOYcsA8YD3SBvbQAG
2yrM+0M66GDtcxTbROIYrwXa7ytSaKSUfUSuHUcoXqRBhqpau3zUp6tFxDNzbRNazl0wKrdwB4+n
oG+x+w3M2SA6aeM7W56oscv9AHPQbq7Mw5nZZqopEtKsoli5xHQ0DZJOFtT8Ax61AxbJEiLPCWLa
lz/8CZ+WkwSiJQgEboX3wOH4jXA3V9BeivMDhCYdwLhm3PrYxH2dyu59V9NKoed6P4mg21LYyTd4
U5cPqJJSMzCMclNMDRQfqXirijzaAJ7K8J9Phg3GV9GN2SUvqjCgeqvF9COAZuclEhy0y+9w7kuB
UaA7igQd0cgi9Jb6WRmys3MCUVnhFK5NdDDCaxyTdzTZItaZxXLI+GYeD2iw4y8VQAEE5OcUh6zR
Y5aj6KItcvpIvkltqiWrViui72EMV3hVqo32eRqDwnJ7XfdfaU0oh25Qh0++GhQfssk0v2MTXtcb
x6rEITdU/weUOjWjxjgjrivRKIUb2356ZZ+d+1RzFXwuP7/LJR6/w4SvdxnlcXHQ9HwWQsBW153q
1Hm5PCNnKhAwnlAwBvEBS5K4/XicwDGLYcBg4YBbOfIK/ee8p50S93TDair89VpvlbUokeOejNpr
h/6m7uWHfPozdfo5Rec5CE8p+VCngn11/BwaWgNMaCYOJuZNHqJzw40wtM7ThFNvnan/NWbWpvWb
6pM2ZMkVJMiZr0CgSipsg000kSJehAdKjHk1lLzsUGmdBYdUGT5rIeYLcIrMrcD7LnYLDXsUQ87D
hx410nVhdvYW0qrwTLyl15mu5Vd0Os/c6RxfM28QvhSQIGdxPcKXC8JQo7BnaUPwWtXxCKcXFNfL
aHZS6kqlmmOmMmJM7456dCfKStvpGmw6tw0U2V9H/K3viaVQ9h0iAb2kKYdfOKdAYMWrGo93ohX5
WkfjPXA73nyAz6kn0OCm6YB0y/FECj8dEtil5FC1Xj1rZWh+SoK5BBfQoEA3CsHJfEX+4fg45Vnl
DTNSbFGljiSvj5DB90rDb+NNmbX699yXlYeGl9uo2VCxzwapA6BjtgIyoC/hlFZzFkJjNFsV6P6o
xvtO0mHnWIVUvyhRys/gCdo9mq2dv8YWXTzZYzTaq0Ir+2KtwIuOV40jxgejJUZcUeUc4PYENtSB
2skyr/MLydxoJfDcdW9jbOy1lZYUq0kuLWpVoJVupKAN5VtpCusthQU1dQkysoOpVDp44WqqMK0J
0FAEUSCtyAK9RliPqBpN+6IHpDEZk/kjRyWmdH1dqj62jdrGnorz9atcWXrsgf7EQ6ao4+yH73f5
S5NMJg4mip3tGhs1FowGfFwtBtrFiadLnQ+UaBgkbIb62GypYuZF5Smc74j2+ha4kzLNjEMTG6VK
hTQYf8bwj0pvdGo6qAIZJdONE5Qo3bau7V+jXtCUvXzmOCdn27zVZnwbFU+T4s9iYWuSbkRwZKaD
WcZAiDgPEI0s80LGyDCyExjIk0UA2E5OtpWcpJc/CYCum07FeXwFUkSJ7+gJDoVb55X2pg6D/9Ho
Gr+l5yICr8Ilhd2BGiIGLGj3fiu6yW88WHT9Hbx7GcIrU/ActSR16zbQ1ZfIbsLUxSYVpriuVVj/
jcpwpw7NBCs3rEqGTlRttquTX6NMnT7ncsLGKbuy0FZ+Iid7BYUtmk3NGCdrGLwJJt4YRBXrGDee
7xgWdeoqV+1GXfXseGIgZ+yhaCQ2qZ3VFdrLEGX1TROjg+EiyJmOW0N0Y+dWuk4fZkgatcJCAr0r
qx7BceVa5xgbuy06xZVgTDQQ12cPNCvM5HWWj+lKqMLBcrtEi6EMjPCnXwR5BGAyCBMvTRQzvIXb
J5EACC38JU9N8AWFT/FBCVtcm8rKREGwmJkKuja7F9LdcNZ9OoFP65MYqXhJSyfsxnU7W3NB6i/o
2voclm0QvPplAAm/Vzt4cr0Vzi5SwMs9SSr9hzBO4/wxaGK1xxnZkLutPYI720xVnn+4vMZO6os0
BGfACafHjO6RF5FGGPkiidqmPvTCTjyjKKxbXa0OtRxUbmegVGok/fcaj/Qrxdv5dDs6/Sg1Qy6j
b03bYhaMPj79RkEMJqaxOhRxonl5i6RyHqjIMPp6uW26q2yzM+85U9fnMq4MpW2JXapFpgy27jNe
4t+1Ce231tdswL7pXVtlW9YWZpOq9sdZLdc170ikSauR7ufi86pmoNiT2tWHcGZEz0Lx68REmP/y
JJ7E8LQFrBmKCl6JMsgyjqunlO0pp91BKa3D0Iaviaw7971eqVdWy5mBCH1MaodAplk3889/y9f8
BlmcQG3bQ44w9oqkBY4mLYFNXFbXwvjTBUJNFAwWS4QSP/W/46F6BdQC8eNwyBAe9jgTpjXUSvvO
GhPLG2YM/OVveNpCpN77+4CLpFdoOaCldhgOkz4oawfOoOeMUPG1WEX8gttwi2Wn9dkwuJaLEHcx
Cuf5lWD2zPc10AAhIQNP4aB7dPzSOiZndWU7w8HRsl+5Y8QP2TgpRAGyfSXFP4Vh8rpktXPMzJqh
vHA8lFmJuDQqaTgMqpJvpdTs7iqss9aV3o93gCRsrwx68ZzlfrULeGgPcFq7kkrj2pOce+d3kW0K
TqQhywcZRoFEbtn0ZOd65Q59aazNJsxXMb7DqytzfG6sGVKI6yndcXWJk0QKBvROUg2H2tC2cRJ8
6207einL0rV9f6u14SrWgu04lDegIO4AVn9sWIZuYWnSg1WNMmxic3f5mc48EhMA2JFGIkWQZV4R
tVpkT+085eaQbBGQ7J9ED8qxUiks/fk5MYtZkRdjUk+Rb7G8nDLpRp0ayKEyGtBpsbA/iN5CQFJD
QOrya532pikcmfQQMcaAmAbOZbG+wEFJYaArhx4UL/mfbGXyRif2ytzOceD6Rb0oJA+/TULedFY2
/CRLinQf1QM6uYJPprqTZeT7kouzd8fWx++CeFrMWqrQGxo/1dagAM3vE0TRpyTi8vWqof81THn8
g1unxcywl6Yb+L9czdYANu1h8vFsvLKTzk0gTzdnh++yo/PPfzsT9SHvtGA0x4Oh5Rp0ERywQspa
zzQXyivp19mh7FkOgr1CFXOxZ6Wu7aQxlsaDM3bjKpuV/8IU96lgDMdrW+Wk+8f8gaxD+ZmC6XwI
H78WWnC5OpmMZTSR5eUN7jy6ZKJ7niFrrknhAwwZaRXDrN8xH/e96uRXPuw8wnGIAISFkjeaAySa
AJYWT+BIxkDwPR7qBNg/2l8yMVqA3qk08X9RjH9J5DxziTPTaxfqmctnvq3phMP6g0y2uHzock1G
2CbTwSCvwTmUHmBl9iXZEQ5k46D8+b6k0QrjGYI62N+l1hwOwFVnWaN8cGD3WJFaftJSrbkZeqjo
l7flmWMf6tbMdSL6Iv3UFgFJi7vtVCSJcZhAU3zyHXr6wsEy1StLqF1uh5DvTS6BQ8DfOkHOxZmc
QV0FRQymp6ytz5cf5zTBmVHxlICZX+qCS7qjXgYdAqJWd4jzLIZcXDme06t/jNVAuxzo4Ow5NZdu
lks5U52oLNWSGqoexpu+q3hnVRc3SoPXYtw1ypWCxJm3simOGHM8hqzfEi1APR4JjqDSDzKiPm6f
UQSrcqfZXP52p2t0rtqB9XK4xueW9fH2aIu6omBem4esMrLbGDLMrg20cEseMezGTpb/FN3EeTDX
sQHFzzO11Nj26zKZRn00D3RWFC8lrl23ci+8LkicXVPiB3j5/U63P+Qf4E00a1C/5L/H75dmAZoQ
SmgdFGeAMQorHT5MI90EJQU3Zapqb8psaztJ4c/LA7/Pz/HBw3X8DlREclbnEDwe2QwbZEQqvixO
Wf0vXSeoDqQET7JW+sQnrp8LOuWrqLZB3csJpJwCm1LavPoakYTxUQmNxHOE9r0mQkToL8wONnrG
G7+xdDeyjGx35XlP1xu3D0kUJ9Y7zXZxUNYxVl9Dq1mHMpGytQldyLPaWrz4ObJtco96pOP30Yp0
a7zP66wgOw6itdIU0qq2zMINYeF7cQ9K5/KDnT4XKApQDXPlgg7PEk7hd3wOIxiCZ18FDE8srXoC
wcpr18TpTQUFnRMJERbGwPPleLrAZ+FKTDP7WaIyeXDKUiITH1pAFErR9K/54OsHq6R84E30VeyN
CJAV8qJIUXKk/6oeR97Yyp8SrjuYWPhwf8eSqlVvbUyTdpkInG0oBFgy24ec7Q5FhInxGNTltBoN
pzmMpYG7mJmRaLuyISr8YQ0j/YzM+HRnmlmVossXOrAhAKK7c+9xWluhiHfCcbr0xcKxAamLtsQY
OLHMZE3RJv/itHD5uyqMn7me059WEOnNDkWq7FNZ6Y5YZ0WkPvuTZW3IaNJXuczDCskOf0hXJi/z
Bt5AnlxOoelF1WLsu+pmRGtC6yv8bYu28te9Uio3wD7Ez6hQhMzNlsSBZ6d6VSJhZxZ3dVuJXyUx
KQrnajB9KXPVfBJlm8arfIq1x1RFeHBrWXjgoAk+dIHbdi0MtcovwmSb9FnnJWFisq5KCq3gpoZm
rWI3fi8FfghSq9Dx/a2FGStX1sMcBB3v3lmcf5bkATRFAU07Xg4Ia7allTTRs2iQo3fMXl1pqdV8
rXUJSReta24rS9LWeUm7a0JP7kqMdnpsMfx73Y4OF43NRegQTTjU6D7GQFmsfU2HEPJKGJue1Ucm
RVir3dM4wXu3Q9/08m6bf/HReyO0SpAEqpwcBiXmxXubEZ41LSCCZ9o61cOQW92qCk3lVlAW2xi+
CB4I+qUrW/zkYxtE5tze7DwQCmSsxx9bStiWbCf1Oa3C4KNp83UjXMfWQZXIuGXH/qbAjMzN4iL/
CVO3vHInvYcri5cGG4HEL+BI9BKWlY+mUpWeJ9Cfp9AEjDa0tiGthWr0T4M9Ko+KCCn2+rlcaK6p
By2Q7M540Wod8WA7LztU9Ku8vuvIifpNl2X6Y+X0KDll6ST3q4LwCKVJjBSoKjp+tulFUAOoRarH
RW2vDdYgMnWx0nPduYnJZwhGJyT3V4qSFciTURLHWRn3c4pNUYleYWA1XFuXp/0kDODTc/7xP1iF
oZmzyAnMRlR9RXDz7FCmBazlpFRH6mlTVH22xggkWl0e72R9zwW09zIa3VUwG/Pz/JbuBIhvYxQp
tOfarOIHPI4oxRq+nXwq5fxjXMnqS5n3xgtmiPUV6sLJdTKPjOLg3KbmWl72nipNqmtVGrXnvhpm
H2Ip8QDeXLu0TiNkhgF2iEovH5PC++KDpk469GpRas/RGOS3kZPgmWngz53GFJ5EMwVI/6niUWFy
vxlj/NVu9OgGqeprGm8nyd78HCSJZNBEQPRnjz90UuitiIJWe4ZRMX6U+yzfOQU9vrCRgs+X5/Tc
l/19qEWoRUCX6jrH5XNqU5scCin1CIuuoR1PzwrScwJwinkI6AItOX6hyFJkxJZa8zkcNWUTy1F6
A3Jcw6JzzHZtUSi3gaphtSW308MYK8qV8/G0wAeoiVI38AMw83zPRZwQ6T13venrz4U+2Gthp9so
FImrN+UdQNaXLpMf66m7yfXqqbOia6PP3/D4pAK9Q7xOKm2YdNUX37jrLUlustB4nqZhemhjRTug
qhs+dHEzrZCh6O/ipMgeY01Ov2HW/inLo1nIthLXosX5Hlg8CMHtzBdjGqj5L+6J2mmtyapS6Vmu
yB5cxeppZKPP0jxV/GxvprjEumU2FJpno3L3qw/aXcMhC6O0r0dvaopIwWvaEd8vL8KTjafP9UhI
XlwmKtiz5fzUcQACG3jYQW3HYDvIxr0djNrO0nMtxzonHW+R8q33Rgx0phSpRBUizl7rQIuubYfl
1pv9recaGdeKTmi5BIkpVhWFJsXmQ1aoZbiqR6mI12pI5O7EZZx5kE1oVRhIoUz3TiGFkPnTEg23
QHearzb/1l8N6LOPINhaRVtNmp3M/a9ej9bVhDiTK+u1ybEJMhhl0WzK7n0r6S23ymNpVyW68aME
iX9PY6Gv4IRG9YvNNdq68EiK3kW0vPuut5P+xZGL6L7MZVoLGtmS4+UZzD8vreaKmQji4bOtjQ2Q
XpHeYSBooK8lMtUlZCvUVUX+IqFiUkwDtd0kE1RX6Pa6ypBG1+ypTnRW5iyKQAG2JjDXUyEgOWgy
pS/K+EOgx5V6M0xAbtwmDBB5jDq7Vl3O+/iti9XkI7ZBNfW6KW4+qE2r7Qi6k++RInQAyZSIKRYK
Jwg9BHmpXSi47/y6sg7nc+D3DcKzYjQCkACuO3ClZT6RTEZep4JnhaCLpmVsJ43XdaWyTTW53epq
mN+ESp5uVVHFH8ZZuxLsRbdS+jj2qHpeE1VRlhsWLxeaLiBPZloG998ixkJpNxqrUlI/SJiJIJq+
oyS9VsxvoU0dozY3s5xLbr6ming0Jr5c3u30If7DqJqHgIeA5SpCORAu3vU6frv2UVoxWsNX5Q9J
3poeVExmYBrNbUe4fZvWcukWRdh/69GIRsTzSsxxAlQiqqXq+c4v41bmBD2+Opq2MXzLTK0Pk7qP
kodaecppytpau0KqcjUbq+mo8wrxbDYOTm5fRwhfml54gfGQWjdlZa/1THEd9YvIxFZOq/WVJbNM
Qd+fD8Ak5/v8fEtLtMHuBylWEusD8NhturZvurXtDuvQPVweaHmFzuMgVEH7gtVJFW/xHfS+GPAP
4jvEruqhiuJ1LiQU91qMd3IUL8dZBHmR5hddb/I+sqe4tReuEIRcrYULNORf6+o/fgz/K3jL9//a
V/V//Sd//pEXCK4EGPkd//G/HqIfRNn5r+Y/53/2f/7a4m89FW/Zh6Z6e2seXovl3zz6h/z+f4+/
em1ej/6wzpqoGQ/tWzU+v9Vcau+D8KTz3/x//eE/3t5/y8exePv7rx95mzXzbwuiPPvr3z+6+fn3
X7OW1H/8/uv//bPH15R/5uU/8vof/+Pu7S2JsuB//uOmTl6zn/XyF7y91s3ffznmP4EIUQVzAE6S
XM7d6/7t3z+xgQlSUaALAqGDBZHlVRP+/ZekKP+kp8+/AeICknemTCMH9a8fqf9kDfEP0Nei9UZZ
76///aBHM/Z/Z/AfWZvuQWI09d9/va/u3w5MEPEq7j+zBD0IXsCuiwMKcwKRDKTiW7NLXaO7E8Eu
qu5QYUvTm6ZamXgSoFeUUbPXcYCTd0OzM7U7NMPcMdMgn9xmREAJko8u8llFhJ7vTu49zbytbIxA
1iZ1Nd2ri1VZf+jEVpO2kr+rQO5anlHep+qMPluFJhpst1V2o/X3vnnTh2u/9YxkZTbbdLgrcD3I
Nz6qWePHtALs8xDeWZ/rj+lPNOV/Da/AZ/THEYCweBn1m9S/Buec98ulL7TIKVTC6soPdcT8pHX9
bXyzvuTfym+q6Rlf5LcudK3vSrGyvuff8m/tWxa6cexO3wfwhR9gg/ibdnwbI4AxnHhu3sI12/Xi
rhU/zBjAerkV00OteaPYjDnYGDSikGx9SaRfBNEYOoTuIPb9eOVIftfTu/BK9iI9sZKi1vyASe+t
r0V1sJOdbN8Z0qdChQHsPk6/pIP9tb1PP06f4xdtLSVu/EKyVnYe7g1O+d/sfdly40a27a/0D9CB
eXi5ETczARCcKWqsF4RUkjAR84yvvytZPl0sVB0h3G237dtlWlKJpIhEDnvea1GgYaKNNL/pPDIA
RqtEezWR8YdXh+rXvXq9N2eHOTG7/6RhKjMbZJr4/xtskDmpMG1c+e+TCj9Yc+AMwZjh6X+4PTyg
d2VSJSKAhbREk50wLQyCFscziC4QiPc0Fg/1XD/C3NUmQvrfvNrUYuM6AdCiAIlCeApoBFOLqFTG
zFdaAAs3VHMGCjZUGrGI4dBT04KIpyMeKg0ZeuSZz9QZ8QQ7/XuRez2AqcGanOMx9wDT6ihOZwH5
EGxCDcpMSXUGnBRRHwdab1BHWaO789Z47l890MvcwSkBrj++L2oUDJJ4lZ/QGVSgCXJ00KInv4Sr
pKegjOa56LvkzT/WSIVp1Aez791iJ+ukXod3ApojdSReCDya5Vn49RclJ71OwMnURSiaQrsf0a04
I4jFx5UV1aT2qHbrb+r3IGGLu8U2uulAw44Uxco/+E/jc94DS4emu461N75CvTPdeKTZlPfameZn
stFLoj2K99Uruhr2w0O39llyUxC0S4Y3wAFAKkpQya1s93CmCzqeaQbq2Yh2gT0+IRcaMOCyhu8B
Xn3PP6ef889lRDqf/y/nRNu9CjsZapeTi2DAVM7vENxHFek5dlBeXAJECeQjoMX4JK1DVhlIexIe
9zzVjod2YRQqrFFIPQfCOr/ME/n+c5n/jss8J02mHOS/tzSZpFa+CDOOwgkoSgnRZy5bryR10fai
EQxnxckl/62TFKBQFCGp9QpcXYBLowtZmfO35y45UQ6/xyWnXt+X20R3JMKTqO9ETcG3txmrUlyg
8FBxUNlPe1bR2wcUXe5oMxNLmL3QxBz+ly8k/UjpgcQHTglCeuBtmcxiKGWBZFQF+Cs8z6OykXUk
1cGchuqPpRT2vV3lvb/UTfRXyYDHtBeIjJFSi1WOqmBYHJYTzBRD4g5ykK8CkJpQBUXrQPAMClsb
IHnLXZEjs6wZEMmRF6fMi297STkD8K2ea4Sf1tRdFuj6diYLlFaxFpZhpDimTBMadGB+oSO8ppEU
wHIy6LmlfsrOIYMyawF2R4THHpxlxQGKw2sJYmd6v02fzwnRUbxL55TuD4/p9fgm6+onZwEMDhjf
AMveBVph7npnQGjR6FTujUdtaSylxxy+gbHvXtpt75TbcCYjOLfkU4Crv/mSqxP99p9ecr7jJl4g
bLt/HrBpRWkWJKkgLWDmFc8F0GHQ/fVcNQTFgfRjP25ua02zFn/E1pq710n+6l++1wt20HRSOb2B
hGpA/t9EalVtcI5GIKA6j48C3e99UpOnp7vTaSYqcVmcj64zESe+kQKvkF9nWPk3tYsaQCKsPMdf
1u5L7pYu2gstjcJAdivSE2fhyBTwSgS23SbfpeT5ecWshWOtNDyJTPouJw8K0UhKduDhIuasUS9N
IvMX+Xc9MVP5UvZGWKBJ3MmQC7iB/PPQZnY07eAgBlZMi4wKbjnSFHBDx3xV7EuBgmJUR8fYne7O
bMiZsVyyjVc2AdA0/rCxzG2Yi769Gsu/umF+qLev5n+K/68GPkKRCTZMawPWTFtVn1womcxRTIAS
WLOobnPrfcmMXN1XFxWVgCyl4tSs/5z0zNyfbwHaoKKiJ2BByKDvUNhR6yRayiE15du4RfCQFgwd
eme4S3O1FnMn5rIQVwP600/M7IpNEgb/7opN8VinJ3RayVxpjdnGIXZImtDMEeAWU2+pKEx8l2kQ
gwuVLeYQS2Z3yURc/uG7ZHYSJnL195iEHwUQUQ0MYDzex2d+184jR7E4diiqcxj7lJFPud0520+A
TGaPdsTIm2+RilXM2D/RY2XJZHk67ZDfJwNbrgf6uGTLu4gsPxaRqKz+gXVwNShlEiM+N7UBAGsM
SnCQ3GZQNFQ7qqS3g1vNaQbSsqDFb9UqW1crHORHbYt89xGZos94Z04XywFHv7Zlcr+wX4ul/KSy
hppLjxZLcC1axp0H5+ToWcd7tP4fNAucVUReumijpAbTXATSaL80WOjURKf4smriHJA1tft1YL8B
LsgaacVy661cKyAOvD0gNLWwYDu/ZVuPKYeavC2o48aObrWYQI1Q66kmMT4+psarwd7O0HYWLckK
uIp28AJV/eI7lQ1qWrwZoLv080HdkmRzMJhuqZZrQkPpNMc4NHYmVmXXRHBbquNpBe8AegINHW+T
PoS4pMbUG33Hw2WiI7gP0Xu9auwHcNitcD+fY/pZY5unjj3sDPKA8BZ9ONwk1AFL6SYlmQskVyhj
5wEvAWGfqKsVcpJ4u7w689ibYIPYmKx2p+MRFaoEJYJEs9aVxR+PwBQn69d+DxIEu6Elq6yarRv6
ei9B9CcEEOAsoq8q/g6Q41bJ0k1CWvtx3ZDt2UXNM4OCYB193K4jt2SFhejQPtis0w3/sJyVduB2
q/axAEMDyTPS0WEVbSK3QRErReaHNKuIgmzsICF8GG2Glbznl+Uj9KiHr3uQEOMRk9fdk+p4e4M8
L98bcn8vHFHn3BOBkGIDkErMcW5VTHi0nmK3tjTSWpn7VLGGdWxcdba+xTQvaE9cnzgDGcgypcsO
9zdzErhp+J2l9fV0TuGL8wbliWhoVByVVNYZd4ob2Npu5oRkv+3ZaKebzmIH3UFj9+qpci1xhSHa
g21RNmP1zUmKaQ/cf0RSzM3PpCaprIuiBm4Bnx++qbytvu+sLaBFkeL+JLKRmSShq+dhQy3ZwRlI
iWD7h81qdTrOTM+80JqY+T+F1k+h9d8ptCa24x95KOfkwyQA+0fKT6BA/kCYI60FeisOTfpdhf9C
qb0xAPgOdFPJSiY4XD9WVmu3dmM11miP+Jnc93ZvI/dE+WvDqoCWrC/v4xkp/hpKKe3sOXVFW7SN
1cgkKjLVlqyAJlZshVbEFla71G/aZbtcUI3BoGEmfoawqFXAGBCpoXppp/cN66lGNg2zWktdtdaz
z0xmWFyTApPH7azFaYAWRYWa3eFZkBcy5Gngs8NiOMOqgTTdRSQgd88yfc7xPHfxYTQ4bwk1Dhm0
403sHG4UVsMwaslNRjdSQ+KNuSs+y85IN9C0KdkcNg9PGoICAVmeYT7cZ8Qk40VrQ02/ru9V2AqI
Z+gEFuBAVXJsyCufm3c+oNM71Dde7/A6NypeX1+RDV3RyIpt3z47CYxXhQx2Y+cWnxYUZd4VbLA1
O2G5w40C9Dyxs/Ox3sZ6zqz1xJQPASSW+mWGyD9Wr8HsNdTAF195Gaqcr+S6ZTzDyZdRWXVW7qau
4eRuzwZLtgWkHiUEUXJY4aEFljDbtwI7wm8p4uuJhYZzLLjMdDvA8vPnCgdkpAhmRHZoVfSM1/Fu
O6OhNS4TJ8ar/TLewucFSZKwTzKYNII9wgQFFNBmeARVMf5X9qJTWp1duaM1MFj6niURye4tdAjA
ms5hg+Fm8BAxqtDycBsavgYL1hvTYXEXVkOTdWHJe80RbQGBoLPb2jkDSQwscBXb3sDKZHZNpWVO
aYp6GitYkuJWcMedfMw2hSttaocGls9QL0sjMmI44ipdhoTAPLcKJ7UTy+7celfvBFtg6QqftD0y
9FnRYAX6Ogo2CWxhbnqC7oeeYUjCMKThfYvfz1bGenxii2wyeLYoSDZYbdWYijXiTjBAwc9nGZaG
Lx03BKOdHx4EBpb6xtyE9tJE6Zx2O+wbm4Su71JgIznB3PaZFRWTgNVPUfG3FRXoMPtYVEydXa9R
FjGa5nlwrIKgqCwUx0Lg97Z37H9VDB7OkgQZwV9RHwE4AfkgMsEacAI9R6ADqiRSFtmJs6CfWzis
2LSWGwIf57GCO9Cw0UpYiP2s4xCe6dlZsXRbbztXe+yxnxXiIQ47roY9yg4YToVvpTbKz7l/gdM7
UCT/8ZHKXiA76TG4qel5Zbq1Uzs4fLbsoPrKDXaZi6Q+NS4nB9LO+likAtJiZp4mGY2yjdAN25WK
IyMkwE90Q+HJbzvK1WNjqZ9Hu2U51OJoq49nd4RUAvcmkxmXk/yhoSZVo41zZiiDhsRUrDOrnMgO
MG8+/g0QoaVveQxF+PjpW5njr0LrbFdO4YgvXPbGkKwp5GvEMic48b9LUJ3C3xseQyhflNSxYou/
g+wVX/gniMvILvD3AcPaWAn12AIT3q4Th7/ryzurN/6ODI/A5t/91dkOV+KycPATVwytglZOgnGH
WJezDWp5fI8xsthKrNzGmHCPKbQAyBgwAi71PRbgPhIHX9vE4ffDIxf+KmLjMuPjsflPjBN3kuFd
/MqXrz3XE/zvIGx37TKByOViV4cBoSOgENJD7CawGTZgBIT9cCbmUV1V7vkmulEeMxfiG7q13lW3
4qpjvQ0IP6e5GDk9PHtuzKCZgImscVKsgkIDGkPLNRY0BuQ3QI6c7CKjM1bvRgvSnXLtImG9/CXf
jz3WQMAp8ayc1rSkAgOm2o1KRSQUYhZYi0Nox3ZgBRYDmjSMkwVbQL1z1VVAIZS2Zw3Ls+NDpQ32
wBK8VtuIJHCDQsFYW5ur6sDhcQog2UAJoGn2ZmAi3Rh2/q7CsPBosAW0HhuIekBud+WzU4aqHwe0
mjR1jJvICRnUvAe95lEYJQPOlgXUFKpiJpGSMREFyihwYRyVmk7hVptqozunbQFVWUKNbTvoUAkD
L2nMHkVbxU1XmKDKyrHt+fkC8iCKn2Jbpj4KodbLtel25J7foYGJwZAxfLZslsjnQuU2OCAYLSut
hmUIbeWWfkTHB65tWgSqryVER9RgpHdLD3oedtkSoXC3cuVVtREd6VH5rH2u2PDZx86sWLwxNu3S
hV+d0ZE72qgoh/mVkDVCOWw72o92ay22WFpYnr6DKrXDYtU7Z4u+AxiOvr+f6fEV6XR6uts9R+Tu
riOvsPo8LBhtltGdtmNrbu2JZCQ3PMRSkVt+lQL/yHAtE+YhsERxwdfXe3NZMoRBGN9mhdUtzYOP
FTYwUwXs6QFbiy+pygy8vbQRb3K6ZbbOsDBcFvLZ8rA0BfbBgGJ45IVg9WxQeIXwXmfLq2C5wkpy
cxwgX9h1fDMhW44t5FFg7OLfEf4AeHoQsAXsTKo7mas7IiZOXmmPC4SGUge3RXcSU+mAidnQYMnD
e8QyHUu2kr2/f89QHB85HvZ+igfq2nALXFDLeNbEEuoMqN34mMVMyEK9lL9Mw0tXHsk0pKPk4DFt
+wp5kku0rrCki0/CDyy3UPmhQAbl4p/0j9z34Ac620H52P4SZMf2yMpb1RaZQsWNCAHb7Py1jt9r
V7DkkPhLhfKzq9EtN1PVTW6/iKS5gxRj6f5iqUKqcTkGi9VO7XjVOAXkHazX43DXOOUJWLLbyhEJ
pB3eB0noiGtQlC65ZI4ggTPoKi7rYPkithnzKkE84GaYAITc90fpJJ3CTfMk7tRtvPFdddc+ZE5P
Fvgr0+IhUkRWDyZ8Ay4LuRwGdRe7SFlohtiJcW41yMIvn73Ab/5GISU8JgU2LLbN0rcNHDK+SjzA
CNt6LVo9De47G+9COLfF33SHlmpuv4Zkds4n3+JjrJcI2DIE7moLFmx657MzbGzEpR+6h9JpWAG7
M4R8i/H52AUWGOkgXiIc4gFKe8Ruei4phVldYntinbCCgVO9nOHU5Ew6wo/D+ecuUOSILqKh2IUI
l3LrFj9bm690iVArV51cNPPoOv8XwoxQ+QUKeUoEY+GdYiPCZnDC/YAY5wKfmDrojManXB4W4Fkh
m3hYFbILkxFgV4uIjzcwqwVIWNPp4G7l7zvUQtr6hgdp9YsY82G74yV0oWT4DnfD5pZ4gxBrj1nj
f95bI3wFEz6HTPgR5sfVhMA24ab6mJEz5hwYjIfkAWLO9WgCdwZrhZ2QQLRxhxeOJypGeQKjxudz
d6dxBUIhwXGc9IsquszMcoGP1J+69cINcJgvD/u8ap2amm66E1Asmd63K3WL5eJBdxI8L45Q5JZ3
0pAcwFbaecxw8XXZigbKVb8oVMBhP8QYAnci1J3BZHxx5Rrfee7iBop5ndy1y37NFTOMB5t/ArCt
8IncqIBRYqcsXHJncMQheoHnXbkV2h9CAj2EB1+NCEJbsjeSrVuf+UYOYRR0TgAXEEYHpiDZoG10
nzvL0E4pPb81CFQbWN0GiZAC62eyEFu5dkAsVhD6in2MCeKzrdwEDt/V3EMuHvhsQyvC2cFev+Vq
aHHL38ufNWi15P9W3ciRbrjm5N5g4MCNgjeId1NsuxmDcNbHngIX/PSxf/rYX5uPxDl3YhKuR68p
mlc7ROMiGL9ccVQw8p65mJS2c0WZ884LH81VAcBP5+Wn8/LTefnpvPx0Xq7bf68b9HgE9CPXZZLZ
ERdJ4ptcfKPUADFp19FhE880Ac5dY1Ig9C9dY94Jm6QKfjphP52wn04Y7K6fTtif74TNWtGTRNW/
ZUXrM/J42qIhCEWcmD0yJR1VLnmP3OWJ83Qj73lilVeOIf9IEKxAdle95BBz+KY64sYjUywJeQwV
saYRcRge3/4SNUKdnsE+v/G4bEzfMpMIrw/jCuFt9EtaqtMhbADeC9qj6DFjPsrfeECGxzy+xFnX
3D+eq/uavdNJruPve6ez6a9LJv3KM/ovTX8BaPNHBg8AEzmSFdAapyXkXdkC5qet+eZHtA7xOh5z
u79/vR/oC4KqAGMn93giZ4imr1Em2OG7zEPrPN6HOJQ7spebkewLvLWiCKrfLsgepQSrdJ/uK8c4
1A/SQd7J2/6o3OZWjoB2gcoRHemqCqElcjgcPgP0jBwQ1TyTA0JR42pcCS5qUlejUzAVof7GzhAd
DWyRZu6AYtYC+C/As4FzHdgEf92ScfV0Jvrx/f0UkBPSABjrgr2G7PiOHICMe4iR2ANVDL3nZZsL
e32/RuB70xCPvr5GFLUfyPwh+n9fsnukNhAXVPkNo4QTVSEN/8lf4Xd/vMdcXOYInwymics7eFHB
8fXjzOSPo+hXKzPx7c9hbMZG3CioVeaPNVI+9FNn9Swjjzqxb9GI8wAWYnLTk9tLL7uD4mVibQjq
XzaooLlDj4wFqhgGYiHC03Ytkit2iuRVZIVITOBeIsRc719RajNcZu0dtS+R9T5HLXUpJ/3OqL66
k4lR3YOgW+0l5AO0T/mj94Yya6db6afwWTsCXe3YH0D8lJI+AH81QeujYBJAmi9Gom+NE5oDFbB6
RLybpn/JPmtI8rEFarEjWnno8KJoHJSOmtV2pH36eAXkCdLVpXsABVX/PBsTQx1MakDp9XA2AKIc
Ik/7xlOgCf0MDCLCfBJuQSt1l9iJfbYAPX+KT8EWzMTI3IXICPGYNq8P/nhMlwa7j+ZyYtaDCkiR
45znVpChUigyUUiFyHa9MVDHxfN5KIgh1fJSa0JrtPGLVoZKIPGhs1eoXULHFDKbyAJWl6QM4MBp
hKGiJgY5og4pzPMWOSNYTamjPqFFdabyGFhAM/KGv34llyMgT+vhAuPn2QID4+VJWuQNtrzkZ0DK
lmcHeH4oReFSZ/k3vHypRSbOu0fuB/Vo9Z5Xo1V3Z/zk6W2eZPaQfubpdF7OxNPfvMie7/eQJsi+
O2Vu+QqTj/5taa4LhRVAk0fgeVhGKL+ukMGsWLjpEaV71vajteQlPwbNoe6R+MUqGkicVsj7tfYl
nYYgNB/x2e0vZUkmi1G/pux5vUJrySsBJkKKRPF77nTr11fPen+/27wlzs0hjUmaEpw/yKiQ4VuA
M3h6N1mFCjUeHecxb673+fcOkW/krZEoaJb8d54F4rFypBcRXC8v+WSkbP/N7SVNWiQaJQ29QcaW
T4hwqUFAv+6ST293Jy8LwrNnIQloCFECwbtaQWKccjqQnN4J5C5hd3enjCX25Q4hE4+vryl677gU
/fgc/NhC/Ho2Lw2aV/tI6NOwlRsMtLg57xXwUTJUmjmtk/EqMKfEIo0b6WHmonPa8tL7c3XVn9ry
P6UtZ/fDpGT/d9kPc8JYmgT7/7zTMid2L5WBVxv3p9j9a4ndiYX0F9Pqc4bSBSjianf9JwylOaNT
mhhKfxWjc87sn4L9/nXNfp1HE74zVYHNzhHFVNjRE+moZoUP0BGYesbxU4vKnX3WL919eqq24hJF
3uwNlRTWmbzFWx+WHGoPWHOHMnoarmBeLJMVansIin3g3n3uqepUqCUDZpWj2eM2QyQmIijUa7fx
pa4ipbzLILgzYXmHMQ2OuQMupuhYFuR4hqeHZs0ZU3b29ib+2d/s9rQfJrKBcC+KgJ4GZRpvRbg6
00ZSJSGAbtEsO9D0tkGJjPKgs0dumvNa2J7BGKflLdwPOCDxMl5rl1rRgjZbXgca2bxNBFSoGihn
CNhQz7xujzcPsGiPIis72Zpw+XnJUYMMOS+4RCkPlbGmgHx3QAdLMpF0mqOKttlYHxtyszc3sRb+
Vjcn/7Dy+2rlJuduEGI/lQBA7CBMoJL18R5xjftH+NGovRMQBXGcg4KIS0sv0cmDczjmaJcRKfyR
GXeCq63vJMDVSCZHpPCAZHRWMZK97a5OH6/h7G1OdOYfeJsqn9GP7nMSKADTXqg1JUI1hcVrSePd
iCCNHUJ6vfDgy4u7k8jz08bx0T8artwdQjZAp8Er+xcUO+JtGUUMjYcVBuuT7FSuYicHaaMttbWx
TE4+WAiWH88eH9FHI55ox9Ez9czoMWJg29prBPQ+/vgLTeRHnz9x82sw02WSDulRgiEazUADje9f
eDOZuFGogJ8pKjDVJa/Q5JXoZyYubXHNy8a5Bx/YAbupgC7+XqIrHxGLbiNTEcLBIzI934xWSVCc
RtrO8m4+HvjMvJhT/7fXhEUwYl6S4xNax45zDvaPtcbXIzHlXciLPqjlAhdY1+giHlEVCrQsmiG2
hxDqgtzynTHC935BXNV2iYNOthRPqPYL6GTIG/5/OwDr5q4kT2DKIiXBKNHQxiOEAbzwVUluoAvR
4HRCHO8dfFsoy3ufWV2Zz8IHqztlJFvk4yISAtwEpMqAwT+a5LFAAJhHiz9t+TMtA28T5Dtvgto8
8cVbOCVhHy/W3LkzJ2L8r3/upqQjv/XczW3ficBtfvftOxG6f8/tOxHXf9T2ndGOUwbD36Qd5wTw
JZJ1Zb79ZQSw9ONZQSJKB9UQJ8iB7LkaeBovxErVOsV5CdCeVDkZgHsQbHyArKMnmCh3kHcMvRQ8
STXTuSAKXGB8L9i+XnySID2PtZQt5B79tQktdhE6ikb0wg7W9oLstU8seZmi2J6X85topuoBNoU6
z5OKRqiXdXnywcJdEBAcVnBmCvR0cQkPTA152TLvCSXp9m4n4D4k9h7hLlrHWAtI/0YkQVdOxmR6
EvDPwe0d3moUIWAf2sIS/CzERxcJkjQ80BpZ0jKG/5PYkZWgxBovovtDggEtMYFJ7Jnb0QVe+FjY
AndzZnImHsFQhECh9LAyTEcn9YBmGi7x1xlUzwCzkv8qQPRvPwmXbhreW4NuYzyjk8f/yWLxLuwe
veWyzXVERnhvwCcTf1ngaW418U4c3o/IP+1TQfDal0dw4O8BfjCcwlu0gKGIn5f550hmIGVoSUgO
GgTdhrRHexfPsgNyi/+Ocn90JKEtXEfHQHtpsACTGl6xUmI6X6r3xZUIBdUDj+bjKftf9NPX7TTR
T4kvJk0WYzsJ8JIK8uITt6A3t+CJ4aZhRVJm8yf4Hkms1P306WFgDzIFcl0Oo+f5+RUINtDhEXk9
vq9C7PqcBtgMCZtb29mNzy3cq1P337TxfwgbZRhfV3GiVIvSS9s8wSpezHkeqeAPvmjcfIvsW/cW
PUToJUID+cXoD7G+ty8v4Gcmx/f7e0APvL0ZwH6K4Q97Lrfw0E+7Wb2/v6OX8LSk7wukY/niriTC
zzM9oUUvRItOjj681EGDG8/XRqtTYA1kRubN3t1Eo/+97m5eaE10/U+hNSu0Jq7hnya0Zi2FiY/5
u1oKPzS0TVEQQWgjSvIlOHElLz1PC89DD10ILQX6ZxzpDAIeUHcjWT1rNhh/VzMy+oeQs8bVJSe3
G0qLWoskXDLQxddeMIBKYZQgYKlflADtp63YOkkkliyOk8ROR2CkKiKgRpWYgELrsesAtF8kaUUX
Qn5IWuklD8DXlA6lo+pxRcyuFeZG/EOD4euIlYkpl0RxrHoVBCeQSFr04aIkJ6C5K5Nhi/hgjcbe
ZQ4YkLtnXpSw2vnA55/RwJco/3cG3dUQJgZdUuqgCFcwBDjWXETf+BZvlONwdmfCYWF436CPOqEj
rKvT+xm1EB/bABK3ij4awcRqSvqmioMCI9hy7/j1uOWAiHsbmH41R7W5W0XkOHPJuXmfmh2//7xf
kMw/uuuJPVHlTd0tFrhr0S5gyaEurKCIfSHUUaCsoHBGnBcOjAAkH84ZtkMfHzcNE3JMUU0QMhRI
DEssCbd+VYT9EeVAkdL7/ccz9WNZd7U9Jqq9N9rFQkoxzHto6xduYcIqg9mJkAY3aR+Z01LgEeXk
wEEWPysAFuKwjc6u5H4Ib+xeLm+5JcCH3vF4DEUj+v39++n945HObmS+5lcC5/ffyLNLOtGkf9KS
zolJTnt2PVF/vpicO60TuZ74sdzFOfZgQraHzUycd+bDp7XNv+3DL0QTH5zyS33E1aaMelkVvA4q
CaelwgEWAVMCYBIab6OHmmx4F3xIz7sMJVUNIMeArwG4r5zsAM7AK55eecbhyfr4pMyd6Wnl7593
psUZI2IKIv97GBEz2ugyeVcr9jtoo9lNMpGxyRhqOti/sUkECigxH4W8sJagASrKoW+5TliQTz2D
z++oKKIbEACJbW+HWkQHtYwn9ObTGctkdkxTafpXGNNEvv6eh+lXOsrDl7M84b+c/Pp//m9T1eXz
OXxO/0Ga8u25+Uf2/o9T/VyHVR1+rv4G1JdcBPzv1Jc7TlD5Vqb/2D6XuMnnH3Ff8k/4wn0pKtov
4OuGzWCAWFUXDeiXL9yXoqL8gqdAWANqTPADq9hUv5JfSsIvqgrWdEEQQXGpgTHzn+SXovKLKEoS
mMlkEBJriqH8Fu7LiUTB52sqmMQNUQSTG1gwJ7pEBAN11ntqf4gXpcyEhfhJjwswwaSCDg7tdKRB
ibTa1Wz9ukWuWya5KXelBHBNXdLATm1Iqqhq4lTe5pWhpzLolA9j27R2KIA9MyhAtfnxVaZ06fwy
smJAoRhgwTbx9a1eF/Po3CWS2B5KMUg3QZQsxyDq2XlUJBYt+pYEleRv4y52+9Q4aefcd2ZG8N3k
Sqohch5mUeak4Jes2JXszIy2GcZxKA9GVoPTOI9Nu8tV1RbMFtCWlRqvkkRAHDbwUXdctJK7iEGo
JmfmeRmLJaCEtXJYN4Ecb8Va9Nd+m/svstYGMzM1NRUFQeKM0ZKs65wEFVR+386UMAZKpIlKeojk
NLC1NIIJnfoLp0sTdTlKYwtvb6wUEBQUu3CBsnthzJ/EIIhoooyvNShzP6dSLe8ioSxWiXfut4EX
mcuzpDc2mNdlJ/eNyAY1dL5UhObQaUP3KMrgWDNUc8AyiC2NayH9pEX9aWYJJolH3JohYvovxOzg
QdcmHmWaDIuhlZXzQTVjZVWkYk/1UQ03QudX1CzPAm2UstspoL22gnQQ7NQE8cLHg+AG5Df7HSCr
QLRXwMQtSSYYbb+d3qzSOtVQo/jQpbW0Pp/Vhwhk55bcaY096Htz9JGp1so59MbvD4BqmJAepgDO
XUXSpxXPtWBWrZYm/qHTh4COhvhwDhpAAkXqgnlRZS7DOjjpnopsgh9XbFG2C/LxnU99WTQImZB9
nJALcs40lMkZTEUzSyMtNfcgraoc3V+glr4Y9Rs/DTvLAGm8Iw4nxY/2lTQgXwFm1SosPVtsJIT2
QZWyjuUisI32PBzj0lgGIVjL0wUA5mrxsT5LtAYGkj6aM/3W3wkoFYSWSCdJCmdPV4WJYo1rJQcf
tmTuy9DUT4PatVY9FN6M3SnyY/XNvsCnGzLmx1BUEVzYk8mR+izzM90Y92GUuL3fLJxexCZFrRFp
YjWyxbrsn+VceQkbAAyN2kCSxtBnhPHU/REETcSlDZ2vj8xp077dnYu4DNI2G6V9KnvCTs3bjTD2
56e2NtGK5eVgnCzkWNxIoMXSSCS0L6paaAFrct3Axini7ElVt0FldhmtYwGVV4ZaSm6qlhXx9EgB
1G1dcF2ilJ/GppTfPt5hU5OYD9/QwXgviQYUmaBPDDM/UzS1jE1hHyTqplyE/lMlY29FoKMHdJQ4
tCgHbMxoCyqWbKuHiu6Rvm89V29VQbaVIJaIMgTiJ7XTqi3KMDxgNcmDv009YZzTBxPfCmOVZFXU
BRUdQuChn8KcSWYfJ1Xa1ns5SoobSVVrpys8HWZtLNqLhQ/g2zbV1+mQ93dJlmMCEzFDcKM1IGqL
qK1orKR5RPIkqvcLXS7sIE3N9suh/U0m3P+fjOacEPB/N+tolsU/NOXwV19MuYWo6r/Ikgh2Qc1Q
VUX7asstION+MRTYaga0KFI/wldjbmGA/VxAJ6WMJZc0QecL/z9U5pL4iwkgbsFUFEmUYSBKv8Wc
46rkq0hRdehuTYW1ocoCFA1227eHWVd7tdFKT76pFhLil7FfUiXIdKdWiYc6SWxvMnQ9EcdxRtF+
KzIvF9Z1TA8Yc2XYO+JEiiSImaqVXyo3oCHMWKYHSGTr45ylwj/lm9uDpQzbF9zvMnL9OEXf3p6a
tlGTNLVwHBfydqEXb564QG/Rol/F3auvROlKF4UZMf3tocWdTa45kdJZdS7zPhKEYxV4JAl8wCpW
CZDkBP9g5OXMxb61GL9cTAGfvSChtRaqYTKN2SLxIHhxsSDtBGaimRPEv/HAQnSsnhKhC+yrHX74
MnXXpvhEB10uqEJ0wgiXFRDfT43ktqnk0qt16Vj68Y3kKdWm9Ao3jWPXX3S3pTIs3FBCKEZZes1O
rcdgxkKYtOFcBqCrqijqICc1oXb59F/byHI+lGadSUdcSt40irQLzSx3ikWnL7usQWJbqwCN2GYS
04K0PsV2KzUIsOZp9BCGqbtw66qttx9Py3drDtB8Bba7aghwimDDfDsoH1pSzM+hfhiVBm2b1TAQ
1KUD7zPXx6XRF3N77PtZwAVVw9BhbBhwi6brXrZapRnFqB1S1fTpYISnUlysxSQv7DwaAPhZS+Pt
Oe17EhQLqnZADew6UP3kQ+5K0LVMSLKT3+hz1sF38gTjAnaCbAIuRtfBHvvtRAhSH3eJOeqHTEAL
41l1wR3wKYmawoLhKTqBJmyacoyWw1ksZ/LMP5wTU9EETZMhFY0prF559vWqaXFt3a82iR69m7Dk
70S/tzHa/kE3m31QA9d0VEvFUmTFd01ktDJdhgvVDsPG7D2J/fZ9YeooMoKfpJvGpSjiarMuJMhX
v5CwTHkZHwTDLGjtN2/xQnn6f+x9x5LcOtrlu8yeHSRAAuBiNnRpyldKmZI2DFlagN4+/RxW3z+6
kqkpRsdsJ6JCWtyrAmE/d875VCPIxilcL/7SQFEIurx1CNGx/NeLPyRhaCJ6sl6F3X23K3KoSy3o
terTOJJv8dx+HhNIyat50zFdP+Y2zBs1YMZsxIToF7za9SGJS7CYZ+PVtE8JL5xMRJ4pqRMdI+iW
ghsBsd6udSyoFoemkyaJR7eo1G8G4/1T//YNxIS1NWBWcfSuJ19ENTXngRivPdi1Dxzd1+gPkwQd
e7RqF2fhD2fBmOyZho6xblm48SGcndT8b5+n9Wesnqe8TqY80vAZ0R9mBvVPo9uj03jduxo/MuWG
nZNCBvs7qz1uHM2tWuDKu8UZW3bi3SqsjkBbRDLUJww/QLfO2Edk3yfenKAJ8NOg7aPPpuHEtVvP
n3Poc35R+XMDsvDvjw/9Ko68/YjVcehSqRDZ6cZrx6RrVV97AqEDAV91/Kn0lxIHpLaRzp/MrdBk
bQ3fZk+X9BgieGbylent9TqJpiQnryY6isSuqS/NgrvIZeOun1/DCMrXdA/T4GTDQ9qMTj18m4tH
ZR6nIRjyTxztXE0g6egp7jxZHhPzIDM3Yg+E7D9eoje/6ua04r5QWG6YMXN9TCytq4uMGq9ZHYwA
j/XOExs9MboFBGRRAESzB/SeyHx1ghNf/ez/NAdLQSp8hF+WB6XaVd1jZTjEdhR0Fjw9sM5N4XWx
23HHNFy725N542ivAr9/b6tp6Hhk4C0Ke+1MlbEIpUZ78pqByJ/tp+81uY96R1NfORTppZtEDt8n
Jj7er1IfMgpz9DIPn0e0L1EeUjwbr91bcX+9hu+/Z7Xbo1HEqtA6fA+6vUh3ilz+KPqHCEI5ScC4
PyL5nz000YE2XjwGsvqc0r0xQVike4q+STxE+YvU7yx9ryeOBoEd/ZIMTl34pDpy9L+rTVD5d2Wy
Y8gffMnESx7uWe3or2jq+PFxWC7ERzNZvV223rad1mJlk/lba+9tHuTAEIjv3XSm9PnjsW48ONvE
A8lgJhFfIFuxTrGYWmzZtjKNV7tFc0IaSOjph3v7wf7G0UH248FWpTKcmdVgq5kN6BrEY45z3gET
SfHjtLWfMBSzuc+LoyUdWx2zeGdmd33v0tDV4D+N82sCvAm64KVPffcIgQm9RPudChLHhWO96Pdz
ht6rTgOBmNzpAMI8JSc0Qq2AAvhiBiB1ZewhjRM02tMcOnxq6H7uH+LUT01PTvc08vCPk5+s8GLt
lajjx1O+cUP+PWXbWlJZCPnWNh/epqmZajJep50NvGrlSgiN/6RfBuY2JAiTHfLjPfeS+L7K3Lra
uKVv9dars7SsOIww/oI1gIN8bQe1ITfttMSK29EuhRI7lKBnb3mBLQWlFm74U/qorF2BlEcwWvs4
d8dfSNQMwmsNRxUPA5IEYTAkqUPS8yKDkjsh0DPyRfWeibuW38/NWRSOeSJ78CBp5te/Kwh3yy92
8RpprlEEMUBB4tNs3OkltNFE4anNFqjXqbB/zhU8KkTABOTBNyTxO8eqKRubzxEWOYd2+OxmQPx+
1/F6nhmqf6XbGQ9VFJDxqFAPfux6p2UOBXK3CVLm6c0OacCPd51f541vP2hleMO2N2QzjsarmNwE
9UZyTs37AZ0dnqAj0+cPVfvUJ089O3bpncGOKGF0mkNOVu3E4GUxJ0sdE+9n5DWhpxRCF2/Epign
ehKxGxdu96M585+lN73GL9Z3Fjr8hNMVzoeAAaWcO4Vw6lcRhF8YcejZyJyIOeYfmBZhOcNZPsIH
sJ/s5xRcIBkMvUs0l+JfEa88ar8+XosVjuOftUD+FhEaR8HpJm2lM1SptMF41U72k/Uz/WVT1/oh
yV1rHnQjYFrQ4bm+r4/W73p2otSpnjB3+R2OuP0F2Pbiu2Z48rF9pX55lp+qg/WnfsSR06WjvnTC
bWF0fiav6j68QwJYe0EjikOxFU2sQ7q3a2zrBoFfK0yhr5LwhOdFO9qYBBa3RucTUMNqRz5q0K2v
d6XlGNke28Z/t+jLqhBVQIP842V842Gvb/IS5JnIYCDmfjty78740NiaZHFMXuNfCoD/zzFU/HdZ
59nQkBscZGXyIcjtAI+mlbr6F+KIu+aTesWGdgdZesp0chORzUP7eYgdAZqBtvv4C1d9f/+90RZ7
K1ch4EIUdf3W2JLXJRNYIzSxBb44d8ZPsP/Wi58mbvPcgiv9/zjg6nGrc9lpbDlZqkYo4bDfCp29
dGdCS4DJmR9MSMHDq1MbfuXmPFdnQWUqFHI5C+Hn+WdLnOGx+y0+GS/p9/67fc43/OebMA5P97tV
XZegNCb/GS06h5ASQ9fi7+SXFS+NvpNN+OLWYKtSXjS3LG4shG4TOuSOB9q50fRUFGAOTCBMFF9i
LgHzzB34UwUw6Hpgam4pggQWOPzU8X1Bnu15X4aPuhU5Vn021YOJ49Yj8rKewupUjFua5H91YN6v
D7k+dXGqaR1N8NRWaMgQe9NnVewLtIRIHIrc90+Up1S6dfAWP+XmLv7npLNVIlENbc6iGGOG2AfD
mSZfswPVnOBjaqFPP2vcU69p5GDq1nNYbl20v5k75FV0guo+Iqe1ZIMWDcrsZklewz/692g6hl9t
w1c/yjvDdLT2KZEbvvVbGu9mvv8ZcF2JJlGvGruoyCuzfSK8MXMtO5DTJ4W5W5XT47on6KJF7jj8
rExnASk2lnx5Oz76gtXB7Gu7MSnHlPtPNbo7d16MHriJM2WfPn5TbnzvxX3AU6ZzsWQ01/i1OKqH
cQpD/TSMiBlrJ++OUxX0MnTKmDiJ/fXj4W7zFKvx1vPKOsXrBONlk5+LfSf9tt/laO3I3BlN/6TX
So9ULzn3MgTPn/uXBl2t/STb2OGtaa8u0YASYzj0+AxhHAUalKAvUXM0oq+JcqX471+Z1aRX18dK
i1mEMUbTUMOHvCIkBpsArdB1y4nQicv0e/YkHwTge8KPxoP+VeUOjR4YRTXCy0IHPxGasiSeVrg1
cysDKU2k8d2SBB9vz1uS8OrYrb7UvH5crCzsRVngS3M0j2ndqLyP0VSp36XIFD7GzSEq7oD7mNDY
bHZovVO4EGNPHGv6WZmPZgkfO0wQAUuPlkgm1A8DOp1WjxmYyuh/oxF3RCPH/B4EcNTQd50euxYM
F3NHLXdZhY416Mqk7QujcHUEqhU/yf7XxzM0lrW+mSEzqEmRrEbZZ5V6sLQ47RKCGfbq6VtpQ5IW
CmzsUKOtDP1Ks4ON0H5+zke3ZVt29MZJXhb33dBrf0Ekth7rGDo2fW7v0gGL4HagqYOIiasAnY8t
NvytsVgNufIYFHAD/+xnfl/oB90d+2NvBzr7xQFx0B+o7fNm47lmN881BiXAYi04LEsHMOD6EMWa
njA9nYwTsnBtdTD1XQXYCkVyJrBixwZWNXems4aX0/ZIckyzgMc7A5m4ISCQzWhhNQ8SDZHQUqj0
Ushpam7IfZJ65uBYr8NX+0FH0x7zp/Zt+hrhLEb41a0X5w7iY2hZ9q81KtXoryhd+0EkDtKMjQGH
dXFUE8hzinu77JzWvIhq10ZHUbuDRACxcZXebOL6oBHKUN8jFGiSNUoot9OORK2mn5LZwXg1ytb3
/R+IuMwBD59sqDQoD6fAdPv4Rwe4ZuLh+tSX8YjuvrYjPmmvADflAgvwAAfPjH1d7GkTdGKffI0+
ZQ8S99IZLT8RXt7vYiCfmmAUDiudCC2lxs+25nfmn047ArRDC3fogjl1EuGQHVJFMxbzEjOk43+H
EIBEjIascLrhwt84V2/n4D8rsHpkW7uxmy7FeW/IS1sijNgl2p4dvlcSTFLt8PHFXvVehQlbjbZ6
ZGNNTJpiWG8kWQ71T46tFuioVMF/LMDYLV2BroK/89ypQAJUOwKn+YgYE3HVz/pbmjkwNOGPbCsD
9JfXBvnoRY8C5Q8wma6vArBuepLNqXECWpA2Th+5iEs+nvits7JM3NIZx6/HQOuMi6qy3JD1aJw4
6BFoQAg+b+G0v/IfEXHS0G0Hb4bWT+moaB9dPh57BVj6Z9Hfjb2yF3SkdmxKjJ00jnnmF/23KJcj
aF36ywC8S7qIE3GE41+R7WkMN7qEyKnsM6x15OgbOKS/GfX3C7HKtkW2XgzJOBinVroz+hy+SMvV
IT8aoTXQx/O+DYlWa76yIsqeJ03Ws3FqJrUXGZJ5uI2ejv6pxj2HVdcQuASa/jB1G8/K5sgrI5LJ
KdZBEseJqjwkuCqwXdHYGQ3hEKEAm4MOisKx0DlyMwpctvLmPXu31StTIrPUpMB2GSf2rTvXX3HG
2PdZOKlytLP2O9bdqvLy0YFnsrHWf7PY77d1eWbeJQKsRqaCZ1hri75S9Czsvaja6Y9wIOnT9N38
3Y27kmKn543jtMJ5/s/hXsrtQJuhqLvyVe2ct7QfdAP1EDdF71rqalNQhzvLbr3pGxO908Wf6uKL
4rNjpj+T6DR9nstjTb9WhuFI43nIUIFBLRalwBAi2cRlZHJoUruUNKiw+B8v1N+P/38+d/XWxGFp
9C1GPoVIAphuCTvTHELjjPJjV22lef9q45fkFjBwgGqu+Zltri1NuErjpFq/YhASK0fXgAD1AjW4
j0vNCZOgjI+bqU+6nO+bY/hu4NVpqLRClJ1VYJZw23MHNhBloyrzcuILSFubTtd7svfmCwohGQla
zWUdKJseiJk2dH+o36GHcAfwqhdnh2m8IyiGtzszDSi7Z/ylN08RpKj7Qz8cre5hHndhs/Fg/9Us
/mcGa9amUImhNbLCsTLdFpnpGucD2dAp/dqOwFzD38m8j0/GbUpyea4YMCNg03JirgEauTGbxdDC
I4v5gc6WU6f3jdEh/lCemR9I5zVo8ogenrpbm/upkcGIGNCgLoP0dh3k6mzJhzx/QNKNQMQ+eRrn
B0HcXvMoceryUA0PHFETLy61/jVB58/en/MvuXmo1YGIfQ7Njmy+L2XulHnlqxT5coKcivEah/dJ
c9qY7M09QAGAAorCkB4HjHgNcZwSK4nZCEfALh8KuHamQHfKFmlmsZPn2j7w9iUtn3BbpbyL5IGn
wZyjLPtiNU7JnDBzVekOiWf/bm0IZBmTH0svI14HXw1OGJyHR03zayTaFeK2u3ZX5lADySd/rIOG
H4YvBJojML1YkBaafOrl4+m9VXGvLsBqeisDoFnz1PYNpmdCeaNDhOg20Lf6LlwNzb17SJBDFwXq
JvULssicYOH9iN+ZFhJSgYk+ypZTYm6mK9DOmfiQXbGHPymaFhO/wzLRXcHc1HAbbVeWABv7UkKf
2lSnWnfM3B2afcsdW7h67FmPkrtG6mJpauFZkSvngGXfZee35AEp9ibxOuKhYltLpwMluXKS0QF8
tP02Vk75DeFrTYK8nB0WuqYIautS2vcfr9Wta7SsFcgkpq4L5I3W1InaSAwgbSK4RqY/kUCPM2du
n1VUOi0gQSCXm27TPUfVcV587/HI2o1k5s1rtfqAlVNa92RoWQX/T6R7UX0u20fOXE7uhnDjit/G
tauR1p5YaVFgouBs66HfIrScpi8GeyH8UJVOVxztcJ/VdzzxisJrtsTujJsnbTX4yvPSJa3GcDmT
FXToJpflno3DMB71hRRx3/QHKw6s0Q/DY1LvjPQxqnesdm30JIBZ3Eqd3QIwVl+zcs7m2lRGmMbG
Saq7lu8FqhOdb56KX8DtVYAPNFs+2Y2HshpwdSWB6DHrmWD6ADiq6VfVH6SIHEYvunxVk1c1L538
glWH6xKOzeHjQ34b+AD3QXQAm2zOgJi9AX41JB/VbGYnCTQ6nG+hHLOVid/a89eQFxDAA4cHwWX3
Lars+C5bwq/GooPXcERDyrKs3VSHj0MtlWtO0x9BAKI2DO133bJv8PmmHZXTzzgK+nngD7BYn+am
rjecrRvvEpOgCJfB97JArVor3i2lek4TIzvVagFVsGr0R5it3cdrdZsPQThuMGROgd9Aee7tv7/z
JVs+Ui2NeHyqBPs6FnJGu+sWAN+iRYkpCw0fUOV7G68a4GmonHYoqtN+a663z9LbVwA+CvktcGzE
KkEy1qKIonCKT2xEKTNrIk9ULHVV17CDWXuFAGzKNikoNsyVxV7T7puUnHhlfO6GZN44vctteGdP
BDg/QE0RACKAGgL5ZeXXV+NYtXEYRqcRg3hVkp/iseGO3kZ/hrrepLis7soynGXayIItwH6ARVfD
ZUJZ+mwXmHtP7xlJjMCgbexWLfkc5pGTl2aybwmt/VLJ71WGSIrqhXbX6POXoocVL3uuOSYrKz/K
5U8UQKOus/ZVTxFtjiZ1EzwshgWWWsysfMPrXWOAlo9fqhBgyQG4RPU1H3uaClDCgHx4JSNKH3OF
9GFtKDOww+wQtvmDpXHjoKKxdSpNxp6IpBZENWpIZZVVDmfFeSqqzEl0ciCliHZU3LF40ryUowGL
1aE5h0W39ncl4wJHSH+DWRHgWnSk+q2VxzxMYRcSHumnkRmPsdSdoTJTbxBJczen4SctybQXIucI
VfeR7/O4VL5qiL5LxfBopWV7N45IFgJeej8lcjp01HDL0HpIgOt2Jl2Pn0PM0+26GV4As/rHWO8G
8N701C1kOrsf3+D1a4fZMACwbAZMMfrH4Oc6GmxZl9qJpTenPrXRejvG6kdak8C5UNy36gRArPQL
Z0YXoCFO7IYRgDRcZkDBFfDZatWNR00bkI1CZVllTfiYJkjBRTML0O/CBZW1emkJL+AETRB/60u0
D9Pq0AP7iGzEAetaCKDSAIuC8IX7Z/MFzXw9FX0Y7d6Wpf2alnVxpyXDZwJXUzL+aOEguQUrGzdP
ur01I1dKR2t4lDEALdQQ2TE3Mr8btPRI89RBoFp4gDulHqEw928r/v/5Lf+L4+35v/NbgiRNwGRR
bdJOh1//++3//h9eCxf/wvUHoWXB2f7DTubmvxiAl3jVOVA5Yknc/MNO1gzyL1DjQC2EDwqyAnD7
V4QWuKgwAkBMLZEZof8NoeUmPQQ3FzwPGLgFNrGwJ6/PVCXypLVw8s8TraYjSAnNlz42tR+qqa2n
mKr5KWNy8kLEa48aTvwhG+PRHSqSP0/tgGrmuyV7/rcZ+ZgwYWJa4GzrAHsykFBW1xXGNo70QeNn
k6T00JpF6zR5WtyZM7ed3hato2mFQmqaCD9P8ghQxJK4YZvJjUzs2sHAwixUAY7NQdWHv9nkd5Y/
nAkNld0Z51DVuR9HceNl09zsP57vWyeGd9aUA66CCYM9ja1E8Lmup04508KW9OFZgzVzTYuieZHU
oaAYc6CcwlbsRtbe4WGYXdLMw++xrNE6LLT4gaVZCjxZnQfSqLrdKCPgoNQcHcQQhnvV22TXNknu
hbIf71iujUFWVmZg6HHzWbalVA4SZbZvqhqmkZItdvb64X2b2UJ8WchcxLxxnaypJbJHCfmsKXVX
dhryAPVjYST3lUKMx9UejGiHTZZXFpDqihOXToDMdaiUj9U+juCB62GA98khioPIXQRpyvdj0Z9a
CzGpFu40gshB28jU3m47hAQMSAII6AUAt7vK4RG8/3RoW3GOCav2mshsZyqrrZLXX0cBBAjkSc7h
S63iHzmGBROJEufJ6iyXp0AfTw0fNzy1G2zlGxYKnj7cZKT6QRG7vtwRrYqY5CS+gOCbvHQGQBno
vTUCOppFefNSN2alB1SkyXmqyw4mgQz1Qyz0mrsMVMjKb2syzKBIVVHnlDOThS/taU43vvMvq0FM
IDVAkgePWqwRPFle5w2wC+E5LUvNtzUgusnUWBtPy9+uGs6hiQXXTTgW6xs9lLUexa0WnkEKMfZ9
kZR3FdFL1NWsFubbgpvSpI2fpmWzm9Uo3KmtyMmuMvXVIsnkafBE3aGOk2Aq1K8EnNz9gEDqOW1Z
5rC4b92pYxTFwgaIvbmfvbRkRjB1UnlFBlKdnObxSFJS/LdZi2WbTcRBxAAKb/E4r7dZyYQQwF3Q
kC3Mh2M9YSZQNvgBpF62E0wptyvyPuhGwInTKqsfFC8qpyhy81VLAa7sdOBQrSTbessX03H1tAEo
Aq4VQVEXHjC8yuvPssYImbS0jS4RMaO7MTHgFGo6vRMhiOdTjRojnrX6oZFN5338qq5CFC6WkQHY
RuoSKT0w/a5HbuncsSROo4sU8h4keXbiWgrFkRBstpQ1Gy7mYpLW80QEiko9AewQ412PZg1gJgDn
H1/sPEOSouAAqw4Unf0K2XhlVSIJmlR0w3CsMyiY4sLMXjQlFt/hTVDnnXmKwMsWdmGLcwjG6mOc
lNxV1FQuMVXxBfRQ7k+mutBunndWP/QbN3aZ0mrKoBKaII0gyrZhJa+nnBpzBi2aEu9X1FsQV8i/
xXqh3HzKtqo5N6noZaJgajGQ44gNsZfVUBWUX6zcSuyz1tcd+mZWDdtFUDf50VddvK/ocM8HwffG
UP0QqLK9hJ2xn+vR8uyI/+l1ieamlBXPNCHfujGc91plfoVfxYNZI50zkawHHlhpQW5mfzLTTh6p
CdqZoTLLTaHtApmEsL6zOnqZ9Un3SzttkSpDEcDoNH6XNEXiT6Iu72YDeTQyM9/k3XOV2/WhkBq4
JkUiv0+FZbutbrWHoh6iYGxKzbPrtEEBZKbAmE/6xlP3lxPJF9KJSeFEEuhzXG9Pw62R9uXIz6Au
2gHpkUSXMkS/0kqimSsDNriXcgto+JcTCViYWMJHZJdA7LweNLUivaQls8HBKNj92DPqGVxpe4m3
9FBMk+VGM5DvAHNyIB2HbuNC/OVICjw1cKEQGSEzsbqFraVPtM0znJOY6k4nSftc0ujFkEWx4Rne
5Avx+wVZHIQFEgRDsjx87+5enWQps6fYPrNkVs+i0zuPJlT3GtZALzu2hiDj9eAOYqJu1gMcytph
2kgt3GSmlo+gEOCBqwzgIV+nFkbZDINmFdo5L6Tp1S0v7mVpVLusliOUIWh9JHNO78mUTHskGOyg
i4t43+hVvJGJ+8tji00H8hoGHFow60xckvXmaBUlP4+Nke9MuKaOnRbFYzpZr+2sG/7Hb/tfzjYw
3hB4hWeJEus6Fwa2rtkrRcW5TgD5L8GHD1JR6PcandguTyfyONjs18dj3jgomJaJKAzGDLAJUJev
N3zIh3o2jUGcGz1m/pSo7/WYiQ2jdZORR0APnhiMCESb9EVm4HqUliO4z9ohuRQa8rLFXEEWJaPT
YRgYew153ewNao/HSFawZ3WT7GKDaMcysdtHiQYmfo80xdZRX5dt8U3g4sJCLuT1Rb/o+ptyXUFT
p2jgWnRKgaQ29fdpP8yekYX5vrUmfRdTOvlhUiVIBYrh2AzGsEOCcNrY9r+cd8hZwQgsIhDw3dYu
c1EYuYyKIrlA3Aoo5jxu9yCy908IW8Nv3CK9n4xc7QokE/dWLLOj6oE8rlTc7j4+DLduDTLPINYj
PYZvQZB+vSSQhdPJGFbJxdLSqvCmNjM+VUaEULjJ4xGNY+DwtShiRfGlFV1BN7yNG54D5FgQkJqL
wwdsM2LH6/HNEW3cervvL2FWzW5REuoPULpxhYm6HrzTYT9oYX9BYhYF72wG9zG0K+BWlbikoTne
d2PffLOYXT5lJolO3aSjJN7m9bGZYQsBZJbPSSMaT7FYczoWcqefxnpf5QTEIWkZu9SGQICCFo2X
5nXvQVSHbdiv2ycFQAG8KPDVUYhDnvl6ikaRx1Nh6PJSFeHolXVOdiIlzCsqu981Ixk31vT2fiOw
hqMK8Qu+CEmtTrlV53NTApp9sWSfIOc3NzuqxeaGhboNx0DvQUrBxv1eIku+GoZVucpnmxaXiU3C
iSrrSKQNekQxjz5NJ+pV89ihYqy0J2kN0a5Kml9DQvSfaZYnB9HKPFCiSc7EouHGty0v2LVDhwgd
NDg84oh+brysQuZaK4nKLiSJqKeiIvOKuqAveglO2397f1BjhZ8MPwGjgXR3vbk17cqRFERd5kmp
56Euyh/dlFYA35XDLm5E8mKQtgsSyCJsvbC3rxkQ60hMALkOShWEF66HHoB3aGbS5BcoYJJTZOGB
oByEW71lE3qaD8WPNASKAZ5j8auFGqjHhQZZlwbonI/X4PaAL8EaWIdAWVDojSwH8p0HUQ1WjH5w
lrpoUAh0jT6UDgPBkiu7dBq93MJi3eZi8ABaDKm+BVsI0N8qQrSIzFNFpLokdB4vrTWnoFXq7V1L
G2jRCd6/VMaAiy5rtAIjKXIro6wcPa3IPR9ztCQLoQpgx4iOVSy1Y1KO8GzSgTpWnkQPqH11qKMw
a2dJMXkpOPWOPXXjHWVl/VJWUNL4ePlufQC84lg6NKNZEuHrSD4qcj0EfzC+NOOQf2pSDkKVGQmv
r2p715Om9mYrFVse17JI13cEWQMLchlYR/y5BsXIQogkDvP0AmOZPYe5wY9F2KPuYX0T7Eetq9qX
WjrdpbPsH1PFtxhut68UqGNIEgoYQLz7b5HSu0PTtEQf7FTmF9jH1jMnCFgNcdlvrO3tS4BRgGXD
4UQpCLbm+mhOUuczq3h2MfUGQJV47O+ytOQ7iLltqfH8dSh4rrq9AJ5RKLseqo4ZH4cuzy95UUin
4WHl0ZR+Ti2wpz4+MH/xrRhicxNCcHh/FyD/9VB2Ah6cNWXyMkQRDwzkBgKtq5o9H+jgiExju67p
vmgcXK2pndrnLhtR0+6G2K+Zmfi2soeNEPp2N6FWhoTBQsqFc7UmHifZqNVmKvFFYWPvJHJ47mxr
W4H67U0BZZ0D2cRAN4RRXS0xN0JjKo1BXkDTSO573jPQ0UYVNEUs97bZWR404YeN1+1mXyGdirqF
DWEb8GLQcPZ6sSHxT/M5FtMFGmq/O6uOg77JCAQGmvZ1Y19v7iSGggQpnGbUWFHzX4Viuh6JVs+K
+dLJPPFHZvc+sqlIf0eVOkZQfnS0GZC+mI7dvepQs+wGc0sJ9WYnoSGDlxyXEhp/gFasvoEsfqkI
TXIZODgHiveALUGVceNe3uzkAkha5onmEAZBeeR6UZEGqpSu0fLSkzo5aI1h3evjNHhAQsxBlIpw
31ZlunFvru0UPEwUmrCuOpAPyB9DvfB60Mwwh7oTdvM5sti90aUvzbCwUGLjnCj55+O9JNfr+O/B
ILCGDh4cG4rvvh5sMqdWGmXUfZaQHMod3lolgB11tgNjgLttYU+7XLQMgGW8D3ZtmE8R5P78jGvW
AUamv5sZkBF6GjKnU+3kGnHf7DLZ1qBogYBZd1P/avDcdhE7pTuhJrGrrMZyq6YZN2zFSmwDcxEQ
o8NW6ciIAEy2boSY4Mppczh356nU5FFqGXS2cUYewrySaEmWEN+egHmjWiX9IkKWBFiXBuIzKImY
Vs7PLSeJr5tm6SuR9kCqwoZmUmVnnedq11VD/YgjLY75aAm/bYbspMGB9UUFkudsgnqd8kS7Qw3j
z5ja465SIb2QlIPcoAN5LADCB9J+rAokunh2NCE7dSci1Lvn2DL8JNdLIDoH7jEDecWPt/lml7Ey
gLEsR2vxgtds97wdjKkSvDsPTYqWaqylTjlgqI9HWfnaywbAy8OhRTyto5Bzw8gMY2m3Zqifp14Q
zH+CutioTK/ri/7LPGW9Ax10K6hqzdqHicgRAk0J3J48cQjij/tG1jKoOwbkNuXlxtfdroGJNDH8
CBxcaE+tNUFFqNWTZAM+zlagvRmj4aLgZW9c3nV/uLc1WPQSgdSB2UOd6fpCqRTSv0ln6WcxRKDT
4Q0DGL6rQacy8yeUqjFXI4yFT2lbuliX6ptOwDictQlkPktH7xyoHbphKQzohljZI8oMw8ZKXCcN
l21C+mxJMUCqGmnsNVHYjJNeT4RmnLPUsjxEZoClJgN4CYbVA+Cixn1YWfGu06JfosE1+fiUXBuq
f48OZwqFMRS+l9rT9QKVYRFrBYvIORdjeuw4cDhJhBylhPrXxmbcvKTIV8FnhY4McqPopbh6vsO2
nOsyV/SMYEIGZmeEHtxY5dISItkSbvnGwq4K+29zQwgNJw5yajYSOKsBKaq+Iyw9RYo+NL9O0qQH
vablk73AcCxkEbx0gjIPCvv08H9IO68lubHsar/KhO4xAW8iJF0gfbmsoskieYNg08B7f55eH6rn
lyqRGQlR/0z3cDrIrg3guH3WXmttSRL6Sq1SbyvaOH6O42pYSAmuvT6YAjwavCEsDsrzLx3IsRTy
cbRT2BfjGgDccAcuQK4WN/o6a61sId6VkWXGA39b1BS5LEwr8F2urGYNhoulpZ3Y4L178kLmUD4o
T7olp0tfejoE/+de8PeXnkpw8puuAej5PJbhtXbatczhts6towAYXne99GL2vrkRem9BcCrkV9mK
rK2WJMq+dCp1xS11BKipPqmQCtfRXzSZxs98IxlKihhPWTqQrj4jawwfeuge0E7On9FM0qAQnq6c
+k7VP+haNjz2dZ5sxqL1tza13m0a5dY670T0fHuNTV/64uvA37OQEhjUcWYjIXFj8vXMUdjrVHXb
x2q/rWxRHf44CgAGxDXITPxiT/Ph3XgbFnxWEUr6yW4CxY1sANQ6SBZ1EZfvwvSdyBrUkTFsma0p
awgiJ/ATzMPAKjd6nn2q9G4JB74ydXXydboZQMObcPXzV1GkKlfsfjROihmYB1+W/L3e5tm9SdOA
lz//aljL0ehAYWPCzv881BhDCdIEoZos8CBQUqrMtLRdOPGvzD0w28kEVVEoVs4rFVy9ArOtBv0U
kujshG9ZuzSPjJd+7OP7MS8GlMZUqrXKkZeW5tu+Mpt9JgbgZOUAijA7ZvM+ys0m6mD8n5R2cFBj
eNLobaK08b8nCbMec/wMxxCJZgb3YdhFn6tGsj+AXJV3ZhraP0iJy8ciMZ1XBeeDbCU6xfsuZbX0
4mtGcWyKxK5xdLO2jS5TU49KK/RWWRKJv5DdRWjMDDn+LpoxUzYmZEh7pcYmuADV2uLBEaq/1cou
4hDolZjGqYVdfcd6GAhSCg37PutsY4NrFbpU2+A6OrZeEawbUQyV61SN8cMLPesvp+xoOlcLDScg
32hG7SEIQvq5ZkCZ68Roi3yjWLVZ3lcJEPoqtCv5u6511k9JbwpjM4ih32OQLjWrWMnLZO0Hcf1x
1Jvwo6a3hU4NL/eePa1+DPI4T1aNNmbyoWp068fkNos4pKj7DQljH+4i4QMZR0odF7gQ5NG9Y8S9
43pOiBeLmSnNQ1x6CCdKwPJqNciZ9XXsmZZ0OVFtvLZDBfLPqJEre0lXi02dDHjRlbmWPJVkYrup
aY0FO14XjdtaRvXaxDYYVEkFPNj2Zc9xagxe9l2ksIMaymP+IetVvp+njdrPbmgAu0jr2HzrzHwq
KeGFCErarFq1aY/xSu5E0UQIzlGgGCKQw70qt97Hjs+P+ijOupPfSeZvp8VzINSi/DhdURCWc6If
Oj+rfmrexOPX0iKPsSjoVNmtTa/9rCbRkK25lzSfi1L08a5RmvaLPdjGPlIHQ8FmsbJ+xkEiHrSh
xv22KKyG3CyPOprpNllM2h6OAQ6GMHGQfhllsip0zKz0ThSUo7FPe67SZmeNg67ux4jLtqu3npbC
cK7GL10pqdZKpo/kXeJr+YBPjQGHXY18mnQkqld+VZmP3JGVBlfpVDHKlSVVVYgat6h/9/kAnqZg
E9m4siy0VxtvVnxdhHCQhYX6Q+PLMq2Tx8iK17o52Ee1KbwV3UOCL0qaao1LAyhz6zdZ1K6Ar2vj
kAuR/769k53fjt/OYE56qABUz+SpcHC+k0mikzpgTGh0nC2fh3yE3uaUg4QbPZMfGZHnb9pMD7e3
w15JsSFIa2D5VMimWtnsREisuhgCz/BO+DoZj2Xola9OJiHS64zqd1kZHiyQNtr4FPLWRd+W6y7R
vb2fqvqLbYQZZjFI/ceSux9L0r6Lcy1cOBnnX4ZaIru4ReVSNzl953eNtvJULc/i5hQbXfgU+3Wy
sbvIWumiRssVT8aGlboEOF8LanAgAx+AI4LunQ8HZu2QsNq0I9u1olWkWvSh9lWxkWmY62ytLvt5
exzm6eX0kqCC1CinQTDmVKOuUNtxkMru5IlyV9nc7IcI14I2V6o9VKCFA009R50gkk+ZBkcZ9T9g
T4DF89cr9cwctc7oTr3o+q1uimadwGY9BnnY7SNOhlWNCnmjOWGFP03k7QPueBiiaeoqKqJy3VC6
XllB4mx4cASOlBpXEuT3TRBG9aPjWeNatOO4cBpeGRRIC1P28lZUm9MW9KSuncAI+1OsjiaWPbr9
rASqwmLPlL1att4m6LUlbt+VkdGmTAbUlTIyHOjzTwXy0idNmfUnp6zK/WhL0r6D4efCOu3XUdOl
C4n/lXgTh9CeOoxoSEZm2VMXJ02tBfVw8n3zQxipJTVQ31jFhXPn62O1EG16+vfpBRMBHzcbAGq6
xXPFm70dhu09CNVwqisJjXAQIBtwqqUbxpV34n0Ak8jeAf/mAuBOg5YdD+VwypqyX3XGmN41vfmB
46C554q+tHivhrMYKww5FWhts9lNuiZbfqgOJxFVKT5HOD0ZkKAPo1T8BHjKF1bTlW8ISAafhiwN
4G/OXsyHru89kY2n3taDLRTlfJtbvvL5j3cITgfLmWw/lKmAfj5SGH3YHu2WxpPcGN+NpH121O6X
Pw6/rKHLNrdjvdWfZtMCaq/GdkRVmeYTs9uIH9jWUMAZOaXW2K7VOKKzriWJTRfV+m60imDfk3G5
kt2Fh64L8QvNtGFtBZm/qpNQWxWyEawzcoTbzzW/WQC4oYPhggo8z1x929beXZKcMJEqnFbbk+R3
3bawI22N34y9l3OO/NuhLuCHKRbWIhMVEwUOXPrz701JzghDz25PLSm4C1Vb+lTSteqhL8xio9U5
VAVtgAHqYHEiO8p4N+h1sfNEkRwaMvHd/+Vx2BdA6ikDUQM9f5wE82M514MOPEAqD0Ll6IWgMQlk
9MEdBdhT3eUa1HuYeqo34HzbinLdKlm9D9usX6BMXUDdb1+HDnTTjJ+Sh9nXKbo89a1GAh6GX30v
dygsjIFU1oGGsDZV3Ef1IM128pjYdKMJu6ch9JxdaWOe4Y09qnuEo5Zo0p1DBXdlS7F6rEVib4zC
kJ7aOkvuRKKixUeatoL4N2B1jZS5SfJ+gSA0Pej5TKdRHriCxmgblHpm96vWSbtOggR6UhOBfit3
tKdY54oVBI3s2oHjrRJKCPd6pJ9uj+jMEnw6gzUIvnw7ZHUQcd4A4HeTWe60ihM6705sHXh/S6P4
BCmV9HiwsPRB7LWuK1TsvVGOu5o+C7sxdb6Gkae+tKIoXnMjsjYSKeFK9+UQNyVDcp1YMTZVT6nb
1iQJLYLDzDX0et1Wgb41y85DY4UHs3CC/LOdtDaeHRp1LTOsXCWo2nsFxqGrWYHYFKber5pqTJ4l
Va13JS0uFvK6y21Th5ClUtCn/qVpczJJHDTQZftwPBn2iCOBlvdcPENjYXwvt4ypbQ4A6SRUIMea
UVbGKpf7NDTFyTfydkULM8uFfJQdyqaXFraMKy+E4B5GBGW8KYWfkq73A2rCLzAaWT618DhxKe4w
SbDTJd37tRfCGlKdyNpsz1NPyPdRfIqy3MRj5QThBeMbVE+uKJxnO1Xaze0ZenmMwo+GfUsXSfIQ
ctPzSLFmVdQ/StD3TtnLsVKuTCV9KUbjDuONJS//y3VIaVuBEAYNE4DvYmsH2VUqr9ZOsRlbruSP
8oqeQdWjrIDveU0k78dczl8TWSxhLFdeEzoeHGrokRTW5x9USFXLHT7QTk7vW59qX/+uBLL8Uwod
rHctq1/Yya+MH0kJRGMqrQD39iw5qfXMbgp/1E5yKitrOhhYu9DGIlyVzPbz7QFkRlzsbjppFxo7
nVkBSjYbQsUc/GqMPOsU2P59XRaZvQmrxn9ocsAq9CC69WmImjpe6bFkf8wbWCPrXulieyV6M7tz
VA9OeT6ShLaNTtLLHcjQwAdsLNacIc8C7vVy9BW41v9cWQg09rWuVMpa07m/riKnwJa4TTHFKiu7
w4MiG3DF88Mcb/TQzPpoo0ukFRyiqO5du2r1O6uPrQ/QHzm71MJxayqNp6YJoSmOfg7aS6oKJV3a
F7WVf7C8tGkRJwQGUpWy+1D0CW4efs+Hd1VwqXptikD9YuaKNhysYVS+BHr5oTeGuHINtYkSCENS
8jXS46jd2UgNGtfnKE1wqxzh0Bchz+YPtXSYZOQ4dydNuKbFD9fhVm5ejAgqPpjL2Kl7nSPsU0ui
/pNytPTcD6nAGssqvM/jGDsO93e5Q/MNYetOLnPSqSDo8OCE3m/holvBya8g9zurAExL4chJGt0t
cwff6SE0WqCUGMh1FZv98DKWMsCcIcJiwnD8+L6l2SF0xjz+qrSj9Be7AwAcMrCC/TQx90os2PfV
wuxr18jjYHAdNUq/wQ8Ci5lwT2OVj0L6mkEB/VSVOlZlphmqmZtwcsIIqkT9Gfi2h/kOdeqjLA/+
fSP5ya4a/eZjLdvim2JJfbWrg0wp+Eh6Beim98Lc2VA9I2w1x2bYmDWyzM+ZCEvvaPQOjTqAb4In
KerMJRu+K3sJ2hn4FNRpOWXn9QwF7LlAQSNOWVivGsss9vSrsrdNoEnbkXXmUrjCKkaOFpb25QFg
gN5PrFpUTDI3+fMNswyNPBkCyTlhMVDtRzk2yREXtRGX+9UkdwV4nSqiUNtma7rQhSd1eSOdSM+a
O5wH6p3a5xL+NlPDBENfyoQvNyzikf8i85wucPPWJX3uBVZod9KpsOEtezmmNl2tPdWIDLdL+9XF
dkUoyl0InpzpKJhe/d0JqniIQ4fKkk5hbQX3gaOIjQKiuZathtJOqUlrP3L8DxEK5mOjN9lvv/DT
tWP02joyC2lJlnbOtpwytOlxaNcCXY766rzyQ6WvJU1QpVNFb811E5Thc1154x2aABpWal65ZekH
rtB9467CoGFlM7tXjQiXMIFrEwviJ6cwt0zqNrMkRsmkOPRV33/tJSlet7oAqMTjYAELuDLQnMFc
emAAoYSYy8BAqauwtxrzpAYB+h4tCTb1qKo7s8Cm6/ZIX3khjAzogYj7CUzA+ZXZM8xRyr3WOUVJ
qx9UP4vXBc3bFl5opnN5G0BzglHoXErDPDCc8/mEhXtsdzGKHl2lN5/cYgAxpGm9ZQseN6pD4cLM
AnUj/F5x61wYGEKM0kL5cMb7f3uIiTFCUwGyXepis5tbVFZxrPlV8OoFHVz+2sq8B245mC2koZ77
kBemY1Kl1w5Vkbb4LBDS4qlnSfZn1ZGQiNz+9NMmdH7hmYQuyE4Q6NMBcp52Y8sh+16QI2q0sPBZ
oa/yy60qCmNqj+KFtGBI2ka+q0vf8f84NEU6znIbKJGbz1wa76v2MGTsmyeaZba0qyqiFVR1Z1XH
6de41n4NuS5tbr/thIqcvy1GA85kDwCBmKNgdr2LpFY2xaROL4dR+5VABZ6UDXV5CvREgsHg4aNC
CYEGgyvTCNV4lWewxP74YoB8Ge4izFcIjBAmz6ehmbdOGDYq8mAZe2u9iWo6gaE+uP2qV0Cb8zAz
hEiYEE+ilDClU1CpMq3Ctdg67q1SVZ4tKU2O8WBXn9MEHqyKs8wahxzLTeIweCoqE+FfO5bHsYzs
hSvYjLs6rQB2Uo5Gis4q59V8ENraU0Qbyrhmqma+5Y8ljzqWONDwguIhMYWziZEkrcMwrVaZ3yYA
umL4JqnlgBY5itaK3/sLl89rHwvYe9rnYHliSDSbGFXpeMLvhkniovW7GEnKxpvyXCkZ8UIaO0ou
Gd0CG7v/BYPYORZ6b67JE9nzB0x3dLtO3Max+z/eGLm/vVWBOHMdNq/zqZJ7vmpSYaIM1Gm9C1ya
rgukeAur4g3fny0Lbo5TssLFAJLJ7EAJUtSNQ1igI5DS6JNUCum3GqrFuAlLJZHhyGMIFVBKXvut
JjJMdbN2p8kRvZqKQIscV9Vr59mh3PsiwRax1nUR0iElGmRMuLzBWkCbrj0uRgN8GPQtoNXGbB9X
As8ys9iOXrUxtp+EoDwnjbH/xO6Ok4KAIKNZUv2BBqzhnTGSMARjl97pMj68sanX27yUi51somE2
2irCFjOkaeAAUWFhoV+bVWDOuH5QTcOOcW6BPVpAXYE62KdixIJYSlJ6QCVqiVF8Lf3lD173Mxgq
/WvuJw0W3Q25u1HThgBYqpq8MhDrGjk4DnjRn1HVpzXIhguRirIVcJd1IboSUSvp0eCcmhgppZH1
2drXJbol5U6wMIdnYo2/Y5HEvSG12H7OE4lQoie70wrvVMh2eohV/IgLve5X6CjMTdliVhzl9Fuo
glHsat9Id23i+Ud4Az2KZdPeaRYuqoOCFZfcoRKssyC4S0EjPpQtdrIJGcznrrQbbGl7GUaEzE/2
7WjjWC3NHv00Od3eWC+TFUplmg27C6I71dnZvlp0QS5jnxK/xpAn9r0V2HdKnn+/HWSawucrciJ6
kWta8M6hls6muK57yiD1cvwaDDT5C/zUWIN7tutKscelNPvyUIT8Q1mEacAmAAn3fJNRozAbJd+L
XwslMN2yldW1FGXVQ5XmzUZmbewlcqqHvKiqtaQN8p3lDR2QYkszSbavjS9S84jUUtnYqVmvLT/y
N7Xm4BNMeeyjL4tFDf2U+M++Dng/9DTarOEZMDc1AbpN/CIT0Stpownh2QuTLyk+bqrr9F0fT3ST
8gi3ong1Wo5iV3bi5NBV9QBBRh9bxD16sS2GPHjovdH7ZPSWR+sgI0o/sI8MIKCGiE9d4DkvfVrE
j9LAPuSKEdBik6lF8AFdhYx0Py7xpVJbzXuIHK9M6X3W4Hnj13X4HXwzDSBfhkyTBtBd4RubaycN
h5XFj7iz4yxtuG536cdKt0ua2OFOW63MZqA3gFOr6KZYvIoE44H+75mStF/l0qfJVJjgybWwT137
nKRg7P+QRqdE/HwC1LhtJRyL0auRKQHdctNqXYBK/dXHebAh9p+y8CfyHKR43KBAXiZa+Xk8aXJj
U3QpQvhjmmutxJDVxhlppeuVs1HHYVi4iF9J/ClpTgVAlBXsQHP2ej5IliiUqMG5o1YBbkbbeQ1a
a/zU9V1QbiwK/o8I+hH+pkkiQfmRQ7x7uizxluz/Zk6h02boAG5jakJZnwqDM1vY/ETcs0upewVY
qQ6ZLuufcrt3tkVf3JmIh+7IP4xnZAOym9v+jzKAu03bjGIrt1V1EIrhb+SRpeYMSk/OnNc7YFF6
G/biG7eepUZAF9sQBEeOB9gI3M0UY94sxIZYPiRRgwdCSvZIc688Fm6f/isj/iOLtWPxK/vYVL9+
NY/fi3+f/tUfOb28Qyxs/vPfz/7pMfxR5XX+u5n/qbN/qf7Pt9/2f+Xr7833s3/YvHmavbS/qvHD
rxo87C3Av/7k//Y3/+WM9mksfv3Hv/3IUWBMPw2wMntvmjbJ+W9YrP36+av63vz6+Y+PDb/U/8h/
/+Pt7bJf7BHzn/O3+Zpiav8ENESQQUI4Ee4Zs385sGnWPzmZJscW6igsLa6W/3JgU+R/TjdeKkyA
2vyfqbxZ520T/Me/KfwOzqMY8cHcfyO4/In/2uw6yQ8gS2XSwtFBG2y+5QLvIJuJRZY6RRY/ynW4
Uuxm48eS28mgh6nq+s6nd1/r+e8d/7272uwo/jsaDkiTtxzngTxtbO+iiXBUpDHq4sdc6vZVq2Gx
tQD6XESgfKOwUk0LcSb35NlWNXRlCaEu1R81T1ZXQdrTUyVMltrUXHw1Tl7KHBOfmV0RL4jz90ht
S+oMO2keCyOh1Wlr6JuySttd3xbBphRAt3ap6Etp9JTVvztFQaVAWggIbDhVPOekpibMwiJHDPVY
kyk9KF72u7DGZB3jwoNxeT+SbNAkHWVvtB4FS5VkH6v5rDMX+0NN73fxJEw/DWSNQpkz+8q0Fe8l
Kr/VY5OF9jYX9HD1tEr5IsWWv/f6xt84iapv9VDz1ogKqdmldMzp7S5fl3KnHIYhjjdjosX3ljHp
+0OyEhrYFRiFdF/yTKc1ct7jAFC29k5J4Y25oal39yYlpg8eDZECytN5Qx5hmw8yVmYvt6fpfNP/
+0uTz01aWxbGnM2X2BEJFir8RxLhaqsZ/WsOscllBYNj+o2/jfCyemlzVPSpZwVPyI4hOHZA4x7s
q7WCW9fGUsdPMPPzL2Dy47OHs8Ya91yKCLjCHm4/7ywf4HG5sXDrZNpPhiRzw9Q0G/F8YId5xL/C
3PUWfYsGjjXQ697BYpQS4+14l4sMOR7XTrYmjmkKs+fT30hQDYlYDx/lMFyJLHTxd1nfDjHzGuXq
NUn+3sWYLTGtMfsRi/Dwsd7QDbVzjS3eomt/I62YF66y0jYqHUnzNVY7C293+TUnExmIgxRP+Gue
XRWyZPqDMMLHsNlaIngIM2o89ng/6kvsrbdKxvk6IhSVPbZzUitunOcfUm2CuIpHNXxstuYu/BB9
co7Zg3nHfFe+RA+pK++yh+Go7qxtsUUD+ct5dF6eiqf8oB5pU6O3K+N337neMVz4+tP6vfVcs/Ud
QzAMS/QMj1p/P2LcWmTmRqoa+piKbRRabgCTnDZPt4f8YlZhDIAoDaNr9hVMvGf1d11Ipeq14fAI
Xe+3Ho87A3nUn47tWwxuIJDZWDPatMW+O4CUti7kTEuGRzzuXYVOWgYN2Dv9eYh/3X6ZOWwMDDq9
zf9E4gB/HymKAvjWFZE0V6zpnL2P1j+MVbWqj0u3gYvBIhIJKipDTnJ07DMozEcxn5gekSJqR5rX
w0RHezp+78RrSGOLZGq6Yy1gghcHwFtMdE0TKIp+fpYV64nQvA65xqOTAC9BN0bGtbGCR9v5WCd0
+ysXjvWlePPEQWo0p1OIh/E3jWvzx05kW1/5bTbewadthhovBLw2GUnMdK4fpFv8cj58stpZQ2nm
w6PSB8OhZ7RXVmKLhel4MXQOZVqm4kR0BGhxZhupn+Rt0ht1+WR1JSVltAY0R3MQhKCOxyccT508
OGCXs3B/vPiab2HJ/N7Iw/JcHy+QAepDVJZPkhO+yFK8bTz2cavelGr+DRNB16dp7u31cOVNYf1i
mDWVcyDkzZZDaUkKzly8aYkUBfToQOluWxu44MnVylPTl9bI7mrncDvqxVbOLRiuDdIveIDgj7P9
NQ0rp4HwNz6FurdG373xqp1Ft5CoyH7cjjQn4rP+Jn0PjgoKhyz/nQ2lnSeVHmhCe9QfpaN+1z/F
dyAd6iePwypYKTuE1Bvdclt62xkLwznPRv8OPQVVdAfF5fTt321qQ66NqlMbGs1/zBXH5toA4h25
/NWpDi9B/r+Em5AcPJKpBs3TUKfrQ23wJe3Rt+VV1D/jOLRL+vGe2lOsltyS/vt+9b+4Mby927tg
sxE0Q8z2wuIt2L0tfVO8D3/68yct3fQfFjlsntmwqVbRaKGMi2/Ze+2mzYWJuyIa5NtRZtdyJgfV
cBJ2/sbj+kK3N3FqQjXN/acMA6ltVtbf8iRO9tEYatvbkeb7FpGIQgLO5ZF9xZodojlMgFQEInxC
axQ+BrCV1l2gLQF683XFrg+vWMM3RJ0UFm+A/7sZ5yvjxFccs2MgaZjeBbb2SXSF8lcY0MG+lJNv
t19qvl8RbjLhxHCP2Y1F1vTS78LpVRcFAkvLIwA4LJbg2KeaC6qyHmv1Y18otNBaWM5XXpBr6ttw
cS8nQzuPWJSBKKOyq4+altCbUOkPhi9k2p9a92VnLczBi9nB65FnUs3VsH0CXzsPVuc5HRi8qj42
bMe61o9upOM47Rj3tz/jxdzgsIHKZUAK5C+O7vM4XlxA0NTq+tgm+X3Y3qeys/v/izBbTVjRRTF9
depjaUFBk492Fi9sPle+1aR1YBqrwFt8rfN3KPLOUju/qY8WyZsk36n1QQqX7BHmFc8JYHkfZW7e
kCq18JyYKPrn4mjJrniN85VUu85LiBeam/yiHVK+VGa+2MZnQWe5KT5XYw6CXx9h86K+k5SNRyUM
ptvSeXFlObF2sVaCf8r/zE/F2pHK2p7mW067WnPIn3VP6mniFrg9FlJSo5Ru3/28PTPm5//0RSmD
OWzXZB3qW+Xt3RIOfCXBZkhUR3tcqXQWedKifY3zhk9LwlW92HTyWjgoEphvTD7MOCucTxNTeND2
DKNiAI198ewL19lq9+I+fvR3YhcftDvnTnyTfvbQ23/lr7ff9do6ex98tnnoVYr0oiO4jNRTy58x
Y13fjnBtBOHHQcSYLImdC/zJy/uuS4nAebIODDxosGDVfCNk5xBP3ph9y7NwYRO+siiMaYtCLoC1
DPDXbH4C6Nlqp0n9cVCUdSK6Z0hXdOWr1wpdyTq1BzrUt1X8bZDjjZk7bt8b6EoOt9/8cv0boPGg
Mlgd4So1l3OhH+lG+rGLo6JkK4s+J81wMJyFyXrtVTlxkA5CGsPo8iJbrewh5NOPR0V16dnoKCtd
c9Uf9pfhqXfLv7pT9TlbqjRcHjm82buYs1lTKzEmOb3Pm6HCqfBDSJHPZgAfxhKjaZr872/3QM0I
UIBXyFSZPPP6YSlCEM1CEceUjYYGXKWb2mv1p/Wto7tWuq4ftM9iyQDtck2cx5zG9d369zBA8WN5
FLT0gDU9vBbNkv3z2z331mvNjjdNoXafQEw5akBF2n35OLjSpltxX7yXDtI6PAxuuBt7N8zd8FDt
0t/BzvlkZwtLc+lFZ0dgXRc+l4RBHJ0gvFOHPfTVhavpW4J98aITRDIR0lBFzBaiUK24RactjuOd
jC58l5+Cn111CHIo2G6/Sz7aH5+UjfQi//BaV3qRXqKn6hR/KtfOhnaR9+1CWnEBdbzNJ4SoMAGh
tF44XwtQWKs0UvkYn0AdgOaKzWTY81GTXOvr0pXu6tqk3dp/R5sNc1zgrI2JCtF+dz8N7WCUO6eG
/ufqPmeYC/1i3Ofh1lu4iMwNncgJmMHv4s4GVgtsvdV64qa/ww/GNtjq6/hgPlv3wcfwIbgXpSu/
DgtL9XKfn2I6aDhIfdGVz7Id2OXB6EvElH/r1kPc7dNDon3ksNYWAs0pOm9vB1ccTiezatJwnK/P
tjRyTi1zPA5fmm343fokfjj3+YfYd8N7+fNYrZE44Ilmwor/suScfm3JTCIuSjbAIJi/nsc2JM9x
wtEbj0I13UFaqWIpa7wA9KfBex9iNniWnhQWlLXxKN8ZayyDt+Pv4iF7UHf1XXaIDvou3pf6RnvK
okNI+8mFpHXpBWcJ/tgHqZpWgTgmIpHcYpC2ZZss+fNdDYJ/7pQcg3rMWyLYCT6lGR0KjpLOcqCT
c10u5DXXzt7Jb/r/RZi9hpRi5FAk7Dt1dRJhfJ+M1r5M5f3tE/7KOQhShBcP2Q0o49zxOwxb/Eqm
bbx1npxx2/avVbZBmHA7yjTgsz10IjBzDHIdgq8+m+/CLqM8Gj3x5Pv60+hv2+gzTt0vo3hwJH1z
O9ZlMjplSzC3qBXiPzW/d9kiGpXIyYwnNXLw2g0+D85BDu8dz6NASevrJluLbglyuLJPwhGCvzB5
KmuUsmajVY5xU0Vl22JdouwLIQ4jPSc8W/rdSofRajZpY26SLNt21V+daq/xsOGms2T/eTmYlNCg
7tIFAjbqhUjSDDRIhrE8PCHFHe/V0dqC/ZersKw/1ba0VLaYquLnozr1JKCQMnUmmMphs5OxwDpG
6gfVP3pcRd2h0Tc5HixNkh3sxNsF4FWjF2EyFxxs/0NXtbTTWCJJXywSKjrwMqE7chwiP57dPLwu
ohzq685TWNqsQb2gcmKU/laP/XChIHw1FCwZG3Y8ZL25UZOWlUMfkqw/eYYwNkmCM6Zce3S4z+v4
T6cwN+03kadFUR2fvNlySYZGDltfHo+9oCc5laAh+BUOn3E5fpDTjp6Sx6BZKDFcrJop5HTPnzhA
VMhmW7ZeamoFkWA81iVuO0a2HxxlHeraMwjKalSbw1iLneiXWvdMy+JsY5hQ/0nLOCFbiPVn40dT
JisZnL46dmqprkap6+6dxBObIQhUN4rkJ6wzlENnjvn29i5xZfISGdgBicHUiGpOjqDiBQ0yKWsi
x7s8tPYGfcokhWu5bwR/UdjZ+JG87XAYNdRd59mKa0Jzvv0QV96eb8rx4TBvMHqYj3NdDWNgldUx
FpKMOU+qx5ukdgronE79k0aXdKRsCuW5U6olVGLWq5Q5TDOhSf2KjS5uxNwyZ2lAF8htnLTVsTKk
MHAdU0p2uRU7R8PKs0cF7ui95QSCzk1juiogArt9I9AqOgqgheXQFHAMIBhCHxYVjU/oQaDTehJz
2jCP/JVAoHeIK3NwrSItd7c/28XZOz36tMXhb65OsPj5o+MeIYIq8apj2DvtBr5VuB4k01lYEXNa
3NsXArjj2kuRgSizL6SXhRgyB4QoihzSpEYpNqbRfonjSLnvbFrA60K8+FlSrfpIszeRXZV/WKOd
xgifYWi0cJn4ZZaqiTDD19ST66PZFe1BVEm2HXo7Wficl0sfQHRaBEjLJ6By/p4OlAUby69jXZv6
BoVi+r33MmdljmP/MU7iFu+aNtzbXdI/5aWefLg9mtcWAesQyiPbzlQUOB/NSu/LpoUZe+wjXd+Z
WYk8Le+0XUExTin6aGt28EglXRpXtwNPP3i297CdTyoTQjPas2lkSx5eTnFvPsUNFZzW0cqdWvft
ymPer6RI1vZV7Pz4w5hoJ3A+gZvKgWmy/s5fNqWqpQSWr7Hq/pKkx7D3Vogj10py6v0/8+Vmhc9i
zd5v6LNUagtPPTp0vY1t/d4R9X1uLRX5Lz7jW5ip0ohNEr7ls0maC99WWnqLHHXDNX/5oI2jqzy2
r7c/3MXpO4symyU4fTeNHJE1deWwz3NrFXZ3gS8WLtcXc5EoDjsi/BBsU4BQz4eHu1HsyQJ7jb7a
mmI/andDxcrfKPlzs9SF5CJZA7SEI8+VE8GPzul3HktqxkROrIE3+oLwwUg2mBhph9tf7WJpTzHw
KqcgC4MRSuR5DAU/vrrhwx0D3Rldr44/x/TItuGUCL1eeUqOZd2oHrLKX98OfHm8nkee00sAh1pF
OKXM/QgdTJuHe/KklSR+VGn4IZctHB/qtWpKmwZmbiuv0aEsmHJP3+9seU9PAEUaxs9k1jrPaDjd
7dgfCuXoWMnWkvxN4LyOiOjb9KXxtYWT/DL/n6JNu/RkjoIodzaa1X+xdyVLkupK9lfaes81QAxi
C8SQU0Rm5Fi5wbImECDELODr+5B176sMRXZg9d6mF72osmtVt1JIcrnk7sfPweMUijKVsc8HI5Su
synTfNUkZijb9MkaXqLcfEnEvY3GcKll/tSBYEnkC4+az0wKDzgQaqDsZLzrCH9M+xXcEFkKjq89
JKHDpnklnPlu811vlsg7PrMr4DTwgoLDQrOm8mybMo+mdV0be3KfQmqyfq3YlfieR4fK2gPic96W
PpsVoLIG4hncwihNHhsx042xyTKD7MGQeXAn/QrkjTdtzV/qzF04L594GRC8/R5K2cUhZQPzBpOg
VmMeQB6y7toB+uZLNNifmeYctACkjJcM1vB4RhUHdwNEFeGZQaYQoEv7JepBW9Ba3RPJ5LaC0NzC
Gp6mZBCb4pWnY/nmlnE1PoX+bwcalKrd6+AlfclHo/X7GvKAxEzGIOa8voA7/JHrmbtyM0usZAG1
+aS/BsWQ8CMdV1XEeDgJVt2MUHu4KbPmGwhG2YbZTf98fsNPk38gVwO4Q8el8g5LVHYcNKKmEbV5
i1sSousWLb5UXluuRAv1ybiGS7bwFL3q0fDrJ3qrr3K37FdjNXVgqwHLRgdiO593oNwSuWeuz3/c
6d7NPIC4JkBThVeDo5T8a1wPsuQ5Xks9RTtGm16noAsKe3uYVsTRIHealgvh4DsA9tiVIZs26xwC
qAlIu9pn4CUmdOJmvCv6cdzXmHbJd5m1+f0owZTuIxMvXwdOPBFME+dfRMeI47epliEtjPrN/VBR
tqOaVTS+AJq09kdQcz1meaq9lpVucIQ9LnDB2uixV8KMqfQljMTz48g079Kk1QGNTMzpUqatfWeV
ptYENQSFKagx8iQFn1cWPVBwouAHD+YEVlbHbnaFViKdaRgs+4Ls+Zj6GdXcVys15V1mjBnoqcpO
fh0bB5Xdnqf8QUdaG3jd3OmfAB7hX6Xs6t4vKh7vB4lyxsKJUL0KSrIAVOACngW50S+gvI70Mm6A
HHGqPVx3GA+r0QSXU9IG0LM7bzCqT1EHUg671HTZkAoDdVQHARtaw/K9Fw0L05k/96OJqKMoR6ZA
nkf0BUaxdWBowW2BFpGFO11dMSQIkLvDHYcGJVCMqqlCkLYYbWGk/T7n6S5OQILLvBTUxNA+4Rmy
a+eXTZ0QSq1AOuKUQZkAJG4qG0FaAMJW5n2/ZwkyO6NeNkFDgfc/P8rJRYb0KhIsiK/QRwjyFmXZ
escZekNjAGkk/apuZOL3rXtoKwlSQuKP/YRyJC0CUEj9oVUgzsLAoMAHV+vc/qoEAlQ6QysqjuDS
cnxRF75bMb+nC9NTbe99FIABkN7AcuL6PL5oEM8BxEYKJDm0PjS7PTWYL4DgOb+Ip1uFuXwYRbHw
lEXoznMEwtQ0B9GeFz2j9rAkoKR2C6M8jFHmEBEjIYRSc8idPUk9oSnixDYK89TdV2Ly2/YH6rhB
NpXQFrG2pSfhu6YEN9boEzIM+Bu5LbWlo3BqNnj7oHqM8hu+C+Wi43UdeQ55AStKbgctDwrPAZNv
GU4ZIFJmG0S2ta7aO3QpLhyJk6sHzS+QywVFNpD64HM0j0e1IOkxonTEbiFAbntrNlzaYFyyLvjz
n+4nrjakHmZU+JzgVfbT4nVjmIXGbnOj1dY6hOB9bptLqb+T/AoiLIQ/s14VcrgzwPF4OrGTuyxH
y+Ee3bCDb2WmAZSPHNf93JIqwSGMe8tCeqd5a0ZELEyUS8A61XDxBe+FD7z4dGTAVKHXQrIKOqdG
u+8BvQavE5fg3+Zi4VG5NIriYyD5B3yz0Nv94KFvmwPg76IjZ8E2PhvEtmayTxAl4kGu2MYg0Zo5
IIe7J7GDazPTi/JRg0r1+rxpqHfAvGK4LEFBCFJhtOwrw7h49FAB1mIcQrdYo0W9hnqKVofo4mfr
qqmqBQd2Mi08sUCShicPCDHmqs6xjZDSSu2CGNU+dnq45p+V/Xh+QrMtK/cmBgBaGYYw080oJxlv
c0foPfqhczf2PYZ3DEpEydN/Nohi6UNdwAJAtL5naNVPq2c53VfuEp3C50v1eybK1kDBvAa1JV4A
hngFs5vPptE/Pw3V6+GNcbRWyp3Fq8QB/Tmp9qBzHS5441s4qCmq1H7Urv5QdB6JGGW0eb4fMCyQ
gqU5QFbVnpOHWS9ByCskMBaOjepS1UEUV2eU0DdI5+0vv2E+00VlgUEeEfrCMEt7o7iAWTCmRUsS
CGP6rwSAQ7YUIiyZ8TzPD4tFGPpXIe1X7aFZ6Wv81rUfDPrz/PYvjaGcRbR+c5bmGCMegQemb4Q/
2d1CxntpjNkEP8yDCWdypx4mlnK0mhmAZkEucrEcvbAdKuBUTk3alB5m0lOGtvrEr6wl0vgTR3ls
vSp8L28wibIyq71rpNvKlWhL2EsTXMjl1/O78qkF4/acZV7RH6pCPfUWRFl2jWOP0GJFUaux5as7
kpXrHaI/pIf9dSQ/jKWcFsrQflmIOZSpvaBzr43+0eFJeH5Cn5rAh0GUs1JrOsulOfsxcGDmZKtT
LTD+nfAPvQG/l005MK3MvLp5H8VMghKE2I1m+hg66Io/N2kAKFHeQCISxXKizMfRzNprNB3O3ykD
C/oPiJd9CDKdX7VPfDOSSUATIaCdmYKVe6zqmjQq66baEw8VYwTXIJKGtJ0vCaqqAV0KNz/ZJAyH
FzkwcUhKnJTgwOeHeryEeVdfwFblZySDRsv6/JxOkqrvQe2HUVR7G+w8RzKo2kM2cY5cduVtdpeO
vg7Z5N6vvk03yZ25FHh+OjVwBs0vKVQ01G7krGWmZiYd9svLwyiSP5yuD628WEhPfzrMh/yDcl27
FBlyVCLw8EjfBmC9cm2Xdd/PL+AnTugox6Fc2KZlZK2tYYw0yiGZfFcbj00L9mueL7wMPt+pD7NR
jhN0pWXfNnB3EsQGJsp5/kSHm1qaLyKPQyIoqnjdBgXpgw3tmdxLL3uXbHozXrhol2as3FGuyJBW
lbOHSlsoh5ohadG9rpsbuqiyfRKQvlvnhzkrd5VBM2GgRaXaNwmIAcMi8tuH5uBus8coDwgPUQcT
PBDr6A8JLmc3/HFbVWXqzNDyDOzL8JBpHrZ55Pfj3XnDOY3NlCHUF2sHkRLkLao9yA68l27yja9Z
5Wctes5CL15ze8GAFvZNVYmPDUOMHqAQezLYYTbemCwDvLRYt9q/5bl+75oKvWR2Bu/JMBIzq5XF
LqusXxvZ0/n1Wzjc3vwA+fCM4byL6+Z9hyBpaXdXkCi50Je0Vj65+Y/MQPGOkdaYliDYI53LjdHX
/uTEK7OTvpbtaiPenJ/SpxfMh3Wbd/DDlIyyZpo9r1sPavMhi4AB3pSTCD3rEepVUFGIABtaimmW
zEJxK/30z6DAscOt7BP5SIfnqVlotlDLvr8OFGpmM/PQXI89nhvkcYuia/E8bwuxzmzdRyradwBy
dj0o47Zi103P51fz8xEh+Ic4Gr9Uexeo01U8n3B/ll4Ypel1WYxBUYBl0qYHUGAHVbsENjoBjv+a
5e8xldugjZknnQSxdGFpgSQv4A4OKelBXs7WQoB4wbwwPIh1XJLFJtaTfUS3J5CJoMpF5QmpJeWy
S4Tr5I2p2bu2/EJyKCKhKxfkfSGw9as/XFhlJGWSnpdSS/LY2dX6bVTpF6TBBFOEqi17bKG2gfLC
+vyIKm08fPHx5JTDTkZHOkaEIa1NaF42T+YUoGY2gEWl8QEk8d1tvOIBKjJP9uXoHCjahq5YuFTP
OKnwvX8GADxooYFwENjDjo240oop7yd8Bntq3uTPOqwvmkN9H9+5h3KVv3UX3b24xeAooYWL5e9P
N/jD4Mp9MQ5yihwTgzs3Eilz8IcYPkkDqJX0V03Ib4dN/igKf/ixRB9yatXz6s/Y21kG1ASC6Xja
GeGEQujK2Q112Pe+l4RjG9bairWrqPXt0LxxFkzsxO8qIyr3vp6PEC0UGLEavTuzeDAmSNHHfVhH
TxNkV85b18lNcjyYWm7UvSKpkma2Z3SBgeeSulU4ePqCc18aRdm+XJuKqM4wJdFAXB5cnCjdCePb
+amc+DxlKooTkEAmE+7MBprwjQkO4a7wtqQeVhAzDJ2q9qHlt4Dh+9QsgTiHYYD0BbXTY+Og1VSj
LhbZu5xGPs+HwM5CLb9Mlpq8Pl+/3+MoLoDludlPE7V3LEbbE9mV+sasFgKGpbnM3/DhApYin4xG
ePCh4iHnXQgSV5+iwaqwFxza6cP2faN+z2b+kg8jTZFORIN62Q7CD/qd9629L3SfXZsX+dfum4TA
pE+53y29apfWULnroTMx6DXq4LuiWSW19CHEAJmPx/M2uDSI4i1IZcQp6MTtnaV5K8rYOuU/mtRc
nR/lf3FKv1dQcRGaDhgO5EDsXVOsemuvlYH3Rr8j8nGeNT3s2NopF07weeswdcX7iwYIboQC9q4S
G+Jd5dBmQcMB6AjPz2xpGMVRTGNpJXmMTbLjMgBPJVDAL8UQmt4SA+/Jc/PIBk9qXTrasFIyYqPA
fsliH/5obgzfgLNE14JEBP/ZtBQ/0eqaLjKK1Wutb5FjXZbVV0T/gaxJeH6g00AZKCaK9x5Ya9E3
dNKZza3CLZpmsHcD+vfSPuCHARxlPvvu9aHj3+ebpU662fUcFTjmAef+ffSDoNCttntZI2DkNWrD
O49AEAYkwTi75+f0yZnCCHOdEDcwKBcVY/eAFYd+FkbQkypCxi5v1qMAKZ+b2UtX78JQ6htH405v
JWgy2nEnDYpqlZp1QNjP/2g+Ks6BQq6HVcCw7HRT+BnUcJ2mDLi7ZOFLc1GuQzMFron0mIvrysBC
4UFnb6JfapD53OAAdEFJd240VNNZjjdxEKPr9s6457uZ2R9MEYjmrdCG+nLp15UPpV9Q5fw7a/h7
VMXPimnUBbiQ7Z2YoUkPrf3iLNHwffbuht39HkOxu7kBanKhQ7EDUu3ahgbyqrh3d0lY3+drGjZh
/zN9szck4Gvzq9763hfxVWz/o2mqKFcrArzCqEZ7Nxod4lMvRGiai8fzg3x+gv81T1WUTRhVlBUR
5im1pzGBvviXP/v5No4uRQwKyPNM76+SaUPiImpZXHW3TTrlIZoFf2iDvtRneLJbs3OYcYfgggMM
8QSKQgEYNPLG6G8zrdCHkA6R9kqGwnloUOjbW2ZRpdCT7urnNOdIh3KraxAjDrF8SrquCiZgmbnP
pAGA+Zib8tVwSnsIAMSIc79ET+szKRnkkwakrEefg2ar8LnWtBp67qt24SWrRgDzXID3NV0cKsA/
VEoPryNlG0N16jaBDuJDX1S9n9YVRz7TTYIC8uAzmefCiVJfz+9jgj4Et8asrqNe8CTvuKg80t7C
o/c/DJnKADhY5hcS1JM2FJy+ZHr/OBD74rx1qG4K48501LPKAuRuQM95/BjEkLZR6bq8FZ6RXQkx
lUHZ5hDuiViy8Ib5ZFnnFYUNgpsR8ZzyuBhzICrlZMvbiIJzNIn6HxqOFNSdHloy3URd3v/htT/P
7eOAigtObdDwVsSVt6ieJCuZaw8ed6RvjmjGaproD4MRjIZJgeF0VkrSQXd0vJIGLZ001gd560WJ
GWRjnR6cSD6J3I2+N3W/xFqiPtXm4cBwBHw2xgOGQnHBuF5MJ48LeWu74AUiY9eGMWjgAi6yKNRE
RRd27+TRiyY6AOmAUwWmDcUhFWwW23ZTJholt7n7k5H4YIPBMyutbabj5RaZ4WDTK1Pym7Qqry2o
CZ2305PzAQwdyl7gEAFCBczPsx1/CFq8mtpaij67WzKmr4PVxBejHreBLNonryQQCi0T10/LJQ6m
k0YHzPpo3HkbPowrI0fm40Aw69R4HkZrndjkSmomOlJLfxKt3wCMWzfRRSoNgGAHglacYsE3qDcE
1L9A+gAUC6STwKCqomTqnOoam1zn1s50GgpiF75sxqXC2KejwGiQsLTweH1fiQ8zNbC79dykdgst
oGpTcALpmQwdHOf38YTab6bVRc0PvaBg3bahpHm8oC4VpBOdxu6GARqPJqc0DSIZ6Xuo4BXCr3jh
vBVpg9aGnAno8+V5C7G/0i3KhxgcmXcQiRw26dhexI3I1lOsV5dTqqW/roA/4mT/X5nWj/jYzzK3
/x/kZJ9pMf/FGTiTw/9N5b5746By33Rv/CPz+vx//828bll/IaoB/RN+1xFo4D32N/M6/gbaZXP/
/8ytjpP5D+86+QvdCEB3QQMQtXF77tH5h3ed/AWfhd5cMF7DutHo+Se86++9mh+jIOBfQbXx/nEg
LMdPPjaqeBbsM2XM99Iu2wfKu24b1ST9irJJTf2Y9MUzg6ypt9VdPb+Qk4TsgRgImLVTqNSi9XWs
t8y8YWMihlXVZvGBe552IPrIAFXxzOdx0NiDYTfRaywkWQGr6EMPL9uhxWrs10MMVPyYWY+xNnTQ
g+y1AwSbSMiGaHhEq0OKpqyBZNdJ7VbfIn1Y06xv7xh4u/E8r63eXZlWL5JA2hO95GY5QKUHqpJ4
D8nqGjzZJv3lUf7fvP8bcP9z9r398VZ//6+LJn8rvv/X/OvmWyiKt/yfP2s+Gv/7z/pl/S75awYp
ogdsVr+Bch3eEr+s3zX/msNj/CXaPaEjR3Fz/W3/mm3+hVZQNL+66AOcb2r8q78PgGaTvxCzA3MP
e4UqG47Bn5wA5XrEDQHPPLeZ21DOgQ6mck05ViyjnnNQM9kdh0QwiBJqt3/FM7leySgXm84eH6Xo
Hj8s3u2vE3YkQTC/2T4cPPQaec4sBASiGbz7Uf85PnheO9FSeBHq/Yikb0u98QSerJF4hifhb3mR
aAdhlGLVu1HbXrTWMPYBNBSMLOidbJUUohcrqzSu0s6xIR2PHMcVS4rcWNe5Ll6AGI2TELTQ5Q/S
dVYZdOWQ3owd638mjtQfximpfmqQqwWF8oDOXqMbV6mRdTdOacTfipo/1pZRdgGfKFhIJyA/Xkat
APDZYxuUBKHL4BDe+aBba1FL0Kt08CH7p+/dnKW/Vur/T9x/Q0jwg9Gc3ChXrGZf31p2dLDmf/Lr
YCFxpOMg4GmHMwVCQxytf04W+nT/gk4hyD+gE4iwaL5x/j5ZuHDmkAUgZVi+B917nId/DpZh/IXr
Zv7jd3GHuenjH4WTvy0a4ii4wqF48omFKw9ADAGVCJDkofxkzIholfzQZhleiHHb346WNFexADg/
68fvfc7k96pCiyK67uxQOMihZzrU5VMD5E6yc6wrE1wxqw9L98nXKLQO89eggI1aKwJsnDv85/F5
MwaW8ySasluZl5Nfa+TS0KHxNdjg09C0ot5yoyiQgTb4uvSmdlUmBhKshrdFCeiVpBJlyobysOK0
eRigcbrpa6u6cCTRb1pcVtdF770MDIjv89+tMGL9+m6EkqjVuLiKQRZ5/N1DGrWd22vpLRp9LvIC
VPxFCzFko9FDuNzsTtR9fEEn2l62Zu/dFtSA0LmZ5RtZ2vKqa+L6W8f75qnMo509XHLD+HH+C9+b
Mn97svcvtEELBhbP90BY5SnoRW5ZQ4Yv5BD9O1i87H+yqLCg/OfYUFPT7StQJ+DJr1dZAOZ7Lawm
N1s7RgI5AyDJkgbgPItb8q6IRbNzi0lsMo8RX2oSNB86B7cD6/MtZI30PRgR4mtv0MeVI6kT2oMX
LXS627hZPjhm4BChW4TrYOYTRryEZuHjBWdd6taZVoJ7hDjIrPR6TSx/hLbKmlIOrU+QC8vATqZD
g654NFu2+tdKa509a4yyRff9WKJhFbrWbl6mYYxMy86GWB6o6UVXB9VUat94qtEo4PDzAULrjTbY
xe0EKokfBYiEUz/pCvehtO9JD/ps0dDrqmLtZposIH+rtjbQSDORLAAHlriCHKmOqlNJ8mc0igNQ
pbF4bbCOPE/pYD2AxsUpAkEQAPqIUorXSEQTdEHaH9ivyvDzFg3ToD6l3g4pebMIvZaVL1Y7yFUU
91F3mTOjXrCX42gJb00H5HxgeABzCABbILg4Xl89s6smbpi4n4wRguOT4axbWi6q1CjbeDKM8rC1
CG9t0NaLewgplxstnZJNPtVeAnhOHPlQtr2BbN0rLDAJwMvCn4pILx480j3wUXs5f0LeFWk/nBA0
Js1UsyAsQhIRaTY1cW65ckDNxikPE5+MVUecYYf0rBs6VNBrKM0BBOF69UZC9Tuwe2n8HD2hXXO4
rKusBtNRAQXSS6vywIbgzmsGTGHIQJ4FiCRE4gKtIt8HBAwb05JbHkucldpprgyeGVvHaq0gJlTY
flFPWwjXQhtQ74ebeBjLfU0BgHWTVGztstFvvVwaB/wCQBa0008QraLb80uh5EKw+9CFQU4VnYvg
PINukfLcGkaHRG0yRIeSmD4E429SrEOT5ki+ewGTzqVT9kHcpmsmxX0F/oeF8U+sD89F5GEA+aFz
akAllyhN1jqtlVmHaLKqSzuCKFDhyksnRy9XFY35VuoRu2da0a8gM0nRfTVYvk3aNMSfg9DGyPLr
LBvlQgrs088CiAwEgVAadlXgPWtt6AE2A8Gbb3x2WtPY2SyxLs5Pfr4qjsxwnjsuYlCtzgS65vwU
/pCnGBM0ozJoAxxiRsnGMaU/OKK+6Op2gRHsOMM2bzLIymekDdphqWG8i+p8GMgEH0ljAQpymFIe
B5oQSeNDvzoJm2Icnrgwh4Vbcv7y45nBUc/aYWjmB8+civWvk6rvcoO0h9hqVnoP+sjGCFrufO9Z
Ftboz0d2jC+M+YkpozyAPCmYiECy5qpo07TUM+rZfXkYvNyXU30PfcCZ32nDh+Yr5B0gOeWuOgSz
epr8NE2+Ob+bp3MGYAwlvZlTzwC4SXFwzOFWk1hyOEgtiSE66Ix3GevARty3ct+05ld8knlp0a5f
OsOKsaK5DZk9tHcaoKaHsb7foB+21yq6puwyAlZrWUw7vWQB1wxxKaFWBjWbfuR+3rBpVUZCrKeM
R89WEvdrhPnVtupo94brSNymUWUurIiC9ELlYeZ+hu0hHQ9GAODUjw086xlONl7Ee6edxrsOsr6X
vJJmALH26H6Sje8MAAW3UUbWeelduc0A6O4gvyOpEPuVW7Bth0fLOgECD/7IlSHXYUcoeeJ6KMtp
fX4DFSwxPhfUcniJ4msR/s5Z6ePP1UxkRjUwnO0RzAUNKXyt764N+8YjY2gCcAn5k7XUNFA/Twtb
qNgOxHsRjUNvAkxLCD5ttfYZxUWR1sjd7Mei9Wk7OluzgdfPJVDFZW7YkDqe0q2Hmuj5KSse6H1c
tOKgYxGhJ8FRPZ4xJEHBtJmAgZRIxsKmEQ0o09C7hkRYu7C6yJB9dAnIqIG2D1lvUOWiKxjGcDxU
N0qjdZmT3YJNSNu5UrsuJk1bwbC9QICQOBmt4cv52Z3Qc4AMHJkPsKTghnuv5x2PyRFygUC2ng5g
9Jt8wgUNSdZMeJVBlW7r5hNfxX3ML0jVueANdJDRqmM01BfGpT7Vhj9IrQcqPqUbTUdLmX/+8979
+28vSREBeXihAwIDym1kO9TeFHtI0gL313hA4ftRGNm0iruabSgdveuuB/LUjEfm652evKRslNdR
zJod67o6zNB5dIXYXqymAbJ+DGI2K+qMeeA0UK/yk6JJvlh9k13MLBcU0lxBhKaeHTfT6abOrMpv
B+ulo5Oxzkg3XAJ7mi5542On9GtyqOdAgx0VFhia8qxkjQs4cdxPhzwFp61HICxBpIRm2DSA/qRK
LG2dQ1DhMqVfO7R5WEk5BJ4HziMY0aM5Rg0BC+rUfTu/5scHDV81x78gzYIZQncYDvvYIohd9VkX
jcYhbTPy3aZdsU2Kyg1AcFCsEqYNXygX9dqI9KWXzsl6YGQQGOKZheSW5aq+UHcHS9iFMA4sAs1T
nWhxMIyesXDTHx/oeX4o1yFphtq1jae8Or+ojR1pVLQ+wMX1m5rYz+h1dkPwHS7x0h+f518jzYsJ
tDReu65abiUOElIWEfXBbtP4xRZGt7IL78o0AIKSQ+MzaIUvlY9OAH8IVWBR4AHGkxFvd1Wzm1bl
ANluuzukiCXWjpaYt04FthhTaO19CuezSsAF+NSBIWSlN30b0AQcC2CX4CGkreIt2prTMEvdZsnT
zEHo0VF+/7D5DAMnD/qbefc/XMGTHArSlFF3AEkyHiDMNF6ZaXVXUUSmCzGW0VWUodUZd1rum3pZ
XOJqSZE6QJdKgWRFgihsnVt2vLGn1LzMm/ariOkPq9CyoC2Qlz9/Ct7hR+rnzpwQaMAHDgoWefy5
ZgFuOY2U9aE2pb2eKjlwXzh6vHGrfk3rsrrEIeUby62ttUe74dD3NAOxpjklrw5KpwF+ZnNhGJBB
BB9jvEOU1X61q5ZDvJ1FVzwuxQ+zYPwyrsGLlFUxaI1LJAl6q0VBubS968SkEL7qWLmrhf6qo37w
BMdQW6D4MaACArqerTfJepfIyDv0bUnXSTo16LS1G4DerCpMSOEErOPJwqP8RGESNgb3gPtq9s0w
MeXRQp0BXWGQkz6QyEGn/SiibTRW1qWt9eOlw4R93YDeY9vL7tYW0/QcgYHoSzT2Lxmt+RqeF71H
SAH7pl2Pwehl427UrOQSvAHF1/PbePysn48gXtd49oHlF+2UePMe72IKQdtuSrTykI9Wu/XGvATG
zEQD+pDbYTvZ0+r8eKdHHuMRG1zf88seDIrKeG1uO7EdlQeEGfpLN0La2kPio2Ye0jBj61x4dr0k
EHfq0CBiCD9tAbA3kwMqzwbuUiRr6rg6iMFAedpkZpi01hjgOOsLV9YnywmhDUAeQR0EAzjJ7IHT
10E5vjpQToWvpWm8E2kmA5ZkxWXeRdkfjwc+nVnnz5i5UpDlPV5OlztJgjeIOKAtQHuQpfSCOEpG
f9RBEmZoabnQeXty9+E97qK9HgSqoC1DZHs8XgOCxZr1DFkPMPpvJ6MuQbCY9GuHNY5fOuiLSktw
itR6v0R0fyJo+p5lQLsHCnxzxKteS6iPO2XqYKrM0+SXoWLD19Iop6d2Zj+vbLJB2lZfZ0w3d1rF
bLQ2lfZFDnD1qjQ0iFUUpghpX4DT1izQnOFAIsgCozd4MDYOfmw4DK+agUsnok29LSyiBZUFhBaA
OPEz9OH9vPDSAEeZrUkFbWIfWUG5zWXbXYGVe0GH48Ri54zKzF43vzTAsaj41rKOQM/Sw4ziJG98
WkVszeE+8cDNx+0fHkhlKOX5HnVjMUUGHAAt9SHQ8ualLCbADaT33CbVizm2xoLNvic+jm4OREmo
eCEZi6gB3PWKD7B6IxXOSPMDTFW/HMC11QV57okXR1TgkwSjW0DcpFjV0rytIHcUwkWInc5RE65r
noDUkuIe1OikX1j5uNJ4mW80ra3XXjqxdSmJcxANq68qQO78cVaBnrT2xxxWrECvCxrQoZ5KAbzK
lF5VdAqrgYrLlhdLE1WCQUxsJtmC939XNvgkhaGNpRC0yw7a1K9aeMNrYxzGoIcw5Rp8tUPoDdZ9
0pNW+B3ahH1reDq/uSfuaP4AgBPeQQpIKCieL5c9cvPQAT4MWpQgC6051g8uLbnGY719HCVfYvpS
Eii/pjyTDKMgg0IRQuFjB6EXKAClSZIfCKucS9pHa4JI1xa4lQtp1NtYE9au6MHBWloQRGSVNfl2
MiylxU5feZj5XE5GihQZWiDQj78DnA0uUiVxfqihhLjpPC/ZZJYrUp9G0eR3zQ/0cCZbMx7oKuqb
KMSdjGx6j22KMvuuj2r6lqRL23F6rFHFQwiLYhUyLMCOKR/VmAWkCeziYDCbPoMpPQ8n6bCVnWnG
3fmdV2pj7xuBbDwCQ8TLyJ+oiQiP6shlIV44lA00dAVN0FUwosoCxvcmJque8fiyI1axNihOWCU0
cw3Nx+4SiiL0sjDKNLAtjSCTUKTZxjDixodcIdpeGxNZuLaeLtz5sRd0mW1vo8hblFOeX7vHTgJK
C7hrcF+/M7crfskytAjtF8g3WhQN9sVQsDXynHTBF50gxnFEKbI0cEbQm0RQp7SSwBug0U/24tBr
8Q/Wu1vJ6LOoyBjYzI63na21vkhYdEc0Vvla1BkbxzbGxwxJniDXzSXd7s8OEIBt4LYA9hVU/Wra
M5pQEmNeIQ4ozbvgGsy9FWS800tWOg94/003BWQL0ka7cqvpweSy2/ZLgcg85w9LjyQOzBQIDrxi
ZnyjWs2JNTQ5aK2QdwbyBquunbrQyvSf3HbTFXebehPrLl2Tou9WHKkszvuFzLkSCeEDZrJYB+YL
emEUlGbb+BAJkTTOUM3T60PZ9k5QTjIHw2P6VKT6W9yUkGlPQUKaOhVSs8RYwskqhvdrcA86DbOS
Nx7vyttdz1s7dZyyOcQD+25qo3WNZDh/OH8838HyR2s8v33nNcYkwflIFbtz7LqfSul0B6RW6YZY
Ml5PqEr72A4BalGg1/GScsSVYcZi3bIExA7AP620JIkenHLKDpmg05uTimxX0HTYECOLXkavjL/E
jc42IE9L1mYydOsCYNg1bVvISnUmBAt4w0Fg0g3bVlIUyAsImkQSedOub66GxM02rpG89E7ON2Rw
vZU+JvXOycYGMabUVmM6elfTNIibZKhy343d9KEfwB6pN2a+TszG86OqtyA4LV6rai3Gq35kzaZ3
reo6Xp9fwxkwd2yniOJh8hRbhawIbptjM+G9kTVkINOh8tg3MlIZgCRXv8y5x2ywUUzmHNMDf5oy
U26ieCxf46T5knXIF9d5xr6Wgrc3fVmXdzRpo1UMley1VkLrrE+pc1UWHQ1tLuTeTkYv8Hq7CG0z
ArtRJ0bzhvRA+Taght1O1bTEPHdig9AmQh4XiQCITKKso1gH4ZrLJU30A2IHgGrTQbsrWBLd/vkC
osTioHCH2u3cp3W8gA7TpQd1WOPQ5UMoBraKRxeSMiJwknpNjfY+oc4WTFsbBreXycLvi+LW4Jsi
foqbfVEAlkrGGyqhkusVq7jd5nX7kDHpQzAiGN3Ox2HzSyKfbNz4S5nP091HVha0qRDhgLs6gc7K
EYKGjtfSQ+cK8I+IDPxZVOBpb5lDfjER6JzW+diAlrcXduKbKBP6dZyKG6tqLN+xkNnpRwo+pFRO
wf+wdx7NjWNpuv4rN+4eFfBmC4BGUsqkSKbbINIeeO9//TxQTfeIoK4Y1Xc7taio7orKQxz7mddU
/XA7h/bP3rHKndEZzm1FO/tjL9NgsCU5/YWCUrjlFerdSMUnxRAGbU5VHfZF7KRX3u51+YAHibAR
scjFcdterBTP10WJ9SENQ0V6HhNt2gZa0dIaFk8YY45P89yX97UUOp8aE/K3NiBBPliwcoaqn5F1
pDMc6cgTyvJUudWsCtwltSKmezSafmJHqf/+JlrFNPxW1Px5qJcuDYXDl/7Nq7vaSgqrwZlEfS6g
xVFoLpybupwjL5FU6Uqq8uZQ1AvJ/qAVcDbOp0VMw5wKMB7PahYH5F9VunMAQ2wSttfz+1+1jh//
/iy+C2ME/uIROh9rNFplmNtSe9biudsnulD8bIL3HmryHfmvG9ZFdJMiur+bFOdT60zq3pEDxB4i
MfuqwumQ4+KfRfMvvwnTLZuqLBgx7oXz36QXDs27udaeo3D4Qyxd5pj1mMHHVBusK6u6Shz+HopH
mAWlMERL63woZEFCywCD8Dwq2UlyEJhN8sj0TUmGm1qI/grd+40dzw0EaBIcgUVvZ90rF3rBjp9z
5xm6UfHDlBAFUYSd+Hmk4xxqg3r4gi621fjgIfe4Qkq/bKO3ZzfKxzlxTVKOp3ISGx0oF6RjK7iZ
o6i8USh+0nbDje3KCb28e6h9LPwLg42IbPMqPx/6MaOeOMeHWQtzX0KF6aeGvOIejBDGw6na3dR5
dE2Qbh0asii8cqDFqLcS1dMnPl+UvuxnR+mz6tB0qnmDGVi2gR9QbqdMmh7rFhRI3o3ad67l0k8K
PM3nLAw3Osi3v5frf+Gb/xe23quL4gK++fB7+D/e9/T3LzyOv59hOJf/7r+pAWCgl14smDNzMYhe
ujT/TQ0w7L8woQI8CcaZEv8C7vwXOFqx/6I8xWNGLXYBVy6F0X9hOFX1Lyx0FlTCorOIe4rzTzCc
61tUpwZKCgpqkvIk1vBL7PHqwi5sCzqfKIPnrPxBJ8OUP4fXylfr4/EyBN/JL6b+Dc/yfAip7tIp
1AEEaZG8icsvmM+zDb8r4tgSG75agKe/Q+bXoOuLU7EMBjQABAw9b0rYq8cyQOjHsTUey2FCgWZ6
cKrNWO2wMLPAMOj7fKde4/u+9XkqtAqZgitZwjpnlONWKfVCl567P8W34kQJh0r9tUHWN/DyWfAf
6fbR26VOtgoBDcISW8sNQFWx7fbo9WYCKwgjhuQTXZnCN74H7BBdJXzGFlLLaqgABp+gSRc8t3Lu
SfqpTL+YZenSnnHN6B/qp2MnQQWErrW92F3QWl/l9VY9FmVRtRGxZb8xkXCur+kbrDf43/hagmeS
V/62hqMNbRLmI+a2hzKQP9jqgywMX+qGzfv7bvmdrxO49Siry1ivVLufxCwOQb8JJNfUPgeP5ran
c25dY/uts4FlKEunjGNwcpda3vlxUhrRBbYjwgMFqtpLkm1lqNe0gddMNHqiDLKguxcn4sVW53yQ
cdC0nNp9eKiBzvjT6E3lts5vxh/FjfojrFxkKOCfqZ9xDZBDd3C270/neru/DE9dWOeSW7hRq1tJ
LTUw0GoRHvr0NOnVIRyKPXCGn0N1TT14XZX9+0tfDbW6MBCFjC1lqMKD07t0dq1neZs9Vlv1w3if
XQEev7lyr4ZarRxEV8PKMKg4KGZ/g0svKMhrza314WXigFtDpqH9A/xnTVSUzU7pnLTmawjN7Mm4
A2SIPV/mtYoCLuHatXR5uJb1WXjtXICAEFYpY9MYWkl1QhzGUN0kDpdr6zvXhEPeGoRzS5dwAaTR
Rz7fi104g8yruSOKMPkjqXu8QE9UP7z3t9zl4lBEgnZpM3ELDH81SmwjVK6EaniAshAfdSVMvNAK
pPDK7frmMLCFiQhoCl48hvI41TjVGuHBJl2eZopWCmy7K9/y1oxBRlxCC7ge5tqdtnHSmM6j4FYd
6k2XPoRp9NSH8e4fz9iiq0K7H+4Rccjqociq2ZwNY4gOSuopfaJ49XWjwhefx/OLFTD1q0FWy9JW
WTk6FBAO/v3jUduruut87h81n8R2/+P5afYmX/YLv7zV7+rRLQ7q3eR+/A++k0iLKBtSJrHX+f7D
yrMIQ6mJDpqAd9gmxYPI283/3xir+zZsUlrecsWK6enenhAGG64kVW9sPF159RWrHI5SndSGbRkd
hhYttdDo/Laur2G03h6EtG2xnuOmW91wQ9MXAwzT6JAn9T6OvJn87D+ZqP8ZYfXQtmNcZBDlGIEL
rqHlEF5TJ16xXWxeBLac+j9DrGMSq3PiATe0Q71Vd+PW3M1+5B4zz/aj30HJCxGdnn5au8F/oLP+
Y5Dd4Nn2rrEb3pxJ1AQobyyY7jUuyQiHvsVwKzp0SXcj5gSeSfHPr6LFNeNfQ7y8jK9CfxHR5gmj
KTo4j7Yd7ZpcuvKKr+GIf88kZctFopDr+wVN+WoEbGStOBg0Du+P1Ac1vS+3za64T+6Nh+BobX5+
vd1bPutoPqf3yVbdF9t6F24m99d/sGde/YzVrgyzuBE4wEUH2zyAbCaMNfz3R1j31y6+dLUtU4BL
Q55Y0WHygl1wO/3GGLsyvbl1xcbyTHfy8026KXdp5y/qLLZbPIptfOXaf3PPoORKCe4lclt954zv
WTQORnQQZrUbuir7DtM6+P3+py5/yMWFbC02xGBdge4sP+LVmmJdFhLHmzAoiocAnctUups6bZGr
+U+256uBlkfu1UBKLjlD0TOl9hR50Fzd7OoQb25QGJQyDOGlvbR2gh6h084aL+Ph/kd2m26VO+Uz
Kob93tpU/uyhn+TnXurZm+5O+KnXuZ37cdiHt/Ld/j94Ywjo6fVRfefXrD62yyNigjmLDzoEOS3O
HkaluPLEvKCNzleO9h0aMxRmIVwT5ZxPqIk53hxbSXMQeW/9bmapPyjx2NZuoWkNhDeYBl/7ypj/
lOOQfplmo/3eJFp6KvU+vje1UX2ORBLd1tokYO1NEnD2Iu6Dn/ZYVdyOc5Hpbha31X0XxPKfUSjT
z97M5Mg1yzS8H2QDTPY0K9pMZZ57gaJpL4FIV5uFxaYWCXIWUv7RzA35XjUD/rdRz5rjNdlYAOJP
SztxKxlMN6DeBmSOEyn5Q1CPaeaikaM/z1UW3tuNZCruPCIpsBlbIylcO62t1qWpC3UuApyId3US
0qxyutGAKaAHgLfB7RVfJlseC/6RSp8bU0MDHDA214xELuoTcN2XWh3sM2oGGG6ujs9kmVEV9INz
7BpHOH5Lz665b5wASmGTdv2xm5Ip8tE9LWOcUsldva5qbH0Hwgo36mAKuk/vn+eLjGGxLsZdCOEh
A578Gn6T5XqZR1HcH1QjeJjK50I3/jjp5A7hA0/HFTDxxQ21OLHRqFkaBEQHayIpZdgkHEYhM5js
WkrrSle5h0ukdLbLYX9wjtjp5Ao6FsDnu1wudVVkhY6dUaqxY6Y2Lb+a9qD9KqagbTxbz+VnwPpS
7xojmH3XTA3rto7D+E8WJeKpcyqCPLVN6OVTLk7rUyf6JvaiUbc+BTiOVC5+JMWvwFazJ2kcyz9t
Z8q/1Gbuvk2ZOtDxDHoNfqgxNmh0dXZZbeS5y0s4fUbybFaOUblKoSmT2yijuBOGmn20E2c82aGt
hZ4VV1EOBkbL040U5Gru1kmZ34s6bzFKwEHL2I0RiTnQizSSr1y5K0I3oQ93IT0FNimAnaXGeD55
llQBNq366CjZ5XQvQ9p0ZQVSK0pjBUqNQ9p+M61GurWDQkYGS0A0y8VPMVQDFsNmcSXBeOk4nq8l
2YW+FPOAQChQKlY/B/mErqqK5JjISbmtMkX4YxDYewlAI5aoirhDjgnKMWzfQ12WlttNWnHS5IX4
OqKitmkqu3+ojWC8DZpS9uYilQ50xUMgyElOYXCwDgH+ENIwFfdaoHZbeayUbToZ0y13ZOE3Qzff
96nl+OGg964et9q1W3nJks6/0UK2iXCTNg5lfHO1X4dWFrXTKvIRr+blWir09k9v97i+lIWi3kWF
pH+FcD3faEotDdi6tvrHAaGnfl/Lbb4YEqnH3J7q7505T09zkoefeOmUYzOVWuZOQjHBDBdD+dQi
zY8jCkEKwudlXyjHKR6qj5D4iSytrEvuTbnGamSugkD2Oge0OMCl8UtYN7XlUpCJfqPDgvapaYed
7IVSVaWPkpn0lRfJ0ggKvZnFbyhhzmcpiZ2nsOnQA5DjHpHFPrOSL2ofVT8RiwlwBCpL+RMoTfkw
SHF7ryYoWLi96Uh+kCaWfq2keVnkWTDG3AUQQrnt2N7nGwlIV1qOY+wcE7qkW7zamk3VyXRnpMqR
7rva0h+JlKS7DEj4PSiCwi2bzPn8/k17cfmBPoMWgWwDtTWNO/D8R8yJDpxf75Nj08UOOIEMSHVu
WU/vj3LRqzSQipDVF6wXpYyLHEwWyuJWkOXHICgVt0Ju4UMQ44FZCnmf8NFe5mxoXpq7AKYsz3Y7
Pg5ZkHsRslmRGw7GU8O5277/q974dvBDFggNCIVLPn/+7UUrQiPThvyYD7a9rdvC2GDYe02i9zKe
o2uCwAW3F6UVnppVqp4ljRKaaKqgEl03d6EpB5j/CnOPX8mDKKfksBiPflCEhbliKvHCSpG2yYSR
eR0CBxuE4ka30mA4jalauShvZXtFljR/zhIw1TD3O3gNe9MMjH3X5OEeb9HyrjWqCkpU0ngzrQnc
4ILIawIkwt6fwmWPnl0Uy7fxSiMpQ9foossobGFUVlMVx6ESwm9MC+STLlNgToxraoTLvboeismj
pKfK8oJ8Ol8tIF56r1dzcbTppd4hYWNurFJ2XDjuFLXTHCRanyZHRwkcryyn+ub9L73YLHzpAteE
TQpngqbK+fCmCbRwMtvySGAqeaM5BujrRt0VVLV6ESkwDO2NJRqBVkZ37nyYsoxkrNDa6ljOHfpS
behg5jS38yapzHCnZlG71Un8nkUWmLzqyj2qWYqHRae0V9N0us06eLDlmCi3aTuq7pxEiP9JwMKT
uRpd9NgojqdZFnm2LNTtWCIW/f48XYRuZNZsdGp8+LYg3rC6UCQpy4EF9tXRGbvZU4xadykkCM9o
jENbLigXqb0yaRd9jpchYXwvw6KOuVqaUAtC3uq5OiaIOLlqpAR7u521zaCMzJEE+oRIlnQ3SZUr
2/+tj7UYkkgA52AeyvPValUHy6Rqro9Okingdltk7Zt5Tjd6ndPglnU8Hmy1vDLqG1uRuaXot4iP
ElWuHg65znQIwlp9jJui9aYxCjx9Cq9ZAF0e7cUghAapDbofHtrq2lI6oQMuiZWjGOPYt8bwR9su
kf+AXOU/3TJw+VhDcEScL3jB57PYiaYvzdDQ0AvkaGEZEiA438y7CX1pD10P1TckTVzZNGtYLV/F
FoW7R/cbiBYQx/NRVWzbZXMopGMcjWhaScZNg++56wSNb7bDbevYd0rYHWu12raBXbljbzy3gV66
QXLN9fpyQcmuFwGk5egQWS6XwquqQq01Ohbxo3QMWxpbSmz9GaPumkfyshfP788FKsueMVBfov6+
muVUk7OmDWNxqq3K2Zhq0bmFKqLFDCzb9HFwzaDoMm4nvnmBBBDdwI1dQ2TtCdaEbLQo30fmN/DK
O4GnhRvr4ccxOBhD4jZUnfKhAyGTKG5oqFvocVeOyuVHo4DKAQUlBCYJlanzmaUsRZqpmdZRgwvo
5eo0306EJ3QFimkXF5Z85ZV4M5UGmbxkeYAgEAY+HzDLeb54Le1jGMmT4oezqn7NwVI8Neoc925N
S+dZn2anQ5h9xC5aUosh3AZRqv9qeff/cTmVVxluOFj+v4FSq02eVemIpHnpHM0xwohQSJI3p8qf
98/vSruIDA16LOjMpfxGB5i3+fyjp1qu0yjQs1MUlD1Zep+xr+y43Zf1rOC+k/btDShdRd+1eqcP
MCWtKXHhIhf0UqMYwltm9z/kEhilB09/FD6mQej9lwjAkVTa5aOcFsaWDDn5MmeWVbhGV1LjDhVD
SK4wA/uJhCz/jCAqbCl6I7XjD+rY+JMxJk8xicgjDPFaxpxt6kh6pai/UbsYeZA0CaRPpM1q7sVR
43yNIBQMrqNY2NMVhllmvpRU0rNez+qpQLqdGpOTy5LbhEHOLwvKTvjA6Ixm28SRNrklXlGPEzI2
o8cZlEwvLIvnVK7kX+9P+Rv7DH1ZkGiA/0wAmGubnVDrzaav2vIkHKPbVo6MpcWsSam7kIo9PUbk
yUBGcG/F8a3RQ63FZyM5VUF7ra13eXehqAMqaOlToj+wgIxe311FVWYWJLf4JFupuJtMUbqgOOrd
le+9yEhpG5Jtm1CwlYWYuTpXstHISp0E8QmjPQxcI9m+ExbiOdi5JlQJg2Qf2FGziTopfFa6wXLZ
aI3//o+4vEyQ7gHqDF2JSgQKkKtPDVJTnwszOslO7dzTzB5Pw1jLD1nhHLVprK/hh98Yj5o5VFSg
1jwM65CzBM+aFPMYncAWSj5yK/1+VpeXyECR1BDhtW7cJcCCd3ghJBHo0g0mNTr/QNJ6aWwi1nIE
dr6fmrb3ukYXG86/6TV5hdT7PHD4nMKEneik2yKwNV8KesT+Eb3yRivKD8PYNjehQAcyJmm40jC8
DPWWX8g9TiZF3raeklxHr4xqWHyyFZbAQFjLmxgegaRR37fJPHpj31WnPLpaln9jn9NlBdW4JMsg
59YbsDKqGHJPfKJMFULBUYIt1cRrDf83Hk1IlQs7jQyAuGvdnTJDedR72wRMYFG6MuVW2dIlnbYG
RdmdgHe4LXtLc5PErD9MRpfcGiK2/DyUNX8AuXFlxy8Lfh4zkO8g9QhDD6l7dS1kXSljVUvQ909R
5jyOyfQH6bCjGYivgRU/NEX/4/0DdhlyEgfqEIsM8D1oxKzuEptCiBXhxXdCdb68MyVhPEOh/ELZ
UrnyYZfJJPBHUtdFv5KsfK1J0orAQJ1HzU/G7HxLhNw+OYOVPsQDnOtaaYaNEmjDTdYqwHnt6B/a
pvBeotCE0j31NQWBdnO1l+zOLqKETufJmi35Nqsp+5WyicQxUi5Xqqf4hF6sIRwhjTI6UBXwAtYq
uDRLwMWzE9SnkiNa7uU+QhrKxt8EyH2TbUpdSkqvyLXh22wg67cLJMqQbtXFxfe8SOPuzgpSqDZD
1KuZX85llkBUKIyDYlfiaVKkWWxMbVa3mllAeVWjoT4OqoSCrNyF2kbS8/QBFodu+2ptyt+VftD/
xBgj7XssLPVbU3Thd+wrMUiOAEWbFP2ohiGO1uUBZ5mIwBe1HX11im7CsHYA+zeQFf+w1U6nGdJF
+tPYTfqPXCDe6E0c0E1manXttak1fNDK3BmWQGN6DmAaTW5Piv/s5LF2hMxK68dJg+rUCMDjOccR
UUhwbLcIV0CpQzoCJYZKN/rO1YyyNb1+SK1DUxjVvQX/YpFqaMLeHTs10O7R58gk16AEsZ9KlgHx
WpbYDang3Vhdp94KqpvHopKCPyTAC91+7GTLJbjov8xKR89pNpJ0g9K6PIOfs8bMi/KC/0cGMoN2
tbxAC2R0EORdopRD6YmiDTtPngYCmrmdQgLMYrB2jkSziVWgJYCw7jQ/1iKRvlZ2K7deritw3kOr
wpOaRtNk+0MRq3RXDK0yfPptaJISMeqyTwkq2Zh5UH6eDXwEN1NPgumNrJv5JFUFPZISly7VzR25
613bKZPcb7TQDHxM69LRDfo6/8xN3RZ+B9XFcu1ekdpNQS3Kdtuhmu6CXDg/Ioq4P4Jez+6nSYQy
f1BdmBtDEnnlykM260D61SDyO92IbiKnQxO4z/ToxBuhIpGZ2pBlHavXHhyCy9y10sVKgY2Rf03n
Lt62BRVqeRybDVeAgUgHkuDA01tPGBEeWTNCJN6IOCv4+2F84PDJ5aPZJLXmQgDQcwi3VlJ7c1ZH
zw4tvYMqh7gY5+YsbiECZPdAnabvMSVU01PnMbP3sdFh5tNIlha7opuUbaPk2W/byILYHampH2sn
cFhGW4QfWw7e1y4JrK9lZ1dPUjulv7suTT/UuhkBE4ZvcDfKler4ktmIH1XbiM+0LCXTt8tcfpoB
NRdu00QnfdBhv6ZVkfq1BpTPI+/KPlkFsiyVOYU71GTCztVVSLPUJuQo86qmnD4VE9k8U5TMpleH
epO4Qs3N28mZ6OOMxDWf46ZEjyJR5W9VUzsw/uaofq7q2mrcuiFIx0SiN+6R7qxbL7bncFvqppRv
4lbf1FObnCY00h9KJRoklA1EWz5GyozlggG0jBHMIfqWS7b5KOZc/IC50XH2JVNLb+G9LQvtPPa5
bX4J6IbXhDySQhFCmsdvdFHJ2bGzLt3BFFrs12lqOpSylKLyAynpTVeMxfSrsp32rh9jdW83A9Mw
VaGXNInwhz6SPySDbP4KaxsyVligWypr8/DIcrDzBEU3YzNKfRO6hSi0T5B6h8Z35MKxvSg1u+M8
EuYfk2FWBq9pnfnXqCTKY4es7C+hoqGJTHVZHhyB65scNPMPyxh1umzIYyFz06e7SVhiI3Qtp0Rb
lfOf3jDdJpMe+ti5ceRsgswTNL9MehW+nkGKVkEDfBZ6YlYeGxsXLA2m/r0kyGzAjwfVbZborUx6
h7Szi/vChN2pgLPvqfYk/1H7KngiWhsOIpCmT5lSTbdOTrTuSrhlEE5Sn6OMFFbT79h2YLyLqtMD
ppxbv0Q0UfIWyXSWLEgj3RVFVcku8UssfH1m73HHRapwuSfjj7mdRB/kIS4Un7XLbTeyW/1zrRjB
dKV8cxkIwngiVHAou70wEs5D1TZuJaVKpuoUmA36O42hegVOYT5Lh8BHKjl+N/TTvhPGtah8rfLB
670Q5MnZ6Uqa+EmtopR6NLVETGl3Skiu8cLg2d2Hei42Sacagy8XFpZuQdCmiTtOE09aOcTT4Ela
htM6ZnOPTSAn96oeq+g3GpSa5MSav/PWNTeT1Vj9FhUCobvUVutil2ZG++hwTVs+E9IBKxjq6JQK
5JI8VSX+bBQrSl2K3mm4C+3RlNjfTZp46kgVGdFBRXzskBm9RkG+BKQx65SnyYgA9JKArnIFXU9i
1emU+qSqJZz7eDI/Dq3+PXO0+sFwKnlT1EXuaVUe7WJtwAI2y0ZvyKx0QzzCOTCtFhRBq33Qh57n
M0UDtWwsx4VHoD7Agel3JcD5HfpR6mbQZ/umHUX5TN1G3OrUl6/Eg5eR51KrQTuUpUXbcq2+HPPK
IVNm1Kd+ZjaTqUAVNkTzA40k40pJ6jKReD3URZDrqAXy5JJVn6YuFBstGgzfmWfnStz3xgdpSyWR
pptBAWjN0R9lPZxy2chPgVR+H3qnexS2XXkYAxp/3g/a3/geDgQsBnp8AJXXRLMSWHwnIrM41e1o
uSPlXddI9PRKAeCNUYhgl4SIYHbRcj4/71EQ25XZi/IUjjxxOGsSO5nKP6UxwMw04bVC6184jJzw
81EmWQroUPfVp4SXwis6PfLKFtDF+zO2Fmyk30sOyZRRMKOjRN/gfBhciIx2UoP+U+F+8yu3cWe3
8CyvdP+Em9y7CqBY74X1cKu5QykgCkaT4WTPcFWPUM2LNtKGu5yx4s0tZrLb979wSWBe543LiBT0
AUqgfs89veodEAiApcHi4pNZOo+tRmSulfGPNOl+S01xpeS63hnrsVb5TQC5uVF1qf/UZx9042cU
H9//lhf003sfsyRYr6rzqoIVbjIyfXeOW+Gl3foYHPo3P3QP2qereM+ht+Nq89Vt6Ca+7F4haKxL
AmRvSO2RJi7aZ/CS1vgkqCCYFajaeEqqXFa8ICkmynyTvbgsJWpzqyQlkLIyj1t5kxQoowEmmyxk
7kc51TfkDMZjKjdzvnl/XtaE2Jffxf1CLEyjEmHVVRYr19D98S2bTkEWjV86pe3cxCCVtaRwvukq
PfDyQguerQKxJNhWuIkUauAiTT+g/1qa286p68eq6j8OSpN+wNGn9adKFj5qusnz+791tUdefupi
eEKHSVk0ndYHjvySqM4cT85sSX43VSBKRlLL90dZ7XqOMlh2HhGSeth+aJOcb5RG7zUp6zsL1aLQ
/hhlkowIYNN5CWW3Pb5k5d/3yP9yXOG4soL/b9OrT9/z7nvbnbNb+S/+xW6V4bCSSSI2zKEBrPVv
dqtp/oVeDUqeS0GLxh8r9G92q/YXtRGAILBsFnbX0q76N7uVPxCWqA4aim7r0qj7J+zWlV400Hm0
lxfuH7gJdAJgM57vk3hQraTM7PrQG6P52Q6oOVWSrO+kCWZCa1MKCSOEuJomUW+iuovvagQ0v1MY
Ub2R8thGkprq3oit+VHoTulrQpsfCQGsHZhMpHLjuf3xanaf/r7rXhNYVxv75QeDeKA7SydPM9dE
T0HWSOcekC5Qz9lPx3ne9EUJxQUxla2CiKX//ngvMgGvr9xlhgAMLV5F1Eou8NxxY6Day6V16CNH
/qRXzqOZzZM7ZtKw6Ub7c5LqyKHlKeqZVgR6HQSMm0PDJ/m0bOxH+/ukFY0Xp0PgmZbTfegH0Wzq
xSeTi7NB0DG2tvqkW7sYw6QbLVSvadat8xN6Mgschjo1Arygq5Y3+dWjQUnH5BbOkGs1yKedrBvc
KRYRCsFNupmoI8lx3dxITXd4f+ouGkMM/BLy0WQEfEHB+nxgaYz7bM7H9gBcBaksSY12qiiju6xr
u1unxQNysKTuBjeKYV9OkuTjtdT4tl07V+Lct34J49McAjBD+3UdgqaKqpVBWnUHIzeafZwW2gd0
avsPEWH/fjL05onCh7JtG7m+sYwYYEuTYJFRUNa6MidvLAY9g0UWkiLeYg1wPiclMCpFzsv5QGDf
0TBIJ88ZuuFUsYN21pSOx3psLDcaZZhvvE0PnKZkk0WEsgHJ800n9/bHIRnSz3Tx1fu06fpPtpSm
8HYd7Uqge9GEQXKU64ldw1MCJH69gFpmKVgoJurBrobo3gqr8mdY4mdg5FFzH2oowWhjbe6Qd84P
6C/Vt2afs8WmOVe2uKaPW60w5y3/GsssWrePUsQ79P6ErgNKfiLdrxf5F6idyGKcz6fUiUoXFFEP
etRou7icJndWeeVjJ7nGHX1rOqCZc4Qs7krQkquDRJk2dOiJqIe+0p0cnY0on13Ib2Dm2yyNVC8G
coTnb2tgoy1k+ZkcfLS2UTfF6cYp6xpesBKpDex+pRu3lqgM806KHOVzr2Fg8v7ErNsKwIL5hVBd
kftHP3INeWiM2pjbUNEOaTZHu7oP5m2o9+VObqcKAZ9YvavSebqhvpX7FG6uwpEuNjqFCRKkl2ah
AUN6Fel3elp2qW45B03pja/pBErtlmZ8g+dJrssHwNGT5jY5PoaAlfAYcauUnNi34hTeRCw3xrcM
mH3ut6Xi3ChBaaTuKI3BSdNT66cjh8hpjY1xB9jJajwkt3psgU17RHwdMZafUW3q0FFCUIGbJrNx
dRsDDXqFM8TNTU2bvoTgUMGbGOZEQS1g7IfZb5H8mr2myLPMU4NRP/ZOZZSuAFjYoo7UJb+oNzu/
LFU0gYvmqEg8206aowUbbQYspMy/cUwCHCsGU638Up/syAW6lMg7oMQz3cqyTPut05Zoa7ZDVu5E
j26UZyNuBo9GXbBwcwqmeKP0S6VxqmrMO6ZOQWlLzHV8R5NPoqeNPSUu2AB4kvsYvVzg51ajJX4U
REBm86Y8xmaNdr7TicTXlVqjb1erarDr2zoe/SrB8/SmNIb4ZpDbuthWahY+lk1uY4mrDobs5c2Q
XgtILyDG7Gm68lx66PEsl8rq4hO53gxx3FkHMxudDa0a2c06M9r2Uql/K0D5P8k13zwXhnFAzCf8
NYapfuWyuAgeUAshgQFoheQmNwdx1euXUMGGJQuL1jpIWZXs1BkB/JwKuduLvNhnljpcCR4uLifG
I+hD+d1xTLKl1eVklfE8tWpoHyQpQv02TBPfKIS1pbR5jQ32xqchMgw2DnF4xHbWjiTcsbFkDLNz
qIsQNHpoiC0ymcQpjSq2mUqD/P3r5Y1P4xkjcCQuImxcK1OD3uwE7uzOIZlpXcyVbnJok9+5nKr/
fNGIduGeMZVQtte0rEoHrBNkcnAYKKvfoMEmfIGr+76nQe4PdTBeS3KXsOQs4luQ0fqS4hLw0d5f
ZWhZmcgWmpLSQU/VYo835aL/mSZ0GTmlOerH2whDOrca83lTpZW+d5K4vLJz1pk2wh8KYDFwvhRn
6JSusSyBo/RNXUjGYQKtnrqVBOrzJqkqufbBN9mBb4yZzlUW6HQGAVM7g9eyCVF1yy3tNLcGqlsW
jnfXmJyXoRRAOoR3KD3zECL4tdrTmpahS18FzsGIOtPDfe6mDJz8RqlM5aBB8bwr+shyHS3ofVmy
6L0W0/DQm6F5ZQNeBubEcwvhnG1PMgRSYXWYFWDIRWQnx7TNpJ8Bhmp4Ijj6YxVq7a+OyZh8ZWrh
AFVxOn5XC645T+4ipMkQUZWUL07jJJ/CNm3dWDPEpxjFUvjKFo529wlkmJOm8oEoaFkW4q6yTJVP
njKmuUx1TXgRuO5rZguXZ5g9jk4OFDDsYWBDnH9RV5ftSJIeHKRQC130LDW3m01ad2HebSFjXTvD
b43HvLHPwXljXriKZzotNeVsNoODo9b7tFh0fSl3zFGGPJbdXdnRb6zXAsziNmTfYMqxLmhSu2rU
EEHfQ27r6aFAcfBRDQTA8sAsvbybxE1YNf/F3pnsxs10afpeel38wXloFHpB5qDRkuyUbOWGsGQ7
OJNBBser74f+q7qtlODEt6+lAduRDAZPnOEdNBDaZrtJWjVurIm6wOrN147IfCsU+Du8ZYZ9YTrF
RZC5PhLNAb3RMkakF7Hvzr/0wOpui0YuoL9S+Q2QzDmA8Ed7xnHj3NvoJ5Fyvn1HJamDjgO5IM0T
VZi68XHIlh/dYL4wrN7+0xjLjmGoDg6Xqu2dql5mVaYc8Vj8YoGniXBVPyZjAwXOsZ7/vtAHHzUr
0dbjKNCqZ4by9qnGvlPl7ATiUCdSHeVcL98tB8nIsLanUYtm6WRaVGVxl1JoD8MSCkO5R2zyMPkp
Gac3Z3iQH2QL/CCShDVRoIi0Tz5uu1JGWjaVOBRu6114Wj3eKxi30dgCudOzTm2V1Isb5uvN1g9i
/46ypDkz11uzgbf3AKAwADmk/OQuVGsnm5Jkmd+hLHlgejpeNoA4tk46/1NSOnebg3YLRQUdIoBG
Jx991bWdm8sJOECukk1CArZJGf6e+fo+OLaruzOFHJUcQdN6+yxlW3vMBmlIq26RoE67LwBs6ILK
YWP088+/H6ffbKW3O0ftyRVK12uVXjxF0c+Va2p4mmQHbuxNJfRK3IxTjw8ncILW2LeJcj7ZxcAg
MS4we3oAmaxlUdsY8/0ox1bfLoGaHwuzCe4HX6tfzKqxL904kp7cW6WLUVFhgpyNQHS3F3//7ev3
e/LTgbvxgf+eIAFSf7tRrjFoAbP07NDpOCW5TOAgFT1i8HqtO8UrUpVl+PcF3ydSTMWY8q0uEUBK
T68xJ0vyJems7DD6U0pSoWFeWyAk3cRDcOYQfLQUPUeUvuAYrGX922crKkeUVm/kOF/MQZhM2Mci
Mu+Es4GPyT9/qlUXexVlc4Fin4TJ1sxcx+m4nMl/s80ia7F38ZS9TExjOLOBv9V6Tl8Za9ARNIjH
1ukIa0rA3Vq2qg+5LfsH323Nb2LxvRdslY3n3pitH9bQa7dZldRG5JS5B2VTAyxQ5mheAN9Otceh
ZtvzrGVUMbaifs3zxc4joWUMitHoaE0a9Y4kD1xGdRM3WJJuOJLWsh27tLuvcqe2+Y7sDEB3odpn
V2vcl7aNXQDo1jRU0dAqkDoZtiRZqOnGeKcp6V1myVwWN8Idphu9E8zoF+GOVHZz61obfEosAaMs
GbEgX0ycd4LJnK91ZqdexOXpPwAwB6A1mHGldm2mZ0tou4181kobpq8ZJ8lRbyYLYHlWt8VWemY9
hOjDIIY6CotrS/a7TKNjGg514Hah1jeFiMp5rj+1WtNB/gC7TmovBtSISzfX5CbNgu7Gkkpb4I1P
06fckI9Ki+NsW3jzfF2oRj/+/Rz9dkA4ebmMaWFE0oclbzjVeTGtwpa50TaHUpRJGmKYW4zY1Q7Y
rU+O48UbQ18yJGZm34XSMPn5S+y2M5aFRds+1EM7EjEs6X1dyNmZllVK34FbzpJwiKfuksGVdVnN
onkqxODgIV+ln/I2qSHx9pb6NMAOLVYriuEhdbPgtYOb30XIyI9g7Wwv/ykdPU0Rzy5MPxoTZUxb
b1TZt3RS2rky6DcJ6GQnKCfZC0bOtDDfeQ9BRlLgdNqDnZvBq1MpruEWqmyJZHPTDPwKbHOQaIOL
vhraNPre1Ua86XHuNoPINsp6V2KcpKIiKOH1I+YQv2oeA6FN3UoTcwlLf1ZTgWQJiMzqlkfCh9Zu
yOFDjEKwV0LEnx62KoSBF0zpVJ8ULyBE+dl1z8xR3wdhiEHUP6skKBJdp8Vl09eZF/dBc9AnU9sZ
QRVfJcbwqjDQ2ib+7F17OfSHv5+098GR1jj6+YzLaHUyEHkbHBEfaVUwdPXBoGu9kZjK7MzS9rZ6
O85f/r7U+8SCqm7tIsKIYQx4Sh9tByQnaiOTB2HA33KNrt8G07ScCcFrivT2vLDK2q401k1knbcP
RAPZUU4i5WFC0GPT6f5d0mtyK2KAQomaP1eSIsMZ8mn796f7oHRlLmVRPyMpRJ/7NB7Pht2kMGO6
Q0fa8V33Fv3Wq/XkdvaQCKgXzbhvclVsXYLfJndz/xO90uAnNijeRdqW8ZkL/cOfwyeDL8I6S3t3
o6tBkT0WrjoAy5v2dloeTHxxwtjpx5e5STjjuj8/+LVR7VrHs/bTMg8PZZzrV2aTVmcS2w9ePeRr
JHWQmFlZ6CfZnpvBxrQnvYOkDFUAa9Zko1e4nP/9FXwQK1boCKNfDjLay6e1lhQ+xJN0GA8olxi3
mELOr+iykTQHha22q58QqjaaQHqjtrurkt86b1HGSdJI6n0PLVcvuIhcPQc35Wt961/CqVZlmMTp
8toXXddvHBd6UuQKmbibZTaxQ9C1udz4YFjNjZkMTX7Rlq3zGqfKiEyllUG0zG12jkp4OvoH6oP0
BaQjHXNJMPTuSWbbG/5gi3SeDqAK4705dNyaGB3IS5ksWEEE1R6fwO6GN/K4VEP2WFZms6/hnYQJ
U7FdKbKZloWsr6a4Gnb4NBtXo4jrDajM6UxB8YH0AAcIaQPaZVDhzFMKYDAbbgrxeDoI3ZufCjkN
EeC9ogjT1bik7TINzXn9YskAzRmcFZyQJu2y85v6SnoiuDOTQD2D7D3nFHsa+9Y9XL8NPlkQTViH
vg0VzdAnneNW80FWiQgbmQ7Xvbkqifdzsvv70fxoKc4jbAPgOKtT6dulhIbfFNKl86FPJeR43ZHR
aMXlvreS9kwAPL1F1qdi7oGCG1/cKuD8dildAaFygPAf1psxGrykO8xj7Ecik8NtVeT+LR6d8kyO
fVporYvChdPpCGFpB7zu7aJGIPvU9QYWlXYBjnmywtaetO0g6EfpMjnXYn4X3liQU48hKEFl5b6Z
bxdEqa9QXa/0Q9kF884iOZkiR6TJTTO09sbMY7nX12HCMjn0QwbjcWjr/hHtk+B2rER75oh/sOcr
kWTV5F63/ZTZ2zeBxrdl6wfalXk0pBhZ1vQcwnEsjZ1szWnrTON8Zs8/igGrhDgoNrAUsF3XqPvH
hNtvsVo3G3854GavXS+BU4W5nUpMOoTad/B7tgga1YemrYqdvuT6Ac9BZ0MvqbnuR3WrMe64dlpb
f+gbTV1qerPckOnXG+lq/5jKTiLBqV/FnfAgpB329qeiP8No2auXQ5uk5VNW9+aaXQW7duiaM5/a
etT+TAA4GWQZ5M4WR4N28snJqI2JAGwXxsH2+uWSKcV8WcwoLTgFtAIxDzo1Rj1tpzhXZ/K301uO
RJ0RCwIZSBIx+jt9SKAkOr3nYDm4w6xfqdac75FY+f73SPL+8WD6Erd8chwGSr9bSH+89BlhM0rc
Qj9UTV5uBv74tdLtMgzsOt9ZXTNdtbIcPpVCDWcynN+Ywbc7C++SWn3NFiHtn6o8zHgNAjRDWKhZ
7HmjfM3+XALbBb+PtQdCfHaat5tlWfTvVSfInFXdT+NGIaOARJleeltmmLoeNf4A/WWZkubR7BLn
YmL030Y1Ri3YsmTBJ8urIQov1bz8mkz4PFEDBQ2RxrT/gljAs+Msxb3fglzYcQwEfGUobb/sxamv
A7Ak0MtX/dmwd/oA9oA+mndxl6fHXmjpZZsCc4hspo1PasZRDsZTM90VgQdjwAK9Is9kJL/7Jm+2
bHUNg1qFrhmGblQxb8+9XwzrUM7NH7NOl9dwafR+kzn1dOPNaSFQx0Li7k5jgFFCuLLLh9LDvwqb
8hKhDAvpnT6alhLXOVuCWA5jpVUY0tjyu1b22Tq/hcyD2EWqhVNVVZusGqYAJ7KxrK81pUBQzJPI
oBSVcvi8oGchdoGpHCgmsVChgW1ZGtH66S4YqqCIZVcyO9NifS+9A8naQOeBBIBO3DtZ8lorx3q0
lHz0rCS5bpqyvzCcrE6jTLiVIBjVdRqWSS8/UeFkFwItsRHqm1vPkS01TYY1+H8sHefEykNrKYYL
AfVjWwySt4vggOFsQJTjLyQRKw29IK+bja+NyYvNiEpt/TbPdsNCGyWKK6+9y0eDdmPpLrbaGbph
n6nb1zD29nXT92PaC1CNO5BQ8PZ1M8pohlz49eMwyHaHCBohhzeXXGFAYO85JfW2dPzuQheJrULk
g+SZEPSupU2YRQob+iZNldXv4OQittGF7Xo/HR4DJx8v8rqU29pT+QXsM2ezCKe/1MYctVXf5F4u
rDoaazd7SLxy3v89Tr1X90CM5d+zKtAYKxLr7V4M+pSiDlZPj7iUqmfPGH3Acypxcsh1flZEonEY
JU1mY35b9IUaSXi5uKuwtBmQWivUQ2kNXqTnc/Hvl/Q/oM3/RQ3/x0v60Jjk+PN78b368Qa4uf6r
fwM3NexI/kWYIrFav9kViv//kZvOv3yuHORRmD3SKSbF/W/kphkA94S2QVVirOd/hRD9N3LTMf8F
7osbcW1VMmKk0/9//vN1+t/iZ33/70+nO/nznzjIk7xv5eGT2ZL08H/9nvuvX+Af159J/2YeAFo/
F97kQ8EX89eRVADwNZZ/mqvMb26nMGl1i2K4jePU+8zQO/k+Kofw4AR5fybAvU3s199DWIcPz3WP
MgH45re/J12SmAlfaj8b5eBfj2kqr3AVK6IpN8/NoN8GF5aCQ+ytd8nqUM16J8GFmm7mEp2yYxPv
/fJyQS7Ydx2qFUQByGewyCjSc+piH64JmAlPCQ4FiLi3j6ecYK5QTc2OHRyJeg9QJ8q2YnNOEvok
bP3Xs/2xzkl95HjDMPZizo5qN22qnbgSW3n5XQ+1zbkW/Qmc7f1SJ1mzBK9cWAy0jl6IikjoQvuI
Q32TRq9yczGGVgj/dfPHZ/Zfp/jPU3vSq4dfzqOxh8CezZU/cIpLLyg/4zbLzJeejjWo2Mo3L0XW
2s3GZWjk7j29bcTGKwdnGxuN1kTM+GuxGWBhBZEpuDIixInEEjVWDQOtZTIUR4PTuglpA0VNFHR6
bkXCHEtzF4NjklGWYOGDmW+e31leFVMJjbX/4quR+S1Z4uSE1myU1WZJBbds2zjuc1wO2HVD/Kpo
mAfNEk6wS/ZdugxW1PMBybCIzXwBJd315raYPOO1qbsC3JrVqR9dnbrI79O/b7eTn8U5ykIxs7BJ
r2M0q4p5Cjviy2GaXaNBMa+a8d1Z0txH69ctm9BCojrYp7G1BFHZMG3A27KnfSLqPg8gJgPG3hiq
yrprSxoNDd7SyG66AM/2SGk2NoxDqcspgsvaODTuU4BnS4cH45gF68h6ykiKljI2uwjoSVtsRK/K
zzNAmH822vz9stcIuZKlCIn6Kb4gSAKsJct2eUmMRe1bo6Ks6mftzP16Gngo7sl86CVQ64MtOO0o
zBa3eqPH+kvjNWU0JAgqp/jsRUEruzNZ7Luv8/daxDjM6nkw2Jdvo0DpJVmbdoXxoo/EQBZrABUO
g1GBMun0glmBK8sv6ZSkB1cF8c+iYXYU9qipHnsvNuwzhcgHj+4yoPYJg0A8Aae//Tld2wpC8syj
V8LdoRIw7mJDNRft7C1n1E7exj8+VII6fRvmeUBt1kbD26USP86E2VflM9GxwDe+06I+8/NonlMR
2YyAIs+doHHBTL6BVFo+/j1wvH3Sdfl1YfgQNpcysICTkE/nsO8Mo7Se0Q6qQiys6F9OOOo6iDue
KZtPitd1KQRnySBA0oH6Py3u/BGby4xO2bNMe+t+ZBK48wd5DghOIvBngvx7lfXIcn2t9JxTgAOm
0ubsqcZ9rmWCerLntrcm8slRvKTzdQAh/+vfN/CkWiYJp723To2Q8aHh8lvs8Y90AR3HPohHTx3j
hi6vay5G1NvuuFOZXDYJ4urfLDmp73h5LGf2k/nj6bNyYn57MJL70BY7dcFRjV+UuIpa34c0y19K
A9PmveYgJRumqh2qG+pN5uyx5vZ+WMHgzLdoZ1RmJPy0CcJqSSy5L11ZMGkzvLLdDaMHJoCiCOSm
j5nhtnawo7nsTbVwa2Zx9TKheJJvxoZOH5LrTIDpecwufPSqFbc2rjWXY2eTNgiDWL0ng8t+LNT0
fZTZQqaXlYe+1z6ZHWNGb0KxaWlmiQvf4U7a0vTSpnCxxukJTkEm92mQeGPotlr8ie2L830mk9zf
LbZXBIdy8OxbEyUL0L+5gMa/VO6YQce2tLEBCN4bP9DyqRoSmdIbLitrqFU415O6QxCjyaOuHZ1m
P+qzo+8CdByCzYpvfZrsxn9EbZi/nPVmUUd5SZc/EkjJA4xckGTlbjemC8cTaRbNfhzYt3XcURSn
QrhYHdWmt9z2dOuzC6sCV3qfNIvILwqj1F004Jzhjo9gKKLYNYr8QtptcgXbFf4pqP8s2QO2Lx2+
vg7kgG8khR5Zjd7Gm0lvRmffAJAOwgChcV6ZWVTGfVClqzoHwMF273UNPUrNmoA+L0gJMHTmvcyg
0MeRToDni1/dalBLEatz39vSaLdBAr+BEOMaXOg6c5NVOlwfUfA0FXavTo6+shiJPXlsi6fFFf7n
PC9LMO+V6QuG/Kgz0I11gwNw1fGprPW5iKiDnQfEP9qSkUhQFmE9OiiGqNizvw4L6iobqwuyzZwt
zIv0os/kxoOqBy3QRWggHAuzSK6NBiA7sNDY6y6LJMiGzeIVFaa+FkybfeaWyVMvA/m1XRbxms+B
sK6klcnrkbFcvM2Lrva3Qz9qP4ZpWsVuLFqEWz2tg8elNZNfU4n0+jaW8PyjYOoszvNv0+Uls5Kn
RiW2ETpAcT3Easz8XvNs1UfLyIdtjK23bOmyu3thdcuTaytVhzAja+K1MaHh2+hmuuuVhWYn9CM0
+erEdbtdPnTTcFnwUx/GuDOvJuZYtJ68GpdiDbWkJurmkRleBV57ixpNHHUuaHu4HovMDkXiBsaR
LM5Pf+QkXf4nBsbJnegr7dHpOoPrUp/z8aYyzSy70XEqUNepM0Ka8jtoEmE1B/q10NoKPbXJnPJd
GXjjsF1U3GQA07PxINxCz7aBmuzbctT9R1Qyg+cGqAYefIabf6tb4IxhboFiC80l1j7LzK/Jm5Re
3KWzYXQIX1T+QwaX9ie2TcEvK1PG1w5hlCl0nFaYl6228A+cqXHXPoxfJJsc2drPS16AxEUL234w
+C9LOnXVtO2p7MfIKiSyJfz4SW6ZtIg6DEa7uXNE293ak6hyNlD2JKZFIX+gjDI628x3ioOm98Ec
Wt3gQqUDZmC1fYxETlx6wBpb84HBXPo0yLI/zItVQ5LwxPBZ6/zsmKjR4VGSAFFq9LmwguNlgZAs
fPT3fD12N46TGwA1em+4BUQF31XTRg1TrSFnq3o8pttQDHb3OoxorIWBP+huqOeO99LkEI9C6LQa
ouPdwnxqjrvul+cN40aqfI4hamnFLd1x9SVFCRlX6GIe72OD3jZghALpM0yGq/ukTxAIyTOPN1EV
Rvdg1XMCftHK0ylkLxF+qrRB/JgdICpExMoLogQ3TInxm9BlhBi3dS8dAttmxEv3m9BxZA7xAoCf
WOYuLcFct4uogIc/f4JNY9BSw6wuDsElIjMMLtS8cEZSzpugnDqyY9PIxg2KRsF4RcwyrQ1Y6brd
AggopiiWWdNsh2LqnbCaaverOzFADxkGaneS/CPdllbZN5GWFwt6L2lVPOe5aT/SosaqrtMwSd/J
wpiXDQ4FwbNCSLPbBh3OnlGXBWhRZgXKdEAzelDajIQWYiNODHdyWdUdum4SI6MpkO5hKgVmBlNR
JcNmQP992ggjxr0aN/oOaaGl8ej1opGOiMyU6LC9AaxdZdbcVNuxMbNH2H1lvUX+U/tRGDVJRaeN
pQLSUiJVtIix5xzVCJtvbFMZLfvnpkCUarfvomQJyjrUy6p0osHte2ubNoWOeJWSz1OlQXz0nbm8
HPu5nYGdt625KxKv8S+tuhyImlCkFNASg0Nd0X1QIVikxNlNDIuaTSz8ErW+vg2yMNPcAELkMLuf
Uf0Sr2UFTgpx5ERdm1mTfq5yIJGrsTLyUmnc3tBPaZxo7vs1/UMHCXcgsrIptNtODvho5R3aNFoW
P/SD091ZeUE31UKQ5Bd9kkXHpzP2jmYO5X8LC2b5PkDLWXZjOU+wIsXw6E9DA/ZYa+d+05hS3Hmp
7f6oyCO60ALw4m8YJhgPedK5r90SL79KS8w7X4uJgYUrJUR35bvlxgSmjGwP6icHvRyFsYefRr3n
dMGAHdc4N93WNFvgpEJqMxKKg3+c64wy0Nbz8VCkqElueQq6tEQRCuQ2LpZ7e2zsV4FKXRxKNIiq
cC7G7iXr5+5OVTXKkxr8hGSLG1D8MslpZsucSeqR7VXDpqpmqRCvb8UPzSvUD1Xyd0Pq9PwXyfN8
LYrM3qr6oWKUUkS1jP1qB3nX+dqNWssFu3iZs1emNxXRMmio44Ie8G4dRqrJ1kE9CnEvItNN7/sN
GLKF6QIxAoe20Mod96Wu6tlAeqf3IFK4sYTuanecDUQRjzloq8eRHn2+Kb25+9yhhSHBZekYuHNj
JkdUofLnTHYuJzJ3y+9kS9lrCWyUwMVEBfkI1Wf3zixwvZRoNea7GmlVk+0fgq9GhpKeVU5TsuVW
zGxUzqzpsky68QaC4FPgyPqurkT6BPHJsMOxVku7Y+DiLSjYWPZRFlU+RFLUAU72+th/nivfSzYT
aWfMvEEbK/6eTyQQfCdJaBjThPKTbJWKrCxLb83eCUpGQcZYbuWUS0FQI0ylRooMD7AzpOgGyNNX
difNeVsuYqLJMzWZ2nJqJ3WRaLp5Uc5ZH3ES41t4ABiJ8mmoL6asyCOdySEKpvYYijipwoVhwnGo
h55L2igne9OUw4R/T+FOX22+0zyyTFnT35mIwGY2ZzdwRnTYO8rwN8IFIxZBsUsVCFQx6xt3UkJe
Za0odjGYevB0qijjO1yIyu+NXrsIpE2D5TPwKnwz1JeYLUjGWE4oa1SClkc5mlNdwUFLq34fG1Y5
bM3eyywyBq0h+g998DWpZH0PE0bdAsQE4c7opcPhI9cG8yhEBzAt7Vz3prIR1O9RrkWceDLH8QD8
sjEjra5xKDD8FpcNm/wipPmRXaxxpSAnboD4Oaoeq30MmuKQDXJt5uTw3fa9KQkf+ri4XVQ0rTNG
cYJ9/Q78ivdSzXNxr3oL/lzG1X6ppf5AJKGoenAXLGuu9HbwH+PYUeJylmXXbPoF2/Vrc0UxzFvR
ZE2cbRqvl90DBsF5F4rGtsVO0wBZ7vOyJk4ZYxO/pjk0goiegHWHulyOQBb0+u7CVF53V7S5qS5t
k7AJf1Cna1NJ5AMjw57NZTtrbQJSfHGnKjTV3N3TFRv0nYeU03Xbzca3si6DV70hHGALX+vlFgpg
3oa9Tg4SCZSNlmgsSmiBnl0h2del+XCL/wTXAgB/VMhMd0nvZODloRYv1bibGIeRqrdtM29cBo5d
6JS1dqeUvkw7CdJD5ybxhx9+NkLLNBDwrlZNQK2/wB5hDNGDws+1AlKKZAkNzipsZrs6Gi1yi7HQ
m0uHIs7dyUFmn33RL4geLSnhUlHA3EvYBmh3DbOVRl4wez+D38LnRVVlXyn94jvSmBzKsdm0F3ZW
gXjoWxSrCiIWcVhY+ktQixkhxDb/LPnUwB8g7QvLxHc/cyj8Fzf3bpZ0hWF9tidOWZj5rv9IGQsz
Ox7bYbzmMu6/m5XZF6EDZuDOb+HKh26caOmmaIr6ySSkxbezivM0jWxMu+BqJyMmFKauxJPojLS9
GZoyRWJpWB9scosuuSqRYrzz48Srr2fHGZD3wWXqWaPTh0cSJbLONjjJlUBzr9kQgOoffVsS/PFl
wCJJG8YUpRUmAAMtPRHEYZs4w9eEFsqLmU3MwT2KWAcNeTFfJZ3sntxacPZyK7Xs/WDWWI0YNK42
SbKCnBMEcglleRc/lAEeGgCJm3iDEKt3jQ8X+myxasuHJdVh7uB7fNTtEcnI2C00hu4V36ESeftE
dZ48aXVTHR1p91g/FuPTECurDSGHazdNkTf1/eD3AxBV8GOtpLFr9neW4S4HexhK8Hge6gQkBc7z
MHvgnII4cVtev5rScHV17l7E1FWvc+wF8RVdjli/1jUTIJoCGQIwOMjyb/yI9mupDe6XbGqmz46Y
CUQeRjw3uaVhm1Z5c4BqZOIyL/DiuX4ocbThrZSJ325MLH7cy8RLk31ZCyxEXIU+uM/odgJZsMyv
0Nte8MhWAu6ClV33tLnJDSp/2fQZ0SSs/JRiZlZWZ4dztziPbdPTyE1rEeyUAbMQzUUvCcABmF61
aZKy4ZzWs76EVT4KivzE6r51dIcYMIyitm/dFMuWPSz8RN3YvvCabZ7lNN3GKZi+Zp7Va6AH/LJC
uLLxik03L115nZhu426RsHG8rd+3w2dvYiQboiE2dpcDA0Xzq1gAzodWmwrUDv2xcrdGXg2/0mqw
7F2m11W6SzQvdZHj65YMsALtoksnRkvHjunroh+v4+buM4S6F2zahSOqpr0M1s8LN2w/eBmXtvfg
t4+9gYlCW105ddMbF3pVI7jPzTvku0S6VQ/nd4obMiW/8SKKZi4/y8xGZ1ebmZPujMWe1JWYrCXb
jhLfbVKaSa+uIP4H+XHRKtlGWWnP2Ja7okWc05cTlqClUUpwEHGcf6EDUdlP6ezQkGdDvOWC9+KN
u0Jb33iMpQn3W2Ym90pZuNRMWJwZ0aSXw6EB//GN+mhqQ4z/iqcEWhhJno6g3i5uKHGCjMQnGkqa
k5scaNJtMel2zP/ZyXLvJRM86kBgfA5hpS3WzKKuv+SJyr4OHKss6l0vY/KCVhGfQpPW3QWKQ9TZ
cTuSWBmytyUaq+n8WKECgb8MfZmHjJllFepaI78ahd2LKC44FNcAcdf60spL59os4gZyfV4533wA
p2M0Dk59KItZd7aMEuDa/AftftMBhGA9965b/2yCFCWnVE8tJqb/Tw3ng4nPu26qh18jaCAapmja
gNh52zdelknOapmRsy/ccQv+yN/WhXFmkXfN1N+L0CJGrwK+9e8J/B/Nzbxw6dDQzH2eYMJvBt+K
L2oHu2MoD+SrfXYO4vyumcp6ZMjgq8A2AOM8mXWiLa4Unsvx8xJ06KWRn4dqTPVbyFDVDg3wp8RP
5502LdmZAcT7BzWxNaDbTzbLXp4qULSjslNX5dUx8FS1hw3ZXmvkGFFbLjCC8149/MO3x10Hex0g
PhM7GKknAwZHGkZf0Iw9BmOy7Kcc6omed/IfjTFo7r9ZBdeht2fEq51xFpZFT6PU6muz5r5zE9Xi
v6A1Z8jd744jk3tOCOmIDhgHoObbpbRBkXR7ojoiyBuQpBbybnaq/vD3bXs3rWAVAFzMKhxWAYDy
dhX6PyqelqI66qhrAJqGLmQjFN3Th43+vtJHz/PnSief1zThlxjoVXXUfKEuLZp2Gytofv19kXen
boU7ACdn/MPoAHDr28eRo+7rgMmrYzGKfNfWPrZ6wpTPs+ysT6O/aJd/X+8UJ82BADEDvO43fxAH
qpO3hO5xAWFKdsd5xbkJranKCPaY8wX942KD/HxzUU3iEOMrdQ9zatpprYU3ICgN92FxlRs68Si/
TbbSz0zBPnixqw0CPw7++wqtfLsTxizaoeGDOzpEzT0GlXbYQ9C9XJr+9e978MGLRceOLw/JTEo7
9+QItUwtuC4neVRjW0ZebeYoYVvxmXjy0fPglMIXDlKKjvT6K/4InIXCaHC0S3XMisCk+VP+WAqt
jBKG0mdWOsGrrB85PlHcBasgto0ozWnMpGTzRtF1x0Ib4m3Z1+YFzfXqjmLDuNAkVG/0aJLbDtXk
J7hbAFfU2NwuRmf+dAYhzsSBU+vM9edQ1q9YBJSpiGzm2yefGnvp/Woej8jlZigZegNFS5Bk7r4g
OUDylvLH3MamhJQiGUNs3K5rAghzvrgfh9r+5sZKIvRrI/qIy0wwweGh5I8ZWgTzZWVC9IhytzLw
+ip6cdFIq7zVvEr8KKxSu/OdsVk2Cyamj9gE134YtLRKoxmf3oeB8H+n5TFuNf/wSK23JJ4R6zuA
DnQa++Iyrxn2uf5zWqbGTZ1Nxldmfvnu76t8cKR402C8V7HXVXfz7cZ6tQSsmxj90aK8P5JjytvB
NcqdLZ1zJigfLIXmMnIUqIJYq7zMyVKWgRbFEqtjgXcivEpyVWCjXzPZVmce6t0EE3jBelAMuNOs
+I4goTkCEm+1HBmqbBfN9bdkn9M2N8afbpZm+Eaes+R892xAt1HatEhqwJG9o7WkPULDtW+po1Dz
19opjC/ktjoqREn35R++sBUkjsbA+nDAKH5Ddv6IAYNvalUhxXD0e9o6cZqPO1wMjMg3YVf+fan3
QYC11mTQIxkkip7a1ngzHbu48fujHScLJNg6vjc6Z4qAci9Rvfxf9s5kuW1l27a/8uL28wTqovE6
AEiqlizLssUOgpZs1HWNr78D3ve+I4IKMXzar7kLOwkgkchca84x+3BTVhj+EKW+jBwuf4i06y5E
FOqeFI3G85lfozI/3olUSQmiiKqjGOGACdFkzduY0qyURFT2+5jjndMj47wYextAk0L/hjqB9ejH
k08EU208mn0pbThs6891lklUPexdrDTSy+c/6aOnvghliAFb9njSaj0WZjNQq1f7fddJ0Q3AdWkT
dnp1RVn53ARbxzsuV0+cMY8eQCXLs736luVGOfSD0o17YRpT4NBfJ12CKhPy4rkxp3uoiBx7rE4Z
ny1QUqmjprq9q/WCPjzIleEOcPQ4O40yUc43+xQJlmQ2+W8t/FNG5CR/RUWNI2bNjfppUKp4lgch
ntM4lJ4+v23LbVk9SOaVCTtFgv3KzuF4IVBG6GZppI77Yc5zWFs9+QOWn5/5ZqxZyX/uGM9GQs/E
YfdkFUjpj8pTlk/7XA7rjahM424uZ4KX1TJ7DDFWuVXWmk6YVfKdGUf1Azmh3LFpbDfASYKt2Wbd
NSo37YKT13jx+T042aTxOPGWcSZQaKbAtzq+B7JSJy359dN+lPXOYZ+SbcIqeKl83rGwH4q//Zgw
HFp2BYQoThbkzcfD2TQUlm7+tKdrQNfRH+NNGYznLCwfXBT6GMpMSFcQca/X3VptfSlSynkvDGkp
fEYItqdIxc0wi1ulkf+Dq1qMaSyILLwY9Zbf824tVDqBzsMupv1gSOKKQDw65iRfbT5/VB9MV2Lb
sI0sthwwrqu9R1YGAHmDegK0MvNw0l78zIrinGF8zXZluho4gBGrIotgLGu949KVwarsWN77sVlf
dRW+QwwYPoVVjWZORu1s19ZdtqCb6P03mr8vqF064DXSm0jPK2pO6AgmSla3qgVSUVgRW25bvu4S
mo75EOdnpvDpfWErCoeEYjrsQiSDx3ffyPQy94Us78skiLZllZHq0mnhmdf4dI1lFG6OtpBXsOGu
Nii1sNTOIK52H+e2v4t7KfOm2q88ux3UMxd0On1RzbHKastnhldy+SnvplMsqa1Nqo2+t3Tq7Pif
FWyItXFra9V4RVdc9T6fWCfbFOYsQ0kGLwxLwRpzOhESiqpIsvdct7wj+BgPJyQOg6jAuZIpjUfT
DiZY+ePzYdcOB24m5G329BR4+JhA7jm+TnhMFJTrVuxRRSkXrAqtuCsrkIvXBbP7TmAFuS2mpITO
gU62oYcc6j98JatidzaEvW80etIuwRFUQT//aadTavllS7lE58yGNP/4l4WDYRcEfPn7FtnIV17t
8FtmRsmZUT647xjeKSkYWE34/KxeaB/rhi/aWOyTAasRCLzKMwK5ojUX1tVdZETRjmzv4MwS/MGo
TC2eJJ9vdIpr4atcqT7pRDRROEeIy4CA2V8JSRgvcdqGO7nL9U1ip8kZg+fplEYVCdJFohKAv8Za
3dBmqmYbZ192qNn8XtrxiJg5ramTN0W4i6Wpe/7rB2gvnhm4Yaj9eZDHD7BShASpZMwPzDG2iHzX
biOUdWfWhNNpAv8MYSuTBHMWPq3jUWj6VUrdGuXB0Oc3zHONJzXZuY/ZeuHhlG1w1OTlpEy5mECP
B6F3pJSomfRD6Zu3LEzGtRnOqhPqhb77u5umylhWOD+wqWeTDULseKRc5WxXsk89ZK1VXcNo0Nwx
CPz7z0dZE93AoP2ZfRz0WOaoE66WN1MWSMM65sIcATPdyIOtwMlS+ji6qUyh35DAGd/SIbB7tHKk
LnilhYCF8Jherx1BHR4pfqtsoQWr5JWlcq4iegnt3WjLcbnLI6lpnWhAO++JQu6/2LNlP9eSkNlo
ZnWqcGiGpHzmpVrP7z/XxLzmbSHo8lTh3SdFx/GZWzfIG4zBxQbXVnXVzto9CoFz0JH1vFuNtqaZ
o4y0/dxmtK6VU09tsaYVpp+cuaaTibc8p+UzxJ4DP94akcBeo5VBmWSHKk6Em6YqLlQbW1469L8+
nxKnI7HzXATii8mJ6vhqIQybLphn0q0OQcqzG4TBgY68c3fGbeD99VAaDj+VIEy2YDyu4zme5RXC
1HSMDrk0KtdpMdBHqrB0srobZ5b3k2MrG0FMDFhX+JKz9K2XhyHm1N3nWnLIYYlgEdFar0DUj8YX
4pGna9hO2c2UkqNNuf+rV0myV2t1uAmnEOZSTE/nzMbidN4c/6DVxYsAZlxjSskBfQ1NOTkTF0EK
TfHMhX80DM5JnJQIHAjWWL5A7/YvtWxlfV2qySGqA8mr7Ux6sNSh+Pn5k1x2B+9Pb9xdA9Ypa++y
eeDsuxqliJCKDS2omF6CXZBK3Q1VkfEaTbz9vc1UzpigSTbzVKJn9cP4TI9j/RldhrcoArBQSnjy
12cMU+uyEHlecaADZt7EuLwclpVup+pT5IF+DvcECf4Hd/Zo0NWOyVfCCgGeVRzapMt2RgCmqrP6
/sw0OdmYcW1UN3Edcl2sacbq1urGiMDdL8pDmJThjwJUFwq1iuC7Se42JbHfl6Gs0Vpnnna7wCAk
Gm6bXTiIOmZ3Zt2nqqbbm8+f9+kSC8CKDHDlH4vkmksQA9gOCKqsDxr665tUmPqztWTxqDQGb7s2
OJdy9cF4GN8pSErL7hQ4xfH8StLOjKC7Ngf0iPP9iFj/oarM0QmsXLotNeALn1/fH7LSakLTMaHv
w5eR9r+5GlAtq8JUEYQefLOW9W2cZbriRA3wHaftrfAVjpb1bM+SeGsTEDARwumLsGnIpiQFL7ur
R2arV/HdvNTZIkPmMgZb8irMWpLTFYme8Zel5rYucxKQtdEyfxst0owzX40PXn7aMBQFWQGwWq4L
9ho5h6ncNs3BTjsZLYrVXBey75+5WaejcD5F7qawW6F5q69KN1000GwI5/agZ824AU0gXZDq95dh
WgsfmIMlLwHJ8BSJ1sStKB2MVkNVdzDmJnVlK0k81Mbq3y6X2IQV7K8k6toa5oTVcwcUje1VTeZD
xnFvK0Wzv0G6Gp15fU6WS5U3mW8ei+Zy0luMye8X5cVUUUuAJg40UkSzCUMNO4maxvIGlkF9G6uj
dIlYbkg3KPaJADXt9Mxu+eSF4hegxcQiteyRmODHv4D4E846qtQf2lBo11M/TAiRe+RO2Yi0YtGY
f/5CHa/QfHfp1JC5bigckJmS65ko513XEDg50w4svyO3LErH6OYRQbWuXkDBiDdhtKRpfD7qH4DI
v1/jf4ZlzaAUi63wtKKGKKXtSl2e9+2kFo+ZWbRgU4YefWxCFqHszqYZXZlmQKaFpoa9dGngxGYX
FxMTeuYtOd5X/fkpOogfHNoLDBGu1/EdVyIkXrlGHaydrQzVdD67ckQxrBzt7q9anH+G4lo5ymNp
lWhqrIZqkcymeW3g4cDLsivwnKDJCf0LhJ7nDuerhfLPWJwQmM2cKKH9rjmxqi+ylDRbaW+XUWC6
+jwlD0Xso2lla95Hm0EJ6qeejIPSY79n6wh++0B1pyStbkhJ9TUPylJ3gY4P54galJIK7SOv7nPd
9sWDHSQwN/VIPAmZ9ruTM7ueLK1qvn0+UY5fyH+ugnUFK75K5RD60fHDmSKjBm4rMT1B+YE+t1r5
XpOb1q1AHT3O4yDd4F6pfmZq3t9OsZmfOYd9MDkWkcZSI2X1oed2PH40NSIl9nre97LReI1AaBax
YcKDQbjD55f64VAEGSB4Z7E+2d/3Y962oEulvRZh2e4sAVfIT1F9NXg0Ph/K4lev3j4+okubdqln
G+u7qqbKpOaEOewzBJ5ehN7pV+MnigvIsAbvRGGjrYR9FRKE/Fcljn+e5wIOI5V9icVSVgtsUcZm
X2Dt2I9pVb/GfDk2/N/aUgkNL+e0ic/1xj+6q1Q21OVoQZH7pH1R5KGewkXcS1gdPcxC1hUxwZYX
6nJ95u0+XrqXa1u8u3zULXgNtH7Wc6WXCceNKnWvZSypLpSseKvaVfUD5zkGpijMw++fP8eVZ/qf
IcFnUFxhl899XQ2J3bP1+2iW9lZc9+a2t7Sy2uB6Ch8Huxn2+ViibyagPPnSa2p5w5qb35h6ELsV
f+OZL8nppAJ1D8EBMBYb4n8C6t8daFBV9uz3ltovYoqIegRMoAjeY+oqxAXjh4zTp6gekVjmpfL6
+Y043un8uQ9LyYxv54LKOJEezaIA79uq6p5Mmv4qnf3Uk2yUwZ+PcjqXNIjp9GSYSgAc1uRHCBxz
iMnQ3iuislxptBVg+v0hIAX7zFQ6HQkJDHOW1ZvtPJ3E42VHGZuhZa2LD3R6ZU+OtWyr16IDOhS1
584xp/eOLa9EWh6SDW0xuB6PFdKZrzq7TQ5lYOcvyUhbDdGksgkCRL91HxS3Mu6zDW5a7VkMhsay
3wI6ynLknRhMXLNDAhyJ6txO6IN7oKGNgk+PlXvJtjn+XbOoSvCYZnoYrDj27Cbq3GJqgp0S0Rn9
/MF+dAvoIhCjS7APYLPlv7+bukiMx1AH4A1SbMx20pwXmyLU5MvPRzndasFM/AMjh6sGqWr1srZ+
A+GACKEDPDX1pqbOQ29XGnDG6BEWgNF8QerQep8P+sGlmRzQOKSBN4ZLsry17y6tbJV0xH9Tsm8G
itpqWn455fHf76EodALdXLQpLEfrpc8MJTGOU1xxBkh9IpUhAEpCKNs88eMzG+Q/zdbjjxeEZuJx
aOGzSWbtO74iA0lVV88dVWvJDLA72a3xagUivFb9ZLxnplc03A2dVOxY1qEopAhxIgeysWm4gxUa
FxyDjQTLRUr8PGU6lZZ7OeP8ZPeLT4bEdNkZ1Ll5UsawTrZSbMhXeiTBbob5TPKLjIuE8JDRZFZS
DJZ+51gdLGccU/3bSMmhdCrWHvxay3nIaU0VMwUS4B/w1rqXrNT5jUgiOreWTfsJsWv/1nUkg+Pp
ivPSsxVaD5fINMXPWcpKzcnKUttKElg8l3JCj1uYLPnXupC4zAgdUOag9h5mh1gP5boxsY7TOfDj
N7OvSCcSuTo+DENO/azw62L0rEbGHEms+AwWK651cU0aRCC5WZFIIZYdKfC9GFexcJWkVV4D6nOP
bRCOvwsdkzP9Fx+f+2im1UGfLTgCdStZP3MV0KqL7Ly4JQ1+lJ2sTTLq4mYb516fxnhP81nNMNeN
s264CiYF3G8oQ9pNZi2YD6x31nMPU/FcJXNVXkS4xFeRDdwSvcGug3fqeLaUCXLhnBj1NwvcZBf8
BtO9xRs7W095Acckp96dXxbxzyR6lPH0fP7yrcSWp6OvTnNyXgK0Mrv8bdCd2wkv72vxVbttfxhf
dN8tZTfqdqXptbvPh11vmtfXvHrnc9UqA00waqrSB5n1VzyDV0LUDoGCDjJ1Y9LcrunPLG/r7/96
1NVWPTFwFPjtwLXifDFN7u8zYuOU297infW1M2v2BwccljOTTxZteCq26615Oio9L3xeH0iNKYj0
QUdznajTr4i0kofSXozjkRgvIrlDaaOQflP5WvlUa3q3BXESepXcJtup04tLjS/75dyE1qbJqSYF
UjtecbTHAFumyiV4C+3M5/2DRZlmgUTUGnxlaKWraRHi7BwV4joO+VCXHLVrhPVGIW8+nwYffEAp
ziBpJ7kM6coaDQJocjCmsUkPVYeVmHg+25vmHvdFMOn/wVDsjQhWWqIEEEUcv2WBpg4wAFS+1SQv
X2RGYHhy2tqXAKamM+/UB19RyGwL/hB5wfJlOx7KV7Fk9nqaHUSo4B+mccW+IKjz617MVejUrW8/
tuU4Pf79zfxzjkYFRa1r/R0FRgJtyvTzQ6eTWEF8Lvm8g6+6c2SFZ7aZp+cIyvUcJJge6AzQ6Bxf
oazmsT0adn4oVLIIzRn7WhiGycWgdQBEhzrefn5pHxRjDAnuD7z8pdN+wg8VhEkOWpouPHkNY1NF
ryOJCd5slJ5yqGT630UKTL9mu3cFnT7aaGgMzrzO6zWLAy+EKYStC2ccqq1yfNFqN40+FUoea4wz
rKVfeavqrX+XCTm6h/jrbzN+ooOVJtlUkzqe2SadzCoKMtwBDt5MYKQGq82mZsYBkJZMpk8iNz+Y
xL9kTStAPsfxZYlY78IemuLMcz69ZHYxoNpoJnNyok57fMn5nNsxOxzlEDQzEHLM25VTSoD7SUxs
HpJ0gFbQdNmtWdXNxpqbc2rik1WIa2ZXyI1n9EV7dzz+YKQhlg1VOWj+ksmua+NNPOvnzhd/1PTv
92ucXhCB0rJkMuPZWL85A+0Pvs+ZfqDG3shOkBOLinu0sa+LMki7hU0iUk9DAPlDazARAmEJYNVI
FF4KNyyS9i4UlvHS2oSouAXxGrKXqVOh4NjqdXJJhkF6hOxiXXeF2t32ue9vWqw8ZImkWHwLeuGL
W8v/bU5J8ernJCaURpPFnsxsU92mmuLQg4YkX2B7Lw2iUnssR4Hazy9CGZQQ/76Pt34Eef+qAgVC
DJ0qc+UasN6+WX6NEcUnAvICMJl1KU99I+1ko4cXlLPVChwJcnhPrGgh646OxaxCDYazf9NqoX6j
RkE/OGhgy/uiyBTNqfNcuhOdzq8f41G9CnQtex2TSAMwx8R1szzESTwDXG0dzEz9vsHjt0NBBK3R
HzMxnVsaTj7qCl4sllniRZfT4TplcwywcFfjqB3m2vcnqFF9Blm10Ay22LJxyR4Taao8FNED/GO7
v8Sai5WXmHPVdNs6zCIPKnb0RRXCfC4VquvOMJra40SAwp3MPemu8tQWZ16sf6D6R3NOwyNESVcn
1FKii7b6wIJlkIekxFqs4lvHUt3h/iVdvbYdEywsCGMKX7iMF3yEolY2Ka++LD2Fc1wctHhM6VL2
AAU9wwx8bUf0TnNDznj7k0Af8dXuhF5fjbkCh0NWOzKeIrser1sxtrObF1Jk7vquBxST+lb8iuPe
mJ2uwnLj5Itzs28H5aeRYll2aoAmvjP75uhvx3RIkDcNPd56qEHQ9golx3BnQ3vSt/Cu48iV06Z8
BZ0kai8pSEM2hn6cdgjcNXkz2CQiuaYodZDNkp/YX4Gw5RPFPAu+mk8W41fQcaPuRvVQ3HOYDm5j
JP6dIzfF/GL743StWFHmu2HZBLdd0kKDsSeBCUeqk/kL8euJ8IKkFBfdYEA2B3QT3wZSN/peCBO+
gEMBvMWTk87+YRSd/DVqmzTZRO1k/UyDYr7NMH0qW5hkoiEUaUBbUGvS/ai30wuVZxAOvaSz4hE2
bP7Skg5zIQuw/yVPMqtH2Vck9nWbFsG+aKBhOTFpwkSe2T6npyQcgMiodewYWls/6kVW2q5Ewidq
zLTTX5NhrnxufqGXGwy8AhAU0R1PxIsW0m3WwqjwYlsZ411pk7nnDVVeyB7ZaYN4ngSicS+U5KDy
4qodp9u0IkvOBYPfH8ayKKc7EMgi/gIJwI/3RunrAm1g1Q24kuVINI+q5KcW3Ig4KOKLbu7HHqJ0
Phnp7RBKaF7Q3QrjwkQEINyiDopvMcbKxikJBNK8OEikBk0E9SaHIKRuhxwDngknPR/W02SUv0yj
bb+TccwfkfVwGhZwVvPkq7CmDKK01O3s+81NJkQo4YGOlYWFHFZXHNPlxGmCzodiOfXsMLJKseO7
iWRmoinKRh52RZuQImF2cXcxqE1JgHFSl/3GF1a4hH2KKbnOLCn9RQHJuJm0mPit0Fd0IEKDbNxS
H61fNbXRKpdWj3ENwy7GyTn6HLrGEqYL4CU4ZmiPohF4kkTyeTd11rhbNL38G+Q64YbcGXW+pB+b
S1edFk9iQwFOuTGbMdS8TFTAebUOde+lLDfVYzD2Ir/MW0JmbwhFtaP7elBNvB2Uqi7lrimucAfn
FVRwMaevYeibd5Zvkc5VqkQ/YzFSg9qRy8y85TrVeSumnPXK743qDiCq+N21JYp7MmNVaFhj5sO2
SGP/dtBAvVyNhRwEF4jE7Qs5ZI/kMunTxpVatVC8RB06ZTsOI5k3WmmkkdvIfpNt5aKHPEF/GZJD
XFiZSbBK2KkXiA7hvflSgLl5HniH8G80YC0KfrhTWGP5akLJQHmq0NPdKjzoHza2bdKug7SHradE
wWMvtVnlVJS+XxAM+PpGFmMybZLQ9y9bAC6mA7Ynfe3lCvOFEoaz5BGOxrI1JEq+UWx+h1faQXSt
R/w+kHJyEjmhWYWvahPp6m6pDJC5npXGlyABGncF/LS4pk0Em6G2EhxfS3CuztdSTDBdtdlcFkol
/Wb6VFOcBhzY08xn9nfVJXXrcIoPkNbDHbKBxE3R3m8sMHK4tO0SnsA8Rjurk4Pv41wjGFF6qzFY
n1pZcVU/pbJDNpx220nASZ26niPNqyhClQt8LdQptRAaszW6ie5mC+OWLMAm4fTgQzoLKEEo8xPy
LRuPgV+1z5NWlL+tJlf3rOVwwQo10L4n8VT9LCuy6D1DRDF3VjXDYjfVpXng4c6lW7bmyEevCJMn
UUZy5rG/6MghgpP+pqWJKXshF8kuvpXljRrVkG61KBxLRw8jsvEoAaW9w6dFjry8Hyiey6AsXPJq
ColA80JMjtnZKdjbDO2ANw+WuisCzmRuVUv+N6UwmpyumIi/4bDXv01GWxVUn5qIOHSwUC/UUwPL
U0Y7uR/GjBuh25V8U6uivYGOp3yN89w4mH7EnwLi0t1YRMkErlyI6CcLh5a5jQ3PwVEBzbPE+bN2
B3UfyoQ/TQC12ElSNmutEm4kCnab2hTkJkpWfmFeGBMNJ0/zpZhvniqFAmKZ0VrO0EXaNklLTul5
wSLrTGUmvWhRaj/T7M9CUJpVp7MBi82Llthtvg6lrPwO48ZI3VpKoteCNLgMlkOcXmttOnewqAoJ
usxYDIoHJGx8qZs+HNhHF1W8LfIpAaOawPgCItLBT8uTSP3C1g5oW0k+wo9ZRGl3laBzIA2hqALF
mWo71ZxyFn25YaWhhsMWhxeryWeob5IadvsqF9lrFRG7fgF+TdrFUwQ3EyDAdKX2WWQ4QB0xRCtZ
2j7rWtDuSwgxD/Ygh9VFp3VawOfHVJ603CofEb6VDzlpfAlQhJIdYcqxe5v7SiE5oBOSe8MSr0al
tjn9pYwVdRhFR4ZyGvU87Xi05M0o2wKqWSHb4yU9BuJpcljK1+xMJAqjUR+9gUTMoJxREA92fqfk
MfDIUlO/sXprMYS0WYH2QYOIw2er5g8m3QgVoMM0a7tmSmhlDWk3sFwYkforJ25MuU8D1b+NWnIw
nEgbARE2GAa/sarzlRmbWAPc2Cby42RldoQ6Nda/UfmQzOvIsvJkJ8OGSR36lb71NWepHVzwL8P0
MrDv7xx1nMxu1zXwmLaU6ZuOThrdXrLEND75wwTJZIAP2u7YcPA2FVBjpis7niV/r1FbnC+TUC6L
n7lkQDmU5mrutp0VGIfaEvHkGOMcPqpapUCIGhrCjztOgN/pqcOTHvEviCsDiuxzSHwHdVQyOR0p
nHrD06yx2NuRnIKRAwk3bICIKPijCos/EXIQcukExtmXUZ7C4S7161L/zfPrpJfER58GxzSSpKuK
ZSbYtHatpDchiwZM7lZRH7OqHrILocdZfaWmYxhsB2LdjOcSLO8NbHrjKZK1Tt0i65B/A92Yas8g
iyXxWqZi42UD7rFt06ld4o1poZW0B7tqxn+odtd22tRi4w/A6WIwqO1Cuyk7T6IkFXkYNNsCL0Oh
UVWzRfXSy7MyImaV+vFWkdPZfJg0Yu12xazUo2dG1hC4Fm+w5NGIHGNWLoU4EbVNhl9dPJnCRRpY
7DPZF+XllNXsIuaok+4DSW5vBtMOoRRqWfaqtsbEB2OqkmSrTWkS3IA+iYgVpVjtyT7HOTAMYK+2
Zk/Z3PW7AmsYtWrpAS32wHbdMpvnvg2H6pKzDMwkLjt7K0vJvCunXoitgIEwOU3dmoPb53KkuDqr
0YOulyzi8AJ7c9MEraE6U1I3vzguS08gktoD67QotoWEZ8bWhixAOmYol4kstMntyV35LnwxN9x3
ThTbmku7iTmxsmxMITnDVl+bjcPf2HwZpbji4JFVotxBFKrvjLqSxu0oc2zz1EyZGoewIMm/LhO5
vMmQ34CDGAIS1LOBCN+NHKfZbZphsnCkylB+jmHFJ7w3IUG5fl/Jm6ARGBUKMOxbLZglzWm7Pspf
2IbFG2tsChenIGDpUsejA5YKupprBxUfNmWa+PDG9Ry4TZ/B+g+VpPGCKitqhDC2Wrk9+DrOFkYS
JESBZ3MEA5Oy+g4P41DvpEaRdmYKVOmmLFh5kqiWpZtklpWHzO4q3dXqgCDNbmlgc+SRhOGlRGvu
R10af0jylOTQc0ck2kXd2LVXNMIkyYpyve/qvSmZwLvm7qYz+AeniGgY8mZpw2vSKNpv25rtx0kf
5PgyFQYUQkGwNEe6zP8hVd18n8VCAybbSvqhh/6pQdUVVrFlzR3R3MaZ3N4RRqnXd0o5zq+6XxX1
VT0N8Nz9fqFwgybmUM5X5/eg1ka/6Se7lNw2W9CJijVpX9N8jEkhY5oOm6GZJnD2+jQbjgJ12b6x
QJnNXt9Vw+ANxHTdpR0GaGADA18/GXXZ6EY5OTUXhpmHPwS79p+mH8ytC09VAhUAQYxXXxX0gGMl
C3/BIc7Up3akO4SVrBluEUZP/YVv07TaUQ8df1dA9did5qP+c4kmLb0CtLjulUZgg7pfYGaxk6Jm
fkqhzYVuUdJ7ZOkix4J7y7GTi43qQxEnVsiZRYlyukvJ+GZDmQeUFhPUsOlEp91zajQnTskUKPj4
aOYTqAELu4qiBLCcKJG2Ln1lOEsFVhrgxMKP70CvmuISrkQG3hIKqHxVy9kUeKnaU3VXRdh9i4YF
jqkZmYnT3E+yrRojKVhabjTRsHhirQv0qHZ1DTLRhZD7XN0oA514zOkZdEzQhdFDU9bLPah1+Xkc
I1pjfBW7wxgO0x3ygOE+irPJv9QAQFTsukpxB1omIAlILfoXzF1Ev4bjWNwSCpPBuUNyj+5oVNXX
Powa/8qeZ4S1k9kYF1VmVr9mH4jtRsGZK5xu1sLMs0lGeoJxWV+HKtUppzDAsTkpqblfQSN3mJ7b
dqKeKWypuUj1uNHvoaqYQFWHIuNAjlzkoldGdr8067VrvIUAZ32VOAU3qydwmVonxbfTLGuHsTbN
3lESme8nBLBQc5WQo6RjjnozOJ3Rty/zXAB8KEwz4zwZRtb1CJ3Fv1ZUjeJHx7ZKcsbQaJ6WOJBv
MxT+G1sth3DTFERHeHpsmvd+qBl3cVTOb1kjWs3l76p+h2livA0Ve2fH5n7tYUY2gIYjUzngFE4U
hgzH2PGLVP1BLS/4mvQAtjiiR0rv9Oz+Gxh/dvmA1z/AsEdiZsKpl7wHlh6w7ZtWIsvzKeN10iBI
g/qkqtH5rCMlX2U2BU1+Y6BahxdJ7EOzU426/VGPcfT78+L4uhh/3NWimHRcJIVvKkmJTy/NGBUv
TTN3kn6T7AsLMTzTQzkptR11KulTH480iG7wlb7P30bR31NtZiTVNaye/S+Iq3ar2E+fX9q6/ru+
tFXJvcwBsTfk2LyVCY1wmnZ59PD5COsO1HqEVYVbz8tAQB/N3yjBOIuRTbwO45kx1pX7P2MgyUEv
i3oFieDqtkWlTj9Izt/yy2aneeZOXP5d1sb/dHHfDbG6UePc6K01KvkbYvJNnb2F8jmV2spMcDrE
6k7hJZTBGnEVHJFYi3PFIVv8ufLqzXxlfwkeZjfcff5s1t2H9X1bZsc7YYiObbaBuZ+/hVZHcu+u
6ihP7bQi36XBRS6+Y9860+L5cL69u42rHotST01tJoxo4CfySS5rzvUGP3xZ342w/Pd310SZka8G
Ra43SUhbTWiXBlBm379KmjMilJOW2frurQrMPvbfyOym/A1LxSWyUHcya757qdfVt/CzXUlutnH+
q5bP8ps+XCaQacFKWmTE+mq+U9OdS/qG+Zv5FTXHVfYcXRWkLDjJTvvK2T3x4ltY9F+nm8k5F6D0
4ZR5N/TqPaB+PxmRYuVvvX3oxm+cFIKh9iz1TQruCLvfaer+8zn64frxbsDVW4G6OVen2szfMt44
u33G3e9K0L4/H+Xjh/lumNWrMNP3MzNoYiwh8vbx4QEKtgdh6MwwH07/d6Ospj9GjVDtqKq8ZSaJ
Dux7omj7+YWcmxqr6a9MmkBHz+0qQdi2G2oI8gKqcEdytc6ZrD5cdt9dzeoFEFpCwJLMWIXlmlt9
b+4hGGdnbpl8Mgrpu/QNmeeyTcyYsXoy1VwEmjKP8ptijMMDyi+4sT2I99mIZ28KF4Ft1Qa39K1U
Apfy1GX3lvyMAfV73aghXI+bbHQy29C8uhC9S+Kohjy0tM780JVdl/XbliWgHX9CslkZl9y69yuP
qnTlAu/zfyIbpUHOAWRMXJOYq5AgUDOKvLZSrd/ZcrB0yi6GfYERgdySXm3ML/JoqzBl9Tm/tid/
/plgD6AFP6hD6yCracsrBAEmcSmWTYW1E+RIZ0u32umV2cIErALp9RW8bp9Pp48/SosIYaFaLT6N
44syKxqf2fL5tuIL4Op64RiH5iX4Zn+hhngZFnekw5z7Ep488aNd0Ak7LIuzNpJVdkGZFbOZ3c/+
/cSNK2nJBucS087Ks1brC2J0qEkZm7vsEN1FV8kX69J4QMBncva+IQItAGL9Kzvz7fhwUXunSFvN
aV/uGx01Afu86etsfy9LF77Z50/uw4X63RCr2TgVTZzRcuRLi7zOEfIXwTwU7UNS9y8aReW8O9jh
658x/3/g5X9hyHp3+08CLx+i9hWTbv5/aEQd8rfmOPWSP/q/qZeK9q9lIUIBjBwRpQ1PZfjVtP/3
vwRq+X+BFsFDjiZMY7ljTvy/2Ev1XywFrH8QLxVQM4vzrSm6NuTPKfq/YH3J6BoXuwEN/79JvVze
5n/3zHUgDSa6F1wZmo6AV16DIQ27rcq+y+c7fSwEEMGOzm8QENcRJV4g4Nq+u0kP//zF7+MKV8rM
ZTyEPtglqACCbsCqdLy61Fo2RrIdKnciJ6FKCrV0o0RFSBEK9NOg7CU5pfLmt/FO+A9Z9kMEFZWW
SjmXIfsHp3R04WA3MUhRecHvblK/O/4h/83eeS3HjWXb9l/uOyrgzStcek9SpF4QoijCe5fA19+R
qopzxFSFGPV+qtWh7pLJTCSw99przTlmOefgENuy3FdKxMCMA21QxBCC82u0qdtvbV4ECyVmilCq
kbFsGu09bMdLARLFhWqu7RnTn/rSKha5Mj4YZRuDu1als6wGyw6Osx8i13DrBkDygEbO7cIBteGL
rFdgqeOx/GR5QVpz/0Xi3cdPjkoawQaqkLsja4WtOiejQt7R4AkjB/ljTwzOdw25edz6qrzuxaWa
rdV0FXZ+0y2z9hQzSzxa1SrpbQOCluDoP8p1njJKW6BXb01vlr0mstnT+Lw0ae12V+6mcpvEvllw
OLWRVxY3nr6reeFKr13kHyHB3ZZNMwJPtF748puW2qngoxeZ92MCDW0ZfZG+QoKfDCKv1tK0A+FD
A7fMHABpxZMOL0kpvxfSWkezbaxuXcHChT7cO0ZF08m1BtdCbJPj7l4ojZ9Hbk8+k+Eao3vV/Aw6
JKHPqgMPnP23OvdHkgl0Trqn6tF4UV6IdgbNZjCIQaRDOoyft184CBNKhfKDQa+wHXx98Rp6DLME
w5a+lCfhi0WvGXGB7l9zPxBAj30HQDbQ7Ih2s+J03xkY14RmMp3ekMnytRaXmoUGw540O82ZFtqa
ZMu7ZGesNNe44CJB/Bz8aA3fBITOqHETvvKtaZeWT5UsJ8OpKQweiAtdBAt1AQWGkesu/jJDSCfi
pF6R7WMdxic/2FnbfhPsJ8PWHspN52fb67OFhmJXFA48dRyk4etMcpYzrRtfWwVnplq0Z9LIuVY7
qsPrdaEcBwEtj20xTLDTg/VCT3E7v+Svxc7UFnnlJlcn9ANHXozvSWAHp2w7OtbWWkWe6LZEKzvV
12ll+ten0GkcAmiIODWYvtjIMjPA6gyLUTE41XvybmEwfUedkoirwXS0NaEjfrkZGezCLTkCNild
LuhLsWCMsqo7l8lN70tO+pauyucpWVhnczsvrN3gwcn5MeyzvXVCUCNMTrafv/HYAiMnFHuwNQD3
R8krTsVJTR2rdxG0xClRdAgpHZ2Y+H8M8f+3Df4/vEi/rPC/b4NEPvcf9r7b7/9775MUtj75FmCM
vpNl9lZJ/r31SYr0F+dYwuFYsEBI3Rbff3Y+8y/2QYDAEPBMFrmbL+mffU/+iz30hvqBdXkDeGI5
v0t3/lPa88dTEwbkn30j9j6wZZCH78OVB7kOIMQZ09aK844Hn4lNBFjHvkqEQAzVRJyBMnlqrOTe
L9fnX3ZALscvG+7thVFDgsxmK4RlwHb4cd8RCbezAD2RvxTNqT3oie4oglwsJUJ4P9lsP549/3kp
esjgpSzVwn708aWQgkcT3OFmWxIY4qTdwAKm6Z+5538idf53J/35MjKj8Zt7/gapvUdsxoRgkCv2
UzyAyktszMhvRQ3Jx6QP6y4WR19LMwlBQnM1vU5OarIKhIBUdhGwLfaEqcNJVnHod2e5bhYCI3ai
taSyuqXNGfKhVuh8O6Mq1i9lnO644ahSim6aHqVhYvUe6vFtiCPhhXgOUjBmbM23TN5hPzDFC+ni
R9M5yWX5Ue3H+qULJWODteVVaxPxhPSStK+BvD8S2cSavCzc2l+tWUKR+ufv/V++DM5U8IJo3+vA
oe+OzrLU5rI0it02HQ28CDT93aC/5p985R/LuZ/fhcLjw/3Ff1W40B+/cj0RVcoUs91qc0TKnav0
+6geKxrlwWcmG+PfPhGJ6ZwToXeCf77d6b/03SATkZ5QITRDuOPXk0iadO7WgeInLMj9d/bWSiYu
BZh+lcbOpDV+P3RoCUg66jA1Nke5/5aKyQrxyY9QUL1oNBe5dVAYKIzynoAvJ6VOiEbF1fInU8vd
nm1xnAdnVLZScxzitdg5VXtGYWJHNwP1l2RY00HPCgdVhhMZohdCnE6UxmES7gsMwZJ5IUUVcTFf
2uCQlNMpRdZnBSigmRclp0n/EaAEmhPS1s9U434mrQO0r5W0J0/LGXVfMUNPHoh/QDWjZAezkpdF
f26Sxv3kbrmVa3cPlaLiTYSSjC0c7MnHi0vIUzGUrdRuyygm8ywuKGIK0U/S4kecYq+YCLHY6iFk
jLpEmTMzQ426IXqQ0nQfY/zyNdJ0XDAD+qZs8tHOA5GBWv+M/8Af1B+DdIupS9TZzYeiOSUoN45p
XLJZCuqlM6TZ7SJFcaT2yth3lN6ySutWqaENG6scjJ1+U60XAgTEhlSvi5Lq1Yp4uZFvqpgWRIhH
qz9fjzu27j83NkKLmzVU5pqwL/x6syFiFKuk17ut1lKBo1iKfRakaQ0ultEhIa/v1kjHKzLooyfE
sTyHbSET/noVIUxYujMEem3HUiK5GiNhyJuqYkvigEVNIxAMoE+5vAYtf3Of5p6qpp99oXftxr8/
ACBZBkcETrCN3Z7cX54WoY+0iAvbbfNpVJ2EMDCnDQmw6ipGXS1pMYvMRFw5mvD/Kqn/YiSfnnn+
ZetB8M9aza7z08z88S2MhTqIqZz2W8Ek6AqlR7IRSERakMKrf7IO/etLsbfiMkA9It7vCYUa1XU7
9/0WKhqafXWSPNJUxZeoH6JPHpW7k8/fV5ZGlQHVAMMBh5+PHwtRidmCh2m3+Bi7fW7mJg7NXDmN
iK43XAy0adFMv3Js0m0kiSTbyU3ra0I5LQ3kgoepL3Vf7pJ230DN/kSVLv2+InPKZWsUsatoQE/u
zmWhUc5ja0r1NmwC2WsjfbQ1XSTVK2kr0wFN3btGSOKN1SnPQR0rrjImwVIrxtFHB6Mv9Gycl4KQ
jXY2D+I+1KbPsLa/l0L4jti56cHdXO73Vg01CCMdNES1JSMZKkvRlF5E+i9y4aZYGEhaVkk761vp
Jj/781P92w4CNgAZP6Ya6gYYP3dn8BpBUG9ERbFBX2Z6WDUqNyRB+b/uvCpVHlUl/4GIhC/g4/1R
DVY11NdE3eQiAimRtEYbZMhnY5Lfvmf6OPQRboR+9bZk3y3Yeigir56GeZNP0kKpmobBGuJGqtna
FYhe+nnl/u/AwYGD7+d/8pB+O3DsvjVt9C3L/rXvdvuj/5w9DOkvC8YWRRDsnb9PGP+cPXTxLws6
/+2GQEeE4+5/zh6S+hf+FWhArM/EFOMe/p/Dh/oX7TEThDxNf4wlDCX+y+Hj473CIwZvAGjFDZ91
G3Dch56MUp7loxjn5+YqIreqJXsWzcswokSLrsgEf7lA/3Li+Ph8//1qYAChVEKa0zHzfbz/9SQc
r5kAUN2IcZPlJ3kODyPh3aXS7UolIuxYNeLlf35NVn4d1JMI8gAM4MfXzJMgYjRxTc+Ezh2uscXu
2l0XVRt74lDS+ZHTTWxJnywn/3JZcf6wxd1Mtpyu7h7BQR8sHCRZdpZnbV4OnbnqrvAOBXOTxfpn
Plu2Fj7D/5ZoXFcas7DlecHbdWWb+/gZqfUL6CaifrYO2uCbZJvHrpm+iVdbIvyuTd5iZHVF8dyH
Fyk5JP3e7A5KsaQh1gSOCNwLWaT0zZrtJHD76M0M38zy8Vp/ifqjOKy64V1RV2bi9R21mJ8lD2p7
0KNNhl5d8+LBMSLUkQuzfZk7+rUhVW3jyA99s2ojV91iTom8SXmbygd1uETFPosOs/GiC4u5Wpjm
ItDOiuFW8klUzyYmjptrrZZle6wI2RQWKW01cloWV3kphJErEFOlnM1gpSyMtVKFP5s6xsF6mr/p
kZtrncN+Eb+gK3wlzTwVjtjPib3ZxToKeXT35RGztaPmP0zxZTIvmgk4NSA3m3NcdZLrV3T4LtIj
u5J/DJClCX0pLDvs/VZZDQybGO3ZSv0czKegcNuIpFGAi/3AJ9YcYXo2GPlJiDLjTXOlbTizU1b4
6zZita5oWh6L2EG1rWO1CcmMtXzuhbBym3RDrpwxvvQ0PtUFKbtxuTI+2+Lu6r6/75KfqRgQ81Sq
67v9v07CBqGwpZ/HOMc/qGOJVwm3dCdRxbccBKpvtrGyLcYaaKRQP5SdOvzX54KHgRKMccKNXwy1
7+ONOhldl6aTrp4781s3dZFD43t29GpEnk5Yyif12G9P4e3RY4HkscewDY3/46tpgtwh1G30c9Zb
j0FURbah4+EshmR7baLPSCe/LW7mDWhFv5viipnC/bQyGI1B6JVr9nCl7kUgVrtqZzwaFXaXMd/o
Vvw4NUjd/7y63U2o+VJ5VdhgIDDBxoCzuzv6TmDCRTU10odm0l46YxnlRNiSo4p310xrZLstyqdI
v3ptOi4JguNerqKHOB9O+liYdtubygpaRunhZnXxlJ7//P6M2zX+sDTRQ8O5Cd4PdPCt9fPxO4hl
DTmKHFqXotoho+fbNuhTm0tNdi1OdbGtisspXUr+dSWOHrmkqGyjyhN+4PaZELvjM8MKcekQvDm0
yHfNRlrXK1DAC/LKe46atWPtUOk3kcNvxFXJn5OIsh9sySFbmjYMengfw54KFsUW3oRtuy7J6LD1
PXmjl2gtb5qv2Tr0o0Xg1Z5sOIVg49uVEjc4ay9/vho/F+LfrwaoI0ozDffY3QYIxc7UEJljjnwE
rKh85+iF0QZ9HUGoiCcxCW/KR8YZ8jHbcCGuqIdEt2qIpAEOajdP+AiF2qkv1W7cJD/KVz6HUdm0
E/78Pn+i8//0Pu9aRBCBR9obkXXBfb5VJ3s0nWjV0CIvl8KyYBl9l7i2z+l+9oPT8Cwdiu207j1S
Y4N9Ki+CyAl20cpahnTrzwr0V4fGTFwurZ6ESFeo3SwiHtWd0y3h3SZSnsgFED5ic8ZX3DrsYINp
p/RhbGNpbILVeJRO1/Mk2ESwVLReaiYs2DDcul8wZ1HmA0jhWfNbxhDlcQq+ieVL152L2lEaW33O
9oFd+uqyWiSnalce5NQpL9A0F59V3j9L6/vrRqcY8SSNTtIJ7vb9FJ1GDh7CvMRP4lo6SKv5kGzb
fb63bG0pfFGfWjs/EU3LLIshFlJlrSOQxxksn1TSBIvj1/zq0TUyS6e9rprxyAAsE5xCcprW4c9l
DcMmz4h9zspR7cHrMUcgLi4jCVNzkE/3eLBUT2KKuU02WuoW5G2QAOsJ0bqueOj87Gt9Edb9yvyC
XfSLtBv2uS8c2XgUeEUnJiw5vigWj0sv2pp6uVmqNZfnoS6Xigqr3ReSxTgz+/Jw14q4AyI72f35
7vuJsP/9KlK1AMRUbmCnj2vGlFDj5NQ8l2CHq+epXyur6BFejZtt6wjumSdAEyr9qHV0ct0IYt/p
q97PNsUGGaFrncrV1ZN9qEXEXX+hf57tyuWf3yJkkbt1je4FLQUOjAwOkNvcC24qtbzWMwbuU2Yu
4nyBmJysOLPxdZ5HcN2s/5u0CuzW8vJwFYbrKl5lxkkn4rVYidZaHzdt9aJaj2a3blvPCHfa5DCc
nYIlRuv6e2X64WB35bp7nw5R4ALPUU5FZzeiLTNVe0uJ2/4WHqt3Wff68jGcns3mIF09fp0mY8Zk
K3Km0TF7Dx/HTQMuke3oxvJlLt22dqdxXSZ7JgpNhk1tkUV+HC47o6C2iRyJx85SDlm5HsRHA6fW
lOzndFfViyi5LbJUf3Fi2HOxv/liesNy5eJRV/aW5fJgDv0P3nzdLWh6JmeztftXqAuKfkn7TSL7
JShAYaFPrxO1ol4sC9wrvY4l2lC8lKD5hnllpvIReTNqCTmHps2YgHuDZ8U10Bxu0SJKbTGZl50Z
2pqrMz0cI8lujG1+PRvRceh3rRkDI3yK8QUU6K+YWlrjfyxl4NmAhbs96gqTbrh/H2/SIJdbfZ4j
8Vxg+sYGl6wwwCteDQ3fmWvjk53jvpRhoAE7ykQeRujDjXH28dXEPFF1Rg7NmQbNW9tQuinkgTC3
wLkZVZ+2ij62Q0ykZBxVNbi8t+PhTRny8eUYlegtwI7wkuh4DXupnl3awN8ZJ9zq/HWUqKITG6ti
GJQtcnmXdGtXncNmaVXGuimV/wiyur0hdBrMU3hThPtI9yk0AviJWIyu4lkygy8EKGs+hSM9Vn0b
wv6yozBYdAqbqpCfIB7s49o4aXqZcxoRT8akZv/xIMvboazRSN+Adc5h/K6yZG26hrkoz+egGRcq
vs9IRSun17V/G9i4c14GNpf4M0jNx17m7SowbDQoH0gaAd19D6m5xkpnmGUvnvsYPRyCP9EZJERi
14o7788r3H01S4OQIoUq5ZaJin3t7vYWwkwFNpL3567uBNhtmHgZTDLLiThZfiXQV3dTSfX//KKU
yvfLKhpLwgO5ybmqN77exxvv2siVQpi5fE7TNcrOPFlF6puVKU5a7ufMUWEYWHsj/Fbkg61gak2w
lyri3hR3GgajqnzR6ge1OwfVUyEer9dNcb1M1dPUvtY3k/D1EqEZ6F5jHbvulmo5LTbpvDSnZVFj
aFlia5JweyDDkZQWJ2nuPOfg0fLBSVZGvUxx7Kow9STzMDdePC/xf14r2BQ89cei32n6Ev+wiMO/
VoV9PS/VaZcK7yVnjlnWnFYm517wDbZeIkbDc2+djfKpNjgJLQ3eiHkQQl9WvmflkzZ55XXfhu6o
L9njBuOUiStL2zS5KxXvFl6dpiVI4WAafGic3tmCEF97yNas/LPgWcIXM3mU570cnTlhGzf7DkFu
XEVhLas/gn4BPkIq94VyiuuHjOOt3q0TaRGNcBGmVcK1EthoG9cQtjETsio3PUL3XEVDdOP336NS
cMzimyRxTbWvbRRj5bMr4lUlJ2oBzJyKicPOsomdUltVJu6kFedn3XgY+oeI30qMh9MoF/T3V/Op
t3wJF5WypEcRBxycb2t1W3kKsy/tE/DZb7s2ZRn9eZXMTbqvPE8fb686LsbQIOf+HMVhxoFdZ6JW
mR3pwgoZXoBNoGZUxn+tplG13ThrKilHKi97XytEc0gEViEq51l/KwY7b255mN4NoGiWm7R+b4W9
mAL7ZzMNT0q3DpV1UCykYKfWTx2UBsFtry+C6WcGFJOdnO9jGSu6djI5CminiRC40FExidNPoGhs
1uDhMTM1+npKjq16o0RyZad1XfqD5Q5r2dgWdq48UtXNxwCdjHWyht4TI7CTrhb6A8beAH6m05rr
eSjsSlzDv7i2P0Ksndjhgc+/BfoCgyC/Yp2GdLefUcaNhyh5LhEaAayDcJLbUr8l8rYySttongxg
QsQhNIdM8clnKOJPZGd/55X/WjXerjIQKxgGTFLo+N2dWcy2RtBQKPI5VtZMeakWhm220o6Blznj
+4DBcDeDa3pWDVdizjYh6LWTSbeH4CTO8DNq2885kl6NXRVtM/X19n9C7DBx/sRQKh/crLDnCouy
XV4di4r9Mu3LeZ0Yu6jYHeA0SNgu+oKqWV2p7M2gAK9D56XKc29yCUp+Yq6xyqXKx5FoZbi3v03J
zqLnYzH2W0zxJYo9+boUXquj1O4MwZXCDeztQn8KpsehH8Br1LY8fQvVk1KhLWp36rwQ9EOl2MAg
bFHKsfCxIDSHafpmMvHCtN8ZZyFGStlvB4DqsFDOokDPrnQE0EembNdY9TV7mN1GX0SKnYcPrVZ6
Qf8qMUNNhBQFE9a86XbJJs6DfbqECKM1O5nDdcIZPraRw9fp1dYNd3qStr28q5WFPNq6uFfjc/Nt
dEPpOGZONYPaEnaZDgGhPmjBPkhGNx4WWvOmsLZFO7kHltgNTjBq26I5ttqTFAbLNOQ4Xh3qzvum
IRbT+tfyqm37Ll7hZkCyBrLs+sosNTd+iEj76ryy2zmCbLIomtaea9/ovkuxY+QB67qvGGDzonXQ
LCYUhXrDmpniU1Ef8modTKtr6lY9fb2+P4bYtXP9tcreNOVBtpvBFa4LLWX+Tc28TCaQXewFlPk+
Cc+PfJmL4uuT/CpUfjQv8gBiqpuchcdedKU39Acmh5faV0bPgj+Tes11l0aQhO3h1O2vM0dgf+Ap
d9loskW0mhI/MBagnNCreXW6njK3euzSDW1VH6fl7KEiAzWghCvR3VbZYnS0EAIJHuxd3HuR4etL
y4XZVjvRSxra5ddwY/nlPv0mHNHC5ZI9nK9evxqXiE3aQ08vVV+BKYvO0Vd43VcSj5b1JU54d5A6
awzPq2qTfAHFFDjTCVem+qX45Mx3N5y8lTbGz+mkAu0LDOBt4PHrULqkls9Tq5DPSZOY3hDDWLrW
A0ZbNi6mhbHbS5aXiBBfr/CNPMBtLul/m0ynsRPX+h5c8iPO7W0rpp/sGb/VwvQPsR9Ab0UpxWyX
yc6v74yxcR4LCGTOSZT1TqjJpZsWQ/xfK0qdCpdThHEjioIQv9uZlC4OajOZxDPZsnSftf5JjMSj
Kg4c8udvnTgfx8T6ZM2Excl7/7Bm0qukaYkoi5dn7bz9+i9SAFRCAoTBSTrnGax0RzTcXFzSiIpn
VgK/Llz631fF06VlIe8TYRFxn85PGWssXfhqZf4AFvPK8gNXgZZFn20M6RwmpXNFAgV95TrsY401
YzNFP3r9OI8/pPzZaDdi9jr0xzohEOKpGN5n02c0PiQOShBjht6GL9hNE7fXHGpOiS68bdQ+90AS
+cXkNBMIJ6+kkkrWcbMqDPeKcqp3wBrxxIwxK6/N5CHK1iZtZR9RxlLe0NBYUoicWo/DpEO/0KV1
tZD8yam9wW+9cG+eCEl9Dx7T9+q5RDpabpij8PuYGvm1p3vDS/olf5Ve6o20kr9OJ4GfteMIbhoZ
kcgYxR5Llx9FuJwlP53Pg7CcipVibK/jqViYyrLKX4f0+5TvCDUTB2RAOzE5dONKaAvc+Ow01XLQ
Lgn5F+Vz7hb1lgd8lv24XkvpxqKJE66yeFkovpUu0GawYRew1iD9hTzQ4kP9klZ2/jLR5i4dg36n
xMrGEmhnV9t4iV//XKtz0P395kH9wsD+1gH5/TQydagZzayfz5HkKvXyqi+TZEuWgnT1A8ujqOTf
q7orxytGcDZkJ25s9auFqVT1huqhMF77ck8v3pxvjkG6jKq0GGJgS140+3C8Qo5viR1WTnvOXoTn
G5Ju3zoU13QIMlu/dIE3AibIPfkQXKZnmDzp5ONs0k7q8/AkvUfn4glRrnIKt9WSN7Sud5Gf8hdY
XzMk2o1dboND7xse73FVPFXftCdCUfy0gILkpBeW+3dEgait6CpLuhtLbl/ZMW9wGR2MZVbZIrx2
F7zQqmpAMDzoB92v1tHXAuEX4ByvXXXvdALZOCW7fdF2oKG0nbLTPMvB37BIF7rb+uEWnbiLrdBv
PE4wwreEBg0PVOIoX+m1iJdgGzyISMS5dm/im7wKSeK0gYGbiV3vyvW4V5bDUn9rWa290pdf5S/J
BuG5dipofT7U6K2eeaaKysOxBuFvnNYaPVTJm4ulyMxqeKuM0zSsJuWCpWuhXbdW5CeAw1A+qxiR
7KiwjbP4UnxJd/pLj6mfr2SXP8Iu4IdRefyAFaYLS72EJuJIaPF1J0qduoTk5Y3j0mpB427MYVeO
It2653Zaj/QwWd9fh6WxIPOmm+nae2O0QHMynNDBSY/jm/Zj2MlkRJp2w99kgvR25tSjgyQMy0YH
b4YTz6/SRast5G6fZqgxfeNms3PQjhWqHf24wV1qW09AWbrm5Iq9H2jrwIK7AQ3O1yQ/UAC3+Wa5
jsZTSos1XOr9uxpTT10URsTDMq4XrQodxFHaw8jRBCpA5/IvewNG3aIs3W5kqbPRfaWBQ2ObIeLI
1ILxHZPIT04Rd2YxdkjcKrdJDzYblRL3nimpak1uGkE+n/PewCYx8oQH8TWz04F5R5Qa6y49S81W
l/sj+QGoFGVX4B8nFzVavEr6yY79W0eKt8O2oehMEpmv3Y/ysJMAueoj6Sw9W4U1eaKGk6wqGWtc
zU/2KUZ9vy01CGeoDCzSt+Af33cjoL4rA1ya+Xx182W97vfX7fiEoNK3vPHIo4FdZoZOGq3760OV
Og28GlrEj/JRfZigSx3pkifDMUF4T8dc4DzCSdiPLShajgxHBiTi9/kROaijfctzR9FsSPxEtmUl
MSJ+y719lA0v7w5418bBM6BAdG6feNcS1JzPvEY8Ju+3B/0wvfTDUkkeQnU/DZ7C8nycjtVGfmmW
4Srfdtjpw0WMfyBdCF63mY6qmy7orX7h9x1Y3p+Kb+O22sv+yLqk7JEG1sne4JYM3DbxNKxBzXqK
Se/ezd3xmu6AavSJqx6viUPHV4USmXsBAXODJxgniS0HzpbBd+OMR+HxtjbuxCNvH4wlZfijeGS+
Jj4r7wJrZLahT2yEdgCyw2UOw4GINUY/Kmfd1d3SkWw4oFvqW1/Fnyy7hLu+NxinLFt4LF6txKla
GCZ2+jjy3Jl2/YMLfVtqlvNaf47OWMTjh/KBo5Cwrk43dN+PobjtmtabdRwFR5WQoEEpsdtXmLQ5
oySAMbLdv5desasP8TNtk7W579fWUj8nP0L253HdbLMH7fu0lnfpq6XQOMZPQ1OYn4XrOnlUFMbK
4Eo4QtudtNGU26OKgCwbTm2wMds9SHLBT8t1Niyn6/Y6nPruCOw2VP0YjbDuCjAIJT82WXRYHoDJ
L6x2YSmu0C/neBFH/mg4dDHUytG/0rDWYTkmbt46WsLdYqdfrMK+KQug5XhTd6z6nSwvp96XJ9xZ
u7R1Ih0SoyMUW6HfZd1B6AIn1XZW/FSF66C1jU8kgP/yzDKpQISkoFDUEYB+LPfMniC9AEzsGct5
dSAlB2p5Ll1hTF5Vj4DV6T+vEYixb6Y2eh+o6u6H00mpT8k4Cuk5oKHsdLHJitnU61JM3yaTQMo/
VyQ/Y6M+VrM37TcCQkuSiDU173qWAD6VoY/M9Jy0QeXOU/6qyUV/VIy0cabuOxq4gBxQL4y60sPo
7AKIwTxWFGypOttVlwP+ZLfS4c4uOnT8Dkz/zrfC9vuf3+j918CVpxt0666LuqbiuPz4NdRXXARd
ksfnarZKRjs9t6mudy6HHXCbcr/688v9NHL8el1urwdtl5nkTQZB6NbH10vhys5Vm8VnM57HTVZP
22sSmH7aRi0QgPl7rXOimhJ845M5M2iJTMOnNVw4pZo1m6HhzMjnIdY5wVKow8GmrVcZ2wqD/5/f
6U/p8Yd3esOf66go2FW4NtrdlWlhqgZpo8wX+WvP60k3Fkn2IBzUhXYJFtAmvPLEvDS6hOvyh/KF
pZ6haPw1Sx3MetQrDVrs5Ag4PacAK1hNPKnfE/atxL4Q+yRDUpJot5zU0JZi9v9Lr+7VYWmd82QT
SpsC5Fe9ocqrMyeBW4htUfPBcg6zp5mDHWUrqfP7hiLCZ/SJcU+A85nvCpnm7UkIziPlfuLFtUdP
gEJk2vA/FcGOX0maPmEZgOQ0oDwAyYZaAVMdQxTKJWo59qMvHasfGivDgXYaJW5DEag51fjJJf4p
erm/xHg/GOvwD932uzUAbMItRTkTL3PVbIs+Jy0TWpOTRWyUkDBlQLD6NxB1cAJSqqtcJO8ueE+s
tFwxFDl+8oXf7esQ2RWNfR3oP7FlOAw+3pkchSOdR7a4yHIsMcXJDqo6Dosg/i4RPm4Xj9NQLpMR
vtafX/e+D/zzdXFb3aLASUD+ebT55dxbKIS1621cXAZL8AmggV51TWY71sE5ybFMM0tvPxmo/PbQ
81FR/VK50UnATn3XRhBU8lYlpc4vRB4OXmNsJpwwHPKo5pP8M7T+v7zY7UECoYnWGHvzXTcBopUG
l0jjuib1M8FvFNiK+aOU+scpiz+rTO+LM/56mghIGygHb9vKXetGqRWR5nY4XoI5peVWtNTaMiOb
P39lPzeLjzeuRrQbGb/cJ8hi723FiQpzS6r14WLuaLrRerWvDxEATiJlZh5/ij7H5NAbL83sqAEQ
FG/ACOyuc/HYx6uy2CTRWbAO1XVTaV4SEH+p4eL1M82Tc7fqvP7qjpCWm4eqdbPQlVq4jK6lLluw
ljEmlk0neQYHRWsTqh5OiWZeWoFnaYyoXemd4yRT6yulEo4x2CoP+YP0ZFyx6sLadao9tRe/nj2l
mM3IYI48qXZCqs/B6TunZGSY7UvF6+LlNd8nhj/+PMTjHTIFZ0B6U/u14oXGItl0+VIMFum4GHbF
4rNc1PupH1/lTS93S35DC/abWUIVBdCvhHRfxHR2LH04MOOzZ0u+OkPXPJNVc4ho5//5i/1Nlwio
39KYM3Mb3W7Wn8X/rw+jEY1FhhPhwkwy4Rh4dScwcJ6iaWi7hlZ1YezTEhqg9Apd6NVl9dl4+feP
TTY5qX3Ef0AzMH5uS7+8AzGcw2jUrsUlE9SnLM6hfapR4CR1UXtdIstuUr73Rpl98sl/f0pZgmUD
cwrBHzrpHx9Xv7YH9hkPVXOZ9KZdd+ZCQIunRZqTS6HwSX/xX66ySQ2AH0AH1mCgM/v4YkIn9sHY
lLzYaF5qUVq2RYbVHJDeeCyF4obp6DPA8oyQsqr8pBD8l1dHeUo8D+UHpZlxbwAFQShHBYlDF6EQ
LWYWUCmLcKf0Wu1qcbybtmOdJAwBwycmc89/vsF+v8yWhfZQkW+eF86rdyuvrMZVSLJvg6m9Bagg
c64RLdaLXrevVvvpOvXblsar0RYj/eGm6r9vZFuj2CDx09oL0opuSSNr7FYAXkO7l/UnBdC5gynt
ltyA1//Pn/M3LSgScD4lXzGN3P/P3nn1xo386fqrDP7XhwZDMRRw9uJ0brVyaElzQzjIzDnz05+H
sr2jbnnV6wX2YoHFeAzbkrrIYrHqF94AKsXQDx+xz91gwEAHLEkGQG4ljhLgodPmrqmVXVoavMU6
Lem+thXIkIYzByHqwCzeWtjpbrQ8Vlf1qK7sTlh3FX32E5c3zfPBBg75CDIbpz2NfeOdSWaYx8ok
nq7eDkXtzL1++O63BT4BWV4hIUl3n2DABrpOK1PC+iGvJoku/Mc6QLERIxKxqp0mWyYW4V5u3Opm
3KCGB+ItD09c6rsVA1wVQSULXRQDo9pX8Neb/QAL5s7qUyu/kzn47bGiYyLzQpu7evTVL0CUfTwz
7w5Q9gBEpng7wEUTmh3tA7JqKi2FnnU32L0BpBzcSuw28Yl30Jwiu8P5hwBPaI3oCaZcPIrD5dGZ
pZFVCMPeFYDVkKaQ+rOh9beVP279IsjOLQFazRtGmsCiyHcWRhYzqcTGBQ7IV5gByGvY29HKHYH3
9LZ51lpRd5mbgbGL0C+bWeOTcFC7SsvQupI+lhHN2GirUf+K2z1JhftFIt2+5TKollIUxhjyUhYm
1e5UinlcDqANVAKVWihnSuRmtzJJF6FR8wBGlL9zW0XmhOqoWzvtzWgvY2xvboEVDGadXdtFPVzW
wYnw9H3mpGPxxrkAgYc0FiWrwymrAgS3mioO78Y6CXGfoSXcqkW2wKMxQ8ubkl8Q1u4ZBorXbOb3
yAt0s1qVL2qtXkS6uzR60T4KXc7HkjpAqctyBWdanAiNjiipDh/LZXKJvF82md6xXWuhp14jnTS4
MzFoXxtda1xpNSI6XlsjBV2znBo3A02QkxJlFE4NuotqybvvN4WyyLFWWChoL1PITVZjNCIPI4Pz
xG4h2opmHcRVdS4Ub1e7mr75eOm/O3lZiPABUFgAlIHl/VHKbjRpqfhm1064LomKSjk7p8OGBR4A
dgdq+ix2+mbx52OyTU5RB36obJWHD7XTTXC6SGPf6mH9Fc/nl8SPH2M32iaOy1FI9wu5qtXHY2pH
VsnTMyLqZ7AJUSenfeVwVDT9S91CfPg2DRZGCm/5zpaI7fb7FI1j9Hk97clMLmAj1cVZYoHcAaGJ
bSgeJfhjoktTLIPAwzzgmzpgfwIzI3CqhUG+VuGKgB/CzBsBZOhf7BoQ8Berz2BV7UrKfjCA9Paq
1SPKYhv8rYfkVu8v8Usgwdu4w3UdL9B2SyMyTtKhfRUjuJ0/JNqXrlhWNPEacyvkSvrfAf/GPvVB
tGCoqyfiwco2zmNqLbr0yTB2HXQbnDfbeXVtOstmoB8G7IdmqbW0mrlEF7vpvyv5bUSNHEGitIfF
jU3LlV0+uFTxrEcRi6UTXXlccHk7UDnLVugtlj312MshXwzOTHlm76XtFSAgY6+gM/JSJQWGzlAs
ONSBQ66xp/n4yb0/C1Dnm4zKYYeCwTyGQqI8jsS/pbNPGkiR409jUEW69ADXZl0bnViaP9Q+Djdp
huNNkJwJiIwcU2ADM0nUSV/8thGrTr/JrJk7XlV4HsRqMTcRwYspF5hPtvNZ5hcuDzFz7/z6yW/O
KuPZEC+aeOk7Cl35tZe/xMqF7yIptRTR49isQb412c5V6cQ8aM7DpLsuwkdv8uVt5AwDJ7zlbzyU
tmq8ZXqgFS3IkS7aus1t519k+tpznhrsUIb8m16V89GgisETqhqsoRB3qgvMaftH6Z4NPkJDcHo6
y5wPWJw61FP6qt62vrI0unSOgAEwOtE1FFA6SnOUlyMc4FpAEnTUJOrZNsJC9UBlEiF5iy5gkyCC
ZLxo5rdAyWepdi2felIqHL5mCnB+7Bhc76nIknXLpQ9UtUu+qkNk6lyVKusebMxMDVAMrzhTItrc
SG3/DYEAB9ixnIX7FsjSZBR+U+a3YfRN0EKOdElVYOtAkJbevfRugvI5s25VcDP+UwaCx9oVknwX
WhFwtyS8dbkYIbcyWzf5MyAqwMw94uJgKFixzVoxFw7odOrRxdbRZ+M+4+TDGWsm5ZxqC9205kH/
rt31/oI+uCaAeEXnOnyFSfAa/YRlk98oN/QG2y/GDrkOqvTBOkuRt1927Aj1TADmoGoDhg09KPB8
HJXqInK+dPpekcsMoxmdj1m03aKJkCeaF/7CatZ2uInTtSRDds8CwIzd37KiMLnVMQMaVmG56iZO
HspRvYI4xfTP/XBVl0DRYclV/SN2FHTlnpvsuaebCxa38xf2vvuGEBZNPaSxoBjSpi31exmdubj0
6mde/eQ523j8224/j6xMBwqLQ9Axdawbfxmxj7FO6I3KddYsERx3+h2oeLZCfqXteancReCjoi2Z
Wa+fRTHwgfOkWYb5pQVcJK2+RFNXuZ9F1TbVbgQXr+TfWu2mje/c/i6k5ViZSygjTrm1ONez6CH1
L1L30tDWurf2kzOBMUl4HjVnYXxWNFOSb4wbMJLpeKWlO+TwU7FKTGzkHqHzGe1DE6+SbZMhFbnu
xSoP7ssIguCt1lw3tP/dR53XY+y3plxK5xw4e2JuENpBDMIHDHVm0ZbMTpSbxBTsH20kk5QlmZ6K
whD018Pzpk2zOsO5qb0daQMGIEzjsJ7ZiNWsBk29C8O4246F1V2JuhCzKvHOUyxhF650/bWvUksp
Gp3qcITbcqSDmysigmC7NdDVtxLQDDi1YTPQyPbeCdP72p26uHq2jG0VDMQEB0uBbNWJ36+L3qMO
0yIE0lYcU7FUo7npP6IyoM1ylNzBzLawT5ylVdTzILZAfY7ZOmoBaH28k79PQomM4B1O2aBUVaiB
h1OCN10Var4S3+mu2l1bfrsojHSBTl47w5eWw7iF0uJ4X/qmQj1I9ZpTOfi7Z8IFTCzBiQE55eBH
tVez0VrskM34jhROnHv5NTWBYZXX4jsGQf2srpETiktKxOWAfXAajd+gjtN5ylnoH8/FuwLodCWo
5eg0gaQN9OdwKrox9mWMOsndGKvPnokZRzSQd03+FmsLyRvJvv7xiK9h1cGCnIa0DJW2sWqSBB6l
4WlixNWoCwqgVVcvnCzt5nVkfzWwN71OhAd9otG3VomhuJNV7tIV5VXZ6/cGh+FZ4Qzg+qzkwdNL
fswZSkKgtJ3XZTST+ouN7dQcDnR/YpZesV2H1wzXYNL/IvQHmXYcWAejG0RDUESA4VgfrZb667ZX
kQl0m3ah4Yy2zGP8GnSPpMkCsxvKxLvGciPyaDo2adzihSK19aCqzVpvxMwsUAWKGk9beW5lrfAt
lGvHnpgwSQgko6qrdaXl1mbIwF75fvB1QNzxfEBjsBt09cTdieMdYpKsp2ALFFpA5rCPItJqyHHD
E2N0p0OtmCHVdD+o4Yn4/lVF83gG3w5y9NRdz8SXKHKB01Qq7Y7RTlaBVuagafhNOPD+bE9HQCem
IBujCGZV8qlortI+zlehrZarmLxb6/SrHunqGYaTy6n3NFcBNCzGcJg8GzgZehhMiSWg+CnOJhce
5IRcsVdywdM1ToXy79/iqaSuU8tyjAm4ePQW54FjoaAzKrdWDbwJm4lxWWDaNJOYe2z9nKTFIi5o
vHOzn4q8nodnGj8DTKtzTjzCI8UZsgqaCZPaps6jJDa1j97jWgoXY+1MuW2KeG3WRrsuamZRGcU2
M3WoCno+rEaweZgEznVtMK5kUBMkwJZYeiZBmJnQbwntU3DG316YNgk9IPegGkhVHG4wad6l+IqX
ym0hcWGpve7WQC6S+CBesLdBAU7r57ZxF73LM0x8ZadSTZjbA1ipVukrlOj8uyzpn/54EyKXZ9fj
6ZnQW461UUo8icLBy707zFHTSzyCNpbRrLHI7HZj6m4xnSoX2FF481706lzwXXOryq0dxsLLUMG7
5NygVyrUVNl4VZ0QK1jfU+kPq2JI1XkPO+L1gv9XXeVfZMJvnt07dZW7z0Fa/7V5iV/Sz//nr/9X
fX1JqyBL/0Lh+K/7Mqjqz+lf3z7/NW9S//Nb1cfXj/2peCw+YQZPB4x0CqASUu68yb8Uj19lVEj/
qZmorNA3uo+K/YmuKDQkyPTUUHVa7/8uvqII9ROaWVhF0UinnGz+ifbKUTwCoskx9akXqBGSTCfj
0d449igQJ5l/pkZ+G68qO6NttkhhlaabMtXa5IH+Hs5xXiR6qKQ+dimE/hq+gQTctg9a/80EX//Y
lD9QRKbnA7uQ94KbhqoyVZMO31nc3IbIkbBMY3+iaDhFQ+zehnlSYgSD5XXwVWkrBwmQzExaQAvV
aMpq01ejgYE2VpVuqix7a9TJWUt5CrtyVECxaFtI0m8VQRxdpWAkjq7OkwkeeC2g/4yWDJj5HIlx
gv/a9uP1QKCrALTx6duA753gKGw6Jt7D12Ea93KFr9IEiPI8Rz2BqTmqEQJSmPQNwKVR1VanCsF0
XLwpFuv0P1PFCs7K1MT5bzmqDUbmSiQbWshFFyNYAhVHH0lkGzVKiz27n2i3kSYD25lrbehaqPB2
uBuCtZQpQnbCGqrwPtFi+5GINO7bRVSGAajsssUzZZa72qDGP6Kz/4Z95j5L+PV/p0/+ir9wGQCX
eVU//edvF8HXMquy7/Xxdx38EBqpPy9vevkP/rJMa1KTm+alHG5fqib+MYD3kk3f+Z/94l8vr59y
P+Qv//avr1mT1tOneWwiB/vFZDv/H4s83WfRy5GuLB38X9pOCt2sTxrs3ylGhNdF6+WfHcbWPyH2
ZQJrAND/ulf8UpZVnE+8Ywa1Rzo1sNGs6c3/pakuP9GKZGMiRaANpQLW+RNt2cMYD04FLSFCfHpv
KruZOOZT6tAZsIPL1TtduzGKqxTdZnxhbgZ9l+noHW8N9TbH7BDxBRfqv3WZJ8sqXI1nAuXsRxnN
R6hQ8qxJ11l+5rGg3X7mfQfdCsTtntJAtiA6a0MsOi+hoTbxwhNX6Ef32q62Jh627NbesOyN80KK
GSxAa0SHLCTXmPG2hu6DXz6reD9jO7mGVFW3zr1i5YsaBqUWnpnpdRD8jX+wlV716oUcN1Vxhdln
CsdQBeruWBdatPcENTCkiwaxGQAxendtP4MTPSuuquKMTfzPNsmfM8opwyOnVWMd4zg6FYdKHKjV
O1yIn8zWCxa9J+ydMdp/231D+0LSVFVW3SN+7OaFbQztIuyAFL1Zhb/bq98/2KlbTTMTxBSn1yTm
/3bXSdPKyY1KjHeRr++1RnNuTU8NdtR8zSB86pzss5WLh0TtFapa5VpXcywnjXi4y0LABq328PH1
TLnCP2E+s0IKyfKir4QCDofnUWqdZY7uDYbT3ZV6qa6aPJCrahRPtTGsk9A60w2MiADs/ZS++m/Y
tq7yl/SuLl9e6ovP+f+IfenD8Og+S73DuGfSGvnl9GAbn+haoXf2ihonmHmzK7G/UDQAA8reQ7OI
B/nL6UEzP4ExB6dJg+JVQpmiwa9dSRefUCycdI2cXzvWH2xLR1h29kkyFcSnJ7DmBEE7brDaURDi
Ot2bD72TyXNRZ9VWhomySEN40SZH3gaJzvQe0WvEHbII0TaR6v12KGHokmuVi6YekQnztXJcfryQ
p4X6diETh5HnG6h7kFehtHYUkyU9rq5eoNQPruqX9BrpMBRWoV0DPIpWpSLi1cfjHb/Hr+NNhwdG
FGidHJeE/Ba82zh47QMqsc0y7nL4wWGlndouppz0+LZAaBE1ofMHnf+oGui72Lq6qd8+5DYkkFSR
GdQm31GQ6pHdrdOgSuqHDpKwuoVDhF21c6Uom+uP73Wau4OLQPLLYs8EfCIRzjjeswJsvCtXOtle
MZVhU+m68jQUcBvRSW0e8X6vwU0mzbVeZCosQ2DsHw9/FG8zubTWKXZxuk6HMlUoru9NpKYIsxq1
bGq51VDM3Qyof6P3zrWh1tplZtotjLNQ3xlF1V+GvXjCGP6UstK7x40SJHmnKSi32KBRpq+/uYS0
jrDrjb16X+q6CxuGGmtd2taJxz3dyOFEM4oJLwuuO28YacrBKH0fdoXm9/W+sIxyqwcR/CG/Mdcl
rpEnhjrCk06TKiV6HDpvMbQU4N6HY41522mZGIb9oFUmJIU6ulQymDUqqcRZq5u+jyW2D0mkVp6s
DpZxDIprE2C68uh6rp7MAyO2TlA2D6ubP66JwwhXF5WsRjePqiKCqjIGRGW3twzl7wZkEp3tdBP2
5g3ykzM/yE+Bft5POBkcIDYKaeyPsDgPJ0F3RtFaeTzssz4ESYi+xcLTOwL6JLBPrOJ3Q5EDkTGS
DDngV39QZd6soLowh4pEo93HDVxnTMntxShbH0pw9WdyvEwjQ1EjdAzGm3Rrjw71NC/C3He7Zt8o
abLqbamcuY2FtUZpmrfZYKlLzS7tmZIlp9RHfneTVOYmYAPAUqCIh/MZ1o2fi6js9yjViw1q4Qoy
P1m8EuZwyvb03YbPTQI8QKGB9HJSnDocqvfApUlMxveucM/tKnrSWi+e9XaAAmplfPl4C3q3MKcE
lnSA94Sjlkk9HMzOdVTBW7fZR30OdZ64Kp1HOD5s8iHJz8dASXZNCkvij0fF6oFKIXsvZ4x+9BzL
cYyoI/vqfowS90vUIeQTlOBEAl3ZKM0kNT4oxvePx5ym7WALIsCgqAyWX+NmUck5vFOuQrStLNR9
66H7IDuXXIIP2PzxKBRoSKEQYwdLeawUlrYdxZ/aHfdW5culb1b1zDF6d/XxKK+NoaObYd5MkrEJ
Hkvkcngz7pAZbW621j7MnYsEBmTuQfit8+s4QFehXGoG0osYDIQbP973qgdRfUBmdkAbgfCh3398
Ob95OaZIgfLzJIZEDHd4NYXh5wr28tbegSNQQcIYs36hj+l/5a4nrDUFFwOz7GOQ/BDZaADSnN+j
+QNeq0P5dBdcOHedWBogsWb6tviKCKP3DZaTewqh/7ubfDv40ZuSaXYsk7Ky9qm8EM25bV96/gla
4fshqO2Rx5G5ICsFD+dwHlsjTdVYCetHpPnjdTyWySqJsLMOYzP643XKIuXFJ66EKcOfDodSukQI
P2rkvuisbhnplNdgHOUnWmyv8oKH65SE/lVRf4Jwk48dDqPZYRnQfZR7x2mzCL5KVr94XQytxQ1B
VCzcDNzGzMJGGI2YOFnnde1/L9IY8ICn9aE9zwohntUmkXQOXMuPFsChcCfESDmYpbUGOchFT5/q
uBMF9do3Y9uFYB7FKM0Z9bATedFeg6uFOOPAZwLvi5FS1yiZuvGCgrVSiUmZ1EBZ8ruTUfs8sdG9
33S4f4MgEzo6nc3XtOPN2WhqUUEnrrP3aRVnyzxxDXqnVbf8+P17F8aCzWHvJk8A6Dshxg9nOcVE
r9SdSu6HyaYhwsO4nbl1ZutnugzoABViqM+bDsmG0I0mDdYqTv4IoDqdzHT0X6vTXAaQ2qMsZaSo
iB+G4u3NTpfbnob1QlejaKN0WbqMfBARH9/y+4lFWpbSK34XELMoEx/eMl3CItHKOtpjyRct7BH5
NyuBTvXxKO8nllGmkhkVsaltdPRC6r3m9qFeRXufkxqsm5GbOLgUiMB0rXmdem2581K6NEbRA2v0
vPzEhvDb8ae0FDQiKfAxPgAFXRGPdhrtcUEJLvO6fVYKuF1BRpBjJQryhn2Pzo6RKU+Fr51qkB8V
uKeHyu1DQ7Dol6H1dyzG0cedo/i+Fe5jmOsd0tccr+XO9tSCCtqQ34e+h9rOADAFHmc6t4ox3hSD
Jk6srd88ayAjFCap5lBzfwWWvHmJdDcXZq7wFGASjus+qEFnN1m1/vhZ/3YUOs/4PKIwRw5xuKK6
0ZNFYbOisqKm5hj3/VmuhqeEDH87Cvut5NSWE9PscJS4S+zUdKJob9WQCbvOx0QusasT++4rYfNw
351iOfwkVfVHi+JwmMZta7dt1XA/KJGDBHFWXShmieqDV5nzJkiuR9rC+kwOQj5mXeFfxIlMHiyU
97+qEjnyzHX7pZEi/2v37XdbbQBP950N1E4Z0+G7Fin6WvQGLl0mRe5lHESorrlIFritBuju4yfz
m7eAm4GUMt3NlK4f3ozee3RQ3SbcJyM95cbmXe9dii2VogHPGnQxV9zsS5LqN3k7nMLmatM7/m4q
AabQYcPwDSrS4ehZAk81J+/ep3FpLpk7cIVKrm1LFepllGvhejB6e9MVjboqzM68zFp3uO1dNVh5
kev/F94FJOOmPjadMXE8FxaVH9klabiXsWpvsSbKYGaJ9MS7MM3ou3smNngdhxLbUazcSrsv63YM
9qPTRXM36pFjlV6yDZJk3I6Z2Z8Y7zeTDOEAopMDc4pW2HHYTM++ZLmW1V527XNuo3KS+bo56zRr
2I69YT1pdfvUCvQH26wLt1qjotahttXOKLPoxGn6riozoYGIwAgznQlqrx/dvR8kQNOGtKaSr2sF
GlN1dUailCw9WflrVn31yMThOuUJQKC5P1GECvXEon9XkZyugrOcnizVGfLdo1VfKDznyLDrqWTg
0Mko6kfCU2/bqUAQOxWacZJCyhJlkq4GXOS+1I0x3LuK/pLK5Dob6ltsxeSJgtkrfOPNyuAsmOor
dBcn2ULijaO3Qcs6JwWV3j7ZnPbnXpOHT1ZVAXZ24dWiSmY76GBWJfSRGTBl88Jz4uLJKgZRI2A+
ooc2xEZ8WaSN+7ev1ZNymx2bF5btG9Ws7eDWoXEWWzAsvFa7TwQGeHhY+tlVjYMMqHKwek9otzf9
bKy79L6QGUBVxTDj66qrtBvKbaAnAxg793qVGz1s6QLZwDLzir+9IPa/ogYo7uMkC5GxGCtgvD1p
GiDcfASLqJtucdt2Svp3mpTafnAkmt5mg8vYTBgubVwwxf5nXa1HEM9+JHdZb6UXMNi8r7hqpZxK
SHF9MUZ8JTKs7b/BakLvIYwS/YvROgFaaVYvvmjSK27EqKLRm6e0SGZ5rhLMjqwlpC0N/2su7QSh
oY7g3DCbCekoZXmvVBno4yTM5QhYcUQNM/Pz8FlNE/dHavC/LYx/EUO8OXneITzum/Zz3Bz2YvmB
f+9hSHynp6SbCiYv/tSo+GmbY1ufVAvvMk51KKqvPddfLQwT6AYtePlqs8QBNnFJf7UwNDyuJ9sl
QI/8GBHknzRWX0uob95MghZUJtk5JzEekkdxlARUtshrMzdroL+AmhMoArveAFxsJo3YBE3lbNOq
T9aWV2bXemvkZyJ381U8WON1ZfTtromiGNJ9uvY8KIFOVkTnEgfse03r03M7Jeaz8G7ZiLIad4E2
qigAmpWL/jkqtLiSlCdCmMNceErxiXcR+6UwTnmec+Hw2FVFaeIHYog7E3TiwktSZxk6zlfsTZTt
m4d8/WOK3qJMpurEPxP3c6QJKUETgIrbMdmtSSoZdnlj3ukJ1Gvf7x2OHOT0UjNPANT71kXeTKan
MtbGE5v8b26SEcmbCK4lrdvp0t5Etr6TZ72TqO6dGaBfj/K4t4tdARDXtIYTp9q7oVhkDikM90g+
Dt3ncKiQddPKNinulc6qV/5gfU4sX50rvfbT8Bd4BXiH38yncRgxMaH0qrCKYhkC4AFUfHRygRqy
vMQaivvIVleJV22pG6+csT5PC3VZ4BONi9TMNLapF2EM/cgOfaNl+jxE8cL9jGwmtbV5qVQbv6vP
huRaLaEItGKbCMoh8Z3Z+A+9iSZSMkmeVTtkS3ZlC8jVR72y0bUTJ950sQerA11tpmuSb52M2I7b
YU4/hJavxxHukR0Cfypw2d5N9Vky1Nk8EMqpIte71QgjepI6pwBEt4SVcfic8g41yZAyxT3gHms9
uj2kfqVHCilx023ed/ImUmyQk+XJFXKYmkyPDZYwySZvHihOiuyHI9th2EO75ehsbEpCXp6i8KS7
yYm37RiHyTBkcUwqDTdodqo9XcabNa/lGg1/ZD3uG1dDSkPxo42gB7WOEhtdOidewIarZq4HxcEr
QY5Wrm/NSlFhTJKUJMFNaiwVjDSb4vMf7gNITkobQD4YmklB/WgDzfsibrLQ9R4C18vmblw3V7YG
+c7N4eJoENuWrYZggw1s6+OBj7I1Zn5KCC2iPf6nWzPBeQ6mpB5xPbTM8qEWkH8gHNGjQm6hS2+K
angsjfY+jIdhbntSneKnLzUOWZ2BEGQiXOQIm2u/I3wCqfo5q/N11OgvnmbUM2q1XzKI7WLKmnNy
diQeP77yo1CZK5+wig4rlgIXzZljqJkCVF541GQfClO/cLFk7OJ8kTnyspL4waRibk4Gxop41H5q
CP1vlPIv6g8W88pycAi1qZlaJMT/MSDsIQ3ql29/3dWf65fqr4uAyOOvq6aOhyD1fucE+NuP/xnj
2OYndjpUZad8A4iW4OX8ZQ1ofbJAaPBeUGv6AZ/+GePozieiIbZGi0AGM72pi/0rxFE/AUgnkWEL
ncClJA72nwQ5R0kRFHiCgsmXkJAAoBi52eGbojfwgtrA8p6LFupwW/rmrVaFlzkxiVIULx1osWwc
79yhH9aRg5esSJa1U+B5H2rdskyNb2+m+jdn3ZQK/nM6/LweeM408qc65BQTvn1zuxJu+DC03nMS
5cVK8Sx06qffItRTF0qEu1XSqI8fj3n00k0w4EkWhEYLARJWW8dHRGXoqTIogXE/WMrO1MplknTl
3hv8YlaXfrwsi17M0wIwQZH6NKJOeQke1mMEwSz5H0X7qfcEDeW4LJj4acOU9s7taA4zicy/X0Aa
EvhcWcpWRXAeMXXjEnrIeOLseD8wVTOiC45jurD8dzjbZeX5QEoM41a3FBRebaRrOtCVM8Nt72TV
rSph3Zlaviky8Xxizl/FLP950qxgHjCQMp4ziI2JRXA4dtgKk6zQT26iWTRDVHB2cfH3dpvM7bm3
ptp+bl7KpXlZb5yFtbW2AfrV5Q4N60tliT/FQs7lEll1/n36vnxTbtJNPbsuNzV/lEt9q1/XM/w6
+Mav7fzrtbVADPW53MmlWNh8OfzSPQ9YcLGRYztFWr3Nl9rleOmdy4f+Br2UcDZc69t2pszh1M3b
mb0sl1+v+dCvX2v+2M+bBfM0DxY35qKZo9y7ogUzp0uyNGaoSS7LhbpW19lSXbercpV8D7cIzSy6
udzIjbkI19kG3BOCguM39VLbUt+66q+UHS5yS/tcv1A26hoRVZSLUWLj06iOvX6+szS3ysqYyc14
LS6N7fRJzcydf9/sshli6XN7MV2GXBSbYldt4vldMiO3nmOvtEb5bIuK9lreV5tudsp78BXa8+55
IukmqezRFj4ucQUI6bmFqcQ3q8XVPQ5tu2Kerb2b9ksAvbue+Q4CG0tE27Dx2nhLlLiW2gy5pNW4
CZbZmm9dEpCsXtaXZwPYznJ+N8y6jbeASjzjH5bhMloMXHXMlKfT/xeDNu9mNz6adTOcWdIHeY0m
bMDfF91GWXirdD797Gbz8cJ9TfuO7hMTThshA0j+05Z+uG5zkXSUgo0EoIn0IK53zlnfFiGk4HTd
BejtZUM4OQ84RBV1cf7jN3RL/Sbxt69/q4bumVZHtS6SoIYgSfkpSId2rvU5VmltRlHY0gp162rd
vNT77Oz1Nw0pA1+HtGc3vKHk1ARxNlsDr5FAuKq7ctNQPXN58c7QM/z5W5pNpR/Xsxf//Nvr96FQ
6JxKMA93k9c3GmoBKR/nGofXcSDqjmkfDmib35BLnylCORepfxvW/rmTvCh1fae55gJluktD0S50
cwRe66wmxpAn4cUVcx2nBfWb5+NPKbp7O0w/Z5m8KewAbWy5a5L6sQFB7FZ0qdMvgeieYedsMrjU
5lAi5tlcysxaB9re0UaHfr28Rj9tXeQ9iqqjv7YwTEXi/byvoxVOQ8tOuMvMvyIZRvE3X7oofmU2
CpZWu4nRtgblsRCi3oVmcGXEqCMW8S3d5LsOw64Oy8GPF9XRCfQ6dRTDQXK/dkogIh4uqiR0Gqnr
iX+jRhw1dUiPms4NLaLvKlC9HZ1YzbymUb+idN+eGPwwQZqeGA+ME3AS5ZccBkchgIMbw9DXmrtE
Ta6fF7IL5uHY5TNRGogiVnV9mwsfsjbN44/v+mi9TFEZZx9OoYRmGj3OozfJ7Eqn6qECX4WV/hIl
EoPEtkCexEPtm7bKLKwNE2kyankSvOT648HfSYkCPpK4LFEMRvWF2PAoR8hFg7FmYyKqrkVItgrv
NkycaKc1MOxVV4lXVPPxZzOziyzPtsEYNBeRib+Klux8ugnIe6SfhRjThVePMUZ/+dc8zKv7xC7D
E1i3w3mitvB6pSQEtE6hxbwSMN8keKlDUyImfrhvtOAZSBXqYSrGd4Fh72BUPTeRCasXNmk8xqew
8K+Um392O9IRknSgjJJd3UDc6VjfVeuS0tHxWL2J02YRd527zNtxu4ILlEONK9Hfa3SPUkI04oEY
+MDVbCQd07ihjztpMxSNPMeVfuPhxrprhfbkDGl3U3d6uS5L5HFf/2plOB2aAmHpdICnWKvDQ+Ml
8aVhqldOIcIbu87dB1Ffjkk3nIfembT99o6ScDn3cywWQzGoC783w3nVpe3ZCOpjgUhhfWt77qVq
teYC5PrD6/r5o3TpP0GU+Z8GSp8C7v84NVq/UHsPKAP8IN5sv/3bv6Yf+JHsCOsTKQTdHTTo6O+D
1/qV60CpU7Upr/2FLOcrP3MdYcC2YwtCtY3uG1E/H/cz1xHaJ4proBIBvAikAAGY/QEgnUthD/1n
KVP6oR5D/Ycqz5RdIxJwtMcWobQhl5XL0amLaB0PIel7Z+fWPjBBraz8xlWreeG1hrWyRNk/6G3s
fOaK+63rZAhVt7RbcPX0G4FhDSS45ozadRjvqsiQT6bboDFa1wmUGieQkbmmGtchkjK27VWv21VB
TKCTY1G/c/6uYwuaWyXVAcVtWbgXqSMrBDe62p887zIlmwNUwnYjUrv+vK41w5058ALnng1h7Kpr
3XATtKo8r614uPTAU38WZlh8z/J08vTx1c/jOACwACwUPWcyjQ1cDuIOof/YVy8DRB+e66K1H2Sa
dMHapxeT4c7h47RpDR4GCG4n7GrWxclIwOYl1Wf0g7Vvfppo6G6PQfKo15xlM3XwDDpV9ZjgKaO1
hbtw/Aq/UA3W/pPpW+MuRYnW2iq0/Tia4ytdlFjWNJ0sz3RfJNE6qVLlsoxNKNUyC8NvfhgpgOqE
GM5KK6c8o7a1bWETO1Qxtjr09eamXmM2JEqlbRfA56pgVrupQUtJAUu7DGPDQFogbXL6iajAsnsH
XovubaP/LapUw4reissbqBXepECCD0dYUyZeqJFg9yz02rkqIwP/7thz/j9157EkObJm5ydyGrTY
AqEjIzJSVIrawLIUAAccWvqzcccX4xeXQ9p0D9ljs+TumvWtjEwE4PjFOd/JdNyqHu7n4hAFuBXC
6d7t2g1/YF8o4LnYBdumXs3m18TmvIvTjE3epriPWaesC7xDAloIMVQjcUyZVjXAfmidNoh8Neqb
1zM4YC21zs0hkI7so9QvoI6IubIOE+h9a+MZMxHsNQXNN1WR6c1eXvppHBI+VUTBYK7UwX6Vi/24
hIRJOY7w21PbN2B/Stegf2yruoW1UgOgixGlNtZhaEkpWpwQGAUzhmDaZmE2ECWWd1DVQ9lZL8FM
olS1DBlkFR2weF+o3XOrslcsotxjmCfWntiWfvq2FJ0mHN6XK995OCrvpLNKjrFkSvlVpivOr8T3
/HMbjEm3Xb2gVrEVJHdTuuf6auuqBnQqy7fg4uvaK2Jn9oM1sjBAAjgqhUdEsN9rfZAtMdiRkyNL
PtQBiEGgQ9AgUF8XJGqtjrl8r4Yl/GyERXqyMwQl16d3enyq4Trxv8t53RlrF/7o9MBPakdwSNna
dBdtVwzsc1Mah0FNJN7Osuaxtb3lLufwMjCljIvXP8XCy9cfNS81qGkDa0gJBfKYkfrtxqHBCRFp
o+3+mCxo7Viiqis2Jhiy+4KdCWlU2qIuUYok7ruv6qqIbWcBmIW9v+ViOk731ld5+adkXfpd9UNL
VnLXJL+HpiGGiydwvrqTpeWmbFBUxGNfk9qKiALkdBF2JT1gbmbvQRFaczzbrWfG/pIZaYz8bxzj
IjdTzb5FQr3FtCWBQZuBNhgPV0B2i/vNE1eu7P0TUaetFTlD5mSxXUyETzQOa/O9Gwp9Y3ZPcdi6
mVIbIxiUge21geLtB4LZNqY93zh6fTDL/UAbQJxviaZ3V+vamnerSDmaPFbW9mENC0BnbNQ5Du3U
6ZiwMKWFyuY0GAV1M4uOjC2K4F3S0mXtjKlwPmq3I6cqCJb8LRjq8FedGOMH/lCHfs/I+2nvGS6c
iXochtdwWT2q2HIqvMPYDFa1tdexJw5ESH8mYMhMG04ew5Y/+XWW8Zh7Kl92JKI635fQIQKFP3x8
zvwizbaqEdN86OpR2/u01Obw7HQZd4gQq+vd2M7TSLiDhuBWIVcsdvPck7Hoo3L5JaTXx9Jvw51U
HgTiJn0Kpb1wCrejJEix9lVBPFlzqOiqIzehsut0zveK/pDvzw1hB7kyiTxX7fOldh50XV3kTGPQ
quTo8t0H8P2Der2xhNuG6Qob2ZwjU43XIgVXwnOsmunRaY2ffZM/GS7zHVuap6Ib9/bIQC1J5ijz
1HCYinljB3CP/lVso8ixQ5hkDcieHA1e37kfhKX+WvvqZSlsntKGOtj6MtPbNLQXVaxkS60Hu8+O
/UCeOA3dOimehyo2AX4v+bpVbfbRTYHYDG7bHvxufh2rhGx4mS8H2yN1q6qeJyU421oXNGZwqTLb
isvW3RpkhPnjz0DlpGROiE1DPq00IPp3UObmJDiFtnx3VzvbDaWBtley8YByKIAXzQWJ1rooydtZ
T7luipPT2+KEBekVy72KXKffEGhSH+biYNWKR3XtjkUK2C6rgkOXql0ZTM89s/bJC08hk7A6kCQx
Lj/0ZMBdnf31yL9/T7r0vZcOW5bKeSmL/DT52Tko7IdiWqFBB5qYe2PdT+2CuMLgxzYE/GXl8tMV
stqqKevDeHbNiS0ekp2KyIxK8aR2w1Y41g4HGc+oPkvCGMvKPM8mUeKqgq3kOo8jWOO448jBeX68
I2dwzQbtRyew8Mrid+2FoEvKwyitg7EGb01/FyZrKueVbudNG05seM1jbzGOyRFX6EBdOIwg1y8q
32aLrIlqQrKUVbCua3YPg3mvZMrhZ15bz12rUNLwNMajNjY+TVNbt6+TJT84T2PW+9lRoCKbIOZS
GtUcAjmpT06LjHpH7fPS+vW5bcsvq8zeF6ifmM5N83Wpst3oklcG8SGEHAKXRwTLpUejs5FhBq6w
Xp6mjJ8JXKrY1mNLIpgQlnPGEfQzcCAF1f5kXmbTXKNh+XAaggJC6f3m4zYyKK5Z3hEpNkxuSIhP
Qo2mzIskFtbOknYfUG9srEb80uDcgJxsdamTk9V0zUvv+NQmlo6n5Q4wvTkSiHdlP0sDdFEZjoT5
WR6sRmNyPsdu0g+6SDdFy1CwbPENV+uT5cw7JcG/VRbhAwHfITudm6oauqFrl07pkW3WtdLgb8Vw
7Moq5MrnP3SeXTRxIxqPhb2kV+G5x2H1bv4gYyqMnHhgYwN+6cVySU/LZsJbvHSbOT5RgfBt79j/
NIL8QIJkO1gbp06saCjUYRgJGxfFZe3Sc1F4N8tUzxWC794nRIEjNTXCm8WLxqU3L0wT/3dSHMKW
my1ssX1vSOKI7PJ7VpDZ1PXfqDI+WKJEYfazaoIHp3zK16sYO27n+mVc7ZOX8PUTTEsVKOIchI5N
2pmd6vk2pm8l6W6+yZyzI4Eh/CXq4WGFFs5YMbmgFDwbg9yJkiF8sCZ0nb9n0ybawzG3bVaQKZMt
YAsFBzsIKnIFuvFAbvJWVpOxme4fRRbA9ySsbw7ODnOf2PCaUd9u0sILd9NcPLrwfcrQ25V9wsls
6Z9Fu4J1L1y9MS1njNaOasTQw6+qB4+Bi3MjNayGuXKgvKnr7PZEEXfVpig5Tvr8Q824S/nToHTO
BYg1t/2itiaJov5aLNG0sWesGIQ8CGrf6W9Jfku14f+yCYkx56TN6AuGAX6rMKweVVVgVCSrj91K
NJYqvoNYI7VCemUgiX0nLC/vB4NEvNqboWclo8DowIYm6psxJ/9i7lU85blDCrunnJ+dK9WX6SgC
jFBTJM3W8xOvAympFBM28GXUWlWVdxtoPubB9SayXcLF45U4QDuPELr05yZQJkk/S2+f6GDG31zb
YjpaXuLnGy9PQOAtTeA9yVSpP6Vr4t9PDNCL+HvB9hlBO6fRsqTVm1HSzD+Ihfrq0Uvy4ebjdcvQ
C0/OS2OlZoC5MHRK+nvlEF2xLs0vHi0wwktXYkRX8NYweVbAeaMl4A/bNP6AXsfk1fA0z1bfE1g2
rI+laIhqReIeukQfqWU+8OoxAlBFKcq/2ZH8ggpeenkyGs/htRhY98oyLC3vVBe5eJ91La5UJmt7
Llav2Kp+9X+ZyOg8BGcjBF4IZfrHf33I8P9EbfwFz/H/25yBkLN/GjS8/o//3hX5+vvfTxr+9U/+
bdRw5/6A3MBoY9y3l3ft1v9aq1row+7GeGg7wBvY6CH3+N+jBuu/mfCzMDkiG2QEfZ/s/9uowXbv
HCEMgj5yjfvkwvmvjBr+qnC5j1E9z7tHfbIkgDH+9/wVoL+8hRl3xgV6Qt7PD1MZnhUqbu46Ziv/
Z/zyf1mXet59TPnvpxr3D0MCcv97IDTg//7rVKMYe2uoWhdQXi2UfkHPaDYn+lwWIbyY24pmarHM
S+aG8s+9yg72KgMfjWVlDA5Gr0jVgXAFmZPxQgJ+FCSQSwmUyh6XthtUhyqv4QG5uqjEse2Vt5yt
Nhnag+fP/sXOy7Z+LLLBenD7fEivVSbzlRqtW9pz5q5pu9MOb/fNpALeF9ag3Z6oLkMhAJE4+4sW
VxtBjeX9H7nWQnGA7rXYD1Txt3wAb0BWdVHZp7FRbcFxzxL24DC7J20Y5PGajvykYalIFvXoHT7D
IvBacALwiuK291vygqaMSyHxQN5knUImaYrZJXC2Y7ActfyAeLbKKd2FtTbMDQp/SsghMDJxwQpi
HB0vrMdNN8z37ptqqWj3lVeb6mFqchYvm3JEvkhGvZcMRyusaHoQCrphNDf5yCCoN8Nun2kwnZE5
C2OJ+5QvEZAxsyjSnXnrgR7WFRJwdFuS9KXImVLxIyXjzTQF8nvX26Djp7xQwxoXPdTUOU/MyOrv
oZ+O4A06339SkVQbRhzIvwJ/n8/jFh2VSZPXE2KXQVv2Btakjf+cevgjzGR4C6HrceG8jLBkC7aw
/0qQ13Nj5RdnpYR0reKXK+7MlZFDXVsSTqiWO+54kLGBewypm6I8JQKx12zBCj6aUr495R7pbfe2
f1qsHUqGAp3PsK8VQwjh0pH54nHi6J0mTTL07BzKvurIrJyfllaetaHyTSbFrlc1L/Sl2oz5kmzw
agVkMHXRrFiZGv1vWIGEiBjTGi1Jf1BaWRdrcZ/hRxTRaqVfWW+dVj+9NAHamaL3gIDqRO3Nqt85
rXsLpnIjlxGfiCmukzkCz+ueaQmvhe7EoTStE7SGKAlITjb8nrpNdgz75cE2yGxaqnXvz+tBr9Wj
qfn0pvYeam+6uVb2mw0PM6CuewVC92KPxNNU63W9r4/UmHyzh+lsEK8lHKkxkCPx7nVy1LaUx6AE
z2jx4tTwuSLD0/ffCdPIQLttYTLtUv1Nhc5jWZDFl/pLgFVPQxAmYS1yClXhgYO3XVbZu9ORpi3C
8XEKViJiB9FF91VWyOASJMQvEyxElIYLgYOtxN3X/+4XGIJGQusxr9kL26FNV5Kbq8mMa0DwNqZ6
9Yo6g2sZnmdLP1Q6v9WQYCJMeqRmGVfEeyniPXfmgwqYuZUEeYwMk+wt0gWQerxZTQg8LBiIXtP9
njxZpj/DB7/oA7NV1sKD8TMUBW1KVt+odP/odHwZwWUxUpr2XeudWSd80KcfBpsUSKeCcMDE9kfW
AU7N1mTcwZh34rVOxGbt7IsIrbO/8kfrRkM8QjW3zQopL0PT6g0V5c1uamcfNs1Nix7dYdb+GudC
RJ2cSFht9QE3YxDZmf8bvspO1UF9Xov0uTGHJc4WlHwMmTVNTN1FY9cxnqv0g5PaXaysWse2XfyZ
VhstTRv+wJUdT1ARujS5FMsK0zyc7sPJe8fW/K7z0IxSS/hkMLg71xm37iJFNDGLiLog3JQ5Qvne
tx4njfK+G/JznxnNPhfezmbXEq8+Bf2spp2WGv28OmWrTQtYnA3JPLYIh61B8n1fQCXF3Odyg6kn
mUiyGXJ3jie3HJg0uG9pYBb8tymLhxmhqKGddaMW7yWp/RvSweCWUPNtmdWQxln7rw4l1CGDuemL
5a1vZ6BOaXuQWbcN5va4aj7NRksZW4WTxyIz9XPBaxr/QX8ZaYT3edFg/FsUmeZD9Wctq7fa838x
Bt2TSJZttJHZxISMdoxDQGw4NQD4m5vmnmTvhEsDM3cctmlr7VguLg9G37qx40zyWE3itAQrv2k2
UPSlbWG8ZSrJDqNPLGzabB0bH5Yjk6fST6+e6n62Ljd6PQGXyjMie4OWmo7+xA8Aihtr/qqMcGP1
M85AxvJxR2vOuZtee6Yi69oRKgz7eMtLorpy09db05g787KUGtj33ItHw1aQzkd4+nYpW6bApF5P
IGZKD/cLM0WIFQlLznA61y0M6sbuY5h6f+y54Ggwi4L3YmqV2zwwh4DLAlK8EqdWVsbZZQBGFh69
GBvx7GBV+VNadp+YvC+MBV8HW3Fb1/6+o8GZY63994qm7XcPf+dasWKM9Fxe/LJmyDI2hAgQmVm6
6y7o2x9hk71ac+38XlVpbFyvffS9cX2iFyox6uQ7Xn4/tF9/Dg1HdKja9SiFcUisciFInNjkESWv
pPnbdnN9rDxhRImf/KDIxs/l/plqvlxraoKDdLLmNik5n02vsbcF6llekZV6TeFz3i1pDg6d0uZC
8SVVxvKt8iXeNCgY6JKWCEfLs8XMZ+Pk5oWQjj8KrfcuHJsmWlb7miPpJb6AobebV20s7r1zXrm8
ZrvxcQz7lPyJlV4NFfw7ITBO3DR9cO1kQb0Qjm8gsjFfFj5Cg8wVzGKS9eR3zXlMw+5oULiCdcnP
+FiR0aQYpzJfflZDNR4bw/0I1ibcGrX+njbqSXBOJY55H+aG3cVSrkX6TeE8GDbpW9bCxGByyOdQ
vF50VpxwTD+5dXcJ/OrFDXJ7a66AbnkBzls3s5xnTaZlZCvYgPSKMKY9/ekuI07Zydkndan4Lo38
IFLRboBLjqhdG3l2LHFp+ibc4Av4THkiotw0xgcvvE/tUbps8UWJX4gafo4LgHdzyZ/dnJUAjZyK
w0CYby5pkdXs5nunqUVca+9TV0Qusjn2d6jEayaOfO2tgD1rdwMNONmyzDDm7WQkx2KwtwHSF8ca
H8nM+5qd5cId7jx4k5pAKpe7sUxh/LvhdVQrz8kKy7YYeEuoe9jE4vuMKjAsOPqMDqSK6mr6VRvl
Fr3xmaQ7RvVhwXrKftRd+CiH/LWZnI1plJcuIzY4bcqfRdhGIgH5kdaescm1QbKre/Ms+4nF1R67
48fCBj/xKTEo5DgGA1Y0S2l8DUFO9z66b/y1NREHxFnP1jfDx2mU+/MZT9NryI2oLKM7OaM3MeeZ
xYZ5R/6oFOiWJeymuO7bz0aKhaycxLpCumqXo+zuERhOs5bjPuiWJnvKA0nrDa6JQLnJm6vf+WyB
v8+yluwG5qvqOTWsYrlwMM9mjDsUzH8HaPzc5ApZuwD9JCJcWL5/uGeDVV9sZor3WY711EYrlpkp
hlNtX/rRMSgJiYIn/pJV3cbxAc09Gp0NeP+fe5N75/HXzoRl8L2lwq3joJb6m/AeWY87CVhx8cjn
ndEFBOel6MVF0iLcRNOIS1v7CRiqGQXXP3/0XTv494820KLRHULtoSP7a1OUVhbfHJvOuFaoTCM5
WfWm5n5/qKYsYXeUr0sXSzfpH//5c//mGbq3fpjo73oS7n2kJfbfJP8NJs8RZdYYO2Ytcnov4SCC
kEPbxGXAQDgSbegT5LzCNGJ6o7jlKupWg684JOvF8IsXrEjTXrSl/VEkFvHDjlkZLAyHlEE2e61N
sAJboCjV7jkzqBSUXfgST19lW5HRoWcZcec1cSqm5T9xbvzHq0pTfTcyGKxVIXz9TSjUApjxy8kf
40F15VvvhuXbxGhZKIsCAAGtjy+xCIztP1/Tv5nm79cUiTRQFqQAd1W0/bf7CCvDYKcGyfKenMp8
41SN/c1uTaffdcuikqizJoJNazfnIWZ+RYOzED2M0dDzy5jHLRT/yd31H/r7fw0dkAyDFblDgv+m
XCVfALWW3dzzw+f0x5QGDcdFpTvUgJbk0ne+9v4zDDgDjb/c0egWXNTgYIzIWIZK8bfPnK2l8/3E
STdjqU8Ydapk3I71xz9f6n/95v/+uXE9JBK4D3Cj4uwEgPHX58adseIqn0WI+RLuyo0+Pipvs++j
H9+nE+PHDycyn3hpmC3xn3EcHDj0d//8K1jcUn//UxlyYFKDtuVzBoPA+OsvUeA/Svy0TuIha8+E
0r5mCeVXU8DjtyEQk54yd+R0u6clKx4b5R4bRHuxCvL+sJaNjijz7u/ljFnnwDFX+2F/AurwxxPj
MUlHouXUICmgart4sjrNMJ74L2pWYuhA53HMO83e8YhMYtWgQfj3DA3ctX5Bg3Xyc+/WSPaYZrfx
RH0dOjbqmKYQanfHurVr0sGHOKkUi4cJPTeqKnZclIgPgVdYWy2We8XOuNtOPjrjni2qXuDs/tS2
OgcTrHy6mGvpze+du5zckqvsrtN7Ms6fVr98GlPzntjWSdrVWXDEbciY3voN/SUY+iPrM5gCInxN
UQ6olO8oMXZF7u1rZzkaZvsYTlBMezx/0hI7PXRlPKdMpcgkoAwhAc3M1LVxvN2az/veJ4qZXBbW
4ATaGN+ZSL9kg/eVt8nDXKSHdbaf8/veZ8rZn3j9pyJtubK7d67Kaz2RcmEZwQ5fxB5J6EkJ94MK
7dKL9JqpdbNa/J9FiuClGd8nVNDMqlktofhPHbF3M/ETMtHZMnPidprpd+3UrxyWDNEHjcZ2Jp2Z
VSlP5wYO3bcqSO0oIN5VZz2bbv+ZzeGHS/7yPKo34rdPowIg6xkoNpql3/kIULLGg01bHOvO2kxN
+FktLtN3XlKyvVqrfJ/T/F4bH4pp3uXJ9KVmpICjXT/b+fxSspFt4aEZvfldeP4BTgz1K1/sVLIz
7cvXLDVPymlLNkx9DDaONaUd1PUu1RW9jKw+vVwscSoZQXiUabFvZC8UlN/moW83TOTauCQ9PAZr
bj6NgvHCPDwOdvWajuu8a9ulj/KkK39Wte3vgCY8JLLea4vlLQE5tYHIR9mG2iQif3C0f1pCHM+J
4jsGRkyOAUMLnRFE2rGoqoph35T6YSXiLx7t/kmM9nCtFkHlO8irHfRnGuJH0fbc8iwMdyJzTtJr
zrSnp1DznI2rL3cN0p3InLS/H9lEbkVq5QeUGetjUTcPkyz2STIyJnfkRLbXTBrRlO18nCcYzfV6
RMnzzWE6dnTaEeNi1f9hcc+ObRDvQzl8r53BjzXw7NhQajiOPG3bvM4/h3B49RSpNOz6Fxa8/s7w
9Z7zYIjXtXajjEOjUvWDqFD1JsUj13VT1XXPwtsMY08vSGxXQp5aTOdx3lH3GdaKqGfttk6ZX/w+
OZS1tt7WBXc6QVqvYcNrBh0KO8Opfg8a3kgtY7aHbg6TuKZMjNyGpLVymAMbBdR47pf2T2K5p2pM
W6YvdbZtTQAffudcwix8nvvxXfQzwVsoh4hojP3ElrFPgDSzzX4h9sv5cDqjPQkswTogU80mONZS
4aWR6xZnxSsCnm0JjmqDwlLECb89WsdHBI9Xd0k/+8KKRnRXqMcPpnL3TUIl3btNlDBr1PV6zUfz
MQndncWd0tX5V90Mp7ITW0uMZLe68EGXXROYiDKLx3HNAYKY26w2Dnnp3BaSzbtAn/s1dSOzLHdG
WO/bwPwc9ZeZme8jW8dTKAen2zuqFNl73xnTfphRlfk27QE5tRtwqGKL2KZp+INTfjmy1Ec/3JvK
++2JGUKVE5IpVJqrj90o18fEreyeqLlGfPmVJWHQp3PsdZJUXz93n8dZdoyEueghZyNiu7MpJix/
Q95cDZEv+zVksdrCvSFptOfmX4s3lKRz1PTLQmqVJV/NsGhvDJF/AZM56kkkjFHMDZmLf8TouQwF
p8XdICUfiFYqkmSLX+nmNzWU98U2/iyaIckpG0hLk0nJIG4JjEtd0CkgzGHK4KaRm05BBG5AX5rc
+OZak/lsGLInlDz3v425IOIK2VJclrN1q6RZhrHFH3kO0J/EFJ/DPSqgPUnZrBeRGH4elTBR4spf
rU0aDI8z85R9W/bkveZnVp+QXIZkiOpA61gndFfr7F3yaWq3YOsfgjm4IcXFkUl7tMGk08dZwvs9
HeWpSpH6UQuYTD+oL7Oiext6+6NdkASh7oNT40Oj7LxWnOygvSLkflqn4cFZK7jfvj/UP611+GWr
Yd7DGQMh3gqmwapNmHCZeTJ8hsaE89evSvEDGlKgSLFkCDrpgaFz3X4ac9OcptwBJ46ru+mflalz
Rh2qzB+ZVRGDx9Zh16NGwBvSOiaQDK9yGS0WWavP4DGkjdRpHesNLu7yzcqTx47KHT8VjgRkME1o
qk1fBm4ZTVWy5HGaOMt3GPw/x9Rw1SH0Z/M6hGrcLUFWoW1QyS4VDCw2cuqzfpcbS9+T39ZkF+Yn
HvoujVg9t5/WZu524H7ou7q5qfstzzIOl0kzRC0DiwQxzZo8RYZ3VaOZJps2EP1GQjRgaF4HP/pR
+dtiKpvnBbzZMc3lg5tQzNjGcg2yKRfHybWnltTEJXyeqC9eB5F2eERKTQbjkGOoGlduZGluFuZW
m6BJCqDpAqdJt+ycPrut0+LvA1G/TUy2l8AWUaCtBLxYlW8lU8p4Wpt9kIkirnMxv2du94y4r0ZX
wAGYT7P31LaqjPvJDz/EkCEztfPE+VMxaX3VqnPW7WprRDLyUd0JuNLfQo0ztoTG8hPb4A0snomK
NMGA21WA4btFHkKrIrK4G+ryhVKkRCGlgyPSlvKeEZt9M9ZxXV/D2kHKGaCSQLa+XOa8dd6rMSND
3DGSnUXE1DZk0rWvZFggDSVHKrCS5cYe3N0XOpwPTjgWw8F1VntPc9pKxoETB7rpIHm1eZ4PEyHA
22RgRrqk0wNxU/MHezFvs+jxhV2iPneDYARhJAnzETbwr5z7j50/tycSSogJrCnw4g7Jh7OjxJb7
oGbeZxvnwm2+uDSfSxZe5WgRuqePnW72Ui97ZAr+pvVnuWvHu6DUNjv/kLPd/D25WfWQpJqYJNK7
qXmM5diR2LEnKWO8vz0n7exsZMrnxeIQrUSRRpqN2JkdUQvbNOHrkkimHADUd2bAU1J4PVe+9OLW
d5tb7a/7IMn7p8olYVAr8+BPxAjmZXNkN2KwFS/r8zjrC0/IGocm2mnRzgM4muKLt786jMa8xSUZ
7PK6+BrAgKJnLN1Na823XjXIQ4BKKU7vdB5/p5777FlQCKoE8W8lH2YLqQJT7xsY4Z+Is0mxk8gs
mM1sJpfALNYxKzsmE/Gn3HQ2o19RcAOKdL4YVVdGcg5PUjBMFtlwaYPglhaISnSP/R0sabxMC0l9
+bRdUlZ6LDV4G+bdIa1ymFuj1t8CE09B6lkxazvSJKv5tST1dGu7Ne/dCqEV+wdqiLt9JOp75MMz
RRgoTipKe5b6UHspC0KJ4m7btI7mWodufhtndq7kpSBxbXAqFW5w68rEvvijcPZico0PxpXDCQ1s
7FTKjxorLLdDS/0asZ+kj21xWrAQWNrY153rH7kKqJecdo37CirWEui4RG31s+uybCJzPBx+5bIv
94KZweNQ2U9l6SzXogrsF2MWBXDS4NbAJ9y5yqm+e3N/mRaQQmuY7Wdb6Ke2olIlw+tbG8q3wc1X
hIhIeMmXevRRbMSV2c5RgX4u7Zj/pnP3PfCGfquMAfXKAqXwsR7X6U9VtAS4TsunlJN/kgHExN6Y
PqoioVnQBWHDKc9RYrTrwaUp37Xd2mDmomSdUxZfCNDkxknqYKfsESUG/Ik1gczDQOxaG3X5q2/U
8kTOmL8x/WZr/6vlT+qjdtt9wZlHlc0aWg27Soo3XflP9dRxuRsSJsfYS1eT+W+PYGY2m+e813E1
lNveQAgSJUk27Bcx4te7W19bAei0ru9FSbp6x6ycZL5xeevlcek56YttEzG5Oi7k6WlAtwXfIRlv
k1dD42yGSiAuKZOtrijnx5VZoUfwNZN0DnoWprwsrTm5mjOypokw5KBvDtrOn9hjRlndP3q6fVw6
rI6ieR4ddtXMVvZGbY87COJr3PXhn64ImjEiW+vdmcUUQ7eIGeMZ525JBLmPeYP2uBEx4bzkDUm4
oBaegCgjarFJZ7VPB5EfUOGCPKq+JqzeOAwsgl8djE/1ifHOT1YZzpYDEeWnT1qvx/t6ZjgZeX6D
G3Zu8Scs3Q1P8XnsuQPqSb6UVf1gs/ZUAcqrELlT1LlVbDXs0/y0uyI5625Izs+h3xXPTon826qo
HRK/PE7tfCu9tAfE1F5bVhFkpBbLSGCI8Z6vA6dkah+XybAytJX3jFHrqy2tb65I3Gc27xRUzjB/
+uZqRX7eEbBYFSnfsnpP1B13tg6ftUC+zoLCOea5fhVrWD+RUk6h79jBdnbRbQ9rlex4fI5uH4Ig
sdJmZ0tGAl6CAdzwFpyAjKauuDKWWGbZh1FTLoZTxarIlQ/2mqjt6FJjz+OFFx+5r26LwKBKvLPl
ERJrsRTH1W09pX34nAgue+v/6SzUdL4Mn/wFpV7eutRC9Yi0VNCiu9U1rFZrXwZDsS0N4m6r4Zbp
8Ox6Ncw4ahtyhGiIJNK5U9kgr5VTSppKzknhdUP4287FDYvB16jdLnbN6svuibJV8n9ydya7cSRb
mn4VoTa18oTPA1BVQIbHxOAUHEVp4wiSIZ/n2Ru97Ifpfb/BfbH+nBQz5ZRSQzK670WpgMJVkjI3
Nzc7dob//0+xDVNyA41xW3EFE1IoqO6pzlEEiEtKKC9JimtyeIvbvJczeBWGc6mawTakznTauIA9
VbdNbaVFE1lAbd4NaefdksuU7doawPm3BfluL9v0Ohek2mcDtzJkgbJIorVby/3aadwrqhsCEHPy
8DghSyfTK3cpBgLdd7WjWmjiO/rcuNBR0sbuBYX3BVxeeFQyM3CeldhcVXkBtsItz6KoNK8bjc6x
cji4c3AZPu0aRVCVoLX4wuVtV9bdujZrfWOFHjFV2dN5S2s0YJUOkF//HgZf95i2agqST7M2XTjc
i2i/bqy0R7wp+JDnKmkgI/sQK8V2ELNkUbmw8o24jRZhC90XoYJrUDd7+kh6swEbuwCIudP8MLEz
KBp2R4289FpjYQYgGjqIrkPmb7wSmD1CjOhLJxC0Qz5TJQjwjvQzo+8ae8w8yGpzRW/0c1bInzd6
vO6ael3W1Hs8TT9WZK+3EVgLVznmmOzvedA4KR52Zp2TLf0o9kOBCJp509fSJ+qNgGjT9EiU1a0n
NSrdN/y7iDzgivhXWPh1kVMN0xO702RER9po27sBVZdoMNdW7HFP+RRCFTG/z0pS1xVdDma4+mel
qm5JF+d2koW048mgm6usvyZo95oR8AhD9Y4GfXDtPKMxeKOYNIDlwkFw8DiJm1UYefXMwwPceK2U
PEZRIq8q/kmjB3e1zOF0W+Mk5aieRllHJxwS3rlJ1F6X2Zncqcxk8Lu5J2c3eS7e9JaxdeNu1vk0
vwhUuZs7Gv1EUIa+liDy1hkHWhCjC8reH7UKX8jSguNM6ehWreTALGr/WOqqDvRzGBUcGNmztU46
17Lw0VU5Ob4mzL1Qydg9uIhxPsKafYUSRmN1I0CUMMfUBCC5Da28OmfRA9jnv1vVXOW/gWvvT+jJ
eePl0dUAwdnOA+G6bKL3qeqtWUVtJmr8jz7adllyh/N7ZOVEuMQepBOLDgI8eA72iNXNc6WObdJo
FBoqYaHl2VXTFjdRT5pHKPOLwAfynGbFcZC7p4rYgv9uirUTQfPyxHrrONIx3QdOIZ1d0sSRbrSl
dquCMUImyouh78TvE1Ej0xqdB4N3Y6iUrzKfVqdpf9Q50U41u5sgEFe6BSjLV+I7vYiCWxFF41nb
iEuPhTkhZV+S0ovplcmtPXOr4KSrkY2WSDPyxdXgSNTUh7zLAtsD2atU9IKqDZ7b3Gk4qGWAeloZ
B+LMDVNbzvXUBuFNDo2MUqfRhrU5110wEHUJlsZ1AUN1u6ZI1z20sFkZZMh4RlbDX0nOpnTHajLv
NveGPYdbPVbTKJhTCooWrkNz+TJ1yJCZF2HUXBnsXEui1tzCtFuaTbWW6uBc7/AoEXx1ZlonEAdS
scL/op5PYL/0Cn9LYOgTEQ0KHou57dUYfC8Ci0sqpou40sM7K5BbGGMRBAZMkNdRhTcLQVkoOu3t
e8FkOyUBnKnyBPBesyLMXWYyeAh4X3RQ7Rra08D3iErtjBTCZUuD+NwCyxepIXB+d14l1nzQ4St0
5PdSur2ClCdFh24/rrNurdMoxHlUi+Kj1hUPtAbWVkRYA1aR9lHq4JKSiRTZkedeolWbFlM8l5Uu
xNUX4big06Y4GkGb45z3WnTSi80JdadTNyc9pRRj63YR+RJD62/ari0WSlQj4CKGFKuUlag7GzB9
AeBpLkIA/uvAqeEOxqZ35g2NBThP35m11HN18NjYyZyFWbcXkqaBUjeAYWloddrgFTah1d6KqXud
wuKYWXl8gtCyP/fF8FrtVYcNkayjWKd3UOBoNtVX0qLtKerKZ1lrnmWOciymgjL3Ij8ClNc8VCUm
wKujKy8RV5FKMW5oTBymvDlq1WGThyU+lEcNuHHQ0YxSOssPqXhbqWPrd2jRs0D2K7vtc1Ll9HVs
Wp9WGWaI+ERGRAHMEKoMdd6ODA0iwOtOAGsCCuRCRs5/EVFBOhWV5KrPW43L0jXXrkRAoPjJwFLJ
2sIxu1tBSOwg7HaWP4AQK53uHAQ/gRlEOoRdtq7lqTNoOeJlCauCfITsC5u+cx6bAgSEnA/xfRdL
wikAc8hnorUAWn4MLo/OF0i4X0rOQC7bqo/TwtJBLKFXTxNf69hLI2WVZEJmt4V/XgYiOTJg4Tav
Kyx6o74uHfIJUUTTDsnJpKVQCDaV1uzcYctC09P1eV8aDX6nCb6v9ITsFrhsea07abntI9HZtoKE
fHuRoMjg6OAoJCmsFZytup11lRF6x67IjYn5XFVkRQnOGwRzfQwQvlya32t6rdpIZJsnimdZIOAV
dUbxc4jnRlMUJ33hXYLuHumb8BADs183g+ms8fuI9cW7pHMeSiHVj3JNuxlyUKfAsvIZWmmPYexC
SCzIOoV6+2EIgX8Mnr4NO7GHBlDfgm1471s6NCO8CEBN47nJMh8Bi/gxdjNpIdX5eabjkSgDtSGF
TsUrSehgm5Qd+cBe/hi5ksCR5fX1qlq3Xgck3qeZDnX0ha7IeyuUAruRJcJsLzoWmgEjboK9EoGL
zAwpfw/dAc/PQFrGNY97BdkMyAM3KoH8EhDiIg+HZEG5sJqpEm57LXcBQiMjzoXkWOmAQnYMRPMp
xCdD1C4HvSESbQDIRJZ0FHt8qdDAQiqBjzazo4LZw6kr0I+a16IKitDQ7mvPOVPV1rXJyqIsYubo
9EhVdipqVsvC9MWs1DzWTNpkZu6dCeTC5opbkOamVx4YzTAJ4bdpBRcEPTuhfrklkI0sP8/b5EZP
tRbrG9G3Yc7cInpyDXlJ0tXNU1vXUVixpUqS45XW+HGyKErAyjOpGKtJOrE5tDNk4TalZki2K+VA
v8Y0tieVhK0w7XI5g14DwU1z9HQx5AVIvojiR6Ur2zyjbIXVOWoSY5l5eOFK4wxLizap1qzxtXip
ZDhCEmkV+oQjCURUOK+FfiHH7YYa5PtG0O/jjL4ZfJ18ZN3eyHnJtrKuBFLokXtDEuIcmmx01oO2
nde9la8x9CGATXXdAX8DmCXgy3pqOr5M6BUzGX4txTG6KA+CPIuQS6mQ0YGS/UFzrBX5cHJOWnSa
wJ6fRb6hzQx4Q/EAVM1yOlDf7Qp2yHWhEKyEg/xBaBsUoZPTRiey0ImVyFr0tWP3rBcdInr3veOh
C90OxHLk37vYFJfSYN0YSnkF7WxmZHU/J/9OCtdadAmn08OndMuPsdeI1LoSdeG0RjKvABIGqtnb
uZPeglhZVE1y1AfOad2ID50iXxaddJIpjkyeoQTi21euHSnNWQLIyDKGeasqizor0pmWhpdRXBaL
sAJqyYw/AZ89EwOvXEVOcxHC8LATPQTsGXcRj4wWuaWs3cE8dgoQalqAixaGzU6JB6xRg8hVlxw5
uULVrSP7lDVbxfsYK7lnk6DZCIm1MOl0y8zeU3S+dsp9C4FPIHDyhBjO+YMbVFxdltzbgu+tU0O9
a1PvMjVyKm8j5TKPj10yqKVcbogq13VXfJSGYZGWwyIbYPyXFZVXk17eAXqEVXUa6jDIDe+8Iz3A
rjkibllpmf/RGMoMalafHEVooVfaSArtjjwJqQ36Aq8sz7gaOsBPpZweV06fLHMwWISQAwAJP9hH
jvsp0+JPQj5sHViCOOXvQz86ljJ3zGUrt64YATA1nBoomYrrPgjAR4xQak/orQaUV8PjU+X2Joj7
C5wwtJw9aUnEcUyP3rmak+oUjTTVl0GrmywMqV87FAf4/cikSFVPji1umg+5rBMV1HVO68rMucJG
UaIOWz+0oWxvwqygPF9ByfeVLJ6rgUCuHw7PPBGMOlpEQqV/KiPZvbHcwl2GAxy6Qq6gXdZi3B45
sEsHLVUWcp/cyP4wAJyVwMpR8y1qwBGtaGRz1KubeYL0zlwOUeKlg5c4H0N43/TQyXKMB8dt86s0
IUs6qz3dsRWkCMg6STDnmkFbQB7gdQO6ienecFQVDXQuTTOgooJT6RCQJCszdvRbKar4kWwpMut4
8PSx788HQ8FEZHDNcOweysiwzk0luxtUSjqi459VXklTHaEqwadB4hKreuF6qnjpu7I2V3qdXlH6
FijEoqf0U6kwD5UMDqKf68EoNMDJg6UkhoChFciKcuab80R3qNaXYNU6ukqfeZmk449YK4DSK7Eb
moUhD9C6He2hIGI6a1z12nC8C8fAkyuGBzKZ2kJKc2ExqJ7BG7tk/8YYSDHcxxpg+1woDfeo9+Rz
PXBvjV49iixYkZm2aTNI5lo6mkkx3iXIHdTY6cGXFYqolFgKtw43cZHdEYr3y64ryQSQl10pQS3c
B8hHkLiX82WWKzAK81zwwdLpMRKcSkKyzywv1Kjn8W6VHLeht45EIZxTqTqB/QAbFVC0kAKxpdFy
uPYqKCYp0aBdB+adIAg3g56di73R2p1MmS9G67wtdM2GRSqxUMbCGOmwEMBovNyGxVyTCTEG6wIP
YU5ppUZTTLmiMzWQaRo1u0Ly3k3Khxz6pCul1AaNk1Elw4GpbUtwcCO12tZpLS+MyIDKENHyceBG
J/Nez9wAlp2pUevEEYXPC81DcXsDTYSY61wtNoPQwrdNllJFuwh46/hdgzUsy7w+6k0lhtLZbuiX
kh8VKRnywEE7ownQ2lLeo12vz0vBEpd+6W4HpW5OhT74UPjVTTrSlKvShJA/spdpE9jPMq26RG1i
aUVeakeQJ6HQhZwSUV0WWWgsNNIlFP3gSKOYWwK8zY9Fqb4Dac42Y5gUeQYUJ0wpKuxWjSFcokxx
HFTCEj1ZfQZu1blCFLYeiTZ3oGlqG6d7G0TSsg11B1iP2j2KtfC+L2tmDKMXD7DWZ72j0FKv8L0V
q0FrRtMM7jpV3HuFUl2pTQKlISkxyCEk3L4HHtJ3OPeoetgi2tJaQFSl0MbF7sNh63uucinDBqhm
Yalx01C/tgvA+7bn9dZo4m7awjvRhtEDKXG8U/O2jIuaOhnxamiFlNFzbsWcFAZFJxphkO88iuij
ANor3+gQzI96Hy+lE+Nrwt6LcCT5+zAGV2VPwc5INHjagIvqwC7qBHURsfSQwaibTATMJqD3vAKO
KSP3yDu5x3z7wVr6mQGk2QG+mXyQIiqAaChJfY92kuGSWDUVRTuOvDHRJdZhPVcAu0MMCuNCPpcj
GP6nvZ7ykGToYM0IrtrYGY00/OtOJje56EJYKBsK/ZaxkLSkskcRGYXjolAeD2FCeXOcoH5nyEaf
LqpUyvSFpBMwLbS2QaGk7vV6MZhuGp43oRDvmxqPRsgzjHZeMeiJrxl9uTA0XDrINiFHsbRwLoig
gmCv+12Q3CYd5xvaBbCieSX5db2Po5KrXgIMtqbZzVC8L8i0RtQCb8mLsu5uXY3/360APiJDEvak
nukEM6OVuqCsu9hCLoe036NaKzIFnAB/PC2p/DoNDUBPkC9pig01oZG87vbWB5c+7uWy05uBQYG5
3+dSFfQPrdw05kMH7uTWa+k2slA5A0yL5rvrwcU1vWzGPphzeYjDUwWyfk8L6yhdoQLs9KdibUXq
3MRJT1Z66yr5AjAwNBCAWKA1TKKk0JYKCDwIajbVSnaMulg2tWcGa+5MVOyyQWydZVjovbFFBNiy
jsNBNOsP+Hp+apfgK0cN5Vg0Z3TEa4W7oPQzenbolBU5qBWtGuPKI/8mlEOq4DNTDp77gOsXtFmV
Q8AamYNPhqYbxO0IND9CetK1ajiWv4DbIQ2rZmzbmc+asvZPM90QvCOrhshMmthP40fSMV638kjL
ADAK9BrH1mvrTCERGyaNs6GqHkL5jdq8ONfgTsVXpaDruFSUiruLNKYovSlVAPdzJHBkdeOqji+f
IvdCJ9xcodbhZAGw67BQBETUe7HTFp3UNg8ksJIWR8vMxFOvMfDlRTEMSFmLoSxeSnqv3VVu0fYL
Ja8BKyBTZ42wPiFKwNEF7dJ09YJaqIdoq1zkkjyvR1DyRqxLrwAKE/UOgV2dpYhnqg0yTTOZCEM+
lwCzN5d6NOgqQp0+X4ZKMYexzszUODEI4o4G0LCFzVLCiBa6jC7gAuA3k/JWFAjnfoLHfhLKhs5Y
hdEfp2IyyEeaoKfG2aBHXB8YdMDJlpSiL4J+GshRsSnJqwoeQICZn9KhxwZB6F2p4UAGRgz17CYp
XI8erBT709NczMzjAGjPo9BnNTem5qZragrtCWD900Cm9ogsggDgpBGa6iLO4pImF12SUUrU+upm
EFIVJyEEy0aWTwDL75YDLAzS1psmixvIcY4bLJFoiqiAjhVLxFe4DiOSzrPOqyjLAo1AM9DQ3MBv
2ItSfA9YRLr3A66UmdI8ITHxqJAmUipNvc00etIsic+s7FQOIWDDs2miApQ+q7ONMWVjBjL7RO+P
IVklPjhruxU7UGoBSHHlyCx1+b2gQWKY+YMBvcNrOzA6bmnWCHCaFmF7QNMBQH0B6g7rzPQhNdS6
0F1quncd+h243E6GWtbOZKeVs01Ch6ZPLs8NzxKSJWTavIhohaZ2jUMwTKUKYqZ6XZLlyAFphVq1
kLNeGOBF+IhkkMH0HowuN/VZEvjWrE4kcxeHUbbtGqvcaqpAQseTAwpypK9IL3Vuf2MEHUfZKsNK
Pu8CpmNT44qOtKA19XkQqNVDKstgvouujuTTBpTfWkWIS7MHXTcgwWlxtcFhCCnGlCLGU+zccFN7
RdjiqClgt3CZhRJNIovSq+rLrC/YEUynBKQKisMT6lz3AcP3Mc2WzDJxKHsUI6i8d7p6Tj4qP4PW
jImkqnJTVSWEF0Uu9UVJD4t87fcIOtpW1vnAbM1KuEa8C2ByoCjK2lFi76Qi37tNRdhPKsGBYUvg
D/JlZcTStdxbdcNkRR+GihAdlU7bX9VeKm1JZJArz3ISlXZBE5a5SZco9yiVFI5mQwJQJT9Fhm2l
1wmWLUe2+hxMVnoHzhYTQj6pDMlVqHiWijh41XxoXewj0ZOT2XHcK3uIJ4o3VwofgU0/lNBvcHo6
vikuSO7ap5JHticplpmopyeFj0jczLL69CiW9OZOb0xg5LQV4h4qOvLKaZpy4aYm36lDc+FjoadB
bOtqTGtXdJ61dqaWUnlKWwjxHogTPn8mpGQuVM89B1rDP1OxEhBdOjEFh2lFljfLnUb8FAM5ti0f
VrntoHDBjR/4pjpzB9KZC8xLh9ZpAnNs1kOtDGZRbTX6IkMDLNiIZiyAHuE0IFJXCrtoCJoPZdCB
4jXbbgvL2TTn+PcRHVvRv1+0UgnQUxRAilLiddWzsNax4ZLYqc48K1Pzk1hm1VljwRbD9c2AQ5Vc
nIrUowPTopb5oUm77Br0U33qI6d2X6AT7dowBNhLsRxBXPXdUr8qEx2sJ9g/GHxqb+6cwVfvANfx
u4mMB7E1ibK8OZrnIUUXR/AurSJLwSGURnTteCXd46OyWhCB46eXVXedVL13Z5U5OS4RyX5AJqEX
JbtSlJOLThDFew0NnpOoqeN7X5dyknUajG0hlAiiqiEj50Nn5UsKJwDtRCFT5oCaxHQWZmpzVNaF
/snPMhypXsQrqeJWXpJ7i25BpXpQkDTP5csMoHJisRGVeSt12hXdpEphrVJlOSP3gqpGm+W8keK1
l0S511WkyRgrlLSsWaX1wXVPt+p93US7GsnChU7+bVgMzSUOv7uVuY0uTEqG4XFgFODCO1qFzXTP
goxb0Js5pygKuMQJFoqRe9vcS+sTBalclEeMwABDJSCU6Uc1SHNP8h5813KAjKhleuNHPmHlAKwH
ET09hATcmNwr0lBcgJAwH3lt94LOTGCLKjcVTrSsFG+K2vAfUsAmAoy62jKXDRVhKnyGVqlzOL71
kW+SMccbEPylh6RqB5JQZGsHkcqVJisjLzcqej0GwDIUZwEBBRqMQKC7VURSgwP1xJcYzLpBlkrB
NVelWNrK+sC+xNtj30tdn+hgQ+lFpZgR1Ya+tFx5I1SJ9onavHCOzFRAPl+Exvz875B8oW4L0yif
A6QYjgF2WR9rv5IexAE22pykXHbpeTXCNnqlFKROgBsdhYKIzfC7GAsTJQrb2AEgulIcBaRNaYDl
LwOkt+il1nTAjTR+TRzPU+QmKVBMGYavLFLYb0vYvzOgjkCucsIY10FibeGVLno7PhkCAO+ppIFC
CYLwHqHAaq5JgXYs5jpWt1EjOmh5pMM2SS6YeK2AtR66vlHKZVVrUWLH0AX2BBbOaQr5GE3lDnE7
xAMRN8prG7eBKqAxkGikpVtowooROpYyw2fOyY4mwSq25AZFHHi5CSLISnTfJsTsc6oJ8HroeWos
pbQXqoVFqvsTGGVZR6dN0m9bDjKmTIryFrauoWY2gYLXXZWyIVO9UxI6hws59BCrFRv5sXparKoa
vIG+yqAwOcAaOERCEbTPo6oj5epAikoGqebuxH/WCzOBnxixIpVESov/aTqnwMSFudiavp1YVrct
RL9HOg9INAQE5obUQBin8LriwE2sG9103RVMc/VKTqmZdnWn3Xq6gnMZ43WJs4BY7k6lCROcRtUE
tKRX3oVXdsMZ4Cr5oh10F/H2KhnB6hBH/QsdiKyDzraYq2gBurhIRe95F0ZtScpGqeJhWeekNiLK
RbeeZcAo8IubIgWgjNhl+CgNtNNF7cq/J6+rn5L5x2P3ReCqsLYKmX+tw9LN4dRHywRdBTJkIg0D
F0kfcX6QfOLX05Ri4AwlvfpSivtikxWqf0aB80FC9KO2RRfd4IXbILhxm8rI0yzga/BBozjkHgmL
SlbXouUJxeL59m/9Gpg1bEyOlg+2fZ6pfbcdas/LbNMp2OENGZbmWHXZpTO6thFRGk+8M2u8ak6T
UiiVZcxOKWaoDpBcfhqA/DcnIoWYC9ogSMtuq+cuLpdijZGbXqN2tmnllP+idh0HPwwt9iXceYkG
lIgAC5UNJEu8D8e9AsAedqMmiv0SkZ1ApqcdupenVW/S/Xug09WxVleWDkumYYFCJ2cQGJ9cUG3V
d+FaKaLcWiAeooHIGGoiY7lqm3CdeR2//2wFKMU4+sZETcAlQApz5AIKNYTq+WTAYBgYvUYOqvFN
26lawHK1pzokRyIfyp4HOhYsTJrySJrPh0PLoaNwQzeApE5VcQ18Eyg9UAWhAn/Wkk8LN4MWEks0
IOtEGIF63Ks2xF9y+rb55BCWGB/xJq6GENm9WlXiLdA0K7CrGjCiDTVWDpcuuji0EfD0qlhJ+giF
bDmotDZKMF79wLkA5ByFt0Lsoy1Jxlenjguwh10NRHNvFdynKEpJMuIgTaUbKLjhSM1owzuIdoKY
l2j7us+X7EWU006yvpOCdR3x7FkhhIk3F4S0eM8e0klnpp3mLrqoq8lJOQUAFEUniWTLquVeVWXh
4MxUlbvJfFpYzCS9FKFY+yFEjlyWEfIrNSDRs2EgV7LyJB8a+gxMoFzdaEQg5gK3CBJfneuApNAb
YOcERhPdPn/DgvR7iV6XG9brJgnRws/57dQmXrUeqE02yoocEOVgUSnLrexrUY1VMSs0DjxRBL9S
d3CCIs/RzGWgoAvVilDXL4gXHGOld74IL6GN4wdFJ7WJze971EuHnkSr1lbitZsUan7VAcxxNkT2
bD+16Ki+gIcKb0vFYsv7ZF6SeWyEzhF3VyufA7FwIuJED3EO0opRSV2QZqBrq+4Sa112kvIRL9+8
C3NnEZgC8CkfZs0I5BVc91LI2HstmlmuL3dcIdFZ06pwPBTCHlIRdJ+N3Us3oIANyawCqFR9kgvr
A8xBLKKmcVkvK7F7/8TYO7QQ9s/JWCEwfbaL9+V/jI9/SLO+8F2v+q/pX8vnv9M8bb6rdpO/LBD8
rPqLel/0l/uyjj7/08+/+tVPGYnnfP7pNvWT6jr9e7/0/YE+62Vf99n+P//tIa2TapyfC550InCl
wqj9Q/1pfLenKT29zfdGiHa8dP3I0JryGwr+JuBLBNvHP3CyozRxP/9YkH/TtLH5Nkjx5z/PD/z8
rf944jcW4fvv97LW31vM773B/umzjXLi0luXQEABzIAsAVGY++vpz2QNJEX9jaaOkkFJ6mkNUAFj
zf+FlgCO7xu3gWBYv5GVVCSi9OfvzIhf7APxN0WiAbMkE6g///mX2wfKm/cBzUDJOPBHZKgvXl7g
kMhPb00Y8vTnX+7lxy4Mb7IDis5BtxQDbsI3z4Co/EZ7aIU98K+2+aWxr9Cb3t2irRrER9j9z193
7J72xec3fhtXZGxI+PnHaEP8a51/WX2e0itj+gvXgGL9prECBoTA55fkM3+xBIJl0Y+BAjXtXp63
xy+swU8Yyj9uVZu8zePTfervyy8u5R/+wstt8/UAX3aeUOkoQedgZBFoYSfTS/7Pfr9P/3C8bp8f
9Xy/jH//r8nt+2T2v/jhyzXw5T///MJfT+WPS+PrH03vw1//+RdvKdPvVf5DjfLLibE/vpj6Id/r
eedNpv3yRdb+vtgVD17/9Fn7zxMdfbb//LfZPvKH/dSjefnbN12fP87590YF9Vnt3l36D5O2Ixpb
9s+3/8qp+qmRF9G7q13U7B7T4mWw0QUxuA/eOvSqpnlkvIsmc7ZQunjrwOs0eayLXfky0pPPNDoM
bx34jAUudm49mbHE1nvzyNtdsounw1o/HPZbp+7/z4GTUFh583n7ztl8jm3+/FzTt/pss771+k8G
9OUc/vLh/D2pOLfV62P0463zralM57wYvfephf/mNL+4Af7655+327ivqfeb0n/DT2FzIB4nB0I5
gGVYFft9Eu2Sx5cTOy7h6OD9udX+npk83Xck+F/GeTI4o6ryW4e92hFuv9tynxT7d0z73amf13vc
lJehn7bAj/fn82X1vRtk0tB3Mvroab31PWwGKHbRu9/jffHqdD3f3X/9BKz4T11U9q7w7+/3u8nS
ELvh/5joQf/lGzyP/887wKiEGeJPHWAsSMJrfOWPTe1o+sAa/OB3Jn7QP8vWfnq9E54aK0+/0+dX
/skt8G3z/XRXvfr+vzhuOW3nJiMh/npH/dqIC/TlsokXKAGDkN426FlaVN43j9jTHfG2JajL8QC/
Wgfc7jcuxBWthr45Z7oeW18Z0F9b5PPxJExnrCt0j6cbnaoR9iHdpo8dl9+y5bYkIN309VN0lU58
3MyqrI8to0Xtq6fUf2Y3f9bAsWd2rzaibsIIkk1LVklT0Tz9qQv69HX+xoNmuwgX6N1zb/eX5Rkv
mrGLgA5CiPQgtDLCYo20wZsfd7ovaQ5a7eLpp6Kmr1kUNjQa5RoGqQrcnAM8bAcEe3//MtLTWykg
fvg/MPs0OR8bqh/iQX9cR+/O9pW3L0angy/9vFrjY81vROY/er9/3i1FlRvNyYlH+v88c/B3I+yd
V+A2fbnW0vfO309eLjaN7urJF9S+sn1fHLafHHW1G3actMLPJvMd07F/ebB+cuij4pUvNIrLvnnQ
stjto5dxxn0sHWJxmWs+GVT+3hn8yQXYpMXjqyWQD7AEiPns/GoyW+UAw57s73fJ1LHnCnx5zN9P
DZ1DJXkZ5el76Qfw5y+49orJqF9fpL9+GK529aP/7vdidz+9CuQxPf3WnXtFmXT3Msy4EPLYxPut
o34Om8Y5v1vEfkFGa2IjaED+9oe835fVu9kuCV+Gepr+dy/fnzwiH/bxfrI7ZP0AB+8sfcem+/fy
3etIWzuEXVulDPvuqr5/pF0XMcTkKKrslQMcGhor3r87Kr+6tCWRa9CwDrBGv9/X707rcrIjP49+
gG35Py4XV4vL28X8f74bN8++YMFe738cLFHFBZZkWj1DlqAVxMv++itr88/zP57Do7f6H9NI+V8i
Co6w+lO7dIC75PeEdH0x2VuAHN5q634fY8DpXKUDWDcqIq5fxy/ze7JtBzhgyBSxsE9Js/W+GPZu
2vjJZElGYfq3rgmT371yC7/ODdR/Bns/aZdntHMgnzWZ7tgM7q3Tne+TeFdM7pFDGPyjgmWYJlX1
A2y4RVm9Dq1Jlb15Eexh/+BN13YsqL91baEUvF6EUYH+zcPuinT/rbvou/HwT+6zJTHCw/5lkuPR
Mw9wolf+PbmiVx6idYAvtwKzlpT7/ssJ/7hM9uPk92pf4LBMhz3EOlBtmK7uiDV764awixQs28Q0
SOIBxl3XCTZnsgiS+EOX4MeLe/TwlXEAc/X2dTiqdtF0ttIBVmGzL15tMCi1b5/sBpf1dNdPne2n
lpxv3Q4nu6p5tRvUA6zuiU/T+9euifR1irr+5bvtKkqbXfh6ygdY4xMfu17tE/zdV+mfESv25nWu
u318n9KY6GWs0VzSUPTlr3/lNP/4hJwizcqavAz0NO7YOOatUz5Nk92roqR2gCNyOtr2l9k9TVY/
wNf7izSpZBzAH6Yy0u6mtuIQV/N2jEQfJytxiNBwSx2ndnfTLNshitSXKbfc9OAB8nyZ/9/fv+OJ
3r8eeAQpv3UDXz1ZzcJPJpV1+RBRx1X2KkcMPu4AE252BHTFZE/I8iGWuN0/Ti8P+RAp0qvWr4bn
4sTLy48HWj7ElXcTjmn4iXNJnerlMX9/t31OuR37ifuYTsPGkRvw1j13i3P1wL6z4Ui8jPa0JmOP
pbcOjkXmgtq7xXRDHyKqudoXr9OmxgFWmyTY/l36CedlkieExX2IXPpzyfp097B/fB3pSZZ+CH/u
mM5QzWS1LYv25V/XretfdmT+8b9G8/+t0AxQMdBhmCU0mCHnqag/ftw/L7U2wi7+OybWXKBGEzfl
ABHd74nLnf9iB0azcIAAaZZWZQvc7cthpUOMy508ObTyAZw/2jXXyaP/5VyVAwxre7vJpXmIi+Jy
n9X3EUgGzBcl+Hc0mXYnlkA9gEWf7+P0gbIPj/nx8w6wA21Q5AWM9S8/wI8T9z+OQejymRZp+eWw
2gH8lj+Af09or+SPNZo85wDRmb3L9u9u98XjxN/4Lu7mJ1Nk88An6qsmO14/gJ+xcPus+nIZ9AP4
n4scTH2K3YverWqcr4lNGZtIvtWBWaCFV0yHPYSXsahQiM6m5to4wOm85tivdiiYTBbCPEBIudrd
Tw+heYDPt/JeXQM/9ht+fLK/3gigYt++E+x//J9q/+7x34+a1C8mpw5NhLcPf7xP+slH+wbm8tdd
thP//rVXgILg22d7AoYNFd+XgZ6SIuoBdhnzfbUK6gEu21OQ9e6uhMsynfABPhs5zrSqptvhIIET
NKF2YoMl7QDrSyrr1aAHOMWnXKQPr/NuB1nbGuvrT0Fokn6As3y6G0d+nRuSDnHNnabDaH9hLUz2
2iHKg2c+Lv5k1ENcGU+jTu+LJ77tW2/OZzMszPyy3NWTWX+Nc/51w3b5j/9dI9kxcQuRs3l5zt/P
tlwSmUx5OCiTvH3Yq33/4O2j6BVa6hB1rM+Q8q/oBf+Xu6vZbdsIwq/CYwLUiEnXlnwpYMl2nMh2
1Ih2gdxWEiNtJIsCKSZQTn2NnnvKoW/Qm9+kT9JvSa3BWdFSIH6IA18MSzaW3N3Z2fn55puAkczq
meiNDM2CIICwHqbER3mXUexEzHyCFdRD3NeF7jPAoL3MwVeivrj+UoSx9NICQ3NQ9/T17v+OvTC+
u/+WI0K6yf0/s4GWJRjBAWGtgRzTDkof8Z/6EwjV7KuroMFgUn/gm9HaAWfkDxEnmABv452rVJhF
ASMXh1Jq7dj0AaXYGXEYFFkJkyBgXLAf1nyQgJEz+6Dv+qr/RVytAQPfW+jQ9fPNSMa1dOKFMOZE
fgs4xPqifNJfRmLvGkGAECw6FjcbiCZDUW/3p54uDptXlT3DQOzHEbxaQHVlAoGgak+Queor/UkO
fEiQowSoaGkCEtwCALhHUzWM0rF9wzytRFiIqyW6RUhnLmC88DhzN41wkaFB4Eye0gPCuyIs2o+H
cs8Y11gv0d4lkPciFMGIGICbQEb8GfciiC9GXsf86J28L0sZOK7sx91dgTdAFc8ix7jxURZW2zrD
yHLrfIbZ+1bNpWrwGRUfnWUyQvd552Tglqm/DEU2FH3kZIAV1IT1xy5u9IqxCYLRQREbyLLXloRw
ri+VzEkgoVp/LZBvVvHaETkkrDLy+0gQOrLMsEwRqBrqz9Jb9o8Idx0GVkv3TDNSEdfRXPrJfoOw
dV2VACwwrUq6+03K+JM1U8VnQJe7oPkCNThyMqkV4Pz631hs/J0pqh6gMGoOtSFG9gnSEY6VdjFu
AcO2CNUnvb7SMNftFHa/pkKlEbOy4xQ2FkEThXBojVnoqrmAoZFuvvajiuVggEtvdbQAt5RYD4aq
e4dioPiz92YBQMDce+Wh0RH6aWWrk1l+nH8Y7BM2YPXAToYmBWP4kK88+6uuemjjV4aH3Zsjtz9d
VukbcCEwbJ8rPRwCYnWm0kV50YqC+8ctK2iR76LFWa1ab6wn4FiYYdUefi3qG8sPBasXqBYIQaX8
VlHYoERP//vzr3Silsp7nSyReMIbXCB3eqfsrgl9CEaRowNG5izUwDPsIS8nk1GN4Pj4YJ/gcyEQ
PFETK+7pq1Ot0GVrgVn9DnyMEjGv48YhKP4JDz2NJ8MYCxiqCdxILQnjjhuGdoSweR2VadCLlwXD
30dtKqjj7Xe7a+eu2pvqvQHqr/bSNLPj5QnT4hmEOBBgw6OKkQk66FLNF2PHrClee+vF9XSBpYJK
5xlGlpKRSQtIN5qhklsw4Z2aGgbYtZUotJQpCyYjs9GGYSkMP4b2bMfT2EXNMIyGs0HmMokyaPLO
k2g2GBvIk4OfYcSrz9V08ijQl6BuX6NVpCPDFKcAdy/sPiEaPqNm1LhgoEBdlgXZbxKcjW6UyAuB
Aam6STL3ZQPGCblFIvgrqBhFYBCcWHZVHrshn+4aeOBCrHsTlKdgpgn66PJXZ9DJD0yn4ln2L/bL
TXyUJ0nWF2tLiM6AH1BDGPIMcEslfaSv7XblbqL98NjebcfaAR+e6akUCoYfbt4WilOYyozqCIOP
bKkxqIfF0Iw4aVstUW1W5TgxvNq2Ix0MMNhpfIfcr6TQZviQdtxq9DMjiAdaW5ctl1GI+BqXNchm
MwmTYMCVLsCgpe1xK4x/gnv0FnLs7J/P4F+6UolBBbgYNgY+3hSEpQb6I5x/n8Ht1AVZwiI2pPDC
GQ0YHEwFL3FHo69prk2vo89aahBGxKd4ymU2kAH1gKL5YB3poRrmrx/GfbB4luUxYJDDmJBhsT5t
yGWcVinDgEEXUyzUrQaXB+iiTVGaqXcptMJaxJmBIEb7sYVOx96tTka6UsmDXMqu5+7X6U1v4xMI
uLAWSuQd+DraMNZ/8zbIWpFksgPl5gUjAtRT0ioKGoSYDPIHC+8M7E4AP2XyGDOIcQrphAmzGN9/
m0Z3wnNAC3q7SLvLST6BK4UnyBppQH8YqaxiAsUt4L0oOHNe2rc2W3sAjt+tcasqG3mD5Uxuj/Is
2zUYQjIX2crgHUAi/iN6aFekFY5Q9wxC+eOjI1QRN5sg1t4aVXy6fa9iu7a+lwkbDVfeG/waE0hb
LM3nLc1/NvzvUxHJFz0FwHCo7mLh0DFUSwvUUK6fyNBYJsAWV96cDCRJOzbmxotOhG5Ds9HLKsOD
YQbkgBVDLgndaEJvVc9hENm049geRnE9MdhszvUn4YkwUArnIOswVLDDFYl6TqCgB8k6fGpja4rv
TPGtop9go1muwbMYvYlW4+cIIrPZxr58aLVg0HFDsSmMUCA8T5GxZrALX0QgZllJaD6Hq8EprL+p
/U5MAnyj9oLf3SzpII3Wh01lR8odXUaRQXucAIeAoE3FDeUzeCKvoy9eW00rWDkYVCXX2qkGY5QQ
36oZap9lAJlhHF+jNk6OyjizZoE/RMBeOfxRzQMrLLuLXVcvBnBqKi8XNIkgPEDNEUU1U6ioLeYk
iadujRzhOOKSSpG8rQaPMfrOFX7CRTRFNO4X7ySFN56iJq8IMZgTi3goABDtbDYWdgp6d9TflDCe
IBshJDVgmBIhII3ybRlw1DADU5bzsgTJ/APbq4uQyzkassu0GlqJ1F/mNSMzYEAu2gYbaMJ19tDa
FzVXxiG8y0YDbTwPQV20D5AHg7vuZqZL9skVKNYS710GqBPsxUozrmHgJftgDG/C/UH7nO1sEk/o
+FQ04Knr+JRns/Kbyl/Z3Fbev+/HuPVV3X9+7CyLhFjuStr52xfYlNtDA3uEDYVSYWB332epA2QO
GEiv8P5flDIuo/KRRG8n+/Gxe7pKOH6MXFS1abLbsqvbX57NzyH9Vf2hnuEsK5pT/WSzLIuG1QK5
FiwimCt0wGAK9+u3/wEAAP//</cx:binary>
              </cx:geoCache>
            </cx:geography>
          </cx:layoutPr>
          <cx:valueColors>
            <cx:maxColor>
              <a:srgbClr val="FF0000"/>
            </cx:maxColor>
          </cx:valueColors>
        </cx:series>
      </cx:plotAreaRegion>
    </cx:plotArea>
    <cx:legend pos="r" align="min" overlay="0"/>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7</xdr:col>
      <xdr:colOff>11112</xdr:colOff>
      <xdr:row>14</xdr:row>
      <xdr:rowOff>136525</xdr:rowOff>
    </xdr:from>
    <xdr:to>
      <xdr:col>8</xdr:col>
      <xdr:colOff>974724</xdr:colOff>
      <xdr:row>28</xdr:row>
      <xdr:rowOff>104775</xdr:rowOff>
    </xdr:to>
    <mc:AlternateContent xmlns:mc="http://schemas.openxmlformats.org/markup-compatibility/2006" xmlns:a14="http://schemas.microsoft.com/office/drawing/2010/main">
      <mc:Choice Requires="a14">
        <xdr:graphicFrame macro="">
          <xdr:nvGraphicFramePr>
            <xdr:cNvPr id="8" name="Product Category">
              <a:extLst>
                <a:ext uri="{FF2B5EF4-FFF2-40B4-BE49-F238E27FC236}">
                  <a16:creationId xmlns:a16="http://schemas.microsoft.com/office/drawing/2014/main" id="{CD49C25E-D127-FF61-7E4B-EF9D2D61174F}"/>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5599112" y="26924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773112</xdr:colOff>
      <xdr:row>23</xdr:row>
      <xdr:rowOff>168274</xdr:rowOff>
    </xdr:from>
    <xdr:to>
      <xdr:col>14</xdr:col>
      <xdr:colOff>268287</xdr:colOff>
      <xdr:row>37</xdr:row>
      <xdr:rowOff>136524</xdr:rowOff>
    </xdr:to>
    <mc:AlternateContent xmlns:mc="http://schemas.openxmlformats.org/markup-compatibility/2006" xmlns:a14="http://schemas.microsoft.com/office/drawing/2010/main">
      <mc:Choice Requires="a14">
        <xdr:graphicFrame macro="">
          <xdr:nvGraphicFramePr>
            <xdr:cNvPr id="11" name="Country">
              <a:extLst>
                <a:ext uri="{FF2B5EF4-FFF2-40B4-BE49-F238E27FC236}">
                  <a16:creationId xmlns:a16="http://schemas.microsoft.com/office/drawing/2014/main" id="{D63E6791-0027-B2B1-DE70-F2951FB9622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337800" y="4367212"/>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50800</xdr:colOff>
      <xdr:row>0</xdr:row>
      <xdr:rowOff>31750</xdr:rowOff>
    </xdr:from>
    <xdr:to>
      <xdr:col>13</xdr:col>
      <xdr:colOff>184150</xdr:colOff>
      <xdr:row>4</xdr:row>
      <xdr:rowOff>88900</xdr:rowOff>
    </xdr:to>
    <xdr:sp macro="" textlink="">
      <xdr:nvSpPr>
        <xdr:cNvPr id="2" name="Rectangle: Rounded Corners 1">
          <a:extLst>
            <a:ext uri="{FF2B5EF4-FFF2-40B4-BE49-F238E27FC236}">
              <a16:creationId xmlns:a16="http://schemas.microsoft.com/office/drawing/2014/main" id="{5D845C4F-A261-581C-1245-AC9859A91C84}"/>
            </a:ext>
          </a:extLst>
        </xdr:cNvPr>
        <xdr:cNvSpPr/>
      </xdr:nvSpPr>
      <xdr:spPr>
        <a:xfrm>
          <a:off x="50800" y="31750"/>
          <a:ext cx="8058150" cy="793750"/>
        </a:xfrm>
        <a:prstGeom prst="roundRect">
          <a:avLst/>
        </a:prstGeom>
        <a:solidFill>
          <a:schemeClr val="bg1"/>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4000" b="1">
              <a:solidFill>
                <a:srgbClr val="002060"/>
              </a:solidFill>
              <a:latin typeface="Times New Roman" panose="02020603050405020304" pitchFamily="18" charset="0"/>
              <a:cs typeface="Times New Roman" panose="02020603050405020304" pitchFamily="18" charset="0"/>
            </a:rPr>
            <a:t>Sales Analytics Dashboard</a:t>
          </a:r>
        </a:p>
      </xdr:txBody>
    </xdr:sp>
    <xdr:clientData/>
  </xdr:twoCellAnchor>
  <xdr:twoCellAnchor>
    <xdr:from>
      <xdr:col>0</xdr:col>
      <xdr:colOff>50800</xdr:colOff>
      <xdr:row>4</xdr:row>
      <xdr:rowOff>146050</xdr:rowOff>
    </xdr:from>
    <xdr:to>
      <xdr:col>12</xdr:col>
      <xdr:colOff>285750</xdr:colOff>
      <xdr:row>11</xdr:row>
      <xdr:rowOff>114300</xdr:rowOff>
    </xdr:to>
    <xdr:sp macro="" textlink="">
      <xdr:nvSpPr>
        <xdr:cNvPr id="3" name="Rectangle: Rounded Corners 2">
          <a:extLst>
            <a:ext uri="{FF2B5EF4-FFF2-40B4-BE49-F238E27FC236}">
              <a16:creationId xmlns:a16="http://schemas.microsoft.com/office/drawing/2014/main" id="{AE4E8D33-B1EF-FA15-146D-71475A65BB1D}"/>
            </a:ext>
          </a:extLst>
        </xdr:cNvPr>
        <xdr:cNvSpPr/>
      </xdr:nvSpPr>
      <xdr:spPr>
        <a:xfrm>
          <a:off x="50800" y="882650"/>
          <a:ext cx="7550150" cy="1257300"/>
        </a:xfrm>
        <a:prstGeom prst="roundRect">
          <a:avLst/>
        </a:prstGeom>
        <a:solidFill>
          <a:schemeClr val="bg1"/>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38100</xdr:colOff>
      <xdr:row>12</xdr:row>
      <xdr:rowOff>12700</xdr:rowOff>
    </xdr:from>
    <xdr:to>
      <xdr:col>6</xdr:col>
      <xdr:colOff>565150</xdr:colOff>
      <xdr:row>42</xdr:row>
      <xdr:rowOff>114300</xdr:rowOff>
    </xdr:to>
    <xdr:sp macro="" textlink="">
      <xdr:nvSpPr>
        <xdr:cNvPr id="4" name="Rectangle: Rounded Corners 3">
          <a:extLst>
            <a:ext uri="{FF2B5EF4-FFF2-40B4-BE49-F238E27FC236}">
              <a16:creationId xmlns:a16="http://schemas.microsoft.com/office/drawing/2014/main" id="{64977AAB-7A3C-53BD-CD20-1E129EDA9841}"/>
            </a:ext>
          </a:extLst>
        </xdr:cNvPr>
        <xdr:cNvSpPr/>
      </xdr:nvSpPr>
      <xdr:spPr>
        <a:xfrm>
          <a:off x="38100" y="2222500"/>
          <a:ext cx="4184650" cy="5626100"/>
        </a:xfrm>
        <a:prstGeom prst="roundRect">
          <a:avLst>
            <a:gd name="adj" fmla="val 4998"/>
          </a:avLst>
        </a:prstGeom>
        <a:solidFill>
          <a:schemeClr val="bg1"/>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a:solidFill>
                <a:srgbClr val="002060"/>
              </a:solidFill>
            </a:rPr>
            <a:t>Revenue By Country</a:t>
          </a:r>
        </a:p>
      </xdr:txBody>
    </xdr:sp>
    <xdr:clientData/>
  </xdr:twoCellAnchor>
  <xdr:twoCellAnchor>
    <xdr:from>
      <xdr:col>7</xdr:col>
      <xdr:colOff>57150</xdr:colOff>
      <xdr:row>12</xdr:row>
      <xdr:rowOff>44450</xdr:rowOff>
    </xdr:from>
    <xdr:to>
      <xdr:col>13</xdr:col>
      <xdr:colOff>584200</xdr:colOff>
      <xdr:row>28</xdr:row>
      <xdr:rowOff>76200</xdr:rowOff>
    </xdr:to>
    <xdr:sp macro="" textlink="">
      <xdr:nvSpPr>
        <xdr:cNvPr id="5" name="Rectangle: Rounded Corners 4">
          <a:extLst>
            <a:ext uri="{FF2B5EF4-FFF2-40B4-BE49-F238E27FC236}">
              <a16:creationId xmlns:a16="http://schemas.microsoft.com/office/drawing/2014/main" id="{02DA076F-90A1-269C-D4A9-4249F63B0A1D}"/>
            </a:ext>
          </a:extLst>
        </xdr:cNvPr>
        <xdr:cNvSpPr/>
      </xdr:nvSpPr>
      <xdr:spPr>
        <a:xfrm>
          <a:off x="4324350" y="2254250"/>
          <a:ext cx="4184650" cy="2978150"/>
        </a:xfrm>
        <a:prstGeom prst="roundRect">
          <a:avLst>
            <a:gd name="adj" fmla="val 4998"/>
          </a:avLst>
        </a:prstGeom>
        <a:solidFill>
          <a:schemeClr val="bg1"/>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rgbClr val="002060"/>
              </a:solidFill>
            </a:rPr>
            <a:t>Revenue, Cost and</a:t>
          </a:r>
          <a:r>
            <a:rPr lang="en-GB" sz="1600" b="1" baseline="0">
              <a:solidFill>
                <a:srgbClr val="002060"/>
              </a:solidFill>
            </a:rPr>
            <a:t> </a:t>
          </a:r>
          <a:r>
            <a:rPr lang="en-GB" sz="1600" b="1">
              <a:solidFill>
                <a:srgbClr val="002060"/>
              </a:solidFill>
            </a:rPr>
            <a:t>profit By Category</a:t>
          </a:r>
        </a:p>
      </xdr:txBody>
    </xdr:sp>
    <xdr:clientData/>
  </xdr:twoCellAnchor>
  <xdr:twoCellAnchor>
    <xdr:from>
      <xdr:col>7</xdr:col>
      <xdr:colOff>95250</xdr:colOff>
      <xdr:row>29</xdr:row>
      <xdr:rowOff>0</xdr:rowOff>
    </xdr:from>
    <xdr:to>
      <xdr:col>14</xdr:col>
      <xdr:colOff>12700</xdr:colOff>
      <xdr:row>42</xdr:row>
      <xdr:rowOff>44450</xdr:rowOff>
    </xdr:to>
    <xdr:sp macro="" textlink="">
      <xdr:nvSpPr>
        <xdr:cNvPr id="6" name="Rectangle: Rounded Corners 5">
          <a:extLst>
            <a:ext uri="{FF2B5EF4-FFF2-40B4-BE49-F238E27FC236}">
              <a16:creationId xmlns:a16="http://schemas.microsoft.com/office/drawing/2014/main" id="{0E3C9061-9861-2E9A-9298-5628E312719F}"/>
            </a:ext>
          </a:extLst>
        </xdr:cNvPr>
        <xdr:cNvSpPr/>
      </xdr:nvSpPr>
      <xdr:spPr>
        <a:xfrm>
          <a:off x="4362450" y="5340350"/>
          <a:ext cx="4184650" cy="2438400"/>
        </a:xfrm>
        <a:prstGeom prst="roundRect">
          <a:avLst>
            <a:gd name="adj" fmla="val 4998"/>
          </a:avLst>
        </a:prstGeom>
        <a:solidFill>
          <a:schemeClr val="bg1"/>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rgbClr val="002060"/>
              </a:solidFill>
            </a:rPr>
            <a:t>Monthly</a:t>
          </a:r>
          <a:r>
            <a:rPr lang="en-GB" sz="1600" b="1" baseline="0">
              <a:solidFill>
                <a:srgbClr val="002060"/>
              </a:solidFill>
            </a:rPr>
            <a:t> Revenue, Cost &amp; Profit Trend</a:t>
          </a:r>
          <a:endParaRPr lang="en-GB" sz="1600" b="1">
            <a:solidFill>
              <a:srgbClr val="002060"/>
            </a:solidFill>
          </a:endParaRPr>
        </a:p>
      </xdr:txBody>
    </xdr:sp>
    <xdr:clientData/>
  </xdr:twoCellAnchor>
  <xdr:twoCellAnchor>
    <xdr:from>
      <xdr:col>14</xdr:col>
      <xdr:colOff>82550</xdr:colOff>
      <xdr:row>12</xdr:row>
      <xdr:rowOff>38100</xdr:rowOff>
    </xdr:from>
    <xdr:to>
      <xdr:col>20</xdr:col>
      <xdr:colOff>190500</xdr:colOff>
      <xdr:row>26</xdr:row>
      <xdr:rowOff>95250</xdr:rowOff>
    </xdr:to>
    <xdr:sp macro="" textlink="">
      <xdr:nvSpPr>
        <xdr:cNvPr id="7" name="Rectangle: Rounded Corners 6">
          <a:extLst>
            <a:ext uri="{FF2B5EF4-FFF2-40B4-BE49-F238E27FC236}">
              <a16:creationId xmlns:a16="http://schemas.microsoft.com/office/drawing/2014/main" id="{AC575BBB-ECDF-E162-F885-4B874F13D401}"/>
            </a:ext>
          </a:extLst>
        </xdr:cNvPr>
        <xdr:cNvSpPr/>
      </xdr:nvSpPr>
      <xdr:spPr>
        <a:xfrm>
          <a:off x="8616950" y="2247900"/>
          <a:ext cx="3765550" cy="2635250"/>
        </a:xfrm>
        <a:prstGeom prst="roundRect">
          <a:avLst>
            <a:gd name="adj" fmla="val 4998"/>
          </a:avLst>
        </a:prstGeom>
        <a:solidFill>
          <a:schemeClr val="bg1"/>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rgbClr val="002060"/>
              </a:solidFill>
            </a:rPr>
            <a:t>Orders By Payment Method</a:t>
          </a:r>
        </a:p>
      </xdr:txBody>
    </xdr:sp>
    <xdr:clientData/>
  </xdr:twoCellAnchor>
  <xdr:twoCellAnchor>
    <xdr:from>
      <xdr:col>14</xdr:col>
      <xdr:colOff>120650</xdr:colOff>
      <xdr:row>27</xdr:row>
      <xdr:rowOff>19050</xdr:rowOff>
    </xdr:from>
    <xdr:to>
      <xdr:col>20</xdr:col>
      <xdr:colOff>285750</xdr:colOff>
      <xdr:row>42</xdr:row>
      <xdr:rowOff>6350</xdr:rowOff>
    </xdr:to>
    <xdr:sp macro="" textlink="">
      <xdr:nvSpPr>
        <xdr:cNvPr id="8" name="Rectangle: Rounded Corners 7">
          <a:extLst>
            <a:ext uri="{FF2B5EF4-FFF2-40B4-BE49-F238E27FC236}">
              <a16:creationId xmlns:a16="http://schemas.microsoft.com/office/drawing/2014/main" id="{95AE04F2-E5AA-5563-375A-CC7E3928D413}"/>
            </a:ext>
          </a:extLst>
        </xdr:cNvPr>
        <xdr:cNvSpPr/>
      </xdr:nvSpPr>
      <xdr:spPr>
        <a:xfrm>
          <a:off x="8655050" y="4991100"/>
          <a:ext cx="3822700" cy="2749550"/>
        </a:xfrm>
        <a:prstGeom prst="roundRect">
          <a:avLst>
            <a:gd name="adj" fmla="val 4998"/>
          </a:avLst>
        </a:prstGeom>
        <a:solidFill>
          <a:schemeClr val="bg1"/>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rgbClr val="002060"/>
              </a:solidFill>
            </a:rPr>
            <a:t>Daily</a:t>
          </a:r>
          <a:r>
            <a:rPr lang="en-GB" sz="1600" b="1" baseline="0">
              <a:solidFill>
                <a:srgbClr val="002060"/>
              </a:solidFill>
            </a:rPr>
            <a:t> Revenue Trend</a:t>
          </a:r>
          <a:endParaRPr lang="en-GB" sz="1600" b="1">
            <a:solidFill>
              <a:srgbClr val="002060"/>
            </a:solidFill>
          </a:endParaRPr>
        </a:p>
      </xdr:txBody>
    </xdr:sp>
    <xdr:clientData/>
  </xdr:twoCellAnchor>
  <xdr:twoCellAnchor>
    <xdr:from>
      <xdr:col>12</xdr:col>
      <xdr:colOff>476250</xdr:colOff>
      <xdr:row>5</xdr:row>
      <xdr:rowOff>0</xdr:rowOff>
    </xdr:from>
    <xdr:to>
      <xdr:col>20</xdr:col>
      <xdr:colOff>171450</xdr:colOff>
      <xdr:row>11</xdr:row>
      <xdr:rowOff>101600</xdr:rowOff>
    </xdr:to>
    <xdr:sp macro="" textlink="">
      <xdr:nvSpPr>
        <xdr:cNvPr id="9" name="Rectangle: Rounded Corners 8">
          <a:extLst>
            <a:ext uri="{FF2B5EF4-FFF2-40B4-BE49-F238E27FC236}">
              <a16:creationId xmlns:a16="http://schemas.microsoft.com/office/drawing/2014/main" id="{75EF1CE1-9C80-30E1-5C17-F89A1A81591C}"/>
            </a:ext>
          </a:extLst>
        </xdr:cNvPr>
        <xdr:cNvSpPr/>
      </xdr:nvSpPr>
      <xdr:spPr>
        <a:xfrm>
          <a:off x="7791450" y="920750"/>
          <a:ext cx="4572000" cy="1206500"/>
        </a:xfrm>
        <a:prstGeom prst="roundRect">
          <a:avLst/>
        </a:prstGeom>
        <a:solidFill>
          <a:schemeClr val="bg1"/>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69850</xdr:colOff>
      <xdr:row>5</xdr:row>
      <xdr:rowOff>107950</xdr:rowOff>
    </xdr:from>
    <xdr:to>
      <xdr:col>2</xdr:col>
      <xdr:colOff>527050</xdr:colOff>
      <xdr:row>10</xdr:row>
      <xdr:rowOff>120650</xdr:rowOff>
    </xdr:to>
    <xdr:sp macro="" textlink="">
      <xdr:nvSpPr>
        <xdr:cNvPr id="21" name="Rectangle: Rounded Corners 20">
          <a:extLst>
            <a:ext uri="{FF2B5EF4-FFF2-40B4-BE49-F238E27FC236}">
              <a16:creationId xmlns:a16="http://schemas.microsoft.com/office/drawing/2014/main" id="{8ACEA501-D6F2-5B2E-4E34-4F291CEAA90C}"/>
            </a:ext>
          </a:extLst>
        </xdr:cNvPr>
        <xdr:cNvSpPr/>
      </xdr:nvSpPr>
      <xdr:spPr>
        <a:xfrm>
          <a:off x="69850" y="1028700"/>
          <a:ext cx="1676400" cy="933450"/>
        </a:xfrm>
        <a:prstGeom prst="roundRect">
          <a:avLst/>
        </a:prstGeom>
        <a:solidFill>
          <a:schemeClr val="bg1">
            <a:lumMod val="85000"/>
          </a:schemeClr>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a:solidFill>
                <a:srgbClr val="C00000"/>
              </a:solidFill>
            </a:rPr>
            <a:t>Sales Revenue</a:t>
          </a:r>
        </a:p>
      </xdr:txBody>
    </xdr:sp>
    <xdr:clientData/>
  </xdr:twoCellAnchor>
  <xdr:twoCellAnchor>
    <xdr:from>
      <xdr:col>3</xdr:col>
      <xdr:colOff>171450</xdr:colOff>
      <xdr:row>5</xdr:row>
      <xdr:rowOff>114300</xdr:rowOff>
    </xdr:from>
    <xdr:to>
      <xdr:col>6</xdr:col>
      <xdr:colOff>19050</xdr:colOff>
      <xdr:row>10</xdr:row>
      <xdr:rowOff>127000</xdr:rowOff>
    </xdr:to>
    <xdr:sp macro="" textlink="">
      <xdr:nvSpPr>
        <xdr:cNvPr id="24" name="Rectangle: Rounded Corners 23">
          <a:extLst>
            <a:ext uri="{FF2B5EF4-FFF2-40B4-BE49-F238E27FC236}">
              <a16:creationId xmlns:a16="http://schemas.microsoft.com/office/drawing/2014/main" id="{4B3CCFAC-15BC-1946-A7E8-11E2BE06BE34}"/>
            </a:ext>
          </a:extLst>
        </xdr:cNvPr>
        <xdr:cNvSpPr/>
      </xdr:nvSpPr>
      <xdr:spPr>
        <a:xfrm>
          <a:off x="2000250" y="1035050"/>
          <a:ext cx="1676400" cy="933450"/>
        </a:xfrm>
        <a:prstGeom prst="roundRect">
          <a:avLst/>
        </a:prstGeom>
        <a:solidFill>
          <a:schemeClr val="bg1">
            <a:lumMod val="85000"/>
          </a:schemeClr>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a:solidFill>
                <a:srgbClr val="C00000"/>
              </a:solidFill>
            </a:rPr>
            <a:t>Total Cost</a:t>
          </a:r>
        </a:p>
      </xdr:txBody>
    </xdr:sp>
    <xdr:clientData/>
  </xdr:twoCellAnchor>
  <xdr:twoCellAnchor>
    <xdr:from>
      <xdr:col>6</xdr:col>
      <xdr:colOff>311150</xdr:colOff>
      <xdr:row>5</xdr:row>
      <xdr:rowOff>101600</xdr:rowOff>
    </xdr:from>
    <xdr:to>
      <xdr:col>9</xdr:col>
      <xdr:colOff>158750</xdr:colOff>
      <xdr:row>10</xdr:row>
      <xdr:rowOff>114300</xdr:rowOff>
    </xdr:to>
    <xdr:sp macro="" textlink="">
      <xdr:nvSpPr>
        <xdr:cNvPr id="25" name="Rectangle: Rounded Corners 24">
          <a:extLst>
            <a:ext uri="{FF2B5EF4-FFF2-40B4-BE49-F238E27FC236}">
              <a16:creationId xmlns:a16="http://schemas.microsoft.com/office/drawing/2014/main" id="{00331E48-F7C6-6E13-66DB-665AEF1D2C30}"/>
            </a:ext>
          </a:extLst>
        </xdr:cNvPr>
        <xdr:cNvSpPr/>
      </xdr:nvSpPr>
      <xdr:spPr>
        <a:xfrm>
          <a:off x="3968750" y="1022350"/>
          <a:ext cx="1676400" cy="933450"/>
        </a:xfrm>
        <a:prstGeom prst="roundRect">
          <a:avLst/>
        </a:prstGeom>
        <a:solidFill>
          <a:schemeClr val="bg1">
            <a:lumMod val="85000"/>
          </a:schemeClr>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a:solidFill>
                <a:srgbClr val="C00000"/>
              </a:solidFill>
            </a:rPr>
            <a:t>Net Profit</a:t>
          </a:r>
        </a:p>
      </xdr:txBody>
    </xdr:sp>
    <xdr:clientData/>
  </xdr:twoCellAnchor>
  <xdr:twoCellAnchor>
    <xdr:from>
      <xdr:col>9</xdr:col>
      <xdr:colOff>444500</xdr:colOff>
      <xdr:row>5</xdr:row>
      <xdr:rowOff>88900</xdr:rowOff>
    </xdr:from>
    <xdr:to>
      <xdr:col>12</xdr:col>
      <xdr:colOff>292100</xdr:colOff>
      <xdr:row>10</xdr:row>
      <xdr:rowOff>101600</xdr:rowOff>
    </xdr:to>
    <xdr:sp macro="" textlink="">
      <xdr:nvSpPr>
        <xdr:cNvPr id="26" name="Rectangle: Rounded Corners 25">
          <a:extLst>
            <a:ext uri="{FF2B5EF4-FFF2-40B4-BE49-F238E27FC236}">
              <a16:creationId xmlns:a16="http://schemas.microsoft.com/office/drawing/2014/main" id="{5A0F76F6-7E85-79C8-D07F-259F28CB8F22}"/>
            </a:ext>
          </a:extLst>
        </xdr:cNvPr>
        <xdr:cNvSpPr/>
      </xdr:nvSpPr>
      <xdr:spPr>
        <a:xfrm>
          <a:off x="5930900" y="1009650"/>
          <a:ext cx="1676400" cy="933450"/>
        </a:xfrm>
        <a:prstGeom prst="roundRect">
          <a:avLst/>
        </a:prstGeom>
        <a:solidFill>
          <a:schemeClr val="bg1">
            <a:lumMod val="85000"/>
          </a:schemeClr>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a:solidFill>
                <a:srgbClr val="C00000"/>
              </a:solidFill>
            </a:rPr>
            <a:t>Total Orders</a:t>
          </a:r>
        </a:p>
      </xdr:txBody>
    </xdr:sp>
    <xdr:clientData/>
  </xdr:twoCellAnchor>
  <xdr:twoCellAnchor>
    <xdr:from>
      <xdr:col>0</xdr:col>
      <xdr:colOff>203200</xdr:colOff>
      <xdr:row>7</xdr:row>
      <xdr:rowOff>95250</xdr:rowOff>
    </xdr:from>
    <xdr:to>
      <xdr:col>3</xdr:col>
      <xdr:colOff>50800</xdr:colOff>
      <xdr:row>10</xdr:row>
      <xdr:rowOff>6350</xdr:rowOff>
    </xdr:to>
    <xdr:sp macro="" textlink="'Pivot Table'!C6">
      <xdr:nvSpPr>
        <xdr:cNvPr id="11" name="TextBox 10">
          <a:extLst>
            <a:ext uri="{FF2B5EF4-FFF2-40B4-BE49-F238E27FC236}">
              <a16:creationId xmlns:a16="http://schemas.microsoft.com/office/drawing/2014/main" id="{80336B88-0F4F-2385-4496-E09C06A24FCB}"/>
            </a:ext>
          </a:extLst>
        </xdr:cNvPr>
        <xdr:cNvSpPr txBox="1"/>
      </xdr:nvSpPr>
      <xdr:spPr>
        <a:xfrm>
          <a:off x="203200" y="1384300"/>
          <a:ext cx="1676400" cy="463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F845F6B-3C70-4A5F-A14D-2E8F8B277F27}" type="TxLink">
            <a:rPr lang="en-US" sz="2400" b="1" i="0" u="none" strike="noStrike">
              <a:solidFill>
                <a:srgbClr val="002060"/>
              </a:solidFill>
              <a:latin typeface="Berlin Sans FB Demi" panose="020E0802020502020306" pitchFamily="34" charset="0"/>
              <a:ea typeface="Calibri"/>
              <a:cs typeface="Calibri"/>
            </a:rPr>
            <a:pPr marL="0" indent="0"/>
            <a:t> 1,471,556 </a:t>
          </a:fld>
          <a:endParaRPr lang="en-GB" sz="2400" b="1" i="0" u="none" strike="noStrike">
            <a:solidFill>
              <a:srgbClr val="002060"/>
            </a:solidFill>
            <a:latin typeface="Berlin Sans FB Demi" panose="020E0802020502020306" pitchFamily="34" charset="0"/>
            <a:ea typeface="Calibri"/>
            <a:cs typeface="Calibri"/>
          </a:endParaRPr>
        </a:p>
      </xdr:txBody>
    </xdr:sp>
    <xdr:clientData/>
  </xdr:twoCellAnchor>
  <xdr:twoCellAnchor>
    <xdr:from>
      <xdr:col>3</xdr:col>
      <xdr:colOff>381000</xdr:colOff>
      <xdr:row>7</xdr:row>
      <xdr:rowOff>82550</xdr:rowOff>
    </xdr:from>
    <xdr:to>
      <xdr:col>6</xdr:col>
      <xdr:colOff>228600</xdr:colOff>
      <xdr:row>9</xdr:row>
      <xdr:rowOff>177800</xdr:rowOff>
    </xdr:to>
    <xdr:sp macro="" textlink="'Pivot Table'!D6">
      <xdr:nvSpPr>
        <xdr:cNvPr id="12" name="TextBox 11">
          <a:extLst>
            <a:ext uri="{FF2B5EF4-FFF2-40B4-BE49-F238E27FC236}">
              <a16:creationId xmlns:a16="http://schemas.microsoft.com/office/drawing/2014/main" id="{0CC040D5-C684-ED6C-2F28-EB71F641ACF6}"/>
            </a:ext>
          </a:extLst>
        </xdr:cNvPr>
        <xdr:cNvSpPr txBox="1"/>
      </xdr:nvSpPr>
      <xdr:spPr>
        <a:xfrm>
          <a:off x="2209800" y="1371600"/>
          <a:ext cx="1676400" cy="463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8375F48-01F8-406F-9C69-337E09936492}" type="TxLink">
            <a:rPr lang="en-US" sz="2400" b="1" i="0" u="none" strike="noStrike">
              <a:solidFill>
                <a:srgbClr val="002060"/>
              </a:solidFill>
              <a:latin typeface="Berlin Sans FB Demi" panose="020E0802020502020306" pitchFamily="34" charset="0"/>
              <a:ea typeface="Calibri"/>
              <a:cs typeface="Calibri"/>
            </a:rPr>
            <a:pPr marL="0" indent="0"/>
            <a:t> 957,226 </a:t>
          </a:fld>
          <a:endParaRPr lang="en-GB" sz="2400" b="1" i="0" u="none" strike="noStrike">
            <a:solidFill>
              <a:srgbClr val="002060"/>
            </a:solidFill>
            <a:latin typeface="Berlin Sans FB Demi" panose="020E0802020502020306" pitchFamily="34" charset="0"/>
            <a:ea typeface="Calibri"/>
            <a:cs typeface="Calibri"/>
          </a:endParaRPr>
        </a:p>
      </xdr:txBody>
    </xdr:sp>
    <xdr:clientData/>
  </xdr:twoCellAnchor>
  <xdr:twoCellAnchor>
    <xdr:from>
      <xdr:col>6</xdr:col>
      <xdr:colOff>571500</xdr:colOff>
      <xdr:row>7</xdr:row>
      <xdr:rowOff>50800</xdr:rowOff>
    </xdr:from>
    <xdr:to>
      <xdr:col>9</xdr:col>
      <xdr:colOff>419100</xdr:colOff>
      <xdr:row>9</xdr:row>
      <xdr:rowOff>146050</xdr:rowOff>
    </xdr:to>
    <xdr:sp macro="" textlink="'Pivot Table'!E6">
      <xdr:nvSpPr>
        <xdr:cNvPr id="13" name="TextBox 12">
          <a:extLst>
            <a:ext uri="{FF2B5EF4-FFF2-40B4-BE49-F238E27FC236}">
              <a16:creationId xmlns:a16="http://schemas.microsoft.com/office/drawing/2014/main" id="{B2E7CE3B-3DEA-7A3B-8739-D543DA4FF9D1}"/>
            </a:ext>
          </a:extLst>
        </xdr:cNvPr>
        <xdr:cNvSpPr txBox="1"/>
      </xdr:nvSpPr>
      <xdr:spPr>
        <a:xfrm>
          <a:off x="4229100" y="1339850"/>
          <a:ext cx="1676400" cy="463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BF6AB73-6701-45A7-9E70-5EDDE5312D4E}" type="TxLink">
            <a:rPr lang="en-US" sz="2400" b="1" i="0" u="none" strike="noStrike">
              <a:solidFill>
                <a:srgbClr val="002060"/>
              </a:solidFill>
              <a:latin typeface="Berlin Sans FB Demi" panose="020E0802020502020306" pitchFamily="34" charset="0"/>
              <a:ea typeface="Calibri"/>
              <a:cs typeface="Calibri"/>
            </a:rPr>
            <a:pPr marL="0" indent="0"/>
            <a:t> 514,330 </a:t>
          </a:fld>
          <a:endParaRPr lang="en-GB" sz="2400" b="1" i="0" u="none" strike="noStrike">
            <a:solidFill>
              <a:srgbClr val="002060"/>
            </a:solidFill>
            <a:latin typeface="Berlin Sans FB Demi" panose="020E0802020502020306" pitchFamily="34" charset="0"/>
            <a:ea typeface="Calibri"/>
            <a:cs typeface="Calibri"/>
          </a:endParaRPr>
        </a:p>
      </xdr:txBody>
    </xdr:sp>
    <xdr:clientData/>
  </xdr:twoCellAnchor>
  <xdr:twoCellAnchor>
    <xdr:from>
      <xdr:col>10</xdr:col>
      <xdr:colOff>330200</xdr:colOff>
      <xdr:row>7</xdr:row>
      <xdr:rowOff>50800</xdr:rowOff>
    </xdr:from>
    <xdr:to>
      <xdr:col>13</xdr:col>
      <xdr:colOff>177800</xdr:colOff>
      <xdr:row>9</xdr:row>
      <xdr:rowOff>146050</xdr:rowOff>
    </xdr:to>
    <xdr:sp macro="" textlink="'Pivot Table'!F6">
      <xdr:nvSpPr>
        <xdr:cNvPr id="14" name="TextBox 13">
          <a:extLst>
            <a:ext uri="{FF2B5EF4-FFF2-40B4-BE49-F238E27FC236}">
              <a16:creationId xmlns:a16="http://schemas.microsoft.com/office/drawing/2014/main" id="{55EED5F6-A207-46EE-9C82-436107AA3CC2}"/>
            </a:ext>
          </a:extLst>
        </xdr:cNvPr>
        <xdr:cNvSpPr txBox="1"/>
      </xdr:nvSpPr>
      <xdr:spPr>
        <a:xfrm>
          <a:off x="6426200" y="1339850"/>
          <a:ext cx="1676400" cy="463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BE537AA-78F5-4C4C-83BD-805A413A8A32}" type="TxLink">
            <a:rPr lang="en-US" sz="2400" b="1" i="0" u="none" strike="noStrike">
              <a:solidFill>
                <a:srgbClr val="002060"/>
              </a:solidFill>
              <a:latin typeface="Berlin Sans FB Demi" panose="020E0802020502020306" pitchFamily="34" charset="0"/>
              <a:ea typeface="Calibri"/>
              <a:cs typeface="Calibri"/>
            </a:rPr>
            <a:pPr marL="0" indent="0"/>
            <a:t>555</a:t>
          </a:fld>
          <a:endParaRPr lang="en-GB" sz="2400" b="1" i="0" u="none" strike="noStrike">
            <a:solidFill>
              <a:srgbClr val="002060"/>
            </a:solidFill>
            <a:latin typeface="Berlin Sans FB Demi" panose="020E0802020502020306" pitchFamily="34" charset="0"/>
            <a:ea typeface="Calibri"/>
            <a:cs typeface="Calibri"/>
          </a:endParaRPr>
        </a:p>
      </xdr:txBody>
    </xdr:sp>
    <xdr:clientData/>
  </xdr:twoCellAnchor>
  <xdr:twoCellAnchor>
    <xdr:from>
      <xdr:col>7</xdr:col>
      <xdr:colOff>190500</xdr:colOff>
      <xdr:row>14</xdr:row>
      <xdr:rowOff>50800</xdr:rowOff>
    </xdr:from>
    <xdr:to>
      <xdr:col>13</xdr:col>
      <xdr:colOff>292100</xdr:colOff>
      <xdr:row>28</xdr:row>
      <xdr:rowOff>6350</xdr:rowOff>
    </xdr:to>
    <xdr:graphicFrame macro="">
      <xdr:nvGraphicFramePr>
        <xdr:cNvPr id="16" name="Chart 15">
          <a:extLst>
            <a:ext uri="{FF2B5EF4-FFF2-40B4-BE49-F238E27FC236}">
              <a16:creationId xmlns:a16="http://schemas.microsoft.com/office/drawing/2014/main" id="{0B9097E6-D96E-44A0-9C5D-7051A5ED50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336550</xdr:colOff>
      <xdr:row>30</xdr:row>
      <xdr:rowOff>139700</xdr:rowOff>
    </xdr:from>
    <xdr:to>
      <xdr:col>13</xdr:col>
      <xdr:colOff>393700</xdr:colOff>
      <xdr:row>42</xdr:row>
      <xdr:rowOff>38100</xdr:rowOff>
    </xdr:to>
    <xdr:graphicFrame macro="">
      <xdr:nvGraphicFramePr>
        <xdr:cNvPr id="18" name="Chart 17">
          <a:extLst>
            <a:ext uri="{FF2B5EF4-FFF2-40B4-BE49-F238E27FC236}">
              <a16:creationId xmlns:a16="http://schemas.microsoft.com/office/drawing/2014/main" id="{986B1E56-D97F-407C-BF38-CB752F4E3F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234950</xdr:colOff>
      <xdr:row>29</xdr:row>
      <xdr:rowOff>25400</xdr:rowOff>
    </xdr:from>
    <xdr:to>
      <xdr:col>20</xdr:col>
      <xdr:colOff>203200</xdr:colOff>
      <xdr:row>42</xdr:row>
      <xdr:rowOff>0</xdr:rowOff>
    </xdr:to>
    <xdr:graphicFrame macro="">
      <xdr:nvGraphicFramePr>
        <xdr:cNvPr id="19" name="Chart 18">
          <a:extLst>
            <a:ext uri="{FF2B5EF4-FFF2-40B4-BE49-F238E27FC236}">
              <a16:creationId xmlns:a16="http://schemas.microsoft.com/office/drawing/2014/main" id="{209470F3-AAAA-4C25-869F-6FE3870957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279400</xdr:colOff>
      <xdr:row>13</xdr:row>
      <xdr:rowOff>146050</xdr:rowOff>
    </xdr:from>
    <xdr:to>
      <xdr:col>20</xdr:col>
      <xdr:colOff>25400</xdr:colOff>
      <xdr:row>25</xdr:row>
      <xdr:rowOff>120650</xdr:rowOff>
    </xdr:to>
    <xdr:graphicFrame macro="">
      <xdr:nvGraphicFramePr>
        <xdr:cNvPr id="20" name="Chart 19">
          <a:extLst>
            <a:ext uri="{FF2B5EF4-FFF2-40B4-BE49-F238E27FC236}">
              <a16:creationId xmlns:a16="http://schemas.microsoft.com/office/drawing/2014/main" id="{4C54C768-B482-4835-8176-800B28B7FD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290657</xdr:colOff>
      <xdr:row>5</xdr:row>
      <xdr:rowOff>61768</xdr:rowOff>
    </xdr:from>
    <xdr:to>
      <xdr:col>16</xdr:col>
      <xdr:colOff>112857</xdr:colOff>
      <xdr:row>11</xdr:row>
      <xdr:rowOff>4618</xdr:rowOff>
    </xdr:to>
    <xdr:graphicFrame macro="">
      <xdr:nvGraphicFramePr>
        <xdr:cNvPr id="22" name="Chart 21">
          <a:extLst>
            <a:ext uri="{FF2B5EF4-FFF2-40B4-BE49-F238E27FC236}">
              <a16:creationId xmlns:a16="http://schemas.microsoft.com/office/drawing/2014/main" id="{7BE2278D-8D0E-4942-AB5F-C84B4C8ECB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377247</xdr:colOff>
      <xdr:row>5</xdr:row>
      <xdr:rowOff>97849</xdr:rowOff>
    </xdr:from>
    <xdr:to>
      <xdr:col>20</xdr:col>
      <xdr:colOff>199448</xdr:colOff>
      <xdr:row>11</xdr:row>
      <xdr:rowOff>40699</xdr:rowOff>
    </xdr:to>
    <xdr:graphicFrame macro="">
      <xdr:nvGraphicFramePr>
        <xdr:cNvPr id="23" name="Chart 22">
          <a:extLst>
            <a:ext uri="{FF2B5EF4-FFF2-40B4-BE49-F238E27FC236}">
              <a16:creationId xmlns:a16="http://schemas.microsoft.com/office/drawing/2014/main" id="{7850127F-64C0-70BF-615D-AA950464A7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113723</xdr:colOff>
      <xdr:row>6</xdr:row>
      <xdr:rowOff>137389</xdr:rowOff>
    </xdr:from>
    <xdr:to>
      <xdr:col>17</xdr:col>
      <xdr:colOff>567459</xdr:colOff>
      <xdr:row>11</xdr:row>
      <xdr:rowOff>36080</xdr:rowOff>
    </xdr:to>
    <xdr:sp macro="" textlink="'Pivot Table'!F6">
      <xdr:nvSpPr>
        <xdr:cNvPr id="27" name="TextBox 26">
          <a:extLst>
            <a:ext uri="{FF2B5EF4-FFF2-40B4-BE49-F238E27FC236}">
              <a16:creationId xmlns:a16="http://schemas.microsoft.com/office/drawing/2014/main" id="{003ABED3-026B-20D2-D4D7-8E764AC9F67B}"/>
            </a:ext>
          </a:extLst>
        </xdr:cNvPr>
        <xdr:cNvSpPr txBox="1"/>
      </xdr:nvSpPr>
      <xdr:spPr>
        <a:xfrm>
          <a:off x="9205768" y="1263071"/>
          <a:ext cx="1666009" cy="836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GB" sz="2400" b="1" i="0" u="none" strike="noStrike">
              <a:solidFill>
                <a:srgbClr val="002060"/>
              </a:solidFill>
              <a:latin typeface="Berlin Sans FB Demi" panose="020E0802020502020306" pitchFamily="34" charset="0"/>
              <a:ea typeface="Calibri"/>
              <a:cs typeface="Calibri"/>
            </a:rPr>
            <a:t>Orders</a:t>
          </a:r>
          <a:r>
            <a:rPr lang="en-GB" sz="2400" b="1" i="0" u="none" strike="noStrike" baseline="0">
              <a:solidFill>
                <a:srgbClr val="002060"/>
              </a:solidFill>
              <a:latin typeface="Berlin Sans FB Demi" panose="020E0802020502020306" pitchFamily="34" charset="0"/>
              <a:ea typeface="Calibri"/>
              <a:cs typeface="Calibri"/>
            </a:rPr>
            <a:t> By Status</a:t>
          </a:r>
          <a:endParaRPr lang="en-GB" sz="2400" b="1" i="0" u="none" strike="noStrike">
            <a:solidFill>
              <a:srgbClr val="002060"/>
            </a:solidFill>
            <a:latin typeface="Berlin Sans FB Demi" panose="020E0802020502020306" pitchFamily="34" charset="0"/>
            <a:ea typeface="Calibri"/>
            <a:cs typeface="Calibri"/>
          </a:endParaRPr>
        </a:p>
      </xdr:txBody>
    </xdr:sp>
    <xdr:clientData/>
  </xdr:twoCellAnchor>
  <xdr:twoCellAnchor>
    <xdr:from>
      <xdr:col>13</xdr:col>
      <xdr:colOff>380712</xdr:colOff>
      <xdr:row>9</xdr:row>
      <xdr:rowOff>166254</xdr:rowOff>
    </xdr:from>
    <xdr:to>
      <xdr:col>16</xdr:col>
      <xdr:colOff>228312</xdr:colOff>
      <xdr:row>12</xdr:row>
      <xdr:rowOff>73891</xdr:rowOff>
    </xdr:to>
    <xdr:sp macro="" textlink="'Pivot Table'!F6">
      <xdr:nvSpPr>
        <xdr:cNvPr id="28" name="TextBox 27">
          <a:extLst>
            <a:ext uri="{FF2B5EF4-FFF2-40B4-BE49-F238E27FC236}">
              <a16:creationId xmlns:a16="http://schemas.microsoft.com/office/drawing/2014/main" id="{9D42A392-0AE4-4168-F4ED-776EE1EB9589}"/>
            </a:ext>
          </a:extLst>
        </xdr:cNvPr>
        <xdr:cNvSpPr txBox="1"/>
      </xdr:nvSpPr>
      <xdr:spPr>
        <a:xfrm>
          <a:off x="8260485" y="1854777"/>
          <a:ext cx="1666009" cy="470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400" b="1" i="0" u="none" strike="noStrike">
              <a:solidFill>
                <a:srgbClr val="002060"/>
              </a:solidFill>
              <a:latin typeface="Berlin Sans FB Demi" panose="020E0802020502020306" pitchFamily="34" charset="0"/>
              <a:ea typeface="Calibri"/>
              <a:cs typeface="Calibri"/>
            </a:rPr>
            <a:t>Completed</a:t>
          </a:r>
        </a:p>
      </xdr:txBody>
    </xdr:sp>
    <xdr:clientData/>
  </xdr:twoCellAnchor>
  <xdr:twoCellAnchor>
    <xdr:from>
      <xdr:col>17</xdr:col>
      <xdr:colOff>532247</xdr:colOff>
      <xdr:row>10</xdr:row>
      <xdr:rowOff>7505</xdr:rowOff>
    </xdr:from>
    <xdr:to>
      <xdr:col>20</xdr:col>
      <xdr:colOff>379847</xdr:colOff>
      <xdr:row>12</xdr:row>
      <xdr:rowOff>102755</xdr:rowOff>
    </xdr:to>
    <xdr:sp macro="" textlink="'Pivot Table'!F6">
      <xdr:nvSpPr>
        <xdr:cNvPr id="29" name="TextBox 28">
          <a:extLst>
            <a:ext uri="{FF2B5EF4-FFF2-40B4-BE49-F238E27FC236}">
              <a16:creationId xmlns:a16="http://schemas.microsoft.com/office/drawing/2014/main" id="{C81CA60E-AA3D-E60B-218B-CF03C8BA23E3}"/>
            </a:ext>
          </a:extLst>
        </xdr:cNvPr>
        <xdr:cNvSpPr txBox="1"/>
      </xdr:nvSpPr>
      <xdr:spPr>
        <a:xfrm>
          <a:off x="10836565" y="1883641"/>
          <a:ext cx="1666009" cy="470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400" b="1" i="0" u="none" strike="noStrike">
              <a:solidFill>
                <a:srgbClr val="002060"/>
              </a:solidFill>
              <a:latin typeface="Berlin Sans FB Demi" panose="020E0802020502020306" pitchFamily="34" charset="0"/>
              <a:ea typeface="Calibri"/>
              <a:cs typeface="Calibri"/>
            </a:rPr>
            <a:t>Returned</a:t>
          </a:r>
        </a:p>
      </xdr:txBody>
    </xdr:sp>
    <xdr:clientData/>
  </xdr:twoCellAnchor>
  <xdr:twoCellAnchor>
    <xdr:from>
      <xdr:col>18</xdr:col>
      <xdr:colOff>70428</xdr:colOff>
      <xdr:row>7</xdr:row>
      <xdr:rowOff>29153</xdr:rowOff>
    </xdr:from>
    <xdr:to>
      <xdr:col>20</xdr:col>
      <xdr:colOff>524165</xdr:colOff>
      <xdr:row>9</xdr:row>
      <xdr:rowOff>124403</xdr:rowOff>
    </xdr:to>
    <xdr:sp macro="" textlink="'Pivot Table'!L25">
      <xdr:nvSpPr>
        <xdr:cNvPr id="31" name="TextBox 30">
          <a:extLst>
            <a:ext uri="{FF2B5EF4-FFF2-40B4-BE49-F238E27FC236}">
              <a16:creationId xmlns:a16="http://schemas.microsoft.com/office/drawing/2014/main" id="{ED43D38B-B89D-24D1-020F-3F88093C90F3}"/>
            </a:ext>
          </a:extLst>
        </xdr:cNvPr>
        <xdr:cNvSpPr txBox="1"/>
      </xdr:nvSpPr>
      <xdr:spPr>
        <a:xfrm>
          <a:off x="10980883" y="1342448"/>
          <a:ext cx="1666009" cy="470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619803D-5823-4FDD-A3BD-0CD6ADE16955}" type="TxLink">
            <a:rPr lang="en-US" sz="2400" b="1" i="0" u="none" strike="noStrike">
              <a:solidFill>
                <a:srgbClr val="002060"/>
              </a:solidFill>
              <a:latin typeface="Berlin Sans FB Demi" panose="020E0802020502020306" pitchFamily="34" charset="0"/>
              <a:ea typeface="Calibri"/>
              <a:cs typeface="Calibri"/>
            </a:rPr>
            <a:pPr marL="0" indent="0"/>
            <a:t>48%</a:t>
          </a:fld>
          <a:endParaRPr lang="en-GB" sz="2400" b="1" i="0" u="none" strike="noStrike">
            <a:solidFill>
              <a:srgbClr val="002060"/>
            </a:solidFill>
            <a:latin typeface="Berlin Sans FB Demi" panose="020E0802020502020306" pitchFamily="34" charset="0"/>
            <a:ea typeface="Calibri"/>
            <a:cs typeface="Calibri"/>
          </a:endParaRPr>
        </a:p>
      </xdr:txBody>
    </xdr:sp>
    <xdr:clientData/>
  </xdr:twoCellAnchor>
  <xdr:twoCellAnchor>
    <xdr:from>
      <xdr:col>13</xdr:col>
      <xdr:colOff>272473</xdr:colOff>
      <xdr:row>7</xdr:row>
      <xdr:rowOff>21937</xdr:rowOff>
    </xdr:from>
    <xdr:to>
      <xdr:col>16</xdr:col>
      <xdr:colOff>120073</xdr:colOff>
      <xdr:row>9</xdr:row>
      <xdr:rowOff>117187</xdr:rowOff>
    </xdr:to>
    <xdr:sp macro="" textlink="'Pivot Table'!L24">
      <xdr:nvSpPr>
        <xdr:cNvPr id="32" name="TextBox 31">
          <a:extLst>
            <a:ext uri="{FF2B5EF4-FFF2-40B4-BE49-F238E27FC236}">
              <a16:creationId xmlns:a16="http://schemas.microsoft.com/office/drawing/2014/main" id="{BBAB5E83-417A-36F8-FBB7-BCDF4BD407D2}"/>
            </a:ext>
          </a:extLst>
        </xdr:cNvPr>
        <xdr:cNvSpPr txBox="1"/>
      </xdr:nvSpPr>
      <xdr:spPr>
        <a:xfrm>
          <a:off x="8152246" y="1335232"/>
          <a:ext cx="1666009" cy="470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B076142-25D2-40D5-843F-AC4AD5F635AE}" type="TxLink">
            <a:rPr lang="en-US" sz="2400" b="1" i="0" u="none" strike="noStrike">
              <a:solidFill>
                <a:srgbClr val="002060"/>
              </a:solidFill>
              <a:latin typeface="Berlin Sans FB Demi" panose="020E0802020502020306" pitchFamily="34" charset="0"/>
              <a:ea typeface="Calibri"/>
              <a:cs typeface="Calibri"/>
            </a:rPr>
            <a:pPr marL="0" indent="0"/>
            <a:t>52%</a:t>
          </a:fld>
          <a:endParaRPr lang="en-GB" sz="2400" b="1" i="0" u="none" strike="noStrike">
            <a:solidFill>
              <a:srgbClr val="002060"/>
            </a:solidFill>
            <a:latin typeface="Berlin Sans FB Demi" panose="020E0802020502020306" pitchFamily="34" charset="0"/>
            <a:ea typeface="Calibri"/>
            <a:cs typeface="Calibri"/>
          </a:endParaRPr>
        </a:p>
      </xdr:txBody>
    </xdr:sp>
    <xdr:clientData/>
  </xdr:twoCellAnchor>
  <xdr:twoCellAnchor editAs="oneCell">
    <xdr:from>
      <xdr:col>20</xdr:col>
      <xdr:colOff>257970</xdr:colOff>
      <xdr:row>5</xdr:row>
      <xdr:rowOff>6616</xdr:rowOff>
    </xdr:from>
    <xdr:to>
      <xdr:col>23</xdr:col>
      <xdr:colOff>261145</xdr:colOff>
      <xdr:row>9</xdr:row>
      <xdr:rowOff>79376</xdr:rowOff>
    </xdr:to>
    <mc:AlternateContent xmlns:mc="http://schemas.openxmlformats.org/markup-compatibility/2006" xmlns:a14="http://schemas.microsoft.com/office/drawing/2010/main">
      <mc:Choice Requires="a14">
        <xdr:graphicFrame macro="">
          <xdr:nvGraphicFramePr>
            <xdr:cNvPr id="33" name="Year">
              <a:extLst>
                <a:ext uri="{FF2B5EF4-FFF2-40B4-BE49-F238E27FC236}">
                  <a16:creationId xmlns:a16="http://schemas.microsoft.com/office/drawing/2014/main" id="{95A4B321-2BD2-41C9-B2B0-4F6FF529F58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428803" y="932658"/>
              <a:ext cx="1828800" cy="81359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304269</xdr:colOff>
      <xdr:row>10</xdr:row>
      <xdr:rowOff>92604</xdr:rowOff>
    </xdr:from>
    <xdr:to>
      <xdr:col>23</xdr:col>
      <xdr:colOff>307444</xdr:colOff>
      <xdr:row>19</xdr:row>
      <xdr:rowOff>152136</xdr:rowOff>
    </xdr:to>
    <mc:AlternateContent xmlns:mc="http://schemas.openxmlformats.org/markup-compatibility/2006" xmlns:a14="http://schemas.microsoft.com/office/drawing/2010/main">
      <mc:Choice Requires="a14">
        <xdr:graphicFrame macro="">
          <xdr:nvGraphicFramePr>
            <xdr:cNvPr id="35" name="Product Category 1">
              <a:extLst>
                <a:ext uri="{FF2B5EF4-FFF2-40B4-BE49-F238E27FC236}">
                  <a16:creationId xmlns:a16="http://schemas.microsoft.com/office/drawing/2014/main" id="{CA6C6B63-0995-4CFD-B658-0109F6D76506}"/>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12475102" y="1944687"/>
              <a:ext cx="1828800" cy="17264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194468</xdr:colOff>
      <xdr:row>19</xdr:row>
      <xdr:rowOff>146843</xdr:rowOff>
    </xdr:from>
    <xdr:to>
      <xdr:col>31</xdr:col>
      <xdr:colOff>197643</xdr:colOff>
      <xdr:row>29</xdr:row>
      <xdr:rowOff>21166</xdr:rowOff>
    </xdr:to>
    <mc:AlternateContent xmlns:mc="http://schemas.openxmlformats.org/markup-compatibility/2006" xmlns:a14="http://schemas.microsoft.com/office/drawing/2010/main">
      <mc:Choice Requires="a14">
        <xdr:graphicFrame macro="">
          <xdr:nvGraphicFramePr>
            <xdr:cNvPr id="36" name="Country 1">
              <a:extLst>
                <a:ext uri="{FF2B5EF4-FFF2-40B4-BE49-F238E27FC236}">
                  <a16:creationId xmlns:a16="http://schemas.microsoft.com/office/drawing/2014/main" id="{D275D72B-2630-4854-BEA2-F69A2C442324}"/>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7233635" y="3665801"/>
              <a:ext cx="1828800" cy="17264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330729</xdr:colOff>
      <xdr:row>20</xdr:row>
      <xdr:rowOff>112448</xdr:rowOff>
    </xdr:from>
    <xdr:to>
      <xdr:col>23</xdr:col>
      <xdr:colOff>333904</xdr:colOff>
      <xdr:row>32</xdr:row>
      <xdr:rowOff>105833</xdr:rowOff>
    </xdr:to>
    <mc:AlternateContent xmlns:mc="http://schemas.openxmlformats.org/markup-compatibility/2006" xmlns:a14="http://schemas.microsoft.com/office/drawing/2010/main">
      <mc:Choice Requires="a14">
        <xdr:graphicFrame macro="">
          <xdr:nvGraphicFramePr>
            <xdr:cNvPr id="37" name="Country 2">
              <a:extLst>
                <a:ext uri="{FF2B5EF4-FFF2-40B4-BE49-F238E27FC236}">
                  <a16:creationId xmlns:a16="http://schemas.microsoft.com/office/drawing/2014/main" id="{922751B2-67C0-4891-B0FF-36724B14DE72}"/>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12501562" y="3816615"/>
              <a:ext cx="1828800" cy="221588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317499</xdr:colOff>
      <xdr:row>0</xdr:row>
      <xdr:rowOff>165366</xdr:rowOff>
    </xdr:from>
    <xdr:to>
      <xdr:col>23</xdr:col>
      <xdr:colOff>297656</xdr:colOff>
      <xdr:row>4</xdr:row>
      <xdr:rowOff>39689</xdr:rowOff>
    </xdr:to>
    <mc:AlternateContent xmlns:mc="http://schemas.openxmlformats.org/markup-compatibility/2006" xmlns:a14="http://schemas.microsoft.com/office/drawing/2010/main">
      <mc:Choice Requires="a14">
        <xdr:graphicFrame macro="">
          <xdr:nvGraphicFramePr>
            <xdr:cNvPr id="38" name="Month">
              <a:extLst>
                <a:ext uri="{FF2B5EF4-FFF2-40B4-BE49-F238E27FC236}">
                  <a16:creationId xmlns:a16="http://schemas.microsoft.com/office/drawing/2014/main" id="{F5680155-E9D7-4F26-B162-2E0A7A5FE1F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228541" y="165366"/>
              <a:ext cx="6065573" cy="61515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297656</xdr:colOff>
      <xdr:row>32</xdr:row>
      <xdr:rowOff>145521</xdr:rowOff>
    </xdr:from>
    <xdr:to>
      <xdr:col>23</xdr:col>
      <xdr:colOff>416189</xdr:colOff>
      <xdr:row>41</xdr:row>
      <xdr:rowOff>99218</xdr:rowOff>
    </xdr:to>
    <xdr:sp macro="" textlink="">
      <xdr:nvSpPr>
        <xdr:cNvPr id="39" name="Rectangle: Rounded Corners 38">
          <a:extLst>
            <a:ext uri="{FF2B5EF4-FFF2-40B4-BE49-F238E27FC236}">
              <a16:creationId xmlns:a16="http://schemas.microsoft.com/office/drawing/2014/main" id="{DCF3D276-2DA6-69F3-356A-5E262D20D396}"/>
            </a:ext>
          </a:extLst>
        </xdr:cNvPr>
        <xdr:cNvSpPr/>
      </xdr:nvSpPr>
      <xdr:spPr>
        <a:xfrm>
          <a:off x="12468489" y="6072188"/>
          <a:ext cx="1944158" cy="1620572"/>
        </a:xfrm>
        <a:prstGeom prst="roundRect">
          <a:avLst>
            <a:gd name="adj" fmla="val 12994"/>
          </a:avLst>
        </a:prstGeom>
        <a:solidFill>
          <a:schemeClr val="bg1"/>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1">
            <a:solidFill>
              <a:srgbClr val="002060"/>
            </a:solidFill>
          </a:endParaRPr>
        </a:p>
      </xdr:txBody>
    </xdr:sp>
    <xdr:clientData/>
  </xdr:twoCellAnchor>
  <xdr:twoCellAnchor>
    <xdr:from>
      <xdr:col>0</xdr:col>
      <xdr:colOff>38099</xdr:colOff>
      <xdr:row>15</xdr:row>
      <xdr:rowOff>59531</xdr:rowOff>
    </xdr:from>
    <xdr:to>
      <xdr:col>6</xdr:col>
      <xdr:colOff>370416</xdr:colOff>
      <xdr:row>40</xdr:row>
      <xdr:rowOff>158750</xdr:rowOff>
    </xdr:to>
    <mc:AlternateContent xmlns:mc="http://schemas.openxmlformats.org/markup-compatibility/2006">
      <mc:Choice xmlns:cx4="http://schemas.microsoft.com/office/drawing/2016/5/10/chartex" Requires="cx4">
        <xdr:graphicFrame macro="">
          <xdr:nvGraphicFramePr>
            <xdr:cNvPr id="40" name="Chart 39">
              <a:extLst>
                <a:ext uri="{FF2B5EF4-FFF2-40B4-BE49-F238E27FC236}">
                  <a16:creationId xmlns:a16="http://schemas.microsoft.com/office/drawing/2014/main" id="{0013F4F6-2219-474A-95F5-E99DA9BF902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38099" y="2821781"/>
              <a:ext cx="3989917" cy="4702969"/>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scilla Bassey" refreshedDate="45799.63802997685" createdVersion="8" refreshedVersion="8" minRefreshableVersion="3" recordCount="555" xr:uid="{E4D052B1-1DC7-422D-8790-CD8631DC9AE5}">
  <cacheSource type="worksheet">
    <worksheetSource name="table1"/>
  </cacheSource>
  <cacheFields count="19">
    <cacheField name="Order ID" numFmtId="0">
      <sharedItems containsSemiMixedTypes="0" containsString="0" containsNumber="1" containsInteger="1" minValue="1" maxValue="555"/>
    </cacheField>
    <cacheField name="Customer Name" numFmtId="0">
      <sharedItems/>
    </cacheField>
    <cacheField name="Product Category" numFmtId="0">
      <sharedItems count="5">
        <s v="Electronics"/>
        <s v="Books"/>
        <s v="Apparel"/>
        <s v="Groceries"/>
        <s v="Home Decor"/>
      </sharedItems>
    </cacheField>
    <cacheField name="Product Name" numFmtId="0">
      <sharedItems/>
    </cacheField>
    <cacheField name="Order Date" numFmtId="14">
      <sharedItems containsSemiMixedTypes="0" containsNonDate="0" containsDate="1" containsString="0" minDate="2024-01-01T00:00:00" maxDate="2025-12-29T00:00:00"/>
    </cacheField>
    <cacheField name="Year" numFmtId="14">
      <sharedItems count="2">
        <s v="2024"/>
        <s v="2025"/>
      </sharedItems>
    </cacheField>
    <cacheField name="Month" numFmtId="14">
      <sharedItems count="12">
        <s v="May"/>
        <s v="Oct"/>
        <s v="Jul"/>
        <s v="Mar"/>
        <s v="Nov"/>
        <s v="Jun"/>
        <s v="Dec"/>
        <s v="Feb"/>
        <s v="Sep"/>
        <s v="Aug"/>
        <s v="Jan"/>
        <s v="Apr"/>
      </sharedItems>
    </cacheField>
    <cacheField name="Day" numFmtId="14">
      <sharedItems count="7">
        <s v="Mon"/>
        <s v="Tue"/>
        <s v="Wed"/>
        <s v="Thu"/>
        <s v="Sun"/>
        <s v="Sat"/>
        <s v="Fri"/>
      </sharedItems>
    </cacheField>
    <cacheField name="Delivered Date" numFmtId="165">
      <sharedItems containsSemiMixedTypes="0" containsNonDate="0" containsDate="1" containsString="0" minDate="2024-01-10T00:00:00" maxDate="2026-01-01T00:00:00"/>
    </cacheField>
    <cacheField name="Delivery Time" numFmtId="1">
      <sharedItems containsSemiMixedTypes="0" containsString="0" containsNumber="1" containsInteger="1" minValue="1" maxValue="22"/>
    </cacheField>
    <cacheField name="Unit Price" numFmtId="166">
      <sharedItems containsSemiMixedTypes="0" containsString="0" containsNumber="1" containsInteger="1" minValue="10" maxValue="998"/>
    </cacheField>
    <cacheField name="Quantity" numFmtId="0">
      <sharedItems containsSemiMixedTypes="0" containsString="0" containsNumber="1" containsInteger="1" minValue="1" maxValue="10"/>
    </cacheField>
    <cacheField name="Revenue" numFmtId="166">
      <sharedItems containsSemiMixedTypes="0" containsString="0" containsNumber="1" containsInteger="1" minValue="13" maxValue="9740"/>
    </cacheField>
    <cacheField name="Cost" numFmtId="166">
      <sharedItems containsSemiMixedTypes="0" containsString="0" containsNumber="1" minValue="8.4500000000000011" maxValue="7305"/>
    </cacheField>
    <cacheField name="Profit" numFmtId="166">
      <sharedItems containsSemiMixedTypes="0" containsString="0" containsNumber="1" minValue="4.5499999999999989" maxValue="4615"/>
    </cacheField>
    <cacheField name="Cost Percentage" numFmtId="166">
      <sharedItems containsSemiMixedTypes="0" containsString="0" containsNumber="1" minValue="0.5" maxValue="0.85"/>
    </cacheField>
    <cacheField name="Status" numFmtId="0">
      <sharedItems count="2">
        <s v="Completed"/>
        <s v="Returned"/>
      </sharedItems>
    </cacheField>
    <cacheField name="Country" numFmtId="0">
      <sharedItems count="7">
        <s v="Australia"/>
        <s v="United Kingdom"/>
        <s v="China"/>
        <s v="Nigeria"/>
        <s v="United States"/>
        <s v="Brazil"/>
        <s v="Antarctica"/>
      </sharedItems>
    </cacheField>
    <cacheField name="Payment Method" numFmtId="0">
      <sharedItems count="4">
        <s v="Mobile Money"/>
        <s v="Credit Card"/>
        <s v="Cash"/>
        <s v="Bank Transfer"/>
      </sharedItems>
    </cacheField>
  </cacheFields>
  <extLst>
    <ext xmlns:x14="http://schemas.microsoft.com/office/spreadsheetml/2009/9/main" uri="{725AE2AE-9491-48be-B2B4-4EB974FC3084}">
      <x14:pivotCacheDefinition pivotCacheId="18528301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5">
  <r>
    <n v="1"/>
    <s v="Allison Hill"/>
    <x v="0"/>
    <s v="Smartphone"/>
    <d v="2024-05-20T00:00:00"/>
    <x v="0"/>
    <x v="0"/>
    <x v="0"/>
    <d v="2024-05-24T00:00:00"/>
    <n v="4"/>
    <n v="238"/>
    <n v="4"/>
    <n v="952"/>
    <n v="714"/>
    <n v="238"/>
    <n v="0.75"/>
    <x v="0"/>
    <x v="0"/>
    <x v="0"/>
  </r>
  <r>
    <n v="2"/>
    <s v="Lance Hoffman"/>
    <x v="1"/>
    <s v="Fiction"/>
    <d v="2024-10-29T00:00:00"/>
    <x v="0"/>
    <x v="1"/>
    <x v="1"/>
    <d v="2024-11-04T00:00:00"/>
    <n v="6"/>
    <n v="42"/>
    <n v="7"/>
    <n v="294"/>
    <n v="147"/>
    <n v="147"/>
    <n v="0.5"/>
    <x v="0"/>
    <x v="0"/>
    <x v="1"/>
  </r>
  <r>
    <n v="3"/>
    <s v="Brent Abbott"/>
    <x v="2"/>
    <s v="Sneakers"/>
    <d v="2024-10-28T00:00:00"/>
    <x v="0"/>
    <x v="1"/>
    <x v="0"/>
    <d v="2024-11-07T00:00:00"/>
    <n v="10"/>
    <n v="838"/>
    <n v="5"/>
    <n v="4190"/>
    <n v="3142.5"/>
    <n v="1047.5"/>
    <n v="0.75"/>
    <x v="0"/>
    <x v="1"/>
    <x v="1"/>
  </r>
  <r>
    <n v="4"/>
    <s v="Edward Fuller"/>
    <x v="3"/>
    <s v="Cereal"/>
    <d v="2024-05-22T00:00:00"/>
    <x v="0"/>
    <x v="0"/>
    <x v="2"/>
    <d v="2024-05-27T00:00:00"/>
    <n v="5"/>
    <n v="230"/>
    <n v="3"/>
    <n v="690"/>
    <n v="379.50000000000006"/>
    <n v="310.49999999999994"/>
    <n v="0.55000000000000004"/>
    <x v="0"/>
    <x v="1"/>
    <x v="1"/>
  </r>
  <r>
    <n v="5"/>
    <s v="Melinda Jones"/>
    <x v="0"/>
    <s v="Headphones"/>
    <d v="2024-10-01T00:00:00"/>
    <x v="0"/>
    <x v="1"/>
    <x v="1"/>
    <d v="2024-10-17T00:00:00"/>
    <n v="16"/>
    <n v="954"/>
    <n v="2"/>
    <n v="1908"/>
    <n v="1240.2"/>
    <n v="667.8"/>
    <n v="0.65"/>
    <x v="1"/>
    <x v="2"/>
    <x v="2"/>
  </r>
  <r>
    <n v="6"/>
    <s v="Andrew Stewart"/>
    <x v="4"/>
    <s v="Vase"/>
    <d v="2024-07-04T00:00:00"/>
    <x v="0"/>
    <x v="2"/>
    <x v="3"/>
    <d v="2024-07-10T00:00:00"/>
    <n v="6"/>
    <n v="206"/>
    <n v="10"/>
    <n v="2060"/>
    <n v="1545"/>
    <n v="515"/>
    <n v="0.75"/>
    <x v="0"/>
    <x v="3"/>
    <x v="2"/>
  </r>
  <r>
    <n v="7"/>
    <s v="Nicole Patterson"/>
    <x v="3"/>
    <s v="Cereal"/>
    <d v="2024-03-24T00:00:00"/>
    <x v="0"/>
    <x v="3"/>
    <x v="4"/>
    <d v="2024-04-05T00:00:00"/>
    <n v="12"/>
    <n v="373"/>
    <n v="6"/>
    <n v="2238"/>
    <n v="1230.9000000000001"/>
    <n v="1007.0999999999999"/>
    <n v="0.55000000000000004"/>
    <x v="1"/>
    <x v="0"/>
    <x v="2"/>
  </r>
  <r>
    <n v="8"/>
    <s v="Anthony Rodriguez"/>
    <x v="0"/>
    <s v="Camera"/>
    <d v="2024-11-21T00:00:00"/>
    <x v="0"/>
    <x v="4"/>
    <x v="3"/>
    <d v="2024-12-01T00:00:00"/>
    <n v="10"/>
    <n v="556"/>
    <n v="3"/>
    <n v="1668"/>
    <n v="1334.4"/>
    <n v="333.59999999999991"/>
    <n v="0.8"/>
    <x v="0"/>
    <x v="3"/>
    <x v="1"/>
  </r>
  <r>
    <n v="9"/>
    <s v="Shannon Smith"/>
    <x v="3"/>
    <s v="Milk"/>
    <d v="2024-05-18T00:00:00"/>
    <x v="0"/>
    <x v="0"/>
    <x v="5"/>
    <d v="2024-05-22T00:00:00"/>
    <n v="4"/>
    <n v="234"/>
    <n v="9"/>
    <n v="2106"/>
    <n v="1053"/>
    <n v="1053"/>
    <n v="0.5"/>
    <x v="0"/>
    <x v="3"/>
    <x v="1"/>
  </r>
  <r>
    <n v="10"/>
    <s v="Pamela Romero"/>
    <x v="2"/>
    <s v="T-Shirt"/>
    <d v="2024-06-10T00:00:00"/>
    <x v="0"/>
    <x v="5"/>
    <x v="0"/>
    <d v="2024-06-25T00:00:00"/>
    <n v="15"/>
    <n v="284"/>
    <n v="7"/>
    <n v="1988"/>
    <n v="1292.2"/>
    <n v="695.8"/>
    <n v="0.65"/>
    <x v="1"/>
    <x v="0"/>
    <x v="1"/>
  </r>
  <r>
    <n v="11"/>
    <s v="Tammy Sellers"/>
    <x v="4"/>
    <s v="Curtains"/>
    <d v="2024-12-01T00:00:00"/>
    <x v="0"/>
    <x v="6"/>
    <x v="4"/>
    <d v="2024-12-10T00:00:00"/>
    <n v="9"/>
    <n v="415"/>
    <n v="8"/>
    <n v="3320"/>
    <n v="2158"/>
    <n v="1162"/>
    <n v="0.65"/>
    <x v="0"/>
    <x v="3"/>
    <x v="2"/>
  </r>
  <r>
    <n v="12"/>
    <s v="Joseph Obrien"/>
    <x v="1"/>
    <s v="Children's Book"/>
    <d v="2024-07-04T00:00:00"/>
    <x v="0"/>
    <x v="2"/>
    <x v="3"/>
    <d v="2024-07-07T00:00:00"/>
    <n v="3"/>
    <n v="151"/>
    <n v="4"/>
    <n v="604"/>
    <n v="362.4"/>
    <n v="241.60000000000002"/>
    <n v="0.6"/>
    <x v="0"/>
    <x v="3"/>
    <x v="1"/>
  </r>
  <r>
    <n v="13"/>
    <s v="Austin Smith"/>
    <x v="0"/>
    <s v="Smartphone"/>
    <d v="2024-03-19T00:00:00"/>
    <x v="0"/>
    <x v="3"/>
    <x v="1"/>
    <d v="2024-03-29T00:00:00"/>
    <n v="10"/>
    <n v="821"/>
    <n v="3"/>
    <n v="2463"/>
    <n v="1847.25"/>
    <n v="615.75"/>
    <n v="0.75"/>
    <x v="1"/>
    <x v="3"/>
    <x v="3"/>
  </r>
  <r>
    <n v="14"/>
    <s v="David Caldwell"/>
    <x v="0"/>
    <s v="Headphones"/>
    <d v="2024-07-14T00:00:00"/>
    <x v="0"/>
    <x v="2"/>
    <x v="4"/>
    <d v="2024-07-28T00:00:00"/>
    <n v="14"/>
    <n v="489"/>
    <n v="10"/>
    <n v="4890"/>
    <n v="3178.5"/>
    <n v="1711.5"/>
    <n v="0.65"/>
    <x v="1"/>
    <x v="3"/>
    <x v="2"/>
  </r>
  <r>
    <n v="15"/>
    <s v="Matthew Gomez"/>
    <x v="0"/>
    <s v="Smartphone"/>
    <d v="2024-12-15T00:00:00"/>
    <x v="0"/>
    <x v="6"/>
    <x v="4"/>
    <d v="2024-12-24T00:00:00"/>
    <n v="9"/>
    <n v="778"/>
    <n v="9"/>
    <n v="7002"/>
    <n v="5251.5"/>
    <n v="1750.5"/>
    <n v="0.75"/>
    <x v="0"/>
    <x v="4"/>
    <x v="2"/>
  </r>
  <r>
    <n v="16"/>
    <s v="Maria Brown"/>
    <x v="4"/>
    <s v="Wall Art"/>
    <d v="2024-03-21T00:00:00"/>
    <x v="0"/>
    <x v="3"/>
    <x v="3"/>
    <d v="2024-03-29T00:00:00"/>
    <n v="8"/>
    <n v="13"/>
    <n v="8"/>
    <n v="104"/>
    <n v="72.8"/>
    <n v="31.200000000000003"/>
    <n v="0.7"/>
    <x v="1"/>
    <x v="3"/>
    <x v="3"/>
  </r>
  <r>
    <n v="17"/>
    <s v="Clifford Ford"/>
    <x v="2"/>
    <s v="Dress"/>
    <d v="2024-02-24T00:00:00"/>
    <x v="0"/>
    <x v="7"/>
    <x v="5"/>
    <d v="2024-03-03T00:00:00"/>
    <n v="8"/>
    <n v="871"/>
    <n v="5"/>
    <n v="4355"/>
    <n v="3048.5"/>
    <n v="1306.5"/>
    <n v="0.7"/>
    <x v="1"/>
    <x v="3"/>
    <x v="0"/>
  </r>
  <r>
    <n v="18"/>
    <s v="Tammy Allison"/>
    <x v="2"/>
    <s v="Jeans"/>
    <d v="2024-07-10T00:00:00"/>
    <x v="0"/>
    <x v="2"/>
    <x v="2"/>
    <d v="2024-07-19T00:00:00"/>
    <n v="9"/>
    <n v="562"/>
    <n v="3"/>
    <n v="1686"/>
    <n v="1180.1999999999998"/>
    <n v="505.80000000000018"/>
    <n v="0.7"/>
    <x v="0"/>
    <x v="1"/>
    <x v="3"/>
  </r>
  <r>
    <n v="19"/>
    <s v="Rachel Gibson"/>
    <x v="1"/>
    <s v="Biography"/>
    <d v="2024-09-07T00:00:00"/>
    <x v="0"/>
    <x v="8"/>
    <x v="5"/>
    <d v="2024-09-17T00:00:00"/>
    <n v="10"/>
    <n v="124"/>
    <n v="1"/>
    <n v="124"/>
    <n v="68.2"/>
    <n v="55.8"/>
    <n v="0.55000000000000004"/>
    <x v="0"/>
    <x v="4"/>
    <x v="0"/>
  </r>
  <r>
    <n v="20"/>
    <s v="Lauren Daniels"/>
    <x v="0"/>
    <s v="Laptop"/>
    <d v="2024-10-17T00:00:00"/>
    <x v="0"/>
    <x v="1"/>
    <x v="3"/>
    <d v="2024-10-23T00:00:00"/>
    <n v="6"/>
    <n v="97"/>
    <n v="2"/>
    <n v="194"/>
    <n v="164.9"/>
    <n v="29.099999999999994"/>
    <n v="0.85"/>
    <x v="0"/>
    <x v="3"/>
    <x v="3"/>
  </r>
  <r>
    <n v="21"/>
    <s v="Joseph Obrien"/>
    <x v="1"/>
    <s v="Children's Book"/>
    <d v="2024-07-04T00:00:00"/>
    <x v="0"/>
    <x v="2"/>
    <x v="3"/>
    <d v="2024-07-07T00:00:00"/>
    <n v="3"/>
    <n v="151"/>
    <n v="4"/>
    <n v="604"/>
    <n v="362.4"/>
    <n v="241.60000000000002"/>
    <n v="0.6"/>
    <x v="0"/>
    <x v="3"/>
    <x v="0"/>
  </r>
  <r>
    <n v="22"/>
    <s v="Amanda Miller"/>
    <x v="1"/>
    <s v="Cookbook"/>
    <d v="2024-08-04T00:00:00"/>
    <x v="0"/>
    <x v="9"/>
    <x v="4"/>
    <d v="2024-08-16T00:00:00"/>
    <n v="12"/>
    <n v="961"/>
    <n v="4"/>
    <n v="3844"/>
    <n v="2498.6"/>
    <n v="1345.4"/>
    <n v="0.65"/>
    <x v="1"/>
    <x v="3"/>
    <x v="0"/>
  </r>
  <r>
    <n v="23"/>
    <s v="Michael Evans"/>
    <x v="4"/>
    <s v="Wall Art"/>
    <d v="2024-12-09T00:00:00"/>
    <x v="0"/>
    <x v="6"/>
    <x v="0"/>
    <d v="2024-12-12T00:00:00"/>
    <n v="3"/>
    <n v="458"/>
    <n v="6"/>
    <n v="2748"/>
    <n v="1923.6"/>
    <n v="824.40000000000009"/>
    <n v="0.7"/>
    <x v="0"/>
    <x v="3"/>
    <x v="1"/>
  </r>
  <r>
    <n v="24"/>
    <s v="Angel Lewis MD"/>
    <x v="2"/>
    <s v="Jeans"/>
    <d v="2024-02-02T00:00:00"/>
    <x v="0"/>
    <x v="7"/>
    <x v="6"/>
    <d v="2024-02-12T00:00:00"/>
    <n v="10"/>
    <n v="31"/>
    <n v="6"/>
    <n v="186"/>
    <n v="130.19999999999999"/>
    <n v="55.800000000000011"/>
    <n v="0.7"/>
    <x v="0"/>
    <x v="3"/>
    <x v="2"/>
  </r>
  <r>
    <n v="25"/>
    <s v="Joshua Turner"/>
    <x v="1"/>
    <s v="Non-Fiction"/>
    <d v="2024-01-04T00:00:00"/>
    <x v="0"/>
    <x v="10"/>
    <x v="3"/>
    <d v="2024-01-15T00:00:00"/>
    <n v="11"/>
    <n v="734"/>
    <n v="2"/>
    <n v="1468"/>
    <n v="734"/>
    <n v="734"/>
    <n v="0.5"/>
    <x v="0"/>
    <x v="3"/>
    <x v="3"/>
  </r>
  <r>
    <n v="26"/>
    <s v="Douglas Clark"/>
    <x v="0"/>
    <s v="Smartphone"/>
    <d v="2024-06-18T00:00:00"/>
    <x v="0"/>
    <x v="5"/>
    <x v="1"/>
    <d v="2024-06-29T00:00:00"/>
    <n v="11"/>
    <n v="536"/>
    <n v="2"/>
    <n v="1072"/>
    <n v="804"/>
    <n v="268"/>
    <n v="0.75"/>
    <x v="1"/>
    <x v="0"/>
    <x v="0"/>
  </r>
  <r>
    <n v="27"/>
    <s v="Kimberly Davenport"/>
    <x v="3"/>
    <s v="Milk"/>
    <d v="2024-08-27T00:00:00"/>
    <x v="0"/>
    <x v="9"/>
    <x v="1"/>
    <d v="2024-08-30T00:00:00"/>
    <n v="3"/>
    <n v="200"/>
    <n v="1"/>
    <n v="200"/>
    <n v="100"/>
    <n v="100"/>
    <n v="0.5"/>
    <x v="0"/>
    <x v="3"/>
    <x v="3"/>
  </r>
  <r>
    <n v="28"/>
    <s v="Richard Rodriguez"/>
    <x v="1"/>
    <s v="Fiction"/>
    <d v="2024-01-26T00:00:00"/>
    <x v="0"/>
    <x v="10"/>
    <x v="6"/>
    <d v="2024-02-07T00:00:00"/>
    <n v="12"/>
    <n v="866"/>
    <n v="9"/>
    <n v="7794"/>
    <n v="3897"/>
    <n v="3897"/>
    <n v="0.5"/>
    <x v="0"/>
    <x v="0"/>
    <x v="2"/>
  </r>
  <r>
    <n v="29"/>
    <s v="Matthew Ross"/>
    <x v="2"/>
    <s v="Sneakers"/>
    <d v="2024-09-05T00:00:00"/>
    <x v="0"/>
    <x v="8"/>
    <x v="3"/>
    <d v="2024-09-19T00:00:00"/>
    <n v="14"/>
    <n v="228"/>
    <n v="8"/>
    <n v="1824"/>
    <n v="1368"/>
    <n v="456"/>
    <n v="0.75"/>
    <x v="0"/>
    <x v="1"/>
    <x v="2"/>
  </r>
  <r>
    <n v="30"/>
    <s v="Victoria Johnson"/>
    <x v="3"/>
    <s v="Juice"/>
    <d v="2024-12-04T00:00:00"/>
    <x v="0"/>
    <x v="6"/>
    <x v="2"/>
    <d v="2024-12-11T00:00:00"/>
    <n v="7"/>
    <n v="168"/>
    <n v="8"/>
    <n v="1344"/>
    <n v="739.2"/>
    <n v="604.79999999999995"/>
    <n v="0.55000000000000004"/>
    <x v="0"/>
    <x v="0"/>
    <x v="1"/>
  </r>
  <r>
    <n v="31"/>
    <s v="Stephanie Lee"/>
    <x v="0"/>
    <s v="Camera"/>
    <d v="2024-10-04T00:00:00"/>
    <x v="0"/>
    <x v="1"/>
    <x v="6"/>
    <d v="2024-10-07T00:00:00"/>
    <n v="3"/>
    <n v="775"/>
    <n v="1"/>
    <n v="775"/>
    <n v="620"/>
    <n v="155"/>
    <n v="0.8"/>
    <x v="0"/>
    <x v="4"/>
    <x v="1"/>
  </r>
  <r>
    <n v="32"/>
    <s v="Benjamin Beck"/>
    <x v="1"/>
    <s v="Children's Book"/>
    <d v="2024-09-14T00:00:00"/>
    <x v="0"/>
    <x v="8"/>
    <x v="5"/>
    <d v="2024-09-19T00:00:00"/>
    <n v="5"/>
    <n v="171"/>
    <n v="9"/>
    <n v="1539"/>
    <n v="923.4"/>
    <n v="615.6"/>
    <n v="0.6"/>
    <x v="0"/>
    <x v="0"/>
    <x v="2"/>
  </r>
  <r>
    <n v="33"/>
    <s v="Stephanie Gilbert"/>
    <x v="0"/>
    <s v="Camera"/>
    <d v="2024-05-06T00:00:00"/>
    <x v="0"/>
    <x v="0"/>
    <x v="0"/>
    <d v="2024-05-19T00:00:00"/>
    <n v="13"/>
    <n v="618"/>
    <n v="10"/>
    <n v="6180"/>
    <n v="4944"/>
    <n v="1236"/>
    <n v="0.8"/>
    <x v="0"/>
    <x v="0"/>
    <x v="3"/>
  </r>
  <r>
    <n v="34"/>
    <s v="Jeffrey Carpenter"/>
    <x v="3"/>
    <s v="Juice"/>
    <d v="2024-10-16T00:00:00"/>
    <x v="0"/>
    <x v="1"/>
    <x v="2"/>
    <d v="2024-10-21T00:00:00"/>
    <n v="5"/>
    <n v="333"/>
    <n v="9"/>
    <n v="2997"/>
    <n v="1648.3500000000001"/>
    <n v="1348.6499999999999"/>
    <n v="0.55000000000000004"/>
    <x v="1"/>
    <x v="4"/>
    <x v="3"/>
  </r>
  <r>
    <n v="35"/>
    <s v="Curtis Johnson"/>
    <x v="4"/>
    <s v="Table Lamp"/>
    <d v="2024-01-05T00:00:00"/>
    <x v="0"/>
    <x v="10"/>
    <x v="6"/>
    <d v="2024-01-10T00:00:00"/>
    <n v="5"/>
    <n v="646"/>
    <n v="8"/>
    <n v="5168"/>
    <n v="3876"/>
    <n v="1292"/>
    <n v="0.75"/>
    <x v="0"/>
    <x v="3"/>
    <x v="3"/>
  </r>
  <r>
    <n v="36"/>
    <s v="Michael Snyder"/>
    <x v="1"/>
    <s v="Non-Fiction"/>
    <d v="2024-09-16T00:00:00"/>
    <x v="0"/>
    <x v="8"/>
    <x v="0"/>
    <d v="2024-09-21T00:00:00"/>
    <n v="5"/>
    <n v="497"/>
    <n v="5"/>
    <n v="2485"/>
    <n v="1242.5"/>
    <n v="1242.5"/>
    <n v="0.5"/>
    <x v="0"/>
    <x v="4"/>
    <x v="0"/>
  </r>
  <r>
    <n v="37"/>
    <s v="Melissa Marshall"/>
    <x v="4"/>
    <s v="Cushion"/>
    <d v="2024-03-21T00:00:00"/>
    <x v="0"/>
    <x v="3"/>
    <x v="3"/>
    <d v="2024-04-04T00:00:00"/>
    <n v="14"/>
    <n v="863"/>
    <n v="8"/>
    <n v="6904"/>
    <n v="4487.6000000000004"/>
    <n v="2416.3999999999996"/>
    <n v="0.65"/>
    <x v="1"/>
    <x v="3"/>
    <x v="3"/>
  </r>
  <r>
    <n v="38"/>
    <s v="Michelle Wagner"/>
    <x v="1"/>
    <s v="Fiction"/>
    <d v="2024-12-07T00:00:00"/>
    <x v="0"/>
    <x v="6"/>
    <x v="5"/>
    <d v="2024-12-19T00:00:00"/>
    <n v="12"/>
    <n v="316"/>
    <n v="9"/>
    <n v="2844"/>
    <n v="1422"/>
    <n v="1422"/>
    <n v="0.5"/>
    <x v="0"/>
    <x v="3"/>
    <x v="0"/>
  </r>
  <r>
    <n v="39"/>
    <s v="Sara Ramirez"/>
    <x v="4"/>
    <s v="Table Lamp"/>
    <d v="2024-02-24T00:00:00"/>
    <x v="0"/>
    <x v="7"/>
    <x v="5"/>
    <d v="2024-02-29T00:00:00"/>
    <n v="5"/>
    <n v="169"/>
    <n v="9"/>
    <n v="1521"/>
    <n v="1140.75"/>
    <n v="380.25"/>
    <n v="0.75"/>
    <x v="1"/>
    <x v="4"/>
    <x v="2"/>
  </r>
  <r>
    <n v="40"/>
    <s v="George Orozco"/>
    <x v="2"/>
    <s v="Jacket"/>
    <d v="2024-04-14T00:00:00"/>
    <x v="0"/>
    <x v="11"/>
    <x v="4"/>
    <d v="2024-04-28T00:00:00"/>
    <n v="14"/>
    <n v="527"/>
    <n v="5"/>
    <n v="2635"/>
    <n v="2108"/>
    <n v="527"/>
    <n v="0.8"/>
    <x v="0"/>
    <x v="2"/>
    <x v="1"/>
  </r>
  <r>
    <n v="41"/>
    <s v="Joshua Perry"/>
    <x v="0"/>
    <s v="Headphones"/>
    <d v="2024-05-21T00:00:00"/>
    <x v="0"/>
    <x v="0"/>
    <x v="1"/>
    <d v="2024-05-25T00:00:00"/>
    <n v="4"/>
    <n v="13"/>
    <n v="1"/>
    <n v="13"/>
    <n v="8.4500000000000011"/>
    <n v="4.5499999999999989"/>
    <n v="0.65"/>
    <x v="1"/>
    <x v="4"/>
    <x v="2"/>
  </r>
  <r>
    <n v="42"/>
    <s v="Aaron Bell"/>
    <x v="4"/>
    <s v="Curtains"/>
    <d v="2024-08-14T00:00:00"/>
    <x v="0"/>
    <x v="9"/>
    <x v="2"/>
    <d v="2024-08-21T00:00:00"/>
    <n v="7"/>
    <n v="732"/>
    <n v="9"/>
    <n v="6588"/>
    <n v="4282.2"/>
    <n v="2305.8000000000002"/>
    <n v="0.65"/>
    <x v="0"/>
    <x v="2"/>
    <x v="2"/>
  </r>
  <r>
    <n v="43"/>
    <s v="Stephanie Freeman"/>
    <x v="0"/>
    <s v="Smartphone"/>
    <d v="2024-12-19T00:00:00"/>
    <x v="0"/>
    <x v="6"/>
    <x v="3"/>
    <d v="2024-12-25T00:00:00"/>
    <n v="6"/>
    <n v="568"/>
    <n v="3"/>
    <n v="1704"/>
    <n v="1278"/>
    <n v="426"/>
    <n v="0.75"/>
    <x v="1"/>
    <x v="0"/>
    <x v="3"/>
  </r>
  <r>
    <n v="44"/>
    <s v="Rebecca Ramsey"/>
    <x v="1"/>
    <s v="Non-Fiction"/>
    <d v="2024-08-08T00:00:00"/>
    <x v="0"/>
    <x v="9"/>
    <x v="3"/>
    <d v="2024-08-12T00:00:00"/>
    <n v="4"/>
    <n v="52"/>
    <n v="3"/>
    <n v="156"/>
    <n v="78"/>
    <n v="78"/>
    <n v="0.5"/>
    <x v="0"/>
    <x v="4"/>
    <x v="3"/>
  </r>
  <r>
    <n v="45"/>
    <s v="Mary Miller"/>
    <x v="4"/>
    <s v="Curtains"/>
    <d v="2024-12-15T00:00:00"/>
    <x v="0"/>
    <x v="6"/>
    <x v="4"/>
    <d v="2024-12-26T00:00:00"/>
    <n v="11"/>
    <n v="692"/>
    <n v="4"/>
    <n v="2768"/>
    <n v="1799.2"/>
    <n v="968.8"/>
    <n v="0.65"/>
    <x v="1"/>
    <x v="0"/>
    <x v="1"/>
  </r>
  <r>
    <n v="46"/>
    <s v="Andre Wright"/>
    <x v="2"/>
    <s v="T-Shirt"/>
    <d v="2024-07-14T00:00:00"/>
    <x v="0"/>
    <x v="2"/>
    <x v="4"/>
    <d v="2024-07-22T00:00:00"/>
    <n v="8"/>
    <n v="889"/>
    <n v="1"/>
    <n v="889"/>
    <n v="577.85"/>
    <n v="311.14999999999998"/>
    <n v="0.65"/>
    <x v="0"/>
    <x v="2"/>
    <x v="0"/>
  </r>
  <r>
    <n v="47"/>
    <s v="Jeffrey Wood"/>
    <x v="1"/>
    <s v="Biography"/>
    <d v="2024-01-15T00:00:00"/>
    <x v="0"/>
    <x v="10"/>
    <x v="0"/>
    <d v="2024-01-18T00:00:00"/>
    <n v="3"/>
    <n v="908"/>
    <n v="2"/>
    <n v="1816"/>
    <n v="998.80000000000007"/>
    <n v="817.19999999999993"/>
    <n v="0.55000000000000004"/>
    <x v="1"/>
    <x v="4"/>
    <x v="3"/>
  </r>
  <r>
    <n v="48"/>
    <s v="Samuel Rivas"/>
    <x v="0"/>
    <s v="Headphones"/>
    <d v="2024-01-01T00:00:00"/>
    <x v="0"/>
    <x v="10"/>
    <x v="0"/>
    <d v="2024-01-15T00:00:00"/>
    <n v="14"/>
    <n v="957"/>
    <n v="9"/>
    <n v="8613"/>
    <n v="5598.45"/>
    <n v="3014.55"/>
    <n v="0.65"/>
    <x v="1"/>
    <x v="1"/>
    <x v="3"/>
  </r>
  <r>
    <n v="49"/>
    <s v="Daniel Salinas"/>
    <x v="2"/>
    <s v="Jacket"/>
    <d v="2024-08-08T00:00:00"/>
    <x v="0"/>
    <x v="9"/>
    <x v="3"/>
    <d v="2024-08-15T00:00:00"/>
    <n v="7"/>
    <n v="981"/>
    <n v="2"/>
    <n v="1962"/>
    <n v="1569.6000000000001"/>
    <n v="392.39999999999986"/>
    <n v="0.8"/>
    <x v="1"/>
    <x v="3"/>
    <x v="1"/>
  </r>
  <r>
    <n v="50"/>
    <s v="Michael West"/>
    <x v="3"/>
    <s v="Cereal"/>
    <d v="2024-10-10T00:00:00"/>
    <x v="0"/>
    <x v="1"/>
    <x v="3"/>
    <d v="2024-10-13T00:00:00"/>
    <n v="3"/>
    <n v="206"/>
    <n v="3"/>
    <n v="618"/>
    <n v="339.90000000000003"/>
    <n v="278.09999999999997"/>
    <n v="0.55000000000000004"/>
    <x v="1"/>
    <x v="2"/>
    <x v="1"/>
  </r>
  <r>
    <n v="51"/>
    <s v="Elizabeth Ward"/>
    <x v="3"/>
    <s v="Milk"/>
    <d v="2024-12-11T00:00:00"/>
    <x v="0"/>
    <x v="6"/>
    <x v="2"/>
    <d v="2024-12-21T00:00:00"/>
    <n v="10"/>
    <n v="533"/>
    <n v="4"/>
    <n v="2132"/>
    <n v="1066"/>
    <n v="1066"/>
    <n v="0.5"/>
    <x v="1"/>
    <x v="2"/>
    <x v="3"/>
  </r>
  <r>
    <n v="52"/>
    <s v="Kristen Terry"/>
    <x v="0"/>
    <s v="Tablet"/>
    <d v="2024-09-20T00:00:00"/>
    <x v="0"/>
    <x v="8"/>
    <x v="6"/>
    <d v="2024-09-27T00:00:00"/>
    <n v="7"/>
    <n v="353"/>
    <n v="10"/>
    <n v="3530"/>
    <n v="2471"/>
    <n v="1059"/>
    <n v="0.7"/>
    <x v="1"/>
    <x v="0"/>
    <x v="3"/>
  </r>
  <r>
    <n v="53"/>
    <s v="David Grant"/>
    <x v="1"/>
    <s v="Fiction"/>
    <d v="2024-08-21T00:00:00"/>
    <x v="0"/>
    <x v="9"/>
    <x v="2"/>
    <d v="2024-09-01T00:00:00"/>
    <n v="11"/>
    <n v="917"/>
    <n v="7"/>
    <n v="6419"/>
    <n v="3209.5"/>
    <n v="3209.5"/>
    <n v="0.5"/>
    <x v="0"/>
    <x v="3"/>
    <x v="0"/>
  </r>
  <r>
    <n v="54"/>
    <s v="Kevin Patterson"/>
    <x v="3"/>
    <s v="Milk"/>
    <d v="2024-07-23T00:00:00"/>
    <x v="0"/>
    <x v="2"/>
    <x v="1"/>
    <d v="2024-07-29T00:00:00"/>
    <n v="6"/>
    <n v="161"/>
    <n v="4"/>
    <n v="644"/>
    <n v="322"/>
    <n v="322"/>
    <n v="0.5"/>
    <x v="0"/>
    <x v="3"/>
    <x v="3"/>
  </r>
  <r>
    <n v="55"/>
    <s v="Juan Moore"/>
    <x v="3"/>
    <s v="Pasta"/>
    <d v="2024-03-31T00:00:00"/>
    <x v="0"/>
    <x v="3"/>
    <x v="4"/>
    <d v="2024-04-05T00:00:00"/>
    <n v="5"/>
    <n v="485"/>
    <n v="9"/>
    <n v="4365"/>
    <n v="2619"/>
    <n v="1746"/>
    <n v="0.6"/>
    <x v="0"/>
    <x v="0"/>
    <x v="1"/>
  </r>
  <r>
    <n v="56"/>
    <s v="Dwayne Campbell"/>
    <x v="0"/>
    <s v="Headphones"/>
    <d v="2024-03-09T00:00:00"/>
    <x v="0"/>
    <x v="3"/>
    <x v="5"/>
    <d v="2024-03-13T00:00:00"/>
    <n v="4"/>
    <n v="693"/>
    <n v="8"/>
    <n v="5544"/>
    <n v="3603.6"/>
    <n v="1940.4"/>
    <n v="0.65"/>
    <x v="1"/>
    <x v="3"/>
    <x v="0"/>
  </r>
  <r>
    <n v="57"/>
    <s v="Samantha Morse"/>
    <x v="2"/>
    <s v="Sneakers"/>
    <d v="2024-08-18T00:00:00"/>
    <x v="0"/>
    <x v="9"/>
    <x v="4"/>
    <d v="2024-08-28T00:00:00"/>
    <n v="10"/>
    <n v="779"/>
    <n v="5"/>
    <n v="3895"/>
    <n v="2921.25"/>
    <n v="973.75"/>
    <n v="0.75"/>
    <x v="1"/>
    <x v="0"/>
    <x v="2"/>
  </r>
  <r>
    <n v="58"/>
    <s v="Kathryn Snyder"/>
    <x v="3"/>
    <s v="Pasta"/>
    <d v="2024-05-20T00:00:00"/>
    <x v="0"/>
    <x v="0"/>
    <x v="0"/>
    <d v="2024-05-31T00:00:00"/>
    <n v="11"/>
    <n v="89"/>
    <n v="8"/>
    <n v="712"/>
    <n v="427.2"/>
    <n v="284.8"/>
    <n v="0.6"/>
    <x v="0"/>
    <x v="3"/>
    <x v="1"/>
  </r>
  <r>
    <n v="59"/>
    <s v="Alicia Hubbard"/>
    <x v="4"/>
    <s v="Cushion"/>
    <d v="2024-06-12T00:00:00"/>
    <x v="0"/>
    <x v="5"/>
    <x v="2"/>
    <d v="2024-06-16T00:00:00"/>
    <n v="4"/>
    <n v="92"/>
    <n v="9"/>
    <n v="828"/>
    <n v="538.20000000000005"/>
    <n v="289.79999999999995"/>
    <n v="0.65"/>
    <x v="0"/>
    <x v="0"/>
    <x v="1"/>
  </r>
  <r>
    <n v="60"/>
    <s v="Tanya Kim"/>
    <x v="2"/>
    <s v="Jacket"/>
    <d v="2024-08-11T00:00:00"/>
    <x v="0"/>
    <x v="9"/>
    <x v="4"/>
    <d v="2024-08-25T00:00:00"/>
    <n v="14"/>
    <n v="39"/>
    <n v="8"/>
    <n v="312"/>
    <n v="249.60000000000002"/>
    <n v="62.399999999999977"/>
    <n v="0.8"/>
    <x v="1"/>
    <x v="2"/>
    <x v="1"/>
  </r>
  <r>
    <n v="61"/>
    <s v="Bruce Collier"/>
    <x v="1"/>
    <s v="Cookbook"/>
    <d v="2024-12-05T00:00:00"/>
    <x v="0"/>
    <x v="6"/>
    <x v="3"/>
    <d v="2024-12-12T00:00:00"/>
    <n v="7"/>
    <n v="95"/>
    <n v="1"/>
    <n v="95"/>
    <n v="61.75"/>
    <n v="33.25"/>
    <n v="0.65"/>
    <x v="0"/>
    <x v="3"/>
    <x v="0"/>
  </r>
  <r>
    <n v="62"/>
    <s v="Kimberly Gibson"/>
    <x v="0"/>
    <s v="Headphones"/>
    <d v="2024-01-10T00:00:00"/>
    <x v="0"/>
    <x v="10"/>
    <x v="2"/>
    <d v="2024-01-14T00:00:00"/>
    <n v="4"/>
    <n v="63"/>
    <n v="9"/>
    <n v="567"/>
    <n v="368.55"/>
    <n v="198.45"/>
    <n v="0.65"/>
    <x v="1"/>
    <x v="4"/>
    <x v="0"/>
  </r>
  <r>
    <n v="63"/>
    <s v="Reginald Williams"/>
    <x v="0"/>
    <s v="Smartphone"/>
    <d v="2024-01-16T00:00:00"/>
    <x v="0"/>
    <x v="10"/>
    <x v="1"/>
    <d v="2024-01-29T00:00:00"/>
    <n v="13"/>
    <n v="214"/>
    <n v="4"/>
    <n v="856"/>
    <n v="642"/>
    <n v="214"/>
    <n v="0.75"/>
    <x v="1"/>
    <x v="1"/>
    <x v="0"/>
  </r>
  <r>
    <n v="64"/>
    <s v="Amanda Shaw"/>
    <x v="2"/>
    <s v="Jeans"/>
    <d v="2024-03-05T00:00:00"/>
    <x v="0"/>
    <x v="3"/>
    <x v="1"/>
    <d v="2024-03-14T00:00:00"/>
    <n v="9"/>
    <n v="695"/>
    <n v="8"/>
    <n v="5560"/>
    <n v="3891.9999999999995"/>
    <n v="1668.0000000000005"/>
    <n v="0.7"/>
    <x v="0"/>
    <x v="0"/>
    <x v="1"/>
  </r>
  <r>
    <n v="65"/>
    <s v="Alexis Thomas"/>
    <x v="3"/>
    <s v="Cereal"/>
    <d v="2024-07-07T00:00:00"/>
    <x v="0"/>
    <x v="2"/>
    <x v="4"/>
    <d v="2024-07-15T00:00:00"/>
    <n v="8"/>
    <n v="630"/>
    <n v="3"/>
    <n v="1890"/>
    <n v="1039.5"/>
    <n v="850.5"/>
    <n v="0.55000000000000004"/>
    <x v="0"/>
    <x v="3"/>
    <x v="0"/>
  </r>
  <r>
    <n v="66"/>
    <s v="Sarah Villarreal"/>
    <x v="4"/>
    <s v="Table Lamp"/>
    <d v="2024-10-23T00:00:00"/>
    <x v="0"/>
    <x v="1"/>
    <x v="2"/>
    <d v="2024-11-04T00:00:00"/>
    <n v="12"/>
    <n v="961"/>
    <n v="1"/>
    <n v="961"/>
    <n v="720.75"/>
    <n v="240.25"/>
    <n v="0.75"/>
    <x v="1"/>
    <x v="4"/>
    <x v="0"/>
  </r>
  <r>
    <n v="67"/>
    <s v="Cynthia Cohen"/>
    <x v="3"/>
    <s v="Milk"/>
    <d v="2024-04-11T00:00:00"/>
    <x v="0"/>
    <x v="11"/>
    <x v="3"/>
    <d v="2024-04-24T00:00:00"/>
    <n v="13"/>
    <n v="616"/>
    <n v="2"/>
    <n v="1232"/>
    <n v="616"/>
    <n v="616"/>
    <n v="0.5"/>
    <x v="0"/>
    <x v="3"/>
    <x v="0"/>
  </r>
  <r>
    <n v="68"/>
    <s v="Michele Garcia"/>
    <x v="4"/>
    <s v="Vase"/>
    <d v="2024-03-02T00:00:00"/>
    <x v="0"/>
    <x v="3"/>
    <x v="5"/>
    <d v="2024-03-13T00:00:00"/>
    <n v="11"/>
    <n v="811"/>
    <n v="10"/>
    <n v="8110"/>
    <n v="6082.5"/>
    <n v="2027.5"/>
    <n v="0.75"/>
    <x v="1"/>
    <x v="0"/>
    <x v="0"/>
  </r>
  <r>
    <n v="69"/>
    <s v="Joel King"/>
    <x v="3"/>
    <s v="Rice"/>
    <d v="2024-08-09T00:00:00"/>
    <x v="0"/>
    <x v="9"/>
    <x v="6"/>
    <d v="2024-08-15T00:00:00"/>
    <n v="6"/>
    <n v="660"/>
    <n v="6"/>
    <n v="3960"/>
    <n v="2376"/>
    <n v="1584"/>
    <n v="0.6"/>
    <x v="1"/>
    <x v="1"/>
    <x v="1"/>
  </r>
  <r>
    <n v="70"/>
    <s v="Brooke Alexander"/>
    <x v="2"/>
    <s v="Sneakers"/>
    <d v="2024-03-31T00:00:00"/>
    <x v="0"/>
    <x v="3"/>
    <x v="4"/>
    <d v="2024-04-13T00:00:00"/>
    <n v="13"/>
    <n v="998"/>
    <n v="9"/>
    <n v="8982"/>
    <n v="6736.5"/>
    <n v="2245.5"/>
    <n v="0.75"/>
    <x v="1"/>
    <x v="3"/>
    <x v="2"/>
  </r>
  <r>
    <n v="71"/>
    <s v="Ann Phillips"/>
    <x v="1"/>
    <s v="Biography"/>
    <d v="2024-10-11T00:00:00"/>
    <x v="0"/>
    <x v="1"/>
    <x v="6"/>
    <d v="2024-10-17T00:00:00"/>
    <n v="6"/>
    <n v="539"/>
    <n v="1"/>
    <n v="539"/>
    <n v="296.45000000000005"/>
    <n v="242.54999999999995"/>
    <n v="0.55000000000000004"/>
    <x v="0"/>
    <x v="0"/>
    <x v="3"/>
  </r>
  <r>
    <n v="72"/>
    <s v="Richard Smith"/>
    <x v="1"/>
    <s v="Biography"/>
    <d v="2024-08-30T00:00:00"/>
    <x v="0"/>
    <x v="9"/>
    <x v="6"/>
    <d v="2024-09-12T00:00:00"/>
    <n v="13"/>
    <n v="553"/>
    <n v="9"/>
    <n v="4977"/>
    <n v="2737.3500000000004"/>
    <n v="2239.6499999999996"/>
    <n v="0.55000000000000004"/>
    <x v="1"/>
    <x v="4"/>
    <x v="3"/>
  </r>
  <r>
    <n v="73"/>
    <s v="David Johnson"/>
    <x v="1"/>
    <s v="Biography"/>
    <d v="2024-06-29T00:00:00"/>
    <x v="0"/>
    <x v="5"/>
    <x v="5"/>
    <d v="2024-07-13T00:00:00"/>
    <n v="14"/>
    <n v="287"/>
    <n v="8"/>
    <n v="2296"/>
    <n v="1262.8000000000002"/>
    <n v="1033.1999999999998"/>
    <n v="0.55000000000000004"/>
    <x v="0"/>
    <x v="4"/>
    <x v="2"/>
  </r>
  <r>
    <n v="74"/>
    <s v="Elizabeth Ortiz"/>
    <x v="0"/>
    <s v="Laptop"/>
    <d v="2024-06-10T00:00:00"/>
    <x v="0"/>
    <x v="5"/>
    <x v="0"/>
    <d v="2024-06-19T00:00:00"/>
    <n v="9"/>
    <n v="770"/>
    <n v="2"/>
    <n v="1540"/>
    <n v="1309"/>
    <n v="231"/>
    <n v="0.85"/>
    <x v="0"/>
    <x v="3"/>
    <x v="3"/>
  </r>
  <r>
    <n v="75"/>
    <s v="Teresa Ramirez"/>
    <x v="0"/>
    <s v="Laptop"/>
    <d v="2024-05-31T00:00:00"/>
    <x v="0"/>
    <x v="0"/>
    <x v="6"/>
    <d v="2024-06-14T00:00:00"/>
    <n v="14"/>
    <n v="379"/>
    <n v="4"/>
    <n v="1516"/>
    <n v="1288.5999999999999"/>
    <n v="227.40000000000009"/>
    <n v="0.85"/>
    <x v="0"/>
    <x v="0"/>
    <x v="2"/>
  </r>
  <r>
    <n v="76"/>
    <s v="Michael Stephens"/>
    <x v="1"/>
    <s v="Non-Fiction"/>
    <d v="2024-05-20T00:00:00"/>
    <x v="0"/>
    <x v="0"/>
    <x v="0"/>
    <d v="2024-05-26T00:00:00"/>
    <n v="6"/>
    <n v="65"/>
    <n v="1"/>
    <n v="65"/>
    <n v="32.5"/>
    <n v="32.5"/>
    <n v="0.5"/>
    <x v="1"/>
    <x v="3"/>
    <x v="2"/>
  </r>
  <r>
    <n v="77"/>
    <s v="Kristen Willis"/>
    <x v="3"/>
    <s v="Cereal"/>
    <d v="2024-04-04T00:00:00"/>
    <x v="0"/>
    <x v="11"/>
    <x v="3"/>
    <d v="2024-04-15T00:00:00"/>
    <n v="11"/>
    <n v="268"/>
    <n v="1"/>
    <n v="268"/>
    <n v="147.4"/>
    <n v="120.6"/>
    <n v="0.55000000000000004"/>
    <x v="0"/>
    <x v="1"/>
    <x v="0"/>
  </r>
  <r>
    <n v="78"/>
    <s v="Rebecca Rodriguez"/>
    <x v="0"/>
    <s v="Headphones"/>
    <d v="2024-09-08T00:00:00"/>
    <x v="0"/>
    <x v="8"/>
    <x v="4"/>
    <d v="2024-09-21T00:00:00"/>
    <n v="13"/>
    <n v="600"/>
    <n v="2"/>
    <n v="1200"/>
    <n v="780"/>
    <n v="420"/>
    <n v="0.65"/>
    <x v="0"/>
    <x v="3"/>
    <x v="2"/>
  </r>
  <r>
    <n v="79"/>
    <s v="Jessica Rodriguez DDS"/>
    <x v="3"/>
    <s v="Cereal"/>
    <d v="2024-10-28T00:00:00"/>
    <x v="0"/>
    <x v="1"/>
    <x v="0"/>
    <d v="2024-11-04T00:00:00"/>
    <n v="7"/>
    <n v="322"/>
    <n v="7"/>
    <n v="2254"/>
    <n v="1239.7"/>
    <n v="1014.3"/>
    <n v="0.55000000000000004"/>
    <x v="0"/>
    <x v="3"/>
    <x v="2"/>
  </r>
  <r>
    <n v="80"/>
    <s v="Donald Schultz"/>
    <x v="1"/>
    <s v="Fiction"/>
    <d v="2024-04-16T00:00:00"/>
    <x v="0"/>
    <x v="11"/>
    <x v="1"/>
    <d v="2024-04-22T00:00:00"/>
    <n v="6"/>
    <n v="280"/>
    <n v="4"/>
    <n v="1120"/>
    <n v="560"/>
    <n v="560"/>
    <n v="0.5"/>
    <x v="0"/>
    <x v="3"/>
    <x v="1"/>
  </r>
  <r>
    <n v="81"/>
    <s v="Emily Edwards"/>
    <x v="1"/>
    <s v="Children's Book"/>
    <d v="2024-05-29T00:00:00"/>
    <x v="0"/>
    <x v="0"/>
    <x v="2"/>
    <d v="2024-06-12T00:00:00"/>
    <n v="14"/>
    <n v="247"/>
    <n v="1"/>
    <n v="247"/>
    <n v="148.19999999999999"/>
    <n v="98.800000000000011"/>
    <n v="0.6"/>
    <x v="1"/>
    <x v="4"/>
    <x v="2"/>
  </r>
  <r>
    <n v="82"/>
    <s v="Anna Davis"/>
    <x v="3"/>
    <s v="Rice"/>
    <d v="2024-12-17T00:00:00"/>
    <x v="0"/>
    <x v="6"/>
    <x v="1"/>
    <d v="2024-12-30T00:00:00"/>
    <n v="13"/>
    <n v="956"/>
    <n v="4"/>
    <n v="3824"/>
    <n v="2294.4"/>
    <n v="1529.6"/>
    <n v="0.6"/>
    <x v="1"/>
    <x v="4"/>
    <x v="1"/>
  </r>
  <r>
    <n v="83"/>
    <s v="Jordan Moore"/>
    <x v="2"/>
    <s v="T-Shirt"/>
    <d v="2024-01-31T00:00:00"/>
    <x v="0"/>
    <x v="10"/>
    <x v="2"/>
    <d v="2024-02-14T00:00:00"/>
    <n v="14"/>
    <n v="821"/>
    <n v="3"/>
    <n v="2463"/>
    <n v="1600.95"/>
    <n v="862.05"/>
    <n v="0.65"/>
    <x v="1"/>
    <x v="4"/>
    <x v="0"/>
  </r>
  <r>
    <n v="84"/>
    <s v="Phillip Andrews"/>
    <x v="1"/>
    <s v="Biography"/>
    <d v="2024-08-12T00:00:00"/>
    <x v="0"/>
    <x v="9"/>
    <x v="0"/>
    <d v="2024-08-17T00:00:00"/>
    <n v="5"/>
    <n v="489"/>
    <n v="2"/>
    <n v="978"/>
    <n v="537.90000000000009"/>
    <n v="440.09999999999991"/>
    <n v="0.55000000000000004"/>
    <x v="1"/>
    <x v="3"/>
    <x v="2"/>
  </r>
  <r>
    <n v="85"/>
    <s v="Christopher Park"/>
    <x v="3"/>
    <s v="Cereal"/>
    <d v="2024-09-13T00:00:00"/>
    <x v="0"/>
    <x v="8"/>
    <x v="6"/>
    <d v="2024-09-25T00:00:00"/>
    <n v="12"/>
    <n v="515"/>
    <n v="9"/>
    <n v="4635"/>
    <n v="2549.25"/>
    <n v="2085.75"/>
    <n v="0.55000000000000004"/>
    <x v="1"/>
    <x v="2"/>
    <x v="0"/>
  </r>
  <r>
    <n v="86"/>
    <s v="Andrea Figueroa"/>
    <x v="0"/>
    <s v="Headphones"/>
    <d v="2024-06-14T00:00:00"/>
    <x v="0"/>
    <x v="5"/>
    <x v="6"/>
    <d v="2024-06-19T00:00:00"/>
    <n v="5"/>
    <n v="266"/>
    <n v="10"/>
    <n v="2660"/>
    <n v="1729"/>
    <n v="931"/>
    <n v="0.65"/>
    <x v="0"/>
    <x v="0"/>
    <x v="0"/>
  </r>
  <r>
    <n v="87"/>
    <s v="Karla Ramos"/>
    <x v="1"/>
    <s v="Children's Book"/>
    <d v="2024-05-22T00:00:00"/>
    <x v="0"/>
    <x v="0"/>
    <x v="2"/>
    <d v="2024-06-01T00:00:00"/>
    <n v="10"/>
    <n v="609"/>
    <n v="3"/>
    <n v="1827"/>
    <n v="1096.2"/>
    <n v="730.8"/>
    <n v="0.6"/>
    <x v="0"/>
    <x v="2"/>
    <x v="0"/>
  </r>
  <r>
    <n v="88"/>
    <s v="Michael Watkins"/>
    <x v="3"/>
    <s v="Cereal"/>
    <d v="2024-07-28T00:00:00"/>
    <x v="0"/>
    <x v="2"/>
    <x v="4"/>
    <d v="2024-08-01T00:00:00"/>
    <n v="4"/>
    <n v="338"/>
    <n v="6"/>
    <n v="2028"/>
    <n v="1115.4000000000001"/>
    <n v="912.59999999999991"/>
    <n v="0.55000000000000004"/>
    <x v="0"/>
    <x v="3"/>
    <x v="0"/>
  </r>
  <r>
    <n v="89"/>
    <s v="Eric Clark"/>
    <x v="4"/>
    <s v="Wall Art"/>
    <d v="2024-12-21T00:00:00"/>
    <x v="0"/>
    <x v="6"/>
    <x v="5"/>
    <d v="2024-12-24T00:00:00"/>
    <n v="3"/>
    <n v="305"/>
    <n v="8"/>
    <n v="2440"/>
    <n v="1708"/>
    <n v="732"/>
    <n v="0.7"/>
    <x v="1"/>
    <x v="3"/>
    <x v="1"/>
  </r>
  <r>
    <n v="90"/>
    <s v="Thomas Atkins"/>
    <x v="1"/>
    <s v="Fiction"/>
    <d v="2024-12-02T00:00:00"/>
    <x v="0"/>
    <x v="6"/>
    <x v="0"/>
    <d v="2024-12-15T00:00:00"/>
    <n v="13"/>
    <n v="483"/>
    <n v="9"/>
    <n v="4347"/>
    <n v="2173.5"/>
    <n v="2173.5"/>
    <n v="0.5"/>
    <x v="0"/>
    <x v="2"/>
    <x v="1"/>
  </r>
  <r>
    <n v="91"/>
    <s v="Alex Nguyen"/>
    <x v="1"/>
    <s v="Biography"/>
    <d v="2024-11-14T00:00:00"/>
    <x v="0"/>
    <x v="4"/>
    <x v="3"/>
    <d v="2024-11-18T00:00:00"/>
    <n v="4"/>
    <n v="650"/>
    <n v="8"/>
    <n v="5200"/>
    <n v="2860.0000000000005"/>
    <n v="2339.9999999999995"/>
    <n v="0.55000000000000004"/>
    <x v="0"/>
    <x v="2"/>
    <x v="2"/>
  </r>
  <r>
    <n v="92"/>
    <s v="Kelly Foster"/>
    <x v="4"/>
    <s v="Vase"/>
    <d v="2024-03-08T00:00:00"/>
    <x v="0"/>
    <x v="3"/>
    <x v="6"/>
    <d v="2024-03-22T00:00:00"/>
    <n v="14"/>
    <n v="458"/>
    <n v="5"/>
    <n v="2290"/>
    <n v="1717.5"/>
    <n v="572.5"/>
    <n v="0.75"/>
    <x v="0"/>
    <x v="3"/>
    <x v="0"/>
  </r>
  <r>
    <n v="93"/>
    <s v="Kerry Lee"/>
    <x v="0"/>
    <s v="Camera"/>
    <d v="2024-05-02T00:00:00"/>
    <x v="0"/>
    <x v="0"/>
    <x v="3"/>
    <d v="2024-05-13T00:00:00"/>
    <n v="11"/>
    <n v="328"/>
    <n v="3"/>
    <n v="984"/>
    <n v="787.2"/>
    <n v="196.79999999999995"/>
    <n v="0.8"/>
    <x v="1"/>
    <x v="3"/>
    <x v="0"/>
  </r>
  <r>
    <n v="94"/>
    <s v="Rebecca Vargas"/>
    <x v="2"/>
    <s v="Sneakers"/>
    <d v="2024-10-09T00:00:00"/>
    <x v="0"/>
    <x v="1"/>
    <x v="2"/>
    <d v="2024-10-16T00:00:00"/>
    <n v="7"/>
    <n v="402"/>
    <n v="3"/>
    <n v="1206"/>
    <n v="904.5"/>
    <n v="301.5"/>
    <n v="0.75"/>
    <x v="1"/>
    <x v="0"/>
    <x v="3"/>
  </r>
  <r>
    <n v="95"/>
    <s v="John Hernandez"/>
    <x v="0"/>
    <s v="Tablet"/>
    <d v="2024-06-01T00:00:00"/>
    <x v="0"/>
    <x v="5"/>
    <x v="5"/>
    <d v="2024-06-13T00:00:00"/>
    <n v="12"/>
    <n v="603"/>
    <n v="10"/>
    <n v="6030"/>
    <n v="4221"/>
    <n v="1809"/>
    <n v="0.7"/>
    <x v="0"/>
    <x v="3"/>
    <x v="3"/>
  </r>
  <r>
    <n v="96"/>
    <s v="Katelyn Perez"/>
    <x v="0"/>
    <s v="Camera"/>
    <d v="2024-08-21T00:00:00"/>
    <x v="0"/>
    <x v="9"/>
    <x v="2"/>
    <d v="2024-09-02T00:00:00"/>
    <n v="12"/>
    <n v="749"/>
    <n v="1"/>
    <n v="749"/>
    <n v="599.20000000000005"/>
    <n v="149.79999999999995"/>
    <n v="0.8"/>
    <x v="1"/>
    <x v="0"/>
    <x v="0"/>
  </r>
  <r>
    <n v="97"/>
    <s v="George Miranda"/>
    <x v="2"/>
    <s v="T-Shirt"/>
    <d v="2024-08-28T00:00:00"/>
    <x v="0"/>
    <x v="9"/>
    <x v="2"/>
    <d v="2024-09-04T00:00:00"/>
    <n v="7"/>
    <n v="356"/>
    <n v="5"/>
    <n v="1780"/>
    <n v="1157"/>
    <n v="623"/>
    <n v="0.65"/>
    <x v="1"/>
    <x v="3"/>
    <x v="0"/>
  </r>
  <r>
    <n v="98"/>
    <s v="Jackson Ball"/>
    <x v="0"/>
    <s v="Tablet"/>
    <d v="2024-12-11T00:00:00"/>
    <x v="0"/>
    <x v="6"/>
    <x v="2"/>
    <d v="2024-12-23T00:00:00"/>
    <n v="12"/>
    <n v="399"/>
    <n v="9"/>
    <n v="3591"/>
    <n v="2513.6999999999998"/>
    <n v="1077.3000000000002"/>
    <n v="0.7"/>
    <x v="1"/>
    <x v="4"/>
    <x v="0"/>
  </r>
  <r>
    <n v="99"/>
    <s v="Vincent Mueller"/>
    <x v="0"/>
    <s v="Camera"/>
    <d v="2024-02-05T00:00:00"/>
    <x v="0"/>
    <x v="7"/>
    <x v="0"/>
    <d v="2024-02-09T00:00:00"/>
    <n v="4"/>
    <n v="656"/>
    <n v="4"/>
    <n v="2624"/>
    <n v="2099.2000000000003"/>
    <n v="524.79999999999973"/>
    <n v="0.8"/>
    <x v="0"/>
    <x v="3"/>
    <x v="2"/>
  </r>
  <r>
    <n v="100"/>
    <s v="Tracy Montoya"/>
    <x v="0"/>
    <s v="Headphones"/>
    <d v="2024-02-20T00:00:00"/>
    <x v="0"/>
    <x v="7"/>
    <x v="1"/>
    <d v="2024-02-24T00:00:00"/>
    <n v="4"/>
    <n v="464"/>
    <n v="2"/>
    <n v="928"/>
    <n v="603.20000000000005"/>
    <n v="324.79999999999995"/>
    <n v="0.65"/>
    <x v="0"/>
    <x v="0"/>
    <x v="1"/>
  </r>
  <r>
    <n v="101"/>
    <s v="Phillip Nelson"/>
    <x v="0"/>
    <s v="Tablet"/>
    <d v="2024-01-29T00:00:00"/>
    <x v="0"/>
    <x v="10"/>
    <x v="0"/>
    <d v="2024-02-05T00:00:00"/>
    <n v="7"/>
    <n v="377"/>
    <n v="5"/>
    <n v="1885"/>
    <n v="1319.5"/>
    <n v="565.5"/>
    <n v="0.7"/>
    <x v="0"/>
    <x v="4"/>
    <x v="1"/>
  </r>
  <r>
    <n v="102"/>
    <s v="Jonathan Young"/>
    <x v="2"/>
    <s v="Dress"/>
    <d v="2024-07-29T00:00:00"/>
    <x v="0"/>
    <x v="2"/>
    <x v="0"/>
    <d v="2024-08-09T00:00:00"/>
    <n v="11"/>
    <n v="708"/>
    <n v="10"/>
    <n v="7080"/>
    <n v="4956"/>
    <n v="2124"/>
    <n v="0.7"/>
    <x v="0"/>
    <x v="1"/>
    <x v="2"/>
  </r>
  <r>
    <n v="103"/>
    <s v="Howard Norman"/>
    <x v="2"/>
    <s v="T-Shirt"/>
    <d v="2024-11-17T00:00:00"/>
    <x v="0"/>
    <x v="4"/>
    <x v="4"/>
    <d v="2024-11-23T00:00:00"/>
    <n v="6"/>
    <n v="326"/>
    <n v="1"/>
    <n v="326"/>
    <n v="211.9"/>
    <n v="114.1"/>
    <n v="0.65"/>
    <x v="0"/>
    <x v="1"/>
    <x v="3"/>
  </r>
  <r>
    <n v="104"/>
    <s v="Stephanie Hughes"/>
    <x v="1"/>
    <s v="Biography"/>
    <d v="2024-03-08T00:00:00"/>
    <x v="0"/>
    <x v="3"/>
    <x v="6"/>
    <d v="2024-03-18T00:00:00"/>
    <n v="10"/>
    <n v="941"/>
    <n v="2"/>
    <n v="1882"/>
    <n v="1035.1000000000001"/>
    <n v="846.89999999999986"/>
    <n v="0.55000000000000004"/>
    <x v="1"/>
    <x v="4"/>
    <x v="2"/>
  </r>
  <r>
    <n v="105"/>
    <s v="Samantha Gardner"/>
    <x v="3"/>
    <s v="Pasta"/>
    <d v="2024-04-12T00:00:00"/>
    <x v="0"/>
    <x v="11"/>
    <x v="6"/>
    <d v="2024-04-21T00:00:00"/>
    <n v="9"/>
    <n v="815"/>
    <n v="3"/>
    <n v="2445"/>
    <n v="1467"/>
    <n v="978"/>
    <n v="0.6"/>
    <x v="1"/>
    <x v="3"/>
    <x v="2"/>
  </r>
  <r>
    <n v="106"/>
    <s v="William Gould"/>
    <x v="4"/>
    <s v="Table Lamp"/>
    <d v="2024-08-27T00:00:00"/>
    <x v="0"/>
    <x v="9"/>
    <x v="1"/>
    <d v="2024-09-03T00:00:00"/>
    <n v="7"/>
    <n v="154"/>
    <n v="2"/>
    <n v="308"/>
    <n v="231"/>
    <n v="77"/>
    <n v="0.75"/>
    <x v="1"/>
    <x v="1"/>
    <x v="2"/>
  </r>
  <r>
    <n v="107"/>
    <s v="Laura Moreno"/>
    <x v="1"/>
    <s v="Fiction"/>
    <d v="2024-08-20T00:00:00"/>
    <x v="0"/>
    <x v="9"/>
    <x v="1"/>
    <d v="2024-08-30T00:00:00"/>
    <n v="10"/>
    <n v="698"/>
    <n v="6"/>
    <n v="4188"/>
    <n v="2094"/>
    <n v="2094"/>
    <n v="0.5"/>
    <x v="1"/>
    <x v="3"/>
    <x v="2"/>
  </r>
  <r>
    <n v="108"/>
    <s v="Kathryn Hughes"/>
    <x v="3"/>
    <s v="Cereal"/>
    <d v="2024-02-25T00:00:00"/>
    <x v="0"/>
    <x v="7"/>
    <x v="4"/>
    <d v="2024-03-02T00:00:00"/>
    <n v="6"/>
    <n v="492"/>
    <n v="4"/>
    <n v="1968"/>
    <n v="1082.4000000000001"/>
    <n v="885.59999999999991"/>
    <n v="0.55000000000000004"/>
    <x v="1"/>
    <x v="0"/>
    <x v="0"/>
  </r>
  <r>
    <n v="109"/>
    <s v="Benjamin Thompson"/>
    <x v="4"/>
    <s v="Vase"/>
    <d v="2024-04-23T00:00:00"/>
    <x v="0"/>
    <x v="11"/>
    <x v="1"/>
    <d v="2024-04-28T00:00:00"/>
    <n v="5"/>
    <n v="660"/>
    <n v="2"/>
    <n v="1320"/>
    <n v="990"/>
    <n v="330"/>
    <n v="0.75"/>
    <x v="1"/>
    <x v="1"/>
    <x v="3"/>
  </r>
  <r>
    <n v="110"/>
    <s v="Betty Shaw"/>
    <x v="3"/>
    <s v="Pasta"/>
    <d v="2024-07-04T00:00:00"/>
    <x v="0"/>
    <x v="2"/>
    <x v="3"/>
    <d v="2024-07-11T00:00:00"/>
    <n v="7"/>
    <n v="712"/>
    <n v="2"/>
    <n v="1424"/>
    <n v="854.4"/>
    <n v="569.6"/>
    <n v="0.6"/>
    <x v="1"/>
    <x v="4"/>
    <x v="0"/>
  </r>
  <r>
    <n v="111"/>
    <s v="Todd Jacobson"/>
    <x v="4"/>
    <s v="Table Lamp"/>
    <d v="2024-07-22T00:00:00"/>
    <x v="0"/>
    <x v="2"/>
    <x v="0"/>
    <d v="2024-07-26T00:00:00"/>
    <n v="4"/>
    <n v="204"/>
    <n v="5"/>
    <n v="1020"/>
    <n v="765"/>
    <n v="255"/>
    <n v="0.75"/>
    <x v="0"/>
    <x v="0"/>
    <x v="3"/>
  </r>
  <r>
    <n v="112"/>
    <s v="Martin Vargas"/>
    <x v="2"/>
    <s v="Dress"/>
    <d v="2024-01-11T00:00:00"/>
    <x v="0"/>
    <x v="10"/>
    <x v="3"/>
    <d v="2024-01-17T00:00:00"/>
    <n v="6"/>
    <n v="815"/>
    <n v="1"/>
    <n v="815"/>
    <n v="570.5"/>
    <n v="244.5"/>
    <n v="0.7"/>
    <x v="0"/>
    <x v="4"/>
    <x v="0"/>
  </r>
  <r>
    <n v="113"/>
    <s v="Travis Wise"/>
    <x v="1"/>
    <s v="Non-Fiction"/>
    <d v="2024-02-05T00:00:00"/>
    <x v="0"/>
    <x v="7"/>
    <x v="0"/>
    <d v="2024-02-13T00:00:00"/>
    <n v="8"/>
    <n v="222"/>
    <n v="9"/>
    <n v="1998"/>
    <n v="999"/>
    <n v="999"/>
    <n v="0.5"/>
    <x v="0"/>
    <x v="3"/>
    <x v="1"/>
  </r>
  <r>
    <n v="114"/>
    <s v="Stephen Gardner"/>
    <x v="4"/>
    <s v="Curtains"/>
    <d v="2024-11-01T00:00:00"/>
    <x v="0"/>
    <x v="4"/>
    <x v="6"/>
    <d v="2024-11-09T00:00:00"/>
    <n v="8"/>
    <n v="293"/>
    <n v="1"/>
    <n v="293"/>
    <n v="190.45000000000002"/>
    <n v="102.54999999999998"/>
    <n v="0.65"/>
    <x v="0"/>
    <x v="1"/>
    <x v="2"/>
  </r>
  <r>
    <n v="115"/>
    <s v="Jesse Barker"/>
    <x v="1"/>
    <s v="Biography"/>
    <d v="2024-03-30T00:00:00"/>
    <x v="0"/>
    <x v="3"/>
    <x v="5"/>
    <d v="2024-04-05T00:00:00"/>
    <n v="6"/>
    <n v="686"/>
    <n v="2"/>
    <n v="1372"/>
    <n v="754.6"/>
    <n v="617.4"/>
    <n v="0.55000000000000004"/>
    <x v="0"/>
    <x v="1"/>
    <x v="0"/>
  </r>
  <r>
    <n v="116"/>
    <s v="James Gilbert"/>
    <x v="3"/>
    <s v="Cereal"/>
    <d v="2024-09-19T00:00:00"/>
    <x v="0"/>
    <x v="8"/>
    <x v="3"/>
    <d v="2024-09-29T00:00:00"/>
    <n v="10"/>
    <n v="121"/>
    <n v="10"/>
    <n v="1210"/>
    <n v="665.5"/>
    <n v="544.5"/>
    <n v="0.55000000000000004"/>
    <x v="0"/>
    <x v="2"/>
    <x v="2"/>
  </r>
  <r>
    <n v="117"/>
    <s v="Shawn Jimenez"/>
    <x v="1"/>
    <s v="Fiction"/>
    <d v="2024-12-03T00:00:00"/>
    <x v="0"/>
    <x v="6"/>
    <x v="1"/>
    <d v="2024-12-07T00:00:00"/>
    <n v="4"/>
    <n v="318"/>
    <n v="9"/>
    <n v="2862"/>
    <n v="1431"/>
    <n v="1431"/>
    <n v="0.5"/>
    <x v="0"/>
    <x v="2"/>
    <x v="1"/>
  </r>
  <r>
    <n v="118"/>
    <s v="Kyle Cameron"/>
    <x v="3"/>
    <s v="Milk"/>
    <d v="2024-08-06T00:00:00"/>
    <x v="0"/>
    <x v="9"/>
    <x v="1"/>
    <d v="2024-08-17T00:00:00"/>
    <n v="11"/>
    <n v="512"/>
    <n v="2"/>
    <n v="1024"/>
    <n v="512"/>
    <n v="512"/>
    <n v="0.5"/>
    <x v="0"/>
    <x v="3"/>
    <x v="0"/>
  </r>
  <r>
    <n v="119"/>
    <s v="Monica Gallagher"/>
    <x v="0"/>
    <s v="Tablet"/>
    <d v="2024-11-07T00:00:00"/>
    <x v="0"/>
    <x v="4"/>
    <x v="3"/>
    <d v="2024-11-12T00:00:00"/>
    <n v="5"/>
    <n v="77"/>
    <n v="3"/>
    <n v="231"/>
    <n v="161.69999999999999"/>
    <n v="69.300000000000011"/>
    <n v="0.7"/>
    <x v="1"/>
    <x v="0"/>
    <x v="2"/>
  </r>
  <r>
    <n v="120"/>
    <s v="Brent Brooks"/>
    <x v="3"/>
    <s v="Juice"/>
    <d v="2024-11-05T00:00:00"/>
    <x v="0"/>
    <x v="4"/>
    <x v="1"/>
    <d v="2024-11-09T00:00:00"/>
    <n v="4"/>
    <n v="111"/>
    <n v="7"/>
    <n v="777"/>
    <n v="427.35"/>
    <n v="349.65"/>
    <n v="0.55000000000000004"/>
    <x v="1"/>
    <x v="1"/>
    <x v="3"/>
  </r>
  <r>
    <n v="121"/>
    <s v="Brenda Velazquez"/>
    <x v="3"/>
    <s v="Milk"/>
    <d v="2024-07-31T00:00:00"/>
    <x v="0"/>
    <x v="2"/>
    <x v="2"/>
    <d v="2024-08-05T00:00:00"/>
    <n v="5"/>
    <n v="330"/>
    <n v="2"/>
    <n v="660"/>
    <n v="330"/>
    <n v="330"/>
    <n v="0.5"/>
    <x v="1"/>
    <x v="2"/>
    <x v="3"/>
  </r>
  <r>
    <n v="122"/>
    <s v="Katie Hicks"/>
    <x v="4"/>
    <s v="Cushion"/>
    <d v="2024-03-19T00:00:00"/>
    <x v="0"/>
    <x v="3"/>
    <x v="1"/>
    <d v="2024-03-23T00:00:00"/>
    <n v="4"/>
    <n v="78"/>
    <n v="8"/>
    <n v="624"/>
    <n v="405.6"/>
    <n v="218.39999999999998"/>
    <n v="0.65"/>
    <x v="0"/>
    <x v="0"/>
    <x v="1"/>
  </r>
  <r>
    <n v="123"/>
    <s v="Veronica Silva"/>
    <x v="3"/>
    <s v="Rice"/>
    <d v="2024-07-09T00:00:00"/>
    <x v="0"/>
    <x v="2"/>
    <x v="1"/>
    <d v="2024-07-13T00:00:00"/>
    <n v="4"/>
    <n v="579"/>
    <n v="3"/>
    <n v="1737"/>
    <n v="1042.2"/>
    <n v="694.8"/>
    <n v="0.6"/>
    <x v="1"/>
    <x v="0"/>
    <x v="1"/>
  </r>
  <r>
    <n v="124"/>
    <s v="Michelle Hampton"/>
    <x v="1"/>
    <s v="Biography"/>
    <d v="2024-12-09T00:00:00"/>
    <x v="0"/>
    <x v="6"/>
    <x v="0"/>
    <d v="2024-12-23T00:00:00"/>
    <n v="14"/>
    <n v="430"/>
    <n v="2"/>
    <n v="860"/>
    <n v="473.00000000000006"/>
    <n v="386.99999999999994"/>
    <n v="0.55000000000000004"/>
    <x v="1"/>
    <x v="4"/>
    <x v="3"/>
  </r>
  <r>
    <n v="125"/>
    <s v="Ashley Smith"/>
    <x v="0"/>
    <s v="Tablet"/>
    <d v="2024-11-03T00:00:00"/>
    <x v="0"/>
    <x v="4"/>
    <x v="4"/>
    <d v="2024-11-24T00:00:00"/>
    <n v="21"/>
    <n v="370"/>
    <n v="5"/>
    <n v="1850"/>
    <n v="1295"/>
    <n v="555"/>
    <n v="0.7"/>
    <x v="1"/>
    <x v="0"/>
    <x v="0"/>
  </r>
  <r>
    <n v="126"/>
    <s v="Gloria Gomez"/>
    <x v="1"/>
    <s v="Biography"/>
    <d v="2024-02-28T00:00:00"/>
    <x v="0"/>
    <x v="7"/>
    <x v="2"/>
    <d v="2024-03-03T00:00:00"/>
    <n v="4"/>
    <n v="597"/>
    <n v="5"/>
    <n v="2985"/>
    <n v="1641.7500000000002"/>
    <n v="1343.2499999999998"/>
    <n v="0.55000000000000004"/>
    <x v="1"/>
    <x v="0"/>
    <x v="3"/>
  </r>
  <r>
    <n v="127"/>
    <s v="Courtney Dudley"/>
    <x v="1"/>
    <s v="Cookbook"/>
    <d v="2024-12-11T00:00:00"/>
    <x v="0"/>
    <x v="6"/>
    <x v="2"/>
    <d v="2024-12-19T00:00:00"/>
    <n v="8"/>
    <n v="36"/>
    <n v="9"/>
    <n v="324"/>
    <n v="210.6"/>
    <n v="113.4"/>
    <n v="0.65"/>
    <x v="0"/>
    <x v="3"/>
    <x v="3"/>
  </r>
  <r>
    <n v="128"/>
    <s v="Timothy Pope"/>
    <x v="2"/>
    <s v="Jacket"/>
    <d v="2024-12-25T00:00:00"/>
    <x v="0"/>
    <x v="6"/>
    <x v="2"/>
    <d v="2025-01-03T00:00:00"/>
    <n v="9"/>
    <n v="953"/>
    <n v="5"/>
    <n v="4765"/>
    <n v="3812"/>
    <n v="953"/>
    <n v="0.8"/>
    <x v="0"/>
    <x v="4"/>
    <x v="0"/>
  </r>
  <r>
    <n v="129"/>
    <s v="Tina Ballard"/>
    <x v="2"/>
    <s v="Jeans"/>
    <d v="2024-10-16T00:00:00"/>
    <x v="0"/>
    <x v="1"/>
    <x v="2"/>
    <d v="2024-10-19T00:00:00"/>
    <n v="3"/>
    <n v="81"/>
    <n v="7"/>
    <n v="567"/>
    <n v="396.9"/>
    <n v="170.10000000000002"/>
    <n v="0.7"/>
    <x v="0"/>
    <x v="0"/>
    <x v="1"/>
  </r>
  <r>
    <n v="130"/>
    <s v="Anthony Stein"/>
    <x v="4"/>
    <s v="Cushion"/>
    <d v="2024-10-17T00:00:00"/>
    <x v="0"/>
    <x v="1"/>
    <x v="3"/>
    <d v="2024-10-29T00:00:00"/>
    <n v="12"/>
    <n v="96"/>
    <n v="10"/>
    <n v="960"/>
    <n v="624"/>
    <n v="336"/>
    <n v="0.65"/>
    <x v="0"/>
    <x v="0"/>
    <x v="2"/>
  </r>
  <r>
    <n v="131"/>
    <s v="Matthew Velez"/>
    <x v="1"/>
    <s v="Children's Book"/>
    <d v="2024-07-31T00:00:00"/>
    <x v="0"/>
    <x v="2"/>
    <x v="2"/>
    <d v="2024-08-03T00:00:00"/>
    <n v="3"/>
    <n v="230"/>
    <n v="5"/>
    <n v="1150"/>
    <n v="690"/>
    <n v="460"/>
    <n v="0.6"/>
    <x v="0"/>
    <x v="1"/>
    <x v="1"/>
  </r>
  <r>
    <n v="132"/>
    <s v="Alexandra Bradley"/>
    <x v="1"/>
    <s v="Biography"/>
    <d v="2024-01-24T00:00:00"/>
    <x v="0"/>
    <x v="10"/>
    <x v="2"/>
    <d v="2024-02-07T00:00:00"/>
    <n v="14"/>
    <n v="414"/>
    <n v="4"/>
    <n v="1656"/>
    <n v="910.80000000000007"/>
    <n v="745.19999999999993"/>
    <n v="0.55000000000000004"/>
    <x v="0"/>
    <x v="3"/>
    <x v="0"/>
  </r>
  <r>
    <n v="133"/>
    <s v="Nicole Thompson"/>
    <x v="0"/>
    <s v="Smartphone"/>
    <d v="2024-09-11T00:00:00"/>
    <x v="0"/>
    <x v="8"/>
    <x v="2"/>
    <d v="2024-09-24T00:00:00"/>
    <n v="13"/>
    <n v="189"/>
    <n v="7"/>
    <n v="1323"/>
    <n v="992.25"/>
    <n v="330.75"/>
    <n v="0.75"/>
    <x v="1"/>
    <x v="0"/>
    <x v="1"/>
  </r>
  <r>
    <n v="134"/>
    <s v="Stacy Carrillo"/>
    <x v="3"/>
    <s v="Cereal"/>
    <d v="2024-02-28T00:00:00"/>
    <x v="0"/>
    <x v="7"/>
    <x v="2"/>
    <d v="2024-03-05T00:00:00"/>
    <n v="6"/>
    <n v="31"/>
    <n v="7"/>
    <n v="217"/>
    <n v="119.35000000000001"/>
    <n v="97.649999999999991"/>
    <n v="0.55000000000000004"/>
    <x v="1"/>
    <x v="4"/>
    <x v="1"/>
  </r>
  <r>
    <n v="135"/>
    <s v="Justin Brown"/>
    <x v="1"/>
    <s v="Children's Book"/>
    <d v="2024-09-25T00:00:00"/>
    <x v="0"/>
    <x v="8"/>
    <x v="2"/>
    <d v="2024-10-07T00:00:00"/>
    <n v="12"/>
    <n v="415"/>
    <n v="2"/>
    <n v="830"/>
    <n v="498"/>
    <n v="332"/>
    <n v="0.6"/>
    <x v="1"/>
    <x v="1"/>
    <x v="2"/>
  </r>
  <r>
    <n v="136"/>
    <s v="Steven Griffin Jr."/>
    <x v="4"/>
    <s v="Curtains"/>
    <d v="2024-06-19T00:00:00"/>
    <x v="0"/>
    <x v="5"/>
    <x v="2"/>
    <d v="2024-06-26T00:00:00"/>
    <n v="7"/>
    <n v="88"/>
    <n v="3"/>
    <n v="264"/>
    <n v="171.6"/>
    <n v="92.4"/>
    <n v="0.65"/>
    <x v="1"/>
    <x v="3"/>
    <x v="0"/>
  </r>
  <r>
    <n v="137"/>
    <s v="Aaron Robinson"/>
    <x v="1"/>
    <s v="Non-Fiction"/>
    <d v="2024-06-27T00:00:00"/>
    <x v="0"/>
    <x v="5"/>
    <x v="3"/>
    <d v="2024-07-05T00:00:00"/>
    <n v="8"/>
    <n v="754"/>
    <n v="6"/>
    <n v="4524"/>
    <n v="2262"/>
    <n v="2262"/>
    <n v="0.5"/>
    <x v="0"/>
    <x v="1"/>
    <x v="0"/>
  </r>
  <r>
    <n v="138"/>
    <s v="Jason Mack"/>
    <x v="0"/>
    <s v="Laptop"/>
    <d v="2024-05-11T00:00:00"/>
    <x v="0"/>
    <x v="0"/>
    <x v="5"/>
    <d v="2024-05-23T00:00:00"/>
    <n v="12"/>
    <n v="187"/>
    <n v="4"/>
    <n v="748"/>
    <n v="635.79999999999995"/>
    <n v="112.20000000000005"/>
    <n v="0.85"/>
    <x v="1"/>
    <x v="3"/>
    <x v="0"/>
  </r>
  <r>
    <n v="139"/>
    <s v="Michael Stanley"/>
    <x v="0"/>
    <s v="Laptop"/>
    <d v="2024-11-17T00:00:00"/>
    <x v="0"/>
    <x v="4"/>
    <x v="4"/>
    <d v="2024-11-27T00:00:00"/>
    <n v="10"/>
    <n v="485"/>
    <n v="8"/>
    <n v="3880"/>
    <n v="3298"/>
    <n v="582"/>
    <n v="0.85"/>
    <x v="1"/>
    <x v="1"/>
    <x v="3"/>
  </r>
  <r>
    <n v="140"/>
    <s v="Julie Ball"/>
    <x v="3"/>
    <s v="Juice"/>
    <d v="2024-11-25T00:00:00"/>
    <x v="0"/>
    <x v="4"/>
    <x v="0"/>
    <d v="2024-11-28T00:00:00"/>
    <n v="3"/>
    <n v="340"/>
    <n v="10"/>
    <n v="3400"/>
    <n v="1870.0000000000002"/>
    <n v="1529.9999999999998"/>
    <n v="0.55000000000000004"/>
    <x v="0"/>
    <x v="1"/>
    <x v="2"/>
  </r>
  <r>
    <n v="141"/>
    <s v="Donald Pineda"/>
    <x v="3"/>
    <s v="Rice"/>
    <d v="2024-08-28T00:00:00"/>
    <x v="0"/>
    <x v="9"/>
    <x v="2"/>
    <d v="2024-09-08T00:00:00"/>
    <n v="11"/>
    <n v="656"/>
    <n v="8"/>
    <n v="5248"/>
    <n v="3148.7999999999997"/>
    <n v="2099.2000000000003"/>
    <n v="0.6"/>
    <x v="1"/>
    <x v="4"/>
    <x v="0"/>
  </r>
  <r>
    <n v="142"/>
    <s v="Jill Powers"/>
    <x v="0"/>
    <s v="Tablet"/>
    <d v="2024-09-16T00:00:00"/>
    <x v="0"/>
    <x v="8"/>
    <x v="0"/>
    <d v="2024-09-20T00:00:00"/>
    <n v="4"/>
    <n v="327"/>
    <n v="2"/>
    <n v="654"/>
    <n v="457.79999999999995"/>
    <n v="196.20000000000005"/>
    <n v="0.7"/>
    <x v="0"/>
    <x v="2"/>
    <x v="3"/>
  </r>
  <r>
    <n v="143"/>
    <s v="Donna Cabrera"/>
    <x v="0"/>
    <s v="Tablet"/>
    <d v="2024-05-26T00:00:00"/>
    <x v="0"/>
    <x v="0"/>
    <x v="4"/>
    <d v="2024-06-01T00:00:00"/>
    <n v="6"/>
    <n v="670"/>
    <n v="2"/>
    <n v="1340"/>
    <n v="937.99999999999989"/>
    <n v="402.00000000000011"/>
    <n v="0.7"/>
    <x v="1"/>
    <x v="1"/>
    <x v="1"/>
  </r>
  <r>
    <n v="144"/>
    <s v="Jason Hernandez"/>
    <x v="1"/>
    <s v="Non-Fiction"/>
    <d v="2024-06-13T00:00:00"/>
    <x v="0"/>
    <x v="5"/>
    <x v="3"/>
    <d v="2024-06-18T00:00:00"/>
    <n v="5"/>
    <n v="497"/>
    <n v="10"/>
    <n v="4970"/>
    <n v="2485"/>
    <n v="2485"/>
    <n v="0.5"/>
    <x v="0"/>
    <x v="3"/>
    <x v="3"/>
  </r>
  <r>
    <n v="145"/>
    <s v="Michael Shaffer"/>
    <x v="3"/>
    <s v="Rice"/>
    <d v="2024-06-24T00:00:00"/>
    <x v="0"/>
    <x v="5"/>
    <x v="0"/>
    <d v="2024-07-03T00:00:00"/>
    <n v="9"/>
    <n v="526"/>
    <n v="2"/>
    <n v="1052"/>
    <n v="631.19999999999993"/>
    <n v="420.80000000000007"/>
    <n v="0.6"/>
    <x v="0"/>
    <x v="3"/>
    <x v="2"/>
  </r>
  <r>
    <n v="146"/>
    <s v="Kristin Mendoza"/>
    <x v="4"/>
    <s v="Cushion"/>
    <d v="2024-07-17T00:00:00"/>
    <x v="0"/>
    <x v="2"/>
    <x v="2"/>
    <d v="2024-07-31T00:00:00"/>
    <n v="14"/>
    <n v="803"/>
    <n v="7"/>
    <n v="5621"/>
    <n v="3653.65"/>
    <n v="1967.35"/>
    <n v="0.65"/>
    <x v="0"/>
    <x v="4"/>
    <x v="0"/>
  </r>
  <r>
    <n v="147"/>
    <s v="Jose Crawford"/>
    <x v="4"/>
    <s v="Wall Art"/>
    <d v="2024-03-07T00:00:00"/>
    <x v="0"/>
    <x v="3"/>
    <x v="3"/>
    <d v="2024-03-13T00:00:00"/>
    <n v="6"/>
    <n v="735"/>
    <n v="10"/>
    <n v="7350"/>
    <n v="5145"/>
    <n v="2205"/>
    <n v="0.7"/>
    <x v="1"/>
    <x v="0"/>
    <x v="1"/>
  </r>
  <r>
    <n v="148"/>
    <s v="Connie Thomas"/>
    <x v="3"/>
    <s v="Cereal"/>
    <d v="2024-03-06T00:00:00"/>
    <x v="0"/>
    <x v="3"/>
    <x v="2"/>
    <d v="2024-03-11T00:00:00"/>
    <n v="5"/>
    <n v="105"/>
    <n v="9"/>
    <n v="945"/>
    <n v="519.75"/>
    <n v="425.25"/>
    <n v="0.55000000000000004"/>
    <x v="1"/>
    <x v="3"/>
    <x v="3"/>
  </r>
  <r>
    <n v="149"/>
    <s v="Robert Jackson"/>
    <x v="2"/>
    <s v="Jeans"/>
    <d v="2024-03-11T00:00:00"/>
    <x v="0"/>
    <x v="3"/>
    <x v="0"/>
    <d v="2024-03-16T00:00:00"/>
    <n v="5"/>
    <n v="89"/>
    <n v="3"/>
    <n v="267"/>
    <n v="186.89999999999998"/>
    <n v="80.100000000000023"/>
    <n v="0.7"/>
    <x v="1"/>
    <x v="4"/>
    <x v="3"/>
  </r>
  <r>
    <n v="150"/>
    <s v="Kelly Combs"/>
    <x v="1"/>
    <s v="Cookbook"/>
    <d v="2024-01-20T00:00:00"/>
    <x v="0"/>
    <x v="10"/>
    <x v="5"/>
    <d v="2024-01-25T00:00:00"/>
    <n v="5"/>
    <n v="907"/>
    <n v="6"/>
    <n v="5442"/>
    <n v="3537.3"/>
    <n v="1904.6999999999998"/>
    <n v="0.65"/>
    <x v="0"/>
    <x v="1"/>
    <x v="0"/>
  </r>
  <r>
    <n v="151"/>
    <s v="Antonio Little"/>
    <x v="1"/>
    <s v="Children's Book"/>
    <d v="2024-03-19T00:00:00"/>
    <x v="0"/>
    <x v="3"/>
    <x v="1"/>
    <d v="2024-03-25T00:00:00"/>
    <n v="6"/>
    <n v="195"/>
    <n v="3"/>
    <n v="585"/>
    <n v="351"/>
    <n v="234"/>
    <n v="0.6"/>
    <x v="0"/>
    <x v="1"/>
    <x v="0"/>
  </r>
  <r>
    <n v="152"/>
    <s v="James Tran"/>
    <x v="1"/>
    <s v="Cookbook"/>
    <d v="2024-08-02T00:00:00"/>
    <x v="0"/>
    <x v="9"/>
    <x v="6"/>
    <d v="2024-08-11T00:00:00"/>
    <n v="9"/>
    <n v="846"/>
    <n v="3"/>
    <n v="2538"/>
    <n v="1649.7"/>
    <n v="888.3"/>
    <n v="0.65"/>
    <x v="0"/>
    <x v="0"/>
    <x v="3"/>
  </r>
  <r>
    <n v="153"/>
    <s v="Tamara Hall"/>
    <x v="4"/>
    <s v="Table Lamp"/>
    <d v="2024-11-24T00:00:00"/>
    <x v="0"/>
    <x v="4"/>
    <x v="4"/>
    <d v="2024-12-02T00:00:00"/>
    <n v="8"/>
    <n v="905"/>
    <n v="8"/>
    <n v="7240"/>
    <n v="5430"/>
    <n v="1810"/>
    <n v="0.75"/>
    <x v="0"/>
    <x v="4"/>
    <x v="3"/>
  </r>
  <r>
    <n v="154"/>
    <s v="Jennifer Ayala"/>
    <x v="0"/>
    <s v="Tablet"/>
    <d v="2024-04-24T00:00:00"/>
    <x v="0"/>
    <x v="11"/>
    <x v="2"/>
    <d v="2024-05-06T00:00:00"/>
    <n v="12"/>
    <n v="336"/>
    <n v="1"/>
    <n v="336"/>
    <n v="235.2"/>
    <n v="100.80000000000001"/>
    <n v="0.7"/>
    <x v="0"/>
    <x v="0"/>
    <x v="1"/>
  </r>
  <r>
    <n v="155"/>
    <s v="Kevin James"/>
    <x v="2"/>
    <s v="T-Shirt"/>
    <d v="2024-05-26T00:00:00"/>
    <x v="0"/>
    <x v="0"/>
    <x v="4"/>
    <d v="2024-06-09T00:00:00"/>
    <n v="14"/>
    <n v="722"/>
    <n v="8"/>
    <n v="5776"/>
    <n v="3754.4"/>
    <n v="2021.6"/>
    <n v="0.65"/>
    <x v="1"/>
    <x v="1"/>
    <x v="2"/>
  </r>
  <r>
    <n v="156"/>
    <s v="Derrick Adams"/>
    <x v="0"/>
    <s v="Smartphone"/>
    <d v="2024-09-12T00:00:00"/>
    <x v="0"/>
    <x v="8"/>
    <x v="3"/>
    <d v="2024-09-23T00:00:00"/>
    <n v="11"/>
    <n v="558"/>
    <n v="10"/>
    <n v="5580"/>
    <n v="4185"/>
    <n v="1395"/>
    <n v="0.75"/>
    <x v="1"/>
    <x v="0"/>
    <x v="0"/>
  </r>
  <r>
    <n v="157"/>
    <s v="Michelle Simpson"/>
    <x v="2"/>
    <s v="Jeans"/>
    <d v="2024-05-29T00:00:00"/>
    <x v="0"/>
    <x v="0"/>
    <x v="2"/>
    <d v="2024-06-03T00:00:00"/>
    <n v="5"/>
    <n v="11"/>
    <n v="7"/>
    <n v="77"/>
    <n v="53.9"/>
    <n v="23.1"/>
    <n v="0.7"/>
    <x v="0"/>
    <x v="3"/>
    <x v="0"/>
  </r>
  <r>
    <n v="158"/>
    <s v="Scott Alexander"/>
    <x v="1"/>
    <s v="Children's Book"/>
    <d v="2024-04-05T00:00:00"/>
    <x v="0"/>
    <x v="11"/>
    <x v="6"/>
    <d v="2024-04-14T00:00:00"/>
    <n v="9"/>
    <n v="546"/>
    <n v="2"/>
    <n v="1092"/>
    <n v="655.19999999999993"/>
    <n v="436.80000000000007"/>
    <n v="0.6"/>
    <x v="1"/>
    <x v="4"/>
    <x v="2"/>
  </r>
  <r>
    <n v="159"/>
    <s v="Ernest Oconnell"/>
    <x v="1"/>
    <s v="Cookbook"/>
    <d v="2024-09-16T00:00:00"/>
    <x v="0"/>
    <x v="8"/>
    <x v="0"/>
    <d v="2024-09-23T00:00:00"/>
    <n v="7"/>
    <n v="30"/>
    <n v="9"/>
    <n v="270"/>
    <n v="175.5"/>
    <n v="94.5"/>
    <n v="0.65"/>
    <x v="0"/>
    <x v="2"/>
    <x v="0"/>
  </r>
  <r>
    <n v="160"/>
    <s v="Randall Johnson"/>
    <x v="2"/>
    <s v="T-Shirt"/>
    <d v="2024-10-24T00:00:00"/>
    <x v="0"/>
    <x v="1"/>
    <x v="3"/>
    <d v="2024-11-12T00:00:00"/>
    <n v="19"/>
    <n v="146"/>
    <n v="6"/>
    <n v="876"/>
    <n v="569.4"/>
    <n v="306.60000000000002"/>
    <n v="0.65"/>
    <x v="1"/>
    <x v="0"/>
    <x v="1"/>
  </r>
  <r>
    <n v="161"/>
    <s v="Ryan Pope"/>
    <x v="4"/>
    <s v="Curtains"/>
    <d v="2024-12-16T00:00:00"/>
    <x v="0"/>
    <x v="6"/>
    <x v="0"/>
    <d v="2024-12-20T00:00:00"/>
    <n v="4"/>
    <n v="722"/>
    <n v="8"/>
    <n v="5776"/>
    <n v="3754.4"/>
    <n v="2021.6"/>
    <n v="0.65"/>
    <x v="0"/>
    <x v="2"/>
    <x v="3"/>
  </r>
  <r>
    <n v="162"/>
    <s v="Jay Bennett"/>
    <x v="0"/>
    <s v="Headphones"/>
    <d v="2024-01-19T00:00:00"/>
    <x v="0"/>
    <x v="10"/>
    <x v="6"/>
    <d v="2024-02-02T00:00:00"/>
    <n v="14"/>
    <n v="216"/>
    <n v="5"/>
    <n v="1080"/>
    <n v="702"/>
    <n v="378"/>
    <n v="0.65"/>
    <x v="0"/>
    <x v="0"/>
    <x v="3"/>
  </r>
  <r>
    <n v="163"/>
    <s v="Lonnie Hart"/>
    <x v="0"/>
    <s v="Laptop"/>
    <d v="2024-05-26T00:00:00"/>
    <x v="0"/>
    <x v="0"/>
    <x v="4"/>
    <d v="2024-06-02T00:00:00"/>
    <n v="7"/>
    <n v="892"/>
    <n v="6"/>
    <n v="5352"/>
    <n v="4549.2"/>
    <n v="802.80000000000018"/>
    <n v="0.85"/>
    <x v="1"/>
    <x v="1"/>
    <x v="1"/>
  </r>
  <r>
    <n v="164"/>
    <s v="Eric Patrick"/>
    <x v="0"/>
    <s v="Headphones"/>
    <d v="2024-02-10T00:00:00"/>
    <x v="0"/>
    <x v="7"/>
    <x v="5"/>
    <d v="2024-02-18T00:00:00"/>
    <n v="8"/>
    <n v="626"/>
    <n v="7"/>
    <n v="4382"/>
    <n v="2848.3"/>
    <n v="1533.6999999999998"/>
    <n v="0.65"/>
    <x v="1"/>
    <x v="1"/>
    <x v="2"/>
  </r>
  <r>
    <n v="165"/>
    <s v="Rhonda Brown"/>
    <x v="0"/>
    <s v="Tablet"/>
    <d v="2024-11-10T00:00:00"/>
    <x v="0"/>
    <x v="4"/>
    <x v="4"/>
    <d v="2024-11-24T00:00:00"/>
    <n v="14"/>
    <n v="291"/>
    <n v="7"/>
    <n v="2037"/>
    <n v="1425.8999999999999"/>
    <n v="611.10000000000014"/>
    <n v="0.7"/>
    <x v="0"/>
    <x v="3"/>
    <x v="1"/>
  </r>
  <r>
    <n v="166"/>
    <s v="Emily Price"/>
    <x v="3"/>
    <s v="Cereal"/>
    <d v="2024-09-19T00:00:00"/>
    <x v="0"/>
    <x v="8"/>
    <x v="3"/>
    <d v="2024-10-09T00:00:00"/>
    <n v="20"/>
    <n v="985"/>
    <n v="3"/>
    <n v="2955"/>
    <n v="1625.2500000000002"/>
    <n v="1329.7499999999998"/>
    <n v="0.55000000000000004"/>
    <x v="1"/>
    <x v="0"/>
    <x v="2"/>
  </r>
  <r>
    <n v="167"/>
    <s v="Jill Jackson"/>
    <x v="1"/>
    <s v="Children's Book"/>
    <d v="2024-10-14T00:00:00"/>
    <x v="0"/>
    <x v="1"/>
    <x v="0"/>
    <d v="2024-10-27T00:00:00"/>
    <n v="13"/>
    <n v="278"/>
    <n v="2"/>
    <n v="556"/>
    <n v="333.59999999999997"/>
    <n v="222.40000000000003"/>
    <n v="0.6"/>
    <x v="1"/>
    <x v="1"/>
    <x v="0"/>
  </r>
  <r>
    <n v="168"/>
    <s v="Ashley Wilson"/>
    <x v="3"/>
    <s v="Pasta"/>
    <d v="2024-11-09T00:00:00"/>
    <x v="0"/>
    <x v="4"/>
    <x v="5"/>
    <d v="2024-11-16T00:00:00"/>
    <n v="7"/>
    <n v="720"/>
    <n v="5"/>
    <n v="3600"/>
    <n v="2160"/>
    <n v="1440"/>
    <n v="0.6"/>
    <x v="0"/>
    <x v="2"/>
    <x v="1"/>
  </r>
  <r>
    <n v="169"/>
    <s v="Ashley Greer PhD"/>
    <x v="2"/>
    <s v="T-Shirt"/>
    <d v="2024-08-19T00:00:00"/>
    <x v="0"/>
    <x v="9"/>
    <x v="0"/>
    <d v="2024-09-01T00:00:00"/>
    <n v="13"/>
    <n v="930"/>
    <n v="3"/>
    <n v="2790"/>
    <n v="1813.5"/>
    <n v="976.5"/>
    <n v="0.65"/>
    <x v="0"/>
    <x v="3"/>
    <x v="2"/>
  </r>
  <r>
    <n v="170"/>
    <s v="Charles Clark"/>
    <x v="2"/>
    <s v="Jeans"/>
    <d v="2024-07-04T00:00:00"/>
    <x v="0"/>
    <x v="2"/>
    <x v="3"/>
    <d v="2024-07-17T00:00:00"/>
    <n v="13"/>
    <n v="239"/>
    <n v="9"/>
    <n v="2151"/>
    <n v="1505.6999999999998"/>
    <n v="645.30000000000018"/>
    <n v="0.7"/>
    <x v="0"/>
    <x v="0"/>
    <x v="2"/>
  </r>
  <r>
    <n v="171"/>
    <s v="Brandi Thomas"/>
    <x v="1"/>
    <s v="Non-Fiction"/>
    <d v="2024-11-09T00:00:00"/>
    <x v="0"/>
    <x v="4"/>
    <x v="5"/>
    <d v="2024-11-22T00:00:00"/>
    <n v="13"/>
    <n v="77"/>
    <n v="2"/>
    <n v="154"/>
    <n v="77"/>
    <n v="77"/>
    <n v="0.5"/>
    <x v="1"/>
    <x v="4"/>
    <x v="1"/>
  </r>
  <r>
    <n v="172"/>
    <s v="Mark Burton"/>
    <x v="3"/>
    <s v="Juice"/>
    <d v="2024-07-29T00:00:00"/>
    <x v="0"/>
    <x v="2"/>
    <x v="0"/>
    <d v="2024-08-08T00:00:00"/>
    <n v="10"/>
    <n v="853"/>
    <n v="7"/>
    <n v="5971"/>
    <n v="3284.05"/>
    <n v="2686.95"/>
    <n v="0.55000000000000004"/>
    <x v="0"/>
    <x v="3"/>
    <x v="0"/>
  </r>
  <r>
    <n v="173"/>
    <s v="Paul Neal"/>
    <x v="4"/>
    <s v="Table Lamp"/>
    <d v="2024-08-18T00:00:00"/>
    <x v="0"/>
    <x v="9"/>
    <x v="4"/>
    <d v="2024-08-25T00:00:00"/>
    <n v="7"/>
    <n v="706"/>
    <n v="8"/>
    <n v="5648"/>
    <n v="4236"/>
    <n v="1412"/>
    <n v="0.75"/>
    <x v="0"/>
    <x v="3"/>
    <x v="0"/>
  </r>
  <r>
    <n v="174"/>
    <s v="Raymond Oconnor"/>
    <x v="1"/>
    <s v="Cookbook"/>
    <d v="2024-04-03T00:00:00"/>
    <x v="0"/>
    <x v="11"/>
    <x v="2"/>
    <d v="2024-04-11T00:00:00"/>
    <n v="8"/>
    <n v="453"/>
    <n v="3"/>
    <n v="1359"/>
    <n v="883.35"/>
    <n v="475.65"/>
    <n v="0.65"/>
    <x v="0"/>
    <x v="3"/>
    <x v="2"/>
  </r>
  <r>
    <n v="175"/>
    <s v="Aaron Rubio"/>
    <x v="2"/>
    <s v="Jacket"/>
    <d v="2024-11-10T00:00:00"/>
    <x v="0"/>
    <x v="4"/>
    <x v="4"/>
    <d v="2024-11-18T00:00:00"/>
    <n v="8"/>
    <n v="105"/>
    <n v="9"/>
    <n v="945"/>
    <n v="756"/>
    <n v="189"/>
    <n v="0.8"/>
    <x v="1"/>
    <x v="3"/>
    <x v="2"/>
  </r>
  <r>
    <n v="176"/>
    <s v="Steven Martin"/>
    <x v="1"/>
    <s v="Non-Fiction"/>
    <d v="2024-03-28T00:00:00"/>
    <x v="0"/>
    <x v="3"/>
    <x v="3"/>
    <d v="2024-04-08T00:00:00"/>
    <n v="11"/>
    <n v="747"/>
    <n v="10"/>
    <n v="7470"/>
    <n v="3735"/>
    <n v="3735"/>
    <n v="0.5"/>
    <x v="1"/>
    <x v="3"/>
    <x v="2"/>
  </r>
  <r>
    <n v="177"/>
    <s v="Jennifer Anderson MD"/>
    <x v="2"/>
    <s v="Dress"/>
    <d v="2024-08-01T00:00:00"/>
    <x v="0"/>
    <x v="9"/>
    <x v="3"/>
    <d v="2024-08-11T00:00:00"/>
    <n v="10"/>
    <n v="664"/>
    <n v="10"/>
    <n v="6640"/>
    <n v="4648"/>
    <n v="1992"/>
    <n v="0.7"/>
    <x v="1"/>
    <x v="0"/>
    <x v="3"/>
  </r>
  <r>
    <n v="178"/>
    <s v="Emily Taylor"/>
    <x v="3"/>
    <s v="Pasta"/>
    <d v="2024-06-23T00:00:00"/>
    <x v="0"/>
    <x v="5"/>
    <x v="4"/>
    <d v="2024-06-27T00:00:00"/>
    <n v="4"/>
    <n v="157"/>
    <n v="10"/>
    <n v="1570"/>
    <n v="942"/>
    <n v="628"/>
    <n v="0.6"/>
    <x v="1"/>
    <x v="4"/>
    <x v="3"/>
  </r>
  <r>
    <n v="179"/>
    <s v="Matthew Bowers"/>
    <x v="2"/>
    <s v="Sneakers"/>
    <d v="2024-03-03T00:00:00"/>
    <x v="0"/>
    <x v="3"/>
    <x v="4"/>
    <d v="2024-03-15T00:00:00"/>
    <n v="12"/>
    <n v="470"/>
    <n v="5"/>
    <n v="2350"/>
    <n v="1762.5"/>
    <n v="587.5"/>
    <n v="0.75"/>
    <x v="0"/>
    <x v="0"/>
    <x v="3"/>
  </r>
  <r>
    <n v="180"/>
    <s v="Samantha Green"/>
    <x v="2"/>
    <s v="Jacket"/>
    <d v="2024-07-06T00:00:00"/>
    <x v="0"/>
    <x v="2"/>
    <x v="5"/>
    <d v="2024-07-16T00:00:00"/>
    <n v="10"/>
    <n v="384"/>
    <n v="7"/>
    <n v="2688"/>
    <n v="2150.4"/>
    <n v="537.59999999999991"/>
    <n v="0.8"/>
    <x v="0"/>
    <x v="0"/>
    <x v="0"/>
  </r>
  <r>
    <n v="181"/>
    <s v="Jesse Ward"/>
    <x v="1"/>
    <s v="Children's Book"/>
    <d v="2024-10-08T00:00:00"/>
    <x v="0"/>
    <x v="1"/>
    <x v="1"/>
    <d v="2024-10-12T00:00:00"/>
    <n v="4"/>
    <n v="855"/>
    <n v="5"/>
    <n v="4275"/>
    <n v="2565"/>
    <n v="1710"/>
    <n v="0.6"/>
    <x v="0"/>
    <x v="3"/>
    <x v="2"/>
  </r>
  <r>
    <n v="182"/>
    <s v="Tyler Johnson"/>
    <x v="2"/>
    <s v="Jeans"/>
    <d v="2024-11-04T00:00:00"/>
    <x v="0"/>
    <x v="4"/>
    <x v="0"/>
    <d v="2024-11-16T00:00:00"/>
    <n v="12"/>
    <n v="421"/>
    <n v="9"/>
    <n v="3789"/>
    <n v="2652.2999999999997"/>
    <n v="1136.7000000000003"/>
    <n v="0.7"/>
    <x v="0"/>
    <x v="3"/>
    <x v="0"/>
  </r>
  <r>
    <n v="183"/>
    <s v="Patricia Collins"/>
    <x v="2"/>
    <s v="Dress"/>
    <d v="2024-09-20T00:00:00"/>
    <x v="0"/>
    <x v="8"/>
    <x v="6"/>
    <d v="2024-09-27T00:00:00"/>
    <n v="7"/>
    <n v="345"/>
    <n v="3"/>
    <n v="1035"/>
    <n v="724.5"/>
    <n v="310.5"/>
    <n v="0.7"/>
    <x v="0"/>
    <x v="3"/>
    <x v="3"/>
  </r>
  <r>
    <n v="184"/>
    <s v="Jacob Bonilla"/>
    <x v="3"/>
    <s v="Juice"/>
    <d v="2024-06-02T00:00:00"/>
    <x v="0"/>
    <x v="5"/>
    <x v="4"/>
    <d v="2024-06-15T00:00:00"/>
    <n v="13"/>
    <n v="354"/>
    <n v="10"/>
    <n v="3540"/>
    <n v="1947.0000000000002"/>
    <n v="1592.9999999999998"/>
    <n v="0.55000000000000004"/>
    <x v="1"/>
    <x v="3"/>
    <x v="3"/>
  </r>
  <r>
    <n v="185"/>
    <s v="Anthony Shea DDS"/>
    <x v="0"/>
    <s v="Headphones"/>
    <d v="2024-10-25T00:00:00"/>
    <x v="0"/>
    <x v="1"/>
    <x v="6"/>
    <d v="2024-11-06T00:00:00"/>
    <n v="12"/>
    <n v="825"/>
    <n v="5"/>
    <n v="4125"/>
    <n v="2681.25"/>
    <n v="1443.75"/>
    <n v="0.65"/>
    <x v="1"/>
    <x v="3"/>
    <x v="0"/>
  </r>
  <r>
    <n v="186"/>
    <s v="Kathy Walsh"/>
    <x v="3"/>
    <s v="Cereal"/>
    <d v="2024-12-01T00:00:00"/>
    <x v="0"/>
    <x v="6"/>
    <x v="4"/>
    <d v="2024-12-04T00:00:00"/>
    <n v="3"/>
    <n v="601"/>
    <n v="10"/>
    <n v="6010"/>
    <n v="3305.5000000000005"/>
    <n v="2704.4999999999995"/>
    <n v="0.55000000000000004"/>
    <x v="1"/>
    <x v="0"/>
    <x v="0"/>
  </r>
  <r>
    <n v="187"/>
    <s v="Cynthia Green"/>
    <x v="3"/>
    <s v="Pasta"/>
    <d v="2024-09-25T00:00:00"/>
    <x v="0"/>
    <x v="8"/>
    <x v="2"/>
    <d v="2024-10-07T00:00:00"/>
    <n v="12"/>
    <n v="803"/>
    <n v="10"/>
    <n v="8030"/>
    <n v="4818"/>
    <n v="3212"/>
    <n v="0.6"/>
    <x v="0"/>
    <x v="1"/>
    <x v="3"/>
  </r>
  <r>
    <n v="188"/>
    <s v="Melissa Williams"/>
    <x v="0"/>
    <s v="Laptop"/>
    <d v="2024-09-22T00:00:00"/>
    <x v="0"/>
    <x v="8"/>
    <x v="4"/>
    <d v="2024-10-07T00:00:00"/>
    <n v="15"/>
    <n v="584"/>
    <n v="4"/>
    <n v="2336"/>
    <n v="1985.6"/>
    <n v="350.40000000000009"/>
    <n v="0.85"/>
    <x v="1"/>
    <x v="4"/>
    <x v="0"/>
  </r>
  <r>
    <n v="189"/>
    <s v="Anthony Evans"/>
    <x v="3"/>
    <s v="Cereal"/>
    <d v="2024-03-29T00:00:00"/>
    <x v="0"/>
    <x v="3"/>
    <x v="6"/>
    <d v="2024-04-03T00:00:00"/>
    <n v="5"/>
    <n v="944"/>
    <n v="8"/>
    <n v="7552"/>
    <n v="4153.6000000000004"/>
    <n v="3398.3999999999996"/>
    <n v="0.55000000000000004"/>
    <x v="1"/>
    <x v="3"/>
    <x v="1"/>
  </r>
  <r>
    <n v="190"/>
    <s v="Antonio Norman"/>
    <x v="4"/>
    <s v="Cushion"/>
    <d v="2024-11-08T00:00:00"/>
    <x v="0"/>
    <x v="4"/>
    <x v="6"/>
    <d v="2024-11-20T00:00:00"/>
    <n v="12"/>
    <n v="206"/>
    <n v="8"/>
    <n v="1648"/>
    <n v="1071.2"/>
    <n v="576.79999999999995"/>
    <n v="0.65"/>
    <x v="1"/>
    <x v="0"/>
    <x v="2"/>
  </r>
  <r>
    <n v="191"/>
    <s v="Kenneth Underwood"/>
    <x v="3"/>
    <s v="Cereal"/>
    <d v="2024-10-13T00:00:00"/>
    <x v="0"/>
    <x v="1"/>
    <x v="4"/>
    <d v="2024-10-21T00:00:00"/>
    <n v="8"/>
    <n v="304"/>
    <n v="5"/>
    <n v="1520"/>
    <n v="836.00000000000011"/>
    <n v="683.99999999999989"/>
    <n v="0.55000000000000004"/>
    <x v="1"/>
    <x v="0"/>
    <x v="3"/>
  </r>
  <r>
    <n v="192"/>
    <s v="Danielle Phillips"/>
    <x v="0"/>
    <s v="Tablet"/>
    <d v="2024-12-31T00:00:00"/>
    <x v="0"/>
    <x v="6"/>
    <x v="1"/>
    <d v="2025-01-14T00:00:00"/>
    <n v="14"/>
    <n v="364"/>
    <n v="2"/>
    <n v="728"/>
    <n v="509.59999999999997"/>
    <n v="218.40000000000003"/>
    <n v="0.7"/>
    <x v="1"/>
    <x v="2"/>
    <x v="2"/>
  </r>
  <r>
    <n v="193"/>
    <s v="Curtis Wilkerson"/>
    <x v="3"/>
    <s v="Pasta"/>
    <d v="2024-04-13T00:00:00"/>
    <x v="0"/>
    <x v="11"/>
    <x v="5"/>
    <d v="2024-04-26T00:00:00"/>
    <n v="13"/>
    <n v="287"/>
    <n v="9"/>
    <n v="2583"/>
    <n v="1549.8"/>
    <n v="1033.2"/>
    <n v="0.6"/>
    <x v="0"/>
    <x v="3"/>
    <x v="1"/>
  </r>
  <r>
    <n v="194"/>
    <s v="Kathryn Price"/>
    <x v="0"/>
    <s v="Camera"/>
    <d v="2024-10-27T00:00:00"/>
    <x v="0"/>
    <x v="1"/>
    <x v="4"/>
    <d v="2024-11-03T00:00:00"/>
    <n v="7"/>
    <n v="258"/>
    <n v="4"/>
    <n v="1032"/>
    <n v="825.6"/>
    <n v="206.39999999999998"/>
    <n v="0.8"/>
    <x v="0"/>
    <x v="0"/>
    <x v="1"/>
  </r>
  <r>
    <n v="195"/>
    <s v="Kevin Hall"/>
    <x v="2"/>
    <s v="T-Shirt"/>
    <d v="2024-02-21T00:00:00"/>
    <x v="0"/>
    <x v="7"/>
    <x v="2"/>
    <d v="2024-03-06T00:00:00"/>
    <n v="14"/>
    <n v="348"/>
    <n v="7"/>
    <n v="2436"/>
    <n v="1583.4"/>
    <n v="852.59999999999991"/>
    <n v="0.65"/>
    <x v="0"/>
    <x v="3"/>
    <x v="1"/>
  </r>
  <r>
    <n v="196"/>
    <s v="Kristy Hart"/>
    <x v="2"/>
    <s v="Jacket"/>
    <d v="2024-06-13T00:00:00"/>
    <x v="0"/>
    <x v="5"/>
    <x v="3"/>
    <d v="2024-06-17T00:00:00"/>
    <n v="4"/>
    <n v="671"/>
    <n v="5"/>
    <n v="3355"/>
    <n v="2684"/>
    <n v="671"/>
    <n v="0.8"/>
    <x v="1"/>
    <x v="0"/>
    <x v="0"/>
  </r>
  <r>
    <n v="197"/>
    <s v="Joseph Smith"/>
    <x v="1"/>
    <s v="Non-Fiction"/>
    <d v="2024-09-30T00:00:00"/>
    <x v="0"/>
    <x v="8"/>
    <x v="0"/>
    <d v="2024-10-06T00:00:00"/>
    <n v="6"/>
    <n v="945"/>
    <n v="1"/>
    <n v="945"/>
    <n v="472.5"/>
    <n v="472.5"/>
    <n v="0.5"/>
    <x v="0"/>
    <x v="0"/>
    <x v="3"/>
  </r>
  <r>
    <n v="198"/>
    <s v="Sarah Valencia"/>
    <x v="0"/>
    <s v="Headphones"/>
    <d v="2024-09-10T00:00:00"/>
    <x v="0"/>
    <x v="8"/>
    <x v="1"/>
    <d v="2024-09-21T00:00:00"/>
    <n v="11"/>
    <n v="969"/>
    <n v="3"/>
    <n v="2907"/>
    <n v="1889.55"/>
    <n v="1017.45"/>
    <n v="0.65"/>
    <x v="0"/>
    <x v="3"/>
    <x v="2"/>
  </r>
  <r>
    <n v="199"/>
    <s v="Patricia Bradley"/>
    <x v="2"/>
    <s v="T-Shirt"/>
    <d v="2024-06-18T00:00:00"/>
    <x v="0"/>
    <x v="5"/>
    <x v="1"/>
    <d v="2024-06-24T00:00:00"/>
    <n v="6"/>
    <n v="758"/>
    <n v="3"/>
    <n v="2274"/>
    <n v="1478.1000000000001"/>
    <n v="795.89999999999986"/>
    <n v="0.65"/>
    <x v="1"/>
    <x v="2"/>
    <x v="2"/>
  </r>
  <r>
    <n v="200"/>
    <s v="William Jackson"/>
    <x v="2"/>
    <s v="T-Shirt"/>
    <d v="2024-06-21T00:00:00"/>
    <x v="0"/>
    <x v="5"/>
    <x v="6"/>
    <d v="2024-06-25T00:00:00"/>
    <n v="4"/>
    <n v="591"/>
    <n v="5"/>
    <n v="2955"/>
    <n v="1920.75"/>
    <n v="1034.25"/>
    <n v="0.65"/>
    <x v="0"/>
    <x v="3"/>
    <x v="0"/>
  </r>
  <r>
    <n v="201"/>
    <s v="Michelle Williams"/>
    <x v="1"/>
    <s v="Children's Book"/>
    <d v="2024-08-06T00:00:00"/>
    <x v="0"/>
    <x v="9"/>
    <x v="1"/>
    <d v="2024-08-18T00:00:00"/>
    <n v="12"/>
    <n v="345"/>
    <n v="9"/>
    <n v="3105"/>
    <n v="1863"/>
    <n v="1242"/>
    <n v="0.6"/>
    <x v="1"/>
    <x v="0"/>
    <x v="3"/>
  </r>
  <r>
    <n v="202"/>
    <s v="Fernando Lynn"/>
    <x v="3"/>
    <s v="Pasta"/>
    <d v="2024-08-16T00:00:00"/>
    <x v="0"/>
    <x v="9"/>
    <x v="6"/>
    <d v="2024-08-29T00:00:00"/>
    <n v="13"/>
    <n v="986"/>
    <n v="5"/>
    <n v="4930"/>
    <n v="2958"/>
    <n v="1972"/>
    <n v="0.6"/>
    <x v="1"/>
    <x v="4"/>
    <x v="0"/>
  </r>
  <r>
    <n v="203"/>
    <s v="Lisa Webb"/>
    <x v="1"/>
    <s v="Fiction"/>
    <d v="2024-05-13T00:00:00"/>
    <x v="0"/>
    <x v="0"/>
    <x v="0"/>
    <d v="2024-05-20T00:00:00"/>
    <n v="7"/>
    <n v="719"/>
    <n v="6"/>
    <n v="4314"/>
    <n v="2157"/>
    <n v="2157"/>
    <n v="0.5"/>
    <x v="1"/>
    <x v="0"/>
    <x v="3"/>
  </r>
  <r>
    <n v="204"/>
    <s v="Jennifer Spencer"/>
    <x v="0"/>
    <s v="Headphones"/>
    <d v="2024-06-06T00:00:00"/>
    <x v="0"/>
    <x v="5"/>
    <x v="3"/>
    <d v="2024-06-18T00:00:00"/>
    <n v="12"/>
    <n v="425"/>
    <n v="3"/>
    <n v="1275"/>
    <n v="828.75"/>
    <n v="446.25"/>
    <n v="0.65"/>
    <x v="1"/>
    <x v="3"/>
    <x v="3"/>
  </r>
  <r>
    <n v="205"/>
    <s v="Sara Hernandez"/>
    <x v="4"/>
    <s v="Table Lamp"/>
    <d v="2024-11-23T00:00:00"/>
    <x v="0"/>
    <x v="4"/>
    <x v="5"/>
    <d v="2024-11-29T00:00:00"/>
    <n v="6"/>
    <n v="386"/>
    <n v="5"/>
    <n v="1930"/>
    <n v="1447.5"/>
    <n v="482.5"/>
    <n v="0.75"/>
    <x v="0"/>
    <x v="3"/>
    <x v="3"/>
  </r>
  <r>
    <n v="206"/>
    <s v="Steven Baker"/>
    <x v="1"/>
    <s v="Children's Book"/>
    <d v="2024-10-02T00:00:00"/>
    <x v="0"/>
    <x v="1"/>
    <x v="2"/>
    <d v="2024-10-09T00:00:00"/>
    <n v="7"/>
    <n v="790"/>
    <n v="4"/>
    <n v="3160"/>
    <n v="1896"/>
    <n v="1264"/>
    <n v="0.6"/>
    <x v="0"/>
    <x v="0"/>
    <x v="1"/>
  </r>
  <r>
    <n v="207"/>
    <s v="Dennis Marshall"/>
    <x v="1"/>
    <s v="Children's Book"/>
    <d v="2024-09-27T00:00:00"/>
    <x v="0"/>
    <x v="8"/>
    <x v="6"/>
    <d v="2024-10-07T00:00:00"/>
    <n v="10"/>
    <n v="89"/>
    <n v="6"/>
    <n v="534"/>
    <n v="320.39999999999998"/>
    <n v="213.60000000000002"/>
    <n v="0.6"/>
    <x v="0"/>
    <x v="3"/>
    <x v="1"/>
  </r>
  <r>
    <n v="208"/>
    <s v="Cynthia Evans"/>
    <x v="1"/>
    <s v="Children's Book"/>
    <d v="2024-02-29T00:00:00"/>
    <x v="0"/>
    <x v="7"/>
    <x v="3"/>
    <d v="2024-03-08T00:00:00"/>
    <n v="8"/>
    <n v="744"/>
    <n v="4"/>
    <n v="2976"/>
    <n v="1785.6"/>
    <n v="1190.4000000000001"/>
    <n v="0.6"/>
    <x v="0"/>
    <x v="3"/>
    <x v="1"/>
  </r>
  <r>
    <n v="209"/>
    <s v="Beth Henderson"/>
    <x v="1"/>
    <s v="Fiction"/>
    <d v="2024-10-13T00:00:00"/>
    <x v="0"/>
    <x v="1"/>
    <x v="4"/>
    <d v="2024-10-25T00:00:00"/>
    <n v="12"/>
    <n v="698"/>
    <n v="8"/>
    <n v="5584"/>
    <n v="2792"/>
    <n v="2792"/>
    <n v="0.5"/>
    <x v="1"/>
    <x v="1"/>
    <x v="3"/>
  </r>
  <r>
    <n v="210"/>
    <s v="Thomas Sloan"/>
    <x v="0"/>
    <s v="Headphones"/>
    <d v="2024-05-10T00:00:00"/>
    <x v="0"/>
    <x v="0"/>
    <x v="6"/>
    <d v="2024-05-13T00:00:00"/>
    <n v="3"/>
    <n v="773"/>
    <n v="1"/>
    <n v="773"/>
    <n v="502.45000000000005"/>
    <n v="270.54999999999995"/>
    <n v="0.65"/>
    <x v="0"/>
    <x v="0"/>
    <x v="3"/>
  </r>
  <r>
    <n v="211"/>
    <s v="Kara Jackson"/>
    <x v="3"/>
    <s v="Milk"/>
    <d v="2024-07-12T00:00:00"/>
    <x v="0"/>
    <x v="2"/>
    <x v="6"/>
    <d v="2024-07-17T00:00:00"/>
    <n v="5"/>
    <n v="92"/>
    <n v="7"/>
    <n v="644"/>
    <n v="322"/>
    <n v="322"/>
    <n v="0.5"/>
    <x v="0"/>
    <x v="3"/>
    <x v="0"/>
  </r>
  <r>
    <n v="212"/>
    <s v="Steve Rivera"/>
    <x v="4"/>
    <s v="Table Lamp"/>
    <d v="2024-04-01T00:00:00"/>
    <x v="0"/>
    <x v="11"/>
    <x v="0"/>
    <d v="2024-04-12T00:00:00"/>
    <n v="11"/>
    <n v="412"/>
    <n v="9"/>
    <n v="3708"/>
    <n v="2781"/>
    <n v="927"/>
    <n v="0.75"/>
    <x v="1"/>
    <x v="3"/>
    <x v="1"/>
  </r>
  <r>
    <n v="213"/>
    <s v="Caitlin Collins"/>
    <x v="2"/>
    <s v="T-Shirt"/>
    <d v="2024-01-17T00:00:00"/>
    <x v="0"/>
    <x v="10"/>
    <x v="2"/>
    <d v="2024-01-27T00:00:00"/>
    <n v="10"/>
    <n v="639"/>
    <n v="7"/>
    <n v="4473"/>
    <n v="2907.4500000000003"/>
    <n v="1565.5499999999997"/>
    <n v="0.65"/>
    <x v="0"/>
    <x v="1"/>
    <x v="1"/>
  </r>
  <r>
    <n v="214"/>
    <s v="Corey Whitaker"/>
    <x v="2"/>
    <s v="T-Shirt"/>
    <d v="2024-02-21T00:00:00"/>
    <x v="0"/>
    <x v="7"/>
    <x v="2"/>
    <d v="2024-03-05T00:00:00"/>
    <n v="13"/>
    <n v="44"/>
    <n v="10"/>
    <n v="440"/>
    <n v="286"/>
    <n v="154"/>
    <n v="0.65"/>
    <x v="1"/>
    <x v="2"/>
    <x v="2"/>
  </r>
  <r>
    <n v="215"/>
    <s v="Madison Martinez"/>
    <x v="0"/>
    <s v="Laptop"/>
    <d v="2024-01-23T00:00:00"/>
    <x v="0"/>
    <x v="10"/>
    <x v="1"/>
    <d v="2024-02-05T00:00:00"/>
    <n v="13"/>
    <n v="459"/>
    <n v="7"/>
    <n v="3213"/>
    <n v="2731.0499999999997"/>
    <n v="481.95000000000027"/>
    <n v="0.85"/>
    <x v="0"/>
    <x v="0"/>
    <x v="1"/>
  </r>
  <r>
    <n v="216"/>
    <s v="Penny Lewis"/>
    <x v="1"/>
    <s v="Cookbook"/>
    <d v="2024-12-10T00:00:00"/>
    <x v="0"/>
    <x v="6"/>
    <x v="1"/>
    <d v="2024-12-19T00:00:00"/>
    <n v="9"/>
    <n v="252"/>
    <n v="6"/>
    <n v="1512"/>
    <n v="982.80000000000007"/>
    <n v="529.19999999999993"/>
    <n v="0.65"/>
    <x v="1"/>
    <x v="4"/>
    <x v="2"/>
  </r>
  <r>
    <n v="217"/>
    <s v="Carlos Thompson"/>
    <x v="1"/>
    <s v="Non-Fiction"/>
    <d v="2024-07-30T00:00:00"/>
    <x v="0"/>
    <x v="2"/>
    <x v="1"/>
    <d v="2024-08-06T00:00:00"/>
    <n v="7"/>
    <n v="291"/>
    <n v="5"/>
    <n v="1455"/>
    <n v="727.5"/>
    <n v="727.5"/>
    <n v="0.5"/>
    <x v="1"/>
    <x v="0"/>
    <x v="2"/>
  </r>
  <r>
    <n v="218"/>
    <s v="James Bailey"/>
    <x v="2"/>
    <s v="Sneakers"/>
    <d v="2024-10-11T00:00:00"/>
    <x v="0"/>
    <x v="1"/>
    <x v="6"/>
    <d v="2024-10-19T00:00:00"/>
    <n v="8"/>
    <n v="58"/>
    <n v="8"/>
    <n v="464"/>
    <n v="348"/>
    <n v="116"/>
    <n v="0.75"/>
    <x v="1"/>
    <x v="4"/>
    <x v="3"/>
  </r>
  <r>
    <n v="219"/>
    <s v="Brian Hunt"/>
    <x v="4"/>
    <s v="Wall Art"/>
    <d v="2024-07-28T00:00:00"/>
    <x v="0"/>
    <x v="2"/>
    <x v="4"/>
    <d v="2024-08-09T00:00:00"/>
    <n v="12"/>
    <n v="317"/>
    <n v="3"/>
    <n v="951"/>
    <n v="665.69999999999993"/>
    <n v="285.30000000000007"/>
    <n v="0.7"/>
    <x v="1"/>
    <x v="2"/>
    <x v="2"/>
  </r>
  <r>
    <n v="220"/>
    <s v="Sarah Pittman"/>
    <x v="0"/>
    <s v="Camera"/>
    <d v="2024-04-07T00:00:00"/>
    <x v="0"/>
    <x v="11"/>
    <x v="4"/>
    <d v="2024-04-19T00:00:00"/>
    <n v="12"/>
    <n v="284"/>
    <n v="1"/>
    <n v="284"/>
    <n v="227.20000000000002"/>
    <n v="56.799999999999983"/>
    <n v="0.8"/>
    <x v="1"/>
    <x v="2"/>
    <x v="0"/>
  </r>
  <r>
    <n v="221"/>
    <s v="Courtney Walker"/>
    <x v="0"/>
    <s v="Smartphone"/>
    <d v="2024-04-06T00:00:00"/>
    <x v="0"/>
    <x v="11"/>
    <x v="5"/>
    <d v="2024-04-09T00:00:00"/>
    <n v="3"/>
    <n v="751"/>
    <n v="10"/>
    <n v="7510"/>
    <n v="5632.5"/>
    <n v="1877.5"/>
    <n v="0.75"/>
    <x v="0"/>
    <x v="3"/>
    <x v="2"/>
  </r>
  <r>
    <n v="222"/>
    <s v="Edward York"/>
    <x v="3"/>
    <s v="Pasta"/>
    <d v="2024-06-19T00:00:00"/>
    <x v="0"/>
    <x v="5"/>
    <x v="2"/>
    <d v="2024-07-03T00:00:00"/>
    <n v="14"/>
    <n v="989"/>
    <n v="5"/>
    <n v="4945"/>
    <n v="2967"/>
    <n v="1978"/>
    <n v="0.6"/>
    <x v="0"/>
    <x v="0"/>
    <x v="0"/>
  </r>
  <r>
    <n v="223"/>
    <s v="Steve Mason"/>
    <x v="0"/>
    <s v="Headphones"/>
    <d v="2024-05-04T00:00:00"/>
    <x v="0"/>
    <x v="0"/>
    <x v="5"/>
    <d v="2024-05-17T00:00:00"/>
    <n v="13"/>
    <n v="730"/>
    <n v="10"/>
    <n v="7300"/>
    <n v="4745"/>
    <n v="2555"/>
    <n v="0.65"/>
    <x v="0"/>
    <x v="0"/>
    <x v="0"/>
  </r>
  <r>
    <n v="224"/>
    <s v="Penny Anderson"/>
    <x v="2"/>
    <s v="Jacket"/>
    <d v="2024-06-09T00:00:00"/>
    <x v="0"/>
    <x v="5"/>
    <x v="4"/>
    <d v="2024-06-19T00:00:00"/>
    <n v="10"/>
    <n v="56"/>
    <n v="7"/>
    <n v="392"/>
    <n v="313.60000000000002"/>
    <n v="78.399999999999977"/>
    <n v="0.8"/>
    <x v="1"/>
    <x v="3"/>
    <x v="2"/>
  </r>
  <r>
    <n v="225"/>
    <s v="Joseph Cross"/>
    <x v="2"/>
    <s v="T-Shirt"/>
    <d v="2024-05-13T00:00:00"/>
    <x v="0"/>
    <x v="0"/>
    <x v="0"/>
    <d v="2024-05-16T00:00:00"/>
    <n v="3"/>
    <n v="967"/>
    <n v="9"/>
    <n v="8703"/>
    <n v="5656.95"/>
    <n v="3046.05"/>
    <n v="0.65"/>
    <x v="1"/>
    <x v="3"/>
    <x v="0"/>
  </r>
  <r>
    <n v="226"/>
    <s v="Shawn Collins"/>
    <x v="3"/>
    <s v="Cereal"/>
    <d v="2024-03-19T00:00:00"/>
    <x v="0"/>
    <x v="3"/>
    <x v="1"/>
    <d v="2024-04-08T00:00:00"/>
    <n v="20"/>
    <n v="347"/>
    <n v="4"/>
    <n v="1388"/>
    <n v="763.40000000000009"/>
    <n v="624.59999999999991"/>
    <n v="0.55000000000000004"/>
    <x v="1"/>
    <x v="0"/>
    <x v="1"/>
  </r>
  <r>
    <n v="227"/>
    <s v="Joy Meyer"/>
    <x v="2"/>
    <s v="Sneakers"/>
    <d v="2024-10-08T00:00:00"/>
    <x v="0"/>
    <x v="1"/>
    <x v="1"/>
    <d v="2024-10-17T00:00:00"/>
    <n v="9"/>
    <n v="273"/>
    <n v="6"/>
    <n v="1638"/>
    <n v="1228.5"/>
    <n v="409.5"/>
    <n v="0.75"/>
    <x v="1"/>
    <x v="1"/>
    <x v="3"/>
  </r>
  <r>
    <n v="228"/>
    <s v="Alex Wagner"/>
    <x v="2"/>
    <s v="Dress"/>
    <d v="2024-11-24T00:00:00"/>
    <x v="0"/>
    <x v="4"/>
    <x v="4"/>
    <d v="2024-11-27T00:00:00"/>
    <n v="3"/>
    <n v="546"/>
    <n v="1"/>
    <n v="546"/>
    <n v="382.2"/>
    <n v="163.80000000000001"/>
    <n v="0.7"/>
    <x v="1"/>
    <x v="0"/>
    <x v="2"/>
  </r>
  <r>
    <n v="229"/>
    <s v="Martha Smith"/>
    <x v="0"/>
    <s v="Smartphone"/>
    <d v="2024-07-30T00:00:00"/>
    <x v="0"/>
    <x v="2"/>
    <x v="1"/>
    <d v="2024-08-10T00:00:00"/>
    <n v="11"/>
    <n v="872"/>
    <n v="3"/>
    <n v="2616"/>
    <n v="1962"/>
    <n v="654"/>
    <n v="0.75"/>
    <x v="0"/>
    <x v="3"/>
    <x v="2"/>
  </r>
  <r>
    <n v="230"/>
    <s v="Matthew Bates"/>
    <x v="2"/>
    <s v="T-Shirt"/>
    <d v="2024-04-21T00:00:00"/>
    <x v="0"/>
    <x v="11"/>
    <x v="4"/>
    <d v="2024-04-28T00:00:00"/>
    <n v="7"/>
    <n v="476"/>
    <n v="9"/>
    <n v="4284"/>
    <n v="2784.6"/>
    <n v="1499.4"/>
    <n v="0.65"/>
    <x v="1"/>
    <x v="4"/>
    <x v="3"/>
  </r>
  <r>
    <n v="231"/>
    <s v="Autumn Wilson"/>
    <x v="1"/>
    <s v="Children's Book"/>
    <d v="2024-12-03T00:00:00"/>
    <x v="0"/>
    <x v="6"/>
    <x v="1"/>
    <d v="2024-12-12T00:00:00"/>
    <n v="9"/>
    <n v="26"/>
    <n v="8"/>
    <n v="208"/>
    <n v="124.8"/>
    <n v="83.2"/>
    <n v="0.6"/>
    <x v="1"/>
    <x v="0"/>
    <x v="2"/>
  </r>
  <r>
    <n v="232"/>
    <s v="Michael Meadows"/>
    <x v="0"/>
    <s v="Camera"/>
    <d v="2024-12-23T00:00:00"/>
    <x v="0"/>
    <x v="6"/>
    <x v="0"/>
    <d v="2025-01-05T00:00:00"/>
    <n v="13"/>
    <n v="835"/>
    <n v="7"/>
    <n v="5845"/>
    <n v="4676"/>
    <n v="1169"/>
    <n v="0.8"/>
    <x v="0"/>
    <x v="0"/>
    <x v="3"/>
  </r>
  <r>
    <n v="233"/>
    <s v="Sarah Ward"/>
    <x v="4"/>
    <s v="Wall Art"/>
    <d v="2024-02-10T00:00:00"/>
    <x v="0"/>
    <x v="7"/>
    <x v="5"/>
    <d v="2024-02-23T00:00:00"/>
    <n v="13"/>
    <n v="992"/>
    <n v="6"/>
    <n v="5952"/>
    <n v="4166.3999999999996"/>
    <n v="1785.6000000000004"/>
    <n v="0.7"/>
    <x v="1"/>
    <x v="2"/>
    <x v="0"/>
  </r>
  <r>
    <n v="234"/>
    <s v="Charles Holland"/>
    <x v="2"/>
    <s v="Jeans"/>
    <d v="2024-06-02T00:00:00"/>
    <x v="0"/>
    <x v="5"/>
    <x v="4"/>
    <d v="2024-06-11T00:00:00"/>
    <n v="9"/>
    <n v="679"/>
    <n v="2"/>
    <n v="1358"/>
    <n v="950.59999999999991"/>
    <n v="407.40000000000009"/>
    <n v="0.7"/>
    <x v="0"/>
    <x v="1"/>
    <x v="0"/>
  </r>
  <r>
    <n v="235"/>
    <s v="Robert White"/>
    <x v="3"/>
    <s v="Milk"/>
    <d v="2024-07-12T00:00:00"/>
    <x v="0"/>
    <x v="2"/>
    <x v="6"/>
    <d v="2024-07-25T00:00:00"/>
    <n v="13"/>
    <n v="497"/>
    <n v="9"/>
    <n v="4473"/>
    <n v="2236.5"/>
    <n v="2236.5"/>
    <n v="0.5"/>
    <x v="1"/>
    <x v="0"/>
    <x v="3"/>
  </r>
  <r>
    <n v="236"/>
    <s v="Karen Fisher"/>
    <x v="2"/>
    <s v="T-Shirt"/>
    <d v="2024-09-12T00:00:00"/>
    <x v="0"/>
    <x v="8"/>
    <x v="3"/>
    <d v="2024-09-20T00:00:00"/>
    <n v="8"/>
    <n v="670"/>
    <n v="7"/>
    <n v="4690"/>
    <n v="3048.5"/>
    <n v="1641.5"/>
    <n v="0.65"/>
    <x v="1"/>
    <x v="1"/>
    <x v="3"/>
  </r>
  <r>
    <n v="237"/>
    <s v="Jason Williams"/>
    <x v="4"/>
    <s v="Table Lamp"/>
    <d v="2024-02-08T00:00:00"/>
    <x v="0"/>
    <x v="7"/>
    <x v="3"/>
    <d v="2024-02-21T00:00:00"/>
    <n v="13"/>
    <n v="930"/>
    <n v="5"/>
    <n v="4650"/>
    <n v="3487.5"/>
    <n v="1162.5"/>
    <n v="0.75"/>
    <x v="1"/>
    <x v="3"/>
    <x v="1"/>
  </r>
  <r>
    <n v="238"/>
    <s v="Vanessa Santiago"/>
    <x v="0"/>
    <s v="Laptop"/>
    <d v="2024-06-10T00:00:00"/>
    <x v="0"/>
    <x v="5"/>
    <x v="0"/>
    <d v="2024-06-19T00:00:00"/>
    <n v="9"/>
    <n v="994"/>
    <n v="1"/>
    <n v="994"/>
    <n v="844.9"/>
    <n v="149.10000000000002"/>
    <n v="0.85"/>
    <x v="0"/>
    <x v="0"/>
    <x v="0"/>
  </r>
  <r>
    <n v="239"/>
    <s v="Erica Rivera"/>
    <x v="1"/>
    <s v="Biography"/>
    <d v="2024-07-15T00:00:00"/>
    <x v="0"/>
    <x v="2"/>
    <x v="0"/>
    <d v="2024-07-28T00:00:00"/>
    <n v="13"/>
    <n v="819"/>
    <n v="3"/>
    <n v="2457"/>
    <n v="1351.3500000000001"/>
    <n v="1105.6499999999999"/>
    <n v="0.55000000000000004"/>
    <x v="1"/>
    <x v="3"/>
    <x v="0"/>
  </r>
  <r>
    <n v="240"/>
    <s v="Alicia Powell"/>
    <x v="1"/>
    <s v="Cookbook"/>
    <d v="2024-10-31T00:00:00"/>
    <x v="0"/>
    <x v="1"/>
    <x v="3"/>
    <d v="2024-11-14T00:00:00"/>
    <n v="14"/>
    <n v="802"/>
    <n v="7"/>
    <n v="5614"/>
    <n v="3649.1"/>
    <n v="1964.9"/>
    <n v="0.65"/>
    <x v="1"/>
    <x v="4"/>
    <x v="1"/>
  </r>
  <r>
    <n v="241"/>
    <s v="Brian Prince"/>
    <x v="2"/>
    <s v="T-Shirt"/>
    <d v="2024-02-12T00:00:00"/>
    <x v="0"/>
    <x v="7"/>
    <x v="0"/>
    <d v="2024-02-23T00:00:00"/>
    <n v="11"/>
    <n v="167"/>
    <n v="5"/>
    <n v="835"/>
    <n v="542.75"/>
    <n v="292.25"/>
    <n v="0.65"/>
    <x v="1"/>
    <x v="2"/>
    <x v="2"/>
  </r>
  <r>
    <n v="242"/>
    <s v="Janice Petty"/>
    <x v="1"/>
    <s v="Fiction"/>
    <d v="2024-11-01T00:00:00"/>
    <x v="0"/>
    <x v="4"/>
    <x v="6"/>
    <d v="2024-11-06T00:00:00"/>
    <n v="5"/>
    <n v="813"/>
    <n v="10"/>
    <n v="8130"/>
    <n v="4065"/>
    <n v="4065"/>
    <n v="0.5"/>
    <x v="0"/>
    <x v="4"/>
    <x v="0"/>
  </r>
  <r>
    <n v="243"/>
    <s v="Nicole Evans"/>
    <x v="4"/>
    <s v="Wall Art"/>
    <d v="2024-07-17T00:00:00"/>
    <x v="0"/>
    <x v="2"/>
    <x v="2"/>
    <d v="2024-07-23T00:00:00"/>
    <n v="6"/>
    <n v="752"/>
    <n v="2"/>
    <n v="1504"/>
    <n v="1052.8"/>
    <n v="451.20000000000005"/>
    <n v="0.7"/>
    <x v="1"/>
    <x v="3"/>
    <x v="1"/>
  </r>
  <r>
    <n v="244"/>
    <s v="Anthony Adams"/>
    <x v="4"/>
    <s v="Wall Art"/>
    <d v="2024-02-09T00:00:00"/>
    <x v="0"/>
    <x v="7"/>
    <x v="6"/>
    <d v="2024-02-13T00:00:00"/>
    <n v="4"/>
    <n v="267"/>
    <n v="6"/>
    <n v="1602"/>
    <n v="1121.3999999999999"/>
    <n v="480.60000000000014"/>
    <n v="0.7"/>
    <x v="1"/>
    <x v="5"/>
    <x v="2"/>
  </r>
  <r>
    <n v="245"/>
    <s v="Richard Jennings"/>
    <x v="4"/>
    <s v="Vase"/>
    <d v="2024-07-13T00:00:00"/>
    <x v="0"/>
    <x v="2"/>
    <x v="5"/>
    <d v="2024-07-19T00:00:00"/>
    <n v="6"/>
    <n v="460"/>
    <n v="6"/>
    <n v="2760"/>
    <n v="2070"/>
    <n v="690"/>
    <n v="0.75"/>
    <x v="1"/>
    <x v="4"/>
    <x v="0"/>
  </r>
  <r>
    <n v="246"/>
    <s v="Douglas Baker"/>
    <x v="4"/>
    <s v="Curtains"/>
    <d v="2024-07-22T00:00:00"/>
    <x v="0"/>
    <x v="2"/>
    <x v="0"/>
    <d v="2024-07-25T00:00:00"/>
    <n v="3"/>
    <n v="308"/>
    <n v="6"/>
    <n v="1848"/>
    <n v="1201.2"/>
    <n v="646.79999999999995"/>
    <n v="0.65"/>
    <x v="1"/>
    <x v="6"/>
    <x v="2"/>
  </r>
  <r>
    <n v="247"/>
    <s v="Michael Fox"/>
    <x v="0"/>
    <s v="Camera"/>
    <d v="2024-04-12T00:00:00"/>
    <x v="0"/>
    <x v="11"/>
    <x v="6"/>
    <d v="2024-04-21T00:00:00"/>
    <n v="9"/>
    <n v="568"/>
    <n v="10"/>
    <n v="5680"/>
    <n v="4544"/>
    <n v="1136"/>
    <n v="0.8"/>
    <x v="0"/>
    <x v="5"/>
    <x v="3"/>
  </r>
  <r>
    <n v="248"/>
    <s v="Lisa Oliver"/>
    <x v="3"/>
    <s v="Pasta"/>
    <d v="2024-11-20T00:00:00"/>
    <x v="0"/>
    <x v="4"/>
    <x v="2"/>
    <d v="2024-12-12T00:00:00"/>
    <n v="22"/>
    <n v="257"/>
    <n v="5"/>
    <n v="1285"/>
    <n v="771"/>
    <n v="514"/>
    <n v="0.6"/>
    <x v="1"/>
    <x v="4"/>
    <x v="3"/>
  </r>
  <r>
    <n v="249"/>
    <s v="Bradley Davis"/>
    <x v="1"/>
    <s v="Cookbook"/>
    <d v="2024-12-20T00:00:00"/>
    <x v="0"/>
    <x v="6"/>
    <x v="6"/>
    <d v="2024-12-28T00:00:00"/>
    <n v="8"/>
    <n v="566"/>
    <n v="7"/>
    <n v="3962"/>
    <n v="2575.3000000000002"/>
    <n v="1386.6999999999998"/>
    <n v="0.65"/>
    <x v="1"/>
    <x v="5"/>
    <x v="0"/>
  </r>
  <r>
    <n v="250"/>
    <s v="Ronald Johns"/>
    <x v="1"/>
    <s v="Cookbook"/>
    <d v="2024-11-22T00:00:00"/>
    <x v="0"/>
    <x v="4"/>
    <x v="6"/>
    <d v="2024-12-05T00:00:00"/>
    <n v="13"/>
    <n v="121"/>
    <n v="2"/>
    <n v="242"/>
    <n v="157.30000000000001"/>
    <n v="84.699999999999989"/>
    <n v="0.65"/>
    <x v="1"/>
    <x v="1"/>
    <x v="3"/>
  </r>
  <r>
    <n v="251"/>
    <s v="Alan Nunez"/>
    <x v="3"/>
    <s v="Rice"/>
    <d v="2024-01-06T00:00:00"/>
    <x v="0"/>
    <x v="10"/>
    <x v="5"/>
    <d v="2024-01-14T00:00:00"/>
    <n v="8"/>
    <n v="274"/>
    <n v="2"/>
    <n v="548"/>
    <n v="328.8"/>
    <n v="219.2"/>
    <n v="0.6"/>
    <x v="1"/>
    <x v="5"/>
    <x v="1"/>
  </r>
  <r>
    <n v="252"/>
    <s v="Daniel Davenport"/>
    <x v="0"/>
    <s v="Headphones"/>
    <d v="2024-12-22T00:00:00"/>
    <x v="0"/>
    <x v="6"/>
    <x v="4"/>
    <d v="2024-12-30T00:00:00"/>
    <n v="8"/>
    <n v="336"/>
    <n v="8"/>
    <n v="2688"/>
    <n v="1747.2"/>
    <n v="940.8"/>
    <n v="0.65"/>
    <x v="0"/>
    <x v="5"/>
    <x v="1"/>
  </r>
  <r>
    <n v="253"/>
    <s v="Angel Powers"/>
    <x v="0"/>
    <s v="Smartphone"/>
    <d v="2024-06-24T00:00:00"/>
    <x v="0"/>
    <x v="5"/>
    <x v="0"/>
    <d v="2024-06-29T00:00:00"/>
    <n v="5"/>
    <n v="703"/>
    <n v="2"/>
    <n v="1406"/>
    <n v="1054.5"/>
    <n v="351.5"/>
    <n v="0.75"/>
    <x v="1"/>
    <x v="1"/>
    <x v="2"/>
  </r>
  <r>
    <n v="254"/>
    <s v="Ian Frazier"/>
    <x v="0"/>
    <s v="Camera"/>
    <d v="2024-04-11T00:00:00"/>
    <x v="0"/>
    <x v="11"/>
    <x v="3"/>
    <d v="2024-04-21T00:00:00"/>
    <n v="10"/>
    <n v="616"/>
    <n v="8"/>
    <n v="4928"/>
    <n v="3942.4"/>
    <n v="985.59999999999991"/>
    <n v="0.8"/>
    <x v="0"/>
    <x v="2"/>
    <x v="2"/>
  </r>
  <r>
    <n v="255"/>
    <s v="Matthew Miller"/>
    <x v="2"/>
    <s v="Jeans"/>
    <d v="2024-05-22T00:00:00"/>
    <x v="0"/>
    <x v="0"/>
    <x v="2"/>
    <d v="2024-06-05T00:00:00"/>
    <n v="14"/>
    <n v="601"/>
    <n v="2"/>
    <n v="1202"/>
    <n v="841.4"/>
    <n v="360.6"/>
    <n v="0.7"/>
    <x v="0"/>
    <x v="5"/>
    <x v="1"/>
  </r>
  <r>
    <n v="256"/>
    <s v="Angela Jones"/>
    <x v="4"/>
    <s v="Cushion"/>
    <d v="2024-04-10T00:00:00"/>
    <x v="0"/>
    <x v="11"/>
    <x v="2"/>
    <d v="2024-04-20T00:00:00"/>
    <n v="10"/>
    <n v="126"/>
    <n v="8"/>
    <n v="1008"/>
    <n v="655.20000000000005"/>
    <n v="352.79999999999995"/>
    <n v="0.65"/>
    <x v="1"/>
    <x v="4"/>
    <x v="0"/>
  </r>
  <r>
    <n v="257"/>
    <s v="Sarah Drake"/>
    <x v="4"/>
    <s v="Wall Art"/>
    <d v="2024-11-12T00:00:00"/>
    <x v="0"/>
    <x v="4"/>
    <x v="1"/>
    <d v="2024-11-24T00:00:00"/>
    <n v="12"/>
    <n v="843"/>
    <n v="3"/>
    <n v="2529"/>
    <n v="1770.3"/>
    <n v="758.7"/>
    <n v="0.7"/>
    <x v="1"/>
    <x v="6"/>
    <x v="1"/>
  </r>
  <r>
    <n v="258"/>
    <s v="Sierra Williams"/>
    <x v="0"/>
    <s v="Laptop"/>
    <d v="2024-07-10T00:00:00"/>
    <x v="0"/>
    <x v="2"/>
    <x v="2"/>
    <d v="2024-07-14T00:00:00"/>
    <n v="4"/>
    <n v="533"/>
    <n v="3"/>
    <n v="1599"/>
    <n v="1359.1499999999999"/>
    <n v="239.85000000000014"/>
    <n v="0.85"/>
    <x v="1"/>
    <x v="2"/>
    <x v="1"/>
  </r>
  <r>
    <n v="259"/>
    <s v="Deborah Stephens"/>
    <x v="2"/>
    <s v="Dress"/>
    <d v="2024-07-15T00:00:00"/>
    <x v="0"/>
    <x v="2"/>
    <x v="0"/>
    <d v="2024-07-27T00:00:00"/>
    <n v="12"/>
    <n v="200"/>
    <n v="7"/>
    <n v="1400"/>
    <n v="979.99999999999989"/>
    <n v="420.00000000000011"/>
    <n v="0.7"/>
    <x v="1"/>
    <x v="2"/>
    <x v="3"/>
  </r>
  <r>
    <n v="260"/>
    <s v="Brenda Martin"/>
    <x v="3"/>
    <s v="Juice"/>
    <d v="2024-01-28T00:00:00"/>
    <x v="0"/>
    <x v="10"/>
    <x v="4"/>
    <d v="2024-02-07T00:00:00"/>
    <n v="10"/>
    <n v="984"/>
    <n v="6"/>
    <n v="5904"/>
    <n v="3247.2000000000003"/>
    <n v="2656.7999999999997"/>
    <n v="0.55000000000000004"/>
    <x v="0"/>
    <x v="5"/>
    <x v="3"/>
  </r>
  <r>
    <n v="261"/>
    <s v="Gary Wilson"/>
    <x v="2"/>
    <s v="Sneakers"/>
    <d v="2024-10-14T00:00:00"/>
    <x v="0"/>
    <x v="1"/>
    <x v="0"/>
    <d v="2024-10-28T00:00:00"/>
    <n v="14"/>
    <n v="678"/>
    <n v="9"/>
    <n v="6102"/>
    <n v="4576.5"/>
    <n v="1525.5"/>
    <n v="0.75"/>
    <x v="1"/>
    <x v="2"/>
    <x v="3"/>
  </r>
  <r>
    <n v="262"/>
    <s v="Alison Williams"/>
    <x v="3"/>
    <s v="Milk"/>
    <d v="2024-12-29T00:00:00"/>
    <x v="0"/>
    <x v="6"/>
    <x v="4"/>
    <d v="2025-01-02T00:00:00"/>
    <n v="4"/>
    <n v="510"/>
    <n v="8"/>
    <n v="4080"/>
    <n v="2040"/>
    <n v="2040"/>
    <n v="0.5"/>
    <x v="1"/>
    <x v="5"/>
    <x v="0"/>
  </r>
  <r>
    <n v="263"/>
    <s v="Rebecca Hoover"/>
    <x v="2"/>
    <s v="Sneakers"/>
    <d v="2024-10-16T00:00:00"/>
    <x v="0"/>
    <x v="1"/>
    <x v="2"/>
    <d v="2024-10-29T00:00:00"/>
    <n v="13"/>
    <n v="572"/>
    <n v="8"/>
    <n v="4576"/>
    <n v="3432"/>
    <n v="1144"/>
    <n v="0.75"/>
    <x v="1"/>
    <x v="6"/>
    <x v="3"/>
  </r>
  <r>
    <n v="264"/>
    <s v="Joseph Blankenship"/>
    <x v="0"/>
    <s v="Tablet"/>
    <d v="2024-10-05T00:00:00"/>
    <x v="0"/>
    <x v="1"/>
    <x v="5"/>
    <d v="2024-10-09T00:00:00"/>
    <n v="4"/>
    <n v="565"/>
    <n v="6"/>
    <n v="3390"/>
    <n v="2373"/>
    <n v="1017"/>
    <n v="0.7"/>
    <x v="1"/>
    <x v="1"/>
    <x v="3"/>
  </r>
  <r>
    <n v="265"/>
    <s v="Robert Velez"/>
    <x v="0"/>
    <s v="Laptop"/>
    <d v="2024-04-17T00:00:00"/>
    <x v="0"/>
    <x v="11"/>
    <x v="2"/>
    <d v="2024-04-24T00:00:00"/>
    <n v="7"/>
    <n v="715"/>
    <n v="10"/>
    <n v="7150"/>
    <n v="6077.5"/>
    <n v="1072.5"/>
    <n v="0.85"/>
    <x v="1"/>
    <x v="4"/>
    <x v="2"/>
  </r>
  <r>
    <n v="266"/>
    <s v="Kimberly Scott"/>
    <x v="3"/>
    <s v="Pasta"/>
    <d v="2024-11-11T00:00:00"/>
    <x v="0"/>
    <x v="4"/>
    <x v="0"/>
    <d v="2024-11-24T00:00:00"/>
    <n v="13"/>
    <n v="813"/>
    <n v="3"/>
    <n v="2439"/>
    <n v="1463.3999999999999"/>
    <n v="975.60000000000014"/>
    <n v="0.6"/>
    <x v="0"/>
    <x v="5"/>
    <x v="0"/>
  </r>
  <r>
    <n v="267"/>
    <s v="Wendy Sanders"/>
    <x v="4"/>
    <s v="Cushion"/>
    <d v="2024-10-20T00:00:00"/>
    <x v="0"/>
    <x v="1"/>
    <x v="4"/>
    <d v="2024-10-31T00:00:00"/>
    <n v="11"/>
    <n v="985"/>
    <n v="5"/>
    <n v="4925"/>
    <n v="3201.25"/>
    <n v="1723.75"/>
    <n v="0.65"/>
    <x v="1"/>
    <x v="1"/>
    <x v="3"/>
  </r>
  <r>
    <n v="268"/>
    <s v="Eric Cooper"/>
    <x v="0"/>
    <s v="Laptop"/>
    <d v="2024-07-29T00:00:00"/>
    <x v="0"/>
    <x v="2"/>
    <x v="0"/>
    <d v="2024-08-04T00:00:00"/>
    <n v="6"/>
    <n v="293"/>
    <n v="1"/>
    <n v="293"/>
    <n v="249.04999999999998"/>
    <n v="43.950000000000017"/>
    <n v="0.85"/>
    <x v="1"/>
    <x v="1"/>
    <x v="1"/>
  </r>
  <r>
    <n v="269"/>
    <s v="Jessica Harris"/>
    <x v="3"/>
    <s v="Cereal"/>
    <d v="2024-10-24T00:00:00"/>
    <x v="0"/>
    <x v="1"/>
    <x v="3"/>
    <d v="2024-10-30T00:00:00"/>
    <n v="6"/>
    <n v="899"/>
    <n v="1"/>
    <n v="899"/>
    <n v="494.45000000000005"/>
    <n v="404.54999999999995"/>
    <n v="0.55000000000000004"/>
    <x v="1"/>
    <x v="1"/>
    <x v="3"/>
  </r>
  <r>
    <n v="270"/>
    <s v="Lisa Craig"/>
    <x v="3"/>
    <s v="Cereal"/>
    <d v="2024-02-02T00:00:00"/>
    <x v="0"/>
    <x v="7"/>
    <x v="6"/>
    <d v="2024-02-11T00:00:00"/>
    <n v="9"/>
    <n v="417"/>
    <n v="9"/>
    <n v="3753"/>
    <n v="2064.15"/>
    <n v="1688.85"/>
    <n v="0.55000000000000004"/>
    <x v="0"/>
    <x v="5"/>
    <x v="3"/>
  </r>
  <r>
    <n v="271"/>
    <s v="Penny Gomez MD"/>
    <x v="3"/>
    <s v="Cereal"/>
    <d v="2024-06-14T00:00:00"/>
    <x v="0"/>
    <x v="5"/>
    <x v="6"/>
    <d v="2024-06-18T00:00:00"/>
    <n v="4"/>
    <n v="355"/>
    <n v="5"/>
    <n v="1775"/>
    <n v="976.25000000000011"/>
    <n v="798.74999999999989"/>
    <n v="0.55000000000000004"/>
    <x v="0"/>
    <x v="6"/>
    <x v="3"/>
  </r>
  <r>
    <n v="272"/>
    <s v="Hannah Richmond"/>
    <x v="1"/>
    <s v="Children's Book"/>
    <d v="2024-06-24T00:00:00"/>
    <x v="0"/>
    <x v="5"/>
    <x v="0"/>
    <d v="2024-06-28T00:00:00"/>
    <n v="4"/>
    <n v="57"/>
    <n v="1"/>
    <n v="57"/>
    <n v="34.199999999999996"/>
    <n v="22.800000000000004"/>
    <n v="0.6"/>
    <x v="0"/>
    <x v="5"/>
    <x v="2"/>
  </r>
  <r>
    <n v="273"/>
    <s v="Debbie Russell"/>
    <x v="0"/>
    <s v="Laptop"/>
    <d v="2024-08-13T00:00:00"/>
    <x v="0"/>
    <x v="9"/>
    <x v="1"/>
    <d v="2024-08-25T00:00:00"/>
    <n v="12"/>
    <n v="10"/>
    <n v="8"/>
    <n v="80"/>
    <n v="68"/>
    <n v="12"/>
    <n v="0.85"/>
    <x v="1"/>
    <x v="2"/>
    <x v="1"/>
  </r>
  <r>
    <n v="274"/>
    <s v="Judy Murray"/>
    <x v="0"/>
    <s v="Tablet"/>
    <d v="2024-12-06T00:00:00"/>
    <x v="0"/>
    <x v="6"/>
    <x v="6"/>
    <d v="2024-12-13T00:00:00"/>
    <n v="7"/>
    <n v="63"/>
    <n v="3"/>
    <n v="189"/>
    <n v="132.29999999999998"/>
    <n v="56.700000000000017"/>
    <n v="0.7"/>
    <x v="1"/>
    <x v="2"/>
    <x v="1"/>
  </r>
  <r>
    <n v="275"/>
    <s v="Jennifer Gomez"/>
    <x v="2"/>
    <s v="Sneakers"/>
    <d v="2024-12-01T00:00:00"/>
    <x v="0"/>
    <x v="6"/>
    <x v="4"/>
    <d v="2024-12-10T00:00:00"/>
    <n v="9"/>
    <n v="730"/>
    <n v="2"/>
    <n v="1460"/>
    <n v="1095"/>
    <n v="365"/>
    <n v="0.75"/>
    <x v="0"/>
    <x v="5"/>
    <x v="1"/>
  </r>
  <r>
    <n v="276"/>
    <s v="Hayden Shannon"/>
    <x v="3"/>
    <s v="Rice"/>
    <d v="2024-03-08T00:00:00"/>
    <x v="0"/>
    <x v="3"/>
    <x v="6"/>
    <d v="2024-03-15T00:00:00"/>
    <n v="7"/>
    <n v="241"/>
    <n v="10"/>
    <n v="2410"/>
    <n v="1446"/>
    <n v="964"/>
    <n v="0.6"/>
    <x v="0"/>
    <x v="6"/>
    <x v="1"/>
  </r>
  <r>
    <n v="277"/>
    <s v="Nicolas Salas II"/>
    <x v="0"/>
    <s v="Tablet"/>
    <d v="2024-03-02T00:00:00"/>
    <x v="0"/>
    <x v="3"/>
    <x v="5"/>
    <d v="2024-03-15T00:00:00"/>
    <n v="13"/>
    <n v="720"/>
    <n v="7"/>
    <n v="5040"/>
    <n v="3528"/>
    <n v="1512"/>
    <n v="0.7"/>
    <x v="0"/>
    <x v="5"/>
    <x v="1"/>
  </r>
  <r>
    <n v="278"/>
    <s v="Katherine Joyce"/>
    <x v="2"/>
    <s v="Sneakers"/>
    <d v="2024-03-09T00:00:00"/>
    <x v="0"/>
    <x v="3"/>
    <x v="5"/>
    <d v="2024-03-20T00:00:00"/>
    <n v="11"/>
    <n v="80"/>
    <n v="3"/>
    <n v="240"/>
    <n v="180"/>
    <n v="60"/>
    <n v="0.75"/>
    <x v="0"/>
    <x v="6"/>
    <x v="3"/>
  </r>
  <r>
    <n v="279"/>
    <s v="Alexandra Clark"/>
    <x v="1"/>
    <s v="Children's Book"/>
    <d v="2024-04-21T00:00:00"/>
    <x v="0"/>
    <x v="11"/>
    <x v="4"/>
    <d v="2024-04-27T00:00:00"/>
    <n v="6"/>
    <n v="928"/>
    <n v="2"/>
    <n v="1856"/>
    <n v="1113.5999999999999"/>
    <n v="742.40000000000009"/>
    <n v="0.6"/>
    <x v="0"/>
    <x v="5"/>
    <x v="0"/>
  </r>
  <r>
    <n v="280"/>
    <s v="Jonathan Clark"/>
    <x v="1"/>
    <s v="Children's Book"/>
    <d v="2024-06-28T00:00:00"/>
    <x v="0"/>
    <x v="5"/>
    <x v="6"/>
    <d v="2024-07-11T00:00:00"/>
    <n v="13"/>
    <n v="332"/>
    <n v="7"/>
    <n v="2324"/>
    <n v="1394.3999999999999"/>
    <n v="929.60000000000014"/>
    <n v="0.6"/>
    <x v="0"/>
    <x v="1"/>
    <x v="3"/>
  </r>
  <r>
    <n v="281"/>
    <s v="Adam Fisher"/>
    <x v="0"/>
    <s v="Tablet"/>
    <d v="2024-04-15T00:00:00"/>
    <x v="0"/>
    <x v="11"/>
    <x v="0"/>
    <d v="2024-04-18T00:00:00"/>
    <n v="3"/>
    <n v="631"/>
    <n v="9"/>
    <n v="5679"/>
    <n v="3975.2999999999997"/>
    <n v="1703.7000000000003"/>
    <n v="0.7"/>
    <x v="1"/>
    <x v="6"/>
    <x v="1"/>
  </r>
  <r>
    <n v="282"/>
    <s v="Jason Bell"/>
    <x v="3"/>
    <s v="Rice"/>
    <d v="2024-05-03T00:00:00"/>
    <x v="0"/>
    <x v="0"/>
    <x v="6"/>
    <d v="2024-05-07T00:00:00"/>
    <n v="4"/>
    <n v="663"/>
    <n v="8"/>
    <n v="5304"/>
    <n v="3182.4"/>
    <n v="2121.6"/>
    <n v="0.6"/>
    <x v="1"/>
    <x v="6"/>
    <x v="2"/>
  </r>
  <r>
    <n v="283"/>
    <s v="Greg Edwards"/>
    <x v="4"/>
    <s v="Vase"/>
    <d v="2024-12-15T00:00:00"/>
    <x v="0"/>
    <x v="6"/>
    <x v="4"/>
    <d v="2024-12-20T00:00:00"/>
    <n v="5"/>
    <n v="791"/>
    <n v="3"/>
    <n v="2373"/>
    <n v="1779.75"/>
    <n v="593.25"/>
    <n v="0.75"/>
    <x v="0"/>
    <x v="2"/>
    <x v="0"/>
  </r>
  <r>
    <n v="284"/>
    <s v="Mary Shepard"/>
    <x v="1"/>
    <s v="Biography"/>
    <d v="2024-11-17T00:00:00"/>
    <x v="0"/>
    <x v="4"/>
    <x v="4"/>
    <d v="2024-11-20T00:00:00"/>
    <n v="3"/>
    <n v="795"/>
    <n v="9"/>
    <n v="7155"/>
    <n v="3935.2500000000005"/>
    <n v="3219.7499999999995"/>
    <n v="0.55000000000000004"/>
    <x v="1"/>
    <x v="2"/>
    <x v="3"/>
  </r>
  <r>
    <n v="285"/>
    <s v="Cameron Rose"/>
    <x v="0"/>
    <s v="Tablet"/>
    <d v="2024-02-10T00:00:00"/>
    <x v="0"/>
    <x v="7"/>
    <x v="5"/>
    <d v="2024-02-24T00:00:00"/>
    <n v="14"/>
    <n v="953"/>
    <n v="9"/>
    <n v="8577"/>
    <n v="6003.9"/>
    <n v="2573.1000000000004"/>
    <n v="0.7"/>
    <x v="1"/>
    <x v="5"/>
    <x v="2"/>
  </r>
  <r>
    <n v="286"/>
    <s v="Kimberly Taylor"/>
    <x v="4"/>
    <s v="Wall Art"/>
    <d v="2024-10-27T00:00:00"/>
    <x v="0"/>
    <x v="1"/>
    <x v="4"/>
    <d v="2024-11-10T00:00:00"/>
    <n v="14"/>
    <n v="327"/>
    <n v="2"/>
    <n v="654"/>
    <n v="457.79999999999995"/>
    <n v="196.20000000000005"/>
    <n v="0.7"/>
    <x v="1"/>
    <x v="6"/>
    <x v="2"/>
  </r>
  <r>
    <n v="287"/>
    <s v="Sarah Cooper"/>
    <x v="1"/>
    <s v="Cookbook"/>
    <d v="2024-01-29T00:00:00"/>
    <x v="0"/>
    <x v="10"/>
    <x v="0"/>
    <d v="2024-02-02T00:00:00"/>
    <n v="4"/>
    <n v="692"/>
    <n v="5"/>
    <n v="3460"/>
    <n v="2249"/>
    <n v="1211"/>
    <n v="0.65"/>
    <x v="0"/>
    <x v="6"/>
    <x v="1"/>
  </r>
  <r>
    <n v="288"/>
    <s v="Ralph Yates"/>
    <x v="0"/>
    <s v="Laptop"/>
    <d v="2024-12-25T00:00:00"/>
    <x v="0"/>
    <x v="6"/>
    <x v="2"/>
    <d v="2025-01-01T00:00:00"/>
    <n v="7"/>
    <n v="177"/>
    <n v="1"/>
    <n v="177"/>
    <n v="150.44999999999999"/>
    <n v="26.550000000000011"/>
    <n v="0.85"/>
    <x v="1"/>
    <x v="2"/>
    <x v="1"/>
  </r>
  <r>
    <n v="289"/>
    <s v="Connie Miller"/>
    <x v="1"/>
    <s v="Biography"/>
    <d v="2024-03-26T00:00:00"/>
    <x v="0"/>
    <x v="3"/>
    <x v="1"/>
    <d v="2024-04-08T00:00:00"/>
    <n v="13"/>
    <n v="139"/>
    <n v="6"/>
    <n v="834"/>
    <n v="458.70000000000005"/>
    <n v="375.29999999999995"/>
    <n v="0.55000000000000004"/>
    <x v="1"/>
    <x v="6"/>
    <x v="3"/>
  </r>
  <r>
    <n v="290"/>
    <s v="Jason Floyd"/>
    <x v="1"/>
    <s v="Non-Fiction"/>
    <d v="2024-07-07T00:00:00"/>
    <x v="0"/>
    <x v="2"/>
    <x v="4"/>
    <d v="2024-07-17T00:00:00"/>
    <n v="10"/>
    <n v="271"/>
    <n v="3"/>
    <n v="813"/>
    <n v="406.5"/>
    <n v="406.5"/>
    <n v="0.5"/>
    <x v="1"/>
    <x v="1"/>
    <x v="0"/>
  </r>
  <r>
    <n v="291"/>
    <s v="Tiffany Brown"/>
    <x v="0"/>
    <s v="Laptop"/>
    <d v="2024-09-17T00:00:00"/>
    <x v="0"/>
    <x v="8"/>
    <x v="1"/>
    <d v="2024-09-20T00:00:00"/>
    <n v="3"/>
    <n v="55"/>
    <n v="1"/>
    <n v="55"/>
    <n v="46.75"/>
    <n v="8.25"/>
    <n v="0.85"/>
    <x v="0"/>
    <x v="1"/>
    <x v="3"/>
  </r>
  <r>
    <n v="292"/>
    <s v="Sandra Martinez"/>
    <x v="0"/>
    <s v="Headphones"/>
    <d v="2024-07-05T00:00:00"/>
    <x v="0"/>
    <x v="2"/>
    <x v="6"/>
    <d v="2024-07-18T00:00:00"/>
    <n v="13"/>
    <n v="952"/>
    <n v="7"/>
    <n v="6664"/>
    <n v="4331.6000000000004"/>
    <n v="2332.3999999999996"/>
    <n v="0.65"/>
    <x v="0"/>
    <x v="5"/>
    <x v="0"/>
  </r>
  <r>
    <n v="293"/>
    <s v="Dawn Little"/>
    <x v="0"/>
    <s v="Camera"/>
    <d v="2024-07-09T00:00:00"/>
    <x v="0"/>
    <x v="2"/>
    <x v="1"/>
    <d v="2024-07-15T00:00:00"/>
    <n v="6"/>
    <n v="524"/>
    <n v="2"/>
    <n v="1048"/>
    <n v="838.40000000000009"/>
    <n v="209.59999999999991"/>
    <n v="0.8"/>
    <x v="0"/>
    <x v="6"/>
    <x v="1"/>
  </r>
  <r>
    <n v="294"/>
    <s v="Heather Taylor"/>
    <x v="2"/>
    <s v="Dress"/>
    <d v="2024-05-05T00:00:00"/>
    <x v="0"/>
    <x v="0"/>
    <x v="4"/>
    <d v="2024-05-09T00:00:00"/>
    <n v="4"/>
    <n v="16"/>
    <n v="3"/>
    <n v="48"/>
    <n v="33.599999999999994"/>
    <n v="14.400000000000006"/>
    <n v="0.7"/>
    <x v="0"/>
    <x v="2"/>
    <x v="2"/>
  </r>
  <r>
    <n v="295"/>
    <s v="Gregory Oconnor"/>
    <x v="1"/>
    <s v="Biography"/>
    <d v="2024-11-21T00:00:00"/>
    <x v="0"/>
    <x v="4"/>
    <x v="3"/>
    <d v="2024-11-25T00:00:00"/>
    <n v="4"/>
    <n v="983"/>
    <n v="1"/>
    <n v="983"/>
    <n v="540.65000000000009"/>
    <n v="442.34999999999991"/>
    <n v="0.55000000000000004"/>
    <x v="1"/>
    <x v="4"/>
    <x v="1"/>
  </r>
  <r>
    <n v="296"/>
    <s v="Cynthia Le"/>
    <x v="0"/>
    <s v="Laptop"/>
    <d v="2024-12-20T00:00:00"/>
    <x v="0"/>
    <x v="6"/>
    <x v="6"/>
    <d v="2024-12-31T00:00:00"/>
    <n v="11"/>
    <n v="105"/>
    <n v="5"/>
    <n v="525"/>
    <n v="446.25"/>
    <n v="78.75"/>
    <n v="0.85"/>
    <x v="1"/>
    <x v="5"/>
    <x v="2"/>
  </r>
  <r>
    <n v="297"/>
    <s v="Douglas Ortiz"/>
    <x v="3"/>
    <s v="Cereal"/>
    <d v="2024-08-22T00:00:00"/>
    <x v="0"/>
    <x v="9"/>
    <x v="3"/>
    <d v="2024-09-05T00:00:00"/>
    <n v="14"/>
    <n v="604"/>
    <n v="2"/>
    <n v="1208"/>
    <n v="664.40000000000009"/>
    <n v="543.59999999999991"/>
    <n v="0.55000000000000004"/>
    <x v="0"/>
    <x v="5"/>
    <x v="0"/>
  </r>
  <r>
    <n v="298"/>
    <s v="Beverly Russo"/>
    <x v="3"/>
    <s v="Rice"/>
    <d v="2024-10-30T00:00:00"/>
    <x v="0"/>
    <x v="1"/>
    <x v="2"/>
    <d v="2024-11-09T00:00:00"/>
    <n v="10"/>
    <n v="73"/>
    <n v="10"/>
    <n v="730"/>
    <n v="438"/>
    <n v="292"/>
    <n v="0.6"/>
    <x v="0"/>
    <x v="2"/>
    <x v="1"/>
  </r>
  <r>
    <n v="299"/>
    <s v="Amy Grant"/>
    <x v="3"/>
    <s v="Cereal"/>
    <d v="2024-04-29T00:00:00"/>
    <x v="0"/>
    <x v="11"/>
    <x v="0"/>
    <d v="2024-05-14T00:00:00"/>
    <n v="15"/>
    <n v="976"/>
    <n v="2"/>
    <n v="1952"/>
    <n v="1073.6000000000001"/>
    <n v="878.39999999999986"/>
    <n v="0.55000000000000004"/>
    <x v="1"/>
    <x v="5"/>
    <x v="3"/>
  </r>
  <r>
    <n v="300"/>
    <s v="Maurice Andrade"/>
    <x v="0"/>
    <s v="Smartphone"/>
    <d v="2024-03-21T00:00:00"/>
    <x v="0"/>
    <x v="3"/>
    <x v="3"/>
    <d v="2024-03-24T00:00:00"/>
    <n v="3"/>
    <n v="856"/>
    <n v="5"/>
    <n v="4280"/>
    <n v="3210"/>
    <n v="1070"/>
    <n v="0.75"/>
    <x v="0"/>
    <x v="6"/>
    <x v="1"/>
  </r>
  <r>
    <n v="301"/>
    <s v="David Gardner"/>
    <x v="1"/>
    <s v="Fiction"/>
    <d v="2024-12-12T00:00:00"/>
    <x v="0"/>
    <x v="6"/>
    <x v="3"/>
    <d v="2024-12-25T00:00:00"/>
    <n v="13"/>
    <n v="276"/>
    <n v="5"/>
    <n v="1380"/>
    <n v="690"/>
    <n v="690"/>
    <n v="0.5"/>
    <x v="0"/>
    <x v="1"/>
    <x v="3"/>
  </r>
  <r>
    <n v="302"/>
    <s v="Andrew Mitchell"/>
    <x v="3"/>
    <s v="Milk"/>
    <d v="2024-10-11T00:00:00"/>
    <x v="0"/>
    <x v="1"/>
    <x v="6"/>
    <d v="2024-10-23T00:00:00"/>
    <n v="12"/>
    <n v="265"/>
    <n v="9"/>
    <n v="2385"/>
    <n v="1192.5"/>
    <n v="1192.5"/>
    <n v="0.5"/>
    <x v="0"/>
    <x v="5"/>
    <x v="2"/>
  </r>
  <r>
    <n v="303"/>
    <s v="Rodney Norris"/>
    <x v="2"/>
    <s v="T-Shirt"/>
    <d v="2024-01-07T00:00:00"/>
    <x v="0"/>
    <x v="10"/>
    <x v="4"/>
    <d v="2024-01-12T00:00:00"/>
    <n v="5"/>
    <n v="860"/>
    <n v="1"/>
    <n v="860"/>
    <n v="559"/>
    <n v="301"/>
    <n v="0.65"/>
    <x v="0"/>
    <x v="1"/>
    <x v="1"/>
  </r>
  <r>
    <n v="304"/>
    <s v="Jacob Perkins"/>
    <x v="2"/>
    <s v="Sneakers"/>
    <d v="2024-07-09T00:00:00"/>
    <x v="0"/>
    <x v="2"/>
    <x v="1"/>
    <d v="2024-07-20T00:00:00"/>
    <n v="11"/>
    <n v="606"/>
    <n v="2"/>
    <n v="1212"/>
    <n v="909"/>
    <n v="303"/>
    <n v="0.75"/>
    <x v="0"/>
    <x v="6"/>
    <x v="0"/>
  </r>
  <r>
    <n v="305"/>
    <s v="Jessica Conrad"/>
    <x v="0"/>
    <s v="Smartphone"/>
    <d v="2024-08-24T00:00:00"/>
    <x v="0"/>
    <x v="9"/>
    <x v="5"/>
    <d v="2024-08-30T00:00:00"/>
    <n v="6"/>
    <n v="182"/>
    <n v="1"/>
    <n v="182"/>
    <n v="136.5"/>
    <n v="45.5"/>
    <n v="0.75"/>
    <x v="1"/>
    <x v="6"/>
    <x v="1"/>
  </r>
  <r>
    <n v="306"/>
    <s v="Caitlin Henderson"/>
    <x v="3"/>
    <s v="Cereal"/>
    <d v="2025-06-18T00:00:00"/>
    <x v="1"/>
    <x v="5"/>
    <x v="2"/>
    <d v="2025-06-28T00:00:00"/>
    <n v="10"/>
    <n v="973"/>
    <n v="6"/>
    <n v="5838"/>
    <n v="3210.9"/>
    <n v="2627.1"/>
    <n v="0.55000000000000004"/>
    <x v="0"/>
    <x v="1"/>
    <x v="0"/>
  </r>
  <r>
    <n v="307"/>
    <s v="Victoria Wyatt"/>
    <x v="3"/>
    <s v="Cereal"/>
    <d v="2025-02-02T00:00:00"/>
    <x v="1"/>
    <x v="7"/>
    <x v="4"/>
    <d v="2025-02-08T00:00:00"/>
    <n v="6"/>
    <n v="947"/>
    <n v="2"/>
    <n v="1894"/>
    <n v="1041.7"/>
    <n v="852.3"/>
    <n v="0.55000000000000004"/>
    <x v="0"/>
    <x v="2"/>
    <x v="0"/>
  </r>
  <r>
    <n v="308"/>
    <s v="Matthew Foster"/>
    <x v="2"/>
    <s v="Sneakers"/>
    <d v="2025-01-08T00:00:00"/>
    <x v="1"/>
    <x v="10"/>
    <x v="2"/>
    <d v="2025-01-21T00:00:00"/>
    <n v="13"/>
    <n v="713"/>
    <n v="1"/>
    <n v="713"/>
    <n v="534.75"/>
    <n v="178.25"/>
    <n v="0.75"/>
    <x v="1"/>
    <x v="2"/>
    <x v="1"/>
  </r>
  <r>
    <n v="309"/>
    <s v="David Bradley"/>
    <x v="4"/>
    <s v="Curtains"/>
    <d v="2025-06-03T00:00:00"/>
    <x v="1"/>
    <x v="5"/>
    <x v="1"/>
    <d v="2025-06-11T00:00:00"/>
    <n v="8"/>
    <n v="692"/>
    <n v="9"/>
    <n v="6228"/>
    <n v="4048.2000000000003"/>
    <n v="2179.7999999999997"/>
    <n v="0.65"/>
    <x v="1"/>
    <x v="1"/>
    <x v="3"/>
  </r>
  <r>
    <n v="310"/>
    <s v="Tyler Miller"/>
    <x v="1"/>
    <s v="Children's Book"/>
    <d v="2025-05-26T00:00:00"/>
    <x v="1"/>
    <x v="0"/>
    <x v="0"/>
    <d v="2025-06-06T00:00:00"/>
    <n v="11"/>
    <n v="305"/>
    <n v="7"/>
    <n v="2135"/>
    <n v="1281"/>
    <n v="854"/>
    <n v="0.6"/>
    <x v="1"/>
    <x v="3"/>
    <x v="0"/>
  </r>
  <r>
    <n v="311"/>
    <s v="Taylor Mathis Jr."/>
    <x v="0"/>
    <s v="Smartphone"/>
    <d v="2025-08-13T00:00:00"/>
    <x v="1"/>
    <x v="9"/>
    <x v="2"/>
    <d v="2025-08-18T00:00:00"/>
    <n v="5"/>
    <n v="501"/>
    <n v="7"/>
    <n v="3507"/>
    <n v="2630.25"/>
    <n v="876.75"/>
    <n v="0.75"/>
    <x v="1"/>
    <x v="2"/>
    <x v="3"/>
  </r>
  <r>
    <n v="312"/>
    <s v="Candice Ramos"/>
    <x v="3"/>
    <s v="Milk"/>
    <d v="2025-06-07T00:00:00"/>
    <x v="1"/>
    <x v="5"/>
    <x v="5"/>
    <d v="2025-06-11T00:00:00"/>
    <n v="4"/>
    <n v="329"/>
    <n v="8"/>
    <n v="2632"/>
    <n v="1316"/>
    <n v="1316"/>
    <n v="0.5"/>
    <x v="0"/>
    <x v="2"/>
    <x v="0"/>
  </r>
  <r>
    <n v="313"/>
    <s v="Christine Wright"/>
    <x v="2"/>
    <s v="Sneakers"/>
    <d v="2025-01-08T00:00:00"/>
    <x v="1"/>
    <x v="10"/>
    <x v="2"/>
    <d v="2025-01-15T00:00:00"/>
    <n v="7"/>
    <n v="785"/>
    <n v="9"/>
    <n v="7065"/>
    <n v="5298.75"/>
    <n v="1766.25"/>
    <n v="0.75"/>
    <x v="0"/>
    <x v="4"/>
    <x v="3"/>
  </r>
  <r>
    <n v="314"/>
    <s v="Allison Doyle"/>
    <x v="4"/>
    <s v="Table Lamp"/>
    <d v="2025-09-02T00:00:00"/>
    <x v="1"/>
    <x v="8"/>
    <x v="1"/>
    <d v="2025-09-16T00:00:00"/>
    <n v="14"/>
    <n v="530"/>
    <n v="2"/>
    <n v="1060"/>
    <n v="795"/>
    <n v="265"/>
    <n v="0.75"/>
    <x v="1"/>
    <x v="2"/>
    <x v="1"/>
  </r>
  <r>
    <n v="315"/>
    <s v="Meghan Anthony"/>
    <x v="4"/>
    <s v="Curtains"/>
    <d v="2025-12-04T00:00:00"/>
    <x v="1"/>
    <x v="6"/>
    <x v="3"/>
    <d v="2025-12-13T00:00:00"/>
    <n v="9"/>
    <n v="799"/>
    <n v="3"/>
    <n v="2397"/>
    <n v="1558.05"/>
    <n v="838.95"/>
    <n v="0.65"/>
    <x v="0"/>
    <x v="1"/>
    <x v="3"/>
  </r>
  <r>
    <n v="316"/>
    <s v="Jason Powell"/>
    <x v="4"/>
    <s v="Table Lamp"/>
    <d v="2025-07-13T00:00:00"/>
    <x v="1"/>
    <x v="2"/>
    <x v="4"/>
    <d v="2025-07-18T00:00:00"/>
    <n v="5"/>
    <n v="974"/>
    <n v="10"/>
    <n v="9740"/>
    <n v="7305"/>
    <n v="2435"/>
    <n v="0.75"/>
    <x v="0"/>
    <x v="2"/>
    <x v="1"/>
  </r>
  <r>
    <n v="317"/>
    <s v="Rebecca Moyer"/>
    <x v="1"/>
    <s v="Non-Fiction"/>
    <d v="2025-06-27T00:00:00"/>
    <x v="1"/>
    <x v="5"/>
    <x v="6"/>
    <d v="2025-07-02T00:00:00"/>
    <n v="5"/>
    <n v="179"/>
    <n v="3"/>
    <n v="537"/>
    <n v="268.5"/>
    <n v="268.5"/>
    <n v="0.5"/>
    <x v="0"/>
    <x v="1"/>
    <x v="3"/>
  </r>
  <r>
    <n v="318"/>
    <s v="Daniel Murphy"/>
    <x v="1"/>
    <s v="Non-Fiction"/>
    <d v="2025-03-09T00:00:00"/>
    <x v="1"/>
    <x v="3"/>
    <x v="4"/>
    <d v="2025-03-14T00:00:00"/>
    <n v="5"/>
    <n v="49"/>
    <n v="4"/>
    <n v="196"/>
    <n v="98"/>
    <n v="98"/>
    <n v="0.5"/>
    <x v="1"/>
    <x v="4"/>
    <x v="1"/>
  </r>
  <r>
    <n v="319"/>
    <s v="Paul Williams"/>
    <x v="3"/>
    <s v="Milk"/>
    <d v="2025-06-19T00:00:00"/>
    <x v="1"/>
    <x v="5"/>
    <x v="3"/>
    <d v="2025-06-25T00:00:00"/>
    <n v="6"/>
    <n v="409"/>
    <n v="7"/>
    <n v="2863"/>
    <n v="1431.5"/>
    <n v="1431.5"/>
    <n v="0.5"/>
    <x v="0"/>
    <x v="3"/>
    <x v="2"/>
  </r>
  <r>
    <n v="320"/>
    <s v="Pamela Jackson"/>
    <x v="4"/>
    <s v="Curtains"/>
    <d v="2025-11-17T00:00:00"/>
    <x v="1"/>
    <x v="4"/>
    <x v="0"/>
    <d v="2025-11-23T00:00:00"/>
    <n v="6"/>
    <n v="149"/>
    <n v="4"/>
    <n v="596"/>
    <n v="387.40000000000003"/>
    <n v="208.59999999999997"/>
    <n v="0.65"/>
    <x v="0"/>
    <x v="1"/>
    <x v="2"/>
  </r>
  <r>
    <n v="321"/>
    <s v="Miguel Jones"/>
    <x v="2"/>
    <s v="Jeans"/>
    <d v="2025-08-06T00:00:00"/>
    <x v="1"/>
    <x v="9"/>
    <x v="2"/>
    <d v="2025-08-12T00:00:00"/>
    <n v="6"/>
    <n v="285"/>
    <n v="5"/>
    <n v="1425"/>
    <n v="997.49999999999989"/>
    <n v="427.50000000000011"/>
    <n v="0.7"/>
    <x v="0"/>
    <x v="0"/>
    <x v="3"/>
  </r>
  <r>
    <n v="322"/>
    <s v="Jack Snow"/>
    <x v="2"/>
    <s v="Jeans"/>
    <d v="2025-05-16T00:00:00"/>
    <x v="1"/>
    <x v="0"/>
    <x v="6"/>
    <d v="2025-05-22T00:00:00"/>
    <n v="6"/>
    <n v="434"/>
    <n v="10"/>
    <n v="4340"/>
    <n v="3038"/>
    <n v="1302"/>
    <n v="0.7"/>
    <x v="0"/>
    <x v="2"/>
    <x v="0"/>
  </r>
  <r>
    <n v="323"/>
    <s v="Robert Medina"/>
    <x v="2"/>
    <s v="T-Shirt"/>
    <d v="2025-07-01T00:00:00"/>
    <x v="1"/>
    <x v="2"/>
    <x v="1"/>
    <d v="2025-07-07T00:00:00"/>
    <n v="6"/>
    <n v="195"/>
    <n v="7"/>
    <n v="1365"/>
    <n v="887.25"/>
    <n v="477.75"/>
    <n v="0.65"/>
    <x v="0"/>
    <x v="3"/>
    <x v="3"/>
  </r>
  <r>
    <n v="324"/>
    <s v="Cheryl Allen"/>
    <x v="4"/>
    <s v="Wall Art"/>
    <d v="2025-07-17T00:00:00"/>
    <x v="1"/>
    <x v="2"/>
    <x v="3"/>
    <d v="2025-07-26T00:00:00"/>
    <n v="9"/>
    <n v="432"/>
    <n v="4"/>
    <n v="1728"/>
    <n v="1209.5999999999999"/>
    <n v="518.40000000000009"/>
    <n v="0.7"/>
    <x v="0"/>
    <x v="2"/>
    <x v="0"/>
  </r>
  <r>
    <n v="325"/>
    <s v="Joseph Coleman"/>
    <x v="0"/>
    <s v="Smartphone"/>
    <d v="2025-07-27T00:00:00"/>
    <x v="1"/>
    <x v="2"/>
    <x v="4"/>
    <d v="2025-08-02T00:00:00"/>
    <n v="6"/>
    <n v="708"/>
    <n v="2"/>
    <n v="1416"/>
    <n v="1062"/>
    <n v="354"/>
    <n v="0.75"/>
    <x v="1"/>
    <x v="3"/>
    <x v="0"/>
  </r>
  <r>
    <n v="326"/>
    <s v="Nathan Stewart"/>
    <x v="1"/>
    <s v="Children's Book"/>
    <d v="2025-12-17T00:00:00"/>
    <x v="1"/>
    <x v="6"/>
    <x v="2"/>
    <d v="2025-12-26T00:00:00"/>
    <n v="9"/>
    <n v="868"/>
    <n v="3"/>
    <n v="2604"/>
    <n v="1562.3999999999999"/>
    <n v="1041.6000000000001"/>
    <n v="0.6"/>
    <x v="0"/>
    <x v="1"/>
    <x v="1"/>
  </r>
  <r>
    <n v="327"/>
    <s v="Scott Wilson"/>
    <x v="2"/>
    <s v="Jacket"/>
    <d v="2025-12-16T00:00:00"/>
    <x v="1"/>
    <x v="6"/>
    <x v="1"/>
    <d v="2025-12-27T00:00:00"/>
    <n v="11"/>
    <n v="130"/>
    <n v="1"/>
    <n v="130"/>
    <n v="104"/>
    <n v="26"/>
    <n v="0.8"/>
    <x v="1"/>
    <x v="0"/>
    <x v="0"/>
  </r>
  <r>
    <n v="328"/>
    <s v="Regina Gonzalez"/>
    <x v="2"/>
    <s v="T-Shirt"/>
    <d v="2025-12-13T00:00:00"/>
    <x v="1"/>
    <x v="6"/>
    <x v="5"/>
    <d v="2025-12-28T00:00:00"/>
    <n v="15"/>
    <n v="744"/>
    <n v="3"/>
    <n v="2232"/>
    <n v="1450.8"/>
    <n v="781.2"/>
    <n v="0.65"/>
    <x v="1"/>
    <x v="4"/>
    <x v="3"/>
  </r>
  <r>
    <n v="329"/>
    <s v="Sydney White"/>
    <x v="1"/>
    <s v="Biography"/>
    <d v="2025-04-13T00:00:00"/>
    <x v="1"/>
    <x v="11"/>
    <x v="4"/>
    <d v="2025-04-17T00:00:00"/>
    <n v="4"/>
    <n v="62"/>
    <n v="1"/>
    <n v="62"/>
    <n v="34.1"/>
    <n v="27.9"/>
    <n v="0.55000000000000004"/>
    <x v="1"/>
    <x v="3"/>
    <x v="0"/>
  </r>
  <r>
    <n v="330"/>
    <s v="Frank Garcia"/>
    <x v="4"/>
    <s v="Curtains"/>
    <d v="2025-08-18T00:00:00"/>
    <x v="1"/>
    <x v="9"/>
    <x v="0"/>
    <d v="2025-08-27T00:00:00"/>
    <n v="9"/>
    <n v="385"/>
    <n v="9"/>
    <n v="3465"/>
    <n v="2252.25"/>
    <n v="1212.75"/>
    <n v="0.65"/>
    <x v="1"/>
    <x v="3"/>
    <x v="2"/>
  </r>
  <r>
    <n v="331"/>
    <s v="David Wilson"/>
    <x v="2"/>
    <s v="T-Shirt"/>
    <d v="2025-12-12T00:00:00"/>
    <x v="1"/>
    <x v="6"/>
    <x v="6"/>
    <d v="2025-12-13T00:00:00"/>
    <n v="1"/>
    <n v="465"/>
    <n v="5"/>
    <n v="2325"/>
    <n v="1511.25"/>
    <n v="813.75"/>
    <n v="0.65"/>
    <x v="0"/>
    <x v="3"/>
    <x v="0"/>
  </r>
  <r>
    <n v="332"/>
    <s v="Joseph Dean"/>
    <x v="0"/>
    <s v="Camera"/>
    <d v="2025-04-15T00:00:00"/>
    <x v="1"/>
    <x v="11"/>
    <x v="1"/>
    <d v="2025-04-20T00:00:00"/>
    <n v="5"/>
    <n v="280"/>
    <n v="2"/>
    <n v="560"/>
    <n v="448"/>
    <n v="112"/>
    <n v="0.8"/>
    <x v="0"/>
    <x v="3"/>
    <x v="1"/>
  </r>
  <r>
    <n v="333"/>
    <s v="Emily Smith"/>
    <x v="1"/>
    <s v="Non-Fiction"/>
    <d v="2025-03-06T00:00:00"/>
    <x v="1"/>
    <x v="3"/>
    <x v="3"/>
    <d v="2025-03-16T00:00:00"/>
    <n v="10"/>
    <n v="536"/>
    <n v="5"/>
    <n v="2680"/>
    <n v="1340"/>
    <n v="1340"/>
    <n v="0.5"/>
    <x v="1"/>
    <x v="4"/>
    <x v="3"/>
  </r>
  <r>
    <n v="334"/>
    <s v="Kristen Reyes"/>
    <x v="2"/>
    <s v="Jacket"/>
    <d v="2025-10-15T00:00:00"/>
    <x v="1"/>
    <x v="1"/>
    <x v="2"/>
    <d v="2025-10-19T00:00:00"/>
    <n v="4"/>
    <n v="754"/>
    <n v="9"/>
    <n v="6786"/>
    <n v="5428.8"/>
    <n v="1357.1999999999998"/>
    <n v="0.8"/>
    <x v="0"/>
    <x v="2"/>
    <x v="2"/>
  </r>
  <r>
    <n v="335"/>
    <s v="Diane Evans"/>
    <x v="3"/>
    <s v="Milk"/>
    <d v="2025-08-09T00:00:00"/>
    <x v="1"/>
    <x v="9"/>
    <x v="5"/>
    <d v="2025-08-14T00:00:00"/>
    <n v="5"/>
    <n v="292"/>
    <n v="5"/>
    <n v="1460"/>
    <n v="730"/>
    <n v="730"/>
    <n v="0.5"/>
    <x v="1"/>
    <x v="3"/>
    <x v="2"/>
  </r>
  <r>
    <n v="336"/>
    <s v="Joseph Knight"/>
    <x v="4"/>
    <s v="Table Lamp"/>
    <d v="2025-08-12T00:00:00"/>
    <x v="1"/>
    <x v="9"/>
    <x v="1"/>
    <d v="2025-08-21T00:00:00"/>
    <n v="9"/>
    <n v="521"/>
    <n v="1"/>
    <n v="521"/>
    <n v="390.75"/>
    <n v="130.25"/>
    <n v="0.75"/>
    <x v="1"/>
    <x v="4"/>
    <x v="3"/>
  </r>
  <r>
    <n v="337"/>
    <s v="Christina Cruz"/>
    <x v="1"/>
    <s v="Biography"/>
    <d v="2025-12-09T00:00:00"/>
    <x v="1"/>
    <x v="6"/>
    <x v="1"/>
    <d v="2025-12-10T00:00:00"/>
    <n v="1"/>
    <n v="630"/>
    <n v="5"/>
    <n v="3150"/>
    <n v="1732.5000000000002"/>
    <n v="1417.4999999999998"/>
    <n v="0.55000000000000004"/>
    <x v="0"/>
    <x v="0"/>
    <x v="3"/>
  </r>
  <r>
    <n v="338"/>
    <s v="Michael Johnson"/>
    <x v="1"/>
    <s v="Non-Fiction"/>
    <d v="2025-04-28T00:00:00"/>
    <x v="1"/>
    <x v="11"/>
    <x v="0"/>
    <d v="2025-05-01T00:00:00"/>
    <n v="3"/>
    <n v="678"/>
    <n v="10"/>
    <n v="6780"/>
    <n v="3390"/>
    <n v="3390"/>
    <n v="0.5"/>
    <x v="0"/>
    <x v="2"/>
    <x v="3"/>
  </r>
  <r>
    <n v="339"/>
    <s v="Tanner Mitchell DDS"/>
    <x v="1"/>
    <s v="Non-Fiction"/>
    <d v="2025-06-26T00:00:00"/>
    <x v="1"/>
    <x v="5"/>
    <x v="3"/>
    <d v="2025-07-04T00:00:00"/>
    <n v="8"/>
    <n v="569"/>
    <n v="7"/>
    <n v="3983"/>
    <n v="1991.5"/>
    <n v="1991.5"/>
    <n v="0.5"/>
    <x v="0"/>
    <x v="2"/>
    <x v="3"/>
  </r>
  <r>
    <n v="340"/>
    <s v="Patricia Becker"/>
    <x v="3"/>
    <s v="Milk"/>
    <d v="2025-11-27T00:00:00"/>
    <x v="1"/>
    <x v="4"/>
    <x v="3"/>
    <d v="2025-12-03T00:00:00"/>
    <n v="6"/>
    <n v="185"/>
    <n v="9"/>
    <n v="1665"/>
    <n v="832.5"/>
    <n v="832.5"/>
    <n v="0.5"/>
    <x v="1"/>
    <x v="0"/>
    <x v="0"/>
  </r>
  <r>
    <n v="341"/>
    <s v="Susan Rivas"/>
    <x v="2"/>
    <s v="Jacket"/>
    <d v="2025-02-22T00:00:00"/>
    <x v="1"/>
    <x v="7"/>
    <x v="5"/>
    <d v="2025-02-24T00:00:00"/>
    <n v="2"/>
    <n v="405"/>
    <n v="8"/>
    <n v="3240"/>
    <n v="2592"/>
    <n v="648"/>
    <n v="0.8"/>
    <x v="0"/>
    <x v="4"/>
    <x v="1"/>
  </r>
  <r>
    <n v="342"/>
    <s v="Regina Mcdonald"/>
    <x v="3"/>
    <s v="Milk"/>
    <d v="2025-04-10T00:00:00"/>
    <x v="1"/>
    <x v="11"/>
    <x v="3"/>
    <d v="2025-04-18T00:00:00"/>
    <n v="8"/>
    <n v="923"/>
    <n v="10"/>
    <n v="9230"/>
    <n v="4615"/>
    <n v="4615"/>
    <n v="0.5"/>
    <x v="0"/>
    <x v="1"/>
    <x v="2"/>
  </r>
  <r>
    <n v="343"/>
    <s v="Jesse Santiago"/>
    <x v="3"/>
    <s v="Cereal"/>
    <d v="2025-06-03T00:00:00"/>
    <x v="1"/>
    <x v="5"/>
    <x v="1"/>
    <d v="2025-06-07T00:00:00"/>
    <n v="4"/>
    <n v="325"/>
    <n v="10"/>
    <n v="3250"/>
    <n v="1787.5000000000002"/>
    <n v="1462.4999999999998"/>
    <n v="0.55000000000000004"/>
    <x v="1"/>
    <x v="3"/>
    <x v="3"/>
  </r>
  <r>
    <n v="344"/>
    <s v="Samantha Davis"/>
    <x v="3"/>
    <s v="Juice"/>
    <d v="2025-10-06T00:00:00"/>
    <x v="1"/>
    <x v="1"/>
    <x v="0"/>
    <d v="2025-10-11T00:00:00"/>
    <n v="5"/>
    <n v="564"/>
    <n v="6"/>
    <n v="3384"/>
    <n v="1861.2"/>
    <n v="1522.8"/>
    <n v="0.55000000000000004"/>
    <x v="0"/>
    <x v="0"/>
    <x v="1"/>
  </r>
  <r>
    <n v="345"/>
    <s v="Cameron Fisher"/>
    <x v="2"/>
    <s v="Jeans"/>
    <d v="2025-06-21T00:00:00"/>
    <x v="1"/>
    <x v="5"/>
    <x v="5"/>
    <d v="2025-06-28T00:00:00"/>
    <n v="7"/>
    <n v="236"/>
    <n v="2"/>
    <n v="472"/>
    <n v="330.4"/>
    <n v="141.60000000000002"/>
    <n v="0.7"/>
    <x v="1"/>
    <x v="0"/>
    <x v="0"/>
  </r>
  <r>
    <n v="346"/>
    <s v="Richard Camacho"/>
    <x v="2"/>
    <s v="T-Shirt"/>
    <d v="2025-11-03T00:00:00"/>
    <x v="1"/>
    <x v="4"/>
    <x v="0"/>
    <d v="2025-11-10T00:00:00"/>
    <n v="7"/>
    <n v="741"/>
    <n v="1"/>
    <n v="741"/>
    <n v="481.65000000000003"/>
    <n v="259.34999999999997"/>
    <n v="0.65"/>
    <x v="0"/>
    <x v="1"/>
    <x v="2"/>
  </r>
  <r>
    <n v="347"/>
    <s v="Larry Garcia"/>
    <x v="0"/>
    <s v="Headphones"/>
    <d v="2025-09-11T00:00:00"/>
    <x v="1"/>
    <x v="8"/>
    <x v="3"/>
    <d v="2025-09-17T00:00:00"/>
    <n v="6"/>
    <n v="992"/>
    <n v="6"/>
    <n v="5952"/>
    <n v="3868.8"/>
    <n v="2083.1999999999998"/>
    <n v="0.65"/>
    <x v="1"/>
    <x v="1"/>
    <x v="0"/>
  </r>
  <r>
    <n v="348"/>
    <s v="Meagan Jenkins"/>
    <x v="3"/>
    <s v="Cereal"/>
    <d v="2025-09-20T00:00:00"/>
    <x v="1"/>
    <x v="8"/>
    <x v="5"/>
    <d v="2025-09-21T00:00:00"/>
    <n v="1"/>
    <n v="55"/>
    <n v="5"/>
    <n v="275"/>
    <n v="151.25"/>
    <n v="123.75"/>
    <n v="0.55000000000000004"/>
    <x v="0"/>
    <x v="0"/>
    <x v="3"/>
  </r>
  <r>
    <n v="349"/>
    <s v="Paula Bradley"/>
    <x v="1"/>
    <s v="Biography"/>
    <d v="2025-03-26T00:00:00"/>
    <x v="1"/>
    <x v="3"/>
    <x v="2"/>
    <d v="2025-04-04T00:00:00"/>
    <n v="9"/>
    <n v="216"/>
    <n v="7"/>
    <n v="1512"/>
    <n v="831.6"/>
    <n v="680.4"/>
    <n v="0.55000000000000004"/>
    <x v="1"/>
    <x v="2"/>
    <x v="1"/>
  </r>
  <r>
    <n v="350"/>
    <s v="Crystal Hansen"/>
    <x v="2"/>
    <s v="Jacket"/>
    <d v="2025-12-20T00:00:00"/>
    <x v="1"/>
    <x v="6"/>
    <x v="5"/>
    <d v="2025-12-22T00:00:00"/>
    <n v="2"/>
    <n v="375"/>
    <n v="3"/>
    <n v="1125"/>
    <n v="900"/>
    <n v="225"/>
    <n v="0.8"/>
    <x v="1"/>
    <x v="4"/>
    <x v="2"/>
  </r>
  <r>
    <n v="351"/>
    <s v="Craig Morrison"/>
    <x v="2"/>
    <s v="T-Shirt"/>
    <d v="2025-02-14T00:00:00"/>
    <x v="1"/>
    <x v="7"/>
    <x v="6"/>
    <d v="2025-02-24T00:00:00"/>
    <n v="10"/>
    <n v="503"/>
    <n v="10"/>
    <n v="5030"/>
    <n v="3269.5"/>
    <n v="1760.5"/>
    <n v="0.65"/>
    <x v="1"/>
    <x v="2"/>
    <x v="3"/>
  </r>
  <r>
    <n v="352"/>
    <s v="Sonia Day"/>
    <x v="3"/>
    <s v="Juice"/>
    <d v="2025-06-02T00:00:00"/>
    <x v="1"/>
    <x v="5"/>
    <x v="0"/>
    <d v="2025-06-09T00:00:00"/>
    <n v="7"/>
    <n v="974"/>
    <n v="6"/>
    <n v="5844"/>
    <n v="3214.2000000000003"/>
    <n v="2629.7999999999997"/>
    <n v="0.55000000000000004"/>
    <x v="0"/>
    <x v="1"/>
    <x v="1"/>
  </r>
  <r>
    <n v="353"/>
    <s v="Dustin Newman"/>
    <x v="3"/>
    <s v="Cereal"/>
    <d v="2025-07-25T00:00:00"/>
    <x v="1"/>
    <x v="2"/>
    <x v="6"/>
    <d v="2025-08-01T00:00:00"/>
    <n v="7"/>
    <n v="486"/>
    <n v="3"/>
    <n v="1458"/>
    <n v="801.90000000000009"/>
    <n v="656.09999999999991"/>
    <n v="0.55000000000000004"/>
    <x v="0"/>
    <x v="1"/>
    <x v="3"/>
  </r>
  <r>
    <n v="354"/>
    <s v="Kelly Bishop MD"/>
    <x v="0"/>
    <s v="Laptop"/>
    <d v="2025-10-17T00:00:00"/>
    <x v="1"/>
    <x v="1"/>
    <x v="6"/>
    <d v="2025-10-22T00:00:00"/>
    <n v="5"/>
    <n v="803"/>
    <n v="5"/>
    <n v="4015"/>
    <n v="3412.75"/>
    <n v="602.25"/>
    <n v="0.85"/>
    <x v="0"/>
    <x v="3"/>
    <x v="1"/>
  </r>
  <r>
    <n v="355"/>
    <s v="Rachel Holland"/>
    <x v="3"/>
    <s v="Cereal"/>
    <d v="2025-07-25T00:00:00"/>
    <x v="1"/>
    <x v="2"/>
    <x v="6"/>
    <d v="2025-07-30T00:00:00"/>
    <n v="5"/>
    <n v="176"/>
    <n v="4"/>
    <n v="704"/>
    <n v="387.20000000000005"/>
    <n v="316.79999999999995"/>
    <n v="0.55000000000000004"/>
    <x v="1"/>
    <x v="0"/>
    <x v="2"/>
  </r>
  <r>
    <n v="356"/>
    <s v="Felicia Aguilar"/>
    <x v="3"/>
    <s v="Milk"/>
    <d v="2025-03-16T00:00:00"/>
    <x v="1"/>
    <x v="3"/>
    <x v="4"/>
    <d v="2025-03-29T00:00:00"/>
    <n v="13"/>
    <n v="468"/>
    <n v="4"/>
    <n v="1872"/>
    <n v="936"/>
    <n v="936"/>
    <n v="0.5"/>
    <x v="1"/>
    <x v="1"/>
    <x v="0"/>
  </r>
  <r>
    <n v="357"/>
    <s v="Meagan Calderon"/>
    <x v="4"/>
    <s v="Table Lamp"/>
    <d v="2025-04-28T00:00:00"/>
    <x v="1"/>
    <x v="11"/>
    <x v="0"/>
    <d v="2025-05-03T00:00:00"/>
    <n v="5"/>
    <n v="788"/>
    <n v="3"/>
    <n v="2364"/>
    <n v="1773"/>
    <n v="591"/>
    <n v="0.75"/>
    <x v="0"/>
    <x v="1"/>
    <x v="1"/>
  </r>
  <r>
    <n v="358"/>
    <s v="Kaitlyn Guerra"/>
    <x v="2"/>
    <s v="Jacket"/>
    <d v="2025-02-12T00:00:00"/>
    <x v="1"/>
    <x v="7"/>
    <x v="2"/>
    <d v="2025-02-13T00:00:00"/>
    <n v="1"/>
    <n v="509"/>
    <n v="8"/>
    <n v="4072"/>
    <n v="3257.6000000000004"/>
    <n v="814.39999999999964"/>
    <n v="0.8"/>
    <x v="0"/>
    <x v="3"/>
    <x v="1"/>
  </r>
  <r>
    <n v="359"/>
    <s v="Ruben Dunn"/>
    <x v="4"/>
    <s v="Curtains"/>
    <d v="2025-02-04T00:00:00"/>
    <x v="1"/>
    <x v="7"/>
    <x v="1"/>
    <d v="2025-02-19T00:00:00"/>
    <n v="15"/>
    <n v="530"/>
    <n v="2"/>
    <n v="1060"/>
    <n v="689"/>
    <n v="371"/>
    <n v="0.65"/>
    <x v="1"/>
    <x v="0"/>
    <x v="3"/>
  </r>
  <r>
    <n v="360"/>
    <s v="Jason Bauer"/>
    <x v="4"/>
    <s v="Table Lamp"/>
    <d v="2025-04-12T00:00:00"/>
    <x v="1"/>
    <x v="11"/>
    <x v="5"/>
    <d v="2025-04-20T00:00:00"/>
    <n v="8"/>
    <n v="744"/>
    <n v="7"/>
    <n v="5208"/>
    <n v="3906"/>
    <n v="1302"/>
    <n v="0.75"/>
    <x v="0"/>
    <x v="2"/>
    <x v="1"/>
  </r>
  <r>
    <n v="361"/>
    <s v="Lynn Andrews"/>
    <x v="3"/>
    <s v="Milk"/>
    <d v="2025-08-23T00:00:00"/>
    <x v="1"/>
    <x v="9"/>
    <x v="5"/>
    <d v="2025-09-03T00:00:00"/>
    <n v="11"/>
    <n v="444"/>
    <n v="4"/>
    <n v="1776"/>
    <n v="888"/>
    <n v="888"/>
    <n v="0.5"/>
    <x v="1"/>
    <x v="3"/>
    <x v="0"/>
  </r>
  <r>
    <n v="362"/>
    <s v="Heather Ashley"/>
    <x v="3"/>
    <s v="Juice"/>
    <d v="2025-07-20T00:00:00"/>
    <x v="1"/>
    <x v="2"/>
    <x v="4"/>
    <d v="2025-07-28T00:00:00"/>
    <n v="8"/>
    <n v="474"/>
    <n v="7"/>
    <n v="3318"/>
    <n v="1824.9"/>
    <n v="1493.1"/>
    <n v="0.55000000000000004"/>
    <x v="0"/>
    <x v="2"/>
    <x v="0"/>
  </r>
  <r>
    <n v="363"/>
    <s v="Haley Quinn"/>
    <x v="0"/>
    <s v="Headphones"/>
    <d v="2025-10-01T00:00:00"/>
    <x v="1"/>
    <x v="1"/>
    <x v="2"/>
    <d v="2025-10-06T00:00:00"/>
    <n v="5"/>
    <n v="731"/>
    <n v="8"/>
    <n v="5848"/>
    <n v="3801.2000000000003"/>
    <n v="2046.7999999999997"/>
    <n v="0.65"/>
    <x v="0"/>
    <x v="4"/>
    <x v="3"/>
  </r>
  <r>
    <n v="364"/>
    <s v="Catherine Taylor"/>
    <x v="1"/>
    <s v="Fiction"/>
    <d v="2025-05-27T00:00:00"/>
    <x v="1"/>
    <x v="0"/>
    <x v="1"/>
    <d v="2025-06-03T00:00:00"/>
    <n v="7"/>
    <n v="288"/>
    <n v="2"/>
    <n v="576"/>
    <n v="288"/>
    <n v="288"/>
    <n v="0.5"/>
    <x v="0"/>
    <x v="4"/>
    <x v="3"/>
  </r>
  <r>
    <n v="365"/>
    <s v="Emily Collins"/>
    <x v="2"/>
    <s v="Jacket"/>
    <d v="2025-12-16T00:00:00"/>
    <x v="1"/>
    <x v="6"/>
    <x v="1"/>
    <d v="2025-12-31T00:00:00"/>
    <n v="15"/>
    <n v="179"/>
    <n v="8"/>
    <n v="1432"/>
    <n v="1145.6000000000001"/>
    <n v="286.39999999999986"/>
    <n v="0.8"/>
    <x v="1"/>
    <x v="3"/>
    <x v="2"/>
  </r>
  <r>
    <n v="366"/>
    <s v="Mitchell Jackson"/>
    <x v="1"/>
    <s v="Biography"/>
    <d v="2025-03-09T00:00:00"/>
    <x v="1"/>
    <x v="3"/>
    <x v="4"/>
    <d v="2025-03-14T00:00:00"/>
    <n v="5"/>
    <n v="788"/>
    <n v="6"/>
    <n v="4728"/>
    <n v="2600.4"/>
    <n v="2127.6"/>
    <n v="0.55000000000000004"/>
    <x v="0"/>
    <x v="1"/>
    <x v="3"/>
  </r>
  <r>
    <n v="367"/>
    <s v="Jessica Martinez"/>
    <x v="2"/>
    <s v="T-Shirt"/>
    <d v="2025-08-14T00:00:00"/>
    <x v="1"/>
    <x v="9"/>
    <x v="3"/>
    <d v="2025-08-16T00:00:00"/>
    <n v="2"/>
    <n v="949"/>
    <n v="3"/>
    <n v="2847"/>
    <n v="1850.55"/>
    <n v="996.45"/>
    <n v="0.65"/>
    <x v="0"/>
    <x v="3"/>
    <x v="2"/>
  </r>
  <r>
    <n v="368"/>
    <s v="Michelle Pierce"/>
    <x v="1"/>
    <s v="Non-Fiction"/>
    <d v="2025-11-16T00:00:00"/>
    <x v="1"/>
    <x v="4"/>
    <x v="4"/>
    <d v="2025-11-25T00:00:00"/>
    <n v="9"/>
    <n v="137"/>
    <n v="8"/>
    <n v="1096"/>
    <n v="548"/>
    <n v="548"/>
    <n v="0.5"/>
    <x v="0"/>
    <x v="2"/>
    <x v="0"/>
  </r>
  <r>
    <n v="369"/>
    <s v="William Conner"/>
    <x v="0"/>
    <s v="Headphones"/>
    <d v="2025-08-26T00:00:00"/>
    <x v="1"/>
    <x v="9"/>
    <x v="1"/>
    <d v="2025-08-29T00:00:00"/>
    <n v="3"/>
    <n v="968"/>
    <n v="2"/>
    <n v="1936"/>
    <n v="1258.4000000000001"/>
    <n v="677.59999999999991"/>
    <n v="0.65"/>
    <x v="1"/>
    <x v="0"/>
    <x v="3"/>
  </r>
  <r>
    <n v="370"/>
    <s v="Ana Sanders"/>
    <x v="3"/>
    <s v="Juice"/>
    <d v="2025-09-13T00:00:00"/>
    <x v="1"/>
    <x v="8"/>
    <x v="5"/>
    <d v="2025-09-22T00:00:00"/>
    <n v="9"/>
    <n v="605"/>
    <n v="9"/>
    <n v="5445"/>
    <n v="2994.7500000000005"/>
    <n v="2450.2499999999995"/>
    <n v="0.55000000000000004"/>
    <x v="1"/>
    <x v="2"/>
    <x v="3"/>
  </r>
  <r>
    <n v="371"/>
    <s v="Evan Jones"/>
    <x v="3"/>
    <s v="Cereal"/>
    <d v="2025-10-02T00:00:00"/>
    <x v="1"/>
    <x v="1"/>
    <x v="3"/>
    <d v="2025-10-12T00:00:00"/>
    <n v="10"/>
    <n v="50"/>
    <n v="5"/>
    <n v="250"/>
    <n v="137.5"/>
    <n v="112.5"/>
    <n v="0.55000000000000004"/>
    <x v="1"/>
    <x v="4"/>
    <x v="1"/>
  </r>
  <r>
    <n v="372"/>
    <s v="Emma Travis"/>
    <x v="0"/>
    <s v="Smartphone"/>
    <d v="2025-12-12T00:00:00"/>
    <x v="1"/>
    <x v="6"/>
    <x v="6"/>
    <d v="2025-12-23T00:00:00"/>
    <n v="11"/>
    <n v="647"/>
    <n v="9"/>
    <n v="5823"/>
    <n v="4367.25"/>
    <n v="1455.75"/>
    <n v="0.75"/>
    <x v="0"/>
    <x v="1"/>
    <x v="2"/>
  </r>
  <r>
    <n v="373"/>
    <s v="Emma Owens"/>
    <x v="2"/>
    <s v="Jacket"/>
    <d v="2025-05-13T00:00:00"/>
    <x v="1"/>
    <x v="0"/>
    <x v="1"/>
    <d v="2025-05-16T00:00:00"/>
    <n v="3"/>
    <n v="253"/>
    <n v="10"/>
    <n v="2530"/>
    <n v="2024"/>
    <n v="506"/>
    <n v="0.8"/>
    <x v="0"/>
    <x v="1"/>
    <x v="1"/>
  </r>
  <r>
    <n v="374"/>
    <s v="Dylan Hughes"/>
    <x v="1"/>
    <s v="Children's Book"/>
    <d v="2025-06-13T00:00:00"/>
    <x v="1"/>
    <x v="5"/>
    <x v="6"/>
    <d v="2025-06-20T00:00:00"/>
    <n v="7"/>
    <n v="525"/>
    <n v="10"/>
    <n v="5250"/>
    <n v="3150"/>
    <n v="2100"/>
    <n v="0.6"/>
    <x v="1"/>
    <x v="1"/>
    <x v="3"/>
  </r>
  <r>
    <n v="375"/>
    <s v="Andrew Williams"/>
    <x v="2"/>
    <s v="Jeans"/>
    <d v="2025-02-16T00:00:00"/>
    <x v="1"/>
    <x v="7"/>
    <x v="4"/>
    <d v="2025-02-22T00:00:00"/>
    <n v="6"/>
    <n v="678"/>
    <n v="6"/>
    <n v="4068"/>
    <n v="2847.6"/>
    <n v="1220.4000000000001"/>
    <n v="0.7"/>
    <x v="1"/>
    <x v="0"/>
    <x v="3"/>
  </r>
  <r>
    <n v="376"/>
    <s v="Reginald Knapp"/>
    <x v="2"/>
    <s v="Jeans"/>
    <d v="2025-09-05T00:00:00"/>
    <x v="1"/>
    <x v="8"/>
    <x v="6"/>
    <d v="2025-09-07T00:00:00"/>
    <n v="2"/>
    <n v="117"/>
    <n v="6"/>
    <n v="702"/>
    <n v="491.4"/>
    <n v="210.60000000000002"/>
    <n v="0.7"/>
    <x v="0"/>
    <x v="4"/>
    <x v="0"/>
  </r>
  <r>
    <n v="377"/>
    <s v="Mary Burgess"/>
    <x v="2"/>
    <s v="Jeans"/>
    <d v="2025-02-13T00:00:00"/>
    <x v="1"/>
    <x v="7"/>
    <x v="3"/>
    <d v="2025-02-27T00:00:00"/>
    <n v="14"/>
    <n v="262"/>
    <n v="3"/>
    <n v="786"/>
    <n v="550.19999999999993"/>
    <n v="235.80000000000007"/>
    <n v="0.7"/>
    <x v="1"/>
    <x v="2"/>
    <x v="1"/>
  </r>
  <r>
    <n v="378"/>
    <s v="Brooke Delgado"/>
    <x v="3"/>
    <s v="Juice"/>
    <d v="2025-07-10T00:00:00"/>
    <x v="1"/>
    <x v="2"/>
    <x v="3"/>
    <d v="2025-07-18T00:00:00"/>
    <n v="8"/>
    <n v="360"/>
    <n v="8"/>
    <n v="2880"/>
    <n v="1584.0000000000002"/>
    <n v="1295.9999999999998"/>
    <n v="0.55000000000000004"/>
    <x v="1"/>
    <x v="2"/>
    <x v="2"/>
  </r>
  <r>
    <n v="379"/>
    <s v="Casey Gillespie"/>
    <x v="3"/>
    <s v="Milk"/>
    <d v="2025-10-22T00:00:00"/>
    <x v="1"/>
    <x v="1"/>
    <x v="2"/>
    <d v="2025-10-23T00:00:00"/>
    <n v="1"/>
    <n v="279"/>
    <n v="10"/>
    <n v="2790"/>
    <n v="1395"/>
    <n v="1395"/>
    <n v="0.5"/>
    <x v="0"/>
    <x v="1"/>
    <x v="3"/>
  </r>
  <r>
    <n v="380"/>
    <s v="Corey Rodriguez"/>
    <x v="1"/>
    <s v="Non-Fiction"/>
    <d v="2025-01-18T00:00:00"/>
    <x v="1"/>
    <x v="10"/>
    <x v="5"/>
    <d v="2025-01-21T00:00:00"/>
    <n v="3"/>
    <n v="801"/>
    <n v="4"/>
    <n v="3204"/>
    <n v="1602"/>
    <n v="1602"/>
    <n v="0.5"/>
    <x v="0"/>
    <x v="2"/>
    <x v="0"/>
  </r>
  <r>
    <n v="381"/>
    <s v="Cathy Taylor"/>
    <x v="4"/>
    <s v="Table Lamp"/>
    <d v="2025-11-28T00:00:00"/>
    <x v="1"/>
    <x v="4"/>
    <x v="6"/>
    <d v="2025-12-02T00:00:00"/>
    <n v="4"/>
    <n v="346"/>
    <n v="4"/>
    <n v="1384"/>
    <n v="1038"/>
    <n v="346"/>
    <n v="0.75"/>
    <x v="1"/>
    <x v="0"/>
    <x v="2"/>
  </r>
  <r>
    <n v="382"/>
    <s v="Tiffany Turner"/>
    <x v="2"/>
    <s v="Jeans"/>
    <d v="2025-02-07T00:00:00"/>
    <x v="1"/>
    <x v="7"/>
    <x v="6"/>
    <d v="2025-02-18T00:00:00"/>
    <n v="11"/>
    <n v="215"/>
    <n v="5"/>
    <n v="1075"/>
    <n v="752.5"/>
    <n v="322.5"/>
    <n v="0.7"/>
    <x v="1"/>
    <x v="3"/>
    <x v="1"/>
  </r>
  <r>
    <n v="383"/>
    <s v="Michael Durham"/>
    <x v="0"/>
    <s v="Laptop"/>
    <d v="2025-04-17T00:00:00"/>
    <x v="1"/>
    <x v="11"/>
    <x v="3"/>
    <d v="2025-04-22T00:00:00"/>
    <n v="5"/>
    <n v="860"/>
    <n v="9"/>
    <n v="7740"/>
    <n v="6579"/>
    <n v="1161"/>
    <n v="0.85"/>
    <x v="0"/>
    <x v="4"/>
    <x v="3"/>
  </r>
  <r>
    <n v="384"/>
    <s v="Donald Hawkins"/>
    <x v="2"/>
    <s v="Sneakers"/>
    <d v="2025-02-07T00:00:00"/>
    <x v="1"/>
    <x v="7"/>
    <x v="6"/>
    <d v="2025-02-16T00:00:00"/>
    <n v="9"/>
    <n v="461"/>
    <n v="2"/>
    <n v="922"/>
    <n v="691.5"/>
    <n v="230.5"/>
    <n v="0.75"/>
    <x v="1"/>
    <x v="1"/>
    <x v="1"/>
  </r>
  <r>
    <n v="385"/>
    <s v="Sarah Davis"/>
    <x v="3"/>
    <s v="Cereal"/>
    <d v="2025-11-27T00:00:00"/>
    <x v="1"/>
    <x v="4"/>
    <x v="3"/>
    <d v="2025-12-06T00:00:00"/>
    <n v="9"/>
    <n v="579"/>
    <n v="7"/>
    <n v="4053"/>
    <n v="2229.15"/>
    <n v="1823.85"/>
    <n v="0.55000000000000004"/>
    <x v="0"/>
    <x v="0"/>
    <x v="3"/>
  </r>
  <r>
    <n v="386"/>
    <s v="Autumn Key"/>
    <x v="0"/>
    <s v="Smartphone"/>
    <d v="2025-10-19T00:00:00"/>
    <x v="1"/>
    <x v="1"/>
    <x v="4"/>
    <d v="2025-10-23T00:00:00"/>
    <n v="4"/>
    <n v="982"/>
    <n v="3"/>
    <n v="2946"/>
    <n v="2209.5"/>
    <n v="736.5"/>
    <n v="0.75"/>
    <x v="1"/>
    <x v="0"/>
    <x v="3"/>
  </r>
  <r>
    <n v="387"/>
    <s v="Kristen Rowe"/>
    <x v="3"/>
    <s v="Juice"/>
    <d v="2025-07-04T00:00:00"/>
    <x v="1"/>
    <x v="2"/>
    <x v="6"/>
    <d v="2025-07-11T00:00:00"/>
    <n v="7"/>
    <n v="969"/>
    <n v="2"/>
    <n v="1938"/>
    <n v="1065.9000000000001"/>
    <n v="872.09999999999991"/>
    <n v="0.55000000000000004"/>
    <x v="0"/>
    <x v="3"/>
    <x v="3"/>
  </r>
  <r>
    <n v="388"/>
    <s v="Kelly Sanchez"/>
    <x v="1"/>
    <s v="Fiction"/>
    <d v="2025-01-22T00:00:00"/>
    <x v="1"/>
    <x v="10"/>
    <x v="2"/>
    <d v="2025-01-29T00:00:00"/>
    <n v="7"/>
    <n v="563"/>
    <n v="6"/>
    <n v="3378"/>
    <n v="1689"/>
    <n v="1689"/>
    <n v="0.5"/>
    <x v="0"/>
    <x v="0"/>
    <x v="3"/>
  </r>
  <r>
    <n v="389"/>
    <s v="Alan Bowen"/>
    <x v="2"/>
    <s v="Jeans"/>
    <d v="2025-08-12T00:00:00"/>
    <x v="1"/>
    <x v="9"/>
    <x v="1"/>
    <d v="2025-08-22T00:00:00"/>
    <n v="10"/>
    <n v="894"/>
    <n v="7"/>
    <n v="6258"/>
    <n v="4380.5999999999995"/>
    <n v="1877.4000000000005"/>
    <n v="0.7"/>
    <x v="0"/>
    <x v="2"/>
    <x v="0"/>
  </r>
  <r>
    <n v="390"/>
    <s v="Susan Rodriguez"/>
    <x v="4"/>
    <s v="Table Lamp"/>
    <d v="2025-08-12T00:00:00"/>
    <x v="1"/>
    <x v="9"/>
    <x v="1"/>
    <d v="2025-08-13T00:00:00"/>
    <n v="1"/>
    <n v="177"/>
    <n v="8"/>
    <n v="1416"/>
    <n v="1062"/>
    <n v="354"/>
    <n v="0.75"/>
    <x v="0"/>
    <x v="0"/>
    <x v="0"/>
  </r>
  <r>
    <n v="391"/>
    <s v="Tyler Stevens"/>
    <x v="1"/>
    <s v="Children's Book"/>
    <d v="2025-12-28T00:00:00"/>
    <x v="1"/>
    <x v="6"/>
    <x v="4"/>
    <d v="2025-12-30T00:00:00"/>
    <n v="2"/>
    <n v="455"/>
    <n v="9"/>
    <n v="4095"/>
    <n v="2457"/>
    <n v="1638"/>
    <n v="0.6"/>
    <x v="0"/>
    <x v="4"/>
    <x v="2"/>
  </r>
  <r>
    <n v="392"/>
    <s v="Amanda Mcfarland"/>
    <x v="2"/>
    <s v="Jeans"/>
    <d v="2025-03-21T00:00:00"/>
    <x v="1"/>
    <x v="3"/>
    <x v="6"/>
    <d v="2025-03-30T00:00:00"/>
    <n v="9"/>
    <n v="565"/>
    <n v="6"/>
    <n v="3390"/>
    <n v="2373"/>
    <n v="1017"/>
    <n v="0.7"/>
    <x v="0"/>
    <x v="1"/>
    <x v="3"/>
  </r>
  <r>
    <n v="393"/>
    <s v="Tanya Evans"/>
    <x v="0"/>
    <s v="Headphones"/>
    <d v="2025-09-24T00:00:00"/>
    <x v="1"/>
    <x v="8"/>
    <x v="2"/>
    <d v="2025-10-01T00:00:00"/>
    <n v="7"/>
    <n v="565"/>
    <n v="3"/>
    <n v="1695"/>
    <n v="1101.75"/>
    <n v="593.25"/>
    <n v="0.65"/>
    <x v="0"/>
    <x v="3"/>
    <x v="0"/>
  </r>
  <r>
    <n v="394"/>
    <s v="Valerie Brown"/>
    <x v="2"/>
    <s v="Sneakers"/>
    <d v="2025-08-26T00:00:00"/>
    <x v="1"/>
    <x v="9"/>
    <x v="1"/>
    <d v="2025-08-27T00:00:00"/>
    <n v="1"/>
    <n v="572"/>
    <n v="10"/>
    <n v="5720"/>
    <n v="4290"/>
    <n v="1430"/>
    <n v="0.75"/>
    <x v="0"/>
    <x v="3"/>
    <x v="1"/>
  </r>
  <r>
    <n v="395"/>
    <s v="Richard Moore"/>
    <x v="1"/>
    <s v="Children's Book"/>
    <d v="2025-03-02T00:00:00"/>
    <x v="1"/>
    <x v="3"/>
    <x v="4"/>
    <d v="2025-03-09T00:00:00"/>
    <n v="7"/>
    <n v="616"/>
    <n v="9"/>
    <n v="5544"/>
    <n v="3326.4"/>
    <n v="2217.6"/>
    <n v="0.6"/>
    <x v="1"/>
    <x v="1"/>
    <x v="3"/>
  </r>
  <r>
    <n v="396"/>
    <s v="Philip Garcia"/>
    <x v="1"/>
    <s v="Biography"/>
    <d v="2025-04-27T00:00:00"/>
    <x v="1"/>
    <x v="11"/>
    <x v="4"/>
    <d v="2025-05-04T00:00:00"/>
    <n v="7"/>
    <n v="692"/>
    <n v="1"/>
    <n v="692"/>
    <n v="380.6"/>
    <n v="311.39999999999998"/>
    <n v="0.55000000000000004"/>
    <x v="1"/>
    <x v="2"/>
    <x v="1"/>
  </r>
  <r>
    <n v="397"/>
    <s v="Rachel Shields"/>
    <x v="1"/>
    <s v="Non-Fiction"/>
    <d v="2025-07-23T00:00:00"/>
    <x v="1"/>
    <x v="2"/>
    <x v="2"/>
    <d v="2025-07-31T00:00:00"/>
    <n v="8"/>
    <n v="366"/>
    <n v="6"/>
    <n v="2196"/>
    <n v="1098"/>
    <n v="1098"/>
    <n v="0.5"/>
    <x v="0"/>
    <x v="0"/>
    <x v="3"/>
  </r>
  <r>
    <n v="398"/>
    <s v="Douglas Hartman"/>
    <x v="1"/>
    <s v="Fiction"/>
    <d v="2025-01-04T00:00:00"/>
    <x v="1"/>
    <x v="10"/>
    <x v="5"/>
    <d v="2025-01-11T00:00:00"/>
    <n v="7"/>
    <n v="132"/>
    <n v="2"/>
    <n v="264"/>
    <n v="132"/>
    <n v="132"/>
    <n v="0.5"/>
    <x v="1"/>
    <x v="2"/>
    <x v="2"/>
  </r>
  <r>
    <n v="399"/>
    <s v="Sheila Barnes"/>
    <x v="0"/>
    <s v="Smartphone"/>
    <d v="2025-01-21T00:00:00"/>
    <x v="1"/>
    <x v="10"/>
    <x v="1"/>
    <d v="2025-02-05T00:00:00"/>
    <n v="15"/>
    <n v="102"/>
    <n v="1"/>
    <n v="102"/>
    <n v="76.5"/>
    <n v="25.5"/>
    <n v="0.75"/>
    <x v="1"/>
    <x v="0"/>
    <x v="1"/>
  </r>
  <r>
    <n v="400"/>
    <s v="Daniel Burgess"/>
    <x v="2"/>
    <s v="Sneakers"/>
    <d v="2025-10-09T00:00:00"/>
    <x v="1"/>
    <x v="1"/>
    <x v="3"/>
    <d v="2025-10-19T00:00:00"/>
    <n v="10"/>
    <n v="644"/>
    <n v="5"/>
    <n v="3220"/>
    <n v="2415"/>
    <n v="805"/>
    <n v="0.75"/>
    <x v="0"/>
    <x v="3"/>
    <x v="2"/>
  </r>
  <r>
    <n v="401"/>
    <s v="Thomas Miller"/>
    <x v="4"/>
    <s v="Vase"/>
    <d v="2025-03-12T00:00:00"/>
    <x v="1"/>
    <x v="3"/>
    <x v="2"/>
    <d v="2025-03-18T00:00:00"/>
    <n v="6"/>
    <n v="171"/>
    <n v="7"/>
    <n v="1197"/>
    <n v="897.75"/>
    <n v="299.25"/>
    <n v="0.75"/>
    <x v="1"/>
    <x v="1"/>
    <x v="0"/>
  </r>
  <r>
    <n v="402"/>
    <s v="Christopher Castro"/>
    <x v="2"/>
    <s v="Jacket"/>
    <d v="2025-09-01T00:00:00"/>
    <x v="1"/>
    <x v="8"/>
    <x v="0"/>
    <d v="2025-09-03T00:00:00"/>
    <n v="2"/>
    <n v="204"/>
    <n v="8"/>
    <n v="1632"/>
    <n v="1305.6000000000001"/>
    <n v="326.39999999999986"/>
    <n v="0.8"/>
    <x v="1"/>
    <x v="3"/>
    <x v="0"/>
  </r>
  <r>
    <n v="403"/>
    <s v="Jessica Johnson"/>
    <x v="3"/>
    <s v="Juice"/>
    <d v="2025-11-14T00:00:00"/>
    <x v="1"/>
    <x v="4"/>
    <x v="6"/>
    <d v="2025-11-24T00:00:00"/>
    <n v="10"/>
    <n v="410"/>
    <n v="1"/>
    <n v="410"/>
    <n v="225.50000000000003"/>
    <n v="184.49999999999997"/>
    <n v="0.55000000000000004"/>
    <x v="1"/>
    <x v="1"/>
    <x v="1"/>
  </r>
  <r>
    <n v="404"/>
    <s v="Michael Mcbride"/>
    <x v="3"/>
    <s v="Milk"/>
    <d v="2025-05-05T00:00:00"/>
    <x v="1"/>
    <x v="0"/>
    <x v="0"/>
    <d v="2025-05-08T00:00:00"/>
    <n v="3"/>
    <n v="874"/>
    <n v="2"/>
    <n v="1748"/>
    <n v="874"/>
    <n v="874"/>
    <n v="0.5"/>
    <x v="0"/>
    <x v="0"/>
    <x v="2"/>
  </r>
  <r>
    <n v="405"/>
    <s v="Jennifer Taylor"/>
    <x v="1"/>
    <s v="Non-Fiction"/>
    <d v="2025-02-19T00:00:00"/>
    <x v="1"/>
    <x v="7"/>
    <x v="2"/>
    <d v="2025-02-23T00:00:00"/>
    <n v="4"/>
    <n v="855"/>
    <n v="7"/>
    <n v="5985"/>
    <n v="2992.5"/>
    <n v="2992.5"/>
    <n v="0.5"/>
    <x v="1"/>
    <x v="2"/>
    <x v="0"/>
  </r>
  <r>
    <n v="406"/>
    <s v="Maria Cooke"/>
    <x v="4"/>
    <s v="Wall Art"/>
    <d v="2025-04-06T00:00:00"/>
    <x v="1"/>
    <x v="11"/>
    <x v="4"/>
    <d v="2025-04-13T00:00:00"/>
    <n v="7"/>
    <n v="386"/>
    <n v="1"/>
    <n v="386"/>
    <n v="270.2"/>
    <n v="115.80000000000001"/>
    <n v="0.7"/>
    <x v="0"/>
    <x v="0"/>
    <x v="1"/>
  </r>
  <r>
    <n v="407"/>
    <s v="Kari Lee"/>
    <x v="1"/>
    <s v="Biography"/>
    <d v="2025-03-16T00:00:00"/>
    <x v="1"/>
    <x v="3"/>
    <x v="4"/>
    <d v="2025-03-27T00:00:00"/>
    <n v="11"/>
    <n v="309"/>
    <n v="9"/>
    <n v="2781"/>
    <n v="1529.5500000000002"/>
    <n v="1251.4499999999998"/>
    <n v="0.55000000000000004"/>
    <x v="1"/>
    <x v="4"/>
    <x v="3"/>
  </r>
  <r>
    <n v="408"/>
    <s v="Xavier Rowe"/>
    <x v="4"/>
    <s v="Vase"/>
    <d v="2025-02-21T00:00:00"/>
    <x v="1"/>
    <x v="7"/>
    <x v="6"/>
    <d v="2025-03-03T00:00:00"/>
    <n v="10"/>
    <n v="97"/>
    <n v="3"/>
    <n v="291"/>
    <n v="218.25"/>
    <n v="72.75"/>
    <n v="0.75"/>
    <x v="0"/>
    <x v="2"/>
    <x v="0"/>
  </r>
  <r>
    <n v="409"/>
    <s v="Tiffany Robertson"/>
    <x v="1"/>
    <s v="Biography"/>
    <d v="2025-11-09T00:00:00"/>
    <x v="1"/>
    <x v="4"/>
    <x v="4"/>
    <d v="2025-11-20T00:00:00"/>
    <n v="11"/>
    <n v="180"/>
    <n v="4"/>
    <n v="720"/>
    <n v="396.00000000000006"/>
    <n v="323.99999999999994"/>
    <n v="0.55000000000000004"/>
    <x v="1"/>
    <x v="1"/>
    <x v="3"/>
  </r>
  <r>
    <n v="410"/>
    <s v="Samantha Simpson"/>
    <x v="2"/>
    <s v="Sneakers"/>
    <d v="2025-06-28T00:00:00"/>
    <x v="1"/>
    <x v="5"/>
    <x v="5"/>
    <d v="2025-07-04T00:00:00"/>
    <n v="6"/>
    <n v="187"/>
    <n v="1"/>
    <n v="187"/>
    <n v="140.25"/>
    <n v="46.75"/>
    <n v="0.75"/>
    <x v="1"/>
    <x v="0"/>
    <x v="1"/>
  </r>
  <r>
    <n v="411"/>
    <s v="Rachel Shannon"/>
    <x v="4"/>
    <s v="Table Lamp"/>
    <d v="2025-09-26T00:00:00"/>
    <x v="1"/>
    <x v="8"/>
    <x v="6"/>
    <d v="2025-10-04T00:00:00"/>
    <n v="8"/>
    <n v="286"/>
    <n v="9"/>
    <n v="2574"/>
    <n v="1930.5"/>
    <n v="643.5"/>
    <n v="0.75"/>
    <x v="1"/>
    <x v="3"/>
    <x v="3"/>
  </r>
  <r>
    <n v="412"/>
    <s v="Brandon Lewis"/>
    <x v="4"/>
    <s v="Vase"/>
    <d v="2025-01-18T00:00:00"/>
    <x v="1"/>
    <x v="10"/>
    <x v="5"/>
    <d v="2025-01-31T00:00:00"/>
    <n v="13"/>
    <n v="541"/>
    <n v="6"/>
    <n v="3246"/>
    <n v="2434.5"/>
    <n v="811.5"/>
    <n v="0.75"/>
    <x v="1"/>
    <x v="0"/>
    <x v="0"/>
  </r>
  <r>
    <n v="413"/>
    <s v="Edwin Reyes"/>
    <x v="1"/>
    <s v="Children's Book"/>
    <d v="2025-07-12T00:00:00"/>
    <x v="1"/>
    <x v="2"/>
    <x v="5"/>
    <d v="2025-07-20T00:00:00"/>
    <n v="8"/>
    <n v="779"/>
    <n v="8"/>
    <n v="6232"/>
    <n v="3739.2"/>
    <n v="2492.8000000000002"/>
    <n v="0.6"/>
    <x v="0"/>
    <x v="2"/>
    <x v="2"/>
  </r>
  <r>
    <n v="414"/>
    <s v="Lisa Ramos"/>
    <x v="0"/>
    <s v="Laptop"/>
    <d v="2025-09-09T00:00:00"/>
    <x v="1"/>
    <x v="8"/>
    <x v="1"/>
    <d v="2025-09-11T00:00:00"/>
    <n v="2"/>
    <n v="249"/>
    <n v="4"/>
    <n v="996"/>
    <n v="846.6"/>
    <n v="149.39999999999998"/>
    <n v="0.85"/>
    <x v="1"/>
    <x v="0"/>
    <x v="0"/>
  </r>
  <r>
    <n v="415"/>
    <s v="Peggy Vaughn"/>
    <x v="0"/>
    <s v="Headphones"/>
    <d v="2025-07-16T00:00:00"/>
    <x v="1"/>
    <x v="2"/>
    <x v="2"/>
    <d v="2025-07-29T00:00:00"/>
    <n v="13"/>
    <n v="146"/>
    <n v="2"/>
    <n v="292"/>
    <n v="189.8"/>
    <n v="102.19999999999999"/>
    <n v="0.65"/>
    <x v="1"/>
    <x v="4"/>
    <x v="3"/>
  </r>
  <r>
    <n v="416"/>
    <s v="Bonnie Valencia"/>
    <x v="3"/>
    <s v="Cereal"/>
    <d v="2025-01-08T00:00:00"/>
    <x v="1"/>
    <x v="10"/>
    <x v="2"/>
    <d v="2025-01-21T00:00:00"/>
    <n v="13"/>
    <n v="333"/>
    <n v="1"/>
    <n v="333"/>
    <n v="183.15"/>
    <n v="149.85"/>
    <n v="0.55000000000000004"/>
    <x v="1"/>
    <x v="3"/>
    <x v="0"/>
  </r>
  <r>
    <n v="417"/>
    <s v="Austin Baker"/>
    <x v="3"/>
    <s v="Milk"/>
    <d v="2025-08-28T00:00:00"/>
    <x v="1"/>
    <x v="9"/>
    <x v="3"/>
    <d v="2025-09-04T00:00:00"/>
    <n v="7"/>
    <n v="687"/>
    <n v="9"/>
    <n v="6183"/>
    <n v="3091.5"/>
    <n v="3091.5"/>
    <n v="0.5"/>
    <x v="1"/>
    <x v="4"/>
    <x v="2"/>
  </r>
  <r>
    <n v="418"/>
    <s v="James Davidson"/>
    <x v="2"/>
    <s v="Jacket"/>
    <d v="2025-07-09T00:00:00"/>
    <x v="1"/>
    <x v="2"/>
    <x v="2"/>
    <d v="2025-07-19T00:00:00"/>
    <n v="10"/>
    <n v="342"/>
    <n v="6"/>
    <n v="2052"/>
    <n v="1641.6000000000001"/>
    <n v="410.39999999999986"/>
    <n v="0.8"/>
    <x v="0"/>
    <x v="3"/>
    <x v="2"/>
  </r>
  <r>
    <n v="419"/>
    <s v="Kevin Hines"/>
    <x v="4"/>
    <s v="Table Lamp"/>
    <d v="2025-11-11T00:00:00"/>
    <x v="1"/>
    <x v="4"/>
    <x v="1"/>
    <d v="2025-11-16T00:00:00"/>
    <n v="5"/>
    <n v="461"/>
    <n v="6"/>
    <n v="2766"/>
    <n v="2074.5"/>
    <n v="691.5"/>
    <n v="0.75"/>
    <x v="0"/>
    <x v="2"/>
    <x v="0"/>
  </r>
  <r>
    <n v="420"/>
    <s v="Lee Parker"/>
    <x v="4"/>
    <s v="Wall Art"/>
    <d v="2025-02-19T00:00:00"/>
    <x v="1"/>
    <x v="7"/>
    <x v="2"/>
    <d v="2025-03-01T00:00:00"/>
    <n v="10"/>
    <n v="371"/>
    <n v="4"/>
    <n v="1484"/>
    <n v="1038.8"/>
    <n v="445.20000000000005"/>
    <n v="0.7"/>
    <x v="1"/>
    <x v="1"/>
    <x v="3"/>
  </r>
  <r>
    <n v="421"/>
    <s v="Patricia Johnson"/>
    <x v="1"/>
    <s v="Biography"/>
    <d v="2025-02-10T00:00:00"/>
    <x v="1"/>
    <x v="7"/>
    <x v="0"/>
    <d v="2025-02-19T00:00:00"/>
    <n v="9"/>
    <n v="200"/>
    <n v="1"/>
    <n v="200"/>
    <n v="110.00000000000001"/>
    <n v="89.999999999999986"/>
    <n v="0.55000000000000004"/>
    <x v="1"/>
    <x v="1"/>
    <x v="1"/>
  </r>
  <r>
    <n v="422"/>
    <s v="Megan Wilson"/>
    <x v="0"/>
    <s v="Smartphone"/>
    <d v="2025-02-06T00:00:00"/>
    <x v="1"/>
    <x v="7"/>
    <x v="3"/>
    <d v="2025-02-15T00:00:00"/>
    <n v="9"/>
    <n v="356"/>
    <n v="3"/>
    <n v="1068"/>
    <n v="801"/>
    <n v="267"/>
    <n v="0.75"/>
    <x v="0"/>
    <x v="1"/>
    <x v="3"/>
  </r>
  <r>
    <n v="423"/>
    <s v="Roger Duncan"/>
    <x v="1"/>
    <s v="Fiction"/>
    <d v="2025-03-04T00:00:00"/>
    <x v="1"/>
    <x v="3"/>
    <x v="1"/>
    <d v="2025-03-05T00:00:00"/>
    <n v="1"/>
    <n v="587"/>
    <n v="4"/>
    <n v="2348"/>
    <n v="1174"/>
    <n v="1174"/>
    <n v="0.5"/>
    <x v="0"/>
    <x v="4"/>
    <x v="3"/>
  </r>
  <r>
    <n v="424"/>
    <s v="April Sandoval"/>
    <x v="1"/>
    <s v="Fiction"/>
    <d v="2025-06-27T00:00:00"/>
    <x v="1"/>
    <x v="5"/>
    <x v="6"/>
    <d v="2025-07-05T00:00:00"/>
    <n v="8"/>
    <n v="441"/>
    <n v="4"/>
    <n v="1764"/>
    <n v="882"/>
    <n v="882"/>
    <n v="0.5"/>
    <x v="0"/>
    <x v="3"/>
    <x v="0"/>
  </r>
  <r>
    <n v="425"/>
    <s v="Dillon Jones"/>
    <x v="1"/>
    <s v="Non-Fiction"/>
    <d v="2025-12-22T00:00:00"/>
    <x v="1"/>
    <x v="6"/>
    <x v="0"/>
    <d v="2025-12-31T00:00:00"/>
    <n v="9"/>
    <n v="953"/>
    <n v="8"/>
    <n v="7624"/>
    <n v="3812"/>
    <n v="3812"/>
    <n v="0.5"/>
    <x v="0"/>
    <x v="1"/>
    <x v="2"/>
  </r>
  <r>
    <n v="426"/>
    <s v="Bryan Howard"/>
    <x v="4"/>
    <s v="Vase"/>
    <d v="2025-02-05T00:00:00"/>
    <x v="1"/>
    <x v="7"/>
    <x v="2"/>
    <d v="2025-02-14T00:00:00"/>
    <n v="9"/>
    <n v="356"/>
    <n v="10"/>
    <n v="3560"/>
    <n v="2670"/>
    <n v="890"/>
    <n v="0.75"/>
    <x v="0"/>
    <x v="4"/>
    <x v="3"/>
  </r>
  <r>
    <n v="427"/>
    <s v="Angela Osborn"/>
    <x v="2"/>
    <s v="Sneakers"/>
    <d v="2025-07-24T00:00:00"/>
    <x v="1"/>
    <x v="2"/>
    <x v="3"/>
    <d v="2025-07-27T00:00:00"/>
    <n v="3"/>
    <n v="855"/>
    <n v="9"/>
    <n v="7695"/>
    <n v="5771.25"/>
    <n v="1923.75"/>
    <n v="0.75"/>
    <x v="1"/>
    <x v="3"/>
    <x v="1"/>
  </r>
  <r>
    <n v="428"/>
    <s v="Daniel Lopez"/>
    <x v="1"/>
    <s v="Non-Fiction"/>
    <d v="2025-04-26T00:00:00"/>
    <x v="1"/>
    <x v="11"/>
    <x v="5"/>
    <d v="2025-05-10T00:00:00"/>
    <n v="14"/>
    <n v="320"/>
    <n v="1"/>
    <n v="320"/>
    <n v="160"/>
    <n v="160"/>
    <n v="0.5"/>
    <x v="1"/>
    <x v="0"/>
    <x v="0"/>
  </r>
  <r>
    <n v="429"/>
    <s v="Vickie Price"/>
    <x v="2"/>
    <s v="Jacket"/>
    <d v="2025-12-20T00:00:00"/>
    <x v="1"/>
    <x v="6"/>
    <x v="5"/>
    <d v="2025-12-30T00:00:00"/>
    <n v="10"/>
    <n v="308"/>
    <n v="10"/>
    <n v="3080"/>
    <n v="2464"/>
    <n v="616"/>
    <n v="0.8"/>
    <x v="1"/>
    <x v="0"/>
    <x v="3"/>
  </r>
  <r>
    <n v="430"/>
    <s v="Morgan Kim"/>
    <x v="2"/>
    <s v="Sneakers"/>
    <d v="2025-12-16T00:00:00"/>
    <x v="1"/>
    <x v="6"/>
    <x v="1"/>
    <d v="2025-12-29T00:00:00"/>
    <n v="13"/>
    <n v="259"/>
    <n v="8"/>
    <n v="2072"/>
    <n v="1554"/>
    <n v="518"/>
    <n v="0.75"/>
    <x v="1"/>
    <x v="1"/>
    <x v="2"/>
  </r>
  <r>
    <n v="431"/>
    <s v="Kevin Thompson"/>
    <x v="2"/>
    <s v="Sneakers"/>
    <d v="2025-01-27T00:00:00"/>
    <x v="1"/>
    <x v="10"/>
    <x v="0"/>
    <d v="2025-01-29T00:00:00"/>
    <n v="2"/>
    <n v="684"/>
    <n v="8"/>
    <n v="5472"/>
    <n v="4104"/>
    <n v="1368"/>
    <n v="0.75"/>
    <x v="0"/>
    <x v="1"/>
    <x v="2"/>
  </r>
  <r>
    <n v="432"/>
    <s v="Heather Bennett"/>
    <x v="2"/>
    <s v="Jacket"/>
    <d v="2025-09-25T00:00:00"/>
    <x v="1"/>
    <x v="8"/>
    <x v="3"/>
    <d v="2025-09-30T00:00:00"/>
    <n v="5"/>
    <n v="993"/>
    <n v="6"/>
    <n v="5958"/>
    <n v="4766.4000000000005"/>
    <n v="1191.5999999999995"/>
    <n v="0.8"/>
    <x v="1"/>
    <x v="4"/>
    <x v="0"/>
  </r>
  <r>
    <n v="433"/>
    <s v="Karen Davis"/>
    <x v="4"/>
    <s v="Curtains"/>
    <d v="2025-05-21T00:00:00"/>
    <x v="1"/>
    <x v="0"/>
    <x v="2"/>
    <d v="2025-05-27T00:00:00"/>
    <n v="6"/>
    <n v="773"/>
    <n v="1"/>
    <n v="773"/>
    <n v="502.45000000000005"/>
    <n v="270.54999999999995"/>
    <n v="0.65"/>
    <x v="1"/>
    <x v="3"/>
    <x v="0"/>
  </r>
  <r>
    <n v="434"/>
    <s v="Leah Spencer"/>
    <x v="0"/>
    <s v="Laptop"/>
    <d v="2025-01-06T00:00:00"/>
    <x v="1"/>
    <x v="10"/>
    <x v="0"/>
    <d v="2025-01-12T00:00:00"/>
    <n v="6"/>
    <n v="527"/>
    <n v="8"/>
    <n v="4216"/>
    <n v="3583.6"/>
    <n v="632.40000000000009"/>
    <n v="0.85"/>
    <x v="1"/>
    <x v="0"/>
    <x v="3"/>
  </r>
  <r>
    <n v="435"/>
    <s v="Lisa Martinez"/>
    <x v="2"/>
    <s v="Jacket"/>
    <d v="2025-12-01T00:00:00"/>
    <x v="1"/>
    <x v="6"/>
    <x v="0"/>
    <d v="2025-12-11T00:00:00"/>
    <n v="10"/>
    <n v="752"/>
    <n v="10"/>
    <n v="7520"/>
    <n v="6016"/>
    <n v="1504"/>
    <n v="0.8"/>
    <x v="0"/>
    <x v="0"/>
    <x v="0"/>
  </r>
  <r>
    <n v="436"/>
    <s v="Lisa Mills"/>
    <x v="3"/>
    <s v="Milk"/>
    <d v="2025-11-27T00:00:00"/>
    <x v="1"/>
    <x v="4"/>
    <x v="3"/>
    <d v="2025-12-04T00:00:00"/>
    <n v="7"/>
    <n v="821"/>
    <n v="1"/>
    <n v="821"/>
    <n v="410.5"/>
    <n v="410.5"/>
    <n v="0.5"/>
    <x v="0"/>
    <x v="1"/>
    <x v="0"/>
  </r>
  <r>
    <n v="437"/>
    <s v="Traci Garcia"/>
    <x v="2"/>
    <s v="Jeans"/>
    <d v="2025-09-28T00:00:00"/>
    <x v="1"/>
    <x v="8"/>
    <x v="4"/>
    <d v="2025-10-04T00:00:00"/>
    <n v="6"/>
    <n v="733"/>
    <n v="9"/>
    <n v="6597"/>
    <n v="4617.8999999999996"/>
    <n v="1979.1000000000004"/>
    <n v="0.7"/>
    <x v="1"/>
    <x v="2"/>
    <x v="2"/>
  </r>
  <r>
    <n v="438"/>
    <s v="Ryan Garrison"/>
    <x v="3"/>
    <s v="Juice"/>
    <d v="2025-02-19T00:00:00"/>
    <x v="1"/>
    <x v="7"/>
    <x v="2"/>
    <d v="2025-02-25T00:00:00"/>
    <n v="6"/>
    <n v="471"/>
    <n v="7"/>
    <n v="3297"/>
    <n v="1813.3500000000001"/>
    <n v="1483.6499999999999"/>
    <n v="0.55000000000000004"/>
    <x v="1"/>
    <x v="0"/>
    <x v="3"/>
  </r>
  <r>
    <n v="439"/>
    <s v="Ann Alexander"/>
    <x v="4"/>
    <s v="Curtains"/>
    <d v="2025-03-22T00:00:00"/>
    <x v="1"/>
    <x v="3"/>
    <x v="5"/>
    <d v="2025-03-29T00:00:00"/>
    <n v="7"/>
    <n v="566"/>
    <n v="2"/>
    <n v="1132"/>
    <n v="735.80000000000007"/>
    <n v="396.19999999999993"/>
    <n v="0.65"/>
    <x v="1"/>
    <x v="2"/>
    <x v="1"/>
  </r>
  <r>
    <n v="440"/>
    <s v="Hailey Monroe"/>
    <x v="2"/>
    <s v="Sneakers"/>
    <d v="2025-07-01T00:00:00"/>
    <x v="1"/>
    <x v="2"/>
    <x v="1"/>
    <d v="2025-07-08T00:00:00"/>
    <n v="7"/>
    <n v="284"/>
    <n v="1"/>
    <n v="284"/>
    <n v="213"/>
    <n v="71"/>
    <n v="0.75"/>
    <x v="0"/>
    <x v="2"/>
    <x v="3"/>
  </r>
  <r>
    <n v="441"/>
    <s v="Donald Nguyen"/>
    <x v="0"/>
    <s v="Smartphone"/>
    <d v="2025-08-17T00:00:00"/>
    <x v="1"/>
    <x v="9"/>
    <x v="4"/>
    <d v="2025-08-18T00:00:00"/>
    <n v="1"/>
    <n v="48"/>
    <n v="8"/>
    <n v="384"/>
    <n v="288"/>
    <n v="96"/>
    <n v="0.75"/>
    <x v="0"/>
    <x v="3"/>
    <x v="3"/>
  </r>
  <r>
    <n v="442"/>
    <s v="Cynthia Brown"/>
    <x v="2"/>
    <s v="Sneakers"/>
    <d v="2025-08-05T00:00:00"/>
    <x v="1"/>
    <x v="9"/>
    <x v="1"/>
    <d v="2025-08-11T00:00:00"/>
    <n v="6"/>
    <n v="262"/>
    <n v="3"/>
    <n v="786"/>
    <n v="589.5"/>
    <n v="196.5"/>
    <n v="0.75"/>
    <x v="1"/>
    <x v="3"/>
    <x v="2"/>
  </r>
  <r>
    <n v="443"/>
    <s v="Jason Price"/>
    <x v="2"/>
    <s v="T-Shirt"/>
    <d v="2025-02-28T00:00:00"/>
    <x v="1"/>
    <x v="7"/>
    <x v="6"/>
    <d v="2025-03-10T00:00:00"/>
    <n v="10"/>
    <n v="733"/>
    <n v="8"/>
    <n v="5864"/>
    <n v="3811.6"/>
    <n v="2052.4"/>
    <n v="0.65"/>
    <x v="0"/>
    <x v="0"/>
    <x v="3"/>
  </r>
  <r>
    <n v="444"/>
    <s v="William Orozco"/>
    <x v="2"/>
    <s v="Sneakers"/>
    <d v="2025-04-11T00:00:00"/>
    <x v="1"/>
    <x v="11"/>
    <x v="6"/>
    <d v="2025-04-14T00:00:00"/>
    <n v="3"/>
    <n v="258"/>
    <n v="8"/>
    <n v="2064"/>
    <n v="1548"/>
    <n v="516"/>
    <n v="0.75"/>
    <x v="0"/>
    <x v="4"/>
    <x v="0"/>
  </r>
  <r>
    <n v="445"/>
    <s v="Christopher Walters"/>
    <x v="2"/>
    <s v="Sneakers"/>
    <d v="2025-03-26T00:00:00"/>
    <x v="1"/>
    <x v="3"/>
    <x v="2"/>
    <d v="2025-04-01T00:00:00"/>
    <n v="6"/>
    <n v="405"/>
    <n v="10"/>
    <n v="4050"/>
    <n v="3037.5"/>
    <n v="1012.5"/>
    <n v="0.75"/>
    <x v="0"/>
    <x v="3"/>
    <x v="3"/>
  </r>
  <r>
    <n v="446"/>
    <s v="Katherine Christensen MD"/>
    <x v="2"/>
    <s v="Jacket"/>
    <d v="2025-09-24T00:00:00"/>
    <x v="1"/>
    <x v="8"/>
    <x v="2"/>
    <d v="2025-09-25T00:00:00"/>
    <n v="1"/>
    <n v="252"/>
    <n v="6"/>
    <n v="1512"/>
    <n v="1209.6000000000001"/>
    <n v="302.39999999999986"/>
    <n v="0.8"/>
    <x v="0"/>
    <x v="0"/>
    <x v="0"/>
  </r>
  <r>
    <n v="447"/>
    <s v="Elizabeth Williams"/>
    <x v="4"/>
    <s v="Curtains"/>
    <d v="2025-11-04T00:00:00"/>
    <x v="1"/>
    <x v="4"/>
    <x v="1"/>
    <d v="2025-11-10T00:00:00"/>
    <n v="6"/>
    <n v="85"/>
    <n v="10"/>
    <n v="850"/>
    <n v="552.5"/>
    <n v="297.5"/>
    <n v="0.65"/>
    <x v="0"/>
    <x v="4"/>
    <x v="2"/>
  </r>
  <r>
    <n v="448"/>
    <s v="Ashley Scott"/>
    <x v="4"/>
    <s v="Curtains"/>
    <d v="2025-04-21T00:00:00"/>
    <x v="1"/>
    <x v="11"/>
    <x v="0"/>
    <d v="2025-04-25T00:00:00"/>
    <n v="4"/>
    <n v="67"/>
    <n v="9"/>
    <n v="603"/>
    <n v="391.95"/>
    <n v="211.05"/>
    <n v="0.65"/>
    <x v="0"/>
    <x v="0"/>
    <x v="0"/>
  </r>
  <r>
    <n v="449"/>
    <s v="Meghan White"/>
    <x v="2"/>
    <s v="Jeans"/>
    <d v="2025-06-04T00:00:00"/>
    <x v="1"/>
    <x v="5"/>
    <x v="2"/>
    <d v="2025-06-10T00:00:00"/>
    <n v="6"/>
    <n v="723"/>
    <n v="3"/>
    <n v="2169"/>
    <n v="1518.3"/>
    <n v="650.70000000000005"/>
    <n v="0.7"/>
    <x v="0"/>
    <x v="0"/>
    <x v="3"/>
  </r>
  <r>
    <n v="450"/>
    <s v="Michael Cruz"/>
    <x v="4"/>
    <s v="Vase"/>
    <d v="2025-04-15T00:00:00"/>
    <x v="1"/>
    <x v="11"/>
    <x v="1"/>
    <d v="2025-04-19T00:00:00"/>
    <n v="4"/>
    <n v="919"/>
    <n v="2"/>
    <n v="1838"/>
    <n v="1378.5"/>
    <n v="459.5"/>
    <n v="0.75"/>
    <x v="0"/>
    <x v="0"/>
    <x v="1"/>
  </r>
  <r>
    <n v="451"/>
    <s v="David Stevens"/>
    <x v="0"/>
    <s v="Laptop"/>
    <d v="2025-08-02T00:00:00"/>
    <x v="1"/>
    <x v="9"/>
    <x v="5"/>
    <d v="2025-08-08T00:00:00"/>
    <n v="6"/>
    <n v="315"/>
    <n v="2"/>
    <n v="630"/>
    <n v="535.5"/>
    <n v="94.5"/>
    <n v="0.85"/>
    <x v="0"/>
    <x v="3"/>
    <x v="3"/>
  </r>
  <r>
    <n v="452"/>
    <s v="Heidi Brown"/>
    <x v="0"/>
    <s v="Camera"/>
    <d v="2025-03-23T00:00:00"/>
    <x v="1"/>
    <x v="3"/>
    <x v="4"/>
    <d v="2025-03-29T00:00:00"/>
    <n v="6"/>
    <n v="561"/>
    <n v="3"/>
    <n v="1683"/>
    <n v="1346.4"/>
    <n v="336.59999999999991"/>
    <n v="0.8"/>
    <x v="0"/>
    <x v="3"/>
    <x v="2"/>
  </r>
  <r>
    <n v="453"/>
    <s v="Peter Walker"/>
    <x v="0"/>
    <s v="Smartphone"/>
    <d v="2025-06-26T00:00:00"/>
    <x v="1"/>
    <x v="5"/>
    <x v="3"/>
    <d v="2025-06-30T00:00:00"/>
    <n v="4"/>
    <n v="934"/>
    <n v="1"/>
    <n v="934"/>
    <n v="700.5"/>
    <n v="233.5"/>
    <n v="0.75"/>
    <x v="0"/>
    <x v="3"/>
    <x v="0"/>
  </r>
  <r>
    <n v="454"/>
    <s v="Levi Lopez"/>
    <x v="0"/>
    <s v="Laptop"/>
    <d v="2025-12-17T00:00:00"/>
    <x v="1"/>
    <x v="6"/>
    <x v="2"/>
    <d v="2025-12-22T00:00:00"/>
    <n v="5"/>
    <n v="979"/>
    <n v="1"/>
    <n v="979"/>
    <n v="832.15"/>
    <n v="146.85000000000002"/>
    <n v="0.85"/>
    <x v="1"/>
    <x v="0"/>
    <x v="2"/>
  </r>
  <r>
    <n v="455"/>
    <s v="Peter Williams"/>
    <x v="4"/>
    <s v="Vase"/>
    <d v="2025-09-17T00:00:00"/>
    <x v="1"/>
    <x v="8"/>
    <x v="2"/>
    <d v="2025-09-23T00:00:00"/>
    <n v="6"/>
    <n v="805"/>
    <n v="1"/>
    <n v="805"/>
    <n v="603.75"/>
    <n v="201.25"/>
    <n v="0.75"/>
    <x v="1"/>
    <x v="1"/>
    <x v="2"/>
  </r>
  <r>
    <n v="456"/>
    <s v="Jessica Richards"/>
    <x v="1"/>
    <s v="Fiction"/>
    <d v="2025-01-09T00:00:00"/>
    <x v="1"/>
    <x v="10"/>
    <x v="3"/>
    <d v="2025-01-16T00:00:00"/>
    <n v="7"/>
    <n v="319"/>
    <n v="3"/>
    <n v="957"/>
    <n v="478.5"/>
    <n v="478.5"/>
    <n v="0.5"/>
    <x v="0"/>
    <x v="0"/>
    <x v="3"/>
  </r>
  <r>
    <n v="457"/>
    <s v="Tammy Anderson"/>
    <x v="1"/>
    <s v="Children's Book"/>
    <d v="2025-05-02T00:00:00"/>
    <x v="1"/>
    <x v="0"/>
    <x v="6"/>
    <d v="2025-05-12T00:00:00"/>
    <n v="10"/>
    <n v="872"/>
    <n v="4"/>
    <n v="3488"/>
    <n v="2092.7999999999997"/>
    <n v="1395.2000000000003"/>
    <n v="0.6"/>
    <x v="0"/>
    <x v="2"/>
    <x v="2"/>
  </r>
  <r>
    <n v="458"/>
    <s v="Stephanie Ferguson"/>
    <x v="3"/>
    <s v="Juice"/>
    <d v="2025-03-12T00:00:00"/>
    <x v="1"/>
    <x v="3"/>
    <x v="2"/>
    <d v="2025-03-16T00:00:00"/>
    <n v="4"/>
    <n v="154"/>
    <n v="3"/>
    <n v="462"/>
    <n v="254.10000000000002"/>
    <n v="207.89999999999998"/>
    <n v="0.55000000000000004"/>
    <x v="1"/>
    <x v="2"/>
    <x v="2"/>
  </r>
  <r>
    <n v="459"/>
    <s v="Ashley Parrish"/>
    <x v="0"/>
    <s v="Smartphone"/>
    <d v="2025-07-04T00:00:00"/>
    <x v="1"/>
    <x v="2"/>
    <x v="6"/>
    <d v="2025-07-06T00:00:00"/>
    <n v="2"/>
    <n v="674"/>
    <n v="10"/>
    <n v="6740"/>
    <n v="5055"/>
    <n v="1685"/>
    <n v="0.75"/>
    <x v="1"/>
    <x v="1"/>
    <x v="1"/>
  </r>
  <r>
    <n v="460"/>
    <s v="Kimberly Morrison"/>
    <x v="1"/>
    <s v="Fiction"/>
    <d v="2025-09-25T00:00:00"/>
    <x v="1"/>
    <x v="8"/>
    <x v="3"/>
    <d v="2025-09-30T00:00:00"/>
    <n v="5"/>
    <n v="203"/>
    <n v="8"/>
    <n v="1624"/>
    <n v="812"/>
    <n v="812"/>
    <n v="0.5"/>
    <x v="0"/>
    <x v="4"/>
    <x v="1"/>
  </r>
  <r>
    <n v="461"/>
    <s v="Timothy Gilbert"/>
    <x v="4"/>
    <s v="Wall Art"/>
    <d v="2025-04-12T00:00:00"/>
    <x v="1"/>
    <x v="11"/>
    <x v="5"/>
    <d v="2025-04-18T00:00:00"/>
    <n v="6"/>
    <n v="608"/>
    <n v="5"/>
    <n v="3040"/>
    <n v="2128"/>
    <n v="912"/>
    <n v="0.7"/>
    <x v="1"/>
    <x v="0"/>
    <x v="3"/>
  </r>
  <r>
    <n v="462"/>
    <s v="Erin Carter"/>
    <x v="4"/>
    <s v="Curtains"/>
    <d v="2025-04-21T00:00:00"/>
    <x v="1"/>
    <x v="11"/>
    <x v="0"/>
    <d v="2025-04-25T00:00:00"/>
    <n v="4"/>
    <n v="664"/>
    <n v="5"/>
    <n v="3320"/>
    <n v="2158"/>
    <n v="1162"/>
    <n v="0.65"/>
    <x v="1"/>
    <x v="3"/>
    <x v="1"/>
  </r>
  <r>
    <n v="463"/>
    <s v="Jaime Lang"/>
    <x v="4"/>
    <s v="Curtains"/>
    <d v="2025-05-25T00:00:00"/>
    <x v="1"/>
    <x v="0"/>
    <x v="4"/>
    <d v="2025-06-06T00:00:00"/>
    <n v="12"/>
    <n v="164"/>
    <n v="9"/>
    <n v="1476"/>
    <n v="959.4"/>
    <n v="516.6"/>
    <n v="0.65"/>
    <x v="1"/>
    <x v="4"/>
    <x v="0"/>
  </r>
  <r>
    <n v="464"/>
    <s v="Amanda Jones"/>
    <x v="2"/>
    <s v="Sneakers"/>
    <d v="2025-01-26T00:00:00"/>
    <x v="1"/>
    <x v="10"/>
    <x v="4"/>
    <d v="2025-01-29T00:00:00"/>
    <n v="3"/>
    <n v="200"/>
    <n v="4"/>
    <n v="800"/>
    <n v="600"/>
    <n v="200"/>
    <n v="0.75"/>
    <x v="0"/>
    <x v="1"/>
    <x v="3"/>
  </r>
  <r>
    <n v="465"/>
    <s v="Elizabeth Miller"/>
    <x v="3"/>
    <s v="Milk"/>
    <d v="2025-05-16T00:00:00"/>
    <x v="1"/>
    <x v="0"/>
    <x v="6"/>
    <d v="2025-05-25T00:00:00"/>
    <n v="9"/>
    <n v="959"/>
    <n v="4"/>
    <n v="3836"/>
    <n v="1918"/>
    <n v="1918"/>
    <n v="0.5"/>
    <x v="0"/>
    <x v="2"/>
    <x v="2"/>
  </r>
  <r>
    <n v="466"/>
    <s v="Joseph Taylor"/>
    <x v="3"/>
    <s v="Milk"/>
    <d v="2025-10-12T00:00:00"/>
    <x v="1"/>
    <x v="1"/>
    <x v="4"/>
    <d v="2025-10-15T00:00:00"/>
    <n v="3"/>
    <n v="960"/>
    <n v="3"/>
    <n v="2880"/>
    <n v="1440"/>
    <n v="1440"/>
    <n v="0.5"/>
    <x v="0"/>
    <x v="4"/>
    <x v="3"/>
  </r>
  <r>
    <n v="467"/>
    <s v="Traci Camacho"/>
    <x v="3"/>
    <s v="Juice"/>
    <d v="2025-08-09T00:00:00"/>
    <x v="1"/>
    <x v="9"/>
    <x v="5"/>
    <d v="2025-08-13T00:00:00"/>
    <n v="4"/>
    <n v="269"/>
    <n v="1"/>
    <n v="269"/>
    <n v="147.95000000000002"/>
    <n v="121.04999999999998"/>
    <n v="0.55000000000000004"/>
    <x v="0"/>
    <x v="2"/>
    <x v="0"/>
  </r>
  <r>
    <n v="468"/>
    <s v="Kenneth Long"/>
    <x v="0"/>
    <s v="Headphones"/>
    <d v="2025-01-23T00:00:00"/>
    <x v="1"/>
    <x v="10"/>
    <x v="3"/>
    <d v="2025-02-01T00:00:00"/>
    <n v="9"/>
    <n v="498"/>
    <n v="9"/>
    <n v="4482"/>
    <n v="2913.3"/>
    <n v="1568.6999999999998"/>
    <n v="0.65"/>
    <x v="0"/>
    <x v="0"/>
    <x v="3"/>
  </r>
  <r>
    <n v="469"/>
    <s v="Michael Young"/>
    <x v="2"/>
    <s v="Jacket"/>
    <d v="2025-03-20T00:00:00"/>
    <x v="1"/>
    <x v="3"/>
    <x v="3"/>
    <d v="2025-03-27T00:00:00"/>
    <n v="7"/>
    <n v="662"/>
    <n v="6"/>
    <n v="3972"/>
    <n v="3177.6000000000004"/>
    <n v="794.39999999999964"/>
    <n v="0.8"/>
    <x v="0"/>
    <x v="2"/>
    <x v="3"/>
  </r>
  <r>
    <n v="470"/>
    <s v="Matthew Steele"/>
    <x v="3"/>
    <s v="Milk"/>
    <d v="2025-01-24T00:00:00"/>
    <x v="1"/>
    <x v="10"/>
    <x v="6"/>
    <d v="2025-02-03T00:00:00"/>
    <n v="10"/>
    <n v="909"/>
    <n v="1"/>
    <n v="909"/>
    <n v="454.5"/>
    <n v="454.5"/>
    <n v="0.5"/>
    <x v="1"/>
    <x v="3"/>
    <x v="0"/>
  </r>
  <r>
    <n v="471"/>
    <s v="Reginald Diaz"/>
    <x v="4"/>
    <s v="Vase"/>
    <d v="2025-12-21T00:00:00"/>
    <x v="1"/>
    <x v="6"/>
    <x v="4"/>
    <d v="2025-12-24T00:00:00"/>
    <n v="3"/>
    <n v="189"/>
    <n v="8"/>
    <n v="1512"/>
    <n v="1134"/>
    <n v="378"/>
    <n v="0.75"/>
    <x v="0"/>
    <x v="0"/>
    <x v="2"/>
  </r>
  <r>
    <n v="472"/>
    <s v="Amanda Juarez"/>
    <x v="3"/>
    <s v="Cereal"/>
    <d v="2025-04-23T00:00:00"/>
    <x v="1"/>
    <x v="11"/>
    <x v="2"/>
    <d v="2025-05-02T00:00:00"/>
    <n v="9"/>
    <n v="689"/>
    <n v="4"/>
    <n v="2756"/>
    <n v="1515.8000000000002"/>
    <n v="1240.1999999999998"/>
    <n v="0.55000000000000004"/>
    <x v="1"/>
    <x v="1"/>
    <x v="1"/>
  </r>
  <r>
    <n v="473"/>
    <s v="Courtney Sullivan"/>
    <x v="1"/>
    <s v="Children's Book"/>
    <d v="2025-09-21T00:00:00"/>
    <x v="1"/>
    <x v="8"/>
    <x v="4"/>
    <d v="2025-09-28T00:00:00"/>
    <n v="7"/>
    <n v="485"/>
    <n v="9"/>
    <n v="4365"/>
    <n v="2619"/>
    <n v="1746"/>
    <n v="0.6"/>
    <x v="1"/>
    <x v="2"/>
    <x v="2"/>
  </r>
  <r>
    <n v="474"/>
    <s v="Linda Elliott"/>
    <x v="3"/>
    <s v="Cereal"/>
    <d v="2025-09-09T00:00:00"/>
    <x v="1"/>
    <x v="8"/>
    <x v="1"/>
    <d v="2025-09-11T00:00:00"/>
    <n v="2"/>
    <n v="31"/>
    <n v="2"/>
    <n v="62"/>
    <n v="34.1"/>
    <n v="27.9"/>
    <n v="0.55000000000000004"/>
    <x v="1"/>
    <x v="4"/>
    <x v="0"/>
  </r>
  <r>
    <n v="475"/>
    <s v="Sherry Schmidt"/>
    <x v="1"/>
    <s v="Biography"/>
    <d v="2025-09-12T00:00:00"/>
    <x v="1"/>
    <x v="8"/>
    <x v="6"/>
    <d v="2025-09-14T00:00:00"/>
    <n v="2"/>
    <n v="806"/>
    <n v="6"/>
    <n v="4836"/>
    <n v="2659.8"/>
    <n v="2176.1999999999998"/>
    <n v="0.55000000000000004"/>
    <x v="0"/>
    <x v="3"/>
    <x v="0"/>
  </r>
  <r>
    <n v="476"/>
    <s v="Jacqueline Williams"/>
    <x v="4"/>
    <s v="Curtains"/>
    <d v="2025-10-08T00:00:00"/>
    <x v="1"/>
    <x v="1"/>
    <x v="2"/>
    <d v="2025-10-10T00:00:00"/>
    <n v="2"/>
    <n v="720"/>
    <n v="5"/>
    <n v="3600"/>
    <n v="2340"/>
    <n v="1260"/>
    <n v="0.65"/>
    <x v="0"/>
    <x v="0"/>
    <x v="2"/>
  </r>
  <r>
    <n v="477"/>
    <s v="Brian Simmons"/>
    <x v="4"/>
    <s v="Curtains"/>
    <d v="2025-07-17T00:00:00"/>
    <x v="1"/>
    <x v="2"/>
    <x v="3"/>
    <d v="2025-07-23T00:00:00"/>
    <n v="6"/>
    <n v="420"/>
    <n v="2"/>
    <n v="840"/>
    <n v="546"/>
    <n v="294"/>
    <n v="0.65"/>
    <x v="0"/>
    <x v="1"/>
    <x v="3"/>
  </r>
  <r>
    <n v="478"/>
    <s v="Richard Avery"/>
    <x v="3"/>
    <s v="Juice"/>
    <d v="2025-12-16T00:00:00"/>
    <x v="1"/>
    <x v="6"/>
    <x v="1"/>
    <d v="2025-12-26T00:00:00"/>
    <n v="10"/>
    <n v="10"/>
    <n v="3"/>
    <n v="30"/>
    <n v="16.5"/>
    <n v="13.5"/>
    <n v="0.55000000000000004"/>
    <x v="0"/>
    <x v="3"/>
    <x v="3"/>
  </r>
  <r>
    <n v="479"/>
    <s v="Abigail Davis"/>
    <x v="1"/>
    <s v="Fiction"/>
    <d v="2025-10-23T00:00:00"/>
    <x v="1"/>
    <x v="1"/>
    <x v="3"/>
    <d v="2025-11-02T00:00:00"/>
    <n v="10"/>
    <n v="950"/>
    <n v="1"/>
    <n v="950"/>
    <n v="475"/>
    <n v="475"/>
    <n v="0.5"/>
    <x v="0"/>
    <x v="1"/>
    <x v="1"/>
  </r>
  <r>
    <n v="480"/>
    <s v="Andrew Cruz"/>
    <x v="2"/>
    <s v="T-Shirt"/>
    <d v="2025-02-28T00:00:00"/>
    <x v="1"/>
    <x v="7"/>
    <x v="6"/>
    <d v="2025-03-06T00:00:00"/>
    <n v="6"/>
    <n v="996"/>
    <n v="7"/>
    <n v="6972"/>
    <n v="4531.8"/>
    <n v="2440.1999999999998"/>
    <n v="0.65"/>
    <x v="0"/>
    <x v="4"/>
    <x v="0"/>
  </r>
  <r>
    <n v="481"/>
    <s v="Laura Benson"/>
    <x v="1"/>
    <s v="Biography"/>
    <d v="2025-02-01T00:00:00"/>
    <x v="1"/>
    <x v="7"/>
    <x v="5"/>
    <d v="2025-02-05T00:00:00"/>
    <n v="4"/>
    <n v="439"/>
    <n v="4"/>
    <n v="1756"/>
    <n v="965.80000000000007"/>
    <n v="790.19999999999993"/>
    <n v="0.55000000000000004"/>
    <x v="0"/>
    <x v="2"/>
    <x v="2"/>
  </r>
  <r>
    <n v="482"/>
    <s v="Pamela Weaver"/>
    <x v="1"/>
    <s v="Biography"/>
    <d v="2025-01-03T00:00:00"/>
    <x v="1"/>
    <x v="10"/>
    <x v="6"/>
    <d v="2025-01-10T00:00:00"/>
    <n v="7"/>
    <n v="727"/>
    <n v="9"/>
    <n v="6543"/>
    <n v="3598.65"/>
    <n v="2944.35"/>
    <n v="0.55000000000000004"/>
    <x v="0"/>
    <x v="0"/>
    <x v="0"/>
  </r>
  <r>
    <n v="483"/>
    <s v="Robert Mendoza"/>
    <x v="0"/>
    <s v="Headphones"/>
    <d v="2025-02-16T00:00:00"/>
    <x v="1"/>
    <x v="7"/>
    <x v="4"/>
    <d v="2025-02-20T00:00:00"/>
    <n v="4"/>
    <n v="314"/>
    <n v="5"/>
    <n v="1570"/>
    <n v="1020.5"/>
    <n v="549.5"/>
    <n v="0.65"/>
    <x v="0"/>
    <x v="3"/>
    <x v="2"/>
  </r>
  <r>
    <n v="484"/>
    <s v="Veronica Parks"/>
    <x v="4"/>
    <s v="Table Lamp"/>
    <d v="2025-09-20T00:00:00"/>
    <x v="1"/>
    <x v="8"/>
    <x v="5"/>
    <d v="2025-09-24T00:00:00"/>
    <n v="4"/>
    <n v="419"/>
    <n v="8"/>
    <n v="3352"/>
    <n v="2514"/>
    <n v="838"/>
    <n v="0.75"/>
    <x v="1"/>
    <x v="0"/>
    <x v="3"/>
  </r>
  <r>
    <n v="485"/>
    <s v="Pamela Romero"/>
    <x v="1"/>
    <s v="Children's Book"/>
    <d v="2025-11-26T00:00:00"/>
    <x v="1"/>
    <x v="4"/>
    <x v="2"/>
    <d v="2025-12-05T00:00:00"/>
    <n v="9"/>
    <n v="900"/>
    <n v="5"/>
    <n v="4500"/>
    <n v="2700"/>
    <n v="1800"/>
    <n v="0.6"/>
    <x v="1"/>
    <x v="1"/>
    <x v="3"/>
  </r>
  <r>
    <n v="486"/>
    <s v="Tammy Sellers"/>
    <x v="3"/>
    <s v="Cereal"/>
    <d v="2025-11-27T00:00:00"/>
    <x v="1"/>
    <x v="4"/>
    <x v="3"/>
    <d v="2025-12-03T00:00:00"/>
    <n v="6"/>
    <n v="444"/>
    <n v="7"/>
    <n v="3108"/>
    <n v="1709.4"/>
    <n v="1398.6"/>
    <n v="0.55000000000000004"/>
    <x v="1"/>
    <x v="1"/>
    <x v="3"/>
  </r>
  <r>
    <n v="487"/>
    <s v="Joseph Obrien"/>
    <x v="3"/>
    <s v="Cereal"/>
    <d v="2025-06-06T00:00:00"/>
    <x v="1"/>
    <x v="5"/>
    <x v="6"/>
    <d v="2025-06-09T00:00:00"/>
    <n v="3"/>
    <n v="615"/>
    <n v="5"/>
    <n v="3075"/>
    <n v="1691.2500000000002"/>
    <n v="1383.7499999999998"/>
    <n v="0.55000000000000004"/>
    <x v="1"/>
    <x v="1"/>
    <x v="0"/>
  </r>
  <r>
    <n v="488"/>
    <s v="Austin Smith"/>
    <x v="1"/>
    <s v="Non-Fiction"/>
    <d v="2025-12-15T00:00:00"/>
    <x v="1"/>
    <x v="6"/>
    <x v="0"/>
    <d v="2025-12-16T00:00:00"/>
    <n v="1"/>
    <n v="595"/>
    <n v="7"/>
    <n v="4165"/>
    <n v="2082.5"/>
    <n v="2082.5"/>
    <n v="0.5"/>
    <x v="0"/>
    <x v="0"/>
    <x v="1"/>
  </r>
  <r>
    <n v="489"/>
    <s v="David Caldwell"/>
    <x v="4"/>
    <s v="Wall Art"/>
    <d v="2025-01-03T00:00:00"/>
    <x v="1"/>
    <x v="10"/>
    <x v="6"/>
    <d v="2025-01-12T00:00:00"/>
    <n v="9"/>
    <n v="669"/>
    <n v="1"/>
    <n v="669"/>
    <n v="468.29999999999995"/>
    <n v="200.70000000000005"/>
    <n v="0.7"/>
    <x v="0"/>
    <x v="0"/>
    <x v="1"/>
  </r>
  <r>
    <n v="490"/>
    <s v="Matthew Gomez"/>
    <x v="2"/>
    <s v="T-Shirt"/>
    <d v="2025-08-10T00:00:00"/>
    <x v="1"/>
    <x v="9"/>
    <x v="4"/>
    <d v="2025-08-13T00:00:00"/>
    <n v="3"/>
    <n v="967"/>
    <n v="9"/>
    <n v="8703"/>
    <n v="5656.95"/>
    <n v="3046.05"/>
    <n v="0.65"/>
    <x v="0"/>
    <x v="3"/>
    <x v="1"/>
  </r>
  <r>
    <n v="491"/>
    <s v="Maria Brown"/>
    <x v="0"/>
    <s v="Smartphone"/>
    <d v="2025-04-12T00:00:00"/>
    <x v="1"/>
    <x v="11"/>
    <x v="5"/>
    <d v="2025-04-18T00:00:00"/>
    <n v="6"/>
    <n v="874"/>
    <n v="5"/>
    <n v="4370"/>
    <n v="3277.5"/>
    <n v="1092.5"/>
    <n v="0.75"/>
    <x v="0"/>
    <x v="3"/>
    <x v="3"/>
  </r>
  <r>
    <n v="492"/>
    <s v="Clifford Ford"/>
    <x v="3"/>
    <s v="Milk"/>
    <d v="2025-10-18T00:00:00"/>
    <x v="1"/>
    <x v="1"/>
    <x v="5"/>
    <d v="2025-10-25T00:00:00"/>
    <n v="7"/>
    <n v="124"/>
    <n v="6"/>
    <n v="744"/>
    <n v="372"/>
    <n v="372"/>
    <n v="0.5"/>
    <x v="1"/>
    <x v="0"/>
    <x v="3"/>
  </r>
  <r>
    <n v="493"/>
    <s v="Tammy Allison"/>
    <x v="1"/>
    <s v="Children's Book"/>
    <d v="2025-10-26T00:00:00"/>
    <x v="1"/>
    <x v="1"/>
    <x v="4"/>
    <d v="2025-11-01T00:00:00"/>
    <n v="6"/>
    <n v="894"/>
    <n v="6"/>
    <n v="5364"/>
    <n v="3218.4"/>
    <n v="2145.6"/>
    <n v="0.6"/>
    <x v="1"/>
    <x v="3"/>
    <x v="0"/>
  </r>
  <r>
    <n v="494"/>
    <s v="Rachel Gibson"/>
    <x v="2"/>
    <s v="Jeans"/>
    <d v="2025-05-23T00:00:00"/>
    <x v="1"/>
    <x v="0"/>
    <x v="6"/>
    <d v="2025-05-26T00:00:00"/>
    <n v="3"/>
    <n v="740"/>
    <n v="4"/>
    <n v="2960"/>
    <n v="2072"/>
    <n v="888"/>
    <n v="0.7"/>
    <x v="0"/>
    <x v="1"/>
    <x v="2"/>
  </r>
  <r>
    <n v="495"/>
    <s v="Lauren Daniels"/>
    <x v="4"/>
    <s v="Wall Art"/>
    <d v="2025-09-16T00:00:00"/>
    <x v="1"/>
    <x v="8"/>
    <x v="1"/>
    <d v="2025-09-19T00:00:00"/>
    <n v="3"/>
    <n v="741"/>
    <n v="10"/>
    <n v="7410"/>
    <n v="5187"/>
    <n v="2223"/>
    <n v="0.7"/>
    <x v="1"/>
    <x v="4"/>
    <x v="3"/>
  </r>
  <r>
    <n v="496"/>
    <s v="Joseph Obrien"/>
    <x v="0"/>
    <s v="Smartphone"/>
    <d v="2025-02-21T00:00:00"/>
    <x v="1"/>
    <x v="7"/>
    <x v="6"/>
    <d v="2025-03-02T00:00:00"/>
    <n v="9"/>
    <n v="474"/>
    <n v="1"/>
    <n v="474"/>
    <n v="355.5"/>
    <n v="118.5"/>
    <n v="0.75"/>
    <x v="1"/>
    <x v="3"/>
    <x v="2"/>
  </r>
  <r>
    <n v="497"/>
    <s v="Amanda Miller"/>
    <x v="4"/>
    <s v="Table Lamp"/>
    <d v="2025-02-03T00:00:00"/>
    <x v="1"/>
    <x v="7"/>
    <x v="0"/>
    <d v="2025-02-08T00:00:00"/>
    <n v="5"/>
    <n v="811"/>
    <n v="7"/>
    <n v="5677"/>
    <n v="4257.75"/>
    <n v="1419.25"/>
    <n v="0.75"/>
    <x v="1"/>
    <x v="2"/>
    <x v="0"/>
  </r>
  <r>
    <n v="498"/>
    <s v="Michael Evans"/>
    <x v="3"/>
    <s v="Cereal"/>
    <d v="2025-03-25T00:00:00"/>
    <x v="1"/>
    <x v="3"/>
    <x v="1"/>
    <d v="2025-03-29T00:00:00"/>
    <n v="4"/>
    <n v="247"/>
    <n v="4"/>
    <n v="988"/>
    <n v="543.40000000000009"/>
    <n v="444.59999999999991"/>
    <n v="0.55000000000000004"/>
    <x v="0"/>
    <x v="3"/>
    <x v="3"/>
  </r>
  <r>
    <n v="499"/>
    <s v="Angel Lewis MD"/>
    <x v="4"/>
    <s v="Vase"/>
    <d v="2025-03-25T00:00:00"/>
    <x v="1"/>
    <x v="3"/>
    <x v="1"/>
    <d v="2025-04-05T00:00:00"/>
    <n v="11"/>
    <n v="774"/>
    <n v="3"/>
    <n v="2322"/>
    <n v="1741.5"/>
    <n v="580.5"/>
    <n v="0.75"/>
    <x v="1"/>
    <x v="4"/>
    <x v="1"/>
  </r>
  <r>
    <n v="500"/>
    <s v="Joshua Turner"/>
    <x v="2"/>
    <s v="Jacket"/>
    <d v="2025-04-06T00:00:00"/>
    <x v="1"/>
    <x v="11"/>
    <x v="4"/>
    <d v="2025-04-12T00:00:00"/>
    <n v="6"/>
    <n v="63"/>
    <n v="5"/>
    <n v="315"/>
    <n v="252"/>
    <n v="63"/>
    <n v="0.8"/>
    <x v="0"/>
    <x v="1"/>
    <x v="3"/>
  </r>
  <r>
    <n v="501"/>
    <s v="Douglas Clark"/>
    <x v="4"/>
    <s v="Vase"/>
    <d v="2025-04-17T00:00:00"/>
    <x v="1"/>
    <x v="11"/>
    <x v="3"/>
    <d v="2025-04-23T00:00:00"/>
    <n v="6"/>
    <n v="30"/>
    <n v="1"/>
    <n v="30"/>
    <n v="22.5"/>
    <n v="7.5"/>
    <n v="0.75"/>
    <x v="1"/>
    <x v="3"/>
    <x v="0"/>
  </r>
  <r>
    <n v="502"/>
    <s v="Kimberly Davenport"/>
    <x v="0"/>
    <s v="Smartphone"/>
    <d v="2025-10-01T00:00:00"/>
    <x v="1"/>
    <x v="1"/>
    <x v="2"/>
    <d v="2025-10-03T00:00:00"/>
    <n v="2"/>
    <n v="149"/>
    <n v="7"/>
    <n v="1043"/>
    <n v="782.25"/>
    <n v="260.75"/>
    <n v="0.75"/>
    <x v="1"/>
    <x v="0"/>
    <x v="2"/>
  </r>
  <r>
    <n v="503"/>
    <s v="Richard Rodriguez"/>
    <x v="4"/>
    <s v="Curtains"/>
    <d v="2025-01-05T00:00:00"/>
    <x v="1"/>
    <x v="10"/>
    <x v="4"/>
    <d v="2025-01-06T00:00:00"/>
    <n v="1"/>
    <n v="212"/>
    <n v="4"/>
    <n v="848"/>
    <n v="551.20000000000005"/>
    <n v="296.79999999999995"/>
    <n v="0.65"/>
    <x v="0"/>
    <x v="2"/>
    <x v="0"/>
  </r>
  <r>
    <n v="504"/>
    <s v="Matthew Ross"/>
    <x v="3"/>
    <s v="Juice"/>
    <d v="2025-01-12T00:00:00"/>
    <x v="1"/>
    <x v="10"/>
    <x v="4"/>
    <d v="2025-01-27T00:00:00"/>
    <n v="15"/>
    <n v="639"/>
    <n v="10"/>
    <n v="6390"/>
    <n v="3514.5000000000005"/>
    <n v="2875.4999999999995"/>
    <n v="0.55000000000000004"/>
    <x v="1"/>
    <x v="4"/>
    <x v="3"/>
  </r>
  <r>
    <n v="505"/>
    <s v="Victoria Johnson"/>
    <x v="1"/>
    <s v="Children's Book"/>
    <d v="2025-01-25T00:00:00"/>
    <x v="1"/>
    <x v="10"/>
    <x v="5"/>
    <d v="2025-01-26T00:00:00"/>
    <n v="1"/>
    <n v="785"/>
    <n v="7"/>
    <n v="5495"/>
    <n v="3297"/>
    <n v="2198"/>
    <n v="0.6"/>
    <x v="0"/>
    <x v="4"/>
    <x v="1"/>
  </r>
  <r>
    <n v="506"/>
    <s v="Stephanie Lee"/>
    <x v="2"/>
    <s v="Jeans"/>
    <d v="2025-09-15T00:00:00"/>
    <x v="1"/>
    <x v="8"/>
    <x v="0"/>
    <d v="2025-09-18T00:00:00"/>
    <n v="3"/>
    <n v="656"/>
    <n v="8"/>
    <n v="5248"/>
    <n v="3673.6"/>
    <n v="1574.4"/>
    <n v="0.7"/>
    <x v="0"/>
    <x v="0"/>
    <x v="3"/>
  </r>
  <r>
    <n v="507"/>
    <s v="Benjamin Beck"/>
    <x v="2"/>
    <s v="Jacket"/>
    <d v="2025-02-03T00:00:00"/>
    <x v="1"/>
    <x v="7"/>
    <x v="0"/>
    <d v="2025-02-11T00:00:00"/>
    <n v="8"/>
    <n v="703"/>
    <n v="3"/>
    <n v="2109"/>
    <n v="1687.2"/>
    <n v="421.79999999999995"/>
    <n v="0.8"/>
    <x v="0"/>
    <x v="4"/>
    <x v="2"/>
  </r>
  <r>
    <n v="508"/>
    <s v="Stephanie Gilbert"/>
    <x v="1"/>
    <s v="Fiction"/>
    <d v="2025-10-06T00:00:00"/>
    <x v="1"/>
    <x v="1"/>
    <x v="0"/>
    <d v="2025-10-10T00:00:00"/>
    <n v="4"/>
    <n v="908"/>
    <n v="3"/>
    <n v="2724"/>
    <n v="1362"/>
    <n v="1362"/>
    <n v="0.5"/>
    <x v="1"/>
    <x v="4"/>
    <x v="0"/>
  </r>
  <r>
    <n v="509"/>
    <s v="Jeffrey Carpenter"/>
    <x v="4"/>
    <s v="Wall Art"/>
    <d v="2025-10-19T00:00:00"/>
    <x v="1"/>
    <x v="1"/>
    <x v="4"/>
    <d v="2025-10-31T00:00:00"/>
    <n v="12"/>
    <n v="50"/>
    <n v="7"/>
    <n v="350"/>
    <n v="244.99999999999997"/>
    <n v="105.00000000000003"/>
    <n v="0.7"/>
    <x v="1"/>
    <x v="2"/>
    <x v="2"/>
  </r>
  <r>
    <n v="510"/>
    <s v="Curtis Johnson"/>
    <x v="2"/>
    <s v="Jeans"/>
    <d v="2025-05-27T00:00:00"/>
    <x v="1"/>
    <x v="0"/>
    <x v="1"/>
    <d v="2025-06-04T00:00:00"/>
    <n v="8"/>
    <n v="723"/>
    <n v="10"/>
    <n v="7230"/>
    <n v="5061"/>
    <n v="2169"/>
    <n v="0.7"/>
    <x v="1"/>
    <x v="1"/>
    <x v="2"/>
  </r>
  <r>
    <n v="511"/>
    <s v="Michael Snyder"/>
    <x v="2"/>
    <s v="Jeans"/>
    <d v="2025-11-06T00:00:00"/>
    <x v="1"/>
    <x v="4"/>
    <x v="3"/>
    <d v="2025-11-12T00:00:00"/>
    <n v="6"/>
    <n v="568"/>
    <n v="7"/>
    <n v="3976"/>
    <n v="2783.2"/>
    <n v="1192.8000000000002"/>
    <n v="0.7"/>
    <x v="1"/>
    <x v="4"/>
    <x v="3"/>
  </r>
  <r>
    <n v="512"/>
    <s v="Melissa Marshall"/>
    <x v="2"/>
    <s v="Jacket"/>
    <d v="2025-11-11T00:00:00"/>
    <x v="1"/>
    <x v="4"/>
    <x v="1"/>
    <d v="2025-11-26T00:00:00"/>
    <n v="15"/>
    <n v="250"/>
    <n v="6"/>
    <n v="1500"/>
    <n v="1200"/>
    <n v="300"/>
    <n v="0.8"/>
    <x v="1"/>
    <x v="2"/>
    <x v="2"/>
  </r>
  <r>
    <n v="513"/>
    <s v="Michelle Wagner"/>
    <x v="0"/>
    <s v="Laptop"/>
    <d v="2025-02-05T00:00:00"/>
    <x v="1"/>
    <x v="7"/>
    <x v="2"/>
    <d v="2025-02-06T00:00:00"/>
    <n v="1"/>
    <n v="572"/>
    <n v="4"/>
    <n v="2288"/>
    <n v="1944.8"/>
    <n v="343.20000000000005"/>
    <n v="0.85"/>
    <x v="0"/>
    <x v="2"/>
    <x v="2"/>
  </r>
  <r>
    <n v="514"/>
    <s v="Sara Ramirez"/>
    <x v="4"/>
    <s v="Curtains"/>
    <d v="2025-01-21T00:00:00"/>
    <x v="1"/>
    <x v="10"/>
    <x v="1"/>
    <d v="2025-02-04T00:00:00"/>
    <n v="14"/>
    <n v="849"/>
    <n v="8"/>
    <n v="6792"/>
    <n v="4414.8"/>
    <n v="2377.1999999999998"/>
    <n v="0.65"/>
    <x v="1"/>
    <x v="0"/>
    <x v="1"/>
  </r>
  <r>
    <n v="515"/>
    <s v="George Orozco"/>
    <x v="3"/>
    <s v="Cereal"/>
    <d v="2025-03-17T00:00:00"/>
    <x v="1"/>
    <x v="3"/>
    <x v="0"/>
    <d v="2025-03-20T00:00:00"/>
    <n v="3"/>
    <n v="858"/>
    <n v="8"/>
    <n v="6864"/>
    <n v="3775.2000000000003"/>
    <n v="3088.7999999999997"/>
    <n v="0.55000000000000004"/>
    <x v="1"/>
    <x v="4"/>
    <x v="1"/>
  </r>
  <r>
    <n v="516"/>
    <s v="Joshua Perry"/>
    <x v="1"/>
    <s v="Children's Book"/>
    <d v="2025-07-06T00:00:00"/>
    <x v="1"/>
    <x v="2"/>
    <x v="4"/>
    <d v="2025-07-14T00:00:00"/>
    <n v="8"/>
    <n v="256"/>
    <n v="1"/>
    <n v="256"/>
    <n v="153.6"/>
    <n v="102.4"/>
    <n v="0.6"/>
    <x v="0"/>
    <x v="3"/>
    <x v="3"/>
  </r>
  <r>
    <n v="517"/>
    <s v="Aaron Bell"/>
    <x v="0"/>
    <s v="Smartphone"/>
    <d v="2025-05-22T00:00:00"/>
    <x v="1"/>
    <x v="0"/>
    <x v="3"/>
    <d v="2025-05-29T00:00:00"/>
    <n v="7"/>
    <n v="453"/>
    <n v="8"/>
    <n v="3624"/>
    <n v="2718"/>
    <n v="906"/>
    <n v="0.75"/>
    <x v="1"/>
    <x v="1"/>
    <x v="1"/>
  </r>
  <r>
    <n v="518"/>
    <s v="Stephanie Freeman"/>
    <x v="3"/>
    <s v="Cereal"/>
    <d v="2025-06-14T00:00:00"/>
    <x v="1"/>
    <x v="5"/>
    <x v="5"/>
    <d v="2025-06-28T00:00:00"/>
    <n v="14"/>
    <n v="218"/>
    <n v="6"/>
    <n v="1308"/>
    <n v="719.40000000000009"/>
    <n v="588.59999999999991"/>
    <n v="0.55000000000000004"/>
    <x v="1"/>
    <x v="3"/>
    <x v="0"/>
  </r>
  <r>
    <n v="519"/>
    <s v="Rebecca Ramsey"/>
    <x v="1"/>
    <s v="Children's Book"/>
    <d v="2025-12-18T00:00:00"/>
    <x v="1"/>
    <x v="6"/>
    <x v="3"/>
    <d v="2025-12-27T00:00:00"/>
    <n v="9"/>
    <n v="481"/>
    <n v="7"/>
    <n v="3367"/>
    <n v="2020.1999999999998"/>
    <n v="1346.8000000000002"/>
    <n v="0.6"/>
    <x v="1"/>
    <x v="1"/>
    <x v="3"/>
  </r>
  <r>
    <n v="520"/>
    <s v="Mary Miller"/>
    <x v="2"/>
    <s v="Sneakers"/>
    <d v="2025-04-09T00:00:00"/>
    <x v="1"/>
    <x v="11"/>
    <x v="2"/>
    <d v="2025-04-17T00:00:00"/>
    <n v="8"/>
    <n v="420"/>
    <n v="1"/>
    <n v="420"/>
    <n v="315"/>
    <n v="105"/>
    <n v="0.75"/>
    <x v="0"/>
    <x v="2"/>
    <x v="2"/>
  </r>
  <r>
    <n v="521"/>
    <s v="Andre Wright"/>
    <x v="1"/>
    <s v="Fiction"/>
    <d v="2025-08-02T00:00:00"/>
    <x v="1"/>
    <x v="9"/>
    <x v="5"/>
    <d v="2025-08-06T00:00:00"/>
    <n v="4"/>
    <n v="98"/>
    <n v="1"/>
    <n v="98"/>
    <n v="49"/>
    <n v="49"/>
    <n v="0.5"/>
    <x v="1"/>
    <x v="2"/>
    <x v="3"/>
  </r>
  <r>
    <n v="522"/>
    <s v="Jeffrey Wood"/>
    <x v="4"/>
    <s v="Table Lamp"/>
    <d v="2025-02-26T00:00:00"/>
    <x v="1"/>
    <x v="7"/>
    <x v="2"/>
    <d v="2025-03-05T00:00:00"/>
    <n v="7"/>
    <n v="444"/>
    <n v="1"/>
    <n v="444"/>
    <n v="333"/>
    <n v="111"/>
    <n v="0.75"/>
    <x v="1"/>
    <x v="2"/>
    <x v="0"/>
  </r>
  <r>
    <n v="523"/>
    <s v="Samuel Rivas"/>
    <x v="1"/>
    <s v="Non-Fiction"/>
    <d v="2025-12-04T00:00:00"/>
    <x v="1"/>
    <x v="6"/>
    <x v="3"/>
    <d v="2025-12-10T00:00:00"/>
    <n v="6"/>
    <n v="858"/>
    <n v="5"/>
    <n v="4290"/>
    <n v="2145"/>
    <n v="2145"/>
    <n v="0.5"/>
    <x v="0"/>
    <x v="1"/>
    <x v="3"/>
  </r>
  <r>
    <n v="524"/>
    <s v="Daniel Salinas"/>
    <x v="1"/>
    <s v="Biography"/>
    <d v="2025-09-05T00:00:00"/>
    <x v="1"/>
    <x v="8"/>
    <x v="6"/>
    <d v="2025-09-15T00:00:00"/>
    <n v="10"/>
    <n v="914"/>
    <n v="6"/>
    <n v="5484"/>
    <n v="3016.2000000000003"/>
    <n v="2467.7999999999997"/>
    <n v="0.55000000000000004"/>
    <x v="0"/>
    <x v="0"/>
    <x v="3"/>
  </r>
  <r>
    <n v="525"/>
    <s v="Michael West"/>
    <x v="0"/>
    <s v="Laptop"/>
    <d v="2025-10-05T00:00:00"/>
    <x v="1"/>
    <x v="1"/>
    <x v="4"/>
    <d v="2025-10-19T00:00:00"/>
    <n v="14"/>
    <n v="163"/>
    <n v="5"/>
    <n v="815"/>
    <n v="692.75"/>
    <n v="122.25"/>
    <n v="0.85"/>
    <x v="1"/>
    <x v="2"/>
    <x v="0"/>
  </r>
  <r>
    <n v="526"/>
    <s v="Elizabeth Ward"/>
    <x v="3"/>
    <s v="Juice"/>
    <d v="2025-11-25T00:00:00"/>
    <x v="1"/>
    <x v="4"/>
    <x v="1"/>
    <d v="2025-12-05T00:00:00"/>
    <n v="10"/>
    <n v="811"/>
    <n v="9"/>
    <n v="7299"/>
    <n v="4014.4500000000003"/>
    <n v="3284.5499999999997"/>
    <n v="0.55000000000000004"/>
    <x v="1"/>
    <x v="0"/>
    <x v="2"/>
  </r>
  <r>
    <n v="527"/>
    <s v="Kristen Terry"/>
    <x v="3"/>
    <s v="Cereal"/>
    <d v="2025-11-05T00:00:00"/>
    <x v="1"/>
    <x v="4"/>
    <x v="2"/>
    <d v="2025-11-07T00:00:00"/>
    <n v="2"/>
    <n v="828"/>
    <n v="9"/>
    <n v="7452"/>
    <n v="4098.6000000000004"/>
    <n v="3353.3999999999996"/>
    <n v="0.55000000000000004"/>
    <x v="0"/>
    <x v="1"/>
    <x v="1"/>
  </r>
  <r>
    <n v="528"/>
    <s v="David Grant"/>
    <x v="4"/>
    <s v="Wall Art"/>
    <d v="2025-02-18T00:00:00"/>
    <x v="1"/>
    <x v="7"/>
    <x v="1"/>
    <d v="2025-02-24T00:00:00"/>
    <n v="6"/>
    <n v="745"/>
    <n v="8"/>
    <n v="5960"/>
    <n v="4172"/>
    <n v="1788"/>
    <n v="0.7"/>
    <x v="1"/>
    <x v="3"/>
    <x v="2"/>
  </r>
  <r>
    <n v="529"/>
    <s v="Kevin Patterson"/>
    <x v="1"/>
    <s v="Biography"/>
    <d v="2025-09-04T00:00:00"/>
    <x v="1"/>
    <x v="8"/>
    <x v="3"/>
    <d v="2025-09-10T00:00:00"/>
    <n v="6"/>
    <n v="238"/>
    <n v="7"/>
    <n v="1666"/>
    <n v="916.30000000000007"/>
    <n v="749.69999999999993"/>
    <n v="0.55000000000000004"/>
    <x v="0"/>
    <x v="2"/>
    <x v="0"/>
  </r>
  <r>
    <n v="530"/>
    <s v="Juan Moore"/>
    <x v="0"/>
    <s v="Smartphone"/>
    <d v="2025-12-12T00:00:00"/>
    <x v="1"/>
    <x v="6"/>
    <x v="6"/>
    <d v="2025-12-22T00:00:00"/>
    <n v="10"/>
    <n v="159"/>
    <n v="1"/>
    <n v="159"/>
    <n v="119.25"/>
    <n v="39.75"/>
    <n v="0.75"/>
    <x v="0"/>
    <x v="2"/>
    <x v="0"/>
  </r>
  <r>
    <n v="531"/>
    <s v="Dwayne Campbell"/>
    <x v="3"/>
    <s v="Juice"/>
    <d v="2025-05-16T00:00:00"/>
    <x v="1"/>
    <x v="0"/>
    <x v="6"/>
    <d v="2025-05-20T00:00:00"/>
    <n v="4"/>
    <n v="102"/>
    <n v="10"/>
    <n v="1020"/>
    <n v="561"/>
    <n v="459"/>
    <n v="0.55000000000000004"/>
    <x v="1"/>
    <x v="2"/>
    <x v="2"/>
  </r>
  <r>
    <n v="532"/>
    <s v="Samantha Morse"/>
    <x v="3"/>
    <s v="Cereal"/>
    <d v="2025-12-06T00:00:00"/>
    <x v="1"/>
    <x v="6"/>
    <x v="5"/>
    <d v="2025-12-07T00:00:00"/>
    <n v="1"/>
    <n v="443"/>
    <n v="2"/>
    <n v="886"/>
    <n v="487.3"/>
    <n v="398.7"/>
    <n v="0.55000000000000004"/>
    <x v="0"/>
    <x v="4"/>
    <x v="3"/>
  </r>
  <r>
    <n v="533"/>
    <s v="Kathryn Snyder"/>
    <x v="3"/>
    <s v="Milk"/>
    <d v="2025-02-23T00:00:00"/>
    <x v="1"/>
    <x v="7"/>
    <x v="4"/>
    <d v="2025-02-26T00:00:00"/>
    <n v="3"/>
    <n v="10"/>
    <n v="9"/>
    <n v="90"/>
    <n v="45"/>
    <n v="45"/>
    <n v="0.5"/>
    <x v="0"/>
    <x v="0"/>
    <x v="3"/>
  </r>
  <r>
    <n v="534"/>
    <s v="Alicia Hubbard"/>
    <x v="4"/>
    <s v="Vase"/>
    <d v="2025-10-12T00:00:00"/>
    <x v="1"/>
    <x v="1"/>
    <x v="4"/>
    <d v="2025-10-25T00:00:00"/>
    <n v="13"/>
    <n v="758"/>
    <n v="5"/>
    <n v="3790"/>
    <n v="2842.5"/>
    <n v="947.5"/>
    <n v="0.75"/>
    <x v="1"/>
    <x v="0"/>
    <x v="1"/>
  </r>
  <r>
    <n v="535"/>
    <s v="Tanya Kim"/>
    <x v="0"/>
    <s v="Smartphone"/>
    <d v="2025-08-27T00:00:00"/>
    <x v="1"/>
    <x v="9"/>
    <x v="2"/>
    <d v="2025-08-28T00:00:00"/>
    <n v="1"/>
    <n v="541"/>
    <n v="10"/>
    <n v="5410"/>
    <n v="4057.5"/>
    <n v="1352.5"/>
    <n v="0.75"/>
    <x v="0"/>
    <x v="1"/>
    <x v="0"/>
  </r>
  <r>
    <n v="536"/>
    <s v="Bruce Collier"/>
    <x v="4"/>
    <s v="Wall Art"/>
    <d v="2025-08-21T00:00:00"/>
    <x v="1"/>
    <x v="9"/>
    <x v="3"/>
    <d v="2025-08-22T00:00:00"/>
    <n v="1"/>
    <n v="46"/>
    <n v="1"/>
    <n v="46"/>
    <n v="32.199999999999996"/>
    <n v="13.800000000000004"/>
    <n v="0.7"/>
    <x v="0"/>
    <x v="1"/>
    <x v="2"/>
  </r>
  <r>
    <n v="537"/>
    <s v="Kimberly Gibson"/>
    <x v="4"/>
    <s v="Curtains"/>
    <d v="2025-07-19T00:00:00"/>
    <x v="1"/>
    <x v="2"/>
    <x v="5"/>
    <d v="2025-07-25T00:00:00"/>
    <n v="6"/>
    <n v="82"/>
    <n v="4"/>
    <n v="328"/>
    <n v="213.20000000000002"/>
    <n v="114.79999999999998"/>
    <n v="0.65"/>
    <x v="1"/>
    <x v="2"/>
    <x v="0"/>
  </r>
  <r>
    <n v="538"/>
    <s v="Robert Woods"/>
    <x v="3"/>
    <s v="Cereal"/>
    <d v="2025-12-17T00:00:00"/>
    <x v="1"/>
    <x v="6"/>
    <x v="2"/>
    <d v="2025-12-23T00:00:00"/>
    <n v="6"/>
    <n v="891"/>
    <n v="9"/>
    <n v="8019"/>
    <n v="4410.4500000000007"/>
    <n v="3608.5499999999993"/>
    <n v="0.55000000000000004"/>
    <x v="1"/>
    <x v="2"/>
    <x v="2"/>
  </r>
  <r>
    <n v="539"/>
    <s v="Jane Mitchell"/>
    <x v="1"/>
    <s v="Non-Fiction"/>
    <d v="2025-05-02T00:00:00"/>
    <x v="1"/>
    <x v="0"/>
    <x v="6"/>
    <d v="2025-05-04T00:00:00"/>
    <n v="2"/>
    <n v="578"/>
    <n v="4"/>
    <n v="2312"/>
    <n v="1156"/>
    <n v="1156"/>
    <n v="0.5"/>
    <x v="0"/>
    <x v="0"/>
    <x v="3"/>
  </r>
  <r>
    <n v="540"/>
    <s v="Teresa Adkins"/>
    <x v="0"/>
    <s v="Camera"/>
    <d v="2025-04-16T00:00:00"/>
    <x v="1"/>
    <x v="11"/>
    <x v="2"/>
    <d v="2025-04-20T00:00:00"/>
    <n v="4"/>
    <n v="152"/>
    <n v="4"/>
    <n v="608"/>
    <n v="486.40000000000003"/>
    <n v="121.59999999999997"/>
    <n v="0.8"/>
    <x v="1"/>
    <x v="2"/>
    <x v="3"/>
  </r>
  <r>
    <n v="541"/>
    <s v="Randy Warren"/>
    <x v="2"/>
    <s v="Jeans"/>
    <d v="2025-02-10T00:00:00"/>
    <x v="1"/>
    <x v="7"/>
    <x v="0"/>
    <d v="2025-02-11T00:00:00"/>
    <n v="1"/>
    <n v="288"/>
    <n v="3"/>
    <n v="864"/>
    <n v="604.79999999999995"/>
    <n v="259.20000000000005"/>
    <n v="0.7"/>
    <x v="0"/>
    <x v="0"/>
    <x v="3"/>
  </r>
  <r>
    <n v="542"/>
    <s v="Brandon Parker"/>
    <x v="3"/>
    <s v="Cereal"/>
    <d v="2025-11-25T00:00:00"/>
    <x v="1"/>
    <x v="4"/>
    <x v="1"/>
    <d v="2025-12-03T00:00:00"/>
    <n v="8"/>
    <n v="321"/>
    <n v="1"/>
    <n v="321"/>
    <n v="176.55"/>
    <n v="144.44999999999999"/>
    <n v="0.55000000000000004"/>
    <x v="0"/>
    <x v="1"/>
    <x v="0"/>
  </r>
  <r>
    <n v="543"/>
    <s v="Mark Williamson"/>
    <x v="4"/>
    <s v="Wall Art"/>
    <d v="2025-04-02T00:00:00"/>
    <x v="1"/>
    <x v="11"/>
    <x v="2"/>
    <d v="2025-04-12T00:00:00"/>
    <n v="10"/>
    <n v="356"/>
    <n v="7"/>
    <n v="2492"/>
    <n v="1744.3999999999999"/>
    <n v="747.60000000000014"/>
    <n v="0.7"/>
    <x v="0"/>
    <x v="1"/>
    <x v="1"/>
  </r>
  <r>
    <n v="544"/>
    <s v="Joseph Lopez"/>
    <x v="0"/>
    <s v="Camera"/>
    <d v="2025-03-10T00:00:00"/>
    <x v="1"/>
    <x v="3"/>
    <x v="0"/>
    <d v="2025-03-21T00:00:00"/>
    <n v="11"/>
    <n v="944"/>
    <n v="2"/>
    <n v="1888"/>
    <n v="1510.4"/>
    <n v="377.59999999999991"/>
    <n v="0.8"/>
    <x v="1"/>
    <x v="2"/>
    <x v="1"/>
  </r>
  <r>
    <n v="545"/>
    <s v="Ray Boyd"/>
    <x v="4"/>
    <s v="Table Lamp"/>
    <d v="2025-12-17T00:00:00"/>
    <x v="1"/>
    <x v="6"/>
    <x v="2"/>
    <d v="2025-12-27T00:00:00"/>
    <n v="10"/>
    <n v="172"/>
    <n v="10"/>
    <n v="1720"/>
    <n v="1290"/>
    <n v="430"/>
    <n v="0.75"/>
    <x v="0"/>
    <x v="3"/>
    <x v="1"/>
  </r>
  <r>
    <n v="546"/>
    <s v="Donald Wilson"/>
    <x v="2"/>
    <s v="Sneakers"/>
    <d v="2025-08-14T00:00:00"/>
    <x v="1"/>
    <x v="9"/>
    <x v="3"/>
    <d v="2025-08-16T00:00:00"/>
    <n v="2"/>
    <n v="70"/>
    <n v="7"/>
    <n v="490"/>
    <n v="367.5"/>
    <n v="122.5"/>
    <n v="0.75"/>
    <x v="0"/>
    <x v="4"/>
    <x v="3"/>
  </r>
  <r>
    <n v="547"/>
    <s v="Jonathan Parks"/>
    <x v="0"/>
    <s v="Camera"/>
    <d v="2025-09-19T00:00:00"/>
    <x v="1"/>
    <x v="8"/>
    <x v="6"/>
    <d v="2025-09-22T00:00:00"/>
    <n v="3"/>
    <n v="722"/>
    <n v="2"/>
    <n v="1444"/>
    <n v="1155.2"/>
    <n v="288.79999999999995"/>
    <n v="0.8"/>
    <x v="0"/>
    <x v="2"/>
    <x v="3"/>
  </r>
  <r>
    <n v="548"/>
    <s v="Ashley Freeman"/>
    <x v="3"/>
    <s v="Juice"/>
    <d v="2025-12-11T00:00:00"/>
    <x v="1"/>
    <x v="6"/>
    <x v="3"/>
    <d v="2025-12-19T00:00:00"/>
    <n v="8"/>
    <n v="876"/>
    <n v="2"/>
    <n v="1752"/>
    <n v="963.6"/>
    <n v="788.4"/>
    <n v="0.55000000000000004"/>
    <x v="1"/>
    <x v="4"/>
    <x v="0"/>
  </r>
  <r>
    <n v="549"/>
    <s v="Kimberly Gibson"/>
    <x v="2"/>
    <s v="Sneakers"/>
    <d v="2025-05-10T00:00:00"/>
    <x v="1"/>
    <x v="0"/>
    <x v="5"/>
    <d v="2025-05-17T00:00:00"/>
    <n v="7"/>
    <n v="281"/>
    <n v="8"/>
    <n v="2248"/>
    <n v="1686"/>
    <n v="562"/>
    <n v="0.75"/>
    <x v="0"/>
    <x v="3"/>
    <x v="2"/>
  </r>
  <r>
    <n v="550"/>
    <s v="Dawn Diaz"/>
    <x v="0"/>
    <s v="Headphones"/>
    <d v="2025-04-10T00:00:00"/>
    <x v="1"/>
    <x v="11"/>
    <x v="3"/>
    <d v="2025-04-17T00:00:00"/>
    <n v="7"/>
    <n v="390"/>
    <n v="7"/>
    <n v="2730"/>
    <n v="1774.5"/>
    <n v="955.5"/>
    <n v="0.65"/>
    <x v="1"/>
    <x v="4"/>
    <x v="3"/>
  </r>
  <r>
    <n v="551"/>
    <s v="Morgan Davenport"/>
    <x v="4"/>
    <s v="Table Lamp"/>
    <d v="2025-10-04T00:00:00"/>
    <x v="1"/>
    <x v="1"/>
    <x v="5"/>
    <d v="2025-10-10T00:00:00"/>
    <n v="6"/>
    <n v="953"/>
    <n v="5"/>
    <n v="4765"/>
    <n v="3573.75"/>
    <n v="1191.25"/>
    <n v="0.75"/>
    <x v="0"/>
    <x v="1"/>
    <x v="2"/>
  </r>
  <r>
    <n v="552"/>
    <s v="Theresa Hansen"/>
    <x v="4"/>
    <s v="Curtains"/>
    <d v="2025-01-09T00:00:00"/>
    <x v="1"/>
    <x v="10"/>
    <x v="3"/>
    <d v="2025-01-21T00:00:00"/>
    <n v="12"/>
    <n v="323"/>
    <n v="6"/>
    <n v="1938"/>
    <n v="1259.7"/>
    <n v="678.3"/>
    <n v="0.65"/>
    <x v="1"/>
    <x v="4"/>
    <x v="0"/>
  </r>
  <r>
    <n v="553"/>
    <s v="Krista Shea"/>
    <x v="4"/>
    <s v="Wall Art"/>
    <d v="2025-02-25T00:00:00"/>
    <x v="1"/>
    <x v="7"/>
    <x v="1"/>
    <d v="2025-03-01T00:00:00"/>
    <n v="4"/>
    <n v="380"/>
    <n v="3"/>
    <n v="1140"/>
    <n v="798"/>
    <n v="342"/>
    <n v="0.7"/>
    <x v="0"/>
    <x v="1"/>
    <x v="3"/>
  </r>
  <r>
    <n v="554"/>
    <s v="Rebecca Thompson"/>
    <x v="1"/>
    <s v="Fiction"/>
    <d v="2025-08-28T00:00:00"/>
    <x v="1"/>
    <x v="9"/>
    <x v="3"/>
    <d v="2025-09-05T00:00:00"/>
    <n v="8"/>
    <n v="509"/>
    <n v="10"/>
    <n v="5090"/>
    <n v="2545"/>
    <n v="2545"/>
    <n v="0.5"/>
    <x v="1"/>
    <x v="4"/>
    <x v="0"/>
  </r>
  <r>
    <n v="555"/>
    <s v="Donald Schultz"/>
    <x v="3"/>
    <s v="Cereal"/>
    <d v="2025-03-27T00:00:00"/>
    <x v="1"/>
    <x v="3"/>
    <x v="3"/>
    <d v="2025-04-01T00:00:00"/>
    <n v="5"/>
    <n v="968"/>
    <n v="1"/>
    <n v="968"/>
    <n v="532.40000000000009"/>
    <n v="435.59999999999991"/>
    <n v="0.55000000000000004"/>
    <x v="0"/>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06FAFD-146C-4071-B1A0-CD2C2E9AC34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C22:F28" firstHeaderRow="0" firstDataRow="1" firstDataCol="1"/>
  <pivotFields count="19">
    <pivotField showAll="0"/>
    <pivotField showAll="0"/>
    <pivotField axis="axisRow" showAll="0">
      <items count="6">
        <item x="2"/>
        <item x="1"/>
        <item x="0"/>
        <item x="3"/>
        <item x="4"/>
        <item t="default"/>
      </items>
    </pivotField>
    <pivotField showAll="0"/>
    <pivotField numFmtId="14" showAll="0"/>
    <pivotField showAll="0">
      <items count="3">
        <item x="0"/>
        <item x="1"/>
        <item t="default"/>
      </items>
    </pivotField>
    <pivotField showAll="0">
      <items count="13">
        <item x="10"/>
        <item x="7"/>
        <item x="3"/>
        <item x="11"/>
        <item x="0"/>
        <item x="5"/>
        <item x="2"/>
        <item x="9"/>
        <item x="8"/>
        <item x="1"/>
        <item x="4"/>
        <item x="6"/>
        <item t="default"/>
      </items>
    </pivotField>
    <pivotField showAll="0"/>
    <pivotField numFmtId="165" showAll="0"/>
    <pivotField numFmtId="1" showAll="0"/>
    <pivotField numFmtId="166" showAll="0"/>
    <pivotField showAll="0"/>
    <pivotField dataField="1" numFmtId="166" showAll="0"/>
    <pivotField dataField="1" numFmtId="166" showAll="0"/>
    <pivotField dataField="1" numFmtId="166" showAll="0"/>
    <pivotField numFmtId="166" showAll="0"/>
    <pivotField showAll="0"/>
    <pivotField showAll="0">
      <items count="8">
        <item x="6"/>
        <item x="0"/>
        <item x="5"/>
        <item x="2"/>
        <item x="3"/>
        <item x="1"/>
        <item x="4"/>
        <item t="default"/>
      </items>
    </pivotField>
    <pivotField showAll="0"/>
  </pivotFields>
  <rowFields count="1">
    <field x="2"/>
  </rowFields>
  <rowItems count="6">
    <i>
      <x/>
    </i>
    <i>
      <x v="1"/>
    </i>
    <i>
      <x v="2"/>
    </i>
    <i>
      <x v="3"/>
    </i>
    <i>
      <x v="4"/>
    </i>
    <i t="grand">
      <x/>
    </i>
  </rowItems>
  <colFields count="1">
    <field x="-2"/>
  </colFields>
  <colItems count="3">
    <i>
      <x/>
    </i>
    <i i="1">
      <x v="1"/>
    </i>
    <i i="2">
      <x v="2"/>
    </i>
  </colItems>
  <dataFields count="3">
    <dataField name="Sum of Revenue" fld="12" baseField="0" baseItem="0" numFmtId="168"/>
    <dataField name="Sum of Cost" fld="13" baseField="0" baseItem="0" numFmtId="166"/>
    <dataField name="Sum of Profit" fld="14" baseField="0" baseItem="0" numFmtId="166"/>
  </dataFields>
  <formats count="24">
    <format dxfId="24">
      <pivotArea outline="0" collapsedLevelsAreSubtotals="1" fieldPosition="0">
        <references count="1">
          <reference field="4294967294" count="1" selected="0">
            <x v="0"/>
          </reference>
        </references>
      </pivotArea>
    </format>
    <format dxfId="23">
      <pivotArea outline="0" collapsedLevelsAreSubtotals="1" fieldPosition="0">
        <references count="1">
          <reference field="4294967294" count="1" selected="0">
            <x v="0"/>
          </reference>
        </references>
      </pivotArea>
    </format>
    <format dxfId="22">
      <pivotArea outline="0" collapsedLevelsAreSubtotals="1" fieldPosition="0">
        <references count="1">
          <reference field="4294967294" count="1" selected="0">
            <x v="0"/>
          </reference>
        </references>
      </pivotArea>
    </format>
    <format dxfId="21">
      <pivotArea outline="0" collapsedLevelsAreSubtotals="1" fieldPosition="0">
        <references count="1">
          <reference field="4294967294" count="1" selected="0">
            <x v="0"/>
          </reference>
        </references>
      </pivotArea>
    </format>
    <format dxfId="20">
      <pivotArea outline="0" collapsedLevelsAreSubtotals="1" fieldPosition="0">
        <references count="1">
          <reference field="4294967294" count="1" selected="0">
            <x v="0"/>
          </reference>
        </references>
      </pivotArea>
    </format>
    <format dxfId="19">
      <pivotArea outline="0" collapsedLevelsAreSubtotals="1" fieldPosition="0">
        <references count="1">
          <reference field="4294967294" count="1" selected="0">
            <x v="0"/>
          </reference>
        </references>
      </pivotArea>
    </format>
    <format dxfId="18">
      <pivotArea outline="0" collapsedLevelsAreSubtotals="1" fieldPosition="0">
        <references count="1">
          <reference field="4294967294" count="1" selected="0">
            <x v="0"/>
          </reference>
        </references>
      </pivotArea>
    </format>
    <format dxfId="17">
      <pivotArea outline="0" collapsedLevelsAreSubtotals="1" fieldPosition="0">
        <references count="1">
          <reference field="4294967294" count="1" selected="0">
            <x v="0"/>
          </reference>
        </references>
      </pivotArea>
    </format>
    <format dxfId="16">
      <pivotArea outline="0" collapsedLevelsAreSubtotals="1" fieldPosition="0">
        <references count="1">
          <reference field="4294967294" count="1" selected="0">
            <x v="0"/>
          </reference>
        </references>
      </pivotArea>
    </format>
    <format dxfId="15">
      <pivotArea outline="0" collapsedLevelsAreSubtotals="1" fieldPosition="0">
        <references count="1">
          <reference field="4294967294" count="1" selected="0">
            <x v="0"/>
          </reference>
        </references>
      </pivotArea>
    </format>
    <format dxfId="14">
      <pivotArea outline="0" collapsedLevelsAreSubtotals="1" fieldPosition="0">
        <references count="1">
          <reference field="4294967294" count="1" selected="0">
            <x v="0"/>
          </reference>
        </references>
      </pivotArea>
    </format>
    <format dxfId="13">
      <pivotArea outline="0" collapsedLevelsAreSubtotals="1" fieldPosition="0">
        <references count="1">
          <reference field="4294967294" count="1" selected="0">
            <x v="0"/>
          </reference>
        </references>
      </pivotArea>
    </format>
    <format dxfId="12">
      <pivotArea outline="0" collapsedLevelsAreSubtotals="1" fieldPosition="0">
        <references count="1">
          <reference field="4294967294" count="1" selected="0">
            <x v="0"/>
          </reference>
        </references>
      </pivotArea>
    </format>
    <format dxfId="11">
      <pivotArea outline="0" collapsedLevelsAreSubtotals="1" fieldPosition="0">
        <references count="1">
          <reference field="4294967294" count="1" selected="0">
            <x v="0"/>
          </reference>
        </references>
      </pivotArea>
    </format>
    <format dxfId="10">
      <pivotArea outline="0" collapsedLevelsAreSubtotals="1" fieldPosition="0">
        <references count="1">
          <reference field="4294967294" count="1" selected="0">
            <x v="0"/>
          </reference>
        </references>
      </pivotArea>
    </format>
    <format dxfId="9">
      <pivotArea outline="0" collapsedLevelsAreSubtotals="1" fieldPosition="0">
        <references count="1">
          <reference field="4294967294" count="1" selected="0">
            <x v="0"/>
          </reference>
        </references>
      </pivotArea>
    </format>
    <format dxfId="8">
      <pivotArea outline="0" collapsedLevelsAreSubtotals="1" fieldPosition="0">
        <references count="1">
          <reference field="4294967294" count="1" selected="0">
            <x v="0"/>
          </reference>
        </references>
      </pivotArea>
    </format>
    <format dxfId="7">
      <pivotArea outline="0" collapsedLevelsAreSubtotals="1" fieldPosition="0">
        <references count="1">
          <reference field="4294967294" count="1" selected="0">
            <x v="0"/>
          </reference>
        </references>
      </pivotArea>
    </format>
    <format dxfId="6">
      <pivotArea outline="0" collapsedLevelsAreSubtotals="1" fieldPosition="0">
        <references count="1">
          <reference field="4294967294" count="1" selected="0">
            <x v="0"/>
          </reference>
        </references>
      </pivotArea>
    </format>
    <format dxfId="5">
      <pivotArea outline="0" collapsedLevelsAreSubtotals="1" fieldPosition="0">
        <references count="1">
          <reference field="4294967294" count="1" selected="0">
            <x v="0"/>
          </reference>
        </references>
      </pivotArea>
    </format>
    <format dxfId="4">
      <pivotArea outline="0" collapsedLevelsAreSubtotals="1" fieldPosition="0">
        <references count="1">
          <reference field="4294967294" count="1" selected="0">
            <x v="0"/>
          </reference>
        </references>
      </pivotArea>
    </format>
    <format dxfId="3">
      <pivotArea outline="0" collapsedLevelsAreSubtotals="1" fieldPosition="0">
        <references count="1">
          <reference field="4294967294" count="1" selected="0">
            <x v="0"/>
          </reference>
        </references>
      </pivotArea>
    </format>
    <format dxfId="2">
      <pivotArea outline="0" collapsedLevelsAreSubtotals="1" fieldPosition="0">
        <references count="1">
          <reference field="4294967294" count="1" selected="0">
            <x v="0"/>
          </reference>
        </references>
      </pivotArea>
    </format>
    <format dxfId="1">
      <pivotArea outline="0" collapsedLevelsAreSubtotals="1" fieldPosition="0">
        <references count="1">
          <reference field="4294967294" count="1" selected="0">
            <x v="0"/>
          </reference>
        </references>
      </pivotArea>
    </format>
  </formats>
  <chartFormats count="5">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054654-E4CF-4DA6-8885-CFCFD1FA9D8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C10:D18" firstHeaderRow="1" firstDataRow="1" firstDataCol="1"/>
  <pivotFields count="19">
    <pivotField showAll="0"/>
    <pivotField showAll="0"/>
    <pivotField showAll="0"/>
    <pivotField showAll="0"/>
    <pivotField numFmtId="14" showAll="0"/>
    <pivotField showAll="0"/>
    <pivotField showAll="0"/>
    <pivotField showAll="0"/>
    <pivotField numFmtId="165" showAll="0"/>
    <pivotField numFmtId="1" showAll="0"/>
    <pivotField numFmtId="166" showAll="0"/>
    <pivotField showAll="0"/>
    <pivotField dataField="1" numFmtId="166" showAll="0"/>
    <pivotField numFmtId="166" showAll="0"/>
    <pivotField numFmtId="166" showAll="0"/>
    <pivotField numFmtId="166" showAll="0"/>
    <pivotField showAll="0"/>
    <pivotField axis="axisRow" showAll="0">
      <items count="8">
        <item x="6"/>
        <item x="0"/>
        <item x="5"/>
        <item x="2"/>
        <item x="3"/>
        <item x="1"/>
        <item x="4"/>
        <item t="default"/>
      </items>
    </pivotField>
    <pivotField showAll="0"/>
  </pivotFields>
  <rowFields count="1">
    <field x="17"/>
  </rowFields>
  <rowItems count="8">
    <i>
      <x/>
    </i>
    <i>
      <x v="1"/>
    </i>
    <i>
      <x v="2"/>
    </i>
    <i>
      <x v="3"/>
    </i>
    <i>
      <x v="4"/>
    </i>
    <i>
      <x v="5"/>
    </i>
    <i>
      <x v="6"/>
    </i>
    <i t="grand">
      <x/>
    </i>
  </rowItems>
  <colItems count="1">
    <i/>
  </colItems>
  <dataFields count="1">
    <dataField name="Sum of Revenue" fld="12" baseField="0" baseItem="0" numFmtId="168"/>
  </dataFields>
  <formats count="24">
    <format dxfId="48">
      <pivotArea outline="0" collapsedLevelsAreSubtotals="1" fieldPosition="0">
        <references count="1">
          <reference field="4294967294" count="1" selected="0">
            <x v="0"/>
          </reference>
        </references>
      </pivotArea>
    </format>
    <format dxfId="47">
      <pivotArea outline="0" collapsedLevelsAreSubtotals="1" fieldPosition="0">
        <references count="1">
          <reference field="4294967294" count="1" selected="0">
            <x v="0"/>
          </reference>
        </references>
      </pivotArea>
    </format>
    <format dxfId="46">
      <pivotArea outline="0" collapsedLevelsAreSubtotals="1" fieldPosition="0">
        <references count="1">
          <reference field="4294967294" count="1" selected="0">
            <x v="0"/>
          </reference>
        </references>
      </pivotArea>
    </format>
    <format dxfId="45">
      <pivotArea outline="0" collapsedLevelsAreSubtotals="1" fieldPosition="0">
        <references count="1">
          <reference field="4294967294" count="1" selected="0">
            <x v="0"/>
          </reference>
        </references>
      </pivotArea>
    </format>
    <format dxfId="44">
      <pivotArea outline="0" collapsedLevelsAreSubtotals="1" fieldPosition="0">
        <references count="1">
          <reference field="4294967294" count="1" selected="0">
            <x v="0"/>
          </reference>
        </references>
      </pivotArea>
    </format>
    <format dxfId="43">
      <pivotArea outline="0" collapsedLevelsAreSubtotals="1" fieldPosition="0">
        <references count="1">
          <reference field="4294967294" count="1" selected="0">
            <x v="0"/>
          </reference>
        </references>
      </pivotArea>
    </format>
    <format dxfId="42">
      <pivotArea outline="0" collapsedLevelsAreSubtotals="1" fieldPosition="0">
        <references count="1">
          <reference field="4294967294" count="1" selected="0">
            <x v="0"/>
          </reference>
        </references>
      </pivotArea>
    </format>
    <format dxfId="41">
      <pivotArea outline="0" collapsedLevelsAreSubtotals="1" fieldPosition="0">
        <references count="1">
          <reference field="4294967294" count="1" selected="0">
            <x v="0"/>
          </reference>
        </references>
      </pivotArea>
    </format>
    <format dxfId="40">
      <pivotArea outline="0" collapsedLevelsAreSubtotals="1" fieldPosition="0">
        <references count="1">
          <reference field="4294967294" count="1" selected="0">
            <x v="0"/>
          </reference>
        </references>
      </pivotArea>
    </format>
    <format dxfId="39">
      <pivotArea outline="0" collapsedLevelsAreSubtotals="1" fieldPosition="0">
        <references count="1">
          <reference field="4294967294" count="1" selected="0">
            <x v="0"/>
          </reference>
        </references>
      </pivotArea>
    </format>
    <format dxfId="38">
      <pivotArea outline="0" collapsedLevelsAreSubtotals="1" fieldPosition="0">
        <references count="1">
          <reference field="4294967294" count="1" selected="0">
            <x v="0"/>
          </reference>
        </references>
      </pivotArea>
    </format>
    <format dxfId="37">
      <pivotArea outline="0" collapsedLevelsAreSubtotals="1" fieldPosition="0">
        <references count="1">
          <reference field="4294967294" count="1" selected="0">
            <x v="0"/>
          </reference>
        </references>
      </pivotArea>
    </format>
    <format dxfId="36">
      <pivotArea outline="0" collapsedLevelsAreSubtotals="1" fieldPosition="0">
        <references count="1">
          <reference field="4294967294" count="1" selected="0">
            <x v="0"/>
          </reference>
        </references>
      </pivotArea>
    </format>
    <format dxfId="35">
      <pivotArea outline="0" collapsedLevelsAreSubtotals="1" fieldPosition="0">
        <references count="1">
          <reference field="4294967294" count="1" selected="0">
            <x v="0"/>
          </reference>
        </references>
      </pivotArea>
    </format>
    <format dxfId="34">
      <pivotArea outline="0" collapsedLevelsAreSubtotals="1" fieldPosition="0">
        <references count="1">
          <reference field="4294967294" count="1" selected="0">
            <x v="0"/>
          </reference>
        </references>
      </pivotArea>
    </format>
    <format dxfId="33">
      <pivotArea outline="0" collapsedLevelsAreSubtotals="1" fieldPosition="0">
        <references count="1">
          <reference field="4294967294" count="1" selected="0">
            <x v="0"/>
          </reference>
        </references>
      </pivotArea>
    </format>
    <format dxfId="32">
      <pivotArea outline="0" collapsedLevelsAreSubtotals="1" fieldPosition="0">
        <references count="1">
          <reference field="4294967294" count="1" selected="0">
            <x v="0"/>
          </reference>
        </references>
      </pivotArea>
    </format>
    <format dxfId="31">
      <pivotArea outline="0" collapsedLevelsAreSubtotals="1" fieldPosition="0">
        <references count="1">
          <reference field="4294967294" count="1" selected="0">
            <x v="0"/>
          </reference>
        </references>
      </pivotArea>
    </format>
    <format dxfId="30">
      <pivotArea outline="0" collapsedLevelsAreSubtotals="1" fieldPosition="0">
        <references count="1">
          <reference field="4294967294" count="1" selected="0">
            <x v="0"/>
          </reference>
        </references>
      </pivotArea>
    </format>
    <format dxfId="29">
      <pivotArea outline="0" collapsedLevelsAreSubtotals="1" fieldPosition="0">
        <references count="1">
          <reference field="4294967294" count="1" selected="0">
            <x v="0"/>
          </reference>
        </references>
      </pivotArea>
    </format>
    <format dxfId="28">
      <pivotArea outline="0" collapsedLevelsAreSubtotals="1" fieldPosition="0">
        <references count="1">
          <reference field="4294967294" count="1" selected="0">
            <x v="0"/>
          </reference>
        </references>
      </pivotArea>
    </format>
    <format dxfId="27">
      <pivotArea outline="0" collapsedLevelsAreSubtotals="1" fieldPosition="0">
        <references count="1">
          <reference field="4294967294" count="1" selected="0">
            <x v="0"/>
          </reference>
        </references>
      </pivotArea>
    </format>
    <format dxfId="26">
      <pivotArea outline="0" collapsedLevelsAreSubtotals="1" fieldPosition="0">
        <references count="1">
          <reference field="4294967294" count="1" selected="0">
            <x v="0"/>
          </reference>
        </references>
      </pivotArea>
    </format>
    <format dxfId="25">
      <pivotArea outline="0" collapsedLevelsAreSubtotals="1" fieldPosition="0">
        <references count="1">
          <reference field="4294967294" count="1" selected="0">
            <x v="0"/>
          </reference>
        </references>
      </pivotArea>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04CF4A-BD1F-44B8-911B-6BF95D6C3B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K23:L26" firstHeaderRow="1" firstDataRow="1" firstDataCol="1"/>
  <pivotFields count="19">
    <pivotField dataField="1" showAll="0"/>
    <pivotField showAll="0"/>
    <pivotField showAll="0"/>
    <pivotField showAll="0"/>
    <pivotField numFmtId="14" showAll="0"/>
    <pivotField showAll="0"/>
    <pivotField showAll="0"/>
    <pivotField showAll="0"/>
    <pivotField numFmtId="165" showAll="0"/>
    <pivotField numFmtId="1" showAll="0"/>
    <pivotField numFmtId="166" showAll="0"/>
    <pivotField showAll="0"/>
    <pivotField numFmtId="166" showAll="0"/>
    <pivotField numFmtId="166" showAll="0"/>
    <pivotField numFmtId="166" showAll="0"/>
    <pivotField numFmtId="166" showAll="0"/>
    <pivotField axis="axisRow" showAll="0">
      <items count="3">
        <item x="0"/>
        <item x="1"/>
        <item t="default"/>
      </items>
    </pivotField>
    <pivotField showAll="0"/>
    <pivotField showAll="0">
      <items count="5">
        <item x="3"/>
        <item x="2"/>
        <item x="1"/>
        <item x="0"/>
        <item t="default"/>
      </items>
    </pivotField>
  </pivotFields>
  <rowFields count="1">
    <field x="16"/>
  </rowFields>
  <rowItems count="3">
    <i>
      <x/>
    </i>
    <i>
      <x v="1"/>
    </i>
    <i t="grand">
      <x/>
    </i>
  </rowItems>
  <colItems count="1">
    <i/>
  </colItems>
  <dataFields count="1">
    <dataField name="Count of Order ID" fld="0" subtotal="count" showDataAs="percentOfTotal" baseField="0" baseItem="1" numFmtId="10"/>
  </dataFields>
  <formats count="1">
    <format dxfId="49">
      <pivotArea collapsedLevelsAreSubtotals="1" fieldPosition="0">
        <references count="1">
          <reference field="16" count="0"/>
        </references>
      </pivotArea>
    </format>
  </formats>
  <chartFormats count="8">
    <chartFormat chart="0" format="0"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 chart="5" format="15" series="1">
      <pivotArea type="data" outline="0" fieldPosition="0">
        <references count="1">
          <reference field="4294967294" count="1" selected="0">
            <x v="0"/>
          </reference>
        </references>
      </pivotArea>
    </chartFormat>
    <chartFormat chart="5" format="16">
      <pivotArea type="data" outline="0" fieldPosition="0">
        <references count="2">
          <reference field="4294967294" count="1" selected="0">
            <x v="0"/>
          </reference>
          <reference field="16" count="1" selected="0">
            <x v="0"/>
          </reference>
        </references>
      </pivotArea>
    </chartFormat>
    <chartFormat chart="5" format="17">
      <pivotArea type="data" outline="0" fieldPosition="0">
        <references count="2">
          <reference field="4294967294" count="1" selected="0">
            <x v="0"/>
          </reference>
          <reference field="16" count="1" selected="0">
            <x v="1"/>
          </reference>
        </references>
      </pivotArea>
    </chartFormat>
    <chartFormat chart="8" format="18" series="1">
      <pivotArea type="data" outline="0" fieldPosition="0">
        <references count="1">
          <reference field="4294967294" count="1" selected="0">
            <x v="0"/>
          </reference>
        </references>
      </pivotArea>
    </chartFormat>
    <chartFormat chart="8" format="19">
      <pivotArea type="data" outline="0" fieldPosition="0">
        <references count="2">
          <reference field="4294967294" count="1" selected="0">
            <x v="0"/>
          </reference>
          <reference field="16" count="1" selected="0">
            <x v="0"/>
          </reference>
        </references>
      </pivotArea>
    </chartFormat>
    <chartFormat chart="8" format="20">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406685-F36F-4967-BCF5-F679E977782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14:J19" firstHeaderRow="1" firstDataRow="1" firstDataCol="1"/>
  <pivotFields count="19">
    <pivotField dataField="1" showAll="0"/>
    <pivotField showAll="0"/>
    <pivotField showAll="0"/>
    <pivotField showAll="0"/>
    <pivotField numFmtId="14" showAll="0"/>
    <pivotField showAll="0"/>
    <pivotField showAll="0"/>
    <pivotField showAll="0"/>
    <pivotField numFmtId="165" showAll="0"/>
    <pivotField numFmtId="1" showAll="0"/>
    <pivotField numFmtId="166" showAll="0"/>
    <pivotField showAll="0"/>
    <pivotField numFmtId="166" showAll="0"/>
    <pivotField numFmtId="166" showAll="0"/>
    <pivotField numFmtId="166" showAll="0"/>
    <pivotField numFmtId="166" showAll="0"/>
    <pivotField showAll="0"/>
    <pivotField showAll="0"/>
    <pivotField axis="axisRow" showAll="0">
      <items count="5">
        <item x="3"/>
        <item x="2"/>
        <item x="1"/>
        <item x="0"/>
        <item t="default"/>
      </items>
    </pivotField>
  </pivotFields>
  <rowFields count="1">
    <field x="18"/>
  </rowFields>
  <rowItems count="5">
    <i>
      <x/>
    </i>
    <i>
      <x v="1"/>
    </i>
    <i>
      <x v="2"/>
    </i>
    <i>
      <x v="3"/>
    </i>
    <i t="grand">
      <x/>
    </i>
  </rowItems>
  <colItems count="1">
    <i/>
  </colItems>
  <dataFields count="1">
    <dataField name="Count of Order ID" fld="0" subtotal="count" baseField="0" baseItem="1"/>
  </dataFields>
  <chartFormats count="5">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8" count="1" selected="0">
            <x v="0"/>
          </reference>
        </references>
      </pivotArea>
    </chartFormat>
    <chartFormat chart="2" format="12">
      <pivotArea type="data" outline="0" fieldPosition="0">
        <references count="2">
          <reference field="4294967294" count="1" selected="0">
            <x v="0"/>
          </reference>
          <reference field="18" count="1" selected="0">
            <x v="1"/>
          </reference>
        </references>
      </pivotArea>
    </chartFormat>
    <chartFormat chart="2" format="13">
      <pivotArea type="data" outline="0" fieldPosition="0">
        <references count="2">
          <reference field="4294967294" count="1" selected="0">
            <x v="0"/>
          </reference>
          <reference field="18" count="1" selected="0">
            <x v="2"/>
          </reference>
        </references>
      </pivotArea>
    </chartFormat>
    <chartFormat chart="2" format="14">
      <pivotArea type="data" outline="0" fieldPosition="0">
        <references count="2">
          <reference field="4294967294" count="1" selected="0">
            <x v="0"/>
          </reference>
          <reference field="1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7E4BD1-04A3-41FA-83BA-F143D892E66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F6" firstHeaderRow="0" firstDataRow="1" firstDataCol="0"/>
  <pivotFields count="19">
    <pivotField dataField="1" showAll="0"/>
    <pivotField showAll="0"/>
    <pivotField showAll="0"/>
    <pivotField showAll="0"/>
    <pivotField numFmtId="14" showAll="0"/>
    <pivotField showAll="0"/>
    <pivotField showAll="0"/>
    <pivotField showAll="0"/>
    <pivotField numFmtId="165" showAll="0"/>
    <pivotField numFmtId="1" showAll="0"/>
    <pivotField numFmtId="166" showAll="0"/>
    <pivotField showAll="0"/>
    <pivotField dataField="1" numFmtId="166" showAll="0"/>
    <pivotField dataField="1" numFmtId="166" showAll="0"/>
    <pivotField dataField="1" numFmtId="166" showAll="0"/>
    <pivotField numFmtId="166" showAll="0"/>
    <pivotField showAll="0"/>
    <pivotField showAll="0"/>
    <pivotField showAll="0"/>
  </pivotFields>
  <rowItems count="1">
    <i/>
  </rowItems>
  <colFields count="1">
    <field x="-2"/>
  </colFields>
  <colItems count="4">
    <i>
      <x/>
    </i>
    <i i="1">
      <x v="1"/>
    </i>
    <i i="2">
      <x v="2"/>
    </i>
    <i i="3">
      <x v="3"/>
    </i>
  </colItems>
  <dataFields count="4">
    <dataField name="Sum of Revenue" fld="12" baseField="0" baseItem="0" numFmtId="168"/>
    <dataField name="Sum of Cost" fld="13" baseField="0" baseItem="0" numFmtId="168"/>
    <dataField name="Sum of Profit" fld="14" baseField="0" baseItem="0" numFmtId="168"/>
    <dataField name="Count of Order ID" fld="0" subtotal="count" baseField="0" baseItem="1"/>
  </dataFields>
  <formats count="24">
    <format dxfId="73">
      <pivotArea outline="0" collapsedLevelsAreSubtotals="1" fieldPosition="0">
        <references count="1">
          <reference field="4294967294" count="3" selected="0">
            <x v="0"/>
            <x v="1"/>
            <x v="2"/>
          </reference>
        </references>
      </pivotArea>
    </format>
    <format dxfId="72">
      <pivotArea outline="0" collapsedLevelsAreSubtotals="1" fieldPosition="0">
        <references count="1">
          <reference field="4294967294" count="3" selected="0">
            <x v="0"/>
            <x v="1"/>
            <x v="2"/>
          </reference>
        </references>
      </pivotArea>
    </format>
    <format dxfId="71">
      <pivotArea outline="0" collapsedLevelsAreSubtotals="1" fieldPosition="0">
        <references count="1">
          <reference field="4294967294" count="3" selected="0">
            <x v="0"/>
            <x v="1"/>
            <x v="2"/>
          </reference>
        </references>
      </pivotArea>
    </format>
    <format dxfId="70">
      <pivotArea outline="0" collapsedLevelsAreSubtotals="1" fieldPosition="0">
        <references count="1">
          <reference field="4294967294" count="3" selected="0">
            <x v="0"/>
            <x v="1"/>
            <x v="2"/>
          </reference>
        </references>
      </pivotArea>
    </format>
    <format dxfId="69">
      <pivotArea outline="0" collapsedLevelsAreSubtotals="1" fieldPosition="0">
        <references count="1">
          <reference field="4294967294" count="3" selected="0">
            <x v="0"/>
            <x v="1"/>
            <x v="2"/>
          </reference>
        </references>
      </pivotArea>
    </format>
    <format dxfId="68">
      <pivotArea outline="0" collapsedLevelsAreSubtotals="1" fieldPosition="0">
        <references count="1">
          <reference field="4294967294" count="3" selected="0">
            <x v="0"/>
            <x v="1"/>
            <x v="2"/>
          </reference>
        </references>
      </pivotArea>
    </format>
    <format dxfId="67">
      <pivotArea outline="0" collapsedLevelsAreSubtotals="1" fieldPosition="0">
        <references count="1">
          <reference field="4294967294" count="3" selected="0">
            <x v="0"/>
            <x v="1"/>
            <x v="2"/>
          </reference>
        </references>
      </pivotArea>
    </format>
    <format dxfId="66">
      <pivotArea outline="0" collapsedLevelsAreSubtotals="1" fieldPosition="0">
        <references count="1">
          <reference field="4294967294" count="3" selected="0">
            <x v="0"/>
            <x v="1"/>
            <x v="2"/>
          </reference>
        </references>
      </pivotArea>
    </format>
    <format dxfId="65">
      <pivotArea outline="0" collapsedLevelsAreSubtotals="1" fieldPosition="0">
        <references count="1">
          <reference field="4294967294" count="3" selected="0">
            <x v="0"/>
            <x v="1"/>
            <x v="2"/>
          </reference>
        </references>
      </pivotArea>
    </format>
    <format dxfId="64">
      <pivotArea outline="0" collapsedLevelsAreSubtotals="1" fieldPosition="0">
        <references count="1">
          <reference field="4294967294" count="3" selected="0">
            <x v="0"/>
            <x v="1"/>
            <x v="2"/>
          </reference>
        </references>
      </pivotArea>
    </format>
    <format dxfId="63">
      <pivotArea outline="0" collapsedLevelsAreSubtotals="1" fieldPosition="0">
        <references count="1">
          <reference field="4294967294" count="3" selected="0">
            <x v="0"/>
            <x v="1"/>
            <x v="2"/>
          </reference>
        </references>
      </pivotArea>
    </format>
    <format dxfId="62">
      <pivotArea outline="0" collapsedLevelsAreSubtotals="1" fieldPosition="0">
        <references count="1">
          <reference field="4294967294" count="3" selected="0">
            <x v="0"/>
            <x v="1"/>
            <x v="2"/>
          </reference>
        </references>
      </pivotArea>
    </format>
    <format dxfId="61">
      <pivotArea outline="0" collapsedLevelsAreSubtotals="1" fieldPosition="0">
        <references count="1">
          <reference field="4294967294" count="1" selected="0">
            <x v="0"/>
          </reference>
        </references>
      </pivotArea>
    </format>
    <format dxfId="60">
      <pivotArea outline="0" collapsedLevelsAreSubtotals="1" fieldPosition="0">
        <references count="1">
          <reference field="4294967294" count="1" selected="0">
            <x v="0"/>
          </reference>
        </references>
      </pivotArea>
    </format>
    <format dxfId="59">
      <pivotArea outline="0" collapsedLevelsAreSubtotals="1" fieldPosition="0">
        <references count="1">
          <reference field="4294967294" count="1" selected="0">
            <x v="0"/>
          </reference>
        </references>
      </pivotArea>
    </format>
    <format dxfId="58">
      <pivotArea outline="0" collapsedLevelsAreSubtotals="1" fieldPosition="0">
        <references count="1">
          <reference field="4294967294" count="1" selected="0">
            <x v="0"/>
          </reference>
        </references>
      </pivotArea>
    </format>
    <format dxfId="57">
      <pivotArea outline="0" collapsedLevelsAreSubtotals="1" fieldPosition="0">
        <references count="1">
          <reference field="4294967294" count="1" selected="0">
            <x v="0"/>
          </reference>
        </references>
      </pivotArea>
    </format>
    <format dxfId="56">
      <pivotArea outline="0" collapsedLevelsAreSubtotals="1" fieldPosition="0">
        <references count="1">
          <reference field="4294967294" count="1" selected="0">
            <x v="0"/>
          </reference>
        </references>
      </pivotArea>
    </format>
    <format dxfId="55">
      <pivotArea outline="0" collapsedLevelsAreSubtotals="1" fieldPosition="0">
        <references count="1">
          <reference field="4294967294" count="1" selected="0">
            <x v="0"/>
          </reference>
        </references>
      </pivotArea>
    </format>
    <format dxfId="54">
      <pivotArea outline="0" collapsedLevelsAreSubtotals="1" fieldPosition="0">
        <references count="1">
          <reference field="4294967294" count="1" selected="0">
            <x v="0"/>
          </reference>
        </references>
      </pivotArea>
    </format>
    <format dxfId="53">
      <pivotArea outline="0" collapsedLevelsAreSubtotals="1" fieldPosition="0">
        <references count="1">
          <reference field="4294967294" count="1" selected="0">
            <x v="0"/>
          </reference>
        </references>
      </pivotArea>
    </format>
    <format dxfId="52">
      <pivotArea outline="0" collapsedLevelsAreSubtotals="1" fieldPosition="0">
        <references count="1">
          <reference field="4294967294" count="1" selected="0">
            <x v="0"/>
          </reference>
        </references>
      </pivotArea>
    </format>
    <format dxfId="51">
      <pivotArea outline="0" collapsedLevelsAreSubtotals="1" fieldPosition="0">
        <references count="1">
          <reference field="4294967294" count="1" selected="0">
            <x v="0"/>
          </reference>
        </references>
      </pivotArea>
    </format>
    <format dxfId="50">
      <pivotArea outline="0" collapsedLevelsAreSubtotals="1" fieldPosition="0">
        <references count="1">
          <reference field="4294967294" count="3" selected="0">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D81560-BA37-46A2-AB71-FED6E5AC1C0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H32:I40" firstHeaderRow="1" firstDataRow="1" firstDataCol="1"/>
  <pivotFields count="19">
    <pivotField showAll="0"/>
    <pivotField showAll="0"/>
    <pivotField showAll="0">
      <items count="6">
        <item x="2"/>
        <item x="1"/>
        <item x="0"/>
        <item x="3"/>
        <item x="4"/>
        <item t="default"/>
      </items>
    </pivotField>
    <pivotField showAll="0"/>
    <pivotField numFmtId="14" showAll="0"/>
    <pivotField showAll="0"/>
    <pivotField showAll="0">
      <items count="13">
        <item x="10"/>
        <item x="7"/>
        <item x="3"/>
        <item x="11"/>
        <item x="0"/>
        <item x="5"/>
        <item x="2"/>
        <item x="9"/>
        <item x="8"/>
        <item x="1"/>
        <item x="4"/>
        <item x="6"/>
        <item t="default"/>
      </items>
    </pivotField>
    <pivotField axis="axisRow" showAll="0">
      <items count="8">
        <item x="0"/>
        <item x="1"/>
        <item x="2"/>
        <item x="3"/>
        <item x="6"/>
        <item x="5"/>
        <item x="4"/>
        <item t="default"/>
      </items>
    </pivotField>
    <pivotField numFmtId="165" showAll="0"/>
    <pivotField numFmtId="1" showAll="0"/>
    <pivotField numFmtId="166" showAll="0"/>
    <pivotField showAll="0"/>
    <pivotField dataField="1" numFmtId="166" showAll="0"/>
    <pivotField numFmtId="166" showAll="0"/>
    <pivotField numFmtId="166" showAll="0"/>
    <pivotField numFmtId="166" showAll="0"/>
    <pivotField showAll="0"/>
    <pivotField showAll="0">
      <items count="8">
        <item x="6"/>
        <item x="0"/>
        <item x="5"/>
        <item x="2"/>
        <item x="3"/>
        <item x="1"/>
        <item x="4"/>
        <item t="default"/>
      </items>
    </pivotField>
    <pivotField showAll="0"/>
  </pivotFields>
  <rowFields count="1">
    <field x="7"/>
  </rowFields>
  <rowItems count="8">
    <i>
      <x/>
    </i>
    <i>
      <x v="1"/>
    </i>
    <i>
      <x v="2"/>
    </i>
    <i>
      <x v="3"/>
    </i>
    <i>
      <x v="4"/>
    </i>
    <i>
      <x v="5"/>
    </i>
    <i>
      <x v="6"/>
    </i>
    <i t="grand">
      <x/>
    </i>
  </rowItems>
  <colItems count="1">
    <i/>
  </colItems>
  <dataFields count="1">
    <dataField name="Sum of Revenue" fld="12" baseField="0" baseItem="0" numFmtId="168"/>
  </dataFields>
  <formats count="24">
    <format dxfId="97">
      <pivotArea outline="0" collapsedLevelsAreSubtotals="1" fieldPosition="0">
        <references count="1">
          <reference field="4294967294" count="1" selected="0">
            <x v="0"/>
          </reference>
        </references>
      </pivotArea>
    </format>
    <format dxfId="96">
      <pivotArea outline="0" collapsedLevelsAreSubtotals="1" fieldPosition="0">
        <references count="1">
          <reference field="4294967294" count="1" selected="0">
            <x v="0"/>
          </reference>
        </references>
      </pivotArea>
    </format>
    <format dxfId="95">
      <pivotArea outline="0" collapsedLevelsAreSubtotals="1" fieldPosition="0">
        <references count="1">
          <reference field="4294967294" count="1" selected="0">
            <x v="0"/>
          </reference>
        </references>
      </pivotArea>
    </format>
    <format dxfId="94">
      <pivotArea outline="0" collapsedLevelsAreSubtotals="1" fieldPosition="0">
        <references count="1">
          <reference field="4294967294" count="1" selected="0">
            <x v="0"/>
          </reference>
        </references>
      </pivotArea>
    </format>
    <format dxfId="93">
      <pivotArea outline="0" collapsedLevelsAreSubtotals="1" fieldPosition="0">
        <references count="1">
          <reference field="4294967294" count="1" selected="0">
            <x v="0"/>
          </reference>
        </references>
      </pivotArea>
    </format>
    <format dxfId="92">
      <pivotArea outline="0" collapsedLevelsAreSubtotals="1" fieldPosition="0">
        <references count="1">
          <reference field="4294967294" count="1" selected="0">
            <x v="0"/>
          </reference>
        </references>
      </pivotArea>
    </format>
    <format dxfId="91">
      <pivotArea outline="0" collapsedLevelsAreSubtotals="1" fieldPosition="0">
        <references count="1">
          <reference field="4294967294" count="1" selected="0">
            <x v="0"/>
          </reference>
        </references>
      </pivotArea>
    </format>
    <format dxfId="90">
      <pivotArea outline="0" collapsedLevelsAreSubtotals="1" fieldPosition="0">
        <references count="1">
          <reference field="4294967294" count="1" selected="0">
            <x v="0"/>
          </reference>
        </references>
      </pivotArea>
    </format>
    <format dxfId="89">
      <pivotArea outline="0" collapsedLevelsAreSubtotals="1" fieldPosition="0">
        <references count="1">
          <reference field="4294967294" count="1" selected="0">
            <x v="0"/>
          </reference>
        </references>
      </pivotArea>
    </format>
    <format dxfId="88">
      <pivotArea outline="0" collapsedLevelsAreSubtotals="1" fieldPosition="0">
        <references count="1">
          <reference field="4294967294" count="1" selected="0">
            <x v="0"/>
          </reference>
        </references>
      </pivotArea>
    </format>
    <format dxfId="87">
      <pivotArea outline="0" collapsedLevelsAreSubtotals="1" fieldPosition="0">
        <references count="1">
          <reference field="4294967294" count="1" selected="0">
            <x v="0"/>
          </reference>
        </references>
      </pivotArea>
    </format>
    <format dxfId="86">
      <pivotArea outline="0" collapsedLevelsAreSubtotals="1" fieldPosition="0">
        <references count="1">
          <reference field="4294967294" count="1" selected="0">
            <x v="0"/>
          </reference>
        </references>
      </pivotArea>
    </format>
    <format dxfId="85">
      <pivotArea outline="0" collapsedLevelsAreSubtotals="1" fieldPosition="0">
        <references count="1">
          <reference field="4294967294" count="1" selected="0">
            <x v="0"/>
          </reference>
        </references>
      </pivotArea>
    </format>
    <format dxfId="84">
      <pivotArea outline="0" collapsedLevelsAreSubtotals="1" fieldPosition="0">
        <references count="1">
          <reference field="4294967294" count="1" selected="0">
            <x v="0"/>
          </reference>
        </references>
      </pivotArea>
    </format>
    <format dxfId="83">
      <pivotArea outline="0" collapsedLevelsAreSubtotals="1" fieldPosition="0">
        <references count="1">
          <reference field="4294967294" count="1" selected="0">
            <x v="0"/>
          </reference>
        </references>
      </pivotArea>
    </format>
    <format dxfId="82">
      <pivotArea outline="0" collapsedLevelsAreSubtotals="1" fieldPosition="0">
        <references count="1">
          <reference field="4294967294" count="1" selected="0">
            <x v="0"/>
          </reference>
        </references>
      </pivotArea>
    </format>
    <format dxfId="81">
      <pivotArea outline="0" collapsedLevelsAreSubtotals="1" fieldPosition="0">
        <references count="1">
          <reference field="4294967294" count="1" selected="0">
            <x v="0"/>
          </reference>
        </references>
      </pivotArea>
    </format>
    <format dxfId="80">
      <pivotArea outline="0" collapsedLevelsAreSubtotals="1" fieldPosition="0">
        <references count="1">
          <reference field="4294967294" count="1" selected="0">
            <x v="0"/>
          </reference>
        </references>
      </pivotArea>
    </format>
    <format dxfId="79">
      <pivotArea outline="0" collapsedLevelsAreSubtotals="1" fieldPosition="0">
        <references count="1">
          <reference field="4294967294" count="1" selected="0">
            <x v="0"/>
          </reference>
        </references>
      </pivotArea>
    </format>
    <format dxfId="78">
      <pivotArea outline="0" collapsedLevelsAreSubtotals="1" fieldPosition="0">
        <references count="1">
          <reference field="4294967294" count="1" selected="0">
            <x v="0"/>
          </reference>
        </references>
      </pivotArea>
    </format>
    <format dxfId="77">
      <pivotArea outline="0" collapsedLevelsAreSubtotals="1" fieldPosition="0">
        <references count="1">
          <reference field="4294967294" count="1" selected="0">
            <x v="0"/>
          </reference>
        </references>
      </pivotArea>
    </format>
    <format dxfId="76">
      <pivotArea outline="0" collapsedLevelsAreSubtotals="1" fieldPosition="0">
        <references count="1">
          <reference field="4294967294" count="1" selected="0">
            <x v="0"/>
          </reference>
        </references>
      </pivotArea>
    </format>
    <format dxfId="75">
      <pivotArea outline="0" collapsedLevelsAreSubtotals="1" fieldPosition="0">
        <references count="1">
          <reference field="4294967294" count="1" selected="0">
            <x v="0"/>
          </reference>
        </references>
      </pivotArea>
    </format>
    <format dxfId="74">
      <pivotArea outline="0" collapsedLevelsAreSubtotals="1" fieldPosition="0">
        <references count="1">
          <reference field="4294967294" count="1" selected="0">
            <x v="0"/>
          </reference>
        </references>
      </pivotArea>
    </format>
  </formats>
  <chartFormats count="7">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F7C1AE9-E9EB-4310-AE10-4B760464A6B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C32:F45" firstHeaderRow="0" firstDataRow="1" firstDataCol="1"/>
  <pivotFields count="19">
    <pivotField showAll="0"/>
    <pivotField showAll="0"/>
    <pivotField showAll="0">
      <items count="6">
        <item x="2"/>
        <item x="1"/>
        <item x="0"/>
        <item x="3"/>
        <item x="4"/>
        <item t="default"/>
      </items>
    </pivotField>
    <pivotField showAll="0"/>
    <pivotField numFmtId="14" showAll="0"/>
    <pivotField showAll="0"/>
    <pivotField axis="axisRow" showAll="0">
      <items count="13">
        <item x="10"/>
        <item x="7"/>
        <item x="3"/>
        <item x="11"/>
        <item x="0"/>
        <item x="5"/>
        <item x="2"/>
        <item x="9"/>
        <item x="8"/>
        <item x="1"/>
        <item x="4"/>
        <item x="6"/>
        <item t="default"/>
      </items>
    </pivotField>
    <pivotField showAll="0"/>
    <pivotField numFmtId="165" showAll="0"/>
    <pivotField numFmtId="1" showAll="0"/>
    <pivotField numFmtId="166" showAll="0"/>
    <pivotField showAll="0"/>
    <pivotField dataField="1" numFmtId="166" showAll="0"/>
    <pivotField dataField="1" numFmtId="166" showAll="0"/>
    <pivotField dataField="1" numFmtId="166" showAll="0"/>
    <pivotField numFmtId="166" showAll="0"/>
    <pivotField showAll="0"/>
    <pivotField showAll="0">
      <items count="8">
        <item x="6"/>
        <item x="0"/>
        <item x="5"/>
        <item x="2"/>
        <item x="3"/>
        <item x="1"/>
        <item x="4"/>
        <item t="default"/>
      </items>
    </pivotField>
    <pivotField showAll="0"/>
  </pivotFields>
  <rowFields count="1">
    <field x="6"/>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Revenue" fld="12" baseField="0" baseItem="0" numFmtId="168"/>
    <dataField name="Sum of Cost" fld="13" baseField="0" baseItem="0" numFmtId="166"/>
    <dataField name="Sum of Profit" fld="14" baseField="0" baseItem="0" numFmtId="166"/>
  </dataFields>
  <formats count="24">
    <format dxfId="121">
      <pivotArea outline="0" collapsedLevelsAreSubtotals="1" fieldPosition="0">
        <references count="1">
          <reference field="4294967294" count="1" selected="0">
            <x v="0"/>
          </reference>
        </references>
      </pivotArea>
    </format>
    <format dxfId="120">
      <pivotArea outline="0" collapsedLevelsAreSubtotals="1" fieldPosition="0">
        <references count="1">
          <reference field="4294967294" count="1" selected="0">
            <x v="0"/>
          </reference>
        </references>
      </pivotArea>
    </format>
    <format dxfId="119">
      <pivotArea outline="0" collapsedLevelsAreSubtotals="1" fieldPosition="0">
        <references count="1">
          <reference field="4294967294" count="1" selected="0">
            <x v="0"/>
          </reference>
        </references>
      </pivotArea>
    </format>
    <format dxfId="118">
      <pivotArea outline="0" collapsedLevelsAreSubtotals="1" fieldPosition="0">
        <references count="1">
          <reference field="4294967294" count="1" selected="0">
            <x v="0"/>
          </reference>
        </references>
      </pivotArea>
    </format>
    <format dxfId="117">
      <pivotArea outline="0" collapsedLevelsAreSubtotals="1" fieldPosition="0">
        <references count="1">
          <reference field="4294967294" count="1" selected="0">
            <x v="0"/>
          </reference>
        </references>
      </pivotArea>
    </format>
    <format dxfId="116">
      <pivotArea outline="0" collapsedLevelsAreSubtotals="1" fieldPosition="0">
        <references count="1">
          <reference field="4294967294" count="1" selected="0">
            <x v="0"/>
          </reference>
        </references>
      </pivotArea>
    </format>
    <format dxfId="115">
      <pivotArea outline="0" collapsedLevelsAreSubtotals="1" fieldPosition="0">
        <references count="1">
          <reference field="4294967294" count="1" selected="0">
            <x v="0"/>
          </reference>
        </references>
      </pivotArea>
    </format>
    <format dxfId="114">
      <pivotArea outline="0" collapsedLevelsAreSubtotals="1" fieldPosition="0">
        <references count="1">
          <reference field="4294967294" count="1" selected="0">
            <x v="0"/>
          </reference>
        </references>
      </pivotArea>
    </format>
    <format dxfId="113">
      <pivotArea outline="0" collapsedLevelsAreSubtotals="1" fieldPosition="0">
        <references count="1">
          <reference field="4294967294" count="1" selected="0">
            <x v="0"/>
          </reference>
        </references>
      </pivotArea>
    </format>
    <format dxfId="112">
      <pivotArea outline="0" collapsedLevelsAreSubtotals="1" fieldPosition="0">
        <references count="1">
          <reference field="4294967294" count="1" selected="0">
            <x v="0"/>
          </reference>
        </references>
      </pivotArea>
    </format>
    <format dxfId="111">
      <pivotArea outline="0" collapsedLevelsAreSubtotals="1" fieldPosition="0">
        <references count="1">
          <reference field="4294967294" count="1" selected="0">
            <x v="0"/>
          </reference>
        </references>
      </pivotArea>
    </format>
    <format dxfId="110">
      <pivotArea outline="0" collapsedLevelsAreSubtotals="1" fieldPosition="0">
        <references count="1">
          <reference field="4294967294" count="1" selected="0">
            <x v="0"/>
          </reference>
        </references>
      </pivotArea>
    </format>
    <format dxfId="109">
      <pivotArea outline="0" collapsedLevelsAreSubtotals="1" fieldPosition="0">
        <references count="1">
          <reference field="4294967294" count="1" selected="0">
            <x v="0"/>
          </reference>
        </references>
      </pivotArea>
    </format>
    <format dxfId="108">
      <pivotArea outline="0" collapsedLevelsAreSubtotals="1" fieldPosition="0">
        <references count="1">
          <reference field="4294967294" count="1" selected="0">
            <x v="0"/>
          </reference>
        </references>
      </pivotArea>
    </format>
    <format dxfId="107">
      <pivotArea outline="0" collapsedLevelsAreSubtotals="1" fieldPosition="0">
        <references count="1">
          <reference field="4294967294" count="1" selected="0">
            <x v="0"/>
          </reference>
        </references>
      </pivotArea>
    </format>
    <format dxfId="106">
      <pivotArea outline="0" collapsedLevelsAreSubtotals="1" fieldPosition="0">
        <references count="1">
          <reference field="4294967294" count="1" selected="0">
            <x v="0"/>
          </reference>
        </references>
      </pivotArea>
    </format>
    <format dxfId="105">
      <pivotArea outline="0" collapsedLevelsAreSubtotals="1" fieldPosition="0">
        <references count="1">
          <reference field="4294967294" count="1" selected="0">
            <x v="0"/>
          </reference>
        </references>
      </pivotArea>
    </format>
    <format dxfId="104">
      <pivotArea outline="0" collapsedLevelsAreSubtotals="1" fieldPosition="0">
        <references count="1">
          <reference field="4294967294" count="1" selected="0">
            <x v="0"/>
          </reference>
        </references>
      </pivotArea>
    </format>
    <format dxfId="103">
      <pivotArea outline="0" collapsedLevelsAreSubtotals="1" fieldPosition="0">
        <references count="1">
          <reference field="4294967294" count="1" selected="0">
            <x v="0"/>
          </reference>
        </references>
      </pivotArea>
    </format>
    <format dxfId="102">
      <pivotArea outline="0" collapsedLevelsAreSubtotals="1" fieldPosition="0">
        <references count="1">
          <reference field="4294967294" count="1" selected="0">
            <x v="0"/>
          </reference>
        </references>
      </pivotArea>
    </format>
    <format dxfId="101">
      <pivotArea outline="0" collapsedLevelsAreSubtotals="1" fieldPosition="0">
        <references count="1">
          <reference field="4294967294" count="1" selected="0">
            <x v="0"/>
          </reference>
        </references>
      </pivotArea>
    </format>
    <format dxfId="100">
      <pivotArea outline="0" collapsedLevelsAreSubtotals="1" fieldPosition="0">
        <references count="1">
          <reference field="4294967294" count="1" selected="0">
            <x v="0"/>
          </reference>
        </references>
      </pivotArea>
    </format>
    <format dxfId="99">
      <pivotArea outline="0" collapsedLevelsAreSubtotals="1" fieldPosition="0">
        <references count="1">
          <reference field="4294967294" count="1" selected="0">
            <x v="0"/>
          </reference>
        </references>
      </pivotArea>
    </format>
    <format dxfId="98">
      <pivotArea outline="0" collapsedLevelsAreSubtotals="1" fieldPosition="0">
        <references count="1">
          <reference field="4294967294" count="1" selected="0">
            <x v="0"/>
          </reference>
        </references>
      </pivotArea>
    </format>
  </formats>
  <chartFormats count="11">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2"/>
          </reference>
        </references>
      </pivotArea>
    </chartFormat>
    <chartFormat chart="14" format="6"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1"/>
          </reference>
        </references>
      </pivotArea>
    </chartFormat>
    <chartFormat chart="1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FE605DE2-8B6C-4314-A6F3-A1791E23578E}" sourceName="Product Category">
  <pivotTables>
    <pivotTable tabId="13" name="PivotTable3"/>
  </pivotTables>
  <data>
    <tabular pivotCacheId="1852830141">
      <items count="5">
        <i x="2" s="1"/>
        <i x="1" s="1"/>
        <i x="0"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DAE208C-ABAE-4463-A8FD-721B2E628C9A}" sourceName="Country">
  <pivotTables>
    <pivotTable tabId="13" name="PivotTable3"/>
  </pivotTables>
  <data>
    <tabular pivotCacheId="1852830141">
      <items count="7">
        <i x="6" s="1"/>
        <i x="0" s="1"/>
        <i x="5" s="1"/>
        <i x="2" s="1"/>
        <i x="3"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CDC213E-83C4-4747-9E57-1D2284CE0D5F}" sourceName="Year">
  <pivotTables>
    <pivotTable tabId="13" name="PivotTable3"/>
  </pivotTables>
  <data>
    <tabular pivotCacheId="185283014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444B92E-6C7B-483C-98BF-4036443DAC62}" sourceName="Month">
  <pivotTables>
    <pivotTable tabId="13" name="PivotTable3"/>
  </pivotTables>
  <data>
    <tabular pivotCacheId="1852830141">
      <items count="12">
        <i x="10" s="1"/>
        <i x="7" s="1"/>
        <i x="3" s="1"/>
        <i x="11" s="1"/>
        <i x="0" s="1"/>
        <i x="5" s="1"/>
        <i x="2" s="1"/>
        <i x="9" s="1"/>
        <i x="8" s="1"/>
        <i x="1" s="1"/>
        <i x="4"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63BD611E-0A4C-4E96-BC0A-3A64F0F61AA0}" cache="Slicer_Product_Category" caption="Product Category" rowHeight="241300"/>
  <slicer name="Country" xr10:uid="{ACB49F69-3FB6-427C-A34E-468CD08914F7}" cache="Slicer_Country" caption="Count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1" xr10:uid="{82110D28-BF4D-45D5-A6E3-0ABF0DAE7AF4}" cache="Slicer_Product_Category" caption="Product Category" rowHeight="241300"/>
  <slicer name="Country 1" xr10:uid="{D7E67D77-E3EA-431D-B118-BE7094884794}" cache="Slicer_Country" caption="Country" rowHeight="241300"/>
  <slicer name="Country 2" xr10:uid="{8D8485B9-39C0-433C-9A1A-1E5F62AFA6C2}" cache="Slicer_Country" caption="Country" rowHeight="241300"/>
  <slicer name="Year" xr10:uid="{B752450C-C05D-4D81-9BAC-236521582808}" cache="Slicer_Year" caption="Year" showCaption="0" rowHeight="241300"/>
  <slicer name="Month" xr10:uid="{A0CFEF7E-5E54-4D0B-8C00-E72D25C986C2}" cache="Slicer_Month" caption="Month" columnCount="1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04B934-7F69-4FB9-AC5F-21D9817BE728}" name="Table1" displayName="Table1" ref="A1:S556" totalsRowShown="0">
  <autoFilter ref="A1:S556" xr:uid="{6004B934-7F69-4FB9-AC5F-21D9817BE728}"/>
  <tableColumns count="19">
    <tableColumn id="1" xr3:uid="{8E7E1861-3641-4A53-928C-08D975D5715F}" name="Order ID"/>
    <tableColumn id="2" xr3:uid="{E5340BBD-2C99-47EA-880E-52F081493EBD}" name="Customer Name"/>
    <tableColumn id="3" xr3:uid="{EF3055D8-5E1F-46A3-AE4D-2612D541C289}" name="Product Category"/>
    <tableColumn id="4" xr3:uid="{C100C0BC-B44D-4352-B7A0-810D0549184C}" name="Product Name"/>
    <tableColumn id="5" xr3:uid="{EF8D0629-23A6-460C-B007-5AE046829316}" name="Order Date" dataDxfId="132"/>
    <tableColumn id="16" xr3:uid="{A28B1741-BE14-467A-B4CC-8AF5F1138C69}" name="Year" dataDxfId="131">
      <calculatedColumnFormula>TEXT(Table1[[#This Row],[Order Date]],"YYYY")</calculatedColumnFormula>
    </tableColumn>
    <tableColumn id="17" xr3:uid="{F023BC8F-BAA2-492B-837D-35DE40841F16}" name="Month" dataDxfId="130">
      <calculatedColumnFormula>TEXT(Table1[[#This Row],[Order Date]],"MMM")</calculatedColumnFormula>
    </tableColumn>
    <tableColumn id="18" xr3:uid="{3931C210-05F0-4FC6-81BF-55AC6A3BE546}" name="Day" dataDxfId="129">
      <calculatedColumnFormula>TEXT(Table1[[#This Row],[Order Date]],"DDD")</calculatedColumnFormula>
    </tableColumn>
    <tableColumn id="6" xr3:uid="{9897BB1E-7C70-4757-AF24-D64568D9B025}" name="Delivered Date" dataDxfId="128"/>
    <tableColumn id="19" xr3:uid="{377C4BA5-8813-4DDF-8218-E13FC1B136D5}" name="Delivery Time" dataDxfId="127">
      <calculatedColumnFormula>_xlfn.DAYS(Table1[[#This Row],[Delivered Date]],Table1[[#This Row],[Order Date]])</calculatedColumnFormula>
    </tableColumn>
    <tableColumn id="8" xr3:uid="{F92C0A45-6F4B-4ECA-AB78-CA95EACFCE1E}" name="Unit Price" dataDxfId="126" dataCellStyle="Currency"/>
    <tableColumn id="7" xr3:uid="{5AC35E3C-A615-46BB-854A-70BF74DE16A8}" name="Quantity"/>
    <tableColumn id="12" xr3:uid="{FEBC6E7E-F10C-47B7-BA53-7E7D9EC15133}" name="Revenue" dataDxfId="125" dataCellStyle="Currency">
      <calculatedColumnFormula>Table1[[#This Row],[Quantity]]*Table1[[#This Row],[Unit Price]]</calculatedColumnFormula>
    </tableColumn>
    <tableColumn id="14" xr3:uid="{F9CF1EE9-D74F-4B3E-8CA1-453904DA0C67}" name="Cost" dataDxfId="124" dataCellStyle="Currency">
      <calculatedColumnFormula>Table1[[#This Row],[Revenue]]*Table1[[#This Row],[Cost Percentage]]</calculatedColumnFormula>
    </tableColumn>
    <tableColumn id="15" xr3:uid="{41158C63-F740-43E9-853C-AFC459F68487}" name="Profit" dataDxfId="123" dataCellStyle="Currency">
      <calculatedColumnFormula>Table1[[#This Row],[Revenue]]-Table1[[#This Row],[Cost]]</calculatedColumnFormula>
    </tableColumn>
    <tableColumn id="13" xr3:uid="{7877DB3A-3167-4DEA-B850-65E883D84C7E}" name="Cost Percentage" dataDxfId="122" dataCellStyle="Currency">
      <calculatedColumnFormula>_xlfn.XLOOKUP(Table1[[#This Row],[Product Name]],cost[Product Name],cost[Cost Percentage])</calculatedColumnFormula>
    </tableColumn>
    <tableColumn id="9" xr3:uid="{1644ACDF-C0EB-4F5E-8A9D-F180A1FF1B22}" name="Status"/>
    <tableColumn id="10" xr3:uid="{E9BF6B69-8760-475D-9B3B-40CE3AD179A9}" name="Country"/>
    <tableColumn id="11" xr3:uid="{233D3CFD-D6E9-48FD-A97D-956E21C32B5B}" name="Payment Metho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C97D997-C0FC-4751-8819-B819C34EAD9E}" name="cost" displayName="cost" ref="A1:B26" totalsRowShown="0">
  <autoFilter ref="A1:B26" xr:uid="{8C97D997-C0FC-4751-8819-B819C34EAD9E}"/>
  <tableColumns count="2">
    <tableColumn id="1" xr3:uid="{85D68078-008B-4696-AB73-BB195A808710}" name="Product Name"/>
    <tableColumn id="2" xr3:uid="{A817D840-CA0F-432B-8E54-29FE8A2D1897}" name="Cost Percentag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42D4C-A94B-445D-B010-B73EF1D61E7D}">
  <dimension ref="A1:M557"/>
  <sheetViews>
    <sheetView workbookViewId="0">
      <selection activeCell="C17" sqref="C17"/>
    </sheetView>
  </sheetViews>
  <sheetFormatPr defaultRowHeight="14.5" x14ac:dyDescent="0.35"/>
  <cols>
    <col min="1" max="1" width="8.453125" bestFit="1" customWidth="1"/>
    <col min="2" max="2" width="24.54296875" bestFit="1" customWidth="1"/>
    <col min="3" max="3" width="16.26953125" bestFit="1" customWidth="1"/>
    <col min="4" max="4" width="14.81640625" bestFit="1" customWidth="1"/>
    <col min="5" max="5" width="10.7265625" style="2" bestFit="1" customWidth="1"/>
    <col min="6" max="6" width="30.453125" bestFit="1" customWidth="1"/>
    <col min="7" max="7" width="8.7265625" bestFit="1" customWidth="1"/>
    <col min="8" max="8" width="9.54296875" style="3" bestFit="1" customWidth="1"/>
    <col min="9" max="9" width="10.81640625" bestFit="1" customWidth="1"/>
    <col min="10" max="10" width="15.453125" bestFit="1" customWidth="1"/>
    <col min="11" max="11" width="16.453125" bestFit="1" customWidth="1"/>
  </cols>
  <sheetData>
    <row r="1" spans="1:11" x14ac:dyDescent="0.35">
      <c r="A1" t="s">
        <v>0</v>
      </c>
      <c r="B1" t="s">
        <v>1</v>
      </c>
      <c r="C1" t="s">
        <v>2</v>
      </c>
      <c r="D1" t="s">
        <v>3</v>
      </c>
      <c r="E1" s="2" t="s">
        <v>4</v>
      </c>
      <c r="F1" t="s">
        <v>5</v>
      </c>
      <c r="G1" t="s">
        <v>6</v>
      </c>
      <c r="H1" s="3" t="s">
        <v>7</v>
      </c>
      <c r="I1" t="s">
        <v>8</v>
      </c>
      <c r="J1" t="s">
        <v>9</v>
      </c>
      <c r="K1" t="s">
        <v>10</v>
      </c>
    </row>
    <row r="2" spans="1:11" x14ac:dyDescent="0.35">
      <c r="A2">
        <v>1</v>
      </c>
      <c r="B2" t="s">
        <v>11</v>
      </c>
      <c r="C2" t="s">
        <v>12</v>
      </c>
      <c r="D2" t="s">
        <v>13</v>
      </c>
      <c r="E2" s="2">
        <v>45432</v>
      </c>
      <c r="F2" s="1">
        <v>45436</v>
      </c>
      <c r="G2">
        <v>4</v>
      </c>
      <c r="H2" s="3">
        <v>238</v>
      </c>
      <c r="I2" t="s">
        <v>14</v>
      </c>
      <c r="J2" t="s">
        <v>551</v>
      </c>
      <c r="K2" t="s">
        <v>15</v>
      </c>
    </row>
    <row r="3" spans="1:11" x14ac:dyDescent="0.35">
      <c r="A3">
        <v>2</v>
      </c>
      <c r="B3" t="s">
        <v>16</v>
      </c>
      <c r="C3" t="s">
        <v>17</v>
      </c>
      <c r="D3" t="s">
        <v>18</v>
      </c>
      <c r="E3" s="2">
        <v>45594</v>
      </c>
      <c r="F3" s="1">
        <v>45600</v>
      </c>
      <c r="G3">
        <v>7</v>
      </c>
      <c r="H3" s="3">
        <v>42</v>
      </c>
      <c r="I3" t="s">
        <v>14</v>
      </c>
      <c r="J3" t="s">
        <v>551</v>
      </c>
      <c r="K3" t="s">
        <v>19</v>
      </c>
    </row>
    <row r="4" spans="1:11" x14ac:dyDescent="0.35">
      <c r="A4">
        <v>3</v>
      </c>
      <c r="B4" t="s">
        <v>20</v>
      </c>
      <c r="C4" t="s">
        <v>21</v>
      </c>
      <c r="D4" t="s">
        <v>22</v>
      </c>
      <c r="E4" s="2">
        <v>45593</v>
      </c>
      <c r="F4" s="1">
        <v>45603</v>
      </c>
      <c r="G4">
        <v>5</v>
      </c>
      <c r="H4" s="3">
        <v>838</v>
      </c>
      <c r="I4" t="s">
        <v>14</v>
      </c>
      <c r="J4" t="s">
        <v>549</v>
      </c>
      <c r="K4" t="s">
        <v>19</v>
      </c>
    </row>
    <row r="5" spans="1:11" x14ac:dyDescent="0.35">
      <c r="A5">
        <v>4</v>
      </c>
      <c r="B5" t="s">
        <v>23</v>
      </c>
      <c r="C5" t="s">
        <v>24</v>
      </c>
      <c r="D5" t="s">
        <v>25</v>
      </c>
      <c r="E5" s="2">
        <v>45434</v>
      </c>
      <c r="F5" s="1">
        <v>45439</v>
      </c>
      <c r="G5">
        <v>3</v>
      </c>
      <c r="H5" s="3">
        <v>230</v>
      </c>
      <c r="I5" t="s">
        <v>14</v>
      </c>
      <c r="J5" t="s">
        <v>549</v>
      </c>
      <c r="K5" t="s">
        <v>19</v>
      </c>
    </row>
    <row r="6" spans="1:11" x14ac:dyDescent="0.35">
      <c r="A6">
        <v>5</v>
      </c>
      <c r="B6" t="s">
        <v>26</v>
      </c>
      <c r="C6" t="s">
        <v>12</v>
      </c>
      <c r="D6" t="s">
        <v>27</v>
      </c>
      <c r="E6" s="2">
        <v>45566</v>
      </c>
      <c r="F6" s="1">
        <v>45582</v>
      </c>
      <c r="G6">
        <v>2</v>
      </c>
      <c r="H6" s="3">
        <v>954</v>
      </c>
      <c r="I6" t="s">
        <v>28</v>
      </c>
      <c r="J6" t="s">
        <v>550</v>
      </c>
      <c r="K6" t="s">
        <v>29</v>
      </c>
    </row>
    <row r="7" spans="1:11" x14ac:dyDescent="0.35">
      <c r="A7">
        <v>6</v>
      </c>
      <c r="B7" t="s">
        <v>30</v>
      </c>
      <c r="C7" t="s">
        <v>31</v>
      </c>
      <c r="D7" t="s">
        <v>32</v>
      </c>
      <c r="E7" s="2">
        <v>45477</v>
      </c>
      <c r="F7" s="1">
        <v>45483</v>
      </c>
      <c r="G7">
        <v>10</v>
      </c>
      <c r="H7" s="3">
        <v>206</v>
      </c>
      <c r="I7" t="s">
        <v>14</v>
      </c>
      <c r="J7" t="s">
        <v>33</v>
      </c>
      <c r="K7" t="s">
        <v>29</v>
      </c>
    </row>
    <row r="8" spans="1:11" x14ac:dyDescent="0.35">
      <c r="A8">
        <v>7</v>
      </c>
      <c r="B8" t="s">
        <v>34</v>
      </c>
      <c r="C8" t="s">
        <v>24</v>
      </c>
      <c r="D8" t="s">
        <v>25</v>
      </c>
      <c r="E8" s="2">
        <v>45375</v>
      </c>
      <c r="F8" s="1">
        <v>45387</v>
      </c>
      <c r="G8">
        <v>6</v>
      </c>
      <c r="H8" s="3">
        <v>373</v>
      </c>
      <c r="I8" t="s">
        <v>28</v>
      </c>
      <c r="J8" t="s">
        <v>551</v>
      </c>
      <c r="K8" t="s">
        <v>29</v>
      </c>
    </row>
    <row r="9" spans="1:11" x14ac:dyDescent="0.35">
      <c r="A9">
        <v>8</v>
      </c>
      <c r="B9" t="s">
        <v>35</v>
      </c>
      <c r="C9" t="s">
        <v>12</v>
      </c>
      <c r="D9" t="s">
        <v>36</v>
      </c>
      <c r="E9" s="2">
        <v>45617</v>
      </c>
      <c r="F9" s="1">
        <v>45627</v>
      </c>
      <c r="G9">
        <v>3</v>
      </c>
      <c r="H9" s="3">
        <v>556</v>
      </c>
      <c r="I9" t="s">
        <v>14</v>
      </c>
      <c r="J9" t="s">
        <v>33</v>
      </c>
      <c r="K9" t="s">
        <v>19</v>
      </c>
    </row>
    <row r="10" spans="1:11" x14ac:dyDescent="0.35">
      <c r="A10">
        <v>9</v>
      </c>
      <c r="B10" t="s">
        <v>37</v>
      </c>
      <c r="C10" t="s">
        <v>24</v>
      </c>
      <c r="D10" t="s">
        <v>38</v>
      </c>
      <c r="E10" s="2">
        <v>45430</v>
      </c>
      <c r="F10" s="1">
        <v>45434</v>
      </c>
      <c r="G10">
        <v>9</v>
      </c>
      <c r="H10" s="3">
        <v>234</v>
      </c>
      <c r="I10" t="s">
        <v>14</v>
      </c>
      <c r="J10" t="s">
        <v>33</v>
      </c>
      <c r="K10" t="s">
        <v>19</v>
      </c>
    </row>
    <row r="11" spans="1:11" x14ac:dyDescent="0.35">
      <c r="A11">
        <v>10</v>
      </c>
      <c r="B11" t="s">
        <v>39</v>
      </c>
      <c r="C11" t="s">
        <v>21</v>
      </c>
      <c r="D11" t="s">
        <v>40</v>
      </c>
      <c r="E11" s="2">
        <v>45453</v>
      </c>
      <c r="F11" s="1">
        <v>45468</v>
      </c>
      <c r="G11">
        <v>7</v>
      </c>
      <c r="H11" s="3">
        <v>284</v>
      </c>
      <c r="I11" t="s">
        <v>28</v>
      </c>
      <c r="J11" t="s">
        <v>551</v>
      </c>
      <c r="K11" t="s">
        <v>19</v>
      </c>
    </row>
    <row r="12" spans="1:11" x14ac:dyDescent="0.35">
      <c r="A12">
        <v>11</v>
      </c>
      <c r="B12" t="s">
        <v>41</v>
      </c>
      <c r="C12" t="s">
        <v>31</v>
      </c>
      <c r="D12" t="s">
        <v>42</v>
      </c>
      <c r="E12" s="2">
        <v>45627</v>
      </c>
      <c r="F12" s="1">
        <v>45636</v>
      </c>
      <c r="G12">
        <v>8</v>
      </c>
      <c r="H12" s="3">
        <v>415</v>
      </c>
      <c r="I12" t="s">
        <v>14</v>
      </c>
      <c r="J12" t="s">
        <v>33</v>
      </c>
      <c r="K12" t="s">
        <v>29</v>
      </c>
    </row>
    <row r="13" spans="1:11" x14ac:dyDescent="0.35">
      <c r="A13">
        <v>12</v>
      </c>
      <c r="B13" t="s">
        <v>43</v>
      </c>
      <c r="C13" t="s">
        <v>17</v>
      </c>
      <c r="D13" t="s">
        <v>44</v>
      </c>
      <c r="E13" s="2">
        <v>45477</v>
      </c>
      <c r="F13" s="1">
        <v>45480</v>
      </c>
      <c r="G13">
        <v>4</v>
      </c>
      <c r="H13" s="3">
        <v>151</v>
      </c>
      <c r="I13" t="s">
        <v>14</v>
      </c>
      <c r="J13" t="s">
        <v>33</v>
      </c>
      <c r="K13" t="s">
        <v>19</v>
      </c>
    </row>
    <row r="14" spans="1:11" x14ac:dyDescent="0.35">
      <c r="A14">
        <v>13</v>
      </c>
      <c r="B14" t="s">
        <v>45</v>
      </c>
      <c r="C14" t="s">
        <v>12</v>
      </c>
      <c r="D14" t="s">
        <v>13</v>
      </c>
      <c r="E14" s="2">
        <v>45370</v>
      </c>
      <c r="F14" s="1">
        <v>45380</v>
      </c>
      <c r="G14">
        <v>3</v>
      </c>
      <c r="H14" s="3">
        <v>821</v>
      </c>
      <c r="I14" t="s">
        <v>28</v>
      </c>
      <c r="J14" t="s">
        <v>33</v>
      </c>
      <c r="K14" t="s">
        <v>46</v>
      </c>
    </row>
    <row r="15" spans="1:11" x14ac:dyDescent="0.35">
      <c r="A15">
        <v>14</v>
      </c>
      <c r="B15" t="s">
        <v>47</v>
      </c>
      <c r="C15" t="s">
        <v>12</v>
      </c>
      <c r="D15" t="s">
        <v>27</v>
      </c>
      <c r="E15" s="2">
        <v>45487</v>
      </c>
      <c r="F15" s="1">
        <v>45501</v>
      </c>
      <c r="G15">
        <v>10</v>
      </c>
      <c r="H15" s="3">
        <v>489</v>
      </c>
      <c r="I15" t="s">
        <v>28</v>
      </c>
      <c r="J15" t="s">
        <v>33</v>
      </c>
      <c r="K15" t="s">
        <v>29</v>
      </c>
    </row>
    <row r="16" spans="1:11" x14ac:dyDescent="0.35">
      <c r="A16">
        <v>15</v>
      </c>
      <c r="B16" t="s">
        <v>48</v>
      </c>
      <c r="C16" t="s">
        <v>12</v>
      </c>
      <c r="D16" t="s">
        <v>13</v>
      </c>
      <c r="E16" s="2">
        <v>45641</v>
      </c>
      <c r="F16" s="1">
        <v>45650</v>
      </c>
      <c r="G16">
        <v>9</v>
      </c>
      <c r="H16" s="3">
        <v>778</v>
      </c>
      <c r="I16" t="s">
        <v>14</v>
      </c>
      <c r="J16" t="s">
        <v>547</v>
      </c>
      <c r="K16" t="s">
        <v>29</v>
      </c>
    </row>
    <row r="17" spans="1:11" x14ac:dyDescent="0.35">
      <c r="A17">
        <v>16</v>
      </c>
      <c r="B17" t="s">
        <v>49</v>
      </c>
      <c r="C17" t="s">
        <v>31</v>
      </c>
      <c r="D17" t="s">
        <v>50</v>
      </c>
      <c r="E17" s="2">
        <v>45372</v>
      </c>
      <c r="F17" s="1">
        <v>45380</v>
      </c>
      <c r="G17">
        <v>8</v>
      </c>
      <c r="H17" s="3">
        <v>13</v>
      </c>
      <c r="I17" t="s">
        <v>28</v>
      </c>
      <c r="J17" t="s">
        <v>33</v>
      </c>
      <c r="K17" t="s">
        <v>46</v>
      </c>
    </row>
    <row r="18" spans="1:11" x14ac:dyDescent="0.35">
      <c r="A18">
        <v>17</v>
      </c>
      <c r="B18" t="s">
        <v>51</v>
      </c>
      <c r="C18" t="s">
        <v>21</v>
      </c>
      <c r="D18" t="s">
        <v>52</v>
      </c>
      <c r="E18" s="2">
        <v>45346</v>
      </c>
      <c r="F18" s="1">
        <v>45354</v>
      </c>
      <c r="G18">
        <v>5</v>
      </c>
      <c r="H18" s="3">
        <v>871</v>
      </c>
      <c r="I18" t="s">
        <v>28</v>
      </c>
      <c r="J18" t="s">
        <v>33</v>
      </c>
      <c r="K18" t="s">
        <v>15</v>
      </c>
    </row>
    <row r="19" spans="1:11" x14ac:dyDescent="0.35">
      <c r="A19">
        <v>18</v>
      </c>
      <c r="B19" t="s">
        <v>53</v>
      </c>
      <c r="C19" t="s">
        <v>21</v>
      </c>
      <c r="D19" t="s">
        <v>54</v>
      </c>
      <c r="E19" s="2">
        <v>45483</v>
      </c>
      <c r="F19" s="1">
        <v>45492</v>
      </c>
      <c r="G19">
        <v>3</v>
      </c>
      <c r="H19" s="3">
        <v>562</v>
      </c>
      <c r="I19" t="s">
        <v>14</v>
      </c>
      <c r="J19" t="s">
        <v>549</v>
      </c>
      <c r="K19" t="s">
        <v>46</v>
      </c>
    </row>
    <row r="20" spans="1:11" x14ac:dyDescent="0.35">
      <c r="A20">
        <v>19</v>
      </c>
      <c r="B20" t="s">
        <v>55</v>
      </c>
      <c r="C20" t="s">
        <v>17</v>
      </c>
      <c r="D20" t="s">
        <v>56</v>
      </c>
      <c r="E20" s="2">
        <v>45542</v>
      </c>
      <c r="F20" s="1">
        <v>45552</v>
      </c>
      <c r="G20">
        <v>1</v>
      </c>
      <c r="H20" s="3">
        <v>124</v>
      </c>
      <c r="I20" t="s">
        <v>14</v>
      </c>
      <c r="J20" t="s">
        <v>547</v>
      </c>
      <c r="K20" t="s">
        <v>15</v>
      </c>
    </row>
    <row r="21" spans="1:11" x14ac:dyDescent="0.35">
      <c r="A21">
        <v>20</v>
      </c>
      <c r="B21" t="s">
        <v>57</v>
      </c>
      <c r="C21" t="s">
        <v>12</v>
      </c>
      <c r="D21" t="s">
        <v>58</v>
      </c>
      <c r="E21" s="2">
        <v>45582</v>
      </c>
      <c r="F21" s="1">
        <v>45588</v>
      </c>
      <c r="G21">
        <v>2</v>
      </c>
      <c r="H21" s="3">
        <v>97</v>
      </c>
      <c r="I21" t="s">
        <v>14</v>
      </c>
      <c r="J21" t="s">
        <v>33</v>
      </c>
      <c r="K21" t="s">
        <v>46</v>
      </c>
    </row>
    <row r="22" spans="1:11" x14ac:dyDescent="0.35">
      <c r="A22">
        <v>21</v>
      </c>
      <c r="B22" t="s">
        <v>43</v>
      </c>
      <c r="C22" t="s">
        <v>17</v>
      </c>
      <c r="D22" t="s">
        <v>44</v>
      </c>
      <c r="E22" s="2">
        <v>45477</v>
      </c>
      <c r="F22" s="1">
        <v>45480</v>
      </c>
      <c r="G22">
        <v>4</v>
      </c>
      <c r="H22" s="3">
        <v>151</v>
      </c>
      <c r="I22" t="s">
        <v>14</v>
      </c>
      <c r="J22" t="s">
        <v>33</v>
      </c>
      <c r="K22" t="s">
        <v>15</v>
      </c>
    </row>
    <row r="23" spans="1:11" x14ac:dyDescent="0.35">
      <c r="A23">
        <v>22</v>
      </c>
      <c r="B23" t="s">
        <v>59</v>
      </c>
      <c r="C23" t="s">
        <v>17</v>
      </c>
      <c r="D23" t="s">
        <v>60</v>
      </c>
      <c r="E23" s="2">
        <v>45508</v>
      </c>
      <c r="F23" s="1">
        <v>45520</v>
      </c>
      <c r="G23">
        <v>4</v>
      </c>
      <c r="H23" s="3">
        <v>961</v>
      </c>
      <c r="I23" t="s">
        <v>28</v>
      </c>
      <c r="J23" t="s">
        <v>33</v>
      </c>
      <c r="K23" t="s">
        <v>15</v>
      </c>
    </row>
    <row r="24" spans="1:11" x14ac:dyDescent="0.35">
      <c r="A24">
        <v>23</v>
      </c>
      <c r="B24" t="s">
        <v>61</v>
      </c>
      <c r="C24" t="s">
        <v>31</v>
      </c>
      <c r="D24" t="s">
        <v>50</v>
      </c>
      <c r="E24" s="2">
        <v>45635</v>
      </c>
      <c r="F24" s="1">
        <v>45638</v>
      </c>
      <c r="G24">
        <v>6</v>
      </c>
      <c r="H24" s="3">
        <v>458</v>
      </c>
      <c r="I24" t="s">
        <v>14</v>
      </c>
      <c r="J24" t="s">
        <v>33</v>
      </c>
      <c r="K24" t="s">
        <v>19</v>
      </c>
    </row>
    <row r="25" spans="1:11" x14ac:dyDescent="0.35">
      <c r="A25">
        <v>24</v>
      </c>
      <c r="B25" t="s">
        <v>62</v>
      </c>
      <c r="C25" t="s">
        <v>21</v>
      </c>
      <c r="D25" t="s">
        <v>54</v>
      </c>
      <c r="E25" s="2">
        <v>45324</v>
      </c>
      <c r="F25" s="1">
        <v>45334</v>
      </c>
      <c r="G25">
        <v>6</v>
      </c>
      <c r="H25" s="3">
        <v>31</v>
      </c>
      <c r="I25" t="s">
        <v>14</v>
      </c>
      <c r="J25" t="s">
        <v>33</v>
      </c>
      <c r="K25" t="s">
        <v>29</v>
      </c>
    </row>
    <row r="26" spans="1:11" x14ac:dyDescent="0.35">
      <c r="A26">
        <v>25</v>
      </c>
      <c r="B26" t="s">
        <v>63</v>
      </c>
      <c r="C26" t="s">
        <v>17</v>
      </c>
      <c r="D26" t="s">
        <v>64</v>
      </c>
      <c r="E26" s="2">
        <v>45295</v>
      </c>
      <c r="F26" s="1">
        <v>45306</v>
      </c>
      <c r="G26">
        <v>2</v>
      </c>
      <c r="H26" s="3">
        <v>734</v>
      </c>
      <c r="I26" t="s">
        <v>14</v>
      </c>
      <c r="J26" t="s">
        <v>33</v>
      </c>
      <c r="K26" t="s">
        <v>46</v>
      </c>
    </row>
    <row r="27" spans="1:11" x14ac:dyDescent="0.35">
      <c r="A27">
        <v>16</v>
      </c>
      <c r="B27" t="s">
        <v>49</v>
      </c>
      <c r="C27" t="s">
        <v>31</v>
      </c>
      <c r="D27" t="s">
        <v>50</v>
      </c>
      <c r="E27" s="2">
        <v>45372</v>
      </c>
      <c r="F27" s="1">
        <v>45380</v>
      </c>
      <c r="G27">
        <v>8</v>
      </c>
      <c r="H27" s="3">
        <v>13</v>
      </c>
      <c r="I27" t="s">
        <v>28</v>
      </c>
      <c r="J27" t="s">
        <v>33</v>
      </c>
      <c r="K27" t="s">
        <v>46</v>
      </c>
    </row>
    <row r="28" spans="1:11" x14ac:dyDescent="0.35">
      <c r="A28">
        <v>26</v>
      </c>
      <c r="B28" t="s">
        <v>65</v>
      </c>
      <c r="C28" t="s">
        <v>12</v>
      </c>
      <c r="D28" t="s">
        <v>13</v>
      </c>
      <c r="E28" s="2">
        <v>45461</v>
      </c>
      <c r="F28" s="1">
        <v>45472</v>
      </c>
      <c r="G28">
        <v>2</v>
      </c>
      <c r="H28" s="3">
        <v>536</v>
      </c>
      <c r="I28" t="s">
        <v>28</v>
      </c>
      <c r="J28" t="s">
        <v>551</v>
      </c>
      <c r="K28" t="s">
        <v>15</v>
      </c>
    </row>
    <row r="29" spans="1:11" x14ac:dyDescent="0.35">
      <c r="A29">
        <v>27</v>
      </c>
      <c r="B29" t="s">
        <v>66</v>
      </c>
      <c r="C29" t="s">
        <v>24</v>
      </c>
      <c r="D29" t="s">
        <v>38</v>
      </c>
      <c r="E29" s="2">
        <v>45531</v>
      </c>
      <c r="F29" s="1">
        <v>45534</v>
      </c>
      <c r="G29">
        <v>1</v>
      </c>
      <c r="H29" s="3">
        <v>200</v>
      </c>
      <c r="I29" t="s">
        <v>14</v>
      </c>
      <c r="J29" t="s">
        <v>33</v>
      </c>
      <c r="K29" t="s">
        <v>46</v>
      </c>
    </row>
    <row r="30" spans="1:11" x14ac:dyDescent="0.35">
      <c r="A30">
        <v>28</v>
      </c>
      <c r="B30" t="s">
        <v>67</v>
      </c>
      <c r="C30" t="s">
        <v>17</v>
      </c>
      <c r="D30" t="s">
        <v>18</v>
      </c>
      <c r="E30" s="2">
        <v>45317</v>
      </c>
      <c r="F30" s="1">
        <v>45329</v>
      </c>
      <c r="G30">
        <v>9</v>
      </c>
      <c r="H30" s="3">
        <v>866</v>
      </c>
      <c r="I30" t="s">
        <v>14</v>
      </c>
      <c r="J30" t="s">
        <v>551</v>
      </c>
      <c r="K30" t="s">
        <v>29</v>
      </c>
    </row>
    <row r="31" spans="1:11" x14ac:dyDescent="0.35">
      <c r="A31">
        <v>29</v>
      </c>
      <c r="B31" t="s">
        <v>68</v>
      </c>
      <c r="C31" t="s">
        <v>21</v>
      </c>
      <c r="D31" t="s">
        <v>22</v>
      </c>
      <c r="E31" s="2">
        <v>45540</v>
      </c>
      <c r="F31" s="1">
        <v>45554</v>
      </c>
      <c r="G31">
        <v>8</v>
      </c>
      <c r="H31" s="3">
        <v>228</v>
      </c>
      <c r="I31" t="s">
        <v>14</v>
      </c>
      <c r="J31" t="s">
        <v>549</v>
      </c>
      <c r="K31" t="s">
        <v>29</v>
      </c>
    </row>
    <row r="32" spans="1:11" x14ac:dyDescent="0.35">
      <c r="A32">
        <v>30</v>
      </c>
      <c r="B32" t="s">
        <v>69</v>
      </c>
      <c r="C32" t="s">
        <v>24</v>
      </c>
      <c r="D32" t="s">
        <v>70</v>
      </c>
      <c r="E32" s="2">
        <v>45630</v>
      </c>
      <c r="F32" s="1">
        <v>45637</v>
      </c>
      <c r="G32">
        <v>8</v>
      </c>
      <c r="H32" s="3">
        <v>168</v>
      </c>
      <c r="I32" t="s">
        <v>14</v>
      </c>
      <c r="J32" t="s">
        <v>551</v>
      </c>
      <c r="K32" t="s">
        <v>19</v>
      </c>
    </row>
    <row r="33" spans="1:11" x14ac:dyDescent="0.35">
      <c r="A33">
        <v>31</v>
      </c>
      <c r="B33" t="s">
        <v>71</v>
      </c>
      <c r="C33" t="s">
        <v>12</v>
      </c>
      <c r="D33" t="s">
        <v>36</v>
      </c>
      <c r="E33" s="2">
        <v>45569</v>
      </c>
      <c r="F33" s="1">
        <v>45572</v>
      </c>
      <c r="G33">
        <v>1</v>
      </c>
      <c r="H33" s="3">
        <v>775</v>
      </c>
      <c r="I33" t="s">
        <v>14</v>
      </c>
      <c r="J33" t="s">
        <v>547</v>
      </c>
      <c r="K33" t="s">
        <v>19</v>
      </c>
    </row>
    <row r="34" spans="1:11" x14ac:dyDescent="0.35">
      <c r="A34">
        <v>32</v>
      </c>
      <c r="B34" t="s">
        <v>72</v>
      </c>
      <c r="C34" t="s">
        <v>17</v>
      </c>
      <c r="D34" t="s">
        <v>44</v>
      </c>
      <c r="E34" s="2">
        <v>45549</v>
      </c>
      <c r="F34" s="1">
        <v>45554</v>
      </c>
      <c r="G34">
        <v>9</v>
      </c>
      <c r="H34" s="3">
        <v>171</v>
      </c>
      <c r="I34" t="s">
        <v>14</v>
      </c>
      <c r="J34" t="s">
        <v>551</v>
      </c>
      <c r="K34" t="s">
        <v>29</v>
      </c>
    </row>
    <row r="35" spans="1:11" x14ac:dyDescent="0.35">
      <c r="A35">
        <v>33</v>
      </c>
      <c r="B35" t="s">
        <v>73</v>
      </c>
      <c r="C35" t="s">
        <v>12</v>
      </c>
      <c r="D35" t="s">
        <v>36</v>
      </c>
      <c r="E35" s="2">
        <v>45418</v>
      </c>
      <c r="F35" s="1">
        <v>45431</v>
      </c>
      <c r="G35">
        <v>10</v>
      </c>
      <c r="H35" s="3">
        <v>618</v>
      </c>
      <c r="I35" t="s">
        <v>14</v>
      </c>
      <c r="J35" t="s">
        <v>551</v>
      </c>
      <c r="K35" t="s">
        <v>46</v>
      </c>
    </row>
    <row r="36" spans="1:11" x14ac:dyDescent="0.35">
      <c r="A36">
        <v>34</v>
      </c>
      <c r="B36" t="s">
        <v>74</v>
      </c>
      <c r="C36" t="s">
        <v>24</v>
      </c>
      <c r="D36" t="s">
        <v>70</v>
      </c>
      <c r="E36" s="2">
        <v>45581</v>
      </c>
      <c r="F36" s="1">
        <v>45586</v>
      </c>
      <c r="G36">
        <v>9</v>
      </c>
      <c r="H36" s="3">
        <v>333</v>
      </c>
      <c r="I36" t="s">
        <v>28</v>
      </c>
      <c r="J36" t="s">
        <v>547</v>
      </c>
      <c r="K36" t="s">
        <v>46</v>
      </c>
    </row>
    <row r="37" spans="1:11" x14ac:dyDescent="0.35">
      <c r="A37">
        <v>35</v>
      </c>
      <c r="B37" t="s">
        <v>75</v>
      </c>
      <c r="C37" t="s">
        <v>31</v>
      </c>
      <c r="D37" t="s">
        <v>76</v>
      </c>
      <c r="E37" s="2">
        <v>45296</v>
      </c>
      <c r="F37" s="1">
        <v>45301</v>
      </c>
      <c r="G37">
        <v>8</v>
      </c>
      <c r="H37" s="3">
        <v>646</v>
      </c>
      <c r="I37" t="s">
        <v>14</v>
      </c>
      <c r="J37" t="s">
        <v>33</v>
      </c>
      <c r="K37" t="s">
        <v>46</v>
      </c>
    </row>
    <row r="38" spans="1:11" x14ac:dyDescent="0.35">
      <c r="A38">
        <v>36</v>
      </c>
      <c r="B38" t="s">
        <v>77</v>
      </c>
      <c r="C38" t="s">
        <v>17</v>
      </c>
      <c r="D38" t="s">
        <v>64</v>
      </c>
      <c r="E38" s="2">
        <v>45551</v>
      </c>
      <c r="F38" s="1">
        <v>45556</v>
      </c>
      <c r="G38">
        <v>5</v>
      </c>
      <c r="I38" t="s">
        <v>14</v>
      </c>
      <c r="J38" t="s">
        <v>547</v>
      </c>
      <c r="K38" t="s">
        <v>15</v>
      </c>
    </row>
    <row r="39" spans="1:11" x14ac:dyDescent="0.35">
      <c r="A39">
        <v>37</v>
      </c>
      <c r="B39" t="s">
        <v>78</v>
      </c>
      <c r="C39" t="s">
        <v>31</v>
      </c>
      <c r="D39" t="s">
        <v>79</v>
      </c>
      <c r="E39" s="2">
        <v>45372</v>
      </c>
      <c r="F39" s="1">
        <v>45386</v>
      </c>
      <c r="G39">
        <v>8</v>
      </c>
      <c r="H39" s="3">
        <v>863</v>
      </c>
      <c r="I39" t="s">
        <v>28</v>
      </c>
      <c r="J39" t="s">
        <v>33</v>
      </c>
      <c r="K39" t="s">
        <v>46</v>
      </c>
    </row>
    <row r="40" spans="1:11" x14ac:dyDescent="0.35">
      <c r="A40">
        <v>38</v>
      </c>
      <c r="B40" t="s">
        <v>80</v>
      </c>
      <c r="C40" t="s">
        <v>17</v>
      </c>
      <c r="D40" t="s">
        <v>18</v>
      </c>
      <c r="E40" s="2">
        <v>45633</v>
      </c>
      <c r="F40" s="1">
        <v>45645</v>
      </c>
      <c r="G40">
        <v>9</v>
      </c>
      <c r="H40" s="3">
        <v>316</v>
      </c>
      <c r="I40" t="s">
        <v>14</v>
      </c>
      <c r="J40" t="s">
        <v>33</v>
      </c>
      <c r="K40" t="s">
        <v>15</v>
      </c>
    </row>
    <row r="41" spans="1:11" x14ac:dyDescent="0.35">
      <c r="A41">
        <v>39</v>
      </c>
      <c r="B41" t="s">
        <v>81</v>
      </c>
      <c r="C41" t="s">
        <v>31</v>
      </c>
      <c r="D41" t="s">
        <v>76</v>
      </c>
      <c r="E41" s="2">
        <v>45346</v>
      </c>
      <c r="F41" s="1">
        <v>45351</v>
      </c>
      <c r="G41">
        <v>9</v>
      </c>
      <c r="H41" s="3">
        <v>169</v>
      </c>
      <c r="I41" t="s">
        <v>28</v>
      </c>
      <c r="J41" t="s">
        <v>547</v>
      </c>
      <c r="K41" t="s">
        <v>29</v>
      </c>
    </row>
    <row r="42" spans="1:11" x14ac:dyDescent="0.35">
      <c r="A42">
        <v>40</v>
      </c>
      <c r="B42" t="s">
        <v>82</v>
      </c>
      <c r="C42" t="s">
        <v>21</v>
      </c>
      <c r="D42" t="s">
        <v>83</v>
      </c>
      <c r="E42" s="2">
        <v>45396</v>
      </c>
      <c r="F42" s="1">
        <v>45410</v>
      </c>
      <c r="G42">
        <v>5</v>
      </c>
      <c r="H42" s="3">
        <v>527</v>
      </c>
      <c r="I42" t="s">
        <v>14</v>
      </c>
      <c r="J42" t="s">
        <v>550</v>
      </c>
      <c r="K42" t="s">
        <v>19</v>
      </c>
    </row>
    <row r="43" spans="1:11" x14ac:dyDescent="0.35">
      <c r="A43">
        <v>41</v>
      </c>
      <c r="B43" t="s">
        <v>84</v>
      </c>
      <c r="C43" t="s">
        <v>12</v>
      </c>
      <c r="D43" t="s">
        <v>27</v>
      </c>
      <c r="E43" s="2">
        <v>45433</v>
      </c>
      <c r="F43" s="1">
        <v>45437</v>
      </c>
      <c r="G43">
        <v>1</v>
      </c>
      <c r="H43" s="3">
        <v>13</v>
      </c>
      <c r="I43" t="s">
        <v>28</v>
      </c>
      <c r="J43" t="s">
        <v>547</v>
      </c>
      <c r="K43" t="s">
        <v>29</v>
      </c>
    </row>
    <row r="44" spans="1:11" x14ac:dyDescent="0.35">
      <c r="A44">
        <v>42</v>
      </c>
      <c r="B44" t="s">
        <v>85</v>
      </c>
      <c r="C44" t="s">
        <v>31</v>
      </c>
      <c r="D44" t="s">
        <v>42</v>
      </c>
      <c r="E44" s="2">
        <v>45518</v>
      </c>
      <c r="F44" s="1">
        <v>45525</v>
      </c>
      <c r="G44">
        <v>9</v>
      </c>
      <c r="H44" s="3">
        <v>732</v>
      </c>
      <c r="I44" t="s">
        <v>14</v>
      </c>
      <c r="J44" t="s">
        <v>550</v>
      </c>
      <c r="K44" t="s">
        <v>29</v>
      </c>
    </row>
    <row r="45" spans="1:11" x14ac:dyDescent="0.35">
      <c r="A45">
        <v>43</v>
      </c>
      <c r="B45" t="s">
        <v>86</v>
      </c>
      <c r="C45" t="s">
        <v>12</v>
      </c>
      <c r="D45" t="s">
        <v>13</v>
      </c>
      <c r="E45" s="2">
        <v>45645</v>
      </c>
      <c r="F45" s="1">
        <v>45651</v>
      </c>
      <c r="G45">
        <v>3</v>
      </c>
      <c r="H45" s="3">
        <v>568</v>
      </c>
      <c r="I45" t="s">
        <v>28</v>
      </c>
      <c r="J45" t="s">
        <v>551</v>
      </c>
      <c r="K45" t="s">
        <v>46</v>
      </c>
    </row>
    <row r="46" spans="1:11" x14ac:dyDescent="0.35">
      <c r="A46">
        <v>44</v>
      </c>
      <c r="B46" t="s">
        <v>87</v>
      </c>
      <c r="C46" t="s">
        <v>17</v>
      </c>
      <c r="D46" t="s">
        <v>64</v>
      </c>
      <c r="E46" s="2">
        <v>45512</v>
      </c>
      <c r="F46" s="1">
        <v>45516</v>
      </c>
      <c r="G46">
        <v>3</v>
      </c>
      <c r="H46" s="3">
        <v>52</v>
      </c>
      <c r="I46" t="s">
        <v>14</v>
      </c>
      <c r="J46" t="s">
        <v>547</v>
      </c>
      <c r="K46" t="s">
        <v>46</v>
      </c>
    </row>
    <row r="47" spans="1:11" x14ac:dyDescent="0.35">
      <c r="A47">
        <v>45</v>
      </c>
      <c r="B47" t="s">
        <v>88</v>
      </c>
      <c r="C47" t="s">
        <v>31</v>
      </c>
      <c r="D47" t="s">
        <v>42</v>
      </c>
      <c r="E47" s="2">
        <v>45641</v>
      </c>
      <c r="F47" s="1">
        <v>45652</v>
      </c>
      <c r="G47">
        <v>4</v>
      </c>
      <c r="H47" s="3">
        <v>692</v>
      </c>
      <c r="I47" t="s">
        <v>28</v>
      </c>
      <c r="J47" t="s">
        <v>551</v>
      </c>
      <c r="K47" t="s">
        <v>19</v>
      </c>
    </row>
    <row r="48" spans="1:11" x14ac:dyDescent="0.35">
      <c r="A48">
        <v>46</v>
      </c>
      <c r="B48" t="s">
        <v>89</v>
      </c>
      <c r="C48" t="s">
        <v>21</v>
      </c>
      <c r="D48" t="s">
        <v>40</v>
      </c>
      <c r="E48" s="2">
        <v>45487</v>
      </c>
      <c r="F48" s="1">
        <v>45495</v>
      </c>
      <c r="G48">
        <v>1</v>
      </c>
      <c r="H48" s="3">
        <v>889</v>
      </c>
      <c r="I48" t="s">
        <v>14</v>
      </c>
      <c r="J48" t="s">
        <v>550</v>
      </c>
      <c r="K48" t="s">
        <v>15</v>
      </c>
    </row>
    <row r="49" spans="1:11" x14ac:dyDescent="0.35">
      <c r="A49">
        <v>47</v>
      </c>
      <c r="B49" t="s">
        <v>90</v>
      </c>
      <c r="C49" t="s">
        <v>17</v>
      </c>
      <c r="D49" t="s">
        <v>56</v>
      </c>
      <c r="E49" s="2">
        <v>45306</v>
      </c>
      <c r="F49" s="1">
        <v>45309</v>
      </c>
      <c r="G49">
        <v>2</v>
      </c>
      <c r="H49" s="3">
        <v>908</v>
      </c>
      <c r="I49" t="s">
        <v>28</v>
      </c>
      <c r="J49" t="s">
        <v>547</v>
      </c>
      <c r="K49" t="s">
        <v>46</v>
      </c>
    </row>
    <row r="50" spans="1:11" x14ac:dyDescent="0.35">
      <c r="A50">
        <v>48</v>
      </c>
      <c r="B50" t="s">
        <v>91</v>
      </c>
      <c r="C50" t="s">
        <v>12</v>
      </c>
      <c r="D50" t="s">
        <v>27</v>
      </c>
      <c r="E50" s="2">
        <v>45292</v>
      </c>
      <c r="F50" s="1">
        <v>45306</v>
      </c>
      <c r="G50">
        <v>9</v>
      </c>
      <c r="H50" s="3">
        <v>957</v>
      </c>
      <c r="I50" t="s">
        <v>28</v>
      </c>
      <c r="J50" t="s">
        <v>549</v>
      </c>
      <c r="K50" t="s">
        <v>46</v>
      </c>
    </row>
    <row r="51" spans="1:11" x14ac:dyDescent="0.35">
      <c r="A51">
        <v>49</v>
      </c>
      <c r="B51" t="s">
        <v>92</v>
      </c>
      <c r="C51" t="s">
        <v>21</v>
      </c>
      <c r="D51" t="s">
        <v>83</v>
      </c>
      <c r="E51" s="2">
        <v>45512</v>
      </c>
      <c r="F51" s="1">
        <v>45519</v>
      </c>
      <c r="G51">
        <v>2</v>
      </c>
      <c r="H51" s="3">
        <v>981</v>
      </c>
      <c r="I51" t="s">
        <v>28</v>
      </c>
      <c r="J51" t="s">
        <v>33</v>
      </c>
      <c r="K51" t="s">
        <v>19</v>
      </c>
    </row>
    <row r="52" spans="1:11" x14ac:dyDescent="0.35">
      <c r="A52">
        <v>50</v>
      </c>
      <c r="B52" t="s">
        <v>93</v>
      </c>
      <c r="C52" t="s">
        <v>24</v>
      </c>
      <c r="D52" t="s">
        <v>25</v>
      </c>
      <c r="E52" s="2">
        <v>45575</v>
      </c>
      <c r="F52" s="1">
        <v>45578</v>
      </c>
      <c r="G52">
        <v>3</v>
      </c>
      <c r="H52" s="3">
        <v>206</v>
      </c>
      <c r="I52" t="s">
        <v>28</v>
      </c>
      <c r="J52" t="s">
        <v>550</v>
      </c>
      <c r="K52" t="s">
        <v>19</v>
      </c>
    </row>
    <row r="53" spans="1:11" x14ac:dyDescent="0.35">
      <c r="A53">
        <v>51</v>
      </c>
      <c r="B53" t="s">
        <v>94</v>
      </c>
      <c r="C53" t="s">
        <v>24</v>
      </c>
      <c r="D53" t="s">
        <v>38</v>
      </c>
      <c r="E53" s="2">
        <v>45637</v>
      </c>
      <c r="F53" s="1">
        <v>45647</v>
      </c>
      <c r="G53">
        <v>4</v>
      </c>
      <c r="H53" s="3">
        <v>533</v>
      </c>
      <c r="I53" t="s">
        <v>28</v>
      </c>
      <c r="J53" t="s">
        <v>550</v>
      </c>
      <c r="K53" t="s">
        <v>46</v>
      </c>
    </row>
    <row r="54" spans="1:11" x14ac:dyDescent="0.35">
      <c r="A54">
        <v>52</v>
      </c>
      <c r="B54" t="s">
        <v>95</v>
      </c>
      <c r="C54" t="s">
        <v>12</v>
      </c>
      <c r="D54" t="s">
        <v>96</v>
      </c>
      <c r="E54" s="2">
        <v>45555</v>
      </c>
      <c r="F54" s="1">
        <v>45562</v>
      </c>
      <c r="G54">
        <v>10</v>
      </c>
      <c r="H54" s="3">
        <v>353</v>
      </c>
      <c r="I54" t="s">
        <v>28</v>
      </c>
      <c r="J54" t="s">
        <v>551</v>
      </c>
      <c r="K54" t="s">
        <v>46</v>
      </c>
    </row>
    <row r="55" spans="1:11" x14ac:dyDescent="0.35">
      <c r="A55">
        <v>53</v>
      </c>
      <c r="B55" t="s">
        <v>97</v>
      </c>
      <c r="C55" t="s">
        <v>17</v>
      </c>
      <c r="D55" t="s">
        <v>18</v>
      </c>
      <c r="E55" s="2">
        <v>45525</v>
      </c>
      <c r="F55" s="1">
        <v>45536</v>
      </c>
      <c r="G55">
        <v>7</v>
      </c>
      <c r="H55" s="3">
        <v>917</v>
      </c>
      <c r="I55" t="s">
        <v>14</v>
      </c>
      <c r="J55" t="s">
        <v>33</v>
      </c>
      <c r="K55" t="s">
        <v>15</v>
      </c>
    </row>
    <row r="56" spans="1:11" x14ac:dyDescent="0.35">
      <c r="A56">
        <v>54</v>
      </c>
      <c r="B56" t="s">
        <v>98</v>
      </c>
      <c r="C56" t="s">
        <v>24</v>
      </c>
      <c r="D56" t="s">
        <v>38</v>
      </c>
      <c r="E56" s="2">
        <v>45496</v>
      </c>
      <c r="F56" s="1">
        <v>45502</v>
      </c>
      <c r="G56">
        <v>4</v>
      </c>
      <c r="H56" s="3">
        <v>161</v>
      </c>
      <c r="I56" t="s">
        <v>14</v>
      </c>
      <c r="J56" t="s">
        <v>33</v>
      </c>
      <c r="K56" t="s">
        <v>46</v>
      </c>
    </row>
    <row r="57" spans="1:11" x14ac:dyDescent="0.35">
      <c r="A57">
        <v>55</v>
      </c>
      <c r="B57" t="s">
        <v>99</v>
      </c>
      <c r="C57" t="s">
        <v>24</v>
      </c>
      <c r="D57" t="s">
        <v>100</v>
      </c>
      <c r="E57" s="2">
        <v>45382</v>
      </c>
      <c r="F57" s="1">
        <v>45387</v>
      </c>
      <c r="G57">
        <v>9</v>
      </c>
      <c r="H57" s="3">
        <v>485</v>
      </c>
      <c r="I57" t="s">
        <v>14</v>
      </c>
      <c r="J57" t="s">
        <v>551</v>
      </c>
      <c r="K57" t="s">
        <v>19</v>
      </c>
    </row>
    <row r="58" spans="1:11" x14ac:dyDescent="0.35">
      <c r="A58">
        <v>56</v>
      </c>
      <c r="B58" t="s">
        <v>101</v>
      </c>
      <c r="C58" t="s">
        <v>12</v>
      </c>
      <c r="D58" t="s">
        <v>27</v>
      </c>
      <c r="E58" s="2">
        <v>45360</v>
      </c>
      <c r="F58" s="1">
        <v>45364</v>
      </c>
      <c r="G58">
        <v>8</v>
      </c>
      <c r="H58" s="3">
        <v>693</v>
      </c>
      <c r="I58" t="s">
        <v>28</v>
      </c>
      <c r="J58" t="s">
        <v>33</v>
      </c>
      <c r="K58" t="s">
        <v>15</v>
      </c>
    </row>
    <row r="59" spans="1:11" x14ac:dyDescent="0.35">
      <c r="A59">
        <v>57</v>
      </c>
      <c r="B59" t="s">
        <v>102</v>
      </c>
      <c r="C59" t="s">
        <v>21</v>
      </c>
      <c r="D59" t="s">
        <v>22</v>
      </c>
      <c r="E59" s="2">
        <v>45522</v>
      </c>
      <c r="F59" s="1">
        <v>45532</v>
      </c>
      <c r="G59">
        <v>5</v>
      </c>
      <c r="H59" s="3">
        <v>779</v>
      </c>
      <c r="I59" t="s">
        <v>28</v>
      </c>
      <c r="J59" t="s">
        <v>551</v>
      </c>
      <c r="K59" t="s">
        <v>29</v>
      </c>
    </row>
    <row r="60" spans="1:11" x14ac:dyDescent="0.35">
      <c r="A60">
        <v>58</v>
      </c>
      <c r="B60" t="s">
        <v>103</v>
      </c>
      <c r="C60" t="s">
        <v>24</v>
      </c>
      <c r="D60" t="s">
        <v>100</v>
      </c>
      <c r="E60" s="2">
        <v>45432</v>
      </c>
      <c r="F60" s="1">
        <v>45443</v>
      </c>
      <c r="G60">
        <v>8</v>
      </c>
      <c r="H60" s="3">
        <v>89</v>
      </c>
      <c r="I60" t="s">
        <v>14</v>
      </c>
      <c r="J60" t="s">
        <v>33</v>
      </c>
      <c r="K60" t="s">
        <v>19</v>
      </c>
    </row>
    <row r="61" spans="1:11" x14ac:dyDescent="0.35">
      <c r="A61">
        <v>59</v>
      </c>
      <c r="B61" t="s">
        <v>104</v>
      </c>
      <c r="C61" t="s">
        <v>31</v>
      </c>
      <c r="D61" t="s">
        <v>79</v>
      </c>
      <c r="E61" s="2">
        <v>45455</v>
      </c>
      <c r="F61" s="1">
        <v>45459</v>
      </c>
      <c r="G61">
        <v>9</v>
      </c>
      <c r="H61" s="3">
        <v>92</v>
      </c>
      <c r="I61" t="s">
        <v>14</v>
      </c>
      <c r="J61" t="s">
        <v>551</v>
      </c>
      <c r="K61" t="s">
        <v>19</v>
      </c>
    </row>
    <row r="62" spans="1:11" x14ac:dyDescent="0.35">
      <c r="A62">
        <v>60</v>
      </c>
      <c r="B62" t="s">
        <v>105</v>
      </c>
      <c r="C62" t="s">
        <v>21</v>
      </c>
      <c r="D62" t="s">
        <v>83</v>
      </c>
      <c r="E62" s="2">
        <v>45515</v>
      </c>
      <c r="F62" s="1">
        <v>45529</v>
      </c>
      <c r="G62">
        <v>8</v>
      </c>
      <c r="H62" s="3">
        <v>39</v>
      </c>
      <c r="I62" t="s">
        <v>28</v>
      </c>
      <c r="J62" t="s">
        <v>550</v>
      </c>
      <c r="K62" t="s">
        <v>19</v>
      </c>
    </row>
    <row r="63" spans="1:11" x14ac:dyDescent="0.35">
      <c r="A63">
        <v>61</v>
      </c>
      <c r="B63" t="s">
        <v>106</v>
      </c>
      <c r="C63" t="s">
        <v>17</v>
      </c>
      <c r="D63" t="s">
        <v>60</v>
      </c>
      <c r="E63" s="2">
        <v>45631</v>
      </c>
      <c r="F63" s="1">
        <v>45638</v>
      </c>
      <c r="G63">
        <v>1</v>
      </c>
      <c r="H63" s="3">
        <v>95</v>
      </c>
      <c r="I63" t="s">
        <v>14</v>
      </c>
      <c r="J63" t="s">
        <v>33</v>
      </c>
      <c r="K63" t="s">
        <v>15</v>
      </c>
    </row>
    <row r="64" spans="1:11" x14ac:dyDescent="0.35">
      <c r="A64">
        <v>62</v>
      </c>
      <c r="B64" t="s">
        <v>107</v>
      </c>
      <c r="C64" t="s">
        <v>12</v>
      </c>
      <c r="D64" t="s">
        <v>27</v>
      </c>
      <c r="E64" s="2">
        <v>45301</v>
      </c>
      <c r="F64" s="1">
        <v>45305</v>
      </c>
      <c r="G64">
        <v>9</v>
      </c>
      <c r="H64" s="3">
        <v>63</v>
      </c>
      <c r="I64" t="s">
        <v>28</v>
      </c>
      <c r="J64" t="s">
        <v>547</v>
      </c>
      <c r="K64" t="s">
        <v>15</v>
      </c>
    </row>
    <row r="65" spans="1:11" x14ac:dyDescent="0.35">
      <c r="A65">
        <v>63</v>
      </c>
      <c r="B65" t="s">
        <v>108</v>
      </c>
      <c r="C65" t="s">
        <v>12</v>
      </c>
      <c r="D65" t="s">
        <v>13</v>
      </c>
      <c r="E65" s="2">
        <v>45307</v>
      </c>
      <c r="F65" s="1">
        <v>45320</v>
      </c>
      <c r="G65">
        <v>4</v>
      </c>
      <c r="H65" s="3">
        <v>214</v>
      </c>
      <c r="I65" t="s">
        <v>28</v>
      </c>
      <c r="J65" t="s">
        <v>549</v>
      </c>
      <c r="K65" t="s">
        <v>15</v>
      </c>
    </row>
    <row r="66" spans="1:11" x14ac:dyDescent="0.35">
      <c r="A66">
        <v>64</v>
      </c>
      <c r="B66" t="s">
        <v>109</v>
      </c>
      <c r="C66" t="s">
        <v>21</v>
      </c>
      <c r="D66" t="s">
        <v>54</v>
      </c>
      <c r="E66" s="2">
        <v>45356</v>
      </c>
      <c r="F66" s="1">
        <v>45365</v>
      </c>
      <c r="G66">
        <v>8</v>
      </c>
      <c r="H66" s="3">
        <v>695</v>
      </c>
      <c r="I66" t="s">
        <v>14</v>
      </c>
      <c r="J66" t="s">
        <v>551</v>
      </c>
      <c r="K66" t="s">
        <v>19</v>
      </c>
    </row>
    <row r="67" spans="1:11" x14ac:dyDescent="0.35">
      <c r="A67">
        <v>65</v>
      </c>
      <c r="B67" t="s">
        <v>110</v>
      </c>
      <c r="C67" t="s">
        <v>24</v>
      </c>
      <c r="D67" t="s">
        <v>25</v>
      </c>
      <c r="E67" s="2">
        <v>45480</v>
      </c>
      <c r="F67" s="1">
        <v>45488</v>
      </c>
      <c r="G67">
        <v>3</v>
      </c>
      <c r="H67" s="3">
        <v>630</v>
      </c>
      <c r="I67" t="s">
        <v>14</v>
      </c>
      <c r="J67" t="s">
        <v>33</v>
      </c>
      <c r="K67" t="s">
        <v>15</v>
      </c>
    </row>
    <row r="68" spans="1:11" x14ac:dyDescent="0.35">
      <c r="A68">
        <v>66</v>
      </c>
      <c r="B68" t="s">
        <v>111</v>
      </c>
      <c r="C68" t="s">
        <v>31</v>
      </c>
      <c r="D68" t="s">
        <v>76</v>
      </c>
      <c r="E68" s="2">
        <v>45588</v>
      </c>
      <c r="F68" s="1">
        <v>45600</v>
      </c>
      <c r="G68">
        <v>1</v>
      </c>
      <c r="H68" s="3">
        <v>961</v>
      </c>
      <c r="I68" t="s">
        <v>28</v>
      </c>
      <c r="J68" t="s">
        <v>547</v>
      </c>
      <c r="K68" t="s">
        <v>15</v>
      </c>
    </row>
    <row r="69" spans="1:11" x14ac:dyDescent="0.35">
      <c r="A69">
        <v>67</v>
      </c>
      <c r="B69" t="s">
        <v>112</v>
      </c>
      <c r="C69" t="s">
        <v>24</v>
      </c>
      <c r="D69" t="s">
        <v>38</v>
      </c>
      <c r="E69" s="2">
        <v>45393</v>
      </c>
      <c r="F69" s="1">
        <v>45406</v>
      </c>
      <c r="G69">
        <v>2</v>
      </c>
      <c r="H69" s="3">
        <v>616</v>
      </c>
      <c r="I69" t="s">
        <v>14</v>
      </c>
      <c r="J69" t="s">
        <v>33</v>
      </c>
      <c r="K69" t="s">
        <v>15</v>
      </c>
    </row>
    <row r="70" spans="1:11" x14ac:dyDescent="0.35">
      <c r="A70">
        <v>68</v>
      </c>
      <c r="B70" t="s">
        <v>113</v>
      </c>
      <c r="C70" t="s">
        <v>31</v>
      </c>
      <c r="D70" t="s">
        <v>32</v>
      </c>
      <c r="E70" s="2">
        <v>45353</v>
      </c>
      <c r="F70" s="1">
        <v>45364</v>
      </c>
      <c r="G70">
        <v>10</v>
      </c>
      <c r="H70" s="3">
        <v>811</v>
      </c>
      <c r="I70" t="s">
        <v>28</v>
      </c>
      <c r="J70" t="s">
        <v>551</v>
      </c>
      <c r="K70" t="s">
        <v>15</v>
      </c>
    </row>
    <row r="71" spans="1:11" x14ac:dyDescent="0.35">
      <c r="A71">
        <v>69</v>
      </c>
      <c r="B71" t="s">
        <v>114</v>
      </c>
      <c r="C71" t="s">
        <v>24</v>
      </c>
      <c r="D71" t="s">
        <v>115</v>
      </c>
      <c r="E71" s="2">
        <v>45513</v>
      </c>
      <c r="F71" s="1">
        <v>45519</v>
      </c>
      <c r="G71">
        <v>6</v>
      </c>
      <c r="H71" s="3">
        <v>660</v>
      </c>
      <c r="I71" t="s">
        <v>28</v>
      </c>
      <c r="J71" t="s">
        <v>549</v>
      </c>
      <c r="K71" t="s">
        <v>19</v>
      </c>
    </row>
    <row r="72" spans="1:11" x14ac:dyDescent="0.35">
      <c r="A72">
        <v>70</v>
      </c>
      <c r="B72" t="s">
        <v>116</v>
      </c>
      <c r="C72" t="s">
        <v>21</v>
      </c>
      <c r="D72" t="s">
        <v>22</v>
      </c>
      <c r="E72" s="2">
        <v>45382</v>
      </c>
      <c r="F72" s="1">
        <v>45395</v>
      </c>
      <c r="G72">
        <v>9</v>
      </c>
      <c r="H72" s="3">
        <v>998</v>
      </c>
      <c r="I72" t="s">
        <v>28</v>
      </c>
      <c r="J72" t="s">
        <v>33</v>
      </c>
      <c r="K72" t="s">
        <v>29</v>
      </c>
    </row>
    <row r="73" spans="1:11" x14ac:dyDescent="0.35">
      <c r="A73">
        <v>71</v>
      </c>
      <c r="B73" t="s">
        <v>117</v>
      </c>
      <c r="C73" t="s">
        <v>17</v>
      </c>
      <c r="D73" t="s">
        <v>56</v>
      </c>
      <c r="E73" s="2">
        <v>45576</v>
      </c>
      <c r="F73" s="1">
        <v>45582</v>
      </c>
      <c r="G73">
        <v>1</v>
      </c>
      <c r="H73" s="3">
        <v>539</v>
      </c>
      <c r="I73" t="s">
        <v>14</v>
      </c>
      <c r="J73" t="s">
        <v>551</v>
      </c>
      <c r="K73" t="s">
        <v>46</v>
      </c>
    </row>
    <row r="74" spans="1:11" x14ac:dyDescent="0.35">
      <c r="A74">
        <v>72</v>
      </c>
      <c r="B74" t="s">
        <v>118</v>
      </c>
      <c r="C74" t="s">
        <v>17</v>
      </c>
      <c r="D74" t="s">
        <v>56</v>
      </c>
      <c r="E74" s="2">
        <v>45534</v>
      </c>
      <c r="F74" s="1">
        <v>45547</v>
      </c>
      <c r="G74">
        <v>9</v>
      </c>
      <c r="H74" s="3">
        <v>553</v>
      </c>
      <c r="I74" t="s">
        <v>28</v>
      </c>
      <c r="J74" t="s">
        <v>547</v>
      </c>
      <c r="K74" t="s">
        <v>46</v>
      </c>
    </row>
    <row r="75" spans="1:11" x14ac:dyDescent="0.35">
      <c r="A75">
        <v>73</v>
      </c>
      <c r="B75" t="s">
        <v>119</v>
      </c>
      <c r="C75" t="s">
        <v>17</v>
      </c>
      <c r="D75" t="s">
        <v>56</v>
      </c>
      <c r="E75" s="2">
        <v>45472</v>
      </c>
      <c r="F75" s="1">
        <v>45486</v>
      </c>
      <c r="G75">
        <v>8</v>
      </c>
      <c r="H75" s="3">
        <v>287</v>
      </c>
      <c r="I75" t="s">
        <v>14</v>
      </c>
      <c r="J75" t="s">
        <v>547</v>
      </c>
      <c r="K75" t="s">
        <v>29</v>
      </c>
    </row>
    <row r="76" spans="1:11" x14ac:dyDescent="0.35">
      <c r="A76">
        <v>74</v>
      </c>
      <c r="B76" t="s">
        <v>120</v>
      </c>
      <c r="C76" t="s">
        <v>12</v>
      </c>
      <c r="D76" t="s">
        <v>58</v>
      </c>
      <c r="E76" s="2">
        <v>45453</v>
      </c>
      <c r="F76" s="1">
        <v>45462</v>
      </c>
      <c r="G76">
        <v>2</v>
      </c>
      <c r="H76" s="3">
        <v>770</v>
      </c>
      <c r="I76" t="s">
        <v>14</v>
      </c>
      <c r="J76" t="s">
        <v>33</v>
      </c>
      <c r="K76" t="s">
        <v>46</v>
      </c>
    </row>
    <row r="77" spans="1:11" x14ac:dyDescent="0.35">
      <c r="A77">
        <v>75</v>
      </c>
      <c r="B77" t="s">
        <v>121</v>
      </c>
      <c r="C77" t="s">
        <v>12</v>
      </c>
      <c r="D77" t="s">
        <v>58</v>
      </c>
      <c r="E77" s="2">
        <v>45443</v>
      </c>
      <c r="F77" s="1">
        <v>45457</v>
      </c>
      <c r="G77">
        <v>4</v>
      </c>
      <c r="H77" s="3">
        <v>379</v>
      </c>
      <c r="I77" t="s">
        <v>14</v>
      </c>
      <c r="J77" t="s">
        <v>551</v>
      </c>
      <c r="K77" t="s">
        <v>29</v>
      </c>
    </row>
    <row r="78" spans="1:11" x14ac:dyDescent="0.35">
      <c r="A78">
        <v>76</v>
      </c>
      <c r="B78" t="s">
        <v>122</v>
      </c>
      <c r="C78" t="s">
        <v>17</v>
      </c>
      <c r="D78" t="s">
        <v>64</v>
      </c>
      <c r="E78" s="2">
        <v>45432</v>
      </c>
      <c r="F78" s="1">
        <v>45438</v>
      </c>
      <c r="G78">
        <v>1</v>
      </c>
      <c r="H78" s="3">
        <v>65</v>
      </c>
      <c r="I78" t="s">
        <v>28</v>
      </c>
      <c r="J78" t="s">
        <v>33</v>
      </c>
      <c r="K78" t="s">
        <v>29</v>
      </c>
    </row>
    <row r="79" spans="1:11" x14ac:dyDescent="0.35">
      <c r="A79">
        <v>77</v>
      </c>
      <c r="B79" t="s">
        <v>123</v>
      </c>
      <c r="C79" t="s">
        <v>24</v>
      </c>
      <c r="D79" t="s">
        <v>25</v>
      </c>
      <c r="E79" s="2">
        <v>45386</v>
      </c>
      <c r="F79" s="1">
        <v>45397</v>
      </c>
      <c r="G79">
        <v>1</v>
      </c>
      <c r="H79" s="3">
        <v>268</v>
      </c>
      <c r="I79" t="s">
        <v>14</v>
      </c>
      <c r="J79" t="s">
        <v>549</v>
      </c>
      <c r="K79" t="s">
        <v>15</v>
      </c>
    </row>
    <row r="80" spans="1:11" x14ac:dyDescent="0.35">
      <c r="A80">
        <v>78</v>
      </c>
      <c r="B80" t="s">
        <v>124</v>
      </c>
      <c r="C80" t="s">
        <v>12</v>
      </c>
      <c r="D80" t="s">
        <v>27</v>
      </c>
      <c r="E80" s="2">
        <v>45543</v>
      </c>
      <c r="F80" s="1">
        <v>45556</v>
      </c>
      <c r="G80">
        <v>2</v>
      </c>
      <c r="H80" s="3">
        <v>600</v>
      </c>
      <c r="I80" t="s">
        <v>14</v>
      </c>
      <c r="J80" t="s">
        <v>33</v>
      </c>
      <c r="K80" t="s">
        <v>29</v>
      </c>
    </row>
    <row r="81" spans="1:11" x14ac:dyDescent="0.35">
      <c r="A81">
        <v>79</v>
      </c>
      <c r="B81" t="s">
        <v>125</v>
      </c>
      <c r="C81" t="s">
        <v>24</v>
      </c>
      <c r="D81" t="s">
        <v>25</v>
      </c>
      <c r="E81" s="2">
        <v>45593</v>
      </c>
      <c r="F81" s="1">
        <v>45600</v>
      </c>
      <c r="G81">
        <v>7</v>
      </c>
      <c r="H81" s="3">
        <v>322</v>
      </c>
      <c r="I81" t="s">
        <v>14</v>
      </c>
      <c r="J81" t="s">
        <v>33</v>
      </c>
      <c r="K81" t="s">
        <v>29</v>
      </c>
    </row>
    <row r="82" spans="1:11" x14ac:dyDescent="0.35">
      <c r="A82">
        <v>80</v>
      </c>
      <c r="B82" t="s">
        <v>126</v>
      </c>
      <c r="C82" t="s">
        <v>17</v>
      </c>
      <c r="D82" t="s">
        <v>18</v>
      </c>
      <c r="E82" s="2">
        <v>45398</v>
      </c>
      <c r="F82" s="1">
        <v>45404</v>
      </c>
      <c r="G82">
        <v>4</v>
      </c>
      <c r="H82" s="3">
        <v>280</v>
      </c>
      <c r="I82" t="s">
        <v>14</v>
      </c>
      <c r="J82" t="s">
        <v>33</v>
      </c>
      <c r="K82" t="s">
        <v>19</v>
      </c>
    </row>
    <row r="83" spans="1:11" x14ac:dyDescent="0.35">
      <c r="A83">
        <v>81</v>
      </c>
      <c r="B83" t="s">
        <v>127</v>
      </c>
      <c r="C83" t="s">
        <v>17</v>
      </c>
      <c r="D83" t="s">
        <v>44</v>
      </c>
      <c r="E83" s="2">
        <v>45441</v>
      </c>
      <c r="F83" s="1">
        <v>45455</v>
      </c>
      <c r="G83">
        <v>1</v>
      </c>
      <c r="H83" s="3">
        <v>247</v>
      </c>
      <c r="I83" t="s">
        <v>28</v>
      </c>
      <c r="J83" t="s">
        <v>547</v>
      </c>
      <c r="K83" t="s">
        <v>29</v>
      </c>
    </row>
    <row r="84" spans="1:11" x14ac:dyDescent="0.35">
      <c r="A84">
        <v>82</v>
      </c>
      <c r="B84" t="s">
        <v>128</v>
      </c>
      <c r="C84" t="s">
        <v>24</v>
      </c>
      <c r="D84" t="s">
        <v>115</v>
      </c>
      <c r="E84" s="2">
        <v>45643</v>
      </c>
      <c r="F84" s="1">
        <v>45656</v>
      </c>
      <c r="G84">
        <v>4</v>
      </c>
      <c r="H84" s="3">
        <v>956</v>
      </c>
      <c r="I84" t="s">
        <v>28</v>
      </c>
      <c r="J84" t="s">
        <v>547</v>
      </c>
      <c r="K84" t="s">
        <v>19</v>
      </c>
    </row>
    <row r="85" spans="1:11" x14ac:dyDescent="0.35">
      <c r="A85">
        <v>83</v>
      </c>
      <c r="B85" t="s">
        <v>129</v>
      </c>
      <c r="C85" t="s">
        <v>21</v>
      </c>
      <c r="D85" t="s">
        <v>40</v>
      </c>
      <c r="E85" s="2">
        <v>45322</v>
      </c>
      <c r="F85" s="1">
        <v>45336</v>
      </c>
      <c r="G85">
        <v>3</v>
      </c>
      <c r="H85" s="3">
        <v>821</v>
      </c>
      <c r="I85" t="s">
        <v>28</v>
      </c>
      <c r="J85" t="s">
        <v>547</v>
      </c>
      <c r="K85" t="s">
        <v>15</v>
      </c>
    </row>
    <row r="86" spans="1:11" x14ac:dyDescent="0.35">
      <c r="A86">
        <v>84</v>
      </c>
      <c r="B86" t="s">
        <v>130</v>
      </c>
      <c r="C86" t="s">
        <v>17</v>
      </c>
      <c r="D86" t="s">
        <v>56</v>
      </c>
      <c r="E86" s="2">
        <v>45516</v>
      </c>
      <c r="F86" s="1">
        <v>45521</v>
      </c>
      <c r="G86">
        <v>2</v>
      </c>
      <c r="H86" s="3">
        <v>489</v>
      </c>
      <c r="I86" t="s">
        <v>28</v>
      </c>
      <c r="J86" t="s">
        <v>33</v>
      </c>
      <c r="K86" t="s">
        <v>29</v>
      </c>
    </row>
    <row r="87" spans="1:11" x14ac:dyDescent="0.35">
      <c r="A87">
        <v>85</v>
      </c>
      <c r="B87" t="s">
        <v>131</v>
      </c>
      <c r="C87" t="s">
        <v>24</v>
      </c>
      <c r="D87" t="s">
        <v>25</v>
      </c>
      <c r="E87" s="2">
        <v>45548</v>
      </c>
      <c r="F87" s="1">
        <v>45560</v>
      </c>
      <c r="G87">
        <v>9</v>
      </c>
      <c r="H87" s="3">
        <v>515</v>
      </c>
      <c r="I87" t="s">
        <v>28</v>
      </c>
      <c r="J87" t="s">
        <v>550</v>
      </c>
      <c r="K87" t="s">
        <v>15</v>
      </c>
    </row>
    <row r="88" spans="1:11" x14ac:dyDescent="0.35">
      <c r="A88">
        <v>86</v>
      </c>
      <c r="B88" t="s">
        <v>132</v>
      </c>
      <c r="C88" t="s">
        <v>12</v>
      </c>
      <c r="D88" t="s">
        <v>27</v>
      </c>
      <c r="E88" s="2">
        <v>45457</v>
      </c>
      <c r="F88" s="1">
        <v>45462</v>
      </c>
      <c r="G88">
        <v>10</v>
      </c>
      <c r="H88" s="3">
        <v>266</v>
      </c>
      <c r="I88" t="s">
        <v>14</v>
      </c>
      <c r="J88" t="s">
        <v>551</v>
      </c>
      <c r="K88" t="s">
        <v>15</v>
      </c>
    </row>
    <row r="89" spans="1:11" x14ac:dyDescent="0.35">
      <c r="A89">
        <v>87</v>
      </c>
      <c r="B89" t="s">
        <v>133</v>
      </c>
      <c r="C89" t="s">
        <v>17</v>
      </c>
      <c r="D89" t="s">
        <v>44</v>
      </c>
      <c r="E89" s="2">
        <v>45434</v>
      </c>
      <c r="F89" s="1">
        <v>45444</v>
      </c>
      <c r="G89">
        <v>3</v>
      </c>
      <c r="H89" s="3">
        <v>609</v>
      </c>
      <c r="I89" t="s">
        <v>14</v>
      </c>
      <c r="J89" t="s">
        <v>550</v>
      </c>
      <c r="K89" t="s">
        <v>15</v>
      </c>
    </row>
    <row r="90" spans="1:11" x14ac:dyDescent="0.35">
      <c r="A90">
        <v>88</v>
      </c>
      <c r="B90" t="s">
        <v>134</v>
      </c>
      <c r="C90" t="s">
        <v>24</v>
      </c>
      <c r="D90" t="s">
        <v>25</v>
      </c>
      <c r="E90" s="2">
        <v>45501</v>
      </c>
      <c r="F90" s="1">
        <v>45505</v>
      </c>
      <c r="G90">
        <v>6</v>
      </c>
      <c r="H90" s="3">
        <v>338</v>
      </c>
      <c r="I90" t="s">
        <v>14</v>
      </c>
      <c r="J90" t="s">
        <v>33</v>
      </c>
      <c r="K90" t="s">
        <v>15</v>
      </c>
    </row>
    <row r="91" spans="1:11" x14ac:dyDescent="0.35">
      <c r="A91">
        <v>89</v>
      </c>
      <c r="B91" t="s">
        <v>135</v>
      </c>
      <c r="C91" t="s">
        <v>31</v>
      </c>
      <c r="D91" t="s">
        <v>50</v>
      </c>
      <c r="E91" s="2">
        <v>45647</v>
      </c>
      <c r="F91" s="1">
        <v>45650</v>
      </c>
      <c r="G91">
        <v>8</v>
      </c>
      <c r="H91" s="3">
        <v>305</v>
      </c>
      <c r="I91" t="s">
        <v>28</v>
      </c>
      <c r="J91" t="s">
        <v>33</v>
      </c>
      <c r="K91" t="s">
        <v>19</v>
      </c>
    </row>
    <row r="92" spans="1:11" x14ac:dyDescent="0.35">
      <c r="A92">
        <v>90</v>
      </c>
      <c r="B92" t="s">
        <v>136</v>
      </c>
      <c r="C92" t="s">
        <v>17</v>
      </c>
      <c r="D92" t="s">
        <v>18</v>
      </c>
      <c r="E92" s="2">
        <v>45628</v>
      </c>
      <c r="F92" s="1">
        <v>45641</v>
      </c>
      <c r="G92">
        <v>9</v>
      </c>
      <c r="H92" s="3">
        <v>483</v>
      </c>
      <c r="I92" t="s">
        <v>14</v>
      </c>
      <c r="J92" t="s">
        <v>550</v>
      </c>
      <c r="K92" t="s">
        <v>19</v>
      </c>
    </row>
    <row r="93" spans="1:11" x14ac:dyDescent="0.35">
      <c r="A93">
        <v>91</v>
      </c>
      <c r="B93" t="s">
        <v>137</v>
      </c>
      <c r="C93" t="s">
        <v>17</v>
      </c>
      <c r="D93" t="s">
        <v>56</v>
      </c>
      <c r="E93" s="2">
        <v>45610</v>
      </c>
      <c r="F93" s="1">
        <v>45614</v>
      </c>
      <c r="G93">
        <v>8</v>
      </c>
      <c r="H93" s="3">
        <v>650</v>
      </c>
      <c r="I93" t="s">
        <v>14</v>
      </c>
      <c r="J93" t="s">
        <v>550</v>
      </c>
      <c r="K93" t="s">
        <v>29</v>
      </c>
    </row>
    <row r="94" spans="1:11" x14ac:dyDescent="0.35">
      <c r="A94">
        <v>92</v>
      </c>
      <c r="B94" t="s">
        <v>138</v>
      </c>
      <c r="C94" t="s">
        <v>31</v>
      </c>
      <c r="D94" t="s">
        <v>32</v>
      </c>
      <c r="E94" s="2">
        <v>45359</v>
      </c>
      <c r="F94" s="1">
        <v>45373</v>
      </c>
      <c r="G94">
        <v>5</v>
      </c>
      <c r="H94" s="3">
        <v>458</v>
      </c>
      <c r="I94" t="s">
        <v>14</v>
      </c>
      <c r="J94" t="s">
        <v>33</v>
      </c>
      <c r="K94" t="s">
        <v>15</v>
      </c>
    </row>
    <row r="95" spans="1:11" x14ac:dyDescent="0.35">
      <c r="A95">
        <v>93</v>
      </c>
      <c r="B95" t="s">
        <v>139</v>
      </c>
      <c r="C95" t="s">
        <v>12</v>
      </c>
      <c r="D95" t="s">
        <v>36</v>
      </c>
      <c r="E95" s="2">
        <v>45414</v>
      </c>
      <c r="F95" s="1">
        <v>45425</v>
      </c>
      <c r="G95">
        <v>3</v>
      </c>
      <c r="H95" s="3">
        <v>328</v>
      </c>
      <c r="I95" t="s">
        <v>28</v>
      </c>
      <c r="J95" t="s">
        <v>33</v>
      </c>
      <c r="K95" t="s">
        <v>15</v>
      </c>
    </row>
    <row r="96" spans="1:11" x14ac:dyDescent="0.35">
      <c r="A96">
        <v>94</v>
      </c>
      <c r="B96" t="s">
        <v>140</v>
      </c>
      <c r="C96" t="s">
        <v>21</v>
      </c>
      <c r="D96" t="s">
        <v>22</v>
      </c>
      <c r="E96" s="2">
        <v>45574</v>
      </c>
      <c r="F96" s="1">
        <v>45581</v>
      </c>
      <c r="G96">
        <v>3</v>
      </c>
      <c r="H96" s="3">
        <v>402</v>
      </c>
      <c r="I96" t="s">
        <v>28</v>
      </c>
      <c r="J96" t="s">
        <v>551</v>
      </c>
      <c r="K96" t="s">
        <v>46</v>
      </c>
    </row>
    <row r="97" spans="1:11" x14ac:dyDescent="0.35">
      <c r="A97">
        <v>95</v>
      </c>
      <c r="B97" t="s">
        <v>141</v>
      </c>
      <c r="C97" t="s">
        <v>12</v>
      </c>
      <c r="D97" t="s">
        <v>96</v>
      </c>
      <c r="E97" s="2">
        <v>45444</v>
      </c>
      <c r="F97" s="1">
        <v>45456</v>
      </c>
      <c r="G97">
        <v>10</v>
      </c>
      <c r="H97" s="3">
        <v>603</v>
      </c>
      <c r="I97" t="s">
        <v>14</v>
      </c>
      <c r="J97" t="s">
        <v>33</v>
      </c>
      <c r="K97" t="s">
        <v>46</v>
      </c>
    </row>
    <row r="98" spans="1:11" x14ac:dyDescent="0.35">
      <c r="A98">
        <v>96</v>
      </c>
      <c r="B98" t="s">
        <v>142</v>
      </c>
      <c r="C98" t="s">
        <v>12</v>
      </c>
      <c r="D98" t="s">
        <v>36</v>
      </c>
      <c r="E98" s="2">
        <v>45525</v>
      </c>
      <c r="F98" s="1">
        <v>45537</v>
      </c>
      <c r="G98">
        <v>1</v>
      </c>
      <c r="H98" s="3">
        <v>749</v>
      </c>
      <c r="I98" t="s">
        <v>28</v>
      </c>
      <c r="J98" t="s">
        <v>551</v>
      </c>
      <c r="K98" t="s">
        <v>15</v>
      </c>
    </row>
    <row r="99" spans="1:11" x14ac:dyDescent="0.35">
      <c r="A99">
        <v>97</v>
      </c>
      <c r="B99" t="s">
        <v>143</v>
      </c>
      <c r="C99" t="s">
        <v>21</v>
      </c>
      <c r="D99" t="s">
        <v>40</v>
      </c>
      <c r="E99" s="2">
        <v>45532</v>
      </c>
      <c r="F99" s="1">
        <v>45539</v>
      </c>
      <c r="G99">
        <v>5</v>
      </c>
      <c r="H99" s="3">
        <v>356</v>
      </c>
      <c r="I99" t="s">
        <v>28</v>
      </c>
      <c r="J99" t="s">
        <v>33</v>
      </c>
      <c r="K99" t="s">
        <v>15</v>
      </c>
    </row>
    <row r="100" spans="1:11" x14ac:dyDescent="0.35">
      <c r="A100">
        <v>98</v>
      </c>
      <c r="B100" t="s">
        <v>144</v>
      </c>
      <c r="C100" t="s">
        <v>12</v>
      </c>
      <c r="D100" t="s">
        <v>96</v>
      </c>
      <c r="E100" s="2">
        <v>45637</v>
      </c>
      <c r="F100" s="1">
        <v>45649</v>
      </c>
      <c r="G100">
        <v>9</v>
      </c>
      <c r="H100" s="3">
        <v>399</v>
      </c>
      <c r="I100" t="s">
        <v>28</v>
      </c>
      <c r="J100" t="s">
        <v>547</v>
      </c>
      <c r="K100" t="s">
        <v>15</v>
      </c>
    </row>
    <row r="101" spans="1:11" x14ac:dyDescent="0.35">
      <c r="A101">
        <v>99</v>
      </c>
      <c r="B101" t="s">
        <v>145</v>
      </c>
      <c r="C101" t="s">
        <v>12</v>
      </c>
      <c r="D101" t="s">
        <v>36</v>
      </c>
      <c r="E101" s="2">
        <v>45327</v>
      </c>
      <c r="F101" s="1">
        <v>45331</v>
      </c>
      <c r="G101">
        <v>4</v>
      </c>
      <c r="H101" s="3">
        <v>656</v>
      </c>
      <c r="I101" t="s">
        <v>14</v>
      </c>
      <c r="J101" t="s">
        <v>33</v>
      </c>
      <c r="K101" t="s">
        <v>29</v>
      </c>
    </row>
    <row r="102" spans="1:11" x14ac:dyDescent="0.35">
      <c r="A102">
        <v>100</v>
      </c>
      <c r="B102" t="s">
        <v>146</v>
      </c>
      <c r="C102" t="s">
        <v>12</v>
      </c>
      <c r="D102" t="s">
        <v>27</v>
      </c>
      <c r="E102" s="2">
        <v>45342</v>
      </c>
      <c r="F102" s="1">
        <v>45346</v>
      </c>
      <c r="G102">
        <v>2</v>
      </c>
      <c r="H102" s="3">
        <v>464</v>
      </c>
      <c r="I102" t="s">
        <v>14</v>
      </c>
      <c r="J102" t="s">
        <v>551</v>
      </c>
      <c r="K102" t="s">
        <v>19</v>
      </c>
    </row>
    <row r="103" spans="1:11" x14ac:dyDescent="0.35">
      <c r="A103">
        <v>101</v>
      </c>
      <c r="B103" t="s">
        <v>147</v>
      </c>
      <c r="C103" t="s">
        <v>12</v>
      </c>
      <c r="D103" t="s">
        <v>96</v>
      </c>
      <c r="E103" s="2">
        <v>45320</v>
      </c>
      <c r="F103" s="1">
        <v>45327</v>
      </c>
      <c r="G103">
        <v>5</v>
      </c>
      <c r="H103" s="3">
        <v>377</v>
      </c>
      <c r="I103" t="s">
        <v>14</v>
      </c>
      <c r="J103" t="s">
        <v>547</v>
      </c>
      <c r="K103" t="s">
        <v>19</v>
      </c>
    </row>
    <row r="104" spans="1:11" x14ac:dyDescent="0.35">
      <c r="A104">
        <v>102</v>
      </c>
      <c r="B104" t="s">
        <v>148</v>
      </c>
      <c r="C104" t="s">
        <v>21</v>
      </c>
      <c r="D104" t="s">
        <v>52</v>
      </c>
      <c r="E104" s="2">
        <v>45502</v>
      </c>
      <c r="F104" s="1">
        <v>45513</v>
      </c>
      <c r="G104">
        <v>10</v>
      </c>
      <c r="H104" s="3">
        <v>708</v>
      </c>
      <c r="I104" t="s">
        <v>14</v>
      </c>
      <c r="J104" t="s">
        <v>549</v>
      </c>
      <c r="K104" t="s">
        <v>29</v>
      </c>
    </row>
    <row r="105" spans="1:11" x14ac:dyDescent="0.35">
      <c r="A105">
        <v>103</v>
      </c>
      <c r="B105" t="s">
        <v>149</v>
      </c>
      <c r="C105" t="s">
        <v>21</v>
      </c>
      <c r="D105" t="s">
        <v>40</v>
      </c>
      <c r="E105" s="2">
        <v>45613</v>
      </c>
      <c r="F105" s="1">
        <v>45619</v>
      </c>
      <c r="G105">
        <v>1</v>
      </c>
      <c r="H105" s="3">
        <v>326</v>
      </c>
      <c r="I105" t="s">
        <v>14</v>
      </c>
      <c r="J105" t="s">
        <v>549</v>
      </c>
      <c r="K105" t="s">
        <v>46</v>
      </c>
    </row>
    <row r="106" spans="1:11" x14ac:dyDescent="0.35">
      <c r="A106">
        <v>104</v>
      </c>
      <c r="B106" t="s">
        <v>150</v>
      </c>
      <c r="C106" t="s">
        <v>17</v>
      </c>
      <c r="D106" t="s">
        <v>56</v>
      </c>
      <c r="E106" s="2">
        <v>45359</v>
      </c>
      <c r="F106" s="1">
        <v>45369</v>
      </c>
      <c r="G106">
        <v>2</v>
      </c>
      <c r="H106" s="3">
        <v>941</v>
      </c>
      <c r="I106" t="s">
        <v>28</v>
      </c>
      <c r="J106" t="s">
        <v>547</v>
      </c>
      <c r="K106" t="s">
        <v>29</v>
      </c>
    </row>
    <row r="107" spans="1:11" x14ac:dyDescent="0.35">
      <c r="A107">
        <v>105</v>
      </c>
      <c r="B107" t="s">
        <v>151</v>
      </c>
      <c r="C107" t="s">
        <v>24</v>
      </c>
      <c r="D107" t="s">
        <v>100</v>
      </c>
      <c r="E107" s="2">
        <v>45394</v>
      </c>
      <c r="F107" s="1">
        <v>45403</v>
      </c>
      <c r="G107">
        <v>3</v>
      </c>
      <c r="H107" s="3">
        <v>815</v>
      </c>
      <c r="I107" t="s">
        <v>28</v>
      </c>
      <c r="J107" t="s">
        <v>33</v>
      </c>
      <c r="K107" t="s">
        <v>29</v>
      </c>
    </row>
    <row r="108" spans="1:11" x14ac:dyDescent="0.35">
      <c r="A108">
        <v>106</v>
      </c>
      <c r="B108" t="s">
        <v>152</v>
      </c>
      <c r="C108" t="s">
        <v>31</v>
      </c>
      <c r="D108" t="s">
        <v>76</v>
      </c>
      <c r="E108" s="2">
        <v>45531</v>
      </c>
      <c r="F108" s="1">
        <v>45538</v>
      </c>
      <c r="G108">
        <v>2</v>
      </c>
      <c r="H108" s="3">
        <v>154</v>
      </c>
      <c r="I108" t="s">
        <v>28</v>
      </c>
      <c r="J108" t="s">
        <v>549</v>
      </c>
      <c r="K108" t="s">
        <v>29</v>
      </c>
    </row>
    <row r="109" spans="1:11" x14ac:dyDescent="0.35">
      <c r="A109">
        <v>107</v>
      </c>
      <c r="B109" t="s">
        <v>153</v>
      </c>
      <c r="C109" t="s">
        <v>17</v>
      </c>
      <c r="D109" t="s">
        <v>18</v>
      </c>
      <c r="E109" s="2">
        <v>45524</v>
      </c>
      <c r="F109" s="1">
        <v>45534</v>
      </c>
      <c r="G109">
        <v>6</v>
      </c>
      <c r="H109" s="3">
        <v>698</v>
      </c>
      <c r="I109" t="s">
        <v>28</v>
      </c>
      <c r="J109" t="s">
        <v>33</v>
      </c>
      <c r="K109" t="s">
        <v>29</v>
      </c>
    </row>
    <row r="110" spans="1:11" x14ac:dyDescent="0.35">
      <c r="A110">
        <v>108</v>
      </c>
      <c r="B110" t="s">
        <v>154</v>
      </c>
      <c r="C110" t="s">
        <v>24</v>
      </c>
      <c r="D110" t="s">
        <v>25</v>
      </c>
      <c r="E110" s="2">
        <v>45347</v>
      </c>
      <c r="F110" s="1">
        <v>45353</v>
      </c>
      <c r="G110">
        <v>4</v>
      </c>
      <c r="H110" s="3">
        <v>492</v>
      </c>
      <c r="I110" t="s">
        <v>28</v>
      </c>
      <c r="J110" t="s">
        <v>551</v>
      </c>
      <c r="K110" t="s">
        <v>15</v>
      </c>
    </row>
    <row r="111" spans="1:11" x14ac:dyDescent="0.35">
      <c r="A111">
        <v>109</v>
      </c>
      <c r="B111" t="s">
        <v>155</v>
      </c>
      <c r="C111" t="s">
        <v>31</v>
      </c>
      <c r="D111" t="s">
        <v>32</v>
      </c>
      <c r="E111" s="2">
        <v>45405</v>
      </c>
      <c r="F111" s="1">
        <v>45410</v>
      </c>
      <c r="G111">
        <v>2</v>
      </c>
      <c r="H111" s="3">
        <v>660</v>
      </c>
      <c r="I111" t="s">
        <v>28</v>
      </c>
      <c r="J111" t="s">
        <v>549</v>
      </c>
      <c r="K111" t="s">
        <v>46</v>
      </c>
    </row>
    <row r="112" spans="1:11" x14ac:dyDescent="0.35">
      <c r="A112">
        <v>110</v>
      </c>
      <c r="B112" t="s">
        <v>156</v>
      </c>
      <c r="C112" t="s">
        <v>24</v>
      </c>
      <c r="D112" t="s">
        <v>100</v>
      </c>
      <c r="E112" s="2">
        <v>45477</v>
      </c>
      <c r="F112" s="1">
        <v>45484</v>
      </c>
      <c r="G112">
        <v>2</v>
      </c>
      <c r="H112" s="3">
        <v>712</v>
      </c>
      <c r="I112" t="s">
        <v>28</v>
      </c>
      <c r="J112" t="s">
        <v>547</v>
      </c>
      <c r="K112" t="s">
        <v>15</v>
      </c>
    </row>
    <row r="113" spans="1:11" x14ac:dyDescent="0.35">
      <c r="A113">
        <v>111</v>
      </c>
      <c r="B113" t="s">
        <v>157</v>
      </c>
      <c r="C113" t="s">
        <v>31</v>
      </c>
      <c r="D113" t="s">
        <v>76</v>
      </c>
      <c r="E113" s="2">
        <v>45495</v>
      </c>
      <c r="F113" s="1">
        <v>45499</v>
      </c>
      <c r="G113">
        <v>5</v>
      </c>
      <c r="H113" s="3">
        <v>204</v>
      </c>
      <c r="I113" t="s">
        <v>14</v>
      </c>
      <c r="J113" t="s">
        <v>551</v>
      </c>
      <c r="K113" t="s">
        <v>46</v>
      </c>
    </row>
    <row r="114" spans="1:11" x14ac:dyDescent="0.35">
      <c r="A114">
        <v>112</v>
      </c>
      <c r="B114" t="s">
        <v>158</v>
      </c>
      <c r="C114" t="s">
        <v>21</v>
      </c>
      <c r="D114" t="s">
        <v>52</v>
      </c>
      <c r="E114" s="2">
        <v>45302</v>
      </c>
      <c r="F114" s="1">
        <v>45308</v>
      </c>
      <c r="G114">
        <v>1</v>
      </c>
      <c r="H114" s="3">
        <v>815</v>
      </c>
      <c r="I114" t="s">
        <v>14</v>
      </c>
      <c r="J114" t="s">
        <v>547</v>
      </c>
      <c r="K114" t="s">
        <v>15</v>
      </c>
    </row>
    <row r="115" spans="1:11" x14ac:dyDescent="0.35">
      <c r="A115">
        <v>113</v>
      </c>
      <c r="B115" t="s">
        <v>159</v>
      </c>
      <c r="C115" t="s">
        <v>17</v>
      </c>
      <c r="D115" t="s">
        <v>64</v>
      </c>
      <c r="E115" s="2">
        <v>45327</v>
      </c>
      <c r="F115" s="1">
        <v>45335</v>
      </c>
      <c r="G115">
        <v>9</v>
      </c>
      <c r="H115" s="3">
        <v>222</v>
      </c>
      <c r="I115" t="s">
        <v>14</v>
      </c>
      <c r="J115" t="s">
        <v>33</v>
      </c>
      <c r="K115" t="s">
        <v>19</v>
      </c>
    </row>
    <row r="116" spans="1:11" x14ac:dyDescent="0.35">
      <c r="A116">
        <v>114</v>
      </c>
      <c r="B116" t="s">
        <v>160</v>
      </c>
      <c r="C116" t="s">
        <v>31</v>
      </c>
      <c r="D116" t="s">
        <v>42</v>
      </c>
      <c r="E116" s="2">
        <v>45597</v>
      </c>
      <c r="F116" s="1">
        <v>45605</v>
      </c>
      <c r="G116">
        <v>1</v>
      </c>
      <c r="H116" s="3">
        <v>293</v>
      </c>
      <c r="I116" t="s">
        <v>14</v>
      </c>
      <c r="J116" t="s">
        <v>549</v>
      </c>
      <c r="K116" t="s">
        <v>29</v>
      </c>
    </row>
    <row r="117" spans="1:11" x14ac:dyDescent="0.35">
      <c r="A117">
        <v>115</v>
      </c>
      <c r="B117" t="s">
        <v>161</v>
      </c>
      <c r="C117" t="s">
        <v>17</v>
      </c>
      <c r="D117" t="s">
        <v>56</v>
      </c>
      <c r="E117" s="2">
        <v>45381</v>
      </c>
      <c r="F117" s="1">
        <v>45387</v>
      </c>
      <c r="G117">
        <v>2</v>
      </c>
      <c r="H117" s="3">
        <v>686</v>
      </c>
      <c r="I117" t="s">
        <v>14</v>
      </c>
      <c r="J117" t="s">
        <v>549</v>
      </c>
      <c r="K117" t="s">
        <v>15</v>
      </c>
    </row>
    <row r="118" spans="1:11" x14ac:dyDescent="0.35">
      <c r="A118">
        <v>116</v>
      </c>
      <c r="B118" t="s">
        <v>162</v>
      </c>
      <c r="C118" t="s">
        <v>24</v>
      </c>
      <c r="D118" t="s">
        <v>25</v>
      </c>
      <c r="E118" s="2">
        <v>45554</v>
      </c>
      <c r="F118" s="1">
        <v>45564</v>
      </c>
      <c r="G118">
        <v>10</v>
      </c>
      <c r="H118" s="3">
        <v>121</v>
      </c>
      <c r="I118" t="s">
        <v>14</v>
      </c>
      <c r="J118" t="s">
        <v>550</v>
      </c>
      <c r="K118" t="s">
        <v>29</v>
      </c>
    </row>
    <row r="119" spans="1:11" x14ac:dyDescent="0.35">
      <c r="A119">
        <v>117</v>
      </c>
      <c r="B119" t="s">
        <v>163</v>
      </c>
      <c r="C119" t="s">
        <v>17</v>
      </c>
      <c r="D119" t="s">
        <v>18</v>
      </c>
      <c r="E119" s="2">
        <v>45629</v>
      </c>
      <c r="F119" s="1">
        <v>45633</v>
      </c>
      <c r="G119">
        <v>9</v>
      </c>
      <c r="H119" s="3">
        <v>318</v>
      </c>
      <c r="I119" t="s">
        <v>14</v>
      </c>
      <c r="J119" t="s">
        <v>550</v>
      </c>
      <c r="K119" t="s">
        <v>19</v>
      </c>
    </row>
    <row r="120" spans="1:11" x14ac:dyDescent="0.35">
      <c r="A120">
        <v>118</v>
      </c>
      <c r="B120" t="s">
        <v>164</v>
      </c>
      <c r="C120" t="s">
        <v>24</v>
      </c>
      <c r="D120" t="s">
        <v>38</v>
      </c>
      <c r="E120" s="2">
        <v>45510</v>
      </c>
      <c r="F120" s="1">
        <v>45521</v>
      </c>
      <c r="G120">
        <v>2</v>
      </c>
      <c r="H120" s="3">
        <v>512</v>
      </c>
      <c r="I120" t="s">
        <v>14</v>
      </c>
      <c r="J120" t="s">
        <v>33</v>
      </c>
      <c r="K120" t="s">
        <v>15</v>
      </c>
    </row>
    <row r="121" spans="1:11" x14ac:dyDescent="0.35">
      <c r="A121">
        <v>119</v>
      </c>
      <c r="B121" t="s">
        <v>165</v>
      </c>
      <c r="C121" t="s">
        <v>12</v>
      </c>
      <c r="D121" t="s">
        <v>96</v>
      </c>
      <c r="E121" s="2">
        <v>45603</v>
      </c>
      <c r="F121" s="1">
        <v>45608</v>
      </c>
      <c r="G121">
        <v>3</v>
      </c>
      <c r="H121" s="3">
        <v>77</v>
      </c>
      <c r="I121" t="s">
        <v>28</v>
      </c>
      <c r="J121" t="s">
        <v>551</v>
      </c>
      <c r="K121" t="s">
        <v>29</v>
      </c>
    </row>
    <row r="122" spans="1:11" x14ac:dyDescent="0.35">
      <c r="A122">
        <v>120</v>
      </c>
      <c r="B122" t="s">
        <v>166</v>
      </c>
      <c r="C122" t="s">
        <v>24</v>
      </c>
      <c r="D122" t="s">
        <v>70</v>
      </c>
      <c r="E122" s="2">
        <v>45601</v>
      </c>
      <c r="F122" s="1">
        <v>45605</v>
      </c>
      <c r="G122">
        <v>7</v>
      </c>
      <c r="H122" s="3">
        <v>111</v>
      </c>
      <c r="I122" t="s">
        <v>28</v>
      </c>
      <c r="J122" t="s">
        <v>549</v>
      </c>
      <c r="K122" t="s">
        <v>46</v>
      </c>
    </row>
    <row r="123" spans="1:11" x14ac:dyDescent="0.35">
      <c r="A123">
        <v>121</v>
      </c>
      <c r="B123" t="s">
        <v>167</v>
      </c>
      <c r="C123" t="s">
        <v>24</v>
      </c>
      <c r="D123" t="s">
        <v>38</v>
      </c>
      <c r="E123" s="2">
        <v>45504</v>
      </c>
      <c r="F123" s="1">
        <v>45509</v>
      </c>
      <c r="G123">
        <v>2</v>
      </c>
      <c r="H123" s="3">
        <v>330</v>
      </c>
      <c r="I123" t="s">
        <v>28</v>
      </c>
      <c r="J123" t="s">
        <v>550</v>
      </c>
      <c r="K123" t="s">
        <v>46</v>
      </c>
    </row>
    <row r="124" spans="1:11" x14ac:dyDescent="0.35">
      <c r="A124">
        <v>122</v>
      </c>
      <c r="B124" t="s">
        <v>168</v>
      </c>
      <c r="C124" t="s">
        <v>31</v>
      </c>
      <c r="D124" t="s">
        <v>79</v>
      </c>
      <c r="E124" s="2">
        <v>45370</v>
      </c>
      <c r="F124" s="1">
        <v>45374</v>
      </c>
      <c r="G124">
        <v>8</v>
      </c>
      <c r="H124" s="3">
        <v>78</v>
      </c>
      <c r="I124" t="s">
        <v>14</v>
      </c>
      <c r="J124" t="s">
        <v>551</v>
      </c>
      <c r="K124" t="s">
        <v>19</v>
      </c>
    </row>
    <row r="125" spans="1:11" x14ac:dyDescent="0.35">
      <c r="A125">
        <v>123</v>
      </c>
      <c r="B125" t="s">
        <v>169</v>
      </c>
      <c r="C125" t="s">
        <v>24</v>
      </c>
      <c r="D125" t="s">
        <v>115</v>
      </c>
      <c r="E125" s="2">
        <v>45482</v>
      </c>
      <c r="F125" s="1">
        <v>45486</v>
      </c>
      <c r="G125">
        <v>3</v>
      </c>
      <c r="H125" s="3">
        <v>579</v>
      </c>
      <c r="I125" t="s">
        <v>28</v>
      </c>
      <c r="J125" t="s">
        <v>551</v>
      </c>
      <c r="K125" t="s">
        <v>19</v>
      </c>
    </row>
    <row r="126" spans="1:11" x14ac:dyDescent="0.35">
      <c r="A126">
        <v>124</v>
      </c>
      <c r="B126" t="s">
        <v>170</v>
      </c>
      <c r="C126" t="s">
        <v>17</v>
      </c>
      <c r="D126" t="s">
        <v>56</v>
      </c>
      <c r="E126" s="2">
        <v>45635</v>
      </c>
      <c r="F126" s="1">
        <v>45649</v>
      </c>
      <c r="G126">
        <v>2</v>
      </c>
      <c r="H126" s="3">
        <v>430</v>
      </c>
      <c r="I126" t="s">
        <v>28</v>
      </c>
      <c r="J126" t="s">
        <v>547</v>
      </c>
      <c r="K126" t="s">
        <v>46</v>
      </c>
    </row>
    <row r="127" spans="1:11" x14ac:dyDescent="0.35">
      <c r="A127">
        <v>125</v>
      </c>
      <c r="B127" t="s">
        <v>171</v>
      </c>
      <c r="C127" t="s">
        <v>12</v>
      </c>
      <c r="D127" t="s">
        <v>96</v>
      </c>
      <c r="E127" s="2">
        <v>45599</v>
      </c>
      <c r="F127" s="1">
        <v>45620</v>
      </c>
      <c r="G127">
        <v>5</v>
      </c>
      <c r="H127" s="3">
        <v>370</v>
      </c>
      <c r="I127" t="s">
        <v>28</v>
      </c>
      <c r="J127" t="s">
        <v>551</v>
      </c>
      <c r="K127" t="s">
        <v>15</v>
      </c>
    </row>
    <row r="128" spans="1:11" x14ac:dyDescent="0.35">
      <c r="A128">
        <v>126</v>
      </c>
      <c r="B128" t="s">
        <v>172</v>
      </c>
      <c r="C128" t="s">
        <v>17</v>
      </c>
      <c r="D128" t="s">
        <v>56</v>
      </c>
      <c r="E128" s="2">
        <v>45350</v>
      </c>
      <c r="F128" s="1">
        <v>45354</v>
      </c>
      <c r="G128">
        <v>5</v>
      </c>
      <c r="H128" s="3">
        <v>597</v>
      </c>
      <c r="I128" t="s">
        <v>28</v>
      </c>
      <c r="J128" t="s">
        <v>551</v>
      </c>
      <c r="K128" t="s">
        <v>46</v>
      </c>
    </row>
    <row r="129" spans="1:11" x14ac:dyDescent="0.35">
      <c r="A129">
        <v>127</v>
      </c>
      <c r="B129" t="s">
        <v>173</v>
      </c>
      <c r="C129" t="s">
        <v>17</v>
      </c>
      <c r="D129" t="s">
        <v>60</v>
      </c>
      <c r="E129" s="2">
        <v>45637</v>
      </c>
      <c r="F129" s="1">
        <v>45645</v>
      </c>
      <c r="G129">
        <v>9</v>
      </c>
      <c r="H129" s="3">
        <v>36</v>
      </c>
      <c r="I129" t="s">
        <v>14</v>
      </c>
      <c r="J129" t="s">
        <v>33</v>
      </c>
      <c r="K129" t="s">
        <v>46</v>
      </c>
    </row>
    <row r="130" spans="1:11" x14ac:dyDescent="0.35">
      <c r="A130">
        <v>128</v>
      </c>
      <c r="B130" t="s">
        <v>174</v>
      </c>
      <c r="C130" t="s">
        <v>21</v>
      </c>
      <c r="D130" t="s">
        <v>83</v>
      </c>
      <c r="E130" s="2">
        <v>45651</v>
      </c>
      <c r="F130" s="1">
        <v>45660</v>
      </c>
      <c r="G130">
        <v>5</v>
      </c>
      <c r="H130" s="3">
        <v>953</v>
      </c>
      <c r="I130" t="s">
        <v>14</v>
      </c>
      <c r="J130" t="s">
        <v>547</v>
      </c>
      <c r="K130" t="s">
        <v>15</v>
      </c>
    </row>
    <row r="131" spans="1:11" x14ac:dyDescent="0.35">
      <c r="A131">
        <v>129</v>
      </c>
      <c r="B131" t="s">
        <v>175</v>
      </c>
      <c r="C131" t="s">
        <v>21</v>
      </c>
      <c r="D131" t="s">
        <v>54</v>
      </c>
      <c r="E131" s="2">
        <v>45581</v>
      </c>
      <c r="F131" s="1">
        <v>45584</v>
      </c>
      <c r="G131">
        <v>7</v>
      </c>
      <c r="H131" s="3">
        <v>81</v>
      </c>
      <c r="I131" t="s">
        <v>14</v>
      </c>
      <c r="J131" t="s">
        <v>551</v>
      </c>
      <c r="K131" t="s">
        <v>19</v>
      </c>
    </row>
    <row r="132" spans="1:11" x14ac:dyDescent="0.35">
      <c r="A132">
        <v>130</v>
      </c>
      <c r="B132" t="s">
        <v>176</v>
      </c>
      <c r="C132" t="s">
        <v>31</v>
      </c>
      <c r="D132" t="s">
        <v>79</v>
      </c>
      <c r="E132" s="2">
        <v>45582</v>
      </c>
      <c r="F132" s="1">
        <v>45594</v>
      </c>
      <c r="G132">
        <v>10</v>
      </c>
      <c r="H132" s="3">
        <v>96</v>
      </c>
      <c r="I132" t="s">
        <v>14</v>
      </c>
      <c r="J132" t="s">
        <v>551</v>
      </c>
      <c r="K132" t="s">
        <v>29</v>
      </c>
    </row>
    <row r="133" spans="1:11" x14ac:dyDescent="0.35">
      <c r="A133">
        <v>131</v>
      </c>
      <c r="B133" t="s">
        <v>177</v>
      </c>
      <c r="C133" t="s">
        <v>17</v>
      </c>
      <c r="D133" t="s">
        <v>44</v>
      </c>
      <c r="E133" s="2">
        <v>45504</v>
      </c>
      <c r="F133" s="1">
        <v>45507</v>
      </c>
      <c r="G133">
        <v>5</v>
      </c>
      <c r="H133" s="3">
        <v>230</v>
      </c>
      <c r="I133" t="s">
        <v>14</v>
      </c>
      <c r="J133" t="s">
        <v>549</v>
      </c>
      <c r="K133" t="s">
        <v>19</v>
      </c>
    </row>
    <row r="134" spans="1:11" x14ac:dyDescent="0.35">
      <c r="A134">
        <v>132</v>
      </c>
      <c r="B134" t="s">
        <v>178</v>
      </c>
      <c r="C134" t="s">
        <v>17</v>
      </c>
      <c r="D134" t="s">
        <v>56</v>
      </c>
      <c r="E134" s="2">
        <v>45315</v>
      </c>
      <c r="F134" s="1">
        <v>45329</v>
      </c>
      <c r="G134">
        <v>4</v>
      </c>
      <c r="H134" s="3">
        <v>414</v>
      </c>
      <c r="I134" t="s">
        <v>14</v>
      </c>
      <c r="J134" t="s">
        <v>33</v>
      </c>
      <c r="K134" t="s">
        <v>15</v>
      </c>
    </row>
    <row r="135" spans="1:11" x14ac:dyDescent="0.35">
      <c r="A135">
        <v>133</v>
      </c>
      <c r="B135" t="s">
        <v>179</v>
      </c>
      <c r="C135" t="s">
        <v>12</v>
      </c>
      <c r="D135" t="s">
        <v>13</v>
      </c>
      <c r="E135" s="2">
        <v>45546</v>
      </c>
      <c r="F135" s="1">
        <v>45559</v>
      </c>
      <c r="G135">
        <v>7</v>
      </c>
      <c r="H135" s="3">
        <v>189</v>
      </c>
      <c r="I135" t="s">
        <v>28</v>
      </c>
      <c r="J135" t="s">
        <v>551</v>
      </c>
      <c r="K135" t="s">
        <v>19</v>
      </c>
    </row>
    <row r="136" spans="1:11" x14ac:dyDescent="0.35">
      <c r="A136">
        <v>134</v>
      </c>
      <c r="B136" t="s">
        <v>180</v>
      </c>
      <c r="C136" t="s">
        <v>24</v>
      </c>
      <c r="D136" t="s">
        <v>25</v>
      </c>
      <c r="E136" s="2">
        <v>45350</v>
      </c>
      <c r="F136" s="1">
        <v>45356</v>
      </c>
      <c r="G136">
        <v>7</v>
      </c>
      <c r="H136" s="3">
        <v>31</v>
      </c>
      <c r="I136" t="s">
        <v>28</v>
      </c>
      <c r="J136" t="s">
        <v>547</v>
      </c>
      <c r="K136" t="s">
        <v>19</v>
      </c>
    </row>
    <row r="137" spans="1:11" x14ac:dyDescent="0.35">
      <c r="A137">
        <v>135</v>
      </c>
      <c r="B137" t="s">
        <v>181</v>
      </c>
      <c r="C137" t="s">
        <v>17</v>
      </c>
      <c r="D137" t="s">
        <v>44</v>
      </c>
      <c r="E137" s="2">
        <v>45560</v>
      </c>
      <c r="F137" s="1">
        <v>45572</v>
      </c>
      <c r="G137">
        <v>2</v>
      </c>
      <c r="H137" s="3">
        <v>415</v>
      </c>
      <c r="I137" t="s">
        <v>28</v>
      </c>
      <c r="J137" t="s">
        <v>549</v>
      </c>
      <c r="K137" t="s">
        <v>29</v>
      </c>
    </row>
    <row r="138" spans="1:11" x14ac:dyDescent="0.35">
      <c r="A138">
        <v>136</v>
      </c>
      <c r="B138" t="s">
        <v>182</v>
      </c>
      <c r="C138" t="s">
        <v>31</v>
      </c>
      <c r="D138" t="s">
        <v>42</v>
      </c>
      <c r="E138" s="2">
        <v>45462</v>
      </c>
      <c r="F138" s="1">
        <v>45469</v>
      </c>
      <c r="G138">
        <v>3</v>
      </c>
      <c r="H138" s="3">
        <v>88</v>
      </c>
      <c r="I138" t="s">
        <v>28</v>
      </c>
      <c r="J138" t="s">
        <v>33</v>
      </c>
      <c r="K138" t="s">
        <v>15</v>
      </c>
    </row>
    <row r="139" spans="1:11" x14ac:dyDescent="0.35">
      <c r="A139">
        <v>137</v>
      </c>
      <c r="B139" t="s">
        <v>183</v>
      </c>
      <c r="C139" t="s">
        <v>17</v>
      </c>
      <c r="D139" t="s">
        <v>64</v>
      </c>
      <c r="E139" s="2">
        <v>45470</v>
      </c>
      <c r="F139" s="1">
        <v>45478</v>
      </c>
      <c r="G139">
        <v>6</v>
      </c>
      <c r="H139" s="3">
        <v>754</v>
      </c>
      <c r="I139" t="s">
        <v>14</v>
      </c>
      <c r="J139" t="s">
        <v>549</v>
      </c>
      <c r="K139" t="s">
        <v>15</v>
      </c>
    </row>
    <row r="140" spans="1:11" x14ac:dyDescent="0.35">
      <c r="A140">
        <v>138</v>
      </c>
      <c r="B140" t="s">
        <v>184</v>
      </c>
      <c r="C140" t="s">
        <v>12</v>
      </c>
      <c r="D140" t="s">
        <v>58</v>
      </c>
      <c r="E140" s="2">
        <v>45423</v>
      </c>
      <c r="F140" s="1">
        <v>45435</v>
      </c>
      <c r="G140">
        <v>4</v>
      </c>
      <c r="H140" s="3">
        <v>187</v>
      </c>
      <c r="I140" t="s">
        <v>28</v>
      </c>
      <c r="J140" t="s">
        <v>33</v>
      </c>
      <c r="K140" t="s">
        <v>15</v>
      </c>
    </row>
    <row r="141" spans="1:11" x14ac:dyDescent="0.35">
      <c r="A141">
        <v>139</v>
      </c>
      <c r="B141" t="s">
        <v>185</v>
      </c>
      <c r="C141" t="s">
        <v>12</v>
      </c>
      <c r="D141" t="s">
        <v>58</v>
      </c>
      <c r="E141" s="2">
        <v>45613</v>
      </c>
      <c r="F141" s="1">
        <v>45623</v>
      </c>
      <c r="G141">
        <v>8</v>
      </c>
      <c r="H141" s="3">
        <v>485</v>
      </c>
      <c r="I141" t="s">
        <v>28</v>
      </c>
      <c r="J141" t="s">
        <v>549</v>
      </c>
      <c r="K141" t="s">
        <v>46</v>
      </c>
    </row>
    <row r="142" spans="1:11" x14ac:dyDescent="0.35">
      <c r="A142">
        <v>140</v>
      </c>
      <c r="B142" t="s">
        <v>186</v>
      </c>
      <c r="C142" t="s">
        <v>24</v>
      </c>
      <c r="D142" t="s">
        <v>70</v>
      </c>
      <c r="E142" s="2">
        <v>45621</v>
      </c>
      <c r="F142" s="1">
        <v>45624</v>
      </c>
      <c r="G142">
        <v>10</v>
      </c>
      <c r="H142" s="3">
        <v>340</v>
      </c>
      <c r="I142" t="s">
        <v>14</v>
      </c>
      <c r="J142" t="s">
        <v>549</v>
      </c>
      <c r="K142" t="s">
        <v>29</v>
      </c>
    </row>
    <row r="143" spans="1:11" x14ac:dyDescent="0.35">
      <c r="A143">
        <v>141</v>
      </c>
      <c r="B143" t="s">
        <v>187</v>
      </c>
      <c r="C143" t="s">
        <v>24</v>
      </c>
      <c r="D143" t="s">
        <v>115</v>
      </c>
      <c r="E143" s="2">
        <v>45532</v>
      </c>
      <c r="F143" s="1">
        <v>45543</v>
      </c>
      <c r="G143">
        <v>8</v>
      </c>
      <c r="H143" s="3">
        <v>656</v>
      </c>
      <c r="I143" t="s">
        <v>28</v>
      </c>
      <c r="J143" t="s">
        <v>547</v>
      </c>
      <c r="K143" t="s">
        <v>15</v>
      </c>
    </row>
    <row r="144" spans="1:11" x14ac:dyDescent="0.35">
      <c r="A144">
        <v>142</v>
      </c>
      <c r="B144" t="s">
        <v>188</v>
      </c>
      <c r="C144" t="s">
        <v>12</v>
      </c>
      <c r="D144" t="s">
        <v>96</v>
      </c>
      <c r="E144" s="2">
        <v>45551</v>
      </c>
      <c r="F144" s="1">
        <v>45555</v>
      </c>
      <c r="G144">
        <v>2</v>
      </c>
      <c r="H144" s="3">
        <v>327</v>
      </c>
      <c r="I144" t="s">
        <v>14</v>
      </c>
      <c r="J144" t="s">
        <v>550</v>
      </c>
      <c r="K144" t="s">
        <v>46</v>
      </c>
    </row>
    <row r="145" spans="1:11" x14ac:dyDescent="0.35">
      <c r="A145">
        <v>143</v>
      </c>
      <c r="B145" t="s">
        <v>189</v>
      </c>
      <c r="C145" t="s">
        <v>12</v>
      </c>
      <c r="D145" t="s">
        <v>96</v>
      </c>
      <c r="E145" s="2">
        <v>45438</v>
      </c>
      <c r="F145" s="1">
        <v>45444</v>
      </c>
      <c r="G145">
        <v>2</v>
      </c>
      <c r="H145" s="3">
        <v>670</v>
      </c>
      <c r="I145" t="s">
        <v>28</v>
      </c>
      <c r="J145" t="s">
        <v>549</v>
      </c>
      <c r="K145" t="s">
        <v>19</v>
      </c>
    </row>
    <row r="146" spans="1:11" x14ac:dyDescent="0.35">
      <c r="A146">
        <v>144</v>
      </c>
      <c r="B146" t="s">
        <v>190</v>
      </c>
      <c r="C146" t="s">
        <v>17</v>
      </c>
      <c r="D146" t="s">
        <v>64</v>
      </c>
      <c r="E146" s="2">
        <v>45456</v>
      </c>
      <c r="F146" s="1">
        <v>45461</v>
      </c>
      <c r="G146">
        <v>10</v>
      </c>
      <c r="H146" s="3">
        <v>497</v>
      </c>
      <c r="I146" t="s">
        <v>14</v>
      </c>
      <c r="J146" t="s">
        <v>33</v>
      </c>
      <c r="K146" t="s">
        <v>46</v>
      </c>
    </row>
    <row r="147" spans="1:11" x14ac:dyDescent="0.35">
      <c r="A147">
        <v>145</v>
      </c>
      <c r="B147" t="s">
        <v>191</v>
      </c>
      <c r="C147" t="s">
        <v>24</v>
      </c>
      <c r="D147" t="s">
        <v>115</v>
      </c>
      <c r="E147" s="2">
        <v>45467</v>
      </c>
      <c r="F147" s="1">
        <v>45476</v>
      </c>
      <c r="G147">
        <v>2</v>
      </c>
      <c r="H147" s="3">
        <v>526</v>
      </c>
      <c r="I147" t="s">
        <v>14</v>
      </c>
      <c r="J147" t="s">
        <v>33</v>
      </c>
      <c r="K147" t="s">
        <v>29</v>
      </c>
    </row>
    <row r="148" spans="1:11" x14ac:dyDescent="0.35">
      <c r="A148">
        <v>146</v>
      </c>
      <c r="B148" t="s">
        <v>192</v>
      </c>
      <c r="C148" t="s">
        <v>31</v>
      </c>
      <c r="D148" t="s">
        <v>79</v>
      </c>
      <c r="E148" s="2">
        <v>45490</v>
      </c>
      <c r="F148" s="1">
        <v>45504</v>
      </c>
      <c r="G148">
        <v>7</v>
      </c>
      <c r="H148" s="3">
        <v>803</v>
      </c>
      <c r="I148" t="s">
        <v>14</v>
      </c>
      <c r="J148" t="s">
        <v>547</v>
      </c>
      <c r="K148" t="s">
        <v>15</v>
      </c>
    </row>
    <row r="149" spans="1:11" x14ac:dyDescent="0.35">
      <c r="A149">
        <v>147</v>
      </c>
      <c r="B149" t="s">
        <v>193</v>
      </c>
      <c r="C149" t="s">
        <v>31</v>
      </c>
      <c r="D149" t="s">
        <v>50</v>
      </c>
      <c r="E149" s="2">
        <v>45358</v>
      </c>
      <c r="F149" s="1">
        <v>45364</v>
      </c>
      <c r="G149">
        <v>10</v>
      </c>
      <c r="H149" s="3">
        <v>735</v>
      </c>
      <c r="I149" t="s">
        <v>28</v>
      </c>
      <c r="J149" t="s">
        <v>551</v>
      </c>
      <c r="K149" t="s">
        <v>19</v>
      </c>
    </row>
    <row r="150" spans="1:11" x14ac:dyDescent="0.35">
      <c r="A150">
        <v>148</v>
      </c>
      <c r="B150" t="s">
        <v>194</v>
      </c>
      <c r="C150" t="s">
        <v>24</v>
      </c>
      <c r="D150" t="s">
        <v>25</v>
      </c>
      <c r="E150" s="2">
        <v>45357</v>
      </c>
      <c r="F150" s="1">
        <v>45362</v>
      </c>
      <c r="G150">
        <v>9</v>
      </c>
      <c r="H150" s="3">
        <v>105</v>
      </c>
      <c r="I150" t="s">
        <v>28</v>
      </c>
      <c r="J150" t="s">
        <v>33</v>
      </c>
      <c r="K150" t="s">
        <v>46</v>
      </c>
    </row>
    <row r="151" spans="1:11" x14ac:dyDescent="0.35">
      <c r="A151">
        <v>149</v>
      </c>
      <c r="B151" t="s">
        <v>195</v>
      </c>
      <c r="C151" t="s">
        <v>21</v>
      </c>
      <c r="D151" t="s">
        <v>54</v>
      </c>
      <c r="E151" s="2">
        <v>45362</v>
      </c>
      <c r="F151" s="1">
        <v>45367</v>
      </c>
      <c r="G151">
        <v>3</v>
      </c>
      <c r="H151" s="3">
        <v>89</v>
      </c>
      <c r="I151" t="s">
        <v>28</v>
      </c>
      <c r="J151" t="s">
        <v>547</v>
      </c>
      <c r="K151" t="s">
        <v>46</v>
      </c>
    </row>
    <row r="152" spans="1:11" x14ac:dyDescent="0.35">
      <c r="A152">
        <v>150</v>
      </c>
      <c r="B152" t="s">
        <v>196</v>
      </c>
      <c r="C152" t="s">
        <v>17</v>
      </c>
      <c r="D152" t="s">
        <v>60</v>
      </c>
      <c r="E152" s="2">
        <v>45311</v>
      </c>
      <c r="F152" s="1">
        <v>45316</v>
      </c>
      <c r="G152">
        <v>6</v>
      </c>
      <c r="H152" s="3">
        <v>907</v>
      </c>
      <c r="I152" t="s">
        <v>14</v>
      </c>
      <c r="J152" t="s">
        <v>549</v>
      </c>
      <c r="K152" t="s">
        <v>15</v>
      </c>
    </row>
    <row r="153" spans="1:11" x14ac:dyDescent="0.35">
      <c r="A153">
        <v>151</v>
      </c>
      <c r="B153" t="s">
        <v>197</v>
      </c>
      <c r="C153" t="s">
        <v>17</v>
      </c>
      <c r="D153" t="s">
        <v>44</v>
      </c>
      <c r="E153" s="2">
        <v>45370</v>
      </c>
      <c r="F153" s="1">
        <v>45376</v>
      </c>
      <c r="G153">
        <v>3</v>
      </c>
      <c r="H153" s="3">
        <v>195</v>
      </c>
      <c r="I153" t="s">
        <v>14</v>
      </c>
      <c r="J153" t="s">
        <v>549</v>
      </c>
      <c r="K153" t="s">
        <v>15</v>
      </c>
    </row>
    <row r="154" spans="1:11" x14ac:dyDescent="0.35">
      <c r="A154">
        <v>152</v>
      </c>
      <c r="B154" t="s">
        <v>198</v>
      </c>
      <c r="C154" t="s">
        <v>17</v>
      </c>
      <c r="D154" t="s">
        <v>60</v>
      </c>
      <c r="E154" s="2">
        <v>45506</v>
      </c>
      <c r="F154" s="1">
        <v>45515</v>
      </c>
      <c r="G154">
        <v>3</v>
      </c>
      <c r="H154" s="3">
        <v>846</v>
      </c>
      <c r="I154" t="s">
        <v>14</v>
      </c>
      <c r="J154" t="s">
        <v>551</v>
      </c>
      <c r="K154" t="s">
        <v>46</v>
      </c>
    </row>
    <row r="155" spans="1:11" x14ac:dyDescent="0.35">
      <c r="A155">
        <v>153</v>
      </c>
      <c r="B155" t="s">
        <v>199</v>
      </c>
      <c r="C155" t="s">
        <v>31</v>
      </c>
      <c r="D155" t="s">
        <v>76</v>
      </c>
      <c r="E155" s="2">
        <v>45620</v>
      </c>
      <c r="F155" s="1">
        <v>45628</v>
      </c>
      <c r="G155">
        <v>8</v>
      </c>
      <c r="H155" s="3">
        <v>905</v>
      </c>
      <c r="I155" t="s">
        <v>14</v>
      </c>
      <c r="J155" t="s">
        <v>547</v>
      </c>
      <c r="K155" t="s">
        <v>46</v>
      </c>
    </row>
    <row r="156" spans="1:11" x14ac:dyDescent="0.35">
      <c r="A156">
        <v>154</v>
      </c>
      <c r="B156" t="s">
        <v>200</v>
      </c>
      <c r="C156" t="s">
        <v>12</v>
      </c>
      <c r="D156" t="s">
        <v>96</v>
      </c>
      <c r="E156" s="2">
        <v>45406</v>
      </c>
      <c r="F156" s="1">
        <v>45418</v>
      </c>
      <c r="G156">
        <v>1</v>
      </c>
      <c r="H156" s="3">
        <v>336</v>
      </c>
      <c r="I156" t="s">
        <v>14</v>
      </c>
      <c r="J156" t="s">
        <v>551</v>
      </c>
      <c r="K156" t="s">
        <v>19</v>
      </c>
    </row>
    <row r="157" spans="1:11" x14ac:dyDescent="0.35">
      <c r="A157">
        <v>155</v>
      </c>
      <c r="B157" t="s">
        <v>201</v>
      </c>
      <c r="C157" t="s">
        <v>21</v>
      </c>
      <c r="D157" t="s">
        <v>40</v>
      </c>
      <c r="E157" s="2">
        <v>45438</v>
      </c>
      <c r="F157" s="1">
        <v>45452</v>
      </c>
      <c r="G157">
        <v>8</v>
      </c>
      <c r="H157" s="3">
        <v>722</v>
      </c>
      <c r="I157" t="s">
        <v>28</v>
      </c>
      <c r="J157" t="s">
        <v>549</v>
      </c>
      <c r="K157" t="s">
        <v>29</v>
      </c>
    </row>
    <row r="158" spans="1:11" x14ac:dyDescent="0.35">
      <c r="A158">
        <v>156</v>
      </c>
      <c r="B158" t="s">
        <v>202</v>
      </c>
      <c r="C158" t="s">
        <v>12</v>
      </c>
      <c r="D158" t="s">
        <v>13</v>
      </c>
      <c r="E158" s="2">
        <v>45547</v>
      </c>
      <c r="F158" s="1">
        <v>45558</v>
      </c>
      <c r="G158">
        <v>10</v>
      </c>
      <c r="H158" s="3">
        <v>558</v>
      </c>
      <c r="I158" t="s">
        <v>28</v>
      </c>
      <c r="J158" t="s">
        <v>551</v>
      </c>
      <c r="K158" t="s">
        <v>15</v>
      </c>
    </row>
    <row r="159" spans="1:11" x14ac:dyDescent="0.35">
      <c r="A159">
        <v>157</v>
      </c>
      <c r="B159" t="s">
        <v>203</v>
      </c>
      <c r="C159" t="s">
        <v>21</v>
      </c>
      <c r="D159" t="s">
        <v>54</v>
      </c>
      <c r="E159" s="2">
        <v>45441</v>
      </c>
      <c r="F159" s="1">
        <v>45446</v>
      </c>
      <c r="G159">
        <v>7</v>
      </c>
      <c r="H159" s="3">
        <v>11</v>
      </c>
      <c r="I159" t="s">
        <v>14</v>
      </c>
      <c r="J159" t="s">
        <v>33</v>
      </c>
      <c r="K159" t="s">
        <v>15</v>
      </c>
    </row>
    <row r="160" spans="1:11" x14ac:dyDescent="0.35">
      <c r="A160">
        <v>158</v>
      </c>
      <c r="B160" t="s">
        <v>204</v>
      </c>
      <c r="C160" t="s">
        <v>17</v>
      </c>
      <c r="D160" t="s">
        <v>44</v>
      </c>
      <c r="E160" s="2">
        <v>45387</v>
      </c>
      <c r="F160" s="1">
        <v>45396</v>
      </c>
      <c r="G160">
        <v>2</v>
      </c>
      <c r="H160" s="3">
        <v>546</v>
      </c>
      <c r="I160" t="s">
        <v>28</v>
      </c>
      <c r="J160" t="s">
        <v>547</v>
      </c>
      <c r="K160" t="s">
        <v>29</v>
      </c>
    </row>
    <row r="161" spans="1:13" x14ac:dyDescent="0.35">
      <c r="A161">
        <v>159</v>
      </c>
      <c r="B161" t="s">
        <v>205</v>
      </c>
      <c r="C161" t="s">
        <v>17</v>
      </c>
      <c r="D161" t="s">
        <v>60</v>
      </c>
      <c r="E161" s="2">
        <v>45551</v>
      </c>
      <c r="F161" s="1">
        <v>45558</v>
      </c>
      <c r="G161">
        <v>9</v>
      </c>
      <c r="H161" s="3">
        <v>30</v>
      </c>
      <c r="I161" t="s">
        <v>14</v>
      </c>
      <c r="J161" t="s">
        <v>550</v>
      </c>
      <c r="K161" t="s">
        <v>15</v>
      </c>
    </row>
    <row r="162" spans="1:13" x14ac:dyDescent="0.35">
      <c r="A162">
        <v>160</v>
      </c>
      <c r="B162" t="s">
        <v>206</v>
      </c>
      <c r="C162" t="s">
        <v>21</v>
      </c>
      <c r="D162" t="s">
        <v>40</v>
      </c>
      <c r="E162" s="2">
        <v>45589</v>
      </c>
      <c r="F162" s="1">
        <v>45608</v>
      </c>
      <c r="G162">
        <v>6</v>
      </c>
      <c r="H162" s="3">
        <v>146</v>
      </c>
      <c r="I162" t="s">
        <v>28</v>
      </c>
      <c r="J162" t="s">
        <v>551</v>
      </c>
      <c r="K162" t="s">
        <v>19</v>
      </c>
    </row>
    <row r="163" spans="1:13" x14ac:dyDescent="0.35">
      <c r="A163">
        <v>161</v>
      </c>
      <c r="B163" t="s">
        <v>207</v>
      </c>
      <c r="C163" t="s">
        <v>31</v>
      </c>
      <c r="D163" t="s">
        <v>42</v>
      </c>
      <c r="E163" s="2">
        <v>45642</v>
      </c>
      <c r="F163" s="1">
        <v>45646</v>
      </c>
      <c r="G163">
        <v>8</v>
      </c>
      <c r="H163" s="3">
        <v>722</v>
      </c>
      <c r="I163" t="s">
        <v>14</v>
      </c>
      <c r="J163" t="s">
        <v>550</v>
      </c>
      <c r="K163" t="s">
        <v>46</v>
      </c>
    </row>
    <row r="164" spans="1:13" x14ac:dyDescent="0.35">
      <c r="A164">
        <v>162</v>
      </c>
      <c r="B164" t="s">
        <v>208</v>
      </c>
      <c r="C164" t="s">
        <v>12</v>
      </c>
      <c r="D164" t="s">
        <v>27</v>
      </c>
      <c r="E164" s="2">
        <v>45310</v>
      </c>
      <c r="F164" s="1">
        <v>45324</v>
      </c>
      <c r="G164">
        <v>5</v>
      </c>
      <c r="H164" s="3">
        <v>216</v>
      </c>
      <c r="I164" t="s">
        <v>14</v>
      </c>
      <c r="J164" t="s">
        <v>551</v>
      </c>
      <c r="K164" t="s">
        <v>46</v>
      </c>
    </row>
    <row r="165" spans="1:13" x14ac:dyDescent="0.35">
      <c r="A165">
        <v>163</v>
      </c>
      <c r="B165" t="s">
        <v>209</v>
      </c>
      <c r="C165" t="s">
        <v>12</v>
      </c>
      <c r="D165" t="s">
        <v>58</v>
      </c>
      <c r="E165" s="2">
        <v>45438</v>
      </c>
      <c r="F165" s="1">
        <v>45445</v>
      </c>
      <c r="G165">
        <v>6</v>
      </c>
      <c r="H165" s="3">
        <v>892</v>
      </c>
      <c r="I165" t="s">
        <v>28</v>
      </c>
      <c r="J165" t="s">
        <v>549</v>
      </c>
      <c r="K165" t="s">
        <v>19</v>
      </c>
      <c r="M165" t="s">
        <v>554</v>
      </c>
    </row>
    <row r="166" spans="1:13" x14ac:dyDescent="0.35">
      <c r="A166">
        <v>164</v>
      </c>
      <c r="B166" t="s">
        <v>210</v>
      </c>
      <c r="C166" t="s">
        <v>12</v>
      </c>
      <c r="D166" t="s">
        <v>27</v>
      </c>
      <c r="E166" s="2">
        <v>45332</v>
      </c>
      <c r="F166" s="1">
        <v>45340</v>
      </c>
      <c r="G166">
        <v>7</v>
      </c>
      <c r="H166" s="3">
        <v>626</v>
      </c>
      <c r="I166" t="s">
        <v>28</v>
      </c>
      <c r="J166" t="s">
        <v>549</v>
      </c>
      <c r="K166" t="s">
        <v>29</v>
      </c>
    </row>
    <row r="167" spans="1:13" x14ac:dyDescent="0.35">
      <c r="A167">
        <v>165</v>
      </c>
      <c r="B167" t="s">
        <v>211</v>
      </c>
      <c r="C167" t="s">
        <v>12</v>
      </c>
      <c r="D167" t="s">
        <v>96</v>
      </c>
      <c r="E167" s="2">
        <v>45606</v>
      </c>
      <c r="F167" s="1">
        <v>45620</v>
      </c>
      <c r="G167">
        <v>7</v>
      </c>
      <c r="H167" s="3">
        <v>291</v>
      </c>
      <c r="I167" t="s">
        <v>14</v>
      </c>
      <c r="J167" t="s">
        <v>33</v>
      </c>
      <c r="K167" t="s">
        <v>19</v>
      </c>
    </row>
    <row r="168" spans="1:13" x14ac:dyDescent="0.35">
      <c r="A168">
        <v>166</v>
      </c>
      <c r="B168" t="s">
        <v>212</v>
      </c>
      <c r="C168" t="s">
        <v>24</v>
      </c>
      <c r="D168" t="s">
        <v>25</v>
      </c>
      <c r="E168" s="2">
        <v>45554</v>
      </c>
      <c r="F168" s="1">
        <v>45574</v>
      </c>
      <c r="G168">
        <v>3</v>
      </c>
      <c r="H168" s="3">
        <v>985</v>
      </c>
      <c r="I168" t="s">
        <v>28</v>
      </c>
      <c r="J168" t="s">
        <v>551</v>
      </c>
      <c r="K168" t="s">
        <v>29</v>
      </c>
    </row>
    <row r="169" spans="1:13" x14ac:dyDescent="0.35">
      <c r="A169">
        <v>167</v>
      </c>
      <c r="B169" t="s">
        <v>213</v>
      </c>
      <c r="C169" t="s">
        <v>17</v>
      </c>
      <c r="D169" t="s">
        <v>44</v>
      </c>
      <c r="E169" s="2">
        <v>45579</v>
      </c>
      <c r="F169" s="1">
        <v>45592</v>
      </c>
      <c r="G169">
        <v>2</v>
      </c>
      <c r="H169" s="3">
        <v>278</v>
      </c>
      <c r="I169" t="s">
        <v>28</v>
      </c>
      <c r="J169" t="s">
        <v>549</v>
      </c>
      <c r="K169" t="s">
        <v>15</v>
      </c>
    </row>
    <row r="170" spans="1:13" x14ac:dyDescent="0.35">
      <c r="A170">
        <v>168</v>
      </c>
      <c r="B170" t="s">
        <v>214</v>
      </c>
      <c r="C170" t="s">
        <v>24</v>
      </c>
      <c r="D170" t="s">
        <v>100</v>
      </c>
      <c r="E170" s="2">
        <v>45605</v>
      </c>
      <c r="F170" s="1">
        <v>45612</v>
      </c>
      <c r="G170">
        <v>5</v>
      </c>
      <c r="H170" s="3">
        <v>720</v>
      </c>
      <c r="I170" t="s">
        <v>14</v>
      </c>
      <c r="J170" t="s">
        <v>550</v>
      </c>
      <c r="K170" t="s">
        <v>19</v>
      </c>
    </row>
    <row r="171" spans="1:13" x14ac:dyDescent="0.35">
      <c r="A171">
        <v>169</v>
      </c>
      <c r="B171" t="s">
        <v>215</v>
      </c>
      <c r="C171" t="s">
        <v>21</v>
      </c>
      <c r="D171" t="s">
        <v>40</v>
      </c>
      <c r="E171" s="2">
        <v>45523</v>
      </c>
      <c r="F171" s="1">
        <v>45536</v>
      </c>
      <c r="G171">
        <v>3</v>
      </c>
      <c r="H171" s="3">
        <v>930</v>
      </c>
      <c r="I171" t="s">
        <v>14</v>
      </c>
      <c r="J171" t="s">
        <v>33</v>
      </c>
      <c r="K171" t="s">
        <v>29</v>
      </c>
    </row>
    <row r="172" spans="1:13" x14ac:dyDescent="0.35">
      <c r="A172">
        <v>170</v>
      </c>
      <c r="B172" t="s">
        <v>216</v>
      </c>
      <c r="C172" t="s">
        <v>21</v>
      </c>
      <c r="D172" t="s">
        <v>54</v>
      </c>
      <c r="E172" s="2">
        <v>45477</v>
      </c>
      <c r="F172" s="1">
        <v>45490</v>
      </c>
      <c r="G172">
        <v>9</v>
      </c>
      <c r="H172" s="3">
        <v>239</v>
      </c>
      <c r="I172" t="s">
        <v>14</v>
      </c>
      <c r="J172" t="s">
        <v>551</v>
      </c>
      <c r="K172" t="s">
        <v>29</v>
      </c>
    </row>
    <row r="173" spans="1:13" x14ac:dyDescent="0.35">
      <c r="A173">
        <v>171</v>
      </c>
      <c r="B173" t="s">
        <v>217</v>
      </c>
      <c r="C173" t="s">
        <v>17</v>
      </c>
      <c r="D173" t="s">
        <v>64</v>
      </c>
      <c r="E173" s="2">
        <v>45605</v>
      </c>
      <c r="F173" s="1">
        <v>45618</v>
      </c>
      <c r="G173">
        <v>2</v>
      </c>
      <c r="H173" s="3">
        <v>77</v>
      </c>
      <c r="I173" t="s">
        <v>28</v>
      </c>
      <c r="J173" t="s">
        <v>547</v>
      </c>
      <c r="K173" t="s">
        <v>19</v>
      </c>
    </row>
    <row r="174" spans="1:13" x14ac:dyDescent="0.35">
      <c r="A174">
        <v>172</v>
      </c>
      <c r="B174" t="s">
        <v>218</v>
      </c>
      <c r="C174" t="s">
        <v>24</v>
      </c>
      <c r="D174" t="s">
        <v>70</v>
      </c>
      <c r="E174" s="2">
        <v>45502</v>
      </c>
      <c r="F174" s="1">
        <v>45512</v>
      </c>
      <c r="G174">
        <v>7</v>
      </c>
      <c r="H174" s="3">
        <v>853</v>
      </c>
      <c r="I174" t="s">
        <v>14</v>
      </c>
      <c r="J174" t="s">
        <v>33</v>
      </c>
      <c r="K174" t="s">
        <v>15</v>
      </c>
    </row>
    <row r="175" spans="1:13" x14ac:dyDescent="0.35">
      <c r="A175">
        <v>173</v>
      </c>
      <c r="B175" t="s">
        <v>219</v>
      </c>
      <c r="C175" t="s">
        <v>31</v>
      </c>
      <c r="D175" t="s">
        <v>76</v>
      </c>
      <c r="E175" s="2">
        <v>45522</v>
      </c>
      <c r="F175" s="1">
        <v>45529</v>
      </c>
      <c r="G175">
        <v>8</v>
      </c>
      <c r="H175" s="3">
        <v>706</v>
      </c>
      <c r="I175" t="s">
        <v>14</v>
      </c>
      <c r="J175" t="s">
        <v>33</v>
      </c>
      <c r="K175" t="s">
        <v>15</v>
      </c>
    </row>
    <row r="176" spans="1:13" x14ac:dyDescent="0.35">
      <c r="A176">
        <v>174</v>
      </c>
      <c r="B176" t="s">
        <v>220</v>
      </c>
      <c r="C176" t="s">
        <v>17</v>
      </c>
      <c r="D176" t="s">
        <v>60</v>
      </c>
      <c r="E176" s="2">
        <v>45385</v>
      </c>
      <c r="F176" s="1">
        <v>45393</v>
      </c>
      <c r="G176">
        <v>3</v>
      </c>
      <c r="H176" s="3">
        <v>453</v>
      </c>
      <c r="I176" t="s">
        <v>14</v>
      </c>
      <c r="J176" t="s">
        <v>33</v>
      </c>
      <c r="K176" t="s">
        <v>29</v>
      </c>
    </row>
    <row r="177" spans="1:11" x14ac:dyDescent="0.35">
      <c r="A177">
        <v>175</v>
      </c>
      <c r="B177" t="s">
        <v>221</v>
      </c>
      <c r="C177" t="s">
        <v>21</v>
      </c>
      <c r="D177" t="s">
        <v>83</v>
      </c>
      <c r="E177" s="2">
        <v>45606</v>
      </c>
      <c r="F177" s="1">
        <v>45614</v>
      </c>
      <c r="G177">
        <v>9</v>
      </c>
      <c r="H177" s="3">
        <v>105</v>
      </c>
      <c r="I177" t="s">
        <v>28</v>
      </c>
      <c r="J177" t="s">
        <v>33</v>
      </c>
      <c r="K177" t="s">
        <v>29</v>
      </c>
    </row>
    <row r="178" spans="1:11" x14ac:dyDescent="0.35">
      <c r="A178">
        <v>176</v>
      </c>
      <c r="B178" t="s">
        <v>222</v>
      </c>
      <c r="C178" t="s">
        <v>17</v>
      </c>
      <c r="D178" t="s">
        <v>64</v>
      </c>
      <c r="E178" s="2">
        <v>45379</v>
      </c>
      <c r="F178" s="1">
        <v>45390</v>
      </c>
      <c r="G178">
        <v>10</v>
      </c>
      <c r="H178" s="3">
        <v>747</v>
      </c>
      <c r="I178" t="s">
        <v>28</v>
      </c>
      <c r="J178" t="s">
        <v>33</v>
      </c>
      <c r="K178" t="s">
        <v>29</v>
      </c>
    </row>
    <row r="179" spans="1:11" x14ac:dyDescent="0.35">
      <c r="A179">
        <v>177</v>
      </c>
      <c r="B179" t="s">
        <v>223</v>
      </c>
      <c r="C179" t="s">
        <v>21</v>
      </c>
      <c r="D179" t="s">
        <v>52</v>
      </c>
      <c r="E179" s="2">
        <v>45505</v>
      </c>
      <c r="F179" s="1">
        <v>45515</v>
      </c>
      <c r="G179">
        <v>10</v>
      </c>
      <c r="H179" s="3">
        <v>664</v>
      </c>
      <c r="I179" t="s">
        <v>28</v>
      </c>
      <c r="J179" t="s">
        <v>551</v>
      </c>
      <c r="K179" t="s">
        <v>46</v>
      </c>
    </row>
    <row r="180" spans="1:11" x14ac:dyDescent="0.35">
      <c r="A180">
        <v>178</v>
      </c>
      <c r="B180" t="s">
        <v>224</v>
      </c>
      <c r="C180" t="s">
        <v>24</v>
      </c>
      <c r="D180" t="s">
        <v>100</v>
      </c>
      <c r="E180" s="2">
        <v>45466</v>
      </c>
      <c r="F180" s="1">
        <v>45470</v>
      </c>
      <c r="G180">
        <v>10</v>
      </c>
      <c r="H180" s="3">
        <v>157</v>
      </c>
      <c r="I180" t="s">
        <v>28</v>
      </c>
      <c r="J180" t="s">
        <v>547</v>
      </c>
      <c r="K180" t="s">
        <v>46</v>
      </c>
    </row>
    <row r="181" spans="1:11" x14ac:dyDescent="0.35">
      <c r="A181">
        <v>179</v>
      </c>
      <c r="B181" t="s">
        <v>225</v>
      </c>
      <c r="C181" t="s">
        <v>21</v>
      </c>
      <c r="D181" t="s">
        <v>22</v>
      </c>
      <c r="E181" s="2">
        <v>45354</v>
      </c>
      <c r="F181" s="1">
        <v>45366</v>
      </c>
      <c r="G181">
        <v>5</v>
      </c>
      <c r="H181" s="3">
        <v>470</v>
      </c>
      <c r="I181" t="s">
        <v>14</v>
      </c>
      <c r="J181" t="s">
        <v>551</v>
      </c>
      <c r="K181" t="s">
        <v>46</v>
      </c>
    </row>
    <row r="182" spans="1:11" x14ac:dyDescent="0.35">
      <c r="A182">
        <v>180</v>
      </c>
      <c r="B182" t="s">
        <v>226</v>
      </c>
      <c r="C182" t="s">
        <v>21</v>
      </c>
      <c r="D182" t="s">
        <v>83</v>
      </c>
      <c r="E182" s="2">
        <v>45479</v>
      </c>
      <c r="F182" s="1">
        <v>45489</v>
      </c>
      <c r="G182">
        <v>7</v>
      </c>
      <c r="H182" s="3">
        <v>384</v>
      </c>
      <c r="I182" t="s">
        <v>14</v>
      </c>
      <c r="J182" t="s">
        <v>551</v>
      </c>
      <c r="K182" t="s">
        <v>15</v>
      </c>
    </row>
    <row r="183" spans="1:11" x14ac:dyDescent="0.35">
      <c r="A183">
        <v>181</v>
      </c>
      <c r="B183" t="s">
        <v>227</v>
      </c>
      <c r="C183" t="s">
        <v>17</v>
      </c>
      <c r="D183" t="s">
        <v>44</v>
      </c>
      <c r="E183" s="2">
        <v>45573</v>
      </c>
      <c r="F183" s="1">
        <v>45577</v>
      </c>
      <c r="G183">
        <v>5</v>
      </c>
      <c r="H183" s="3">
        <v>855</v>
      </c>
      <c r="I183" t="s">
        <v>14</v>
      </c>
      <c r="J183" t="s">
        <v>33</v>
      </c>
      <c r="K183" t="s">
        <v>29</v>
      </c>
    </row>
    <row r="184" spans="1:11" x14ac:dyDescent="0.35">
      <c r="A184">
        <v>182</v>
      </c>
      <c r="B184" t="s">
        <v>228</v>
      </c>
      <c r="C184" t="s">
        <v>21</v>
      </c>
      <c r="D184" t="s">
        <v>54</v>
      </c>
      <c r="E184" s="2">
        <v>45600</v>
      </c>
      <c r="F184" s="1">
        <v>45612</v>
      </c>
      <c r="G184">
        <v>9</v>
      </c>
      <c r="H184" s="3">
        <v>421</v>
      </c>
      <c r="I184" t="s">
        <v>14</v>
      </c>
      <c r="J184" t="s">
        <v>33</v>
      </c>
      <c r="K184" t="s">
        <v>15</v>
      </c>
    </row>
    <row r="185" spans="1:11" x14ac:dyDescent="0.35">
      <c r="A185">
        <v>183</v>
      </c>
      <c r="B185" t="s">
        <v>229</v>
      </c>
      <c r="C185" t="s">
        <v>21</v>
      </c>
      <c r="D185" t="s">
        <v>52</v>
      </c>
      <c r="E185" s="2">
        <v>45555</v>
      </c>
      <c r="F185" s="1">
        <v>45562</v>
      </c>
      <c r="G185">
        <v>3</v>
      </c>
      <c r="H185" s="3">
        <v>345</v>
      </c>
      <c r="I185" t="s">
        <v>14</v>
      </c>
      <c r="J185" t="s">
        <v>33</v>
      </c>
      <c r="K185" t="s">
        <v>46</v>
      </c>
    </row>
    <row r="186" spans="1:11" x14ac:dyDescent="0.35">
      <c r="A186">
        <v>184</v>
      </c>
      <c r="B186" t="s">
        <v>230</v>
      </c>
      <c r="C186" t="s">
        <v>24</v>
      </c>
      <c r="D186" t="s">
        <v>70</v>
      </c>
      <c r="E186" s="2">
        <v>45445</v>
      </c>
      <c r="F186" s="1">
        <v>45458</v>
      </c>
      <c r="G186">
        <v>10</v>
      </c>
      <c r="H186" s="3">
        <v>354</v>
      </c>
      <c r="I186" t="s">
        <v>28</v>
      </c>
      <c r="J186" t="s">
        <v>33</v>
      </c>
      <c r="K186" t="s">
        <v>46</v>
      </c>
    </row>
    <row r="187" spans="1:11" x14ac:dyDescent="0.35">
      <c r="A187">
        <v>185</v>
      </c>
      <c r="B187" t="s">
        <v>231</v>
      </c>
      <c r="C187" t="s">
        <v>12</v>
      </c>
      <c r="D187" t="s">
        <v>27</v>
      </c>
      <c r="E187" s="2">
        <v>45590</v>
      </c>
      <c r="F187" s="1">
        <v>45602</v>
      </c>
      <c r="G187">
        <v>5</v>
      </c>
      <c r="H187" s="3">
        <v>825</v>
      </c>
      <c r="I187" t="s">
        <v>28</v>
      </c>
      <c r="J187" t="s">
        <v>33</v>
      </c>
      <c r="K187" t="s">
        <v>15</v>
      </c>
    </row>
    <row r="188" spans="1:11" x14ac:dyDescent="0.35">
      <c r="A188">
        <v>186</v>
      </c>
      <c r="B188" t="s">
        <v>232</v>
      </c>
      <c r="C188" t="s">
        <v>24</v>
      </c>
      <c r="D188" t="s">
        <v>25</v>
      </c>
      <c r="E188" s="2">
        <v>45627</v>
      </c>
      <c r="F188" s="1">
        <v>45630</v>
      </c>
      <c r="G188">
        <v>10</v>
      </c>
      <c r="H188" s="3">
        <v>601</v>
      </c>
      <c r="I188" t="s">
        <v>28</v>
      </c>
      <c r="J188" t="s">
        <v>551</v>
      </c>
      <c r="K188" t="s">
        <v>15</v>
      </c>
    </row>
    <row r="189" spans="1:11" x14ac:dyDescent="0.35">
      <c r="A189">
        <v>187</v>
      </c>
      <c r="B189" t="s">
        <v>233</v>
      </c>
      <c r="C189" t="s">
        <v>24</v>
      </c>
      <c r="D189" t="s">
        <v>100</v>
      </c>
      <c r="E189" s="2">
        <v>45560</v>
      </c>
      <c r="F189" s="1">
        <v>45572</v>
      </c>
      <c r="G189">
        <v>10</v>
      </c>
      <c r="H189" s="3">
        <v>803</v>
      </c>
      <c r="I189" t="s">
        <v>14</v>
      </c>
      <c r="J189" t="s">
        <v>549</v>
      </c>
      <c r="K189" t="s">
        <v>46</v>
      </c>
    </row>
    <row r="190" spans="1:11" x14ac:dyDescent="0.35">
      <c r="A190">
        <v>188</v>
      </c>
      <c r="B190" t="s">
        <v>234</v>
      </c>
      <c r="C190" t="s">
        <v>12</v>
      </c>
      <c r="D190" t="s">
        <v>58</v>
      </c>
      <c r="E190" s="2">
        <v>45557</v>
      </c>
      <c r="F190" s="1">
        <v>45572</v>
      </c>
      <c r="G190">
        <v>4</v>
      </c>
      <c r="H190" s="3">
        <v>584</v>
      </c>
      <c r="I190" t="s">
        <v>28</v>
      </c>
      <c r="J190" t="s">
        <v>547</v>
      </c>
      <c r="K190" t="s">
        <v>15</v>
      </c>
    </row>
    <row r="191" spans="1:11" x14ac:dyDescent="0.35">
      <c r="A191">
        <v>189</v>
      </c>
      <c r="B191" t="s">
        <v>235</v>
      </c>
      <c r="C191" t="s">
        <v>24</v>
      </c>
      <c r="D191" t="s">
        <v>25</v>
      </c>
      <c r="E191" s="2">
        <v>45380</v>
      </c>
      <c r="F191" s="1">
        <v>45385</v>
      </c>
      <c r="G191">
        <v>8</v>
      </c>
      <c r="H191" s="3">
        <v>944</v>
      </c>
      <c r="I191" t="s">
        <v>28</v>
      </c>
      <c r="J191" t="s">
        <v>33</v>
      </c>
      <c r="K191" t="s">
        <v>19</v>
      </c>
    </row>
    <row r="192" spans="1:11" x14ac:dyDescent="0.35">
      <c r="A192">
        <v>190</v>
      </c>
      <c r="B192" t="s">
        <v>236</v>
      </c>
      <c r="C192" t="s">
        <v>31</v>
      </c>
      <c r="D192" t="s">
        <v>79</v>
      </c>
      <c r="E192" s="2">
        <v>45604</v>
      </c>
      <c r="F192" s="1">
        <v>45616</v>
      </c>
      <c r="G192">
        <v>8</v>
      </c>
      <c r="H192" s="3">
        <v>206</v>
      </c>
      <c r="I192" t="s">
        <v>28</v>
      </c>
      <c r="J192" t="s">
        <v>551</v>
      </c>
      <c r="K192" t="s">
        <v>29</v>
      </c>
    </row>
    <row r="193" spans="1:11" x14ac:dyDescent="0.35">
      <c r="A193">
        <v>191</v>
      </c>
      <c r="B193" t="s">
        <v>237</v>
      </c>
      <c r="C193" t="s">
        <v>24</v>
      </c>
      <c r="D193" t="s">
        <v>25</v>
      </c>
      <c r="E193" s="2">
        <v>45578</v>
      </c>
      <c r="F193" s="1">
        <v>45586</v>
      </c>
      <c r="G193">
        <v>5</v>
      </c>
      <c r="H193" s="3">
        <v>304</v>
      </c>
      <c r="I193" t="s">
        <v>28</v>
      </c>
      <c r="J193" t="s">
        <v>551</v>
      </c>
      <c r="K193" t="s">
        <v>46</v>
      </c>
    </row>
    <row r="194" spans="1:11" x14ac:dyDescent="0.35">
      <c r="A194">
        <v>192</v>
      </c>
      <c r="B194" t="s">
        <v>238</v>
      </c>
      <c r="C194" t="s">
        <v>12</v>
      </c>
      <c r="D194" t="s">
        <v>96</v>
      </c>
      <c r="E194" s="2">
        <v>45657</v>
      </c>
      <c r="F194" s="1">
        <v>45671</v>
      </c>
      <c r="G194">
        <v>2</v>
      </c>
      <c r="H194" s="3">
        <v>364</v>
      </c>
      <c r="I194" t="s">
        <v>28</v>
      </c>
      <c r="J194" t="s">
        <v>550</v>
      </c>
      <c r="K194" t="s">
        <v>29</v>
      </c>
    </row>
    <row r="195" spans="1:11" x14ac:dyDescent="0.35">
      <c r="A195">
        <v>193</v>
      </c>
      <c r="B195" t="s">
        <v>239</v>
      </c>
      <c r="C195" t="s">
        <v>24</v>
      </c>
      <c r="D195" t="s">
        <v>100</v>
      </c>
      <c r="E195" s="2">
        <v>45395</v>
      </c>
      <c r="F195" s="1">
        <v>45408</v>
      </c>
      <c r="G195">
        <v>9</v>
      </c>
      <c r="H195" s="3">
        <v>287</v>
      </c>
      <c r="I195" t="s">
        <v>14</v>
      </c>
      <c r="J195" t="s">
        <v>33</v>
      </c>
      <c r="K195" t="s">
        <v>19</v>
      </c>
    </row>
    <row r="196" spans="1:11" x14ac:dyDescent="0.35">
      <c r="A196">
        <v>194</v>
      </c>
      <c r="B196" t="s">
        <v>240</v>
      </c>
      <c r="C196" t="s">
        <v>12</v>
      </c>
      <c r="D196" t="s">
        <v>36</v>
      </c>
      <c r="E196" s="2">
        <v>45592</v>
      </c>
      <c r="F196" s="1">
        <v>45599</v>
      </c>
      <c r="G196">
        <v>4</v>
      </c>
      <c r="H196" s="3">
        <v>258</v>
      </c>
      <c r="I196" t="s">
        <v>14</v>
      </c>
      <c r="J196" t="s">
        <v>551</v>
      </c>
      <c r="K196" t="s">
        <v>19</v>
      </c>
    </row>
    <row r="197" spans="1:11" x14ac:dyDescent="0.35">
      <c r="A197">
        <v>195</v>
      </c>
      <c r="B197" t="s">
        <v>241</v>
      </c>
      <c r="C197" t="s">
        <v>21</v>
      </c>
      <c r="D197" t="s">
        <v>40</v>
      </c>
      <c r="E197" s="2">
        <v>45343</v>
      </c>
      <c r="F197" s="1">
        <v>45357</v>
      </c>
      <c r="G197">
        <v>7</v>
      </c>
      <c r="H197" s="3">
        <v>348</v>
      </c>
      <c r="I197" t="s">
        <v>14</v>
      </c>
      <c r="J197" t="s">
        <v>33</v>
      </c>
      <c r="K197" t="s">
        <v>19</v>
      </c>
    </row>
    <row r="198" spans="1:11" x14ac:dyDescent="0.35">
      <c r="A198">
        <v>196</v>
      </c>
      <c r="B198" t="s">
        <v>242</v>
      </c>
      <c r="C198" t="s">
        <v>21</v>
      </c>
      <c r="D198" t="s">
        <v>83</v>
      </c>
      <c r="E198" s="2">
        <v>45456</v>
      </c>
      <c r="F198" s="1">
        <v>45460</v>
      </c>
      <c r="G198">
        <v>5</v>
      </c>
      <c r="H198" s="3">
        <v>671</v>
      </c>
      <c r="I198" t="s">
        <v>28</v>
      </c>
      <c r="J198" t="s">
        <v>551</v>
      </c>
      <c r="K198" t="s">
        <v>15</v>
      </c>
    </row>
    <row r="199" spans="1:11" x14ac:dyDescent="0.35">
      <c r="A199">
        <v>197</v>
      </c>
      <c r="B199" t="s">
        <v>243</v>
      </c>
      <c r="C199" t="s">
        <v>17</v>
      </c>
      <c r="D199" t="s">
        <v>64</v>
      </c>
      <c r="E199" s="2">
        <v>45565</v>
      </c>
      <c r="F199" s="1">
        <v>45571</v>
      </c>
      <c r="G199">
        <v>1</v>
      </c>
      <c r="H199" s="3">
        <v>945</v>
      </c>
      <c r="I199" t="s">
        <v>14</v>
      </c>
      <c r="J199" t="s">
        <v>551</v>
      </c>
      <c r="K199" t="s">
        <v>46</v>
      </c>
    </row>
    <row r="200" spans="1:11" x14ac:dyDescent="0.35">
      <c r="A200">
        <v>198</v>
      </c>
      <c r="B200" t="s">
        <v>244</v>
      </c>
      <c r="C200" t="s">
        <v>12</v>
      </c>
      <c r="D200" t="s">
        <v>27</v>
      </c>
      <c r="E200" s="2">
        <v>45545</v>
      </c>
      <c r="F200" s="1">
        <v>45556</v>
      </c>
      <c r="G200">
        <v>3</v>
      </c>
      <c r="H200" s="3">
        <v>969</v>
      </c>
      <c r="I200" t="s">
        <v>14</v>
      </c>
      <c r="J200" t="s">
        <v>33</v>
      </c>
      <c r="K200" t="s">
        <v>29</v>
      </c>
    </row>
    <row r="201" spans="1:11" x14ac:dyDescent="0.35">
      <c r="A201">
        <v>199</v>
      </c>
      <c r="B201" t="s">
        <v>245</v>
      </c>
      <c r="C201" t="s">
        <v>21</v>
      </c>
      <c r="D201" t="s">
        <v>40</v>
      </c>
      <c r="E201" s="2">
        <v>45461</v>
      </c>
      <c r="F201" s="1">
        <v>45467</v>
      </c>
      <c r="G201">
        <v>3</v>
      </c>
      <c r="H201" s="3">
        <v>758</v>
      </c>
      <c r="I201" t="s">
        <v>28</v>
      </c>
      <c r="J201" t="s">
        <v>550</v>
      </c>
      <c r="K201" t="s">
        <v>29</v>
      </c>
    </row>
    <row r="202" spans="1:11" x14ac:dyDescent="0.35">
      <c r="A202">
        <v>200</v>
      </c>
      <c r="B202" t="s">
        <v>246</v>
      </c>
      <c r="C202" t="s">
        <v>21</v>
      </c>
      <c r="D202" t="s">
        <v>40</v>
      </c>
      <c r="E202" s="2">
        <v>45464</v>
      </c>
      <c r="F202" s="1">
        <v>45468</v>
      </c>
      <c r="G202">
        <v>5</v>
      </c>
      <c r="H202" s="3">
        <v>591</v>
      </c>
      <c r="I202" t="s">
        <v>14</v>
      </c>
      <c r="J202" t="s">
        <v>33</v>
      </c>
      <c r="K202" t="s">
        <v>15</v>
      </c>
    </row>
    <row r="203" spans="1:11" x14ac:dyDescent="0.35">
      <c r="A203">
        <v>201</v>
      </c>
      <c r="B203" t="s">
        <v>247</v>
      </c>
      <c r="C203" t="s">
        <v>17</v>
      </c>
      <c r="D203" t="s">
        <v>44</v>
      </c>
      <c r="E203" s="2">
        <v>45510</v>
      </c>
      <c r="F203" s="1">
        <v>45522</v>
      </c>
      <c r="G203">
        <v>9</v>
      </c>
      <c r="H203" s="3">
        <v>345</v>
      </c>
      <c r="I203" t="s">
        <v>28</v>
      </c>
      <c r="J203" t="s">
        <v>551</v>
      </c>
      <c r="K203" t="s">
        <v>46</v>
      </c>
    </row>
    <row r="204" spans="1:11" x14ac:dyDescent="0.35">
      <c r="A204">
        <v>202</v>
      </c>
      <c r="B204" t="s">
        <v>248</v>
      </c>
      <c r="C204" t="s">
        <v>24</v>
      </c>
      <c r="D204" t="s">
        <v>100</v>
      </c>
      <c r="E204" s="2">
        <v>45520</v>
      </c>
      <c r="F204" s="1">
        <v>45533</v>
      </c>
      <c r="G204">
        <v>5</v>
      </c>
      <c r="H204" s="3">
        <v>986</v>
      </c>
      <c r="I204" t="s">
        <v>28</v>
      </c>
      <c r="J204" t="s">
        <v>547</v>
      </c>
      <c r="K204" t="s">
        <v>15</v>
      </c>
    </row>
    <row r="205" spans="1:11" x14ac:dyDescent="0.35">
      <c r="A205">
        <v>203</v>
      </c>
      <c r="B205" t="s">
        <v>249</v>
      </c>
      <c r="C205" t="s">
        <v>17</v>
      </c>
      <c r="D205" t="s">
        <v>18</v>
      </c>
      <c r="E205" s="2">
        <v>45425</v>
      </c>
      <c r="F205" s="1">
        <v>45432</v>
      </c>
      <c r="G205">
        <v>6</v>
      </c>
      <c r="H205" s="3">
        <v>719</v>
      </c>
      <c r="I205" t="s">
        <v>28</v>
      </c>
      <c r="J205" t="s">
        <v>551</v>
      </c>
      <c r="K205" t="s">
        <v>46</v>
      </c>
    </row>
    <row r="206" spans="1:11" x14ac:dyDescent="0.35">
      <c r="A206">
        <v>204</v>
      </c>
      <c r="B206" t="s">
        <v>250</v>
      </c>
      <c r="C206" t="s">
        <v>12</v>
      </c>
      <c r="D206" t="s">
        <v>27</v>
      </c>
      <c r="E206" s="2">
        <v>45449</v>
      </c>
      <c r="F206" s="1">
        <v>45461</v>
      </c>
      <c r="G206">
        <v>3</v>
      </c>
      <c r="H206" s="3">
        <v>425</v>
      </c>
      <c r="I206" t="s">
        <v>28</v>
      </c>
      <c r="J206" t="s">
        <v>33</v>
      </c>
      <c r="K206" t="s">
        <v>46</v>
      </c>
    </row>
    <row r="207" spans="1:11" x14ac:dyDescent="0.35">
      <c r="A207">
        <v>205</v>
      </c>
      <c r="B207" t="s">
        <v>251</v>
      </c>
      <c r="C207" t="s">
        <v>31</v>
      </c>
      <c r="D207" t="s">
        <v>76</v>
      </c>
      <c r="E207" s="2">
        <v>45619</v>
      </c>
      <c r="F207" s="1">
        <v>45625</v>
      </c>
      <c r="G207">
        <v>5</v>
      </c>
      <c r="H207" s="3">
        <v>386</v>
      </c>
      <c r="I207" t="s">
        <v>14</v>
      </c>
      <c r="J207" t="s">
        <v>33</v>
      </c>
      <c r="K207" t="s">
        <v>46</v>
      </c>
    </row>
    <row r="208" spans="1:11" x14ac:dyDescent="0.35">
      <c r="A208">
        <v>206</v>
      </c>
      <c r="B208" t="s">
        <v>252</v>
      </c>
      <c r="C208" t="s">
        <v>17</v>
      </c>
      <c r="D208" t="s">
        <v>44</v>
      </c>
      <c r="E208" s="2">
        <v>45567</v>
      </c>
      <c r="F208" s="1">
        <v>45574</v>
      </c>
      <c r="G208">
        <v>4</v>
      </c>
      <c r="H208" s="3">
        <v>790</v>
      </c>
      <c r="I208" t="s">
        <v>14</v>
      </c>
      <c r="J208" t="s">
        <v>551</v>
      </c>
      <c r="K208" t="s">
        <v>19</v>
      </c>
    </row>
    <row r="209" spans="1:11" x14ac:dyDescent="0.35">
      <c r="A209">
        <v>207</v>
      </c>
      <c r="B209" t="s">
        <v>253</v>
      </c>
      <c r="C209" t="s">
        <v>17</v>
      </c>
      <c r="D209" t="s">
        <v>44</v>
      </c>
      <c r="E209" s="2">
        <v>45562</v>
      </c>
      <c r="F209" s="1">
        <v>45572</v>
      </c>
      <c r="G209">
        <v>6</v>
      </c>
      <c r="H209" s="3">
        <v>89</v>
      </c>
      <c r="I209" t="s">
        <v>14</v>
      </c>
      <c r="J209" t="s">
        <v>33</v>
      </c>
      <c r="K209" t="s">
        <v>19</v>
      </c>
    </row>
    <row r="210" spans="1:11" x14ac:dyDescent="0.35">
      <c r="A210">
        <v>208</v>
      </c>
      <c r="B210" t="s">
        <v>254</v>
      </c>
      <c r="C210" t="s">
        <v>17</v>
      </c>
      <c r="D210" t="s">
        <v>44</v>
      </c>
      <c r="E210" s="2">
        <v>45351</v>
      </c>
      <c r="F210" s="1">
        <v>45359</v>
      </c>
      <c r="G210">
        <v>4</v>
      </c>
      <c r="H210" s="3">
        <v>744</v>
      </c>
      <c r="I210" t="s">
        <v>14</v>
      </c>
      <c r="J210" t="s">
        <v>33</v>
      </c>
      <c r="K210" t="s">
        <v>19</v>
      </c>
    </row>
    <row r="211" spans="1:11" x14ac:dyDescent="0.35">
      <c r="A211">
        <v>209</v>
      </c>
      <c r="B211" t="s">
        <v>255</v>
      </c>
      <c r="C211" t="s">
        <v>17</v>
      </c>
      <c r="D211" t="s">
        <v>18</v>
      </c>
      <c r="E211" s="2">
        <v>45578</v>
      </c>
      <c r="F211" s="1">
        <v>45590</v>
      </c>
      <c r="G211">
        <v>8</v>
      </c>
      <c r="H211" s="3">
        <v>698</v>
      </c>
      <c r="I211" t="s">
        <v>28</v>
      </c>
      <c r="J211" t="s">
        <v>549</v>
      </c>
      <c r="K211" t="s">
        <v>46</v>
      </c>
    </row>
    <row r="212" spans="1:11" x14ac:dyDescent="0.35">
      <c r="A212">
        <v>210</v>
      </c>
      <c r="B212" t="s">
        <v>256</v>
      </c>
      <c r="C212" t="s">
        <v>12</v>
      </c>
      <c r="D212" t="s">
        <v>27</v>
      </c>
      <c r="E212" s="2">
        <v>45422</v>
      </c>
      <c r="F212" s="1">
        <v>45425</v>
      </c>
      <c r="G212">
        <v>1</v>
      </c>
      <c r="H212" s="3">
        <v>773</v>
      </c>
      <c r="I212" t="s">
        <v>14</v>
      </c>
      <c r="J212" t="s">
        <v>551</v>
      </c>
      <c r="K212" t="s">
        <v>46</v>
      </c>
    </row>
    <row r="213" spans="1:11" x14ac:dyDescent="0.35">
      <c r="A213">
        <v>211</v>
      </c>
      <c r="B213" t="s">
        <v>257</v>
      </c>
      <c r="C213" t="s">
        <v>24</v>
      </c>
      <c r="D213" t="s">
        <v>38</v>
      </c>
      <c r="E213" s="2">
        <v>45485</v>
      </c>
      <c r="F213" s="1">
        <v>45490</v>
      </c>
      <c r="G213">
        <v>7</v>
      </c>
      <c r="H213" s="3">
        <v>92</v>
      </c>
      <c r="I213" t="s">
        <v>14</v>
      </c>
      <c r="J213" t="s">
        <v>33</v>
      </c>
      <c r="K213" t="s">
        <v>15</v>
      </c>
    </row>
    <row r="214" spans="1:11" x14ac:dyDescent="0.35">
      <c r="A214">
        <v>212</v>
      </c>
      <c r="B214" t="s">
        <v>258</v>
      </c>
      <c r="C214" t="s">
        <v>31</v>
      </c>
      <c r="D214" t="s">
        <v>76</v>
      </c>
      <c r="E214" s="2">
        <v>45383</v>
      </c>
      <c r="F214" s="1">
        <v>45394</v>
      </c>
      <c r="G214">
        <v>9</v>
      </c>
      <c r="H214" s="3">
        <v>412</v>
      </c>
      <c r="I214" t="s">
        <v>28</v>
      </c>
      <c r="J214" t="s">
        <v>33</v>
      </c>
      <c r="K214" t="s">
        <v>19</v>
      </c>
    </row>
    <row r="215" spans="1:11" x14ac:dyDescent="0.35">
      <c r="A215">
        <v>213</v>
      </c>
      <c r="B215" t="s">
        <v>259</v>
      </c>
      <c r="C215" t="s">
        <v>21</v>
      </c>
      <c r="D215" t="s">
        <v>40</v>
      </c>
      <c r="E215" s="2">
        <v>45308</v>
      </c>
      <c r="F215" s="1">
        <v>45318</v>
      </c>
      <c r="G215">
        <v>7</v>
      </c>
      <c r="H215" s="3">
        <v>639</v>
      </c>
      <c r="I215" t="s">
        <v>14</v>
      </c>
      <c r="J215" t="s">
        <v>549</v>
      </c>
      <c r="K215" t="s">
        <v>19</v>
      </c>
    </row>
    <row r="216" spans="1:11" x14ac:dyDescent="0.35">
      <c r="A216">
        <v>214</v>
      </c>
      <c r="B216" t="s">
        <v>260</v>
      </c>
      <c r="C216" t="s">
        <v>21</v>
      </c>
      <c r="D216" t="s">
        <v>40</v>
      </c>
      <c r="E216" s="2">
        <v>45343</v>
      </c>
      <c r="F216" s="1">
        <v>45356</v>
      </c>
      <c r="G216">
        <v>10</v>
      </c>
      <c r="H216" s="3">
        <v>44</v>
      </c>
      <c r="I216" t="s">
        <v>28</v>
      </c>
      <c r="J216" t="s">
        <v>550</v>
      </c>
      <c r="K216" t="s">
        <v>29</v>
      </c>
    </row>
    <row r="217" spans="1:11" x14ac:dyDescent="0.35">
      <c r="A217">
        <v>215</v>
      </c>
      <c r="B217" t="s">
        <v>261</v>
      </c>
      <c r="C217" t="s">
        <v>12</v>
      </c>
      <c r="D217" t="s">
        <v>58</v>
      </c>
      <c r="E217" s="2">
        <v>45314</v>
      </c>
      <c r="F217" s="1">
        <v>45327</v>
      </c>
      <c r="G217">
        <v>7</v>
      </c>
      <c r="H217" s="3">
        <v>459</v>
      </c>
      <c r="I217" t="s">
        <v>14</v>
      </c>
      <c r="J217" t="s">
        <v>551</v>
      </c>
      <c r="K217" t="s">
        <v>19</v>
      </c>
    </row>
    <row r="218" spans="1:11" x14ac:dyDescent="0.35">
      <c r="A218">
        <v>216</v>
      </c>
      <c r="B218" t="s">
        <v>262</v>
      </c>
      <c r="C218" t="s">
        <v>17</v>
      </c>
      <c r="D218" t="s">
        <v>60</v>
      </c>
      <c r="E218" s="2">
        <v>45636</v>
      </c>
      <c r="F218" s="1">
        <v>45645</v>
      </c>
      <c r="G218">
        <v>6</v>
      </c>
      <c r="H218" s="3">
        <v>252</v>
      </c>
      <c r="I218" t="s">
        <v>28</v>
      </c>
      <c r="J218" t="s">
        <v>547</v>
      </c>
      <c r="K218" t="s">
        <v>29</v>
      </c>
    </row>
    <row r="219" spans="1:11" x14ac:dyDescent="0.35">
      <c r="A219">
        <v>217</v>
      </c>
      <c r="B219" t="s">
        <v>263</v>
      </c>
      <c r="C219" t="s">
        <v>17</v>
      </c>
      <c r="D219" t="s">
        <v>64</v>
      </c>
      <c r="E219" s="2">
        <v>45503</v>
      </c>
      <c r="F219" s="1">
        <v>45510</v>
      </c>
      <c r="G219">
        <v>5</v>
      </c>
      <c r="H219" s="3">
        <v>291</v>
      </c>
      <c r="I219" t="s">
        <v>28</v>
      </c>
      <c r="J219" t="s">
        <v>551</v>
      </c>
      <c r="K219" t="s">
        <v>29</v>
      </c>
    </row>
    <row r="220" spans="1:11" x14ac:dyDescent="0.35">
      <c r="A220">
        <v>218</v>
      </c>
      <c r="B220" t="s">
        <v>264</v>
      </c>
      <c r="C220" t="s">
        <v>21</v>
      </c>
      <c r="D220" t="s">
        <v>22</v>
      </c>
      <c r="E220" s="2">
        <v>45576</v>
      </c>
      <c r="F220" s="1">
        <v>45584</v>
      </c>
      <c r="G220">
        <v>8</v>
      </c>
      <c r="H220" s="3">
        <v>58</v>
      </c>
      <c r="I220" t="s">
        <v>28</v>
      </c>
      <c r="J220" t="s">
        <v>547</v>
      </c>
      <c r="K220" t="s">
        <v>46</v>
      </c>
    </row>
    <row r="221" spans="1:11" x14ac:dyDescent="0.35">
      <c r="A221">
        <v>219</v>
      </c>
      <c r="B221" t="s">
        <v>265</v>
      </c>
      <c r="C221" t="s">
        <v>31</v>
      </c>
      <c r="D221" t="s">
        <v>50</v>
      </c>
      <c r="E221" s="2">
        <v>45501</v>
      </c>
      <c r="F221" s="1">
        <v>45513</v>
      </c>
      <c r="G221">
        <v>3</v>
      </c>
      <c r="H221" s="3">
        <v>317</v>
      </c>
      <c r="I221" t="s">
        <v>28</v>
      </c>
      <c r="J221" t="s">
        <v>550</v>
      </c>
      <c r="K221" t="s">
        <v>29</v>
      </c>
    </row>
    <row r="222" spans="1:11" x14ac:dyDescent="0.35">
      <c r="A222">
        <v>220</v>
      </c>
      <c r="B222" t="s">
        <v>266</v>
      </c>
      <c r="C222" t="s">
        <v>12</v>
      </c>
      <c r="D222" t="s">
        <v>36</v>
      </c>
      <c r="E222" s="2">
        <v>45389</v>
      </c>
      <c r="F222" s="1">
        <v>45401</v>
      </c>
      <c r="G222">
        <v>1</v>
      </c>
      <c r="H222" s="3">
        <v>284</v>
      </c>
      <c r="I222" t="s">
        <v>28</v>
      </c>
      <c r="J222" t="s">
        <v>550</v>
      </c>
      <c r="K222" t="s">
        <v>15</v>
      </c>
    </row>
    <row r="223" spans="1:11" x14ac:dyDescent="0.35">
      <c r="A223">
        <v>221</v>
      </c>
      <c r="B223" t="s">
        <v>267</v>
      </c>
      <c r="C223" t="s">
        <v>12</v>
      </c>
      <c r="D223" t="s">
        <v>13</v>
      </c>
      <c r="E223" s="2">
        <v>45388</v>
      </c>
      <c r="F223" s="1">
        <v>45391</v>
      </c>
      <c r="G223">
        <v>10</v>
      </c>
      <c r="H223" s="3">
        <v>751</v>
      </c>
      <c r="I223" t="s">
        <v>14</v>
      </c>
      <c r="J223" t="s">
        <v>33</v>
      </c>
      <c r="K223" t="s">
        <v>29</v>
      </c>
    </row>
    <row r="224" spans="1:11" x14ac:dyDescent="0.35">
      <c r="A224">
        <v>222</v>
      </c>
      <c r="B224" t="s">
        <v>268</v>
      </c>
      <c r="C224" t="s">
        <v>24</v>
      </c>
      <c r="D224" t="s">
        <v>100</v>
      </c>
      <c r="E224" s="2">
        <v>45462</v>
      </c>
      <c r="F224" s="1">
        <v>45476</v>
      </c>
      <c r="G224">
        <v>5</v>
      </c>
      <c r="H224" s="3">
        <v>989</v>
      </c>
      <c r="I224" t="s">
        <v>14</v>
      </c>
      <c r="J224" t="s">
        <v>551</v>
      </c>
      <c r="K224" t="s">
        <v>15</v>
      </c>
    </row>
    <row r="225" spans="1:11" x14ac:dyDescent="0.35">
      <c r="A225">
        <v>223</v>
      </c>
      <c r="B225" t="s">
        <v>269</v>
      </c>
      <c r="C225" t="s">
        <v>12</v>
      </c>
      <c r="D225" t="s">
        <v>27</v>
      </c>
      <c r="E225" s="2">
        <v>45416</v>
      </c>
      <c r="F225" s="1">
        <v>45429</v>
      </c>
      <c r="G225">
        <v>10</v>
      </c>
      <c r="H225" s="3">
        <v>730</v>
      </c>
      <c r="I225" t="s">
        <v>14</v>
      </c>
      <c r="J225" t="s">
        <v>551</v>
      </c>
      <c r="K225" t="s">
        <v>15</v>
      </c>
    </row>
    <row r="226" spans="1:11" x14ac:dyDescent="0.35">
      <c r="A226">
        <v>224</v>
      </c>
      <c r="B226" t="s">
        <v>270</v>
      </c>
      <c r="C226" t="s">
        <v>21</v>
      </c>
      <c r="D226" t="s">
        <v>83</v>
      </c>
      <c r="E226" s="2">
        <v>45452</v>
      </c>
      <c r="F226" s="1">
        <v>45462</v>
      </c>
      <c r="G226">
        <v>7</v>
      </c>
      <c r="H226" s="3">
        <v>56</v>
      </c>
      <c r="I226" t="s">
        <v>28</v>
      </c>
      <c r="J226" t="s">
        <v>33</v>
      </c>
      <c r="K226" t="s">
        <v>29</v>
      </c>
    </row>
    <row r="227" spans="1:11" x14ac:dyDescent="0.35">
      <c r="A227">
        <v>225</v>
      </c>
      <c r="B227" t="s">
        <v>271</v>
      </c>
      <c r="C227" t="s">
        <v>21</v>
      </c>
      <c r="D227" t="s">
        <v>40</v>
      </c>
      <c r="E227" s="2">
        <v>45425</v>
      </c>
      <c r="F227" s="1">
        <v>45428</v>
      </c>
      <c r="G227">
        <v>9</v>
      </c>
      <c r="H227" s="3">
        <v>967</v>
      </c>
      <c r="I227" t="s">
        <v>28</v>
      </c>
      <c r="J227" t="s">
        <v>33</v>
      </c>
      <c r="K227" t="s">
        <v>15</v>
      </c>
    </row>
    <row r="228" spans="1:11" x14ac:dyDescent="0.35">
      <c r="A228">
        <v>226</v>
      </c>
      <c r="B228" t="s">
        <v>272</v>
      </c>
      <c r="C228" t="s">
        <v>24</v>
      </c>
      <c r="D228" t="s">
        <v>25</v>
      </c>
      <c r="E228" s="2">
        <v>45370</v>
      </c>
      <c r="F228" s="1">
        <v>45390</v>
      </c>
      <c r="G228">
        <v>4</v>
      </c>
      <c r="H228" s="3">
        <v>347</v>
      </c>
      <c r="I228" t="s">
        <v>28</v>
      </c>
      <c r="J228" t="s">
        <v>551</v>
      </c>
      <c r="K228" t="s">
        <v>19</v>
      </c>
    </row>
    <row r="229" spans="1:11" x14ac:dyDescent="0.35">
      <c r="A229">
        <v>227</v>
      </c>
      <c r="B229" t="s">
        <v>273</v>
      </c>
      <c r="C229" t="s">
        <v>21</v>
      </c>
      <c r="D229" t="s">
        <v>22</v>
      </c>
      <c r="E229" s="2">
        <v>45573</v>
      </c>
      <c r="F229" s="1">
        <v>45582</v>
      </c>
      <c r="G229">
        <v>6</v>
      </c>
      <c r="H229" s="3">
        <v>273</v>
      </c>
      <c r="I229" t="s">
        <v>28</v>
      </c>
      <c r="J229" t="s">
        <v>549</v>
      </c>
      <c r="K229" t="s">
        <v>46</v>
      </c>
    </row>
    <row r="230" spans="1:11" x14ac:dyDescent="0.35">
      <c r="A230">
        <v>228</v>
      </c>
      <c r="B230" t="s">
        <v>274</v>
      </c>
      <c r="C230" t="s">
        <v>21</v>
      </c>
      <c r="D230" t="s">
        <v>52</v>
      </c>
      <c r="E230" s="2">
        <v>45620</v>
      </c>
      <c r="F230" s="1">
        <v>45623</v>
      </c>
      <c r="G230">
        <v>1</v>
      </c>
      <c r="H230" s="3">
        <v>546</v>
      </c>
      <c r="I230" t="s">
        <v>28</v>
      </c>
      <c r="J230" t="s">
        <v>551</v>
      </c>
      <c r="K230" t="s">
        <v>29</v>
      </c>
    </row>
    <row r="231" spans="1:11" x14ac:dyDescent="0.35">
      <c r="A231">
        <v>229</v>
      </c>
      <c r="B231" t="s">
        <v>275</v>
      </c>
      <c r="C231" t="s">
        <v>12</v>
      </c>
      <c r="D231" t="s">
        <v>13</v>
      </c>
      <c r="E231" s="2">
        <v>45503</v>
      </c>
      <c r="F231" s="1">
        <v>45514</v>
      </c>
      <c r="G231">
        <v>3</v>
      </c>
      <c r="H231" s="3">
        <v>872</v>
      </c>
      <c r="I231" t="s">
        <v>14</v>
      </c>
      <c r="J231" t="s">
        <v>33</v>
      </c>
      <c r="K231" t="s">
        <v>29</v>
      </c>
    </row>
    <row r="232" spans="1:11" x14ac:dyDescent="0.35">
      <c r="A232">
        <v>230</v>
      </c>
      <c r="B232" t="s">
        <v>276</v>
      </c>
      <c r="C232" t="s">
        <v>21</v>
      </c>
      <c r="D232" t="s">
        <v>40</v>
      </c>
      <c r="E232" s="2">
        <v>45403</v>
      </c>
      <c r="F232" s="1">
        <v>45410</v>
      </c>
      <c r="G232">
        <v>9</v>
      </c>
      <c r="H232" s="3">
        <v>476</v>
      </c>
      <c r="I232" t="s">
        <v>28</v>
      </c>
      <c r="J232" t="s">
        <v>547</v>
      </c>
      <c r="K232" t="s">
        <v>46</v>
      </c>
    </row>
    <row r="233" spans="1:11" x14ac:dyDescent="0.35">
      <c r="A233">
        <v>231</v>
      </c>
      <c r="B233" t="s">
        <v>277</v>
      </c>
      <c r="C233" t="s">
        <v>17</v>
      </c>
      <c r="D233" t="s">
        <v>44</v>
      </c>
      <c r="E233" s="2">
        <v>45629</v>
      </c>
      <c r="F233" s="1">
        <v>45638</v>
      </c>
      <c r="G233">
        <v>8</v>
      </c>
      <c r="H233" s="3">
        <v>26</v>
      </c>
      <c r="I233" t="s">
        <v>28</v>
      </c>
      <c r="J233" t="s">
        <v>551</v>
      </c>
      <c r="K233" t="s">
        <v>29</v>
      </c>
    </row>
    <row r="234" spans="1:11" x14ac:dyDescent="0.35">
      <c r="A234">
        <v>232</v>
      </c>
      <c r="B234" t="s">
        <v>278</v>
      </c>
      <c r="C234" t="s">
        <v>12</v>
      </c>
      <c r="D234" t="s">
        <v>36</v>
      </c>
      <c r="E234" s="2">
        <v>45649</v>
      </c>
      <c r="F234" s="1">
        <v>45662</v>
      </c>
      <c r="G234">
        <v>7</v>
      </c>
      <c r="H234" s="3">
        <v>835</v>
      </c>
      <c r="I234" t="s">
        <v>14</v>
      </c>
      <c r="J234" t="s">
        <v>551</v>
      </c>
      <c r="K234" t="s">
        <v>46</v>
      </c>
    </row>
    <row r="235" spans="1:11" x14ac:dyDescent="0.35">
      <c r="A235">
        <v>233</v>
      </c>
      <c r="B235" t="s">
        <v>279</v>
      </c>
      <c r="C235" t="s">
        <v>31</v>
      </c>
      <c r="D235" t="s">
        <v>50</v>
      </c>
      <c r="E235" s="2">
        <v>45332</v>
      </c>
      <c r="F235" s="1">
        <v>45345</v>
      </c>
      <c r="G235">
        <v>6</v>
      </c>
      <c r="H235" s="3">
        <v>992</v>
      </c>
      <c r="I235" t="s">
        <v>28</v>
      </c>
      <c r="J235" t="s">
        <v>550</v>
      </c>
      <c r="K235" t="s">
        <v>15</v>
      </c>
    </row>
    <row r="236" spans="1:11" x14ac:dyDescent="0.35">
      <c r="A236">
        <v>234</v>
      </c>
      <c r="B236" t="s">
        <v>280</v>
      </c>
      <c r="C236" t="s">
        <v>21</v>
      </c>
      <c r="D236" t="s">
        <v>54</v>
      </c>
      <c r="E236" s="2">
        <v>45445</v>
      </c>
      <c r="F236" s="1">
        <v>45454</v>
      </c>
      <c r="G236">
        <v>2</v>
      </c>
      <c r="H236" s="3">
        <v>679</v>
      </c>
      <c r="I236" t="s">
        <v>14</v>
      </c>
      <c r="J236" t="s">
        <v>549</v>
      </c>
      <c r="K236" t="s">
        <v>15</v>
      </c>
    </row>
    <row r="237" spans="1:11" x14ac:dyDescent="0.35">
      <c r="A237">
        <v>235</v>
      </c>
      <c r="B237" t="s">
        <v>281</v>
      </c>
      <c r="C237" t="s">
        <v>24</v>
      </c>
      <c r="D237" t="s">
        <v>38</v>
      </c>
      <c r="E237" s="2">
        <v>45485</v>
      </c>
      <c r="F237" s="1">
        <v>45498</v>
      </c>
      <c r="G237">
        <v>9</v>
      </c>
      <c r="H237" s="3">
        <v>497</v>
      </c>
      <c r="I237" t="s">
        <v>28</v>
      </c>
      <c r="J237" t="s">
        <v>551</v>
      </c>
      <c r="K237" t="s">
        <v>46</v>
      </c>
    </row>
    <row r="238" spans="1:11" x14ac:dyDescent="0.35">
      <c r="A238">
        <v>236</v>
      </c>
      <c r="B238" t="s">
        <v>282</v>
      </c>
      <c r="C238" t="s">
        <v>21</v>
      </c>
      <c r="D238" t="s">
        <v>40</v>
      </c>
      <c r="E238" s="2">
        <v>45547</v>
      </c>
      <c r="F238" s="1">
        <v>45555</v>
      </c>
      <c r="G238">
        <v>7</v>
      </c>
      <c r="H238" s="3">
        <v>670</v>
      </c>
      <c r="I238" t="s">
        <v>28</v>
      </c>
      <c r="J238" t="s">
        <v>549</v>
      </c>
      <c r="K238" t="s">
        <v>46</v>
      </c>
    </row>
    <row r="239" spans="1:11" x14ac:dyDescent="0.35">
      <c r="A239">
        <v>237</v>
      </c>
      <c r="B239" t="s">
        <v>283</v>
      </c>
      <c r="C239" t="s">
        <v>31</v>
      </c>
      <c r="D239" t="s">
        <v>76</v>
      </c>
      <c r="E239" s="2">
        <v>45330</v>
      </c>
      <c r="F239" s="1">
        <v>45343</v>
      </c>
      <c r="G239">
        <v>5</v>
      </c>
      <c r="H239" s="3">
        <v>930</v>
      </c>
      <c r="I239" t="s">
        <v>28</v>
      </c>
      <c r="J239" t="s">
        <v>33</v>
      </c>
      <c r="K239" t="s">
        <v>19</v>
      </c>
    </row>
    <row r="240" spans="1:11" x14ac:dyDescent="0.35">
      <c r="A240">
        <v>238</v>
      </c>
      <c r="B240" t="s">
        <v>284</v>
      </c>
      <c r="C240" t="s">
        <v>12</v>
      </c>
      <c r="D240" t="s">
        <v>58</v>
      </c>
      <c r="E240" s="2">
        <v>45453</v>
      </c>
      <c r="F240" s="1">
        <v>45462</v>
      </c>
      <c r="G240">
        <v>1</v>
      </c>
      <c r="H240" s="3">
        <v>994</v>
      </c>
      <c r="I240" t="s">
        <v>14</v>
      </c>
      <c r="J240" t="s">
        <v>551</v>
      </c>
      <c r="K240" t="s">
        <v>15</v>
      </c>
    </row>
    <row r="241" spans="1:11" x14ac:dyDescent="0.35">
      <c r="A241">
        <v>239</v>
      </c>
      <c r="B241" t="s">
        <v>285</v>
      </c>
      <c r="C241" t="s">
        <v>17</v>
      </c>
      <c r="D241" t="s">
        <v>56</v>
      </c>
      <c r="E241" s="2">
        <v>45488</v>
      </c>
      <c r="F241" s="1">
        <v>45501</v>
      </c>
      <c r="G241">
        <v>3</v>
      </c>
      <c r="H241" s="3">
        <v>819</v>
      </c>
      <c r="I241" t="s">
        <v>28</v>
      </c>
      <c r="J241" t="s">
        <v>33</v>
      </c>
      <c r="K241" t="s">
        <v>15</v>
      </c>
    </row>
    <row r="242" spans="1:11" x14ac:dyDescent="0.35">
      <c r="A242">
        <v>240</v>
      </c>
      <c r="B242" t="s">
        <v>286</v>
      </c>
      <c r="C242" t="s">
        <v>17</v>
      </c>
      <c r="D242" t="s">
        <v>60</v>
      </c>
      <c r="E242" s="2">
        <v>45596</v>
      </c>
      <c r="F242" s="1">
        <v>45610</v>
      </c>
      <c r="G242">
        <v>7</v>
      </c>
      <c r="H242" s="3">
        <v>802</v>
      </c>
      <c r="I242" t="s">
        <v>28</v>
      </c>
      <c r="J242" t="s">
        <v>547</v>
      </c>
      <c r="K242" t="s">
        <v>19</v>
      </c>
    </row>
    <row r="243" spans="1:11" x14ac:dyDescent="0.35">
      <c r="A243">
        <v>241</v>
      </c>
      <c r="B243" t="s">
        <v>287</v>
      </c>
      <c r="C243" t="s">
        <v>21</v>
      </c>
      <c r="D243" t="s">
        <v>40</v>
      </c>
      <c r="E243" s="2">
        <v>45334</v>
      </c>
      <c r="F243" s="1">
        <v>45345</v>
      </c>
      <c r="G243">
        <v>5</v>
      </c>
      <c r="H243" s="3">
        <v>167</v>
      </c>
      <c r="I243" t="s">
        <v>28</v>
      </c>
      <c r="J243" t="s">
        <v>550</v>
      </c>
      <c r="K243" t="s">
        <v>29</v>
      </c>
    </row>
    <row r="244" spans="1:11" x14ac:dyDescent="0.35">
      <c r="A244">
        <v>242</v>
      </c>
      <c r="B244" t="s">
        <v>288</v>
      </c>
      <c r="C244" t="s">
        <v>17</v>
      </c>
      <c r="D244" t="s">
        <v>18</v>
      </c>
      <c r="E244" s="2">
        <v>45597</v>
      </c>
      <c r="F244" s="1">
        <v>45602</v>
      </c>
      <c r="G244">
        <v>10</v>
      </c>
      <c r="H244" s="3">
        <v>813</v>
      </c>
      <c r="I244" t="s">
        <v>14</v>
      </c>
      <c r="J244" t="s">
        <v>547</v>
      </c>
      <c r="K244" t="s">
        <v>15</v>
      </c>
    </row>
    <row r="245" spans="1:11" x14ac:dyDescent="0.35">
      <c r="A245">
        <v>243</v>
      </c>
      <c r="B245" t="s">
        <v>289</v>
      </c>
      <c r="C245" t="s">
        <v>31</v>
      </c>
      <c r="D245" t="s">
        <v>50</v>
      </c>
      <c r="E245" s="2">
        <v>45490</v>
      </c>
      <c r="F245" s="1">
        <v>45496</v>
      </c>
      <c r="G245">
        <v>2</v>
      </c>
      <c r="H245" s="3">
        <v>752</v>
      </c>
      <c r="I245" t="s">
        <v>28</v>
      </c>
      <c r="J245" t="s">
        <v>33</v>
      </c>
      <c r="K245" t="s">
        <v>19</v>
      </c>
    </row>
    <row r="246" spans="1:11" x14ac:dyDescent="0.35">
      <c r="A246">
        <v>244</v>
      </c>
      <c r="B246" t="s">
        <v>290</v>
      </c>
      <c r="C246" t="s">
        <v>31</v>
      </c>
      <c r="D246" t="s">
        <v>50</v>
      </c>
      <c r="E246" s="2">
        <v>45331</v>
      </c>
      <c r="F246" s="1">
        <v>45335</v>
      </c>
      <c r="G246">
        <v>6</v>
      </c>
      <c r="H246" s="3">
        <v>267</v>
      </c>
      <c r="I246" t="s">
        <v>28</v>
      </c>
      <c r="J246" t="s">
        <v>548</v>
      </c>
      <c r="K246" t="s">
        <v>29</v>
      </c>
    </row>
    <row r="247" spans="1:11" x14ac:dyDescent="0.35">
      <c r="A247">
        <v>245</v>
      </c>
      <c r="B247" t="s">
        <v>291</v>
      </c>
      <c r="C247" t="s">
        <v>31</v>
      </c>
      <c r="D247" t="s">
        <v>32</v>
      </c>
      <c r="E247" s="2">
        <v>45486</v>
      </c>
      <c r="F247" s="1">
        <v>45492</v>
      </c>
      <c r="G247">
        <v>6</v>
      </c>
      <c r="H247" s="3">
        <v>460</v>
      </c>
      <c r="I247" t="s">
        <v>28</v>
      </c>
      <c r="J247" t="s">
        <v>547</v>
      </c>
      <c r="K247" t="s">
        <v>15</v>
      </c>
    </row>
    <row r="248" spans="1:11" x14ac:dyDescent="0.35">
      <c r="A248">
        <v>246</v>
      </c>
      <c r="B248" t="s">
        <v>292</v>
      </c>
      <c r="C248" t="s">
        <v>31</v>
      </c>
      <c r="D248" t="s">
        <v>42</v>
      </c>
      <c r="E248" s="2">
        <v>45495</v>
      </c>
      <c r="F248" s="1">
        <v>45498</v>
      </c>
      <c r="G248">
        <v>6</v>
      </c>
      <c r="H248" s="3">
        <v>308</v>
      </c>
      <c r="I248" t="s">
        <v>28</v>
      </c>
      <c r="J248" t="s">
        <v>552</v>
      </c>
      <c r="K248" t="s">
        <v>29</v>
      </c>
    </row>
    <row r="249" spans="1:11" x14ac:dyDescent="0.35">
      <c r="A249">
        <v>247</v>
      </c>
      <c r="B249" t="s">
        <v>293</v>
      </c>
      <c r="C249" t="s">
        <v>12</v>
      </c>
      <c r="D249" t="s">
        <v>36</v>
      </c>
      <c r="E249" s="2">
        <v>45394</v>
      </c>
      <c r="F249" s="1">
        <v>45403</v>
      </c>
      <c r="G249">
        <v>10</v>
      </c>
      <c r="H249" s="3">
        <v>568</v>
      </c>
      <c r="I249" t="s">
        <v>14</v>
      </c>
      <c r="J249" t="s">
        <v>548</v>
      </c>
      <c r="K249" t="s">
        <v>46</v>
      </c>
    </row>
    <row r="250" spans="1:11" x14ac:dyDescent="0.35">
      <c r="A250">
        <v>248</v>
      </c>
      <c r="B250" t="s">
        <v>294</v>
      </c>
      <c r="C250" t="s">
        <v>24</v>
      </c>
      <c r="D250" t="s">
        <v>100</v>
      </c>
      <c r="E250" s="2">
        <v>45616</v>
      </c>
      <c r="F250" s="1">
        <v>45638</v>
      </c>
      <c r="G250">
        <v>5</v>
      </c>
      <c r="H250" s="3">
        <v>257</v>
      </c>
      <c r="I250" t="s">
        <v>28</v>
      </c>
      <c r="J250" t="s">
        <v>547</v>
      </c>
      <c r="K250" t="s">
        <v>46</v>
      </c>
    </row>
    <row r="251" spans="1:11" x14ac:dyDescent="0.35">
      <c r="A251">
        <v>249</v>
      </c>
      <c r="B251" t="s">
        <v>295</v>
      </c>
      <c r="C251" t="s">
        <v>17</v>
      </c>
      <c r="D251" t="s">
        <v>60</v>
      </c>
      <c r="E251" s="2">
        <v>45646</v>
      </c>
      <c r="F251" s="1">
        <v>45654</v>
      </c>
      <c r="G251">
        <v>7</v>
      </c>
      <c r="H251" s="3">
        <v>566</v>
      </c>
      <c r="I251" t="s">
        <v>28</v>
      </c>
      <c r="J251" t="s">
        <v>548</v>
      </c>
      <c r="K251" t="s">
        <v>15</v>
      </c>
    </row>
    <row r="252" spans="1:11" x14ac:dyDescent="0.35">
      <c r="A252">
        <v>250</v>
      </c>
      <c r="B252" t="s">
        <v>296</v>
      </c>
      <c r="C252" t="s">
        <v>17</v>
      </c>
      <c r="D252" t="s">
        <v>60</v>
      </c>
      <c r="E252" s="2">
        <v>45618</v>
      </c>
      <c r="F252" s="1">
        <v>45631</v>
      </c>
      <c r="G252">
        <v>2</v>
      </c>
      <c r="H252" s="3">
        <v>121</v>
      </c>
      <c r="I252" t="s">
        <v>28</v>
      </c>
      <c r="J252" t="s">
        <v>549</v>
      </c>
      <c r="K252" t="s">
        <v>46</v>
      </c>
    </row>
    <row r="253" spans="1:11" x14ac:dyDescent="0.35">
      <c r="A253">
        <v>251</v>
      </c>
      <c r="B253" t="s">
        <v>297</v>
      </c>
      <c r="C253" t="s">
        <v>24</v>
      </c>
      <c r="D253" t="s">
        <v>115</v>
      </c>
      <c r="E253" s="2">
        <v>45297</v>
      </c>
      <c r="F253" s="1">
        <v>45305</v>
      </c>
      <c r="G253">
        <v>2</v>
      </c>
      <c r="H253" s="3">
        <v>274</v>
      </c>
      <c r="I253" t="s">
        <v>28</v>
      </c>
      <c r="J253" t="s">
        <v>548</v>
      </c>
      <c r="K253" t="s">
        <v>19</v>
      </c>
    </row>
    <row r="254" spans="1:11" x14ac:dyDescent="0.35">
      <c r="A254">
        <v>252</v>
      </c>
      <c r="B254" t="s">
        <v>298</v>
      </c>
      <c r="C254" t="s">
        <v>12</v>
      </c>
      <c r="D254" t="s">
        <v>27</v>
      </c>
      <c r="E254" s="2">
        <v>45648</v>
      </c>
      <c r="F254" s="1">
        <v>45656</v>
      </c>
      <c r="G254">
        <v>8</v>
      </c>
      <c r="H254" s="3">
        <v>336</v>
      </c>
      <c r="I254" t="s">
        <v>14</v>
      </c>
      <c r="J254" t="s">
        <v>548</v>
      </c>
      <c r="K254" t="s">
        <v>19</v>
      </c>
    </row>
    <row r="255" spans="1:11" x14ac:dyDescent="0.35">
      <c r="A255">
        <v>253</v>
      </c>
      <c r="B255" t="s">
        <v>299</v>
      </c>
      <c r="C255" t="s">
        <v>12</v>
      </c>
      <c r="D255" t="s">
        <v>13</v>
      </c>
      <c r="E255" s="2">
        <v>45467</v>
      </c>
      <c r="F255" s="1">
        <v>45472</v>
      </c>
      <c r="G255">
        <v>2</v>
      </c>
      <c r="H255" s="3">
        <v>703</v>
      </c>
      <c r="I255" t="s">
        <v>28</v>
      </c>
      <c r="J255" t="s">
        <v>549</v>
      </c>
      <c r="K255" t="s">
        <v>29</v>
      </c>
    </row>
    <row r="256" spans="1:11" x14ac:dyDescent="0.35">
      <c r="A256">
        <v>254</v>
      </c>
      <c r="B256" t="s">
        <v>300</v>
      </c>
      <c r="C256" t="s">
        <v>12</v>
      </c>
      <c r="D256" t="s">
        <v>36</v>
      </c>
      <c r="E256" s="2">
        <v>45393</v>
      </c>
      <c r="F256" s="1">
        <v>45403</v>
      </c>
      <c r="G256">
        <v>8</v>
      </c>
      <c r="H256" s="3">
        <v>616</v>
      </c>
      <c r="I256" t="s">
        <v>14</v>
      </c>
      <c r="J256" t="s">
        <v>550</v>
      </c>
      <c r="K256" t="s">
        <v>29</v>
      </c>
    </row>
    <row r="257" spans="1:11" x14ac:dyDescent="0.35">
      <c r="A257">
        <v>255</v>
      </c>
      <c r="B257" t="s">
        <v>301</v>
      </c>
      <c r="C257" t="s">
        <v>21</v>
      </c>
      <c r="D257" t="s">
        <v>54</v>
      </c>
      <c r="E257" s="2">
        <v>45434</v>
      </c>
      <c r="F257" s="1">
        <v>45448</v>
      </c>
      <c r="G257">
        <v>2</v>
      </c>
      <c r="H257" s="3">
        <v>601</v>
      </c>
      <c r="I257" t="s">
        <v>14</v>
      </c>
      <c r="J257" t="s">
        <v>548</v>
      </c>
      <c r="K257" t="s">
        <v>19</v>
      </c>
    </row>
    <row r="258" spans="1:11" x14ac:dyDescent="0.35">
      <c r="A258">
        <v>256</v>
      </c>
      <c r="B258" t="s">
        <v>302</v>
      </c>
      <c r="C258" t="s">
        <v>31</v>
      </c>
      <c r="D258" t="s">
        <v>79</v>
      </c>
      <c r="E258" s="2">
        <v>45392</v>
      </c>
      <c r="F258" s="1">
        <v>45402</v>
      </c>
      <c r="G258">
        <v>8</v>
      </c>
      <c r="H258" s="3">
        <v>126</v>
      </c>
      <c r="I258" t="s">
        <v>28</v>
      </c>
      <c r="J258" t="s">
        <v>547</v>
      </c>
      <c r="K258" t="s">
        <v>15</v>
      </c>
    </row>
    <row r="259" spans="1:11" x14ac:dyDescent="0.35">
      <c r="A259">
        <v>257</v>
      </c>
      <c r="B259" t="s">
        <v>303</v>
      </c>
      <c r="C259" t="s">
        <v>31</v>
      </c>
      <c r="D259" t="s">
        <v>50</v>
      </c>
      <c r="E259" s="2">
        <v>45608</v>
      </c>
      <c r="F259" s="1">
        <v>45620</v>
      </c>
      <c r="G259">
        <v>3</v>
      </c>
      <c r="H259" s="3">
        <v>843</v>
      </c>
      <c r="I259" t="s">
        <v>28</v>
      </c>
      <c r="J259" t="s">
        <v>552</v>
      </c>
      <c r="K259" t="s">
        <v>19</v>
      </c>
    </row>
    <row r="260" spans="1:11" x14ac:dyDescent="0.35">
      <c r="A260">
        <v>258</v>
      </c>
      <c r="B260" t="s">
        <v>304</v>
      </c>
      <c r="C260" t="s">
        <v>12</v>
      </c>
      <c r="D260" t="s">
        <v>58</v>
      </c>
      <c r="E260" s="2">
        <v>45483</v>
      </c>
      <c r="F260" s="1">
        <v>45487</v>
      </c>
      <c r="G260">
        <v>3</v>
      </c>
      <c r="H260" s="3">
        <v>533</v>
      </c>
      <c r="I260" t="s">
        <v>28</v>
      </c>
      <c r="J260" t="s">
        <v>550</v>
      </c>
      <c r="K260" t="s">
        <v>19</v>
      </c>
    </row>
    <row r="261" spans="1:11" x14ac:dyDescent="0.35">
      <c r="A261">
        <v>259</v>
      </c>
      <c r="B261" t="s">
        <v>305</v>
      </c>
      <c r="C261" t="s">
        <v>21</v>
      </c>
      <c r="D261" t="s">
        <v>52</v>
      </c>
      <c r="E261" s="2">
        <v>45488</v>
      </c>
      <c r="F261" s="1">
        <v>45500</v>
      </c>
      <c r="G261">
        <v>7</v>
      </c>
      <c r="H261" s="3">
        <v>200</v>
      </c>
      <c r="I261" t="s">
        <v>28</v>
      </c>
      <c r="J261" t="s">
        <v>550</v>
      </c>
      <c r="K261" t="s">
        <v>46</v>
      </c>
    </row>
    <row r="262" spans="1:11" x14ac:dyDescent="0.35">
      <c r="A262">
        <v>260</v>
      </c>
      <c r="B262" t="s">
        <v>306</v>
      </c>
      <c r="C262" t="s">
        <v>24</v>
      </c>
      <c r="D262" t="s">
        <v>70</v>
      </c>
      <c r="E262" s="2">
        <v>45319</v>
      </c>
      <c r="F262" s="1">
        <v>45329</v>
      </c>
      <c r="G262">
        <v>6</v>
      </c>
      <c r="H262" s="3">
        <v>984</v>
      </c>
      <c r="I262" t="s">
        <v>14</v>
      </c>
      <c r="J262" t="s">
        <v>548</v>
      </c>
      <c r="K262" t="s">
        <v>46</v>
      </c>
    </row>
    <row r="263" spans="1:11" x14ac:dyDescent="0.35">
      <c r="A263">
        <v>261</v>
      </c>
      <c r="B263" t="s">
        <v>307</v>
      </c>
      <c r="C263" t="s">
        <v>21</v>
      </c>
      <c r="D263" t="s">
        <v>22</v>
      </c>
      <c r="E263" s="2">
        <v>45579</v>
      </c>
      <c r="F263" s="1">
        <v>45593</v>
      </c>
      <c r="G263">
        <v>9</v>
      </c>
      <c r="H263" s="3">
        <v>678</v>
      </c>
      <c r="I263" t="s">
        <v>28</v>
      </c>
      <c r="J263" t="s">
        <v>550</v>
      </c>
      <c r="K263" t="s">
        <v>46</v>
      </c>
    </row>
    <row r="264" spans="1:11" x14ac:dyDescent="0.35">
      <c r="A264">
        <v>262</v>
      </c>
      <c r="B264" t="s">
        <v>308</v>
      </c>
      <c r="C264" t="s">
        <v>24</v>
      </c>
      <c r="D264" t="s">
        <v>38</v>
      </c>
      <c r="E264" s="2">
        <v>45655</v>
      </c>
      <c r="F264" s="1">
        <v>45659</v>
      </c>
      <c r="G264">
        <v>8</v>
      </c>
      <c r="H264" s="3">
        <v>510</v>
      </c>
      <c r="I264" t="s">
        <v>28</v>
      </c>
      <c r="J264" t="s">
        <v>548</v>
      </c>
      <c r="K264" t="s">
        <v>15</v>
      </c>
    </row>
    <row r="265" spans="1:11" x14ac:dyDescent="0.35">
      <c r="A265">
        <v>263</v>
      </c>
      <c r="B265" t="s">
        <v>309</v>
      </c>
      <c r="C265" t="s">
        <v>21</v>
      </c>
      <c r="D265" t="s">
        <v>22</v>
      </c>
      <c r="E265" s="2">
        <v>45581</v>
      </c>
      <c r="F265" s="1">
        <v>45594</v>
      </c>
      <c r="G265">
        <v>8</v>
      </c>
      <c r="H265" s="3">
        <v>572</v>
      </c>
      <c r="I265" t="s">
        <v>28</v>
      </c>
      <c r="J265" t="s">
        <v>552</v>
      </c>
      <c r="K265" t="s">
        <v>46</v>
      </c>
    </row>
    <row r="266" spans="1:11" x14ac:dyDescent="0.35">
      <c r="A266">
        <v>264</v>
      </c>
      <c r="B266" t="s">
        <v>310</v>
      </c>
      <c r="C266" t="s">
        <v>12</v>
      </c>
      <c r="D266" t="s">
        <v>96</v>
      </c>
      <c r="E266" s="2">
        <v>45570</v>
      </c>
      <c r="F266" s="1">
        <v>45574</v>
      </c>
      <c r="G266">
        <v>6</v>
      </c>
      <c r="H266" s="3">
        <v>565</v>
      </c>
      <c r="I266" t="s">
        <v>28</v>
      </c>
      <c r="J266" t="s">
        <v>549</v>
      </c>
      <c r="K266" t="s">
        <v>46</v>
      </c>
    </row>
    <row r="267" spans="1:11" x14ac:dyDescent="0.35">
      <c r="A267">
        <v>265</v>
      </c>
      <c r="B267" t="s">
        <v>311</v>
      </c>
      <c r="C267" t="s">
        <v>12</v>
      </c>
      <c r="D267" t="s">
        <v>58</v>
      </c>
      <c r="E267" s="2">
        <v>45399</v>
      </c>
      <c r="F267" s="1">
        <v>45406</v>
      </c>
      <c r="G267">
        <v>10</v>
      </c>
      <c r="H267" s="3">
        <v>715</v>
      </c>
      <c r="I267" t="s">
        <v>28</v>
      </c>
      <c r="J267" t="s">
        <v>547</v>
      </c>
      <c r="K267" t="s">
        <v>29</v>
      </c>
    </row>
    <row r="268" spans="1:11" x14ac:dyDescent="0.35">
      <c r="A268">
        <v>266</v>
      </c>
      <c r="B268" t="s">
        <v>312</v>
      </c>
      <c r="C268" t="s">
        <v>24</v>
      </c>
      <c r="D268" t="s">
        <v>100</v>
      </c>
      <c r="E268" s="2">
        <v>45607</v>
      </c>
      <c r="F268" s="1">
        <v>45620</v>
      </c>
      <c r="G268">
        <v>3</v>
      </c>
      <c r="H268" s="3">
        <v>813</v>
      </c>
      <c r="I268" t="s">
        <v>14</v>
      </c>
      <c r="J268" t="s">
        <v>548</v>
      </c>
      <c r="K268" t="s">
        <v>15</v>
      </c>
    </row>
    <row r="269" spans="1:11" x14ac:dyDescent="0.35">
      <c r="A269">
        <v>267</v>
      </c>
      <c r="B269" t="s">
        <v>313</v>
      </c>
      <c r="C269" t="s">
        <v>31</v>
      </c>
      <c r="D269" t="s">
        <v>79</v>
      </c>
      <c r="E269" s="2">
        <v>45585</v>
      </c>
      <c r="F269" s="1">
        <v>45596</v>
      </c>
      <c r="G269">
        <v>5</v>
      </c>
      <c r="H269" s="3">
        <v>985</v>
      </c>
      <c r="I269" t="s">
        <v>28</v>
      </c>
      <c r="J269" t="s">
        <v>549</v>
      </c>
      <c r="K269" t="s">
        <v>46</v>
      </c>
    </row>
    <row r="270" spans="1:11" x14ac:dyDescent="0.35">
      <c r="A270">
        <v>268</v>
      </c>
      <c r="B270" t="s">
        <v>314</v>
      </c>
      <c r="C270" t="s">
        <v>12</v>
      </c>
      <c r="D270" t="s">
        <v>58</v>
      </c>
      <c r="E270" s="2">
        <v>45502</v>
      </c>
      <c r="F270" s="1">
        <v>45508</v>
      </c>
      <c r="G270">
        <v>1</v>
      </c>
      <c r="H270" s="3">
        <v>293</v>
      </c>
      <c r="I270" t="s">
        <v>28</v>
      </c>
      <c r="J270" t="s">
        <v>549</v>
      </c>
      <c r="K270" t="s">
        <v>19</v>
      </c>
    </row>
    <row r="271" spans="1:11" x14ac:dyDescent="0.35">
      <c r="A271">
        <v>269</v>
      </c>
      <c r="B271" t="s">
        <v>315</v>
      </c>
      <c r="C271" t="s">
        <v>24</v>
      </c>
      <c r="D271" t="s">
        <v>25</v>
      </c>
      <c r="E271" s="2">
        <v>45589</v>
      </c>
      <c r="F271" s="1">
        <v>45595</v>
      </c>
      <c r="G271">
        <v>1</v>
      </c>
      <c r="H271" s="3">
        <v>899</v>
      </c>
      <c r="I271" t="s">
        <v>28</v>
      </c>
      <c r="J271" t="s">
        <v>549</v>
      </c>
      <c r="K271" t="s">
        <v>46</v>
      </c>
    </row>
    <row r="272" spans="1:11" x14ac:dyDescent="0.35">
      <c r="A272">
        <v>270</v>
      </c>
      <c r="B272" t="s">
        <v>316</v>
      </c>
      <c r="C272" t="s">
        <v>24</v>
      </c>
      <c r="D272" t="s">
        <v>25</v>
      </c>
      <c r="E272" s="2">
        <v>45324</v>
      </c>
      <c r="F272" s="1">
        <v>45333</v>
      </c>
      <c r="G272">
        <v>9</v>
      </c>
      <c r="H272" s="3">
        <v>417</v>
      </c>
      <c r="I272" t="s">
        <v>14</v>
      </c>
      <c r="J272" t="s">
        <v>548</v>
      </c>
      <c r="K272" t="s">
        <v>46</v>
      </c>
    </row>
    <row r="273" spans="1:11" x14ac:dyDescent="0.35">
      <c r="A273">
        <v>271</v>
      </c>
      <c r="B273" t="s">
        <v>317</v>
      </c>
      <c r="C273" t="s">
        <v>24</v>
      </c>
      <c r="D273" t="s">
        <v>25</v>
      </c>
      <c r="E273" s="2">
        <v>45457</v>
      </c>
      <c r="F273" s="1">
        <v>45461</v>
      </c>
      <c r="G273">
        <v>5</v>
      </c>
      <c r="H273" s="3">
        <v>355</v>
      </c>
      <c r="I273" t="s">
        <v>14</v>
      </c>
      <c r="J273" t="s">
        <v>552</v>
      </c>
      <c r="K273" t="s">
        <v>46</v>
      </c>
    </row>
    <row r="274" spans="1:11" x14ac:dyDescent="0.35">
      <c r="A274">
        <v>272</v>
      </c>
      <c r="B274" t="s">
        <v>318</v>
      </c>
      <c r="C274" t="s">
        <v>17</v>
      </c>
      <c r="D274" t="s">
        <v>44</v>
      </c>
      <c r="E274" s="2">
        <v>45467</v>
      </c>
      <c r="F274" s="1">
        <v>45471</v>
      </c>
      <c r="G274">
        <v>1</v>
      </c>
      <c r="H274" s="3">
        <v>57</v>
      </c>
      <c r="I274" t="s">
        <v>14</v>
      </c>
      <c r="J274" t="s">
        <v>548</v>
      </c>
      <c r="K274" t="s">
        <v>29</v>
      </c>
    </row>
    <row r="275" spans="1:11" x14ac:dyDescent="0.35">
      <c r="A275">
        <v>273</v>
      </c>
      <c r="B275" t="s">
        <v>319</v>
      </c>
      <c r="C275" t="s">
        <v>12</v>
      </c>
      <c r="D275" t="s">
        <v>58</v>
      </c>
      <c r="E275" s="2">
        <v>45517</v>
      </c>
      <c r="F275" s="1">
        <v>45529</v>
      </c>
      <c r="G275">
        <v>8</v>
      </c>
      <c r="H275" s="3">
        <v>10</v>
      </c>
      <c r="I275" t="s">
        <v>28</v>
      </c>
      <c r="J275" t="s">
        <v>550</v>
      </c>
      <c r="K275" t="s">
        <v>19</v>
      </c>
    </row>
    <row r="276" spans="1:11" x14ac:dyDescent="0.35">
      <c r="A276">
        <v>274</v>
      </c>
      <c r="B276" t="s">
        <v>320</v>
      </c>
      <c r="C276" t="s">
        <v>12</v>
      </c>
      <c r="D276" t="s">
        <v>96</v>
      </c>
      <c r="E276" s="2">
        <v>45632</v>
      </c>
      <c r="F276" s="1">
        <v>45639</v>
      </c>
      <c r="G276">
        <v>3</v>
      </c>
      <c r="H276" s="3">
        <v>63</v>
      </c>
      <c r="I276" t="s">
        <v>28</v>
      </c>
      <c r="J276" t="s">
        <v>550</v>
      </c>
      <c r="K276" t="s">
        <v>19</v>
      </c>
    </row>
    <row r="277" spans="1:11" x14ac:dyDescent="0.35">
      <c r="A277">
        <v>275</v>
      </c>
      <c r="B277" t="s">
        <v>321</v>
      </c>
      <c r="C277" t="s">
        <v>21</v>
      </c>
      <c r="D277" t="s">
        <v>22</v>
      </c>
      <c r="E277" s="2">
        <v>45627</v>
      </c>
      <c r="F277" s="1">
        <v>45636</v>
      </c>
      <c r="G277">
        <v>2</v>
      </c>
      <c r="H277" s="3">
        <v>730</v>
      </c>
      <c r="I277" t="s">
        <v>14</v>
      </c>
      <c r="J277" t="s">
        <v>548</v>
      </c>
      <c r="K277" t="s">
        <v>19</v>
      </c>
    </row>
    <row r="278" spans="1:11" x14ac:dyDescent="0.35">
      <c r="A278">
        <v>276</v>
      </c>
      <c r="B278" t="s">
        <v>322</v>
      </c>
      <c r="C278" t="s">
        <v>24</v>
      </c>
      <c r="D278" t="s">
        <v>115</v>
      </c>
      <c r="E278" s="2">
        <v>45359</v>
      </c>
      <c r="F278" s="1">
        <v>45366</v>
      </c>
      <c r="G278">
        <v>10</v>
      </c>
      <c r="H278" s="3">
        <v>241</v>
      </c>
      <c r="I278" t="s">
        <v>14</v>
      </c>
      <c r="J278" t="s">
        <v>552</v>
      </c>
      <c r="K278" t="s">
        <v>19</v>
      </c>
    </row>
    <row r="279" spans="1:11" x14ac:dyDescent="0.35">
      <c r="A279">
        <v>277</v>
      </c>
      <c r="B279" t="s">
        <v>323</v>
      </c>
      <c r="C279" t="s">
        <v>12</v>
      </c>
      <c r="D279" t="s">
        <v>96</v>
      </c>
      <c r="E279" s="2">
        <v>45353</v>
      </c>
      <c r="F279" s="1">
        <v>45366</v>
      </c>
      <c r="G279">
        <v>7</v>
      </c>
      <c r="H279" s="3">
        <v>720</v>
      </c>
      <c r="I279" t="s">
        <v>14</v>
      </c>
      <c r="J279" t="s">
        <v>548</v>
      </c>
      <c r="K279" t="s">
        <v>19</v>
      </c>
    </row>
    <row r="280" spans="1:11" x14ac:dyDescent="0.35">
      <c r="A280">
        <v>278</v>
      </c>
      <c r="B280" t="s">
        <v>324</v>
      </c>
      <c r="C280" t="s">
        <v>21</v>
      </c>
      <c r="D280" t="s">
        <v>22</v>
      </c>
      <c r="E280" s="2">
        <v>45360</v>
      </c>
      <c r="F280" s="1">
        <v>45371</v>
      </c>
      <c r="G280">
        <v>3</v>
      </c>
      <c r="H280" s="3">
        <v>80</v>
      </c>
      <c r="I280" t="s">
        <v>14</v>
      </c>
      <c r="J280" t="s">
        <v>552</v>
      </c>
      <c r="K280" t="s">
        <v>46</v>
      </c>
    </row>
    <row r="281" spans="1:11" x14ac:dyDescent="0.35">
      <c r="A281">
        <v>279</v>
      </c>
      <c r="B281" t="s">
        <v>325</v>
      </c>
      <c r="C281" t="s">
        <v>17</v>
      </c>
      <c r="D281" t="s">
        <v>44</v>
      </c>
      <c r="E281" s="2">
        <v>45403</v>
      </c>
      <c r="F281" s="1">
        <v>45409</v>
      </c>
      <c r="G281">
        <v>2</v>
      </c>
      <c r="H281" s="3">
        <v>928</v>
      </c>
      <c r="I281" t="s">
        <v>14</v>
      </c>
      <c r="J281" t="s">
        <v>548</v>
      </c>
      <c r="K281" t="s">
        <v>15</v>
      </c>
    </row>
    <row r="282" spans="1:11" x14ac:dyDescent="0.35">
      <c r="A282">
        <v>280</v>
      </c>
      <c r="B282" t="s">
        <v>326</v>
      </c>
      <c r="C282" t="s">
        <v>17</v>
      </c>
      <c r="D282" t="s">
        <v>44</v>
      </c>
      <c r="E282" s="2">
        <v>45471</v>
      </c>
      <c r="F282" s="1">
        <v>45484</v>
      </c>
      <c r="G282">
        <v>7</v>
      </c>
      <c r="H282" s="3">
        <v>332</v>
      </c>
      <c r="I282" t="s">
        <v>14</v>
      </c>
      <c r="J282" t="s">
        <v>549</v>
      </c>
      <c r="K282" t="s">
        <v>46</v>
      </c>
    </row>
    <row r="283" spans="1:11" x14ac:dyDescent="0.35">
      <c r="A283">
        <v>281</v>
      </c>
      <c r="B283" t="s">
        <v>327</v>
      </c>
      <c r="C283" t="s">
        <v>12</v>
      </c>
      <c r="D283" t="s">
        <v>96</v>
      </c>
      <c r="E283" s="2">
        <v>45397</v>
      </c>
      <c r="F283" s="1">
        <v>45400</v>
      </c>
      <c r="G283">
        <v>9</v>
      </c>
      <c r="H283" s="3">
        <v>631</v>
      </c>
      <c r="I283" t="s">
        <v>28</v>
      </c>
      <c r="J283" t="s">
        <v>552</v>
      </c>
      <c r="K283" t="s">
        <v>19</v>
      </c>
    </row>
    <row r="284" spans="1:11" x14ac:dyDescent="0.35">
      <c r="A284">
        <v>282</v>
      </c>
      <c r="B284" t="s">
        <v>328</v>
      </c>
      <c r="C284" t="s">
        <v>24</v>
      </c>
      <c r="D284" t="s">
        <v>115</v>
      </c>
      <c r="E284" s="2">
        <v>45415</v>
      </c>
      <c r="F284" s="1">
        <v>45419</v>
      </c>
      <c r="G284">
        <v>8</v>
      </c>
      <c r="H284" s="3">
        <v>663</v>
      </c>
      <c r="I284" t="s">
        <v>28</v>
      </c>
      <c r="J284" t="s">
        <v>552</v>
      </c>
      <c r="K284" t="s">
        <v>29</v>
      </c>
    </row>
    <row r="285" spans="1:11" x14ac:dyDescent="0.35">
      <c r="A285">
        <v>283</v>
      </c>
      <c r="B285" t="s">
        <v>329</v>
      </c>
      <c r="C285" t="s">
        <v>31</v>
      </c>
      <c r="D285" t="s">
        <v>32</v>
      </c>
      <c r="E285" s="2">
        <v>45641</v>
      </c>
      <c r="F285" s="1">
        <v>45646</v>
      </c>
      <c r="G285">
        <v>3</v>
      </c>
      <c r="H285" s="3">
        <v>791</v>
      </c>
      <c r="I285" t="s">
        <v>14</v>
      </c>
      <c r="J285" t="s">
        <v>550</v>
      </c>
      <c r="K285" t="s">
        <v>15</v>
      </c>
    </row>
    <row r="286" spans="1:11" x14ac:dyDescent="0.35">
      <c r="A286">
        <v>284</v>
      </c>
      <c r="B286" t="s">
        <v>330</v>
      </c>
      <c r="C286" t="s">
        <v>17</v>
      </c>
      <c r="D286" t="s">
        <v>56</v>
      </c>
      <c r="E286" s="2">
        <v>45613</v>
      </c>
      <c r="F286" s="1">
        <v>45616</v>
      </c>
      <c r="G286">
        <v>9</v>
      </c>
      <c r="H286" s="3">
        <v>795</v>
      </c>
      <c r="I286" t="s">
        <v>28</v>
      </c>
      <c r="J286" t="s">
        <v>550</v>
      </c>
      <c r="K286" t="s">
        <v>46</v>
      </c>
    </row>
    <row r="287" spans="1:11" x14ac:dyDescent="0.35">
      <c r="A287">
        <v>285</v>
      </c>
      <c r="B287" t="s">
        <v>331</v>
      </c>
      <c r="C287" t="s">
        <v>12</v>
      </c>
      <c r="D287" t="s">
        <v>96</v>
      </c>
      <c r="E287" s="2">
        <v>45332</v>
      </c>
      <c r="F287" s="1">
        <v>45346</v>
      </c>
      <c r="G287">
        <v>9</v>
      </c>
      <c r="H287" s="3">
        <v>953</v>
      </c>
      <c r="I287" t="s">
        <v>28</v>
      </c>
      <c r="J287" t="s">
        <v>548</v>
      </c>
      <c r="K287" t="s">
        <v>29</v>
      </c>
    </row>
    <row r="288" spans="1:11" x14ac:dyDescent="0.35">
      <c r="A288">
        <v>286</v>
      </c>
      <c r="B288" t="s">
        <v>332</v>
      </c>
      <c r="C288" t="s">
        <v>31</v>
      </c>
      <c r="D288" t="s">
        <v>50</v>
      </c>
      <c r="E288" s="2">
        <v>45592</v>
      </c>
      <c r="F288" s="1">
        <v>45606</v>
      </c>
      <c r="G288">
        <v>2</v>
      </c>
      <c r="H288" s="3">
        <v>327</v>
      </c>
      <c r="I288" t="s">
        <v>28</v>
      </c>
      <c r="J288" t="s">
        <v>552</v>
      </c>
      <c r="K288" t="s">
        <v>29</v>
      </c>
    </row>
    <row r="289" spans="1:11" x14ac:dyDescent="0.35">
      <c r="A289">
        <v>287</v>
      </c>
      <c r="B289" t="s">
        <v>333</v>
      </c>
      <c r="C289" t="s">
        <v>17</v>
      </c>
      <c r="D289" t="s">
        <v>60</v>
      </c>
      <c r="E289" s="2">
        <v>45320</v>
      </c>
      <c r="F289" s="1">
        <v>45324</v>
      </c>
      <c r="G289">
        <v>5</v>
      </c>
      <c r="H289" s="3">
        <v>692</v>
      </c>
      <c r="I289" t="s">
        <v>14</v>
      </c>
      <c r="J289" t="s">
        <v>552</v>
      </c>
      <c r="K289" t="s">
        <v>19</v>
      </c>
    </row>
    <row r="290" spans="1:11" x14ac:dyDescent="0.35">
      <c r="A290">
        <v>288</v>
      </c>
      <c r="B290" t="s">
        <v>334</v>
      </c>
      <c r="C290" t="s">
        <v>12</v>
      </c>
      <c r="D290" t="s">
        <v>58</v>
      </c>
      <c r="E290" s="2">
        <v>45651</v>
      </c>
      <c r="F290" s="1">
        <v>45658</v>
      </c>
      <c r="G290">
        <v>1</v>
      </c>
      <c r="H290" s="3">
        <v>177</v>
      </c>
      <c r="I290" t="s">
        <v>28</v>
      </c>
      <c r="J290" t="s">
        <v>550</v>
      </c>
      <c r="K290" t="s">
        <v>19</v>
      </c>
    </row>
    <row r="291" spans="1:11" x14ac:dyDescent="0.35">
      <c r="A291">
        <v>289</v>
      </c>
      <c r="B291" t="s">
        <v>335</v>
      </c>
      <c r="C291" t="s">
        <v>17</v>
      </c>
      <c r="D291" t="s">
        <v>56</v>
      </c>
      <c r="E291" s="2">
        <v>45377</v>
      </c>
      <c r="F291" s="1">
        <v>45390</v>
      </c>
      <c r="G291">
        <v>6</v>
      </c>
      <c r="H291" s="3">
        <v>139</v>
      </c>
      <c r="I291" t="s">
        <v>28</v>
      </c>
      <c r="J291" t="s">
        <v>552</v>
      </c>
      <c r="K291" t="s">
        <v>46</v>
      </c>
    </row>
    <row r="292" spans="1:11" x14ac:dyDescent="0.35">
      <c r="A292">
        <v>290</v>
      </c>
      <c r="B292" t="s">
        <v>336</v>
      </c>
      <c r="C292" t="s">
        <v>17</v>
      </c>
      <c r="D292" t="s">
        <v>64</v>
      </c>
      <c r="E292" s="2">
        <v>45480</v>
      </c>
      <c r="F292" s="1">
        <v>45490</v>
      </c>
      <c r="G292">
        <v>3</v>
      </c>
      <c r="H292" s="3">
        <v>271</v>
      </c>
      <c r="I292" t="s">
        <v>28</v>
      </c>
      <c r="J292" t="s">
        <v>549</v>
      </c>
      <c r="K292" t="s">
        <v>15</v>
      </c>
    </row>
    <row r="293" spans="1:11" x14ac:dyDescent="0.35">
      <c r="A293">
        <v>291</v>
      </c>
      <c r="B293" t="s">
        <v>337</v>
      </c>
      <c r="C293" t="s">
        <v>12</v>
      </c>
      <c r="D293" t="s">
        <v>58</v>
      </c>
      <c r="E293" s="2">
        <v>45552</v>
      </c>
      <c r="F293" s="1">
        <v>45555</v>
      </c>
      <c r="G293">
        <v>1</v>
      </c>
      <c r="H293" s="3">
        <v>55</v>
      </c>
      <c r="I293" t="s">
        <v>14</v>
      </c>
      <c r="J293" t="s">
        <v>549</v>
      </c>
      <c r="K293" t="s">
        <v>46</v>
      </c>
    </row>
    <row r="294" spans="1:11" x14ac:dyDescent="0.35">
      <c r="A294">
        <v>292</v>
      </c>
      <c r="B294" t="s">
        <v>338</v>
      </c>
      <c r="C294" t="s">
        <v>12</v>
      </c>
      <c r="D294" t="s">
        <v>27</v>
      </c>
      <c r="E294" s="2">
        <v>45478</v>
      </c>
      <c r="F294" s="1">
        <v>45491</v>
      </c>
      <c r="G294">
        <v>7</v>
      </c>
      <c r="H294" s="3">
        <v>952</v>
      </c>
      <c r="I294" t="s">
        <v>14</v>
      </c>
      <c r="J294" t="s">
        <v>548</v>
      </c>
      <c r="K294" t="s">
        <v>15</v>
      </c>
    </row>
    <row r="295" spans="1:11" x14ac:dyDescent="0.35">
      <c r="A295">
        <v>293</v>
      </c>
      <c r="B295" t="s">
        <v>339</v>
      </c>
      <c r="C295" t="s">
        <v>12</v>
      </c>
      <c r="D295" t="s">
        <v>36</v>
      </c>
      <c r="E295" s="2">
        <v>45482</v>
      </c>
      <c r="F295" s="1">
        <v>45488</v>
      </c>
      <c r="G295">
        <v>2</v>
      </c>
      <c r="H295" s="3">
        <v>524</v>
      </c>
      <c r="I295" t="s">
        <v>14</v>
      </c>
      <c r="J295" t="s">
        <v>552</v>
      </c>
      <c r="K295" t="s">
        <v>19</v>
      </c>
    </row>
    <row r="296" spans="1:11" x14ac:dyDescent="0.35">
      <c r="A296">
        <v>294</v>
      </c>
      <c r="B296" t="s">
        <v>340</v>
      </c>
      <c r="C296" t="s">
        <v>21</v>
      </c>
      <c r="D296" t="s">
        <v>52</v>
      </c>
      <c r="E296" s="2">
        <v>45417</v>
      </c>
      <c r="F296" s="1">
        <v>45421</v>
      </c>
      <c r="G296">
        <v>3</v>
      </c>
      <c r="H296" s="3">
        <v>16</v>
      </c>
      <c r="I296" t="s">
        <v>14</v>
      </c>
      <c r="J296" t="s">
        <v>550</v>
      </c>
      <c r="K296" t="s">
        <v>29</v>
      </c>
    </row>
    <row r="297" spans="1:11" x14ac:dyDescent="0.35">
      <c r="A297">
        <v>295</v>
      </c>
      <c r="B297" t="s">
        <v>341</v>
      </c>
      <c r="C297" t="s">
        <v>17</v>
      </c>
      <c r="D297" t="s">
        <v>56</v>
      </c>
      <c r="E297" s="2">
        <v>45617</v>
      </c>
      <c r="F297" s="1">
        <v>45621</v>
      </c>
      <c r="G297">
        <v>1</v>
      </c>
      <c r="H297" s="3">
        <v>983</v>
      </c>
      <c r="I297" t="s">
        <v>28</v>
      </c>
      <c r="J297" t="s">
        <v>547</v>
      </c>
      <c r="K297" t="s">
        <v>19</v>
      </c>
    </row>
    <row r="298" spans="1:11" x14ac:dyDescent="0.35">
      <c r="A298">
        <v>296</v>
      </c>
      <c r="B298" t="s">
        <v>342</v>
      </c>
      <c r="C298" t="s">
        <v>12</v>
      </c>
      <c r="D298" t="s">
        <v>58</v>
      </c>
      <c r="E298" s="2">
        <v>45646</v>
      </c>
      <c r="F298" s="1">
        <v>45657</v>
      </c>
      <c r="G298">
        <v>5</v>
      </c>
      <c r="H298" s="3">
        <v>105</v>
      </c>
      <c r="I298" t="s">
        <v>28</v>
      </c>
      <c r="J298" t="s">
        <v>548</v>
      </c>
      <c r="K298" t="s">
        <v>29</v>
      </c>
    </row>
    <row r="299" spans="1:11" x14ac:dyDescent="0.35">
      <c r="A299">
        <v>297</v>
      </c>
      <c r="B299" t="s">
        <v>343</v>
      </c>
      <c r="C299" t="s">
        <v>24</v>
      </c>
      <c r="D299" t="s">
        <v>25</v>
      </c>
      <c r="E299" s="2">
        <v>45526</v>
      </c>
      <c r="F299" s="1">
        <v>45540</v>
      </c>
      <c r="G299">
        <v>2</v>
      </c>
      <c r="H299" s="3">
        <v>604</v>
      </c>
      <c r="I299" t="s">
        <v>14</v>
      </c>
      <c r="J299" t="s">
        <v>548</v>
      </c>
      <c r="K299" t="s">
        <v>15</v>
      </c>
    </row>
    <row r="300" spans="1:11" x14ac:dyDescent="0.35">
      <c r="A300">
        <v>298</v>
      </c>
      <c r="B300" t="s">
        <v>344</v>
      </c>
      <c r="C300" t="s">
        <v>24</v>
      </c>
      <c r="D300" t="s">
        <v>115</v>
      </c>
      <c r="E300" s="2">
        <v>45595</v>
      </c>
      <c r="F300" s="1">
        <v>45605</v>
      </c>
      <c r="G300">
        <v>10</v>
      </c>
      <c r="H300" s="3">
        <v>73</v>
      </c>
      <c r="I300" t="s">
        <v>14</v>
      </c>
      <c r="J300" t="s">
        <v>550</v>
      </c>
      <c r="K300" t="s">
        <v>19</v>
      </c>
    </row>
    <row r="301" spans="1:11" x14ac:dyDescent="0.35">
      <c r="A301">
        <v>299</v>
      </c>
      <c r="B301" t="s">
        <v>345</v>
      </c>
      <c r="C301" t="s">
        <v>24</v>
      </c>
      <c r="D301" t="s">
        <v>25</v>
      </c>
      <c r="E301" s="2">
        <v>45411</v>
      </c>
      <c r="F301" s="1">
        <v>45426</v>
      </c>
      <c r="G301">
        <v>2</v>
      </c>
      <c r="H301" s="3">
        <v>976</v>
      </c>
      <c r="I301" t="s">
        <v>28</v>
      </c>
      <c r="J301" t="s">
        <v>548</v>
      </c>
      <c r="K301" t="s">
        <v>46</v>
      </c>
    </row>
    <row r="302" spans="1:11" x14ac:dyDescent="0.35">
      <c r="A302">
        <v>300</v>
      </c>
      <c r="B302" t="s">
        <v>346</v>
      </c>
      <c r="C302" t="s">
        <v>12</v>
      </c>
      <c r="D302" t="s">
        <v>13</v>
      </c>
      <c r="E302" s="2">
        <v>45372</v>
      </c>
      <c r="F302" s="1">
        <v>45375</v>
      </c>
      <c r="G302">
        <v>5</v>
      </c>
      <c r="H302" s="3">
        <v>856</v>
      </c>
      <c r="I302" t="s">
        <v>14</v>
      </c>
      <c r="J302" t="s">
        <v>552</v>
      </c>
      <c r="K302" t="s">
        <v>19</v>
      </c>
    </row>
    <row r="303" spans="1:11" x14ac:dyDescent="0.35">
      <c r="A303">
        <v>301</v>
      </c>
      <c r="B303" t="s">
        <v>347</v>
      </c>
      <c r="C303" t="s">
        <v>17</v>
      </c>
      <c r="D303" t="s">
        <v>18</v>
      </c>
      <c r="E303" s="2">
        <v>45638</v>
      </c>
      <c r="F303" s="1">
        <v>45651</v>
      </c>
      <c r="G303">
        <v>5</v>
      </c>
      <c r="H303" s="3">
        <v>276</v>
      </c>
      <c r="I303" t="s">
        <v>14</v>
      </c>
      <c r="J303" t="s">
        <v>549</v>
      </c>
      <c r="K303" t="s">
        <v>46</v>
      </c>
    </row>
    <row r="304" spans="1:11" x14ac:dyDescent="0.35">
      <c r="A304">
        <v>302</v>
      </c>
      <c r="B304" t="s">
        <v>348</v>
      </c>
      <c r="C304" t="s">
        <v>24</v>
      </c>
      <c r="D304" t="s">
        <v>38</v>
      </c>
      <c r="E304" s="2">
        <v>45576</v>
      </c>
      <c r="F304" s="1">
        <v>45588</v>
      </c>
      <c r="G304">
        <v>9</v>
      </c>
      <c r="H304" s="3">
        <v>265</v>
      </c>
      <c r="I304" t="s">
        <v>14</v>
      </c>
      <c r="J304" t="s">
        <v>548</v>
      </c>
      <c r="K304" t="s">
        <v>29</v>
      </c>
    </row>
    <row r="305" spans="1:11" x14ac:dyDescent="0.35">
      <c r="A305">
        <v>303</v>
      </c>
      <c r="B305" t="s">
        <v>349</v>
      </c>
      <c r="C305" t="s">
        <v>21</v>
      </c>
      <c r="D305" t="s">
        <v>40</v>
      </c>
      <c r="E305" s="2">
        <v>45298</v>
      </c>
      <c r="F305" s="1">
        <v>45303</v>
      </c>
      <c r="G305">
        <v>1</v>
      </c>
      <c r="H305" s="3">
        <v>860</v>
      </c>
      <c r="I305" t="s">
        <v>14</v>
      </c>
      <c r="J305" t="s">
        <v>549</v>
      </c>
      <c r="K305" t="s">
        <v>19</v>
      </c>
    </row>
    <row r="306" spans="1:11" x14ac:dyDescent="0.35">
      <c r="A306">
        <v>304</v>
      </c>
      <c r="B306" t="s">
        <v>350</v>
      </c>
      <c r="C306" t="s">
        <v>21</v>
      </c>
      <c r="D306" t="s">
        <v>22</v>
      </c>
      <c r="E306" s="2">
        <v>45482</v>
      </c>
      <c r="F306" s="1">
        <v>45493</v>
      </c>
      <c r="G306">
        <v>2</v>
      </c>
      <c r="H306" s="3">
        <v>606</v>
      </c>
      <c r="I306" t="s">
        <v>14</v>
      </c>
      <c r="J306" t="s">
        <v>552</v>
      </c>
      <c r="K306" t="s">
        <v>15</v>
      </c>
    </row>
    <row r="307" spans="1:11" x14ac:dyDescent="0.35">
      <c r="A307">
        <v>305</v>
      </c>
      <c r="B307" t="s">
        <v>351</v>
      </c>
      <c r="C307" t="s">
        <v>12</v>
      </c>
      <c r="D307" t="s">
        <v>13</v>
      </c>
      <c r="E307" s="2">
        <v>45528</v>
      </c>
      <c r="F307" s="1">
        <v>45534</v>
      </c>
      <c r="G307">
        <v>1</v>
      </c>
      <c r="H307" s="3">
        <v>182</v>
      </c>
      <c r="I307" t="s">
        <v>28</v>
      </c>
      <c r="J307" t="s">
        <v>552</v>
      </c>
      <c r="K307" t="s">
        <v>19</v>
      </c>
    </row>
    <row r="308" spans="1:11" x14ac:dyDescent="0.35">
      <c r="A308">
        <v>306</v>
      </c>
      <c r="B308" t="s">
        <v>352</v>
      </c>
      <c r="C308" t="s">
        <v>24</v>
      </c>
      <c r="D308" t="s">
        <v>25</v>
      </c>
      <c r="E308" s="2">
        <v>45826</v>
      </c>
      <c r="F308" s="1">
        <v>45836</v>
      </c>
      <c r="G308">
        <v>6</v>
      </c>
      <c r="H308" s="3">
        <v>973</v>
      </c>
      <c r="I308" t="s">
        <v>14</v>
      </c>
      <c r="J308" t="s">
        <v>549</v>
      </c>
      <c r="K308" t="s">
        <v>15</v>
      </c>
    </row>
    <row r="309" spans="1:11" x14ac:dyDescent="0.35">
      <c r="A309">
        <v>307</v>
      </c>
      <c r="B309" t="s">
        <v>353</v>
      </c>
      <c r="C309" t="s">
        <v>24</v>
      </c>
      <c r="D309" t="s">
        <v>25</v>
      </c>
      <c r="E309" s="2">
        <v>45690</v>
      </c>
      <c r="F309" s="1">
        <v>45696</v>
      </c>
      <c r="G309">
        <v>2</v>
      </c>
      <c r="H309" s="3">
        <v>947</v>
      </c>
      <c r="I309" t="s">
        <v>14</v>
      </c>
      <c r="J309" t="s">
        <v>550</v>
      </c>
      <c r="K309" t="s">
        <v>15</v>
      </c>
    </row>
    <row r="310" spans="1:11" x14ac:dyDescent="0.35">
      <c r="A310">
        <v>308</v>
      </c>
      <c r="B310" t="s">
        <v>354</v>
      </c>
      <c r="C310" t="s">
        <v>21</v>
      </c>
      <c r="D310" t="s">
        <v>22</v>
      </c>
      <c r="E310" s="2">
        <v>45665</v>
      </c>
      <c r="F310" s="1">
        <v>45678</v>
      </c>
      <c r="G310">
        <v>1</v>
      </c>
      <c r="H310" s="3">
        <v>713</v>
      </c>
      <c r="I310" t="s">
        <v>28</v>
      </c>
      <c r="J310" t="s">
        <v>550</v>
      </c>
      <c r="K310" t="s">
        <v>19</v>
      </c>
    </row>
    <row r="311" spans="1:11" x14ac:dyDescent="0.35">
      <c r="A311">
        <v>309</v>
      </c>
      <c r="B311" t="s">
        <v>355</v>
      </c>
      <c r="C311" t="s">
        <v>31</v>
      </c>
      <c r="D311" t="s">
        <v>42</v>
      </c>
      <c r="E311" s="2">
        <v>45811</v>
      </c>
      <c r="F311" s="1">
        <v>45819</v>
      </c>
      <c r="G311">
        <v>9</v>
      </c>
      <c r="H311" s="3">
        <v>692</v>
      </c>
      <c r="I311" t="s">
        <v>28</v>
      </c>
      <c r="J311" t="s">
        <v>549</v>
      </c>
      <c r="K311" t="s">
        <v>46</v>
      </c>
    </row>
    <row r="312" spans="1:11" x14ac:dyDescent="0.35">
      <c r="A312">
        <v>310</v>
      </c>
      <c r="B312" t="s">
        <v>356</v>
      </c>
      <c r="C312" t="s">
        <v>17</v>
      </c>
      <c r="D312" t="s">
        <v>44</v>
      </c>
      <c r="E312" s="2">
        <v>45803</v>
      </c>
      <c r="F312" s="1">
        <v>45814</v>
      </c>
      <c r="G312">
        <v>7</v>
      </c>
      <c r="H312" s="3">
        <v>305</v>
      </c>
      <c r="I312" t="s">
        <v>28</v>
      </c>
      <c r="J312" t="s">
        <v>33</v>
      </c>
      <c r="K312" t="s">
        <v>15</v>
      </c>
    </row>
    <row r="313" spans="1:11" x14ac:dyDescent="0.35">
      <c r="A313">
        <v>311</v>
      </c>
      <c r="B313" t="s">
        <v>357</v>
      </c>
      <c r="C313" t="s">
        <v>12</v>
      </c>
      <c r="D313" t="s">
        <v>13</v>
      </c>
      <c r="E313" s="2">
        <v>45882</v>
      </c>
      <c r="F313" s="1">
        <v>45887</v>
      </c>
      <c r="G313">
        <v>7</v>
      </c>
      <c r="H313" s="3">
        <v>501</v>
      </c>
      <c r="I313" t="s">
        <v>28</v>
      </c>
      <c r="J313" t="s">
        <v>550</v>
      </c>
      <c r="K313" t="s">
        <v>46</v>
      </c>
    </row>
    <row r="314" spans="1:11" x14ac:dyDescent="0.35">
      <c r="A314">
        <v>312</v>
      </c>
      <c r="B314" t="s">
        <v>358</v>
      </c>
      <c r="C314" t="s">
        <v>24</v>
      </c>
      <c r="D314" t="s">
        <v>38</v>
      </c>
      <c r="E314" s="2">
        <v>45815</v>
      </c>
      <c r="F314" s="1">
        <v>45819</v>
      </c>
      <c r="G314">
        <v>8</v>
      </c>
      <c r="H314" s="3">
        <v>329</v>
      </c>
      <c r="I314" t="s">
        <v>14</v>
      </c>
      <c r="J314" t="s">
        <v>550</v>
      </c>
      <c r="K314" t="s">
        <v>15</v>
      </c>
    </row>
    <row r="315" spans="1:11" x14ac:dyDescent="0.35">
      <c r="A315">
        <v>313</v>
      </c>
      <c r="B315" t="s">
        <v>359</v>
      </c>
      <c r="C315" t="s">
        <v>21</v>
      </c>
      <c r="D315" t="s">
        <v>22</v>
      </c>
      <c r="E315" s="2">
        <v>45665</v>
      </c>
      <c r="F315" s="1">
        <v>45672</v>
      </c>
      <c r="G315">
        <v>9</v>
      </c>
      <c r="H315" s="3">
        <v>785</v>
      </c>
      <c r="I315" t="s">
        <v>14</v>
      </c>
      <c r="J315" t="s">
        <v>547</v>
      </c>
      <c r="K315" t="s">
        <v>46</v>
      </c>
    </row>
    <row r="316" spans="1:11" x14ac:dyDescent="0.35">
      <c r="A316">
        <v>314</v>
      </c>
      <c r="B316" t="s">
        <v>360</v>
      </c>
      <c r="C316" t="s">
        <v>31</v>
      </c>
      <c r="D316" t="s">
        <v>76</v>
      </c>
      <c r="E316" s="2">
        <v>45902</v>
      </c>
      <c r="F316" s="1">
        <v>45916</v>
      </c>
      <c r="G316">
        <v>2</v>
      </c>
      <c r="H316" s="3">
        <v>530</v>
      </c>
      <c r="I316" t="s">
        <v>28</v>
      </c>
      <c r="J316" t="s">
        <v>550</v>
      </c>
      <c r="K316" t="s">
        <v>19</v>
      </c>
    </row>
    <row r="317" spans="1:11" x14ac:dyDescent="0.35">
      <c r="A317">
        <v>315</v>
      </c>
      <c r="B317" t="s">
        <v>361</v>
      </c>
      <c r="C317" t="s">
        <v>31</v>
      </c>
      <c r="D317" t="s">
        <v>42</v>
      </c>
      <c r="E317" s="2">
        <v>45995</v>
      </c>
      <c r="F317" s="1">
        <v>46004</v>
      </c>
      <c r="G317">
        <v>3</v>
      </c>
      <c r="H317" s="3">
        <v>799</v>
      </c>
      <c r="I317" t="s">
        <v>14</v>
      </c>
      <c r="J317" t="s">
        <v>549</v>
      </c>
      <c r="K317" t="s">
        <v>46</v>
      </c>
    </row>
    <row r="318" spans="1:11" x14ac:dyDescent="0.35">
      <c r="A318">
        <v>316</v>
      </c>
      <c r="B318" t="s">
        <v>362</v>
      </c>
      <c r="C318" t="s">
        <v>31</v>
      </c>
      <c r="D318" t="s">
        <v>76</v>
      </c>
      <c r="E318" s="2">
        <v>45851</v>
      </c>
      <c r="F318" s="1">
        <v>45856</v>
      </c>
      <c r="G318">
        <v>10</v>
      </c>
      <c r="H318" s="3">
        <v>974</v>
      </c>
      <c r="I318" t="s">
        <v>14</v>
      </c>
      <c r="J318" t="s">
        <v>550</v>
      </c>
      <c r="K318" t="s">
        <v>19</v>
      </c>
    </row>
    <row r="319" spans="1:11" x14ac:dyDescent="0.35">
      <c r="A319">
        <v>317</v>
      </c>
      <c r="B319" t="s">
        <v>363</v>
      </c>
      <c r="C319" t="s">
        <v>17</v>
      </c>
      <c r="D319" t="s">
        <v>64</v>
      </c>
      <c r="E319" s="2">
        <v>45835</v>
      </c>
      <c r="F319" s="1">
        <v>45840</v>
      </c>
      <c r="G319">
        <v>3</v>
      </c>
      <c r="H319" s="3">
        <v>179</v>
      </c>
      <c r="I319" t="s">
        <v>14</v>
      </c>
      <c r="J319" t="s">
        <v>549</v>
      </c>
      <c r="K319" t="s">
        <v>46</v>
      </c>
    </row>
    <row r="320" spans="1:11" x14ac:dyDescent="0.35">
      <c r="A320">
        <v>318</v>
      </c>
      <c r="B320" t="s">
        <v>364</v>
      </c>
      <c r="C320" t="s">
        <v>17</v>
      </c>
      <c r="D320" t="s">
        <v>64</v>
      </c>
      <c r="E320" s="2">
        <v>45725</v>
      </c>
      <c r="F320" s="1">
        <v>45730</v>
      </c>
      <c r="G320">
        <v>4</v>
      </c>
      <c r="H320" s="3">
        <v>49</v>
      </c>
      <c r="I320" t="s">
        <v>28</v>
      </c>
      <c r="J320" t="s">
        <v>547</v>
      </c>
      <c r="K320" t="s">
        <v>19</v>
      </c>
    </row>
    <row r="321" spans="1:11" x14ac:dyDescent="0.35">
      <c r="A321">
        <v>319</v>
      </c>
      <c r="B321" t="s">
        <v>365</v>
      </c>
      <c r="C321" t="s">
        <v>24</v>
      </c>
      <c r="D321" t="s">
        <v>38</v>
      </c>
      <c r="E321" s="2">
        <v>45827</v>
      </c>
      <c r="F321" s="1">
        <v>45833</v>
      </c>
      <c r="G321">
        <v>7</v>
      </c>
      <c r="H321" s="3">
        <v>409</v>
      </c>
      <c r="I321" t="s">
        <v>14</v>
      </c>
      <c r="J321" t="s">
        <v>33</v>
      </c>
      <c r="K321" t="s">
        <v>29</v>
      </c>
    </row>
    <row r="322" spans="1:11" x14ac:dyDescent="0.35">
      <c r="A322">
        <v>320</v>
      </c>
      <c r="B322" t="s">
        <v>366</v>
      </c>
      <c r="C322" t="s">
        <v>31</v>
      </c>
      <c r="D322" t="s">
        <v>42</v>
      </c>
      <c r="E322" s="2">
        <v>45978</v>
      </c>
      <c r="F322" s="1">
        <v>45984</v>
      </c>
      <c r="G322">
        <v>4</v>
      </c>
      <c r="H322" s="3">
        <v>149</v>
      </c>
      <c r="I322" t="s">
        <v>14</v>
      </c>
      <c r="J322" t="s">
        <v>549</v>
      </c>
      <c r="K322" t="s">
        <v>29</v>
      </c>
    </row>
    <row r="323" spans="1:11" x14ac:dyDescent="0.35">
      <c r="A323">
        <v>321</v>
      </c>
      <c r="B323" t="s">
        <v>367</v>
      </c>
      <c r="C323" t="s">
        <v>21</v>
      </c>
      <c r="D323" t="s">
        <v>54</v>
      </c>
      <c r="E323" s="2">
        <v>45875</v>
      </c>
      <c r="F323" s="1">
        <v>45881</v>
      </c>
      <c r="G323">
        <v>5</v>
      </c>
      <c r="H323" s="3">
        <v>285</v>
      </c>
      <c r="I323" t="s">
        <v>14</v>
      </c>
      <c r="J323" t="s">
        <v>551</v>
      </c>
      <c r="K323" t="s">
        <v>46</v>
      </c>
    </row>
    <row r="324" spans="1:11" x14ac:dyDescent="0.35">
      <c r="A324">
        <v>322</v>
      </c>
      <c r="B324" t="s">
        <v>368</v>
      </c>
      <c r="C324" t="s">
        <v>21</v>
      </c>
      <c r="D324" t="s">
        <v>54</v>
      </c>
      <c r="E324" s="2">
        <v>45793</v>
      </c>
      <c r="F324" s="1">
        <v>45799</v>
      </c>
      <c r="G324">
        <v>10</v>
      </c>
      <c r="H324" s="3">
        <v>434</v>
      </c>
      <c r="I324" t="s">
        <v>14</v>
      </c>
      <c r="J324" t="s">
        <v>550</v>
      </c>
      <c r="K324" t="s">
        <v>15</v>
      </c>
    </row>
    <row r="325" spans="1:11" x14ac:dyDescent="0.35">
      <c r="A325">
        <v>323</v>
      </c>
      <c r="B325" t="s">
        <v>369</v>
      </c>
      <c r="C325" t="s">
        <v>21</v>
      </c>
      <c r="D325" t="s">
        <v>40</v>
      </c>
      <c r="E325" s="2">
        <v>45839</v>
      </c>
      <c r="F325" s="1">
        <v>45845</v>
      </c>
      <c r="G325">
        <v>7</v>
      </c>
      <c r="H325" s="3">
        <v>195</v>
      </c>
      <c r="I325" t="s">
        <v>14</v>
      </c>
      <c r="J325" t="s">
        <v>33</v>
      </c>
      <c r="K325" t="s">
        <v>46</v>
      </c>
    </row>
    <row r="326" spans="1:11" x14ac:dyDescent="0.35">
      <c r="A326">
        <v>324</v>
      </c>
      <c r="B326" t="s">
        <v>370</v>
      </c>
      <c r="C326" t="s">
        <v>31</v>
      </c>
      <c r="D326" t="s">
        <v>50</v>
      </c>
      <c r="E326" s="2">
        <v>45855</v>
      </c>
      <c r="F326" s="1">
        <v>45864</v>
      </c>
      <c r="G326">
        <v>4</v>
      </c>
      <c r="H326" s="3">
        <v>432</v>
      </c>
      <c r="I326" t="s">
        <v>14</v>
      </c>
      <c r="J326" t="s">
        <v>550</v>
      </c>
      <c r="K326" t="s">
        <v>15</v>
      </c>
    </row>
    <row r="327" spans="1:11" x14ac:dyDescent="0.35">
      <c r="A327">
        <v>325</v>
      </c>
      <c r="B327" t="s">
        <v>371</v>
      </c>
      <c r="C327" t="s">
        <v>12</v>
      </c>
      <c r="D327" t="s">
        <v>13</v>
      </c>
      <c r="E327" s="2">
        <v>45865</v>
      </c>
      <c r="F327" s="1">
        <v>45871</v>
      </c>
      <c r="G327">
        <v>2</v>
      </c>
      <c r="H327" s="3">
        <v>708</v>
      </c>
      <c r="I327" t="s">
        <v>28</v>
      </c>
      <c r="J327" t="s">
        <v>33</v>
      </c>
      <c r="K327" t="s">
        <v>15</v>
      </c>
    </row>
    <row r="328" spans="1:11" x14ac:dyDescent="0.35">
      <c r="A328">
        <v>326</v>
      </c>
      <c r="B328" t="s">
        <v>372</v>
      </c>
      <c r="C328" t="s">
        <v>17</v>
      </c>
      <c r="D328" t="s">
        <v>44</v>
      </c>
      <c r="E328" s="2">
        <v>46008</v>
      </c>
      <c r="F328" s="1">
        <v>46017</v>
      </c>
      <c r="G328">
        <v>3</v>
      </c>
      <c r="H328" s="3">
        <v>868</v>
      </c>
      <c r="I328" t="s">
        <v>14</v>
      </c>
      <c r="J328" t="s">
        <v>549</v>
      </c>
      <c r="K328" t="s">
        <v>19</v>
      </c>
    </row>
    <row r="329" spans="1:11" x14ac:dyDescent="0.35">
      <c r="A329">
        <v>327</v>
      </c>
      <c r="B329" t="s">
        <v>373</v>
      </c>
      <c r="C329" t="s">
        <v>21</v>
      </c>
      <c r="D329" t="s">
        <v>83</v>
      </c>
      <c r="E329" s="2">
        <v>46007</v>
      </c>
      <c r="F329" s="1">
        <v>46018</v>
      </c>
      <c r="G329">
        <v>1</v>
      </c>
      <c r="H329" s="3">
        <v>130</v>
      </c>
      <c r="I329" t="s">
        <v>28</v>
      </c>
      <c r="J329" t="s">
        <v>551</v>
      </c>
      <c r="K329" t="s">
        <v>15</v>
      </c>
    </row>
    <row r="330" spans="1:11" x14ac:dyDescent="0.35">
      <c r="A330">
        <v>328</v>
      </c>
      <c r="B330" t="s">
        <v>374</v>
      </c>
      <c r="C330" t="s">
        <v>21</v>
      </c>
      <c r="D330" t="s">
        <v>40</v>
      </c>
      <c r="E330" s="2">
        <v>46004</v>
      </c>
      <c r="F330" s="1">
        <v>46019</v>
      </c>
      <c r="G330">
        <v>3</v>
      </c>
      <c r="H330" s="3">
        <v>744</v>
      </c>
      <c r="I330" t="s">
        <v>28</v>
      </c>
      <c r="J330" t="s">
        <v>547</v>
      </c>
      <c r="K330" t="s">
        <v>46</v>
      </c>
    </row>
    <row r="331" spans="1:11" x14ac:dyDescent="0.35">
      <c r="A331">
        <v>329</v>
      </c>
      <c r="B331" t="s">
        <v>375</v>
      </c>
      <c r="C331" t="s">
        <v>17</v>
      </c>
      <c r="D331" t="s">
        <v>56</v>
      </c>
      <c r="E331" s="2">
        <v>45760</v>
      </c>
      <c r="F331" s="1">
        <v>45764</v>
      </c>
      <c r="G331">
        <v>1</v>
      </c>
      <c r="H331" s="3">
        <v>62</v>
      </c>
      <c r="I331" t="s">
        <v>28</v>
      </c>
      <c r="J331" t="s">
        <v>33</v>
      </c>
      <c r="K331" t="s">
        <v>15</v>
      </c>
    </row>
    <row r="332" spans="1:11" x14ac:dyDescent="0.35">
      <c r="A332">
        <v>330</v>
      </c>
      <c r="B332" t="s">
        <v>376</v>
      </c>
      <c r="C332" t="s">
        <v>31</v>
      </c>
      <c r="D332" t="s">
        <v>42</v>
      </c>
      <c r="E332" s="2">
        <v>45887</v>
      </c>
      <c r="F332" s="1">
        <v>45896</v>
      </c>
      <c r="G332">
        <v>9</v>
      </c>
      <c r="H332" s="3">
        <v>385</v>
      </c>
      <c r="I332" t="s">
        <v>28</v>
      </c>
      <c r="J332" t="s">
        <v>33</v>
      </c>
      <c r="K332" t="s">
        <v>29</v>
      </c>
    </row>
    <row r="333" spans="1:11" x14ac:dyDescent="0.35">
      <c r="A333">
        <v>331</v>
      </c>
      <c r="B333" t="s">
        <v>377</v>
      </c>
      <c r="C333" t="s">
        <v>21</v>
      </c>
      <c r="D333" t="s">
        <v>40</v>
      </c>
      <c r="E333" s="2">
        <v>46003</v>
      </c>
      <c r="F333" s="1">
        <v>46004</v>
      </c>
      <c r="G333">
        <v>5</v>
      </c>
      <c r="H333" s="3">
        <v>465</v>
      </c>
      <c r="I333" t="s">
        <v>14</v>
      </c>
      <c r="J333" t="s">
        <v>33</v>
      </c>
      <c r="K333" t="s">
        <v>15</v>
      </c>
    </row>
    <row r="334" spans="1:11" x14ac:dyDescent="0.35">
      <c r="A334">
        <v>332</v>
      </c>
      <c r="B334" t="s">
        <v>378</v>
      </c>
      <c r="C334" t="s">
        <v>12</v>
      </c>
      <c r="D334" t="s">
        <v>36</v>
      </c>
      <c r="E334" s="2">
        <v>45762</v>
      </c>
      <c r="F334" s="1">
        <v>45767</v>
      </c>
      <c r="G334">
        <v>2</v>
      </c>
      <c r="H334" s="3">
        <v>280</v>
      </c>
      <c r="I334" t="s">
        <v>14</v>
      </c>
      <c r="J334" t="s">
        <v>33</v>
      </c>
      <c r="K334" t="s">
        <v>19</v>
      </c>
    </row>
    <row r="335" spans="1:11" x14ac:dyDescent="0.35">
      <c r="A335">
        <v>333</v>
      </c>
      <c r="B335" t="s">
        <v>379</v>
      </c>
      <c r="C335" t="s">
        <v>17</v>
      </c>
      <c r="D335" t="s">
        <v>64</v>
      </c>
      <c r="E335" s="2">
        <v>45722</v>
      </c>
      <c r="F335" s="1">
        <v>45732</v>
      </c>
      <c r="G335">
        <v>5</v>
      </c>
      <c r="H335" s="3">
        <v>536</v>
      </c>
      <c r="I335" t="s">
        <v>28</v>
      </c>
      <c r="J335" t="s">
        <v>547</v>
      </c>
      <c r="K335" t="s">
        <v>46</v>
      </c>
    </row>
    <row r="336" spans="1:11" x14ac:dyDescent="0.35">
      <c r="A336">
        <v>334</v>
      </c>
      <c r="B336" t="s">
        <v>380</v>
      </c>
      <c r="C336" t="s">
        <v>21</v>
      </c>
      <c r="D336" t="s">
        <v>83</v>
      </c>
      <c r="E336" s="2">
        <v>45945</v>
      </c>
      <c r="F336" s="1">
        <v>45949</v>
      </c>
      <c r="G336">
        <v>9</v>
      </c>
      <c r="H336" s="3">
        <v>754</v>
      </c>
      <c r="I336" t="s">
        <v>14</v>
      </c>
      <c r="J336" t="s">
        <v>550</v>
      </c>
      <c r="K336" t="s">
        <v>29</v>
      </c>
    </row>
    <row r="337" spans="1:11" x14ac:dyDescent="0.35">
      <c r="A337">
        <v>335</v>
      </c>
      <c r="B337" t="s">
        <v>381</v>
      </c>
      <c r="C337" t="s">
        <v>24</v>
      </c>
      <c r="D337" t="s">
        <v>38</v>
      </c>
      <c r="E337" s="2">
        <v>45878</v>
      </c>
      <c r="F337" s="1">
        <v>45883</v>
      </c>
      <c r="G337">
        <v>5</v>
      </c>
      <c r="H337" s="3">
        <v>292</v>
      </c>
      <c r="I337" t="s">
        <v>28</v>
      </c>
      <c r="J337" t="s">
        <v>33</v>
      </c>
      <c r="K337" t="s">
        <v>29</v>
      </c>
    </row>
    <row r="338" spans="1:11" x14ac:dyDescent="0.35">
      <c r="A338">
        <v>336</v>
      </c>
      <c r="B338" t="s">
        <v>382</v>
      </c>
      <c r="C338" t="s">
        <v>31</v>
      </c>
      <c r="D338" t="s">
        <v>76</v>
      </c>
      <c r="E338" s="2">
        <v>45881</v>
      </c>
      <c r="F338" s="1">
        <v>45890</v>
      </c>
      <c r="G338">
        <v>1</v>
      </c>
      <c r="H338" s="3">
        <v>521</v>
      </c>
      <c r="I338" t="s">
        <v>28</v>
      </c>
      <c r="J338" t="s">
        <v>547</v>
      </c>
      <c r="K338" t="s">
        <v>46</v>
      </c>
    </row>
    <row r="339" spans="1:11" x14ac:dyDescent="0.35">
      <c r="A339">
        <v>337</v>
      </c>
      <c r="B339" t="s">
        <v>383</v>
      </c>
      <c r="C339" t="s">
        <v>17</v>
      </c>
      <c r="D339" t="s">
        <v>56</v>
      </c>
      <c r="E339" s="2">
        <v>46000</v>
      </c>
      <c r="F339" s="1">
        <v>46001</v>
      </c>
      <c r="G339">
        <v>5</v>
      </c>
      <c r="H339" s="3">
        <v>630</v>
      </c>
      <c r="I339" t="s">
        <v>14</v>
      </c>
      <c r="J339" t="s">
        <v>551</v>
      </c>
      <c r="K339" t="s">
        <v>46</v>
      </c>
    </row>
    <row r="340" spans="1:11" x14ac:dyDescent="0.35">
      <c r="A340">
        <v>338</v>
      </c>
      <c r="B340" t="s">
        <v>384</v>
      </c>
      <c r="C340" t="s">
        <v>17</v>
      </c>
      <c r="D340" t="s">
        <v>64</v>
      </c>
      <c r="E340" s="2">
        <v>45775</v>
      </c>
      <c r="F340" s="1">
        <v>45778</v>
      </c>
      <c r="G340">
        <v>10</v>
      </c>
      <c r="H340" s="3">
        <v>678</v>
      </c>
      <c r="I340" t="s">
        <v>14</v>
      </c>
      <c r="J340" t="s">
        <v>550</v>
      </c>
      <c r="K340" t="s">
        <v>46</v>
      </c>
    </row>
    <row r="341" spans="1:11" x14ac:dyDescent="0.35">
      <c r="A341">
        <v>339</v>
      </c>
      <c r="B341" t="s">
        <v>385</v>
      </c>
      <c r="C341" t="s">
        <v>17</v>
      </c>
      <c r="D341" t="s">
        <v>64</v>
      </c>
      <c r="E341" s="2">
        <v>45834</v>
      </c>
      <c r="F341" s="1">
        <v>45842</v>
      </c>
      <c r="G341">
        <v>7</v>
      </c>
      <c r="H341" s="3">
        <v>569</v>
      </c>
      <c r="I341" t="s">
        <v>14</v>
      </c>
      <c r="J341" t="s">
        <v>550</v>
      </c>
      <c r="K341" t="s">
        <v>46</v>
      </c>
    </row>
    <row r="342" spans="1:11" x14ac:dyDescent="0.35">
      <c r="A342">
        <v>340</v>
      </c>
      <c r="B342" t="s">
        <v>386</v>
      </c>
      <c r="C342" t="s">
        <v>24</v>
      </c>
      <c r="D342" t="s">
        <v>38</v>
      </c>
      <c r="E342" s="2">
        <v>45988</v>
      </c>
      <c r="F342" s="1">
        <v>45994</v>
      </c>
      <c r="G342">
        <v>9</v>
      </c>
      <c r="H342" s="3">
        <v>185</v>
      </c>
      <c r="I342" t="s">
        <v>28</v>
      </c>
      <c r="J342" t="s">
        <v>551</v>
      </c>
      <c r="K342" t="s">
        <v>15</v>
      </c>
    </row>
    <row r="343" spans="1:11" x14ac:dyDescent="0.35">
      <c r="A343">
        <v>341</v>
      </c>
      <c r="B343" t="s">
        <v>387</v>
      </c>
      <c r="C343" t="s">
        <v>21</v>
      </c>
      <c r="D343" t="s">
        <v>83</v>
      </c>
      <c r="E343" s="2">
        <v>45710</v>
      </c>
      <c r="F343" s="1">
        <v>45712</v>
      </c>
      <c r="G343">
        <v>8</v>
      </c>
      <c r="H343" s="3">
        <v>405</v>
      </c>
      <c r="I343" t="s">
        <v>14</v>
      </c>
      <c r="J343" t="s">
        <v>547</v>
      </c>
      <c r="K343" t="s">
        <v>19</v>
      </c>
    </row>
    <row r="344" spans="1:11" x14ac:dyDescent="0.35">
      <c r="A344">
        <v>342</v>
      </c>
      <c r="B344" t="s">
        <v>388</v>
      </c>
      <c r="C344" t="s">
        <v>24</v>
      </c>
      <c r="D344" t="s">
        <v>38</v>
      </c>
      <c r="E344" s="2">
        <v>45757</v>
      </c>
      <c r="F344" s="1">
        <v>45765</v>
      </c>
      <c r="G344">
        <v>10</v>
      </c>
      <c r="H344" s="3">
        <v>923</v>
      </c>
      <c r="I344" t="s">
        <v>14</v>
      </c>
      <c r="J344" t="s">
        <v>549</v>
      </c>
      <c r="K344" t="s">
        <v>29</v>
      </c>
    </row>
    <row r="345" spans="1:11" x14ac:dyDescent="0.35">
      <c r="A345">
        <v>343</v>
      </c>
      <c r="B345" t="s">
        <v>389</v>
      </c>
      <c r="C345" t="s">
        <v>24</v>
      </c>
      <c r="D345" t="s">
        <v>25</v>
      </c>
      <c r="E345" s="2">
        <v>45811</v>
      </c>
      <c r="F345" s="1">
        <v>45815</v>
      </c>
      <c r="G345">
        <v>10</v>
      </c>
      <c r="H345" s="3">
        <v>325</v>
      </c>
      <c r="I345" t="s">
        <v>28</v>
      </c>
      <c r="J345" t="s">
        <v>33</v>
      </c>
      <c r="K345" t="s">
        <v>46</v>
      </c>
    </row>
    <row r="346" spans="1:11" x14ac:dyDescent="0.35">
      <c r="A346">
        <v>344</v>
      </c>
      <c r="B346" t="s">
        <v>390</v>
      </c>
      <c r="C346" t="s">
        <v>24</v>
      </c>
      <c r="D346" t="s">
        <v>70</v>
      </c>
      <c r="E346" s="2">
        <v>45936</v>
      </c>
      <c r="F346" s="1">
        <v>45941</v>
      </c>
      <c r="G346">
        <v>6</v>
      </c>
      <c r="H346" s="3">
        <v>564</v>
      </c>
      <c r="I346" t="s">
        <v>14</v>
      </c>
      <c r="J346" t="s">
        <v>551</v>
      </c>
      <c r="K346" t="s">
        <v>19</v>
      </c>
    </row>
    <row r="347" spans="1:11" x14ac:dyDescent="0.35">
      <c r="A347">
        <v>345</v>
      </c>
      <c r="B347" t="s">
        <v>391</v>
      </c>
      <c r="C347" t="s">
        <v>21</v>
      </c>
      <c r="D347" t="s">
        <v>54</v>
      </c>
      <c r="E347" s="2">
        <v>45829</v>
      </c>
      <c r="F347" s="1">
        <v>45836</v>
      </c>
      <c r="G347">
        <v>2</v>
      </c>
      <c r="H347" s="3">
        <v>236</v>
      </c>
      <c r="I347" t="s">
        <v>28</v>
      </c>
      <c r="J347" t="s">
        <v>551</v>
      </c>
      <c r="K347" t="s">
        <v>15</v>
      </c>
    </row>
    <row r="348" spans="1:11" x14ac:dyDescent="0.35">
      <c r="A348">
        <v>346</v>
      </c>
      <c r="B348" t="s">
        <v>392</v>
      </c>
      <c r="C348" t="s">
        <v>21</v>
      </c>
      <c r="D348" t="s">
        <v>40</v>
      </c>
      <c r="E348" s="2">
        <v>45964</v>
      </c>
      <c r="F348" s="1">
        <v>45971</v>
      </c>
      <c r="G348">
        <v>1</v>
      </c>
      <c r="H348" s="3">
        <v>741</v>
      </c>
      <c r="I348" t="s">
        <v>14</v>
      </c>
      <c r="J348" t="s">
        <v>549</v>
      </c>
      <c r="K348" t="s">
        <v>29</v>
      </c>
    </row>
    <row r="349" spans="1:11" x14ac:dyDescent="0.35">
      <c r="A349">
        <v>347</v>
      </c>
      <c r="B349" t="s">
        <v>393</v>
      </c>
      <c r="C349" t="s">
        <v>12</v>
      </c>
      <c r="D349" t="s">
        <v>27</v>
      </c>
      <c r="E349" s="2">
        <v>45911</v>
      </c>
      <c r="F349" s="1">
        <v>45917</v>
      </c>
      <c r="G349">
        <v>6</v>
      </c>
      <c r="H349" s="3">
        <v>992</v>
      </c>
      <c r="I349" t="s">
        <v>28</v>
      </c>
      <c r="J349" t="s">
        <v>549</v>
      </c>
      <c r="K349" t="s">
        <v>15</v>
      </c>
    </row>
    <row r="350" spans="1:11" x14ac:dyDescent="0.35">
      <c r="A350">
        <v>348</v>
      </c>
      <c r="B350" t="s">
        <v>394</v>
      </c>
      <c r="C350" t="s">
        <v>24</v>
      </c>
      <c r="D350" t="s">
        <v>25</v>
      </c>
      <c r="E350" s="2">
        <v>45920</v>
      </c>
      <c r="F350" s="1">
        <v>45921</v>
      </c>
      <c r="G350">
        <v>5</v>
      </c>
      <c r="H350" s="3">
        <v>55</v>
      </c>
      <c r="I350" t="s">
        <v>14</v>
      </c>
      <c r="J350" t="s">
        <v>551</v>
      </c>
      <c r="K350" t="s">
        <v>46</v>
      </c>
    </row>
    <row r="351" spans="1:11" x14ac:dyDescent="0.35">
      <c r="A351">
        <v>349</v>
      </c>
      <c r="B351" t="s">
        <v>395</v>
      </c>
      <c r="C351" t="s">
        <v>17</v>
      </c>
      <c r="D351" t="s">
        <v>56</v>
      </c>
      <c r="E351" s="2">
        <v>45742</v>
      </c>
      <c r="F351" s="1">
        <v>45751</v>
      </c>
      <c r="G351">
        <v>7</v>
      </c>
      <c r="H351" s="3">
        <v>216</v>
      </c>
      <c r="I351" t="s">
        <v>28</v>
      </c>
      <c r="J351" t="s">
        <v>550</v>
      </c>
      <c r="K351" t="s">
        <v>19</v>
      </c>
    </row>
    <row r="352" spans="1:11" x14ac:dyDescent="0.35">
      <c r="A352">
        <v>350</v>
      </c>
      <c r="B352" t="s">
        <v>396</v>
      </c>
      <c r="C352" t="s">
        <v>21</v>
      </c>
      <c r="D352" t="s">
        <v>83</v>
      </c>
      <c r="E352" s="2">
        <v>46011</v>
      </c>
      <c r="F352" s="1">
        <v>46013</v>
      </c>
      <c r="G352">
        <v>3</v>
      </c>
      <c r="H352" s="3">
        <v>375</v>
      </c>
      <c r="I352" t="s">
        <v>28</v>
      </c>
      <c r="J352" t="s">
        <v>547</v>
      </c>
      <c r="K352" t="s">
        <v>29</v>
      </c>
    </row>
    <row r="353" spans="1:11" x14ac:dyDescent="0.35">
      <c r="A353">
        <v>351</v>
      </c>
      <c r="B353" t="s">
        <v>397</v>
      </c>
      <c r="C353" t="s">
        <v>21</v>
      </c>
      <c r="D353" t="s">
        <v>40</v>
      </c>
      <c r="E353" s="2">
        <v>45702</v>
      </c>
      <c r="F353" s="1">
        <v>45712</v>
      </c>
      <c r="G353">
        <v>10</v>
      </c>
      <c r="H353" s="3">
        <v>503</v>
      </c>
      <c r="I353" t="s">
        <v>28</v>
      </c>
      <c r="J353" t="s">
        <v>550</v>
      </c>
      <c r="K353" t="s">
        <v>46</v>
      </c>
    </row>
    <row r="354" spans="1:11" x14ac:dyDescent="0.35">
      <c r="A354">
        <v>352</v>
      </c>
      <c r="B354" t="s">
        <v>398</v>
      </c>
      <c r="C354" t="s">
        <v>24</v>
      </c>
      <c r="D354" t="s">
        <v>70</v>
      </c>
      <c r="E354" s="2">
        <v>45810</v>
      </c>
      <c r="F354" s="1">
        <v>45817</v>
      </c>
      <c r="G354">
        <v>6</v>
      </c>
      <c r="H354" s="3">
        <v>974</v>
      </c>
      <c r="I354" t="s">
        <v>14</v>
      </c>
      <c r="J354" t="s">
        <v>549</v>
      </c>
      <c r="K354" t="s">
        <v>19</v>
      </c>
    </row>
    <row r="355" spans="1:11" x14ac:dyDescent="0.35">
      <c r="A355">
        <v>353</v>
      </c>
      <c r="B355" t="s">
        <v>399</v>
      </c>
      <c r="C355" t="s">
        <v>24</v>
      </c>
      <c r="D355" t="s">
        <v>25</v>
      </c>
      <c r="E355" s="2">
        <v>45863</v>
      </c>
      <c r="F355" s="1">
        <v>45870</v>
      </c>
      <c r="G355">
        <v>3</v>
      </c>
      <c r="H355" s="3">
        <v>486</v>
      </c>
      <c r="I355" t="s">
        <v>14</v>
      </c>
      <c r="J355" t="s">
        <v>549</v>
      </c>
      <c r="K355" t="s">
        <v>46</v>
      </c>
    </row>
    <row r="356" spans="1:11" x14ac:dyDescent="0.35">
      <c r="A356">
        <v>354</v>
      </c>
      <c r="B356" t="s">
        <v>400</v>
      </c>
      <c r="C356" t="s">
        <v>12</v>
      </c>
      <c r="D356" t="s">
        <v>58</v>
      </c>
      <c r="E356" s="2">
        <v>45947</v>
      </c>
      <c r="F356" s="1">
        <v>45952</v>
      </c>
      <c r="G356">
        <v>5</v>
      </c>
      <c r="H356" s="3">
        <v>803</v>
      </c>
      <c r="I356" t="s">
        <v>14</v>
      </c>
      <c r="J356" t="s">
        <v>33</v>
      </c>
      <c r="K356" t="s">
        <v>19</v>
      </c>
    </row>
    <row r="357" spans="1:11" x14ac:dyDescent="0.35">
      <c r="A357">
        <v>355</v>
      </c>
      <c r="B357" t="s">
        <v>401</v>
      </c>
      <c r="C357" t="s">
        <v>24</v>
      </c>
      <c r="D357" t="s">
        <v>25</v>
      </c>
      <c r="E357" s="2">
        <v>45863</v>
      </c>
      <c r="F357" s="1">
        <v>45868</v>
      </c>
      <c r="G357">
        <v>4</v>
      </c>
      <c r="H357" s="3">
        <v>176</v>
      </c>
      <c r="I357" t="s">
        <v>28</v>
      </c>
      <c r="J357" t="s">
        <v>551</v>
      </c>
      <c r="K357" t="s">
        <v>29</v>
      </c>
    </row>
    <row r="358" spans="1:11" x14ac:dyDescent="0.35">
      <c r="A358">
        <v>356</v>
      </c>
      <c r="B358" t="s">
        <v>402</v>
      </c>
      <c r="C358" t="s">
        <v>24</v>
      </c>
      <c r="D358" t="s">
        <v>38</v>
      </c>
      <c r="E358" s="2">
        <v>45732</v>
      </c>
      <c r="F358" s="1">
        <v>45745</v>
      </c>
      <c r="G358">
        <v>4</v>
      </c>
      <c r="H358" s="3">
        <v>468</v>
      </c>
      <c r="I358" t="s">
        <v>28</v>
      </c>
      <c r="J358" t="s">
        <v>549</v>
      </c>
      <c r="K358" t="s">
        <v>15</v>
      </c>
    </row>
    <row r="359" spans="1:11" x14ac:dyDescent="0.35">
      <c r="A359">
        <v>357</v>
      </c>
      <c r="B359" t="s">
        <v>403</v>
      </c>
      <c r="C359" t="s">
        <v>31</v>
      </c>
      <c r="D359" t="s">
        <v>76</v>
      </c>
      <c r="E359" s="2">
        <v>45775</v>
      </c>
      <c r="F359" s="1">
        <v>45780</v>
      </c>
      <c r="G359">
        <v>3</v>
      </c>
      <c r="H359" s="3">
        <v>788</v>
      </c>
      <c r="I359" t="s">
        <v>14</v>
      </c>
      <c r="J359" t="s">
        <v>549</v>
      </c>
      <c r="K359" t="s">
        <v>19</v>
      </c>
    </row>
    <row r="360" spans="1:11" x14ac:dyDescent="0.35">
      <c r="A360">
        <v>358</v>
      </c>
      <c r="B360" t="s">
        <v>404</v>
      </c>
      <c r="C360" t="s">
        <v>21</v>
      </c>
      <c r="D360" t="s">
        <v>83</v>
      </c>
      <c r="E360" s="2">
        <v>45700</v>
      </c>
      <c r="F360" s="1">
        <v>45701</v>
      </c>
      <c r="G360">
        <v>8</v>
      </c>
      <c r="H360" s="3">
        <v>509</v>
      </c>
      <c r="I360" t="s">
        <v>14</v>
      </c>
      <c r="J360" t="s">
        <v>33</v>
      </c>
      <c r="K360" t="s">
        <v>19</v>
      </c>
    </row>
    <row r="361" spans="1:11" x14ac:dyDescent="0.35">
      <c r="A361">
        <v>359</v>
      </c>
      <c r="B361" t="s">
        <v>405</v>
      </c>
      <c r="C361" t="s">
        <v>31</v>
      </c>
      <c r="D361" t="s">
        <v>42</v>
      </c>
      <c r="E361" s="2">
        <v>45692</v>
      </c>
      <c r="F361" s="1">
        <v>45707</v>
      </c>
      <c r="G361">
        <v>2</v>
      </c>
      <c r="H361" s="3">
        <v>530</v>
      </c>
      <c r="I361" t="s">
        <v>28</v>
      </c>
      <c r="J361" t="s">
        <v>551</v>
      </c>
      <c r="K361" t="s">
        <v>46</v>
      </c>
    </row>
    <row r="362" spans="1:11" x14ac:dyDescent="0.35">
      <c r="A362">
        <v>360</v>
      </c>
      <c r="B362" t="s">
        <v>406</v>
      </c>
      <c r="C362" t="s">
        <v>31</v>
      </c>
      <c r="D362" t="s">
        <v>76</v>
      </c>
      <c r="E362" s="2">
        <v>45759</v>
      </c>
      <c r="F362" s="1">
        <v>45767</v>
      </c>
      <c r="G362">
        <v>7</v>
      </c>
      <c r="H362" s="3">
        <v>744</v>
      </c>
      <c r="I362" t="s">
        <v>14</v>
      </c>
      <c r="J362" t="s">
        <v>550</v>
      </c>
      <c r="K362" t="s">
        <v>19</v>
      </c>
    </row>
    <row r="363" spans="1:11" x14ac:dyDescent="0.35">
      <c r="A363">
        <v>361</v>
      </c>
      <c r="B363" t="s">
        <v>407</v>
      </c>
      <c r="C363" t="s">
        <v>24</v>
      </c>
      <c r="D363" t="s">
        <v>38</v>
      </c>
      <c r="E363" s="2">
        <v>45892</v>
      </c>
      <c r="F363" s="1">
        <v>45903</v>
      </c>
      <c r="G363">
        <v>4</v>
      </c>
      <c r="H363" s="3">
        <v>444</v>
      </c>
      <c r="I363" t="s">
        <v>28</v>
      </c>
      <c r="J363" t="s">
        <v>33</v>
      </c>
      <c r="K363" t="s">
        <v>15</v>
      </c>
    </row>
    <row r="364" spans="1:11" x14ac:dyDescent="0.35">
      <c r="A364">
        <v>362</v>
      </c>
      <c r="B364" t="s">
        <v>408</v>
      </c>
      <c r="C364" t="s">
        <v>24</v>
      </c>
      <c r="D364" t="s">
        <v>70</v>
      </c>
      <c r="E364" s="2">
        <v>45858</v>
      </c>
      <c r="F364" s="1">
        <v>45866</v>
      </c>
      <c r="G364">
        <v>7</v>
      </c>
      <c r="H364" s="3">
        <v>474</v>
      </c>
      <c r="I364" t="s">
        <v>14</v>
      </c>
      <c r="J364" t="s">
        <v>550</v>
      </c>
      <c r="K364" t="s">
        <v>15</v>
      </c>
    </row>
    <row r="365" spans="1:11" x14ac:dyDescent="0.35">
      <c r="A365">
        <v>363</v>
      </c>
      <c r="B365" t="s">
        <v>409</v>
      </c>
      <c r="C365" t="s">
        <v>12</v>
      </c>
      <c r="D365" t="s">
        <v>27</v>
      </c>
      <c r="E365" s="2">
        <v>45931</v>
      </c>
      <c r="F365" s="1">
        <v>45936</v>
      </c>
      <c r="G365">
        <v>8</v>
      </c>
      <c r="H365" s="3">
        <v>731</v>
      </c>
      <c r="I365" t="s">
        <v>14</v>
      </c>
      <c r="J365" t="s">
        <v>547</v>
      </c>
      <c r="K365" t="s">
        <v>46</v>
      </c>
    </row>
    <row r="366" spans="1:11" x14ac:dyDescent="0.35">
      <c r="A366">
        <v>364</v>
      </c>
      <c r="B366" t="s">
        <v>410</v>
      </c>
      <c r="C366" t="s">
        <v>17</v>
      </c>
      <c r="D366" t="s">
        <v>18</v>
      </c>
      <c r="E366" s="2">
        <v>45804</v>
      </c>
      <c r="F366" s="1">
        <v>45811</v>
      </c>
      <c r="G366">
        <v>2</v>
      </c>
      <c r="H366" s="3">
        <v>288</v>
      </c>
      <c r="I366" t="s">
        <v>14</v>
      </c>
      <c r="J366" t="s">
        <v>547</v>
      </c>
      <c r="K366" t="s">
        <v>46</v>
      </c>
    </row>
    <row r="367" spans="1:11" x14ac:dyDescent="0.35">
      <c r="A367">
        <v>365</v>
      </c>
      <c r="B367" t="s">
        <v>411</v>
      </c>
      <c r="C367" t="s">
        <v>21</v>
      </c>
      <c r="D367" t="s">
        <v>83</v>
      </c>
      <c r="E367" s="2">
        <v>46007</v>
      </c>
      <c r="F367" s="1">
        <v>46022</v>
      </c>
      <c r="G367">
        <v>8</v>
      </c>
      <c r="H367" s="3">
        <v>179</v>
      </c>
      <c r="I367" t="s">
        <v>28</v>
      </c>
      <c r="J367" t="s">
        <v>33</v>
      </c>
      <c r="K367" t="s">
        <v>29</v>
      </c>
    </row>
    <row r="368" spans="1:11" x14ac:dyDescent="0.35">
      <c r="A368">
        <v>366</v>
      </c>
      <c r="B368" t="s">
        <v>412</v>
      </c>
      <c r="C368" t="s">
        <v>17</v>
      </c>
      <c r="D368" t="s">
        <v>56</v>
      </c>
      <c r="E368" s="2">
        <v>45725</v>
      </c>
      <c r="F368" s="1">
        <v>45730</v>
      </c>
      <c r="G368">
        <v>6</v>
      </c>
      <c r="H368" s="3">
        <v>788</v>
      </c>
      <c r="I368" t="s">
        <v>14</v>
      </c>
      <c r="J368" t="s">
        <v>549</v>
      </c>
      <c r="K368" t="s">
        <v>46</v>
      </c>
    </row>
    <row r="369" spans="1:11" x14ac:dyDescent="0.35">
      <c r="A369">
        <v>367</v>
      </c>
      <c r="B369" t="s">
        <v>413</v>
      </c>
      <c r="C369" t="s">
        <v>21</v>
      </c>
      <c r="D369" t="s">
        <v>40</v>
      </c>
      <c r="E369" s="2">
        <v>45883</v>
      </c>
      <c r="F369" s="1">
        <v>45885</v>
      </c>
      <c r="G369">
        <v>3</v>
      </c>
      <c r="H369" s="3">
        <v>949</v>
      </c>
      <c r="I369" t="s">
        <v>14</v>
      </c>
      <c r="J369" t="s">
        <v>33</v>
      </c>
      <c r="K369" t="s">
        <v>29</v>
      </c>
    </row>
    <row r="370" spans="1:11" x14ac:dyDescent="0.35">
      <c r="A370">
        <v>368</v>
      </c>
      <c r="B370" t="s">
        <v>414</v>
      </c>
      <c r="C370" t="s">
        <v>17</v>
      </c>
      <c r="D370" t="s">
        <v>64</v>
      </c>
      <c r="E370" s="2">
        <v>45977</v>
      </c>
      <c r="F370" s="1">
        <v>45986</v>
      </c>
      <c r="G370">
        <v>8</v>
      </c>
      <c r="H370" s="3">
        <v>137</v>
      </c>
      <c r="I370" t="s">
        <v>14</v>
      </c>
      <c r="J370" t="s">
        <v>550</v>
      </c>
      <c r="K370" t="s">
        <v>15</v>
      </c>
    </row>
    <row r="371" spans="1:11" x14ac:dyDescent="0.35">
      <c r="A371">
        <v>369</v>
      </c>
      <c r="B371" t="s">
        <v>415</v>
      </c>
      <c r="C371" t="s">
        <v>12</v>
      </c>
      <c r="D371" t="s">
        <v>27</v>
      </c>
      <c r="E371" s="2">
        <v>45895</v>
      </c>
      <c r="F371" s="1">
        <v>45898</v>
      </c>
      <c r="G371">
        <v>2</v>
      </c>
      <c r="H371" s="3">
        <v>968</v>
      </c>
      <c r="I371" t="s">
        <v>28</v>
      </c>
      <c r="J371" t="s">
        <v>551</v>
      </c>
      <c r="K371" t="s">
        <v>46</v>
      </c>
    </row>
    <row r="372" spans="1:11" x14ac:dyDescent="0.35">
      <c r="A372">
        <v>370</v>
      </c>
      <c r="B372" t="s">
        <v>416</v>
      </c>
      <c r="C372" t="s">
        <v>24</v>
      </c>
      <c r="D372" t="s">
        <v>70</v>
      </c>
      <c r="E372" s="2">
        <v>45913</v>
      </c>
      <c r="F372" s="1">
        <v>45922</v>
      </c>
      <c r="G372">
        <v>9</v>
      </c>
      <c r="H372" s="3">
        <v>605</v>
      </c>
      <c r="I372" t="s">
        <v>28</v>
      </c>
      <c r="J372" t="s">
        <v>550</v>
      </c>
      <c r="K372" t="s">
        <v>46</v>
      </c>
    </row>
    <row r="373" spans="1:11" x14ac:dyDescent="0.35">
      <c r="A373">
        <v>371</v>
      </c>
      <c r="B373" t="s">
        <v>417</v>
      </c>
      <c r="C373" t="s">
        <v>24</v>
      </c>
      <c r="D373" t="s">
        <v>25</v>
      </c>
      <c r="E373" s="2">
        <v>45932</v>
      </c>
      <c r="F373" s="1">
        <v>45942</v>
      </c>
      <c r="G373">
        <v>5</v>
      </c>
      <c r="H373" s="3">
        <v>50</v>
      </c>
      <c r="I373" t="s">
        <v>28</v>
      </c>
      <c r="J373" t="s">
        <v>547</v>
      </c>
      <c r="K373" t="s">
        <v>19</v>
      </c>
    </row>
    <row r="374" spans="1:11" x14ac:dyDescent="0.35">
      <c r="A374">
        <v>372</v>
      </c>
      <c r="B374" t="s">
        <v>418</v>
      </c>
      <c r="C374" t="s">
        <v>12</v>
      </c>
      <c r="D374" t="s">
        <v>13</v>
      </c>
      <c r="E374" s="2">
        <v>46003</v>
      </c>
      <c r="F374" s="1">
        <v>46014</v>
      </c>
      <c r="G374">
        <v>9</v>
      </c>
      <c r="H374" s="3">
        <v>647</v>
      </c>
      <c r="I374" t="s">
        <v>14</v>
      </c>
      <c r="J374" t="s">
        <v>549</v>
      </c>
      <c r="K374" t="s">
        <v>29</v>
      </c>
    </row>
    <row r="375" spans="1:11" x14ac:dyDescent="0.35">
      <c r="A375">
        <v>373</v>
      </c>
      <c r="B375" t="s">
        <v>419</v>
      </c>
      <c r="C375" t="s">
        <v>21</v>
      </c>
      <c r="D375" t="s">
        <v>83</v>
      </c>
      <c r="E375" s="2">
        <v>45790</v>
      </c>
      <c r="F375" s="1">
        <v>45793</v>
      </c>
      <c r="G375">
        <v>10</v>
      </c>
      <c r="H375" s="3">
        <v>253</v>
      </c>
      <c r="I375" t="s">
        <v>14</v>
      </c>
      <c r="J375" t="s">
        <v>549</v>
      </c>
      <c r="K375" t="s">
        <v>19</v>
      </c>
    </row>
    <row r="376" spans="1:11" x14ac:dyDescent="0.35">
      <c r="A376">
        <v>374</v>
      </c>
      <c r="B376" t="s">
        <v>420</v>
      </c>
      <c r="C376" t="s">
        <v>17</v>
      </c>
      <c r="D376" t="s">
        <v>44</v>
      </c>
      <c r="E376" s="2">
        <v>45821</v>
      </c>
      <c r="F376" s="1">
        <v>45828</v>
      </c>
      <c r="G376">
        <v>10</v>
      </c>
      <c r="H376" s="3">
        <v>525</v>
      </c>
      <c r="I376" t="s">
        <v>28</v>
      </c>
      <c r="J376" t="s">
        <v>549</v>
      </c>
      <c r="K376" t="s">
        <v>46</v>
      </c>
    </row>
    <row r="377" spans="1:11" x14ac:dyDescent="0.35">
      <c r="A377">
        <v>375</v>
      </c>
      <c r="B377" t="s">
        <v>421</v>
      </c>
      <c r="C377" t="s">
        <v>21</v>
      </c>
      <c r="D377" t="s">
        <v>54</v>
      </c>
      <c r="E377" s="2">
        <v>45704</v>
      </c>
      <c r="F377" s="1">
        <v>45710</v>
      </c>
      <c r="G377">
        <v>6</v>
      </c>
      <c r="H377" s="3">
        <v>678</v>
      </c>
      <c r="I377" t="s">
        <v>28</v>
      </c>
      <c r="J377" t="s">
        <v>551</v>
      </c>
      <c r="K377" t="s">
        <v>46</v>
      </c>
    </row>
    <row r="378" spans="1:11" x14ac:dyDescent="0.35">
      <c r="A378">
        <v>376</v>
      </c>
      <c r="B378" t="s">
        <v>422</v>
      </c>
      <c r="C378" t="s">
        <v>21</v>
      </c>
      <c r="D378" t="s">
        <v>54</v>
      </c>
      <c r="E378" s="2">
        <v>45905</v>
      </c>
      <c r="F378" s="1">
        <v>45907</v>
      </c>
      <c r="G378">
        <v>6</v>
      </c>
      <c r="H378" s="3">
        <v>117</v>
      </c>
      <c r="I378" t="s">
        <v>14</v>
      </c>
      <c r="J378" t="s">
        <v>547</v>
      </c>
      <c r="K378" t="s">
        <v>15</v>
      </c>
    </row>
    <row r="379" spans="1:11" x14ac:dyDescent="0.35">
      <c r="A379">
        <v>377</v>
      </c>
      <c r="B379" t="s">
        <v>423</v>
      </c>
      <c r="C379" t="s">
        <v>21</v>
      </c>
      <c r="D379" t="s">
        <v>54</v>
      </c>
      <c r="E379" s="2">
        <v>45701</v>
      </c>
      <c r="F379" s="1">
        <v>45715</v>
      </c>
      <c r="G379">
        <v>3</v>
      </c>
      <c r="H379" s="3">
        <v>262</v>
      </c>
      <c r="I379" t="s">
        <v>28</v>
      </c>
      <c r="J379" t="s">
        <v>550</v>
      </c>
      <c r="K379" t="s">
        <v>19</v>
      </c>
    </row>
    <row r="380" spans="1:11" x14ac:dyDescent="0.35">
      <c r="A380">
        <v>378</v>
      </c>
      <c r="B380" t="s">
        <v>424</v>
      </c>
      <c r="C380" t="s">
        <v>24</v>
      </c>
      <c r="D380" t="s">
        <v>70</v>
      </c>
      <c r="E380" s="2">
        <v>45848</v>
      </c>
      <c r="F380" s="1">
        <v>45856</v>
      </c>
      <c r="G380">
        <v>8</v>
      </c>
      <c r="H380" s="3">
        <v>360</v>
      </c>
      <c r="I380" t="s">
        <v>28</v>
      </c>
      <c r="J380" t="s">
        <v>550</v>
      </c>
      <c r="K380" t="s">
        <v>29</v>
      </c>
    </row>
    <row r="381" spans="1:11" x14ac:dyDescent="0.35">
      <c r="A381">
        <v>379</v>
      </c>
      <c r="B381" t="s">
        <v>425</v>
      </c>
      <c r="C381" t="s">
        <v>24</v>
      </c>
      <c r="D381" t="s">
        <v>38</v>
      </c>
      <c r="E381" s="2">
        <v>45952</v>
      </c>
      <c r="F381" s="1">
        <v>45953</v>
      </c>
      <c r="G381">
        <v>10</v>
      </c>
      <c r="H381" s="3">
        <v>279</v>
      </c>
      <c r="I381" t="s">
        <v>14</v>
      </c>
      <c r="J381" t="s">
        <v>549</v>
      </c>
      <c r="K381" t="s">
        <v>46</v>
      </c>
    </row>
    <row r="382" spans="1:11" x14ac:dyDescent="0.35">
      <c r="A382">
        <v>380</v>
      </c>
      <c r="B382" t="s">
        <v>426</v>
      </c>
      <c r="C382" t="s">
        <v>17</v>
      </c>
      <c r="D382" t="s">
        <v>64</v>
      </c>
      <c r="E382" s="2">
        <v>45675</v>
      </c>
      <c r="F382" s="1">
        <v>45678</v>
      </c>
      <c r="G382">
        <v>4</v>
      </c>
      <c r="H382" s="3">
        <v>801</v>
      </c>
      <c r="I382" t="s">
        <v>14</v>
      </c>
      <c r="J382" t="s">
        <v>550</v>
      </c>
      <c r="K382" t="s">
        <v>15</v>
      </c>
    </row>
    <row r="383" spans="1:11" x14ac:dyDescent="0.35">
      <c r="A383">
        <v>381</v>
      </c>
      <c r="B383" t="s">
        <v>427</v>
      </c>
      <c r="C383" t="s">
        <v>31</v>
      </c>
      <c r="D383" t="s">
        <v>76</v>
      </c>
      <c r="E383" s="2">
        <v>45989</v>
      </c>
      <c r="F383" s="1">
        <v>45993</v>
      </c>
      <c r="G383">
        <v>4</v>
      </c>
      <c r="H383" s="3">
        <v>346</v>
      </c>
      <c r="I383" t="s">
        <v>28</v>
      </c>
      <c r="J383" t="s">
        <v>551</v>
      </c>
      <c r="K383" t="s">
        <v>29</v>
      </c>
    </row>
    <row r="384" spans="1:11" x14ac:dyDescent="0.35">
      <c r="A384">
        <v>382</v>
      </c>
      <c r="B384" t="s">
        <v>428</v>
      </c>
      <c r="C384" t="s">
        <v>21</v>
      </c>
      <c r="D384" t="s">
        <v>54</v>
      </c>
      <c r="E384" s="2">
        <v>45695</v>
      </c>
      <c r="F384" s="1">
        <v>45706</v>
      </c>
      <c r="G384">
        <v>5</v>
      </c>
      <c r="H384" s="3">
        <v>215</v>
      </c>
      <c r="I384" t="s">
        <v>28</v>
      </c>
      <c r="J384" t="s">
        <v>33</v>
      </c>
      <c r="K384" t="s">
        <v>19</v>
      </c>
    </row>
    <row r="385" spans="1:11" x14ac:dyDescent="0.35">
      <c r="A385">
        <v>383</v>
      </c>
      <c r="B385" t="s">
        <v>429</v>
      </c>
      <c r="C385" t="s">
        <v>12</v>
      </c>
      <c r="D385" t="s">
        <v>58</v>
      </c>
      <c r="E385" s="2">
        <v>45764</v>
      </c>
      <c r="F385" s="1">
        <v>45769</v>
      </c>
      <c r="G385">
        <v>9</v>
      </c>
      <c r="H385" s="3">
        <v>860</v>
      </c>
      <c r="I385" t="s">
        <v>14</v>
      </c>
      <c r="J385" t="s">
        <v>547</v>
      </c>
      <c r="K385" t="s">
        <v>46</v>
      </c>
    </row>
    <row r="386" spans="1:11" x14ac:dyDescent="0.35">
      <c r="A386">
        <v>384</v>
      </c>
      <c r="B386" t="s">
        <v>430</v>
      </c>
      <c r="C386" t="s">
        <v>21</v>
      </c>
      <c r="D386" t="s">
        <v>22</v>
      </c>
      <c r="E386" s="2">
        <v>45695</v>
      </c>
      <c r="F386" s="1">
        <v>45704</v>
      </c>
      <c r="G386">
        <v>2</v>
      </c>
      <c r="H386" s="3">
        <v>461</v>
      </c>
      <c r="I386" t="s">
        <v>28</v>
      </c>
      <c r="J386" t="s">
        <v>549</v>
      </c>
      <c r="K386" t="s">
        <v>19</v>
      </c>
    </row>
    <row r="387" spans="1:11" x14ac:dyDescent="0.35">
      <c r="A387">
        <v>385</v>
      </c>
      <c r="B387" t="s">
        <v>431</v>
      </c>
      <c r="C387" t="s">
        <v>24</v>
      </c>
      <c r="D387" t="s">
        <v>25</v>
      </c>
      <c r="E387" s="2">
        <v>45988</v>
      </c>
      <c r="F387" s="1">
        <v>45997</v>
      </c>
      <c r="G387">
        <v>7</v>
      </c>
      <c r="H387" s="3">
        <v>579</v>
      </c>
      <c r="I387" t="s">
        <v>14</v>
      </c>
      <c r="J387" t="s">
        <v>551</v>
      </c>
      <c r="K387" t="s">
        <v>46</v>
      </c>
    </row>
    <row r="388" spans="1:11" x14ac:dyDescent="0.35">
      <c r="A388">
        <v>386</v>
      </c>
      <c r="B388" t="s">
        <v>432</v>
      </c>
      <c r="C388" t="s">
        <v>12</v>
      </c>
      <c r="D388" t="s">
        <v>13</v>
      </c>
      <c r="E388" s="2">
        <v>45949</v>
      </c>
      <c r="F388" s="1">
        <v>45953</v>
      </c>
      <c r="G388">
        <v>3</v>
      </c>
      <c r="H388" s="3">
        <v>982</v>
      </c>
      <c r="I388" t="s">
        <v>28</v>
      </c>
      <c r="J388" t="s">
        <v>551</v>
      </c>
      <c r="K388" t="s">
        <v>46</v>
      </c>
    </row>
    <row r="389" spans="1:11" x14ac:dyDescent="0.35">
      <c r="A389">
        <v>387</v>
      </c>
      <c r="B389" t="s">
        <v>433</v>
      </c>
      <c r="C389" t="s">
        <v>24</v>
      </c>
      <c r="D389" t="s">
        <v>70</v>
      </c>
      <c r="E389" s="2">
        <v>45842</v>
      </c>
      <c r="F389" s="1">
        <v>45849</v>
      </c>
      <c r="G389">
        <v>2</v>
      </c>
      <c r="H389" s="3">
        <v>969</v>
      </c>
      <c r="I389" t="s">
        <v>14</v>
      </c>
      <c r="J389" t="s">
        <v>33</v>
      </c>
      <c r="K389" t="s">
        <v>46</v>
      </c>
    </row>
    <row r="390" spans="1:11" x14ac:dyDescent="0.35">
      <c r="A390">
        <v>388</v>
      </c>
      <c r="B390" t="s">
        <v>434</v>
      </c>
      <c r="C390" t="s">
        <v>17</v>
      </c>
      <c r="D390" t="s">
        <v>18</v>
      </c>
      <c r="E390" s="2">
        <v>45679</v>
      </c>
      <c r="F390" s="1">
        <v>45686</v>
      </c>
      <c r="G390">
        <v>6</v>
      </c>
      <c r="H390" s="3">
        <v>563</v>
      </c>
      <c r="I390" t="s">
        <v>14</v>
      </c>
      <c r="J390" t="s">
        <v>551</v>
      </c>
      <c r="K390" t="s">
        <v>46</v>
      </c>
    </row>
    <row r="391" spans="1:11" x14ac:dyDescent="0.35">
      <c r="A391">
        <v>389</v>
      </c>
      <c r="B391" t="s">
        <v>435</v>
      </c>
      <c r="C391" t="s">
        <v>21</v>
      </c>
      <c r="D391" t="s">
        <v>54</v>
      </c>
      <c r="E391" s="2">
        <v>45881</v>
      </c>
      <c r="F391" s="1">
        <v>45891</v>
      </c>
      <c r="G391">
        <v>7</v>
      </c>
      <c r="H391" s="3">
        <v>894</v>
      </c>
      <c r="I391" t="s">
        <v>14</v>
      </c>
      <c r="J391" t="s">
        <v>550</v>
      </c>
      <c r="K391" t="s">
        <v>15</v>
      </c>
    </row>
    <row r="392" spans="1:11" x14ac:dyDescent="0.35">
      <c r="A392">
        <v>390</v>
      </c>
      <c r="B392" t="s">
        <v>436</v>
      </c>
      <c r="C392" t="s">
        <v>31</v>
      </c>
      <c r="D392" t="s">
        <v>76</v>
      </c>
      <c r="E392" s="2">
        <v>45881</v>
      </c>
      <c r="F392" s="1">
        <v>45882</v>
      </c>
      <c r="G392">
        <v>8</v>
      </c>
      <c r="H392" s="3">
        <v>177</v>
      </c>
      <c r="I392" t="s">
        <v>14</v>
      </c>
      <c r="J392" t="s">
        <v>551</v>
      </c>
      <c r="K392" t="s">
        <v>15</v>
      </c>
    </row>
    <row r="393" spans="1:11" x14ac:dyDescent="0.35">
      <c r="A393">
        <v>391</v>
      </c>
      <c r="B393" t="s">
        <v>437</v>
      </c>
      <c r="C393" t="s">
        <v>17</v>
      </c>
      <c r="D393" t="s">
        <v>44</v>
      </c>
      <c r="E393" s="2">
        <v>46019</v>
      </c>
      <c r="F393" s="1">
        <v>46021</v>
      </c>
      <c r="G393">
        <v>9</v>
      </c>
      <c r="H393" s="3">
        <v>455</v>
      </c>
      <c r="I393" t="s">
        <v>14</v>
      </c>
      <c r="J393" t="s">
        <v>547</v>
      </c>
      <c r="K393" t="s">
        <v>29</v>
      </c>
    </row>
    <row r="394" spans="1:11" x14ac:dyDescent="0.35">
      <c r="A394">
        <v>392</v>
      </c>
      <c r="B394" t="s">
        <v>438</v>
      </c>
      <c r="C394" t="s">
        <v>21</v>
      </c>
      <c r="D394" t="s">
        <v>54</v>
      </c>
      <c r="E394" s="2">
        <v>45737</v>
      </c>
      <c r="F394" s="1">
        <v>45746</v>
      </c>
      <c r="G394">
        <v>6</v>
      </c>
      <c r="H394" s="3">
        <v>565</v>
      </c>
      <c r="I394" t="s">
        <v>14</v>
      </c>
      <c r="J394" t="s">
        <v>549</v>
      </c>
      <c r="K394" t="s">
        <v>46</v>
      </c>
    </row>
    <row r="395" spans="1:11" x14ac:dyDescent="0.35">
      <c r="A395">
        <v>393</v>
      </c>
      <c r="B395" t="s">
        <v>439</v>
      </c>
      <c r="C395" t="s">
        <v>12</v>
      </c>
      <c r="D395" t="s">
        <v>27</v>
      </c>
      <c r="E395" s="2">
        <v>45924</v>
      </c>
      <c r="F395" s="1">
        <v>45931</v>
      </c>
      <c r="G395">
        <v>3</v>
      </c>
      <c r="H395" s="3">
        <v>565</v>
      </c>
      <c r="I395" t="s">
        <v>14</v>
      </c>
      <c r="J395" t="s">
        <v>33</v>
      </c>
      <c r="K395" t="s">
        <v>15</v>
      </c>
    </row>
    <row r="396" spans="1:11" x14ac:dyDescent="0.35">
      <c r="A396">
        <v>394</v>
      </c>
      <c r="B396" t="s">
        <v>440</v>
      </c>
      <c r="C396" t="s">
        <v>21</v>
      </c>
      <c r="D396" t="s">
        <v>22</v>
      </c>
      <c r="E396" s="2">
        <v>45895</v>
      </c>
      <c r="F396" s="1">
        <v>45896</v>
      </c>
      <c r="G396">
        <v>10</v>
      </c>
      <c r="H396" s="3">
        <v>572</v>
      </c>
      <c r="I396" t="s">
        <v>14</v>
      </c>
      <c r="J396" t="s">
        <v>33</v>
      </c>
      <c r="K396" t="s">
        <v>19</v>
      </c>
    </row>
    <row r="397" spans="1:11" x14ac:dyDescent="0.35">
      <c r="A397">
        <v>395</v>
      </c>
      <c r="B397" t="s">
        <v>441</v>
      </c>
      <c r="C397" t="s">
        <v>17</v>
      </c>
      <c r="D397" t="s">
        <v>44</v>
      </c>
      <c r="E397" s="2">
        <v>45718</v>
      </c>
      <c r="F397" s="1">
        <v>45725</v>
      </c>
      <c r="G397">
        <v>9</v>
      </c>
      <c r="H397" s="3">
        <v>616</v>
      </c>
      <c r="I397" t="s">
        <v>28</v>
      </c>
      <c r="J397" t="s">
        <v>549</v>
      </c>
      <c r="K397" t="s">
        <v>46</v>
      </c>
    </row>
    <row r="398" spans="1:11" x14ac:dyDescent="0.35">
      <c r="A398">
        <v>396</v>
      </c>
      <c r="B398" t="s">
        <v>442</v>
      </c>
      <c r="C398" t="s">
        <v>17</v>
      </c>
      <c r="D398" t="s">
        <v>56</v>
      </c>
      <c r="E398" s="2">
        <v>45774</v>
      </c>
      <c r="F398" s="1">
        <v>45781</v>
      </c>
      <c r="G398">
        <v>1</v>
      </c>
      <c r="H398" s="3">
        <v>692</v>
      </c>
      <c r="I398" t="s">
        <v>28</v>
      </c>
      <c r="J398" t="s">
        <v>550</v>
      </c>
      <c r="K398" t="s">
        <v>19</v>
      </c>
    </row>
    <row r="399" spans="1:11" x14ac:dyDescent="0.35">
      <c r="A399">
        <v>397</v>
      </c>
      <c r="B399" t="s">
        <v>443</v>
      </c>
      <c r="C399" t="s">
        <v>17</v>
      </c>
      <c r="D399" t="s">
        <v>64</v>
      </c>
      <c r="E399" s="2">
        <v>45861</v>
      </c>
      <c r="F399" s="1">
        <v>45869</v>
      </c>
      <c r="G399">
        <v>6</v>
      </c>
      <c r="H399" s="3">
        <v>366</v>
      </c>
      <c r="I399" t="s">
        <v>14</v>
      </c>
      <c r="J399" t="s">
        <v>551</v>
      </c>
      <c r="K399" t="s">
        <v>46</v>
      </c>
    </row>
    <row r="400" spans="1:11" x14ac:dyDescent="0.35">
      <c r="A400">
        <v>398</v>
      </c>
      <c r="B400" t="s">
        <v>444</v>
      </c>
      <c r="C400" t="s">
        <v>17</v>
      </c>
      <c r="D400" t="s">
        <v>18</v>
      </c>
      <c r="E400" s="2">
        <v>45661</v>
      </c>
      <c r="F400" s="1">
        <v>45668</v>
      </c>
      <c r="G400">
        <v>2</v>
      </c>
      <c r="H400" s="3">
        <v>132</v>
      </c>
      <c r="I400" t="s">
        <v>28</v>
      </c>
      <c r="J400" t="s">
        <v>550</v>
      </c>
      <c r="K400" t="s">
        <v>29</v>
      </c>
    </row>
    <row r="401" spans="1:11" x14ac:dyDescent="0.35">
      <c r="A401">
        <v>399</v>
      </c>
      <c r="B401" t="s">
        <v>445</v>
      </c>
      <c r="C401" t="s">
        <v>12</v>
      </c>
      <c r="D401" t="s">
        <v>13</v>
      </c>
      <c r="E401" s="2">
        <v>45678</v>
      </c>
      <c r="F401" s="1">
        <v>45693</v>
      </c>
      <c r="G401">
        <v>1</v>
      </c>
      <c r="H401" s="3">
        <v>102</v>
      </c>
      <c r="I401" t="s">
        <v>28</v>
      </c>
      <c r="J401" t="s">
        <v>551</v>
      </c>
      <c r="K401" t="s">
        <v>19</v>
      </c>
    </row>
    <row r="402" spans="1:11" x14ac:dyDescent="0.35">
      <c r="A402">
        <v>400</v>
      </c>
      <c r="B402" t="s">
        <v>446</v>
      </c>
      <c r="C402" t="s">
        <v>21</v>
      </c>
      <c r="D402" t="s">
        <v>22</v>
      </c>
      <c r="E402" s="2">
        <v>45939</v>
      </c>
      <c r="F402" s="1">
        <v>45949</v>
      </c>
      <c r="G402">
        <v>5</v>
      </c>
      <c r="H402" s="3">
        <v>644</v>
      </c>
      <c r="I402" t="s">
        <v>14</v>
      </c>
      <c r="J402" t="s">
        <v>33</v>
      </c>
      <c r="K402" t="s">
        <v>29</v>
      </c>
    </row>
    <row r="403" spans="1:11" x14ac:dyDescent="0.35">
      <c r="A403">
        <v>401</v>
      </c>
      <c r="B403" t="s">
        <v>447</v>
      </c>
      <c r="C403" t="s">
        <v>31</v>
      </c>
      <c r="D403" t="s">
        <v>32</v>
      </c>
      <c r="E403" s="2">
        <v>45728</v>
      </c>
      <c r="F403" s="1">
        <v>45734</v>
      </c>
      <c r="G403">
        <v>7</v>
      </c>
      <c r="H403" s="3">
        <v>171</v>
      </c>
      <c r="I403" t="s">
        <v>28</v>
      </c>
      <c r="J403" t="s">
        <v>549</v>
      </c>
      <c r="K403" t="s">
        <v>15</v>
      </c>
    </row>
    <row r="404" spans="1:11" x14ac:dyDescent="0.35">
      <c r="A404">
        <v>402</v>
      </c>
      <c r="B404" t="s">
        <v>448</v>
      </c>
      <c r="C404" t="s">
        <v>21</v>
      </c>
      <c r="D404" t="s">
        <v>83</v>
      </c>
      <c r="E404" s="2">
        <v>45901</v>
      </c>
      <c r="F404" s="1">
        <v>45903</v>
      </c>
      <c r="G404">
        <v>8</v>
      </c>
      <c r="H404" s="3">
        <v>204</v>
      </c>
      <c r="I404" t="s">
        <v>28</v>
      </c>
      <c r="J404" t="s">
        <v>33</v>
      </c>
      <c r="K404" t="s">
        <v>15</v>
      </c>
    </row>
    <row r="405" spans="1:11" x14ac:dyDescent="0.35">
      <c r="A405">
        <v>403</v>
      </c>
      <c r="B405" t="s">
        <v>449</v>
      </c>
      <c r="C405" t="s">
        <v>24</v>
      </c>
      <c r="D405" t="s">
        <v>70</v>
      </c>
      <c r="E405" s="2">
        <v>45975</v>
      </c>
      <c r="F405" s="1">
        <v>45985</v>
      </c>
      <c r="G405">
        <v>1</v>
      </c>
      <c r="H405" s="3">
        <v>410</v>
      </c>
      <c r="I405" t="s">
        <v>28</v>
      </c>
      <c r="J405" t="s">
        <v>549</v>
      </c>
      <c r="K405" t="s">
        <v>19</v>
      </c>
    </row>
    <row r="406" spans="1:11" x14ac:dyDescent="0.35">
      <c r="A406">
        <v>404</v>
      </c>
      <c r="B406" t="s">
        <v>450</v>
      </c>
      <c r="C406" t="s">
        <v>24</v>
      </c>
      <c r="D406" t="s">
        <v>38</v>
      </c>
      <c r="E406" s="2">
        <v>45782</v>
      </c>
      <c r="F406" s="1">
        <v>45785</v>
      </c>
      <c r="G406">
        <v>2</v>
      </c>
      <c r="H406" s="3">
        <v>874</v>
      </c>
      <c r="I406" t="s">
        <v>14</v>
      </c>
      <c r="J406" t="s">
        <v>551</v>
      </c>
      <c r="K406" t="s">
        <v>29</v>
      </c>
    </row>
    <row r="407" spans="1:11" x14ac:dyDescent="0.35">
      <c r="A407">
        <v>405</v>
      </c>
      <c r="B407" t="s">
        <v>451</v>
      </c>
      <c r="C407" t="s">
        <v>17</v>
      </c>
      <c r="D407" t="s">
        <v>64</v>
      </c>
      <c r="E407" s="2">
        <v>45707</v>
      </c>
      <c r="F407" s="1">
        <v>45711</v>
      </c>
      <c r="G407">
        <v>7</v>
      </c>
      <c r="H407" s="3">
        <v>855</v>
      </c>
      <c r="I407" t="s">
        <v>28</v>
      </c>
      <c r="J407" t="s">
        <v>550</v>
      </c>
      <c r="K407" t="s">
        <v>15</v>
      </c>
    </row>
    <row r="408" spans="1:11" x14ac:dyDescent="0.35">
      <c r="A408">
        <v>406</v>
      </c>
      <c r="B408" t="s">
        <v>452</v>
      </c>
      <c r="C408" t="s">
        <v>31</v>
      </c>
      <c r="D408" t="s">
        <v>50</v>
      </c>
      <c r="E408" s="2">
        <v>45753</v>
      </c>
      <c r="F408" s="1">
        <v>45760</v>
      </c>
      <c r="G408">
        <v>1</v>
      </c>
      <c r="H408" s="3">
        <v>386</v>
      </c>
      <c r="I408" t="s">
        <v>14</v>
      </c>
      <c r="J408" t="s">
        <v>551</v>
      </c>
      <c r="K408" t="s">
        <v>19</v>
      </c>
    </row>
    <row r="409" spans="1:11" x14ac:dyDescent="0.35">
      <c r="A409">
        <v>407</v>
      </c>
      <c r="B409" t="s">
        <v>453</v>
      </c>
      <c r="C409" t="s">
        <v>17</v>
      </c>
      <c r="D409" t="s">
        <v>56</v>
      </c>
      <c r="E409" s="2">
        <v>45732</v>
      </c>
      <c r="F409" s="1">
        <v>45743</v>
      </c>
      <c r="G409">
        <v>9</v>
      </c>
      <c r="H409" s="3">
        <v>309</v>
      </c>
      <c r="I409" t="s">
        <v>28</v>
      </c>
      <c r="J409" t="s">
        <v>547</v>
      </c>
      <c r="K409" t="s">
        <v>46</v>
      </c>
    </row>
    <row r="410" spans="1:11" x14ac:dyDescent="0.35">
      <c r="A410">
        <v>408</v>
      </c>
      <c r="B410" t="s">
        <v>454</v>
      </c>
      <c r="C410" t="s">
        <v>31</v>
      </c>
      <c r="D410" t="s">
        <v>32</v>
      </c>
      <c r="E410" s="2">
        <v>45709</v>
      </c>
      <c r="F410" s="1">
        <v>45719</v>
      </c>
      <c r="G410">
        <v>3</v>
      </c>
      <c r="H410" s="3">
        <v>97</v>
      </c>
      <c r="I410" t="s">
        <v>14</v>
      </c>
      <c r="J410" t="s">
        <v>550</v>
      </c>
      <c r="K410" t="s">
        <v>15</v>
      </c>
    </row>
    <row r="411" spans="1:11" x14ac:dyDescent="0.35">
      <c r="A411">
        <v>409</v>
      </c>
      <c r="B411" t="s">
        <v>455</v>
      </c>
      <c r="C411" t="s">
        <v>17</v>
      </c>
      <c r="D411" t="s">
        <v>56</v>
      </c>
      <c r="E411" s="2">
        <v>45970</v>
      </c>
      <c r="F411" s="1">
        <v>45981</v>
      </c>
      <c r="G411">
        <v>4</v>
      </c>
      <c r="H411" s="3">
        <v>180</v>
      </c>
      <c r="I411" t="s">
        <v>28</v>
      </c>
      <c r="J411" t="s">
        <v>549</v>
      </c>
      <c r="K411" t="s">
        <v>46</v>
      </c>
    </row>
    <row r="412" spans="1:11" x14ac:dyDescent="0.35">
      <c r="A412">
        <v>410</v>
      </c>
      <c r="B412" t="s">
        <v>456</v>
      </c>
      <c r="C412" t="s">
        <v>21</v>
      </c>
      <c r="D412" t="s">
        <v>22</v>
      </c>
      <c r="E412" s="2">
        <v>45836</v>
      </c>
      <c r="F412" s="1">
        <v>45842</v>
      </c>
      <c r="G412">
        <v>1</v>
      </c>
      <c r="H412" s="3">
        <v>187</v>
      </c>
      <c r="I412" t="s">
        <v>28</v>
      </c>
      <c r="J412" t="s">
        <v>551</v>
      </c>
      <c r="K412" t="s">
        <v>19</v>
      </c>
    </row>
    <row r="413" spans="1:11" x14ac:dyDescent="0.35">
      <c r="A413">
        <v>411</v>
      </c>
      <c r="B413" t="s">
        <v>457</v>
      </c>
      <c r="C413" t="s">
        <v>31</v>
      </c>
      <c r="D413" t="s">
        <v>76</v>
      </c>
      <c r="E413" s="2">
        <v>45926</v>
      </c>
      <c r="F413" s="1">
        <v>45934</v>
      </c>
      <c r="G413">
        <v>9</v>
      </c>
      <c r="H413" s="3">
        <v>286</v>
      </c>
      <c r="I413" t="s">
        <v>28</v>
      </c>
      <c r="J413" t="s">
        <v>33</v>
      </c>
      <c r="K413" t="s">
        <v>46</v>
      </c>
    </row>
    <row r="414" spans="1:11" x14ac:dyDescent="0.35">
      <c r="A414">
        <v>412</v>
      </c>
      <c r="B414" t="s">
        <v>458</v>
      </c>
      <c r="C414" t="s">
        <v>31</v>
      </c>
      <c r="D414" t="s">
        <v>32</v>
      </c>
      <c r="E414" s="2">
        <v>45675</v>
      </c>
      <c r="F414" s="1">
        <v>45688</v>
      </c>
      <c r="G414">
        <v>6</v>
      </c>
      <c r="H414" s="3">
        <v>541</v>
      </c>
      <c r="I414" t="s">
        <v>28</v>
      </c>
      <c r="J414" t="s">
        <v>551</v>
      </c>
      <c r="K414" t="s">
        <v>15</v>
      </c>
    </row>
    <row r="415" spans="1:11" x14ac:dyDescent="0.35">
      <c r="A415">
        <v>413</v>
      </c>
      <c r="B415" t="s">
        <v>459</v>
      </c>
      <c r="C415" t="s">
        <v>17</v>
      </c>
      <c r="D415" t="s">
        <v>44</v>
      </c>
      <c r="E415" s="2">
        <v>45850</v>
      </c>
      <c r="F415" s="1">
        <v>45858</v>
      </c>
      <c r="G415">
        <v>8</v>
      </c>
      <c r="H415" s="3">
        <v>779</v>
      </c>
      <c r="I415" t="s">
        <v>14</v>
      </c>
      <c r="J415" t="s">
        <v>550</v>
      </c>
      <c r="K415" t="s">
        <v>29</v>
      </c>
    </row>
    <row r="416" spans="1:11" x14ac:dyDescent="0.35">
      <c r="A416">
        <v>414</v>
      </c>
      <c r="B416" t="s">
        <v>460</v>
      </c>
      <c r="C416" t="s">
        <v>12</v>
      </c>
      <c r="D416" t="s">
        <v>58</v>
      </c>
      <c r="E416" s="2">
        <v>45909</v>
      </c>
      <c r="F416" s="1">
        <v>45911</v>
      </c>
      <c r="G416">
        <v>4</v>
      </c>
      <c r="H416" s="3">
        <v>249</v>
      </c>
      <c r="I416" t="s">
        <v>28</v>
      </c>
      <c r="J416" t="s">
        <v>551</v>
      </c>
      <c r="K416" t="s">
        <v>15</v>
      </c>
    </row>
    <row r="417" spans="1:11" x14ac:dyDescent="0.35">
      <c r="A417">
        <v>415</v>
      </c>
      <c r="B417" t="s">
        <v>461</v>
      </c>
      <c r="C417" t="s">
        <v>12</v>
      </c>
      <c r="D417" t="s">
        <v>27</v>
      </c>
      <c r="E417" s="2">
        <v>45854</v>
      </c>
      <c r="F417" s="1">
        <v>45867</v>
      </c>
      <c r="G417">
        <v>2</v>
      </c>
      <c r="H417" s="3">
        <v>146</v>
      </c>
      <c r="I417" t="s">
        <v>28</v>
      </c>
      <c r="J417" t="s">
        <v>547</v>
      </c>
      <c r="K417" t="s">
        <v>46</v>
      </c>
    </row>
    <row r="418" spans="1:11" x14ac:dyDescent="0.35">
      <c r="A418">
        <v>416</v>
      </c>
      <c r="B418" t="s">
        <v>462</v>
      </c>
      <c r="C418" t="s">
        <v>24</v>
      </c>
      <c r="D418" t="s">
        <v>25</v>
      </c>
      <c r="E418" s="2">
        <v>45665</v>
      </c>
      <c r="F418" s="1">
        <v>45678</v>
      </c>
      <c r="G418">
        <v>1</v>
      </c>
      <c r="H418" s="3">
        <v>333</v>
      </c>
      <c r="I418" t="s">
        <v>28</v>
      </c>
      <c r="J418" t="s">
        <v>33</v>
      </c>
      <c r="K418" t="s">
        <v>15</v>
      </c>
    </row>
    <row r="419" spans="1:11" x14ac:dyDescent="0.35">
      <c r="A419">
        <v>417</v>
      </c>
      <c r="B419" t="s">
        <v>463</v>
      </c>
      <c r="C419" t="s">
        <v>24</v>
      </c>
      <c r="D419" t="s">
        <v>38</v>
      </c>
      <c r="E419" s="2">
        <v>45897</v>
      </c>
      <c r="F419" s="1">
        <v>45904</v>
      </c>
      <c r="G419">
        <v>9</v>
      </c>
      <c r="H419" s="3">
        <v>687</v>
      </c>
      <c r="I419" t="s">
        <v>28</v>
      </c>
      <c r="J419" t="s">
        <v>547</v>
      </c>
      <c r="K419" t="s">
        <v>29</v>
      </c>
    </row>
    <row r="420" spans="1:11" x14ac:dyDescent="0.35">
      <c r="A420">
        <v>418</v>
      </c>
      <c r="B420" t="s">
        <v>464</v>
      </c>
      <c r="C420" t="s">
        <v>21</v>
      </c>
      <c r="D420" t="s">
        <v>83</v>
      </c>
      <c r="E420" s="2">
        <v>45847</v>
      </c>
      <c r="F420" s="1">
        <v>45857</v>
      </c>
      <c r="G420">
        <v>6</v>
      </c>
      <c r="H420" s="3">
        <v>342</v>
      </c>
      <c r="I420" t="s">
        <v>14</v>
      </c>
      <c r="J420" t="s">
        <v>33</v>
      </c>
      <c r="K420" t="s">
        <v>29</v>
      </c>
    </row>
    <row r="421" spans="1:11" x14ac:dyDescent="0.35">
      <c r="A421">
        <v>419</v>
      </c>
      <c r="B421" t="s">
        <v>465</v>
      </c>
      <c r="C421" t="s">
        <v>31</v>
      </c>
      <c r="D421" t="s">
        <v>76</v>
      </c>
      <c r="E421" s="2">
        <v>45972</v>
      </c>
      <c r="F421" s="1">
        <v>45977</v>
      </c>
      <c r="G421">
        <v>6</v>
      </c>
      <c r="H421" s="3">
        <v>461</v>
      </c>
      <c r="I421" t="s">
        <v>14</v>
      </c>
      <c r="J421" t="s">
        <v>550</v>
      </c>
      <c r="K421" t="s">
        <v>15</v>
      </c>
    </row>
    <row r="422" spans="1:11" x14ac:dyDescent="0.35">
      <c r="A422">
        <v>420</v>
      </c>
      <c r="B422" t="s">
        <v>466</v>
      </c>
      <c r="C422" t="s">
        <v>31</v>
      </c>
      <c r="D422" t="s">
        <v>50</v>
      </c>
      <c r="E422" s="2">
        <v>45707</v>
      </c>
      <c r="F422" s="1">
        <v>45717</v>
      </c>
      <c r="G422">
        <v>4</v>
      </c>
      <c r="H422" s="3">
        <v>371</v>
      </c>
      <c r="I422" t="s">
        <v>28</v>
      </c>
      <c r="J422" t="s">
        <v>549</v>
      </c>
      <c r="K422" t="s">
        <v>46</v>
      </c>
    </row>
    <row r="423" spans="1:11" x14ac:dyDescent="0.35">
      <c r="A423">
        <v>421</v>
      </c>
      <c r="B423" t="s">
        <v>467</v>
      </c>
      <c r="C423" t="s">
        <v>17</v>
      </c>
      <c r="D423" t="s">
        <v>56</v>
      </c>
      <c r="E423" s="2">
        <v>45698</v>
      </c>
      <c r="F423" s="1">
        <v>45707</v>
      </c>
      <c r="G423">
        <v>1</v>
      </c>
      <c r="H423" s="3">
        <v>200</v>
      </c>
      <c r="I423" t="s">
        <v>28</v>
      </c>
      <c r="J423" t="s">
        <v>549</v>
      </c>
      <c r="K423" t="s">
        <v>19</v>
      </c>
    </row>
    <row r="424" spans="1:11" x14ac:dyDescent="0.35">
      <c r="A424">
        <v>422</v>
      </c>
      <c r="B424" t="s">
        <v>468</v>
      </c>
      <c r="C424" t="s">
        <v>12</v>
      </c>
      <c r="D424" t="s">
        <v>13</v>
      </c>
      <c r="E424" s="2">
        <v>45694</v>
      </c>
      <c r="F424" s="1">
        <v>45703</v>
      </c>
      <c r="G424">
        <v>3</v>
      </c>
      <c r="H424" s="3">
        <v>356</v>
      </c>
      <c r="I424" t="s">
        <v>14</v>
      </c>
      <c r="J424" t="s">
        <v>549</v>
      </c>
      <c r="K424" t="s">
        <v>46</v>
      </c>
    </row>
    <row r="425" spans="1:11" x14ac:dyDescent="0.35">
      <c r="A425">
        <v>423</v>
      </c>
      <c r="B425" t="s">
        <v>469</v>
      </c>
      <c r="C425" t="s">
        <v>17</v>
      </c>
      <c r="D425" t="s">
        <v>18</v>
      </c>
      <c r="E425" s="2">
        <v>45720</v>
      </c>
      <c r="F425" s="1">
        <v>45721</v>
      </c>
      <c r="G425">
        <v>4</v>
      </c>
      <c r="H425" s="3">
        <v>587</v>
      </c>
      <c r="I425" t="s">
        <v>14</v>
      </c>
      <c r="J425" t="s">
        <v>547</v>
      </c>
      <c r="K425" t="s">
        <v>46</v>
      </c>
    </row>
    <row r="426" spans="1:11" x14ac:dyDescent="0.35">
      <c r="A426">
        <v>424</v>
      </c>
      <c r="B426" t="s">
        <v>470</v>
      </c>
      <c r="C426" t="s">
        <v>17</v>
      </c>
      <c r="D426" t="s">
        <v>18</v>
      </c>
      <c r="E426" s="2">
        <v>45835</v>
      </c>
      <c r="F426" s="1">
        <v>45843</v>
      </c>
      <c r="G426">
        <v>4</v>
      </c>
      <c r="H426" s="3">
        <v>441</v>
      </c>
      <c r="I426" t="s">
        <v>14</v>
      </c>
      <c r="J426" t="s">
        <v>33</v>
      </c>
      <c r="K426" t="s">
        <v>15</v>
      </c>
    </row>
    <row r="427" spans="1:11" x14ac:dyDescent="0.35">
      <c r="A427">
        <v>425</v>
      </c>
      <c r="B427" t="s">
        <v>471</v>
      </c>
      <c r="C427" t="s">
        <v>17</v>
      </c>
      <c r="D427" t="s">
        <v>64</v>
      </c>
      <c r="E427" s="2">
        <v>46013</v>
      </c>
      <c r="F427" s="1">
        <v>46022</v>
      </c>
      <c r="G427">
        <v>8</v>
      </c>
      <c r="H427" s="3">
        <v>953</v>
      </c>
      <c r="I427" t="s">
        <v>14</v>
      </c>
      <c r="J427" t="s">
        <v>549</v>
      </c>
      <c r="K427" t="s">
        <v>29</v>
      </c>
    </row>
    <row r="428" spans="1:11" x14ac:dyDescent="0.35">
      <c r="A428">
        <v>426</v>
      </c>
      <c r="B428" t="s">
        <v>472</v>
      </c>
      <c r="C428" t="s">
        <v>31</v>
      </c>
      <c r="D428" t="s">
        <v>32</v>
      </c>
      <c r="E428" s="2">
        <v>45693</v>
      </c>
      <c r="F428" s="1">
        <v>45702</v>
      </c>
      <c r="G428">
        <v>10</v>
      </c>
      <c r="H428" s="3">
        <v>356</v>
      </c>
      <c r="I428" t="s">
        <v>14</v>
      </c>
      <c r="J428" t="s">
        <v>547</v>
      </c>
      <c r="K428" t="s">
        <v>46</v>
      </c>
    </row>
    <row r="429" spans="1:11" x14ac:dyDescent="0.35">
      <c r="A429">
        <v>427</v>
      </c>
      <c r="B429" t="s">
        <v>473</v>
      </c>
      <c r="C429" t="s">
        <v>21</v>
      </c>
      <c r="D429" t="s">
        <v>22</v>
      </c>
      <c r="E429" s="2">
        <v>45862</v>
      </c>
      <c r="F429" s="1">
        <v>45865</v>
      </c>
      <c r="G429">
        <v>9</v>
      </c>
      <c r="H429" s="3">
        <v>855</v>
      </c>
      <c r="I429" t="s">
        <v>28</v>
      </c>
      <c r="J429" t="s">
        <v>33</v>
      </c>
      <c r="K429" t="s">
        <v>19</v>
      </c>
    </row>
    <row r="430" spans="1:11" x14ac:dyDescent="0.35">
      <c r="A430">
        <v>428</v>
      </c>
      <c r="B430" t="s">
        <v>474</v>
      </c>
      <c r="C430" t="s">
        <v>17</v>
      </c>
      <c r="D430" t="s">
        <v>64</v>
      </c>
      <c r="E430" s="2">
        <v>45773</v>
      </c>
      <c r="F430" s="1">
        <v>45787</v>
      </c>
      <c r="G430">
        <v>1</v>
      </c>
      <c r="H430" s="3">
        <v>320</v>
      </c>
      <c r="I430" t="s">
        <v>28</v>
      </c>
      <c r="J430" t="s">
        <v>551</v>
      </c>
      <c r="K430" t="s">
        <v>15</v>
      </c>
    </row>
    <row r="431" spans="1:11" x14ac:dyDescent="0.35">
      <c r="A431">
        <v>429</v>
      </c>
      <c r="B431" t="s">
        <v>475</v>
      </c>
      <c r="C431" t="s">
        <v>21</v>
      </c>
      <c r="D431" t="s">
        <v>83</v>
      </c>
      <c r="E431" s="2">
        <v>46011</v>
      </c>
      <c r="F431" s="1">
        <v>46021</v>
      </c>
      <c r="G431">
        <v>10</v>
      </c>
      <c r="H431" s="3">
        <v>308</v>
      </c>
      <c r="I431" t="s">
        <v>28</v>
      </c>
      <c r="J431" t="s">
        <v>551</v>
      </c>
      <c r="K431" t="s">
        <v>46</v>
      </c>
    </row>
    <row r="432" spans="1:11" x14ac:dyDescent="0.35">
      <c r="A432">
        <v>430</v>
      </c>
      <c r="B432" t="s">
        <v>476</v>
      </c>
      <c r="C432" t="s">
        <v>21</v>
      </c>
      <c r="D432" t="s">
        <v>22</v>
      </c>
      <c r="E432" s="2">
        <v>46007</v>
      </c>
      <c r="F432" s="1">
        <v>46020</v>
      </c>
      <c r="G432">
        <v>8</v>
      </c>
      <c r="H432" s="3">
        <v>259</v>
      </c>
      <c r="I432" t="s">
        <v>28</v>
      </c>
      <c r="J432" t="s">
        <v>549</v>
      </c>
      <c r="K432" t="s">
        <v>29</v>
      </c>
    </row>
    <row r="433" spans="1:11" x14ac:dyDescent="0.35">
      <c r="A433">
        <v>431</v>
      </c>
      <c r="B433" t="s">
        <v>477</v>
      </c>
      <c r="C433" t="s">
        <v>21</v>
      </c>
      <c r="D433" t="s">
        <v>22</v>
      </c>
      <c r="E433" s="2">
        <v>45684</v>
      </c>
      <c r="F433" s="1">
        <v>45686</v>
      </c>
      <c r="G433">
        <v>8</v>
      </c>
      <c r="H433" s="3">
        <v>684</v>
      </c>
      <c r="I433" t="s">
        <v>14</v>
      </c>
      <c r="J433" t="s">
        <v>549</v>
      </c>
      <c r="K433" t="s">
        <v>29</v>
      </c>
    </row>
    <row r="434" spans="1:11" x14ac:dyDescent="0.35">
      <c r="A434">
        <v>432</v>
      </c>
      <c r="B434" t="s">
        <v>478</v>
      </c>
      <c r="C434" t="s">
        <v>21</v>
      </c>
      <c r="D434" t="s">
        <v>83</v>
      </c>
      <c r="E434" s="2">
        <v>45925</v>
      </c>
      <c r="F434" s="1">
        <v>45930</v>
      </c>
      <c r="G434">
        <v>6</v>
      </c>
      <c r="H434" s="3">
        <v>993</v>
      </c>
      <c r="I434" t="s">
        <v>28</v>
      </c>
      <c r="J434" t="s">
        <v>547</v>
      </c>
      <c r="K434" t="s">
        <v>15</v>
      </c>
    </row>
    <row r="435" spans="1:11" x14ac:dyDescent="0.35">
      <c r="A435">
        <v>433</v>
      </c>
      <c r="B435" t="s">
        <v>479</v>
      </c>
      <c r="C435" t="s">
        <v>31</v>
      </c>
      <c r="D435" t="s">
        <v>42</v>
      </c>
      <c r="E435" s="2">
        <v>45798</v>
      </c>
      <c r="F435" s="1">
        <v>45804</v>
      </c>
      <c r="G435">
        <v>1</v>
      </c>
      <c r="H435" s="3">
        <v>773</v>
      </c>
      <c r="I435" t="s">
        <v>28</v>
      </c>
      <c r="J435" t="s">
        <v>33</v>
      </c>
      <c r="K435" t="s">
        <v>15</v>
      </c>
    </row>
    <row r="436" spans="1:11" x14ac:dyDescent="0.35">
      <c r="A436">
        <v>434</v>
      </c>
      <c r="B436" t="s">
        <v>480</v>
      </c>
      <c r="C436" t="s">
        <v>12</v>
      </c>
      <c r="D436" t="s">
        <v>58</v>
      </c>
      <c r="E436" s="2">
        <v>45663</v>
      </c>
      <c r="F436" s="1">
        <v>45669</v>
      </c>
      <c r="G436">
        <v>8</v>
      </c>
      <c r="H436" s="3">
        <v>527</v>
      </c>
      <c r="I436" t="s">
        <v>28</v>
      </c>
      <c r="J436" t="s">
        <v>551</v>
      </c>
      <c r="K436" t="s">
        <v>46</v>
      </c>
    </row>
    <row r="437" spans="1:11" x14ac:dyDescent="0.35">
      <c r="A437">
        <v>435</v>
      </c>
      <c r="B437" t="s">
        <v>481</v>
      </c>
      <c r="C437" t="s">
        <v>21</v>
      </c>
      <c r="D437" t="s">
        <v>83</v>
      </c>
      <c r="E437" s="2">
        <v>45992</v>
      </c>
      <c r="F437" s="1">
        <v>46002</v>
      </c>
      <c r="G437">
        <v>10</v>
      </c>
      <c r="H437" s="3">
        <v>752</v>
      </c>
      <c r="I437" t="s">
        <v>14</v>
      </c>
      <c r="J437" t="s">
        <v>551</v>
      </c>
      <c r="K437" t="s">
        <v>15</v>
      </c>
    </row>
    <row r="438" spans="1:11" x14ac:dyDescent="0.35">
      <c r="A438">
        <v>436</v>
      </c>
      <c r="B438" t="s">
        <v>482</v>
      </c>
      <c r="C438" t="s">
        <v>24</v>
      </c>
      <c r="D438" t="s">
        <v>38</v>
      </c>
      <c r="E438" s="2">
        <v>45988</v>
      </c>
      <c r="F438" s="1">
        <v>45995</v>
      </c>
      <c r="G438">
        <v>1</v>
      </c>
      <c r="H438" s="3">
        <v>821</v>
      </c>
      <c r="I438" t="s">
        <v>14</v>
      </c>
      <c r="J438" t="s">
        <v>549</v>
      </c>
      <c r="K438" t="s">
        <v>15</v>
      </c>
    </row>
    <row r="439" spans="1:11" x14ac:dyDescent="0.35">
      <c r="A439">
        <v>437</v>
      </c>
      <c r="B439" t="s">
        <v>483</v>
      </c>
      <c r="C439" t="s">
        <v>21</v>
      </c>
      <c r="D439" t="s">
        <v>54</v>
      </c>
      <c r="E439" s="2">
        <v>45928</v>
      </c>
      <c r="F439" s="1">
        <v>45934</v>
      </c>
      <c r="G439">
        <v>9</v>
      </c>
      <c r="H439" s="3">
        <v>733</v>
      </c>
      <c r="I439" t="s">
        <v>28</v>
      </c>
      <c r="J439" t="s">
        <v>550</v>
      </c>
      <c r="K439" t="s">
        <v>29</v>
      </c>
    </row>
    <row r="440" spans="1:11" x14ac:dyDescent="0.35">
      <c r="A440">
        <v>438</v>
      </c>
      <c r="B440" t="s">
        <v>484</v>
      </c>
      <c r="C440" t="s">
        <v>24</v>
      </c>
      <c r="D440" t="s">
        <v>70</v>
      </c>
      <c r="E440" s="2">
        <v>45707</v>
      </c>
      <c r="F440" s="1">
        <v>45713</v>
      </c>
      <c r="G440">
        <v>7</v>
      </c>
      <c r="H440" s="3">
        <v>471</v>
      </c>
      <c r="I440" t="s">
        <v>28</v>
      </c>
      <c r="J440" t="s">
        <v>551</v>
      </c>
      <c r="K440" t="s">
        <v>46</v>
      </c>
    </row>
    <row r="441" spans="1:11" x14ac:dyDescent="0.35">
      <c r="A441">
        <v>439</v>
      </c>
      <c r="B441" t="s">
        <v>485</v>
      </c>
      <c r="C441" t="s">
        <v>31</v>
      </c>
      <c r="D441" t="s">
        <v>42</v>
      </c>
      <c r="E441" s="2">
        <v>45738</v>
      </c>
      <c r="F441" s="1">
        <v>45745</v>
      </c>
      <c r="G441">
        <v>2</v>
      </c>
      <c r="H441" s="3">
        <v>566</v>
      </c>
      <c r="I441" t="s">
        <v>28</v>
      </c>
      <c r="J441" t="s">
        <v>550</v>
      </c>
      <c r="K441" t="s">
        <v>19</v>
      </c>
    </row>
    <row r="442" spans="1:11" x14ac:dyDescent="0.35">
      <c r="A442">
        <v>440</v>
      </c>
      <c r="B442" t="s">
        <v>486</v>
      </c>
      <c r="C442" t="s">
        <v>21</v>
      </c>
      <c r="D442" t="s">
        <v>22</v>
      </c>
      <c r="E442" s="2">
        <v>45839</v>
      </c>
      <c r="F442" s="1">
        <v>45846</v>
      </c>
      <c r="G442">
        <v>1</v>
      </c>
      <c r="H442" s="3">
        <v>284</v>
      </c>
      <c r="I442" t="s">
        <v>14</v>
      </c>
      <c r="J442" t="s">
        <v>550</v>
      </c>
      <c r="K442" t="s">
        <v>46</v>
      </c>
    </row>
    <row r="443" spans="1:11" x14ac:dyDescent="0.35">
      <c r="A443">
        <v>441</v>
      </c>
      <c r="B443" t="s">
        <v>487</v>
      </c>
      <c r="C443" t="s">
        <v>12</v>
      </c>
      <c r="D443" t="s">
        <v>13</v>
      </c>
      <c r="E443" s="2">
        <v>45886</v>
      </c>
      <c r="F443" s="1">
        <v>45887</v>
      </c>
      <c r="G443">
        <v>8</v>
      </c>
      <c r="H443" s="3">
        <v>48</v>
      </c>
      <c r="I443" t="s">
        <v>14</v>
      </c>
      <c r="J443" t="s">
        <v>33</v>
      </c>
      <c r="K443" t="s">
        <v>46</v>
      </c>
    </row>
    <row r="444" spans="1:11" x14ac:dyDescent="0.35">
      <c r="A444">
        <v>442</v>
      </c>
      <c r="B444" t="s">
        <v>488</v>
      </c>
      <c r="C444" t="s">
        <v>21</v>
      </c>
      <c r="D444" t="s">
        <v>22</v>
      </c>
      <c r="E444" s="2">
        <v>45874</v>
      </c>
      <c r="F444" s="1">
        <v>45880</v>
      </c>
      <c r="G444">
        <v>3</v>
      </c>
      <c r="H444" s="3">
        <v>262</v>
      </c>
      <c r="I444" t="s">
        <v>28</v>
      </c>
      <c r="J444" t="s">
        <v>33</v>
      </c>
      <c r="K444" t="s">
        <v>29</v>
      </c>
    </row>
    <row r="445" spans="1:11" x14ac:dyDescent="0.35">
      <c r="A445">
        <v>443</v>
      </c>
      <c r="B445" t="s">
        <v>489</v>
      </c>
      <c r="C445" t="s">
        <v>21</v>
      </c>
      <c r="D445" t="s">
        <v>40</v>
      </c>
      <c r="E445" s="2">
        <v>45716</v>
      </c>
      <c r="F445" s="1">
        <v>45726</v>
      </c>
      <c r="G445">
        <v>8</v>
      </c>
      <c r="H445" s="3">
        <v>733</v>
      </c>
      <c r="I445" t="s">
        <v>14</v>
      </c>
      <c r="J445" t="s">
        <v>551</v>
      </c>
      <c r="K445" t="s">
        <v>46</v>
      </c>
    </row>
    <row r="446" spans="1:11" x14ac:dyDescent="0.35">
      <c r="A446">
        <v>444</v>
      </c>
      <c r="B446" t="s">
        <v>490</v>
      </c>
      <c r="C446" t="s">
        <v>21</v>
      </c>
      <c r="D446" t="s">
        <v>22</v>
      </c>
      <c r="E446" s="2">
        <v>45758</v>
      </c>
      <c r="F446" s="1">
        <v>45761</v>
      </c>
      <c r="G446">
        <v>8</v>
      </c>
      <c r="H446" s="3">
        <v>258</v>
      </c>
      <c r="I446" t="s">
        <v>14</v>
      </c>
      <c r="J446" t="s">
        <v>547</v>
      </c>
      <c r="K446" t="s">
        <v>15</v>
      </c>
    </row>
    <row r="447" spans="1:11" x14ac:dyDescent="0.35">
      <c r="A447">
        <v>445</v>
      </c>
      <c r="B447" t="s">
        <v>491</v>
      </c>
      <c r="C447" t="s">
        <v>21</v>
      </c>
      <c r="D447" t="s">
        <v>22</v>
      </c>
      <c r="E447" s="2">
        <v>45742</v>
      </c>
      <c r="F447" s="1">
        <v>45748</v>
      </c>
      <c r="G447">
        <v>10</v>
      </c>
      <c r="H447" s="3">
        <v>405</v>
      </c>
      <c r="I447" t="s">
        <v>14</v>
      </c>
      <c r="J447" t="s">
        <v>33</v>
      </c>
      <c r="K447" t="s">
        <v>46</v>
      </c>
    </row>
    <row r="448" spans="1:11" x14ac:dyDescent="0.35">
      <c r="A448">
        <v>446</v>
      </c>
      <c r="B448" t="s">
        <v>492</v>
      </c>
      <c r="C448" t="s">
        <v>21</v>
      </c>
      <c r="D448" t="s">
        <v>83</v>
      </c>
      <c r="E448" s="2">
        <v>45924</v>
      </c>
      <c r="F448" s="1">
        <v>45925</v>
      </c>
      <c r="G448">
        <v>6</v>
      </c>
      <c r="H448" s="3">
        <v>252</v>
      </c>
      <c r="I448" t="s">
        <v>14</v>
      </c>
      <c r="J448" t="s">
        <v>551</v>
      </c>
      <c r="K448" t="s">
        <v>15</v>
      </c>
    </row>
    <row r="449" spans="1:11" x14ac:dyDescent="0.35">
      <c r="A449">
        <v>447</v>
      </c>
      <c r="B449" t="s">
        <v>493</v>
      </c>
      <c r="C449" t="s">
        <v>31</v>
      </c>
      <c r="D449" t="s">
        <v>42</v>
      </c>
      <c r="E449" s="2">
        <v>45965</v>
      </c>
      <c r="F449" s="1">
        <v>45971</v>
      </c>
      <c r="G449">
        <v>10</v>
      </c>
      <c r="H449" s="3">
        <v>85</v>
      </c>
      <c r="I449" t="s">
        <v>14</v>
      </c>
      <c r="J449" t="s">
        <v>547</v>
      </c>
      <c r="K449" t="s">
        <v>29</v>
      </c>
    </row>
    <row r="450" spans="1:11" x14ac:dyDescent="0.35">
      <c r="A450">
        <v>448</v>
      </c>
      <c r="B450" t="s">
        <v>494</v>
      </c>
      <c r="C450" t="s">
        <v>31</v>
      </c>
      <c r="D450" t="s">
        <v>42</v>
      </c>
      <c r="E450" s="2">
        <v>45768</v>
      </c>
      <c r="F450" s="1">
        <v>45772</v>
      </c>
      <c r="G450">
        <v>9</v>
      </c>
      <c r="H450" s="3">
        <v>67</v>
      </c>
      <c r="I450" t="s">
        <v>14</v>
      </c>
      <c r="J450" t="s">
        <v>551</v>
      </c>
      <c r="K450" t="s">
        <v>15</v>
      </c>
    </row>
    <row r="451" spans="1:11" x14ac:dyDescent="0.35">
      <c r="A451">
        <v>449</v>
      </c>
      <c r="B451" t="s">
        <v>495</v>
      </c>
      <c r="C451" t="s">
        <v>21</v>
      </c>
      <c r="D451" t="s">
        <v>54</v>
      </c>
      <c r="E451" s="2">
        <v>45812</v>
      </c>
      <c r="F451" s="1">
        <v>45818</v>
      </c>
      <c r="G451">
        <v>3</v>
      </c>
      <c r="H451" s="3">
        <v>723</v>
      </c>
      <c r="I451" t="s">
        <v>14</v>
      </c>
      <c r="J451" t="s">
        <v>551</v>
      </c>
      <c r="K451" t="s">
        <v>46</v>
      </c>
    </row>
    <row r="452" spans="1:11" x14ac:dyDescent="0.35">
      <c r="A452">
        <v>450</v>
      </c>
      <c r="B452" t="s">
        <v>496</v>
      </c>
      <c r="C452" t="s">
        <v>31</v>
      </c>
      <c r="D452" t="s">
        <v>32</v>
      </c>
      <c r="E452" s="2">
        <v>45762</v>
      </c>
      <c r="F452" s="1">
        <v>45766</v>
      </c>
      <c r="G452">
        <v>2</v>
      </c>
      <c r="H452" s="3">
        <v>919</v>
      </c>
      <c r="I452" t="s">
        <v>14</v>
      </c>
      <c r="J452" t="s">
        <v>551</v>
      </c>
      <c r="K452" t="s">
        <v>19</v>
      </c>
    </row>
    <row r="453" spans="1:11" x14ac:dyDescent="0.35">
      <c r="A453">
        <v>451</v>
      </c>
      <c r="B453" t="s">
        <v>497</v>
      </c>
      <c r="C453" t="s">
        <v>12</v>
      </c>
      <c r="D453" t="s">
        <v>58</v>
      </c>
      <c r="E453" s="2">
        <v>45871</v>
      </c>
      <c r="F453" s="1">
        <v>45877</v>
      </c>
      <c r="G453">
        <v>2</v>
      </c>
      <c r="H453" s="3">
        <v>315</v>
      </c>
      <c r="I453" t="s">
        <v>14</v>
      </c>
      <c r="J453" t="s">
        <v>33</v>
      </c>
      <c r="K453" t="s">
        <v>46</v>
      </c>
    </row>
    <row r="454" spans="1:11" x14ac:dyDescent="0.35">
      <c r="A454">
        <v>452</v>
      </c>
      <c r="B454" t="s">
        <v>498</v>
      </c>
      <c r="C454" t="s">
        <v>12</v>
      </c>
      <c r="D454" t="s">
        <v>36</v>
      </c>
      <c r="E454" s="2">
        <v>45739</v>
      </c>
      <c r="F454" s="1">
        <v>45745</v>
      </c>
      <c r="G454">
        <v>3</v>
      </c>
      <c r="H454" s="3">
        <v>561</v>
      </c>
      <c r="I454" t="s">
        <v>14</v>
      </c>
      <c r="J454" t="s">
        <v>33</v>
      </c>
      <c r="K454" t="s">
        <v>29</v>
      </c>
    </row>
    <row r="455" spans="1:11" x14ac:dyDescent="0.35">
      <c r="A455">
        <v>453</v>
      </c>
      <c r="B455" t="s">
        <v>499</v>
      </c>
      <c r="C455" t="s">
        <v>12</v>
      </c>
      <c r="D455" t="s">
        <v>13</v>
      </c>
      <c r="E455" s="2">
        <v>45834</v>
      </c>
      <c r="F455" s="1">
        <v>45838</v>
      </c>
      <c r="G455">
        <v>1</v>
      </c>
      <c r="H455" s="3">
        <v>934</v>
      </c>
      <c r="I455" t="s">
        <v>14</v>
      </c>
      <c r="J455" t="s">
        <v>33</v>
      </c>
      <c r="K455" t="s">
        <v>15</v>
      </c>
    </row>
    <row r="456" spans="1:11" x14ac:dyDescent="0.35">
      <c r="A456">
        <v>454</v>
      </c>
      <c r="B456" t="s">
        <v>500</v>
      </c>
      <c r="C456" t="s">
        <v>12</v>
      </c>
      <c r="D456" t="s">
        <v>58</v>
      </c>
      <c r="E456" s="2">
        <v>46008</v>
      </c>
      <c r="F456" s="1">
        <v>46013</v>
      </c>
      <c r="G456">
        <v>1</v>
      </c>
      <c r="H456" s="3">
        <v>979</v>
      </c>
      <c r="I456" t="s">
        <v>28</v>
      </c>
      <c r="J456" t="s">
        <v>551</v>
      </c>
      <c r="K456" t="s">
        <v>29</v>
      </c>
    </row>
    <row r="457" spans="1:11" x14ac:dyDescent="0.35">
      <c r="A457">
        <v>455</v>
      </c>
      <c r="B457" t="s">
        <v>501</v>
      </c>
      <c r="C457" t="s">
        <v>31</v>
      </c>
      <c r="D457" t="s">
        <v>32</v>
      </c>
      <c r="E457" s="2">
        <v>45917</v>
      </c>
      <c r="F457" s="1">
        <v>45923</v>
      </c>
      <c r="G457">
        <v>1</v>
      </c>
      <c r="H457" s="3">
        <v>805</v>
      </c>
      <c r="I457" t="s">
        <v>28</v>
      </c>
      <c r="J457" t="s">
        <v>549</v>
      </c>
      <c r="K457" t="s">
        <v>29</v>
      </c>
    </row>
    <row r="458" spans="1:11" x14ac:dyDescent="0.35">
      <c r="A458">
        <v>456</v>
      </c>
      <c r="B458" t="s">
        <v>502</v>
      </c>
      <c r="C458" t="s">
        <v>17</v>
      </c>
      <c r="D458" t="s">
        <v>18</v>
      </c>
      <c r="E458" s="2">
        <v>45666</v>
      </c>
      <c r="F458" s="1">
        <v>45673</v>
      </c>
      <c r="G458">
        <v>3</v>
      </c>
      <c r="H458" s="3">
        <v>319</v>
      </c>
      <c r="I458" t="s">
        <v>14</v>
      </c>
      <c r="J458" t="s">
        <v>551</v>
      </c>
      <c r="K458" t="s">
        <v>46</v>
      </c>
    </row>
    <row r="459" spans="1:11" x14ac:dyDescent="0.35">
      <c r="A459">
        <v>457</v>
      </c>
      <c r="B459" t="s">
        <v>503</v>
      </c>
      <c r="C459" t="s">
        <v>17</v>
      </c>
      <c r="D459" t="s">
        <v>44</v>
      </c>
      <c r="E459" s="2">
        <v>45779</v>
      </c>
      <c r="F459" s="1">
        <v>45789</v>
      </c>
      <c r="G459">
        <v>4</v>
      </c>
      <c r="H459" s="3">
        <v>872</v>
      </c>
      <c r="I459" t="s">
        <v>14</v>
      </c>
      <c r="J459" t="s">
        <v>550</v>
      </c>
      <c r="K459" t="s">
        <v>29</v>
      </c>
    </row>
    <row r="460" spans="1:11" x14ac:dyDescent="0.35">
      <c r="A460">
        <v>458</v>
      </c>
      <c r="B460" t="s">
        <v>504</v>
      </c>
      <c r="C460" t="s">
        <v>24</v>
      </c>
      <c r="D460" t="s">
        <v>70</v>
      </c>
      <c r="E460" s="2">
        <v>45728</v>
      </c>
      <c r="F460" s="1">
        <v>45732</v>
      </c>
      <c r="G460">
        <v>3</v>
      </c>
      <c r="H460" s="3">
        <v>154</v>
      </c>
      <c r="I460" t="s">
        <v>28</v>
      </c>
      <c r="J460" t="s">
        <v>550</v>
      </c>
      <c r="K460" t="s">
        <v>29</v>
      </c>
    </row>
    <row r="461" spans="1:11" x14ac:dyDescent="0.35">
      <c r="A461">
        <v>459</v>
      </c>
      <c r="B461" t="s">
        <v>505</v>
      </c>
      <c r="C461" t="s">
        <v>12</v>
      </c>
      <c r="D461" t="s">
        <v>13</v>
      </c>
      <c r="E461" s="2">
        <v>45842</v>
      </c>
      <c r="F461" s="1">
        <v>45844</v>
      </c>
      <c r="G461">
        <v>10</v>
      </c>
      <c r="H461" s="3">
        <v>674</v>
      </c>
      <c r="I461" t="s">
        <v>28</v>
      </c>
      <c r="J461" t="s">
        <v>549</v>
      </c>
      <c r="K461" t="s">
        <v>19</v>
      </c>
    </row>
    <row r="462" spans="1:11" x14ac:dyDescent="0.35">
      <c r="A462">
        <v>460</v>
      </c>
      <c r="B462" t="s">
        <v>506</v>
      </c>
      <c r="C462" t="s">
        <v>17</v>
      </c>
      <c r="D462" t="s">
        <v>18</v>
      </c>
      <c r="E462" s="2">
        <v>45925</v>
      </c>
      <c r="F462" s="1">
        <v>45930</v>
      </c>
      <c r="G462">
        <v>8</v>
      </c>
      <c r="H462" s="3">
        <v>203</v>
      </c>
      <c r="I462" t="s">
        <v>14</v>
      </c>
      <c r="J462" t="s">
        <v>547</v>
      </c>
      <c r="K462" t="s">
        <v>19</v>
      </c>
    </row>
    <row r="463" spans="1:11" x14ac:dyDescent="0.35">
      <c r="A463">
        <v>461</v>
      </c>
      <c r="B463" t="s">
        <v>507</v>
      </c>
      <c r="C463" t="s">
        <v>31</v>
      </c>
      <c r="D463" t="s">
        <v>50</v>
      </c>
      <c r="E463" s="2">
        <v>45759</v>
      </c>
      <c r="F463" s="1">
        <v>45765</v>
      </c>
      <c r="G463">
        <v>5</v>
      </c>
      <c r="H463" s="3">
        <v>608</v>
      </c>
      <c r="I463" t="s">
        <v>28</v>
      </c>
      <c r="J463" t="s">
        <v>551</v>
      </c>
      <c r="K463" t="s">
        <v>46</v>
      </c>
    </row>
    <row r="464" spans="1:11" x14ac:dyDescent="0.35">
      <c r="A464">
        <v>462</v>
      </c>
      <c r="B464" t="s">
        <v>508</v>
      </c>
      <c r="C464" t="s">
        <v>31</v>
      </c>
      <c r="D464" t="s">
        <v>42</v>
      </c>
      <c r="E464" s="2">
        <v>45768</v>
      </c>
      <c r="F464" s="1">
        <v>45772</v>
      </c>
      <c r="G464">
        <v>5</v>
      </c>
      <c r="H464" s="3">
        <v>664</v>
      </c>
      <c r="I464" t="s">
        <v>28</v>
      </c>
      <c r="J464" t="s">
        <v>33</v>
      </c>
      <c r="K464" t="s">
        <v>19</v>
      </c>
    </row>
    <row r="465" spans="1:11" x14ac:dyDescent="0.35">
      <c r="A465">
        <v>463</v>
      </c>
      <c r="B465" t="s">
        <v>509</v>
      </c>
      <c r="C465" t="s">
        <v>31</v>
      </c>
      <c r="D465" t="s">
        <v>42</v>
      </c>
      <c r="E465" s="2">
        <v>45802</v>
      </c>
      <c r="F465" s="1">
        <v>45814</v>
      </c>
      <c r="G465">
        <v>9</v>
      </c>
      <c r="H465" s="3">
        <v>164</v>
      </c>
      <c r="I465" t="s">
        <v>28</v>
      </c>
      <c r="J465" t="s">
        <v>547</v>
      </c>
      <c r="K465" t="s">
        <v>15</v>
      </c>
    </row>
    <row r="466" spans="1:11" x14ac:dyDescent="0.35">
      <c r="A466">
        <v>464</v>
      </c>
      <c r="B466" t="s">
        <v>510</v>
      </c>
      <c r="C466" t="s">
        <v>21</v>
      </c>
      <c r="D466" t="s">
        <v>22</v>
      </c>
      <c r="E466" s="2">
        <v>45683</v>
      </c>
      <c r="F466" s="1">
        <v>45686</v>
      </c>
      <c r="G466">
        <v>4</v>
      </c>
      <c r="H466" s="3">
        <v>200</v>
      </c>
      <c r="I466" t="s">
        <v>14</v>
      </c>
      <c r="J466" t="s">
        <v>549</v>
      </c>
      <c r="K466" t="s">
        <v>46</v>
      </c>
    </row>
    <row r="467" spans="1:11" x14ac:dyDescent="0.35">
      <c r="A467">
        <v>465</v>
      </c>
      <c r="B467" t="s">
        <v>511</v>
      </c>
      <c r="C467" t="s">
        <v>24</v>
      </c>
      <c r="D467" t="s">
        <v>38</v>
      </c>
      <c r="E467" s="2">
        <v>45793</v>
      </c>
      <c r="F467" s="1">
        <v>45802</v>
      </c>
      <c r="G467">
        <v>4</v>
      </c>
      <c r="H467" s="3">
        <v>959</v>
      </c>
      <c r="I467" t="s">
        <v>14</v>
      </c>
      <c r="J467" t="s">
        <v>550</v>
      </c>
      <c r="K467" t="s">
        <v>29</v>
      </c>
    </row>
    <row r="468" spans="1:11" x14ac:dyDescent="0.35">
      <c r="A468">
        <v>466</v>
      </c>
      <c r="B468" t="s">
        <v>512</v>
      </c>
      <c r="C468" t="s">
        <v>24</v>
      </c>
      <c r="D468" t="s">
        <v>38</v>
      </c>
      <c r="E468" s="2">
        <v>45942</v>
      </c>
      <c r="F468" s="1">
        <v>45945</v>
      </c>
      <c r="G468">
        <v>3</v>
      </c>
      <c r="H468" s="3">
        <v>960</v>
      </c>
      <c r="I468" t="s">
        <v>14</v>
      </c>
      <c r="J468" t="s">
        <v>547</v>
      </c>
      <c r="K468" t="s">
        <v>46</v>
      </c>
    </row>
    <row r="469" spans="1:11" x14ac:dyDescent="0.35">
      <c r="A469">
        <v>467</v>
      </c>
      <c r="B469" t="s">
        <v>513</v>
      </c>
      <c r="C469" t="s">
        <v>24</v>
      </c>
      <c r="D469" t="s">
        <v>70</v>
      </c>
      <c r="E469" s="2">
        <v>45878</v>
      </c>
      <c r="F469" s="1">
        <v>45882</v>
      </c>
      <c r="G469">
        <v>1</v>
      </c>
      <c r="H469" s="3">
        <v>269</v>
      </c>
      <c r="I469" t="s">
        <v>14</v>
      </c>
      <c r="J469" t="s">
        <v>550</v>
      </c>
      <c r="K469" t="s">
        <v>15</v>
      </c>
    </row>
    <row r="470" spans="1:11" x14ac:dyDescent="0.35">
      <c r="A470">
        <v>468</v>
      </c>
      <c r="B470" t="s">
        <v>514</v>
      </c>
      <c r="C470" t="s">
        <v>12</v>
      </c>
      <c r="D470" t="s">
        <v>27</v>
      </c>
      <c r="E470" s="2">
        <v>45680</v>
      </c>
      <c r="F470" s="1">
        <v>45689</v>
      </c>
      <c r="G470">
        <v>9</v>
      </c>
      <c r="H470" s="3">
        <v>498</v>
      </c>
      <c r="I470" t="s">
        <v>14</v>
      </c>
      <c r="J470" t="s">
        <v>551</v>
      </c>
      <c r="K470" t="s">
        <v>46</v>
      </c>
    </row>
    <row r="471" spans="1:11" x14ac:dyDescent="0.35">
      <c r="A471">
        <v>469</v>
      </c>
      <c r="B471" t="s">
        <v>515</v>
      </c>
      <c r="C471" t="s">
        <v>21</v>
      </c>
      <c r="D471" t="s">
        <v>83</v>
      </c>
      <c r="E471" s="2">
        <v>45736</v>
      </c>
      <c r="F471" s="1">
        <v>45743</v>
      </c>
      <c r="G471">
        <v>6</v>
      </c>
      <c r="H471" s="3">
        <v>662</v>
      </c>
      <c r="I471" t="s">
        <v>14</v>
      </c>
      <c r="J471" t="s">
        <v>550</v>
      </c>
      <c r="K471" t="s">
        <v>46</v>
      </c>
    </row>
    <row r="472" spans="1:11" x14ac:dyDescent="0.35">
      <c r="A472">
        <v>470</v>
      </c>
      <c r="B472" t="s">
        <v>516</v>
      </c>
      <c r="C472" t="s">
        <v>24</v>
      </c>
      <c r="D472" t="s">
        <v>38</v>
      </c>
      <c r="E472" s="2">
        <v>45681</v>
      </c>
      <c r="F472" s="1">
        <v>45691</v>
      </c>
      <c r="G472">
        <v>1</v>
      </c>
      <c r="H472" s="3">
        <v>909</v>
      </c>
      <c r="I472" t="s">
        <v>28</v>
      </c>
      <c r="J472" t="s">
        <v>33</v>
      </c>
      <c r="K472" t="s">
        <v>15</v>
      </c>
    </row>
    <row r="473" spans="1:11" x14ac:dyDescent="0.35">
      <c r="A473">
        <v>471</v>
      </c>
      <c r="B473" t="s">
        <v>517</v>
      </c>
      <c r="C473" t="s">
        <v>31</v>
      </c>
      <c r="D473" t="s">
        <v>32</v>
      </c>
      <c r="E473" s="2">
        <v>46012</v>
      </c>
      <c r="F473" s="1">
        <v>46015</v>
      </c>
      <c r="G473">
        <v>8</v>
      </c>
      <c r="H473" s="3">
        <v>189</v>
      </c>
      <c r="I473" t="s">
        <v>14</v>
      </c>
      <c r="J473" t="s">
        <v>551</v>
      </c>
      <c r="K473" t="s">
        <v>29</v>
      </c>
    </row>
    <row r="474" spans="1:11" x14ac:dyDescent="0.35">
      <c r="A474">
        <v>472</v>
      </c>
      <c r="B474" t="s">
        <v>518</v>
      </c>
      <c r="C474" t="s">
        <v>24</v>
      </c>
      <c r="D474" t="s">
        <v>25</v>
      </c>
      <c r="E474" s="2">
        <v>45770</v>
      </c>
      <c r="F474" s="1">
        <v>45779</v>
      </c>
      <c r="G474">
        <v>4</v>
      </c>
      <c r="H474" s="3">
        <v>689</v>
      </c>
      <c r="I474" t="s">
        <v>28</v>
      </c>
      <c r="J474" t="s">
        <v>549</v>
      </c>
      <c r="K474" t="s">
        <v>19</v>
      </c>
    </row>
    <row r="475" spans="1:11" x14ac:dyDescent="0.35">
      <c r="A475">
        <v>473</v>
      </c>
      <c r="B475" t="s">
        <v>519</v>
      </c>
      <c r="C475" t="s">
        <v>17</v>
      </c>
      <c r="D475" t="s">
        <v>44</v>
      </c>
      <c r="E475" s="2">
        <v>45921</v>
      </c>
      <c r="F475" s="1">
        <v>45928</v>
      </c>
      <c r="G475">
        <v>9</v>
      </c>
      <c r="H475" s="3">
        <v>485</v>
      </c>
      <c r="I475" t="s">
        <v>28</v>
      </c>
      <c r="J475" t="s">
        <v>550</v>
      </c>
      <c r="K475" t="s">
        <v>29</v>
      </c>
    </row>
    <row r="476" spans="1:11" x14ac:dyDescent="0.35">
      <c r="A476">
        <v>474</v>
      </c>
      <c r="B476" t="s">
        <v>520</v>
      </c>
      <c r="C476" t="s">
        <v>24</v>
      </c>
      <c r="D476" t="s">
        <v>25</v>
      </c>
      <c r="E476" s="2">
        <v>45909</v>
      </c>
      <c r="F476" s="1">
        <v>45911</v>
      </c>
      <c r="G476">
        <v>2</v>
      </c>
      <c r="H476" s="3">
        <v>31</v>
      </c>
      <c r="I476" t="s">
        <v>28</v>
      </c>
      <c r="J476" t="s">
        <v>547</v>
      </c>
      <c r="K476" t="s">
        <v>15</v>
      </c>
    </row>
    <row r="477" spans="1:11" x14ac:dyDescent="0.35">
      <c r="A477">
        <v>475</v>
      </c>
      <c r="B477" t="s">
        <v>521</v>
      </c>
      <c r="C477" t="s">
        <v>17</v>
      </c>
      <c r="D477" t="s">
        <v>56</v>
      </c>
      <c r="E477" s="2">
        <v>45912</v>
      </c>
      <c r="F477" s="1">
        <v>45914</v>
      </c>
      <c r="G477">
        <v>6</v>
      </c>
      <c r="H477" s="3">
        <v>806</v>
      </c>
      <c r="I477" t="s">
        <v>14</v>
      </c>
      <c r="J477" t="s">
        <v>33</v>
      </c>
      <c r="K477" t="s">
        <v>15</v>
      </c>
    </row>
    <row r="478" spans="1:11" x14ac:dyDescent="0.35">
      <c r="A478">
        <v>476</v>
      </c>
      <c r="B478" t="s">
        <v>522</v>
      </c>
      <c r="C478" t="s">
        <v>31</v>
      </c>
      <c r="D478" t="s">
        <v>42</v>
      </c>
      <c r="E478" s="2">
        <v>45938</v>
      </c>
      <c r="F478" s="1">
        <v>45940</v>
      </c>
      <c r="G478">
        <v>5</v>
      </c>
      <c r="H478" s="3">
        <v>720</v>
      </c>
      <c r="I478" t="s">
        <v>14</v>
      </c>
      <c r="J478" t="s">
        <v>551</v>
      </c>
      <c r="K478" t="s">
        <v>29</v>
      </c>
    </row>
    <row r="479" spans="1:11" x14ac:dyDescent="0.35">
      <c r="A479">
        <v>477</v>
      </c>
      <c r="B479" t="s">
        <v>523</v>
      </c>
      <c r="C479" t="s">
        <v>31</v>
      </c>
      <c r="D479" t="s">
        <v>42</v>
      </c>
      <c r="E479" s="2">
        <v>45855</v>
      </c>
      <c r="F479" s="1">
        <v>45861</v>
      </c>
      <c r="G479">
        <v>2</v>
      </c>
      <c r="H479" s="3">
        <v>420</v>
      </c>
      <c r="I479" t="s">
        <v>14</v>
      </c>
      <c r="J479" t="s">
        <v>549</v>
      </c>
      <c r="K479" t="s">
        <v>46</v>
      </c>
    </row>
    <row r="480" spans="1:11" x14ac:dyDescent="0.35">
      <c r="A480">
        <v>478</v>
      </c>
      <c r="B480" t="s">
        <v>524</v>
      </c>
      <c r="C480" t="s">
        <v>24</v>
      </c>
      <c r="D480" t="s">
        <v>70</v>
      </c>
      <c r="E480" s="2">
        <v>46007</v>
      </c>
      <c r="F480" s="1">
        <v>46017</v>
      </c>
      <c r="G480">
        <v>3</v>
      </c>
      <c r="H480" s="3">
        <v>10</v>
      </c>
      <c r="I480" t="s">
        <v>14</v>
      </c>
      <c r="J480" t="s">
        <v>33</v>
      </c>
      <c r="K480" t="s">
        <v>46</v>
      </c>
    </row>
    <row r="481" spans="1:11" x14ac:dyDescent="0.35">
      <c r="A481">
        <v>479</v>
      </c>
      <c r="B481" t="s">
        <v>525</v>
      </c>
      <c r="C481" t="s">
        <v>17</v>
      </c>
      <c r="D481" t="s">
        <v>18</v>
      </c>
      <c r="E481" s="2">
        <v>45953</v>
      </c>
      <c r="F481" s="1">
        <v>45963</v>
      </c>
      <c r="G481">
        <v>1</v>
      </c>
      <c r="H481" s="3">
        <v>950</v>
      </c>
      <c r="I481" t="s">
        <v>14</v>
      </c>
      <c r="J481" t="s">
        <v>549</v>
      </c>
      <c r="K481" t="s">
        <v>19</v>
      </c>
    </row>
    <row r="482" spans="1:11" x14ac:dyDescent="0.35">
      <c r="A482">
        <v>480</v>
      </c>
      <c r="B482" t="s">
        <v>526</v>
      </c>
      <c r="C482" t="s">
        <v>21</v>
      </c>
      <c r="D482" t="s">
        <v>40</v>
      </c>
      <c r="E482" s="2">
        <v>45716</v>
      </c>
      <c r="F482" s="1">
        <v>45722</v>
      </c>
      <c r="G482">
        <v>7</v>
      </c>
      <c r="H482" s="3">
        <v>996</v>
      </c>
      <c r="I482" t="s">
        <v>14</v>
      </c>
      <c r="J482" t="s">
        <v>547</v>
      </c>
      <c r="K482" t="s">
        <v>15</v>
      </c>
    </row>
    <row r="483" spans="1:11" x14ac:dyDescent="0.35">
      <c r="A483">
        <v>481</v>
      </c>
      <c r="B483" t="s">
        <v>527</v>
      </c>
      <c r="C483" t="s">
        <v>17</v>
      </c>
      <c r="D483" t="s">
        <v>56</v>
      </c>
      <c r="E483" s="2">
        <v>45689</v>
      </c>
      <c r="F483" s="1">
        <v>45693</v>
      </c>
      <c r="G483">
        <v>4</v>
      </c>
      <c r="H483" s="3">
        <v>439</v>
      </c>
      <c r="I483" t="s">
        <v>14</v>
      </c>
      <c r="J483" t="s">
        <v>550</v>
      </c>
      <c r="K483" t="s">
        <v>29</v>
      </c>
    </row>
    <row r="484" spans="1:11" x14ac:dyDescent="0.35">
      <c r="A484">
        <v>482</v>
      </c>
      <c r="B484" t="s">
        <v>528</v>
      </c>
      <c r="C484" t="s">
        <v>17</v>
      </c>
      <c r="D484" t="s">
        <v>56</v>
      </c>
      <c r="E484" s="2">
        <v>45660</v>
      </c>
      <c r="F484" s="1">
        <v>45667</v>
      </c>
      <c r="G484">
        <v>9</v>
      </c>
      <c r="H484" s="3">
        <v>727</v>
      </c>
      <c r="I484" t="s">
        <v>14</v>
      </c>
      <c r="J484" t="s">
        <v>551</v>
      </c>
      <c r="K484" t="s">
        <v>15</v>
      </c>
    </row>
    <row r="485" spans="1:11" x14ac:dyDescent="0.35">
      <c r="A485">
        <v>483</v>
      </c>
      <c r="B485" t="s">
        <v>529</v>
      </c>
      <c r="C485" t="s">
        <v>12</v>
      </c>
      <c r="D485" t="s">
        <v>27</v>
      </c>
      <c r="E485" s="2">
        <v>45704</v>
      </c>
      <c r="F485" s="1">
        <v>45708</v>
      </c>
      <c r="G485">
        <v>5</v>
      </c>
      <c r="H485" s="3">
        <v>314</v>
      </c>
      <c r="I485" t="s">
        <v>14</v>
      </c>
      <c r="J485" t="s">
        <v>33</v>
      </c>
      <c r="K485" t="s">
        <v>29</v>
      </c>
    </row>
    <row r="486" spans="1:11" x14ac:dyDescent="0.35">
      <c r="A486">
        <v>484</v>
      </c>
      <c r="B486" t="s">
        <v>530</v>
      </c>
      <c r="C486" t="s">
        <v>31</v>
      </c>
      <c r="D486" t="s">
        <v>76</v>
      </c>
      <c r="E486" s="2">
        <v>45920</v>
      </c>
      <c r="F486" s="1">
        <v>45924</v>
      </c>
      <c r="G486">
        <v>8</v>
      </c>
      <c r="H486" s="3">
        <v>419</v>
      </c>
      <c r="I486" t="s">
        <v>28</v>
      </c>
      <c r="J486" t="s">
        <v>551</v>
      </c>
      <c r="K486" t="s">
        <v>46</v>
      </c>
    </row>
    <row r="487" spans="1:11" x14ac:dyDescent="0.35">
      <c r="A487">
        <v>485</v>
      </c>
      <c r="B487" t="s">
        <v>39</v>
      </c>
      <c r="C487" t="s">
        <v>17</v>
      </c>
      <c r="D487" t="s">
        <v>44</v>
      </c>
      <c r="E487" s="2">
        <v>45987</v>
      </c>
      <c r="F487" s="1">
        <v>45996</v>
      </c>
      <c r="G487">
        <v>5</v>
      </c>
      <c r="H487" s="3">
        <v>900</v>
      </c>
      <c r="I487" t="s">
        <v>28</v>
      </c>
      <c r="J487" t="s">
        <v>549</v>
      </c>
      <c r="K487" t="s">
        <v>46</v>
      </c>
    </row>
    <row r="488" spans="1:11" x14ac:dyDescent="0.35">
      <c r="A488">
        <v>486</v>
      </c>
      <c r="B488" t="s">
        <v>41</v>
      </c>
      <c r="C488" t="s">
        <v>24</v>
      </c>
      <c r="D488" t="s">
        <v>25</v>
      </c>
      <c r="E488" s="2">
        <v>45988</v>
      </c>
      <c r="F488" s="1">
        <v>45994</v>
      </c>
      <c r="G488">
        <v>7</v>
      </c>
      <c r="H488" s="3">
        <v>444</v>
      </c>
      <c r="I488" t="s">
        <v>28</v>
      </c>
      <c r="J488" t="s">
        <v>549</v>
      </c>
      <c r="K488" t="s">
        <v>46</v>
      </c>
    </row>
    <row r="489" spans="1:11" x14ac:dyDescent="0.35">
      <c r="A489">
        <v>487</v>
      </c>
      <c r="B489" t="s">
        <v>43</v>
      </c>
      <c r="C489" t="s">
        <v>24</v>
      </c>
      <c r="D489" t="s">
        <v>25</v>
      </c>
      <c r="E489" s="2">
        <v>45814</v>
      </c>
      <c r="F489" s="1">
        <v>45817</v>
      </c>
      <c r="G489">
        <v>5</v>
      </c>
      <c r="H489" s="3">
        <v>615</v>
      </c>
      <c r="I489" t="s">
        <v>28</v>
      </c>
      <c r="J489" t="s">
        <v>549</v>
      </c>
      <c r="K489" t="s">
        <v>15</v>
      </c>
    </row>
    <row r="490" spans="1:11" x14ac:dyDescent="0.35">
      <c r="A490">
        <v>488</v>
      </c>
      <c r="B490" t="s">
        <v>45</v>
      </c>
      <c r="C490" t="s">
        <v>17</v>
      </c>
      <c r="D490" t="s">
        <v>64</v>
      </c>
      <c r="E490" s="2">
        <v>46006</v>
      </c>
      <c r="F490" s="1">
        <v>46007</v>
      </c>
      <c r="G490">
        <v>7</v>
      </c>
      <c r="H490" s="3">
        <v>595</v>
      </c>
      <c r="I490" t="s">
        <v>14</v>
      </c>
      <c r="J490" t="s">
        <v>551</v>
      </c>
      <c r="K490" t="s">
        <v>19</v>
      </c>
    </row>
    <row r="491" spans="1:11" x14ac:dyDescent="0.35">
      <c r="A491">
        <v>489</v>
      </c>
      <c r="B491" t="s">
        <v>47</v>
      </c>
      <c r="C491" t="s">
        <v>31</v>
      </c>
      <c r="D491" t="s">
        <v>50</v>
      </c>
      <c r="E491" s="2">
        <v>45660</v>
      </c>
      <c r="F491" s="1">
        <v>45669</v>
      </c>
      <c r="G491">
        <v>1</v>
      </c>
      <c r="H491" s="3">
        <v>669</v>
      </c>
      <c r="I491" t="s">
        <v>14</v>
      </c>
      <c r="J491" t="s">
        <v>551</v>
      </c>
      <c r="K491" t="s">
        <v>19</v>
      </c>
    </row>
    <row r="492" spans="1:11" x14ac:dyDescent="0.35">
      <c r="A492">
        <v>490</v>
      </c>
      <c r="B492" t="s">
        <v>48</v>
      </c>
      <c r="C492" t="s">
        <v>21</v>
      </c>
      <c r="D492" t="s">
        <v>40</v>
      </c>
      <c r="E492" s="2">
        <v>45879</v>
      </c>
      <c r="F492" s="1">
        <v>45882</v>
      </c>
      <c r="G492">
        <v>9</v>
      </c>
      <c r="H492" s="3">
        <v>967</v>
      </c>
      <c r="I492" t="s">
        <v>14</v>
      </c>
      <c r="J492" t="s">
        <v>33</v>
      </c>
      <c r="K492" t="s">
        <v>19</v>
      </c>
    </row>
    <row r="493" spans="1:11" x14ac:dyDescent="0.35">
      <c r="A493">
        <v>491</v>
      </c>
      <c r="B493" t="s">
        <v>49</v>
      </c>
      <c r="C493" t="s">
        <v>12</v>
      </c>
      <c r="D493" t="s">
        <v>13</v>
      </c>
      <c r="E493" s="2">
        <v>45759</v>
      </c>
      <c r="F493" s="1">
        <v>45765</v>
      </c>
      <c r="G493">
        <v>5</v>
      </c>
      <c r="H493" s="3">
        <v>874</v>
      </c>
      <c r="I493" t="s">
        <v>14</v>
      </c>
      <c r="J493" t="s">
        <v>33</v>
      </c>
      <c r="K493" t="s">
        <v>46</v>
      </c>
    </row>
    <row r="494" spans="1:11" x14ac:dyDescent="0.35">
      <c r="A494">
        <v>492</v>
      </c>
      <c r="B494" t="s">
        <v>51</v>
      </c>
      <c r="C494" t="s">
        <v>24</v>
      </c>
      <c r="D494" t="s">
        <v>38</v>
      </c>
      <c r="E494" s="2">
        <v>45948</v>
      </c>
      <c r="F494" s="1">
        <v>45955</v>
      </c>
      <c r="G494">
        <v>6</v>
      </c>
      <c r="H494" s="3">
        <v>124</v>
      </c>
      <c r="I494" t="s">
        <v>28</v>
      </c>
      <c r="J494" t="s">
        <v>551</v>
      </c>
      <c r="K494" t="s">
        <v>46</v>
      </c>
    </row>
    <row r="495" spans="1:11" x14ac:dyDescent="0.35">
      <c r="A495">
        <v>493</v>
      </c>
      <c r="B495" t="s">
        <v>53</v>
      </c>
      <c r="C495" t="s">
        <v>17</v>
      </c>
      <c r="D495" t="s">
        <v>44</v>
      </c>
      <c r="E495" s="2">
        <v>45956</v>
      </c>
      <c r="F495" s="1">
        <v>45962</v>
      </c>
      <c r="G495">
        <v>6</v>
      </c>
      <c r="H495" s="3">
        <v>894</v>
      </c>
      <c r="I495" t="s">
        <v>28</v>
      </c>
      <c r="J495" t="s">
        <v>33</v>
      </c>
      <c r="K495" t="s">
        <v>15</v>
      </c>
    </row>
    <row r="496" spans="1:11" x14ac:dyDescent="0.35">
      <c r="A496">
        <v>494</v>
      </c>
      <c r="B496" t="s">
        <v>55</v>
      </c>
      <c r="C496" t="s">
        <v>21</v>
      </c>
      <c r="D496" t="s">
        <v>54</v>
      </c>
      <c r="E496" s="2">
        <v>45800</v>
      </c>
      <c r="F496" s="1">
        <v>45803</v>
      </c>
      <c r="G496">
        <v>4</v>
      </c>
      <c r="H496" s="3">
        <v>740</v>
      </c>
      <c r="I496" t="s">
        <v>14</v>
      </c>
      <c r="J496" t="s">
        <v>549</v>
      </c>
      <c r="K496" t="s">
        <v>29</v>
      </c>
    </row>
    <row r="497" spans="1:11" x14ac:dyDescent="0.35">
      <c r="A497">
        <v>495</v>
      </c>
      <c r="B497" t="s">
        <v>57</v>
      </c>
      <c r="C497" t="s">
        <v>31</v>
      </c>
      <c r="D497" t="s">
        <v>50</v>
      </c>
      <c r="E497" s="2">
        <v>45916</v>
      </c>
      <c r="F497" s="1">
        <v>45919</v>
      </c>
      <c r="G497">
        <v>10</v>
      </c>
      <c r="H497" s="3">
        <v>741</v>
      </c>
      <c r="I497" t="s">
        <v>28</v>
      </c>
      <c r="J497" t="s">
        <v>547</v>
      </c>
      <c r="K497" t="s">
        <v>46</v>
      </c>
    </row>
    <row r="498" spans="1:11" x14ac:dyDescent="0.35">
      <c r="A498">
        <v>496</v>
      </c>
      <c r="B498" t="s">
        <v>43</v>
      </c>
      <c r="C498" t="s">
        <v>12</v>
      </c>
      <c r="D498" t="s">
        <v>13</v>
      </c>
      <c r="E498" s="2">
        <v>45709</v>
      </c>
      <c r="F498" s="1">
        <v>45718</v>
      </c>
      <c r="G498">
        <v>1</v>
      </c>
      <c r="H498" s="3">
        <v>474</v>
      </c>
      <c r="I498" t="s">
        <v>28</v>
      </c>
      <c r="J498" t="s">
        <v>33</v>
      </c>
      <c r="K498" t="s">
        <v>29</v>
      </c>
    </row>
    <row r="499" spans="1:11" x14ac:dyDescent="0.35">
      <c r="A499">
        <v>497</v>
      </c>
      <c r="B499" t="s">
        <v>59</v>
      </c>
      <c r="C499" t="s">
        <v>31</v>
      </c>
      <c r="D499" t="s">
        <v>76</v>
      </c>
      <c r="E499" s="2">
        <v>45691</v>
      </c>
      <c r="F499" s="1">
        <v>45696</v>
      </c>
      <c r="G499">
        <v>7</v>
      </c>
      <c r="H499" s="3">
        <v>811</v>
      </c>
      <c r="I499" t="s">
        <v>28</v>
      </c>
      <c r="J499" t="s">
        <v>550</v>
      </c>
      <c r="K499" t="s">
        <v>15</v>
      </c>
    </row>
    <row r="500" spans="1:11" x14ac:dyDescent="0.35">
      <c r="A500">
        <v>498</v>
      </c>
      <c r="B500" t="s">
        <v>61</v>
      </c>
      <c r="C500" t="s">
        <v>24</v>
      </c>
      <c r="D500" t="s">
        <v>25</v>
      </c>
      <c r="E500" s="2">
        <v>45741</v>
      </c>
      <c r="F500" s="1">
        <v>45745</v>
      </c>
      <c r="G500">
        <v>4</v>
      </c>
      <c r="H500" s="3">
        <v>247</v>
      </c>
      <c r="I500" t="s">
        <v>14</v>
      </c>
      <c r="J500" t="s">
        <v>33</v>
      </c>
      <c r="K500" t="s">
        <v>46</v>
      </c>
    </row>
    <row r="501" spans="1:11" x14ac:dyDescent="0.35">
      <c r="A501">
        <v>499</v>
      </c>
      <c r="B501" t="s">
        <v>62</v>
      </c>
      <c r="C501" t="s">
        <v>31</v>
      </c>
      <c r="D501" t="s">
        <v>32</v>
      </c>
      <c r="E501" s="2">
        <v>45741</v>
      </c>
      <c r="F501" s="1">
        <v>45752</v>
      </c>
      <c r="G501">
        <v>3</v>
      </c>
      <c r="H501" s="3">
        <v>774</v>
      </c>
      <c r="I501" t="s">
        <v>28</v>
      </c>
      <c r="J501" t="s">
        <v>547</v>
      </c>
      <c r="K501" t="s">
        <v>19</v>
      </c>
    </row>
    <row r="502" spans="1:11" x14ac:dyDescent="0.35">
      <c r="A502">
        <v>500</v>
      </c>
      <c r="B502" t="s">
        <v>63</v>
      </c>
      <c r="C502" t="s">
        <v>21</v>
      </c>
      <c r="D502" t="s">
        <v>83</v>
      </c>
      <c r="E502" s="2">
        <v>45753</v>
      </c>
      <c r="F502" s="1">
        <v>45759</v>
      </c>
      <c r="G502">
        <v>5</v>
      </c>
      <c r="H502" s="3">
        <v>63</v>
      </c>
      <c r="I502" t="s">
        <v>14</v>
      </c>
      <c r="J502" t="s">
        <v>549</v>
      </c>
      <c r="K502" t="s">
        <v>46</v>
      </c>
    </row>
    <row r="503" spans="1:11" x14ac:dyDescent="0.35">
      <c r="A503">
        <v>501</v>
      </c>
      <c r="B503" t="s">
        <v>65</v>
      </c>
      <c r="C503" t="s">
        <v>31</v>
      </c>
      <c r="D503" t="s">
        <v>32</v>
      </c>
      <c r="E503" s="2">
        <v>45764</v>
      </c>
      <c r="F503" s="1">
        <v>45770</v>
      </c>
      <c r="G503">
        <v>1</v>
      </c>
      <c r="H503" s="3">
        <v>30</v>
      </c>
      <c r="I503" t="s">
        <v>28</v>
      </c>
      <c r="J503" t="s">
        <v>33</v>
      </c>
      <c r="K503" t="s">
        <v>15</v>
      </c>
    </row>
    <row r="504" spans="1:11" x14ac:dyDescent="0.35">
      <c r="A504">
        <v>502</v>
      </c>
      <c r="B504" t="s">
        <v>66</v>
      </c>
      <c r="C504" t="s">
        <v>12</v>
      </c>
      <c r="D504" t="s">
        <v>13</v>
      </c>
      <c r="E504" s="2">
        <v>45931</v>
      </c>
      <c r="F504" s="1">
        <v>45933</v>
      </c>
      <c r="G504">
        <v>7</v>
      </c>
      <c r="H504" s="3">
        <v>149</v>
      </c>
      <c r="I504" t="s">
        <v>28</v>
      </c>
      <c r="J504" t="s">
        <v>551</v>
      </c>
      <c r="K504" t="s">
        <v>29</v>
      </c>
    </row>
    <row r="505" spans="1:11" x14ac:dyDescent="0.35">
      <c r="A505">
        <v>503</v>
      </c>
      <c r="B505" t="s">
        <v>67</v>
      </c>
      <c r="C505" t="s">
        <v>31</v>
      </c>
      <c r="D505" t="s">
        <v>42</v>
      </c>
      <c r="E505" s="2">
        <v>45662</v>
      </c>
      <c r="F505" s="1">
        <v>45663</v>
      </c>
      <c r="G505">
        <v>4</v>
      </c>
      <c r="H505" s="3">
        <v>212</v>
      </c>
      <c r="I505" t="s">
        <v>14</v>
      </c>
      <c r="J505" t="s">
        <v>550</v>
      </c>
      <c r="K505" t="s">
        <v>15</v>
      </c>
    </row>
    <row r="506" spans="1:11" x14ac:dyDescent="0.35">
      <c r="A506">
        <v>504</v>
      </c>
      <c r="B506" t="s">
        <v>68</v>
      </c>
      <c r="C506" t="s">
        <v>24</v>
      </c>
      <c r="D506" t="s">
        <v>70</v>
      </c>
      <c r="E506" s="2">
        <v>45669</v>
      </c>
      <c r="F506" s="1">
        <v>45684</v>
      </c>
      <c r="G506">
        <v>10</v>
      </c>
      <c r="H506" s="3">
        <v>639</v>
      </c>
      <c r="I506" t="s">
        <v>28</v>
      </c>
      <c r="J506" t="s">
        <v>547</v>
      </c>
      <c r="K506" t="s">
        <v>46</v>
      </c>
    </row>
    <row r="507" spans="1:11" x14ac:dyDescent="0.35">
      <c r="A507">
        <v>505</v>
      </c>
      <c r="B507" t="s">
        <v>69</v>
      </c>
      <c r="C507" t="s">
        <v>17</v>
      </c>
      <c r="D507" t="s">
        <v>44</v>
      </c>
      <c r="E507" s="2">
        <v>45682</v>
      </c>
      <c r="F507" s="1">
        <v>45683</v>
      </c>
      <c r="G507">
        <v>7</v>
      </c>
      <c r="H507" s="3">
        <v>785</v>
      </c>
      <c r="I507" t="s">
        <v>14</v>
      </c>
      <c r="J507" t="s">
        <v>547</v>
      </c>
      <c r="K507" t="s">
        <v>19</v>
      </c>
    </row>
    <row r="508" spans="1:11" x14ac:dyDescent="0.35">
      <c r="A508">
        <v>506</v>
      </c>
      <c r="B508" t="s">
        <v>71</v>
      </c>
      <c r="C508" t="s">
        <v>21</v>
      </c>
      <c r="D508" t="s">
        <v>54</v>
      </c>
      <c r="E508" s="2">
        <v>45915</v>
      </c>
      <c r="F508" s="1">
        <v>45918</v>
      </c>
      <c r="G508">
        <v>8</v>
      </c>
      <c r="H508" s="3">
        <v>656</v>
      </c>
      <c r="I508" t="s">
        <v>14</v>
      </c>
      <c r="J508" t="s">
        <v>551</v>
      </c>
      <c r="K508" t="s">
        <v>46</v>
      </c>
    </row>
    <row r="509" spans="1:11" x14ac:dyDescent="0.35">
      <c r="A509">
        <v>507</v>
      </c>
      <c r="B509" t="s">
        <v>72</v>
      </c>
      <c r="C509" t="s">
        <v>21</v>
      </c>
      <c r="D509" t="s">
        <v>83</v>
      </c>
      <c r="E509" s="2">
        <v>45691</v>
      </c>
      <c r="F509" s="1">
        <v>45699</v>
      </c>
      <c r="G509">
        <v>3</v>
      </c>
      <c r="H509" s="3">
        <v>703</v>
      </c>
      <c r="I509" t="s">
        <v>14</v>
      </c>
      <c r="J509" t="s">
        <v>547</v>
      </c>
      <c r="K509" t="s">
        <v>29</v>
      </c>
    </row>
    <row r="510" spans="1:11" x14ac:dyDescent="0.35">
      <c r="A510">
        <v>508</v>
      </c>
      <c r="B510" t="s">
        <v>73</v>
      </c>
      <c r="C510" t="s">
        <v>17</v>
      </c>
      <c r="D510" t="s">
        <v>18</v>
      </c>
      <c r="E510" s="2">
        <v>45936</v>
      </c>
      <c r="F510" s="1">
        <v>45940</v>
      </c>
      <c r="G510">
        <v>3</v>
      </c>
      <c r="H510" s="3">
        <v>908</v>
      </c>
      <c r="I510" t="s">
        <v>28</v>
      </c>
      <c r="J510" t="s">
        <v>547</v>
      </c>
      <c r="K510" t="s">
        <v>15</v>
      </c>
    </row>
    <row r="511" spans="1:11" x14ac:dyDescent="0.35">
      <c r="A511">
        <v>509</v>
      </c>
      <c r="B511" t="s">
        <v>74</v>
      </c>
      <c r="C511" t="s">
        <v>31</v>
      </c>
      <c r="D511" t="s">
        <v>50</v>
      </c>
      <c r="E511" s="2">
        <v>45949</v>
      </c>
      <c r="F511" s="1">
        <v>45961</v>
      </c>
      <c r="G511">
        <v>7</v>
      </c>
      <c r="H511" s="3">
        <v>50</v>
      </c>
      <c r="I511" t="s">
        <v>28</v>
      </c>
      <c r="J511" t="s">
        <v>550</v>
      </c>
      <c r="K511" t="s">
        <v>29</v>
      </c>
    </row>
    <row r="512" spans="1:11" x14ac:dyDescent="0.35">
      <c r="A512">
        <v>510</v>
      </c>
      <c r="B512" t="s">
        <v>75</v>
      </c>
      <c r="C512" t="s">
        <v>21</v>
      </c>
      <c r="D512" t="s">
        <v>54</v>
      </c>
      <c r="E512" s="2">
        <v>45804</v>
      </c>
      <c r="F512" s="1">
        <v>45812</v>
      </c>
      <c r="G512">
        <v>10</v>
      </c>
      <c r="H512" s="3">
        <v>723</v>
      </c>
      <c r="I512" t="s">
        <v>28</v>
      </c>
      <c r="J512" t="s">
        <v>549</v>
      </c>
      <c r="K512" t="s">
        <v>29</v>
      </c>
    </row>
    <row r="513" spans="1:11" x14ac:dyDescent="0.35">
      <c r="A513">
        <v>511</v>
      </c>
      <c r="B513" t="s">
        <v>77</v>
      </c>
      <c r="C513" t="s">
        <v>21</v>
      </c>
      <c r="D513" t="s">
        <v>54</v>
      </c>
      <c r="E513" s="2">
        <v>45967</v>
      </c>
      <c r="F513" s="1">
        <v>45973</v>
      </c>
      <c r="G513">
        <v>7</v>
      </c>
      <c r="H513" s="3">
        <v>568</v>
      </c>
      <c r="I513" t="s">
        <v>28</v>
      </c>
      <c r="J513" t="s">
        <v>547</v>
      </c>
      <c r="K513" t="s">
        <v>46</v>
      </c>
    </row>
    <row r="514" spans="1:11" x14ac:dyDescent="0.35">
      <c r="A514">
        <v>512</v>
      </c>
      <c r="B514" t="s">
        <v>78</v>
      </c>
      <c r="C514" t="s">
        <v>21</v>
      </c>
      <c r="D514" t="s">
        <v>83</v>
      </c>
      <c r="E514" s="2">
        <v>45972</v>
      </c>
      <c r="F514" s="1">
        <v>45987</v>
      </c>
      <c r="G514">
        <v>6</v>
      </c>
      <c r="H514" s="3">
        <v>250</v>
      </c>
      <c r="I514" t="s">
        <v>28</v>
      </c>
      <c r="J514" t="s">
        <v>550</v>
      </c>
      <c r="K514" t="s">
        <v>29</v>
      </c>
    </row>
    <row r="515" spans="1:11" x14ac:dyDescent="0.35">
      <c r="A515">
        <v>513</v>
      </c>
      <c r="B515" t="s">
        <v>80</v>
      </c>
      <c r="C515" t="s">
        <v>12</v>
      </c>
      <c r="D515" t="s">
        <v>58</v>
      </c>
      <c r="E515" s="2">
        <v>45693</v>
      </c>
      <c r="F515" s="1">
        <v>45694</v>
      </c>
      <c r="G515">
        <v>4</v>
      </c>
      <c r="H515" s="3">
        <v>572</v>
      </c>
      <c r="I515" t="s">
        <v>14</v>
      </c>
      <c r="J515" t="s">
        <v>550</v>
      </c>
      <c r="K515" t="s">
        <v>29</v>
      </c>
    </row>
    <row r="516" spans="1:11" x14ac:dyDescent="0.35">
      <c r="A516">
        <v>514</v>
      </c>
      <c r="B516" t="s">
        <v>81</v>
      </c>
      <c r="C516" t="s">
        <v>31</v>
      </c>
      <c r="D516" t="s">
        <v>42</v>
      </c>
      <c r="E516" s="2">
        <v>45678</v>
      </c>
      <c r="F516" s="1">
        <v>45692</v>
      </c>
      <c r="G516">
        <v>8</v>
      </c>
      <c r="H516" s="3">
        <v>849</v>
      </c>
      <c r="I516" t="s">
        <v>28</v>
      </c>
      <c r="J516" t="s">
        <v>551</v>
      </c>
      <c r="K516" t="s">
        <v>19</v>
      </c>
    </row>
    <row r="517" spans="1:11" x14ac:dyDescent="0.35">
      <c r="A517">
        <v>515</v>
      </c>
      <c r="B517" t="s">
        <v>82</v>
      </c>
      <c r="C517" t="s">
        <v>24</v>
      </c>
      <c r="D517" t="s">
        <v>25</v>
      </c>
      <c r="E517" s="2">
        <v>45733</v>
      </c>
      <c r="F517" s="1">
        <v>45736</v>
      </c>
      <c r="G517">
        <v>8</v>
      </c>
      <c r="H517" s="3">
        <v>858</v>
      </c>
      <c r="I517" t="s">
        <v>28</v>
      </c>
      <c r="J517" t="s">
        <v>547</v>
      </c>
      <c r="K517" t="s">
        <v>19</v>
      </c>
    </row>
    <row r="518" spans="1:11" x14ac:dyDescent="0.35">
      <c r="A518">
        <v>516</v>
      </c>
      <c r="B518" t="s">
        <v>84</v>
      </c>
      <c r="C518" t="s">
        <v>17</v>
      </c>
      <c r="D518" t="s">
        <v>44</v>
      </c>
      <c r="E518" s="2">
        <v>45844</v>
      </c>
      <c r="F518" s="1">
        <v>45852</v>
      </c>
      <c r="G518">
        <v>1</v>
      </c>
      <c r="H518" s="3">
        <v>256</v>
      </c>
      <c r="I518" t="s">
        <v>14</v>
      </c>
      <c r="J518" t="s">
        <v>33</v>
      </c>
      <c r="K518" t="s">
        <v>46</v>
      </c>
    </row>
    <row r="519" spans="1:11" x14ac:dyDescent="0.35">
      <c r="A519">
        <v>517</v>
      </c>
      <c r="B519" t="s">
        <v>85</v>
      </c>
      <c r="C519" t="s">
        <v>12</v>
      </c>
      <c r="D519" t="s">
        <v>13</v>
      </c>
      <c r="E519" s="2">
        <v>45799</v>
      </c>
      <c r="F519" s="1">
        <v>45806</v>
      </c>
      <c r="G519">
        <v>8</v>
      </c>
      <c r="H519" s="3">
        <v>453</v>
      </c>
      <c r="I519" t="s">
        <v>28</v>
      </c>
      <c r="J519" t="s">
        <v>549</v>
      </c>
      <c r="K519" t="s">
        <v>19</v>
      </c>
    </row>
    <row r="520" spans="1:11" x14ac:dyDescent="0.35">
      <c r="A520">
        <v>518</v>
      </c>
      <c r="B520" t="s">
        <v>86</v>
      </c>
      <c r="C520" t="s">
        <v>24</v>
      </c>
      <c r="D520" t="s">
        <v>25</v>
      </c>
      <c r="E520" s="2">
        <v>45822</v>
      </c>
      <c r="F520" s="1">
        <v>45836</v>
      </c>
      <c r="G520">
        <v>6</v>
      </c>
      <c r="H520" s="3">
        <v>218</v>
      </c>
      <c r="I520" t="s">
        <v>28</v>
      </c>
      <c r="J520" t="s">
        <v>33</v>
      </c>
      <c r="K520" t="s">
        <v>15</v>
      </c>
    </row>
    <row r="521" spans="1:11" x14ac:dyDescent="0.35">
      <c r="A521">
        <v>519</v>
      </c>
      <c r="B521" t="s">
        <v>87</v>
      </c>
      <c r="C521" t="s">
        <v>17</v>
      </c>
      <c r="D521" t="s">
        <v>44</v>
      </c>
      <c r="E521" s="2">
        <v>46009</v>
      </c>
      <c r="F521" s="1">
        <v>46018</v>
      </c>
      <c r="G521">
        <v>7</v>
      </c>
      <c r="H521" s="3">
        <v>481</v>
      </c>
      <c r="I521" t="s">
        <v>28</v>
      </c>
      <c r="J521" t="s">
        <v>549</v>
      </c>
      <c r="K521" t="s">
        <v>46</v>
      </c>
    </row>
    <row r="522" spans="1:11" x14ac:dyDescent="0.35">
      <c r="A522">
        <v>520</v>
      </c>
      <c r="B522" t="s">
        <v>88</v>
      </c>
      <c r="C522" t="s">
        <v>21</v>
      </c>
      <c r="D522" t="s">
        <v>22</v>
      </c>
      <c r="E522" s="2">
        <v>45756</v>
      </c>
      <c r="F522" s="1">
        <v>45764</v>
      </c>
      <c r="G522">
        <v>1</v>
      </c>
      <c r="H522" s="3">
        <v>420</v>
      </c>
      <c r="I522" t="s">
        <v>14</v>
      </c>
      <c r="J522" t="s">
        <v>550</v>
      </c>
      <c r="K522" t="s">
        <v>29</v>
      </c>
    </row>
    <row r="523" spans="1:11" x14ac:dyDescent="0.35">
      <c r="A523">
        <v>521</v>
      </c>
      <c r="B523" t="s">
        <v>89</v>
      </c>
      <c r="C523" t="s">
        <v>17</v>
      </c>
      <c r="D523" t="s">
        <v>18</v>
      </c>
      <c r="E523" s="2">
        <v>45871</v>
      </c>
      <c r="F523" s="1">
        <v>45875</v>
      </c>
      <c r="G523">
        <v>1</v>
      </c>
      <c r="H523" s="3">
        <v>98</v>
      </c>
      <c r="I523" t="s">
        <v>28</v>
      </c>
      <c r="J523" t="s">
        <v>550</v>
      </c>
      <c r="K523" t="s">
        <v>46</v>
      </c>
    </row>
    <row r="524" spans="1:11" x14ac:dyDescent="0.35">
      <c r="A524">
        <v>522</v>
      </c>
      <c r="B524" t="s">
        <v>90</v>
      </c>
      <c r="C524" t="s">
        <v>31</v>
      </c>
      <c r="D524" t="s">
        <v>76</v>
      </c>
      <c r="E524" s="2">
        <v>45714</v>
      </c>
      <c r="F524" s="1">
        <v>45721</v>
      </c>
      <c r="G524">
        <v>1</v>
      </c>
      <c r="H524" s="3">
        <v>444</v>
      </c>
      <c r="I524" t="s">
        <v>28</v>
      </c>
      <c r="J524" t="s">
        <v>550</v>
      </c>
      <c r="K524" t="s">
        <v>15</v>
      </c>
    </row>
    <row r="525" spans="1:11" x14ac:dyDescent="0.35">
      <c r="A525">
        <v>523</v>
      </c>
      <c r="B525" t="s">
        <v>91</v>
      </c>
      <c r="C525" t="s">
        <v>17</v>
      </c>
      <c r="D525" t="s">
        <v>64</v>
      </c>
      <c r="E525" s="2">
        <v>45995</v>
      </c>
      <c r="F525" s="1">
        <v>46001</v>
      </c>
      <c r="G525">
        <v>5</v>
      </c>
      <c r="H525" s="3">
        <v>858</v>
      </c>
      <c r="I525" t="s">
        <v>14</v>
      </c>
      <c r="J525" t="s">
        <v>549</v>
      </c>
      <c r="K525" t="s">
        <v>46</v>
      </c>
    </row>
    <row r="526" spans="1:11" x14ac:dyDescent="0.35">
      <c r="A526">
        <v>524</v>
      </c>
      <c r="B526" t="s">
        <v>92</v>
      </c>
      <c r="C526" t="s">
        <v>17</v>
      </c>
      <c r="D526" t="s">
        <v>56</v>
      </c>
      <c r="E526" s="2">
        <v>45905</v>
      </c>
      <c r="F526" s="1">
        <v>45915</v>
      </c>
      <c r="G526">
        <v>6</v>
      </c>
      <c r="H526" s="3">
        <v>914</v>
      </c>
      <c r="I526" t="s">
        <v>14</v>
      </c>
      <c r="J526" t="s">
        <v>551</v>
      </c>
      <c r="K526" t="s">
        <v>46</v>
      </c>
    </row>
    <row r="527" spans="1:11" x14ac:dyDescent="0.35">
      <c r="A527">
        <v>525</v>
      </c>
      <c r="B527" t="s">
        <v>93</v>
      </c>
      <c r="C527" t="s">
        <v>12</v>
      </c>
      <c r="D527" t="s">
        <v>58</v>
      </c>
      <c r="E527" s="2">
        <v>45935</v>
      </c>
      <c r="F527" s="1">
        <v>45949</v>
      </c>
      <c r="G527">
        <v>5</v>
      </c>
      <c r="H527" s="3">
        <v>163</v>
      </c>
      <c r="I527" t="s">
        <v>28</v>
      </c>
      <c r="J527" t="s">
        <v>550</v>
      </c>
      <c r="K527" t="s">
        <v>15</v>
      </c>
    </row>
    <row r="528" spans="1:11" x14ac:dyDescent="0.35">
      <c r="A528">
        <v>526</v>
      </c>
      <c r="B528" t="s">
        <v>94</v>
      </c>
      <c r="C528" t="s">
        <v>24</v>
      </c>
      <c r="D528" t="s">
        <v>70</v>
      </c>
      <c r="E528" s="2">
        <v>45986</v>
      </c>
      <c r="F528" s="1">
        <v>45996</v>
      </c>
      <c r="G528">
        <v>9</v>
      </c>
      <c r="H528" s="3">
        <v>811</v>
      </c>
      <c r="I528" t="s">
        <v>28</v>
      </c>
      <c r="J528" t="s">
        <v>551</v>
      </c>
      <c r="K528" t="s">
        <v>29</v>
      </c>
    </row>
    <row r="529" spans="1:11" x14ac:dyDescent="0.35">
      <c r="A529">
        <v>527</v>
      </c>
      <c r="B529" t="s">
        <v>95</v>
      </c>
      <c r="C529" t="s">
        <v>24</v>
      </c>
      <c r="D529" t="s">
        <v>25</v>
      </c>
      <c r="E529" s="2">
        <v>45966</v>
      </c>
      <c r="F529" s="1">
        <v>45968</v>
      </c>
      <c r="G529">
        <v>9</v>
      </c>
      <c r="H529" s="3">
        <v>828</v>
      </c>
      <c r="I529" t="s">
        <v>14</v>
      </c>
      <c r="J529" t="s">
        <v>549</v>
      </c>
      <c r="K529" t="s">
        <v>19</v>
      </c>
    </row>
    <row r="530" spans="1:11" x14ac:dyDescent="0.35">
      <c r="A530">
        <v>528</v>
      </c>
      <c r="B530" t="s">
        <v>97</v>
      </c>
      <c r="C530" t="s">
        <v>31</v>
      </c>
      <c r="D530" t="s">
        <v>50</v>
      </c>
      <c r="E530" s="2">
        <v>45706</v>
      </c>
      <c r="F530" s="1">
        <v>45712</v>
      </c>
      <c r="G530">
        <v>8</v>
      </c>
      <c r="H530" s="3">
        <v>745</v>
      </c>
      <c r="I530" t="s">
        <v>28</v>
      </c>
      <c r="J530" t="s">
        <v>33</v>
      </c>
      <c r="K530" t="s">
        <v>29</v>
      </c>
    </row>
    <row r="531" spans="1:11" x14ac:dyDescent="0.35">
      <c r="A531">
        <v>529</v>
      </c>
      <c r="B531" t="s">
        <v>98</v>
      </c>
      <c r="C531" t="s">
        <v>17</v>
      </c>
      <c r="D531" t="s">
        <v>56</v>
      </c>
      <c r="E531" s="2">
        <v>45904</v>
      </c>
      <c r="F531" s="1">
        <v>45910</v>
      </c>
      <c r="G531">
        <v>7</v>
      </c>
      <c r="H531" s="3">
        <v>238</v>
      </c>
      <c r="I531" t="s">
        <v>14</v>
      </c>
      <c r="J531" t="s">
        <v>550</v>
      </c>
      <c r="K531" t="s">
        <v>15</v>
      </c>
    </row>
    <row r="532" spans="1:11" x14ac:dyDescent="0.35">
      <c r="A532">
        <v>530</v>
      </c>
      <c r="B532" t="s">
        <v>99</v>
      </c>
      <c r="C532" t="s">
        <v>12</v>
      </c>
      <c r="D532" t="s">
        <v>13</v>
      </c>
      <c r="E532" s="2">
        <v>46003</v>
      </c>
      <c r="F532" s="1">
        <v>46013</v>
      </c>
      <c r="G532">
        <v>1</v>
      </c>
      <c r="H532" s="3">
        <v>159</v>
      </c>
      <c r="I532" t="s">
        <v>14</v>
      </c>
      <c r="J532" t="s">
        <v>550</v>
      </c>
      <c r="K532" t="s">
        <v>15</v>
      </c>
    </row>
    <row r="533" spans="1:11" x14ac:dyDescent="0.35">
      <c r="A533">
        <v>531</v>
      </c>
      <c r="B533" t="s">
        <v>101</v>
      </c>
      <c r="C533" t="s">
        <v>24</v>
      </c>
      <c r="D533" t="s">
        <v>70</v>
      </c>
      <c r="E533" s="2">
        <v>45793</v>
      </c>
      <c r="F533" s="1">
        <v>45797</v>
      </c>
      <c r="G533">
        <v>10</v>
      </c>
      <c r="H533" s="3">
        <v>102</v>
      </c>
      <c r="I533" t="s">
        <v>28</v>
      </c>
      <c r="J533" t="s">
        <v>550</v>
      </c>
      <c r="K533" t="s">
        <v>29</v>
      </c>
    </row>
    <row r="534" spans="1:11" x14ac:dyDescent="0.35">
      <c r="A534">
        <v>532</v>
      </c>
      <c r="B534" t="s">
        <v>102</v>
      </c>
      <c r="C534" t="s">
        <v>24</v>
      </c>
      <c r="D534" t="s">
        <v>25</v>
      </c>
      <c r="E534" s="2">
        <v>45997</v>
      </c>
      <c r="F534" s="1">
        <v>45998</v>
      </c>
      <c r="G534">
        <v>2</v>
      </c>
      <c r="H534" s="3">
        <v>443</v>
      </c>
      <c r="I534" t="s">
        <v>14</v>
      </c>
      <c r="J534" t="s">
        <v>547</v>
      </c>
      <c r="K534" t="s">
        <v>46</v>
      </c>
    </row>
    <row r="535" spans="1:11" x14ac:dyDescent="0.35">
      <c r="A535">
        <v>533</v>
      </c>
      <c r="B535" t="s">
        <v>103</v>
      </c>
      <c r="C535" t="s">
        <v>24</v>
      </c>
      <c r="D535" t="s">
        <v>38</v>
      </c>
      <c r="E535" s="2">
        <v>45711</v>
      </c>
      <c r="F535" s="1">
        <v>45714</v>
      </c>
      <c r="G535">
        <v>9</v>
      </c>
      <c r="H535" s="3">
        <v>10</v>
      </c>
      <c r="I535" t="s">
        <v>14</v>
      </c>
      <c r="J535" t="s">
        <v>551</v>
      </c>
      <c r="K535" t="s">
        <v>46</v>
      </c>
    </row>
    <row r="536" spans="1:11" x14ac:dyDescent="0.35">
      <c r="A536">
        <v>534</v>
      </c>
      <c r="B536" t="s">
        <v>104</v>
      </c>
      <c r="C536" t="s">
        <v>31</v>
      </c>
      <c r="D536" t="s">
        <v>32</v>
      </c>
      <c r="E536" s="2">
        <v>45942</v>
      </c>
      <c r="F536" s="1">
        <v>45955</v>
      </c>
      <c r="G536">
        <v>5</v>
      </c>
      <c r="H536" s="3">
        <v>758</v>
      </c>
      <c r="I536" t="s">
        <v>28</v>
      </c>
      <c r="J536" t="s">
        <v>551</v>
      </c>
      <c r="K536" t="s">
        <v>19</v>
      </c>
    </row>
    <row r="537" spans="1:11" x14ac:dyDescent="0.35">
      <c r="A537">
        <v>535</v>
      </c>
      <c r="B537" t="s">
        <v>105</v>
      </c>
      <c r="C537" t="s">
        <v>12</v>
      </c>
      <c r="D537" t="s">
        <v>13</v>
      </c>
      <c r="E537" s="2">
        <v>45896</v>
      </c>
      <c r="F537" s="1">
        <v>45897</v>
      </c>
      <c r="G537">
        <v>10</v>
      </c>
      <c r="H537" s="3">
        <v>541</v>
      </c>
      <c r="I537" t="s">
        <v>14</v>
      </c>
      <c r="J537" t="s">
        <v>549</v>
      </c>
      <c r="K537" t="s">
        <v>15</v>
      </c>
    </row>
    <row r="538" spans="1:11" x14ac:dyDescent="0.35">
      <c r="A538">
        <v>536</v>
      </c>
      <c r="B538" t="s">
        <v>106</v>
      </c>
      <c r="C538" t="s">
        <v>31</v>
      </c>
      <c r="D538" t="s">
        <v>50</v>
      </c>
      <c r="E538" s="2">
        <v>45890</v>
      </c>
      <c r="F538" s="1">
        <v>45891</v>
      </c>
      <c r="G538">
        <v>1</v>
      </c>
      <c r="H538" s="3">
        <v>46</v>
      </c>
      <c r="I538" t="s">
        <v>14</v>
      </c>
      <c r="J538" t="s">
        <v>549</v>
      </c>
      <c r="K538" t="s">
        <v>29</v>
      </c>
    </row>
    <row r="539" spans="1:11" x14ac:dyDescent="0.35">
      <c r="A539">
        <v>537</v>
      </c>
      <c r="B539" t="s">
        <v>107</v>
      </c>
      <c r="C539" t="s">
        <v>31</v>
      </c>
      <c r="D539" t="s">
        <v>42</v>
      </c>
      <c r="E539" s="2">
        <v>45857</v>
      </c>
      <c r="F539" s="1">
        <v>45863</v>
      </c>
      <c r="G539">
        <v>4</v>
      </c>
      <c r="H539" s="3">
        <v>82</v>
      </c>
      <c r="I539" t="s">
        <v>28</v>
      </c>
      <c r="J539" t="s">
        <v>550</v>
      </c>
      <c r="K539" t="s">
        <v>15</v>
      </c>
    </row>
    <row r="540" spans="1:11" x14ac:dyDescent="0.35">
      <c r="A540">
        <v>538</v>
      </c>
      <c r="B540" t="s">
        <v>531</v>
      </c>
      <c r="C540" t="s">
        <v>24</v>
      </c>
      <c r="D540" t="s">
        <v>25</v>
      </c>
      <c r="E540" s="2">
        <v>46008</v>
      </c>
      <c r="F540" s="1">
        <v>46014</v>
      </c>
      <c r="G540">
        <v>9</v>
      </c>
      <c r="H540" s="3">
        <v>891</v>
      </c>
      <c r="I540" t="s">
        <v>28</v>
      </c>
      <c r="J540" t="s">
        <v>550</v>
      </c>
      <c r="K540" t="s">
        <v>29</v>
      </c>
    </row>
    <row r="541" spans="1:11" x14ac:dyDescent="0.35">
      <c r="A541">
        <v>539</v>
      </c>
      <c r="B541" t="s">
        <v>532</v>
      </c>
      <c r="C541" t="s">
        <v>17</v>
      </c>
      <c r="D541" t="s">
        <v>64</v>
      </c>
      <c r="E541" s="2">
        <v>45779</v>
      </c>
      <c r="F541" s="1">
        <v>45781</v>
      </c>
      <c r="G541">
        <v>4</v>
      </c>
      <c r="H541" s="3">
        <v>578</v>
      </c>
      <c r="I541" t="s">
        <v>14</v>
      </c>
      <c r="J541" t="s">
        <v>551</v>
      </c>
      <c r="K541" t="s">
        <v>46</v>
      </c>
    </row>
    <row r="542" spans="1:11" x14ac:dyDescent="0.35">
      <c r="A542">
        <v>540</v>
      </c>
      <c r="B542" t="s">
        <v>533</v>
      </c>
      <c r="C542" t="s">
        <v>12</v>
      </c>
      <c r="D542" t="s">
        <v>36</v>
      </c>
      <c r="E542" s="2">
        <v>45763</v>
      </c>
      <c r="F542" s="1">
        <v>45767</v>
      </c>
      <c r="G542">
        <v>4</v>
      </c>
      <c r="H542" s="3">
        <v>152</v>
      </c>
      <c r="I542" t="s">
        <v>28</v>
      </c>
      <c r="J542" t="s">
        <v>550</v>
      </c>
      <c r="K542" t="s">
        <v>46</v>
      </c>
    </row>
    <row r="543" spans="1:11" x14ac:dyDescent="0.35">
      <c r="A543">
        <v>541</v>
      </c>
      <c r="B543" t="s">
        <v>534</v>
      </c>
      <c r="C543" t="s">
        <v>21</v>
      </c>
      <c r="D543" t="s">
        <v>54</v>
      </c>
      <c r="E543" s="2">
        <v>45698</v>
      </c>
      <c r="F543" s="1">
        <v>45699</v>
      </c>
      <c r="G543">
        <v>3</v>
      </c>
      <c r="H543" s="3">
        <v>288</v>
      </c>
      <c r="I543" t="s">
        <v>14</v>
      </c>
      <c r="J543" t="s">
        <v>551</v>
      </c>
      <c r="K543" t="s">
        <v>46</v>
      </c>
    </row>
    <row r="544" spans="1:11" x14ac:dyDescent="0.35">
      <c r="A544">
        <v>542</v>
      </c>
      <c r="B544" t="s">
        <v>535</v>
      </c>
      <c r="C544" t="s">
        <v>24</v>
      </c>
      <c r="D544" t="s">
        <v>25</v>
      </c>
      <c r="E544" s="2">
        <v>45986</v>
      </c>
      <c r="F544" s="1">
        <v>45994</v>
      </c>
      <c r="G544">
        <v>1</v>
      </c>
      <c r="H544" s="3">
        <v>321</v>
      </c>
      <c r="I544" t="s">
        <v>14</v>
      </c>
      <c r="J544" t="s">
        <v>549</v>
      </c>
      <c r="K544" t="s">
        <v>15</v>
      </c>
    </row>
    <row r="545" spans="1:11" x14ac:dyDescent="0.35">
      <c r="A545">
        <v>543</v>
      </c>
      <c r="B545" t="s">
        <v>536</v>
      </c>
      <c r="C545" t="s">
        <v>31</v>
      </c>
      <c r="D545" t="s">
        <v>50</v>
      </c>
      <c r="E545" s="2">
        <v>45749</v>
      </c>
      <c r="F545" s="1">
        <v>45759</v>
      </c>
      <c r="G545">
        <v>7</v>
      </c>
      <c r="H545" s="3">
        <v>356</v>
      </c>
      <c r="I545" t="s">
        <v>14</v>
      </c>
      <c r="J545" t="s">
        <v>549</v>
      </c>
      <c r="K545" t="s">
        <v>19</v>
      </c>
    </row>
    <row r="546" spans="1:11" x14ac:dyDescent="0.35">
      <c r="A546">
        <v>544</v>
      </c>
      <c r="B546" t="s">
        <v>537</v>
      </c>
      <c r="C546" t="s">
        <v>12</v>
      </c>
      <c r="D546" t="s">
        <v>36</v>
      </c>
      <c r="E546" s="2">
        <v>45726</v>
      </c>
      <c r="F546" s="1">
        <v>45737</v>
      </c>
      <c r="G546">
        <v>2</v>
      </c>
      <c r="H546" s="3">
        <v>944</v>
      </c>
      <c r="I546" t="s">
        <v>28</v>
      </c>
      <c r="J546" t="s">
        <v>550</v>
      </c>
      <c r="K546" t="s">
        <v>19</v>
      </c>
    </row>
    <row r="547" spans="1:11" x14ac:dyDescent="0.35">
      <c r="A547">
        <v>545</v>
      </c>
      <c r="B547" t="s">
        <v>538</v>
      </c>
      <c r="C547" t="s">
        <v>31</v>
      </c>
      <c r="D547" t="s">
        <v>76</v>
      </c>
      <c r="E547" s="2">
        <v>46008</v>
      </c>
      <c r="F547" s="1">
        <v>46018</v>
      </c>
      <c r="G547">
        <v>10</v>
      </c>
      <c r="H547" s="3">
        <v>172</v>
      </c>
      <c r="I547" t="s">
        <v>14</v>
      </c>
      <c r="J547" t="s">
        <v>33</v>
      </c>
      <c r="K547" t="s">
        <v>19</v>
      </c>
    </row>
    <row r="548" spans="1:11" x14ac:dyDescent="0.35">
      <c r="A548">
        <v>546</v>
      </c>
      <c r="B548" t="s">
        <v>539</v>
      </c>
      <c r="C548" t="s">
        <v>21</v>
      </c>
      <c r="D548" t="s">
        <v>22</v>
      </c>
      <c r="E548" s="2">
        <v>45883</v>
      </c>
      <c r="F548" s="1">
        <v>45885</v>
      </c>
      <c r="G548">
        <v>7</v>
      </c>
      <c r="H548" s="3">
        <v>70</v>
      </c>
      <c r="I548" t="s">
        <v>14</v>
      </c>
      <c r="J548" t="s">
        <v>547</v>
      </c>
      <c r="K548" t="s">
        <v>46</v>
      </c>
    </row>
    <row r="549" spans="1:11" x14ac:dyDescent="0.35">
      <c r="A549">
        <v>547</v>
      </c>
      <c r="B549" t="s">
        <v>540</v>
      </c>
      <c r="C549" t="s">
        <v>12</v>
      </c>
      <c r="D549" t="s">
        <v>36</v>
      </c>
      <c r="E549" s="2">
        <v>45919</v>
      </c>
      <c r="F549" s="1">
        <v>45922</v>
      </c>
      <c r="G549">
        <v>2</v>
      </c>
      <c r="H549" s="3">
        <v>722</v>
      </c>
      <c r="I549" t="s">
        <v>14</v>
      </c>
      <c r="J549" t="s">
        <v>550</v>
      </c>
      <c r="K549" t="s">
        <v>46</v>
      </c>
    </row>
    <row r="550" spans="1:11" x14ac:dyDescent="0.35">
      <c r="A550">
        <v>548</v>
      </c>
      <c r="B550" t="s">
        <v>541</v>
      </c>
      <c r="C550" t="s">
        <v>24</v>
      </c>
      <c r="D550" t="s">
        <v>70</v>
      </c>
      <c r="E550" s="2">
        <v>46002</v>
      </c>
      <c r="F550" s="1">
        <v>46010</v>
      </c>
      <c r="G550">
        <v>2</v>
      </c>
      <c r="H550" s="3">
        <v>876</v>
      </c>
      <c r="I550" t="s">
        <v>28</v>
      </c>
      <c r="J550" t="s">
        <v>547</v>
      </c>
      <c r="K550" t="s">
        <v>15</v>
      </c>
    </row>
    <row r="551" spans="1:11" x14ac:dyDescent="0.35">
      <c r="A551">
        <v>549</v>
      </c>
      <c r="B551" t="s">
        <v>107</v>
      </c>
      <c r="C551" t="s">
        <v>21</v>
      </c>
      <c r="D551" t="s">
        <v>22</v>
      </c>
      <c r="E551" s="2">
        <v>45787</v>
      </c>
      <c r="F551" s="1">
        <v>45794</v>
      </c>
      <c r="G551">
        <v>8</v>
      </c>
      <c r="H551" s="3">
        <v>281</v>
      </c>
      <c r="I551" t="s">
        <v>14</v>
      </c>
      <c r="J551" t="s">
        <v>33</v>
      </c>
      <c r="K551" t="s">
        <v>29</v>
      </c>
    </row>
    <row r="552" spans="1:11" x14ac:dyDescent="0.35">
      <c r="A552">
        <v>550</v>
      </c>
      <c r="B552" t="s">
        <v>542</v>
      </c>
      <c r="C552" t="s">
        <v>12</v>
      </c>
      <c r="D552" t="s">
        <v>27</v>
      </c>
      <c r="E552" s="2">
        <v>45757</v>
      </c>
      <c r="F552" s="1">
        <v>45764</v>
      </c>
      <c r="G552">
        <v>7</v>
      </c>
      <c r="H552" s="3">
        <v>390</v>
      </c>
      <c r="I552" t="s">
        <v>28</v>
      </c>
      <c r="J552" t="s">
        <v>547</v>
      </c>
      <c r="K552" t="s">
        <v>46</v>
      </c>
    </row>
    <row r="553" spans="1:11" x14ac:dyDescent="0.35">
      <c r="A553">
        <v>551</v>
      </c>
      <c r="B553" t="s">
        <v>543</v>
      </c>
      <c r="C553" t="s">
        <v>31</v>
      </c>
      <c r="D553" t="s">
        <v>76</v>
      </c>
      <c r="E553" s="2">
        <v>45934</v>
      </c>
      <c r="F553" s="1">
        <v>45940</v>
      </c>
      <c r="G553">
        <v>5</v>
      </c>
      <c r="H553" s="3">
        <v>953</v>
      </c>
      <c r="I553" t="s">
        <v>14</v>
      </c>
      <c r="J553" t="s">
        <v>549</v>
      </c>
      <c r="K553" t="s">
        <v>29</v>
      </c>
    </row>
    <row r="554" spans="1:11" x14ac:dyDescent="0.35">
      <c r="A554">
        <v>552</v>
      </c>
      <c r="B554" t="s">
        <v>544</v>
      </c>
      <c r="C554" t="s">
        <v>31</v>
      </c>
      <c r="D554" t="s">
        <v>42</v>
      </c>
      <c r="E554" s="2">
        <v>45666</v>
      </c>
      <c r="F554" s="1">
        <v>45678</v>
      </c>
      <c r="G554">
        <v>6</v>
      </c>
      <c r="H554" s="3">
        <v>323</v>
      </c>
      <c r="I554" t="s">
        <v>28</v>
      </c>
      <c r="J554" t="s">
        <v>547</v>
      </c>
      <c r="K554" t="s">
        <v>15</v>
      </c>
    </row>
    <row r="555" spans="1:11" x14ac:dyDescent="0.35">
      <c r="A555">
        <v>553</v>
      </c>
      <c r="B555" t="s">
        <v>545</v>
      </c>
      <c r="C555" t="s">
        <v>31</v>
      </c>
      <c r="D555" t="s">
        <v>50</v>
      </c>
      <c r="E555" s="2">
        <v>45713</v>
      </c>
      <c r="F555" s="1">
        <v>45717</v>
      </c>
      <c r="G555">
        <v>3</v>
      </c>
      <c r="H555" s="3">
        <v>380</v>
      </c>
      <c r="I555" t="s">
        <v>14</v>
      </c>
      <c r="J555" t="s">
        <v>549</v>
      </c>
      <c r="K555" t="s">
        <v>46</v>
      </c>
    </row>
    <row r="556" spans="1:11" x14ac:dyDescent="0.35">
      <c r="A556">
        <v>554</v>
      </c>
      <c r="B556" t="s">
        <v>546</v>
      </c>
      <c r="C556" t="s">
        <v>17</v>
      </c>
      <c r="D556" t="s">
        <v>18</v>
      </c>
      <c r="E556" s="2">
        <v>45897</v>
      </c>
      <c r="F556" s="1">
        <v>45905</v>
      </c>
      <c r="G556">
        <v>10</v>
      </c>
      <c r="H556" s="3">
        <v>509</v>
      </c>
      <c r="I556" t="s">
        <v>28</v>
      </c>
      <c r="J556" t="s">
        <v>547</v>
      </c>
      <c r="K556" t="s">
        <v>15</v>
      </c>
    </row>
    <row r="557" spans="1:11" x14ac:dyDescent="0.35">
      <c r="A557">
        <v>555</v>
      </c>
      <c r="B557" t="s">
        <v>126</v>
      </c>
      <c r="C557" t="s">
        <v>24</v>
      </c>
      <c r="D557" t="s">
        <v>25</v>
      </c>
      <c r="E557" s="2">
        <v>45743</v>
      </c>
      <c r="F557" s="1">
        <v>45748</v>
      </c>
      <c r="G557">
        <v>1</v>
      </c>
      <c r="H557" s="3">
        <v>968</v>
      </c>
      <c r="I557" t="s">
        <v>14</v>
      </c>
      <c r="J557" t="s">
        <v>33</v>
      </c>
      <c r="K557"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C966D-BB4C-4048-B258-64AB4916500A}">
  <dimension ref="A1"/>
  <sheetViews>
    <sheetView workbookViewId="0">
      <selection sqref="A1:B15"/>
    </sheetView>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386CE-5098-4C1B-86AB-586F6280B340}">
  <dimension ref="A1:U557"/>
  <sheetViews>
    <sheetView topLeftCell="C525" workbookViewId="0">
      <selection activeCell="C555" sqref="C554:F555"/>
    </sheetView>
  </sheetViews>
  <sheetFormatPr defaultRowHeight="14.5" x14ac:dyDescent="0.35"/>
  <cols>
    <col min="1" max="1" width="10" customWidth="1"/>
    <col min="2" max="2" width="24.54296875" bestFit="1" customWidth="1"/>
    <col min="3" max="3" width="17.36328125" customWidth="1"/>
    <col min="4" max="4" width="14.81640625" bestFit="1" customWidth="1"/>
    <col min="5" max="8" width="12.1796875" style="2" customWidth="1"/>
    <col min="9" max="9" width="19.6328125" customWidth="1"/>
    <col min="10" max="10" width="15.1796875" customWidth="1"/>
    <col min="11" max="11" width="12.1796875" style="3" customWidth="1"/>
    <col min="12" max="12" width="10.1796875" customWidth="1"/>
    <col min="13" max="13" width="11.453125" customWidth="1"/>
    <col min="14" max="15" width="12.1796875" style="3" customWidth="1"/>
    <col min="16" max="16" width="12.54296875" customWidth="1"/>
    <col min="17" max="17" width="12.1796875" style="3" customWidth="1"/>
    <col min="19" max="19" width="12.1796875" style="3" customWidth="1"/>
    <col min="20" max="20" width="10.81640625" bestFit="1" customWidth="1"/>
    <col min="21" max="21" width="15.453125" bestFit="1" customWidth="1"/>
    <col min="22" max="22" width="17.453125" customWidth="1"/>
  </cols>
  <sheetData>
    <row r="1" spans="1:19" x14ac:dyDescent="0.35">
      <c r="A1" t="s">
        <v>0</v>
      </c>
      <c r="B1" t="s">
        <v>1</v>
      </c>
      <c r="C1" t="s">
        <v>2</v>
      </c>
      <c r="D1" t="s">
        <v>3</v>
      </c>
      <c r="E1" s="2" t="s">
        <v>4</v>
      </c>
      <c r="F1" s="2" t="s">
        <v>568</v>
      </c>
      <c r="G1" s="2" t="s">
        <v>569</v>
      </c>
      <c r="H1" s="2" t="s">
        <v>570</v>
      </c>
      <c r="I1" t="s">
        <v>5</v>
      </c>
      <c r="J1" t="s">
        <v>571</v>
      </c>
      <c r="K1" s="3" t="s">
        <v>7</v>
      </c>
      <c r="L1" t="s">
        <v>6</v>
      </c>
      <c r="M1" s="3" t="s">
        <v>572</v>
      </c>
      <c r="N1" s="3" t="s">
        <v>573</v>
      </c>
      <c r="O1" s="3" t="s">
        <v>574</v>
      </c>
      <c r="P1" s="3" t="s">
        <v>553</v>
      </c>
      <c r="Q1" t="s">
        <v>8</v>
      </c>
      <c r="R1" t="s">
        <v>9</v>
      </c>
      <c r="S1" t="s">
        <v>10</v>
      </c>
    </row>
    <row r="2" spans="1:19" x14ac:dyDescent="0.35">
      <c r="A2">
        <v>1</v>
      </c>
      <c r="B2" t="s">
        <v>11</v>
      </c>
      <c r="C2" t="s">
        <v>12</v>
      </c>
      <c r="D2" t="s">
        <v>13</v>
      </c>
      <c r="E2" s="2">
        <v>45432</v>
      </c>
      <c r="F2" s="2" t="str">
        <f>TEXT(Table1[[#This Row],[Order Date]],"YYYY")</f>
        <v>2024</v>
      </c>
      <c r="G2" s="2" t="str">
        <f>TEXT(Table1[[#This Row],[Order Date]],"MMM")</f>
        <v>May</v>
      </c>
      <c r="H2" s="2" t="str">
        <f>TEXT(Table1[[#This Row],[Order Date]],"DDD")</f>
        <v>Mon</v>
      </c>
      <c r="I2" s="1">
        <v>45436</v>
      </c>
      <c r="J2" s="4">
        <f>_xlfn.DAYS(Table1[[#This Row],[Delivered Date]],Table1[[#This Row],[Order Date]])</f>
        <v>4</v>
      </c>
      <c r="K2" s="3">
        <v>238</v>
      </c>
      <c r="L2">
        <v>4</v>
      </c>
      <c r="M2" s="3">
        <f>Table1[[#This Row],[Quantity]]*Table1[[#This Row],[Unit Price]]</f>
        <v>952</v>
      </c>
      <c r="N2" s="3">
        <f>Table1[[#This Row],[Revenue]]*Table1[[#This Row],[Cost Percentage]]</f>
        <v>714</v>
      </c>
      <c r="O2" s="3">
        <f>Table1[[#This Row],[Revenue]]-Table1[[#This Row],[Cost]]</f>
        <v>238</v>
      </c>
      <c r="P2" s="3">
        <f>_xlfn.XLOOKUP(Table1[[#This Row],[Product Name]],cost[Product Name],cost[Cost Percentage])</f>
        <v>0.75</v>
      </c>
      <c r="Q2" t="s">
        <v>14</v>
      </c>
      <c r="R2" t="s">
        <v>551</v>
      </c>
      <c r="S2" t="s">
        <v>15</v>
      </c>
    </row>
    <row r="3" spans="1:19" x14ac:dyDescent="0.35">
      <c r="A3">
        <v>2</v>
      </c>
      <c r="B3" t="s">
        <v>16</v>
      </c>
      <c r="C3" t="s">
        <v>17</v>
      </c>
      <c r="D3" t="s">
        <v>18</v>
      </c>
      <c r="E3" s="2">
        <v>45594</v>
      </c>
      <c r="F3" s="2" t="str">
        <f>TEXT(Table1[[#This Row],[Order Date]],"YYYY")</f>
        <v>2024</v>
      </c>
      <c r="G3" s="2" t="str">
        <f>TEXT(Table1[[#This Row],[Order Date]],"MMM")</f>
        <v>Oct</v>
      </c>
      <c r="H3" s="2" t="str">
        <f>TEXT(Table1[[#This Row],[Order Date]],"DDD")</f>
        <v>Tue</v>
      </c>
      <c r="I3" s="1">
        <v>45600</v>
      </c>
      <c r="J3" s="4">
        <f>_xlfn.DAYS(Table1[[#This Row],[Delivered Date]],Table1[[#This Row],[Order Date]])</f>
        <v>6</v>
      </c>
      <c r="K3" s="3">
        <v>42</v>
      </c>
      <c r="L3">
        <v>7</v>
      </c>
      <c r="M3" s="3">
        <f>Table1[[#This Row],[Quantity]]*Table1[[#This Row],[Unit Price]]</f>
        <v>294</v>
      </c>
      <c r="N3" s="3">
        <f>Table1[[#This Row],[Revenue]]*Table1[[#This Row],[Cost Percentage]]</f>
        <v>147</v>
      </c>
      <c r="O3" s="3">
        <f>Table1[[#This Row],[Revenue]]-Table1[[#This Row],[Cost]]</f>
        <v>147</v>
      </c>
      <c r="P3" s="3">
        <f>_xlfn.XLOOKUP(Table1[[#This Row],[Product Name]],cost[Product Name],cost[Cost Percentage])</f>
        <v>0.5</v>
      </c>
      <c r="Q3" t="s">
        <v>14</v>
      </c>
      <c r="R3" t="s">
        <v>551</v>
      </c>
      <c r="S3" t="s">
        <v>19</v>
      </c>
    </row>
    <row r="4" spans="1:19" x14ac:dyDescent="0.35">
      <c r="A4">
        <v>3</v>
      </c>
      <c r="B4" t="s">
        <v>20</v>
      </c>
      <c r="C4" t="s">
        <v>21</v>
      </c>
      <c r="D4" t="s">
        <v>22</v>
      </c>
      <c r="E4" s="2">
        <v>45593</v>
      </c>
      <c r="F4" s="2" t="str">
        <f>TEXT(Table1[[#This Row],[Order Date]],"YYYY")</f>
        <v>2024</v>
      </c>
      <c r="G4" s="2" t="str">
        <f>TEXT(Table1[[#This Row],[Order Date]],"MMM")</f>
        <v>Oct</v>
      </c>
      <c r="H4" s="2" t="str">
        <f>TEXT(Table1[[#This Row],[Order Date]],"DDD")</f>
        <v>Mon</v>
      </c>
      <c r="I4" s="1">
        <v>45603</v>
      </c>
      <c r="J4" s="4">
        <f>_xlfn.DAYS(Table1[[#This Row],[Delivered Date]],Table1[[#This Row],[Order Date]])</f>
        <v>10</v>
      </c>
      <c r="K4" s="3">
        <v>838</v>
      </c>
      <c r="L4">
        <v>5</v>
      </c>
      <c r="M4" s="3">
        <f>Table1[[#This Row],[Quantity]]*Table1[[#This Row],[Unit Price]]</f>
        <v>4190</v>
      </c>
      <c r="N4" s="3">
        <f>Table1[[#This Row],[Revenue]]*Table1[[#This Row],[Cost Percentage]]</f>
        <v>3142.5</v>
      </c>
      <c r="O4" s="3">
        <f>Table1[[#This Row],[Revenue]]-Table1[[#This Row],[Cost]]</f>
        <v>1047.5</v>
      </c>
      <c r="P4" s="3">
        <f>_xlfn.XLOOKUP(Table1[[#This Row],[Product Name]],cost[Product Name],cost[Cost Percentage])</f>
        <v>0.75</v>
      </c>
      <c r="Q4" t="s">
        <v>14</v>
      </c>
      <c r="R4" t="s">
        <v>549</v>
      </c>
      <c r="S4" t="s">
        <v>19</v>
      </c>
    </row>
    <row r="5" spans="1:19" x14ac:dyDescent="0.35">
      <c r="A5">
        <v>4</v>
      </c>
      <c r="B5" t="s">
        <v>23</v>
      </c>
      <c r="C5" t="s">
        <v>24</v>
      </c>
      <c r="D5" t="s">
        <v>25</v>
      </c>
      <c r="E5" s="2">
        <v>45434</v>
      </c>
      <c r="F5" s="2" t="str">
        <f>TEXT(Table1[[#This Row],[Order Date]],"YYYY")</f>
        <v>2024</v>
      </c>
      <c r="G5" s="2" t="str">
        <f>TEXT(Table1[[#This Row],[Order Date]],"MMM")</f>
        <v>May</v>
      </c>
      <c r="H5" s="2" t="str">
        <f>TEXT(Table1[[#This Row],[Order Date]],"DDD")</f>
        <v>Wed</v>
      </c>
      <c r="I5" s="1">
        <v>45439</v>
      </c>
      <c r="J5" s="4">
        <f>_xlfn.DAYS(Table1[[#This Row],[Delivered Date]],Table1[[#This Row],[Order Date]])</f>
        <v>5</v>
      </c>
      <c r="K5" s="3">
        <v>230</v>
      </c>
      <c r="L5">
        <v>3</v>
      </c>
      <c r="M5" s="3">
        <f>Table1[[#This Row],[Quantity]]*Table1[[#This Row],[Unit Price]]</f>
        <v>690</v>
      </c>
      <c r="N5" s="3">
        <f>Table1[[#This Row],[Revenue]]*Table1[[#This Row],[Cost Percentage]]</f>
        <v>379.50000000000006</v>
      </c>
      <c r="O5" s="3">
        <f>Table1[[#This Row],[Revenue]]-Table1[[#This Row],[Cost]]</f>
        <v>310.49999999999994</v>
      </c>
      <c r="P5" s="3">
        <f>_xlfn.XLOOKUP(Table1[[#This Row],[Product Name]],cost[Product Name],cost[Cost Percentage])</f>
        <v>0.55000000000000004</v>
      </c>
      <c r="Q5" t="s">
        <v>14</v>
      </c>
      <c r="R5" t="s">
        <v>549</v>
      </c>
      <c r="S5" t="s">
        <v>19</v>
      </c>
    </row>
    <row r="6" spans="1:19" x14ac:dyDescent="0.35">
      <c r="A6">
        <v>5</v>
      </c>
      <c r="B6" t="s">
        <v>26</v>
      </c>
      <c r="C6" t="s">
        <v>12</v>
      </c>
      <c r="D6" t="s">
        <v>27</v>
      </c>
      <c r="E6" s="2">
        <v>45566</v>
      </c>
      <c r="F6" s="2" t="str">
        <f>TEXT(Table1[[#This Row],[Order Date]],"YYYY")</f>
        <v>2024</v>
      </c>
      <c r="G6" s="2" t="str">
        <f>TEXT(Table1[[#This Row],[Order Date]],"MMM")</f>
        <v>Oct</v>
      </c>
      <c r="H6" s="2" t="str">
        <f>TEXT(Table1[[#This Row],[Order Date]],"DDD")</f>
        <v>Tue</v>
      </c>
      <c r="I6" s="1">
        <v>45582</v>
      </c>
      <c r="J6" s="4">
        <f>_xlfn.DAYS(Table1[[#This Row],[Delivered Date]],Table1[[#This Row],[Order Date]])</f>
        <v>16</v>
      </c>
      <c r="K6" s="3">
        <v>954</v>
      </c>
      <c r="L6">
        <v>2</v>
      </c>
      <c r="M6" s="3">
        <f>Table1[[#This Row],[Quantity]]*Table1[[#This Row],[Unit Price]]</f>
        <v>1908</v>
      </c>
      <c r="N6" s="3">
        <f>Table1[[#This Row],[Revenue]]*Table1[[#This Row],[Cost Percentage]]</f>
        <v>1240.2</v>
      </c>
      <c r="O6" s="3">
        <f>Table1[[#This Row],[Revenue]]-Table1[[#This Row],[Cost]]</f>
        <v>667.8</v>
      </c>
      <c r="P6" s="3">
        <f>_xlfn.XLOOKUP(Table1[[#This Row],[Product Name]],cost[Product Name],cost[Cost Percentage])</f>
        <v>0.65</v>
      </c>
      <c r="Q6" t="s">
        <v>28</v>
      </c>
      <c r="R6" t="s">
        <v>550</v>
      </c>
      <c r="S6" t="s">
        <v>29</v>
      </c>
    </row>
    <row r="7" spans="1:19" x14ac:dyDescent="0.35">
      <c r="A7">
        <v>6</v>
      </c>
      <c r="B7" t="s">
        <v>30</v>
      </c>
      <c r="C7" t="s">
        <v>31</v>
      </c>
      <c r="D7" t="s">
        <v>32</v>
      </c>
      <c r="E7" s="2">
        <v>45477</v>
      </c>
      <c r="F7" s="2" t="str">
        <f>TEXT(Table1[[#This Row],[Order Date]],"YYYY")</f>
        <v>2024</v>
      </c>
      <c r="G7" s="2" t="str">
        <f>TEXT(Table1[[#This Row],[Order Date]],"MMM")</f>
        <v>Jul</v>
      </c>
      <c r="H7" s="2" t="str">
        <f>TEXT(Table1[[#This Row],[Order Date]],"DDD")</f>
        <v>Thu</v>
      </c>
      <c r="I7" s="1">
        <v>45483</v>
      </c>
      <c r="J7" s="4">
        <f>_xlfn.DAYS(Table1[[#This Row],[Delivered Date]],Table1[[#This Row],[Order Date]])</f>
        <v>6</v>
      </c>
      <c r="K7" s="3">
        <v>206</v>
      </c>
      <c r="L7">
        <v>10</v>
      </c>
      <c r="M7" s="3">
        <f>Table1[[#This Row],[Quantity]]*Table1[[#This Row],[Unit Price]]</f>
        <v>2060</v>
      </c>
      <c r="N7" s="3">
        <f>Table1[[#This Row],[Revenue]]*Table1[[#This Row],[Cost Percentage]]</f>
        <v>1545</v>
      </c>
      <c r="O7" s="3">
        <f>Table1[[#This Row],[Revenue]]-Table1[[#This Row],[Cost]]</f>
        <v>515</v>
      </c>
      <c r="P7" s="3">
        <f>_xlfn.XLOOKUP(Table1[[#This Row],[Product Name]],cost[Product Name],cost[Cost Percentage])</f>
        <v>0.75</v>
      </c>
      <c r="Q7" t="s">
        <v>14</v>
      </c>
      <c r="R7" t="s">
        <v>33</v>
      </c>
      <c r="S7" t="s">
        <v>29</v>
      </c>
    </row>
    <row r="8" spans="1:19" x14ac:dyDescent="0.35">
      <c r="A8">
        <v>7</v>
      </c>
      <c r="B8" t="s">
        <v>34</v>
      </c>
      <c r="C8" t="s">
        <v>24</v>
      </c>
      <c r="D8" t="s">
        <v>25</v>
      </c>
      <c r="E8" s="2">
        <v>45375</v>
      </c>
      <c r="F8" s="2" t="str">
        <f>TEXT(Table1[[#This Row],[Order Date]],"YYYY")</f>
        <v>2024</v>
      </c>
      <c r="G8" s="2" t="str">
        <f>TEXT(Table1[[#This Row],[Order Date]],"MMM")</f>
        <v>Mar</v>
      </c>
      <c r="H8" s="2" t="str">
        <f>TEXT(Table1[[#This Row],[Order Date]],"DDD")</f>
        <v>Sun</v>
      </c>
      <c r="I8" s="1">
        <v>45387</v>
      </c>
      <c r="J8" s="4">
        <f>_xlfn.DAYS(Table1[[#This Row],[Delivered Date]],Table1[[#This Row],[Order Date]])</f>
        <v>12</v>
      </c>
      <c r="K8" s="3">
        <v>373</v>
      </c>
      <c r="L8">
        <v>6</v>
      </c>
      <c r="M8" s="3">
        <f>Table1[[#This Row],[Quantity]]*Table1[[#This Row],[Unit Price]]</f>
        <v>2238</v>
      </c>
      <c r="N8" s="3">
        <f>Table1[[#This Row],[Revenue]]*Table1[[#This Row],[Cost Percentage]]</f>
        <v>1230.9000000000001</v>
      </c>
      <c r="O8" s="3">
        <f>Table1[[#This Row],[Revenue]]-Table1[[#This Row],[Cost]]</f>
        <v>1007.0999999999999</v>
      </c>
      <c r="P8" s="3">
        <f>_xlfn.XLOOKUP(Table1[[#This Row],[Product Name]],cost[Product Name],cost[Cost Percentage])</f>
        <v>0.55000000000000004</v>
      </c>
      <c r="Q8" t="s">
        <v>28</v>
      </c>
      <c r="R8" t="s">
        <v>551</v>
      </c>
      <c r="S8" t="s">
        <v>29</v>
      </c>
    </row>
    <row r="9" spans="1:19" x14ac:dyDescent="0.35">
      <c r="A9">
        <v>8</v>
      </c>
      <c r="B9" t="s">
        <v>35</v>
      </c>
      <c r="C9" t="s">
        <v>12</v>
      </c>
      <c r="D9" t="s">
        <v>36</v>
      </c>
      <c r="E9" s="2">
        <v>45617</v>
      </c>
      <c r="F9" s="2" t="str">
        <f>TEXT(Table1[[#This Row],[Order Date]],"YYYY")</f>
        <v>2024</v>
      </c>
      <c r="G9" s="2" t="str">
        <f>TEXT(Table1[[#This Row],[Order Date]],"MMM")</f>
        <v>Nov</v>
      </c>
      <c r="H9" s="2" t="str">
        <f>TEXT(Table1[[#This Row],[Order Date]],"DDD")</f>
        <v>Thu</v>
      </c>
      <c r="I9" s="1">
        <v>45627</v>
      </c>
      <c r="J9" s="4">
        <f>_xlfn.DAYS(Table1[[#This Row],[Delivered Date]],Table1[[#This Row],[Order Date]])</f>
        <v>10</v>
      </c>
      <c r="K9" s="3">
        <v>556</v>
      </c>
      <c r="L9">
        <v>3</v>
      </c>
      <c r="M9" s="3">
        <f>Table1[[#This Row],[Quantity]]*Table1[[#This Row],[Unit Price]]</f>
        <v>1668</v>
      </c>
      <c r="N9" s="3">
        <f>Table1[[#This Row],[Revenue]]*Table1[[#This Row],[Cost Percentage]]</f>
        <v>1334.4</v>
      </c>
      <c r="O9" s="3">
        <f>Table1[[#This Row],[Revenue]]-Table1[[#This Row],[Cost]]</f>
        <v>333.59999999999991</v>
      </c>
      <c r="P9" s="3">
        <f>_xlfn.XLOOKUP(Table1[[#This Row],[Product Name]],cost[Product Name],cost[Cost Percentage])</f>
        <v>0.8</v>
      </c>
      <c r="Q9" t="s">
        <v>14</v>
      </c>
      <c r="R9" t="s">
        <v>33</v>
      </c>
      <c r="S9" t="s">
        <v>19</v>
      </c>
    </row>
    <row r="10" spans="1:19" x14ac:dyDescent="0.35">
      <c r="A10">
        <v>9</v>
      </c>
      <c r="B10" t="s">
        <v>37</v>
      </c>
      <c r="C10" t="s">
        <v>24</v>
      </c>
      <c r="D10" t="s">
        <v>38</v>
      </c>
      <c r="E10" s="2">
        <v>45430</v>
      </c>
      <c r="F10" s="2" t="str">
        <f>TEXT(Table1[[#This Row],[Order Date]],"YYYY")</f>
        <v>2024</v>
      </c>
      <c r="G10" s="2" t="str">
        <f>TEXT(Table1[[#This Row],[Order Date]],"MMM")</f>
        <v>May</v>
      </c>
      <c r="H10" s="2" t="str">
        <f>TEXT(Table1[[#This Row],[Order Date]],"DDD")</f>
        <v>Sat</v>
      </c>
      <c r="I10" s="1">
        <v>45434</v>
      </c>
      <c r="J10" s="4">
        <f>_xlfn.DAYS(Table1[[#This Row],[Delivered Date]],Table1[[#This Row],[Order Date]])</f>
        <v>4</v>
      </c>
      <c r="K10" s="3">
        <v>234</v>
      </c>
      <c r="L10">
        <v>9</v>
      </c>
      <c r="M10" s="3">
        <f>Table1[[#This Row],[Quantity]]*Table1[[#This Row],[Unit Price]]</f>
        <v>2106</v>
      </c>
      <c r="N10" s="3">
        <f>Table1[[#This Row],[Revenue]]*Table1[[#This Row],[Cost Percentage]]</f>
        <v>1053</v>
      </c>
      <c r="O10" s="3">
        <f>Table1[[#This Row],[Revenue]]-Table1[[#This Row],[Cost]]</f>
        <v>1053</v>
      </c>
      <c r="P10" s="3">
        <f>_xlfn.XLOOKUP(Table1[[#This Row],[Product Name]],cost[Product Name],cost[Cost Percentage])</f>
        <v>0.5</v>
      </c>
      <c r="Q10" t="s">
        <v>14</v>
      </c>
      <c r="R10" t="s">
        <v>33</v>
      </c>
      <c r="S10" t="s">
        <v>19</v>
      </c>
    </row>
    <row r="11" spans="1:19" x14ac:dyDescent="0.35">
      <c r="A11">
        <v>10</v>
      </c>
      <c r="B11" t="s">
        <v>39</v>
      </c>
      <c r="C11" t="s">
        <v>21</v>
      </c>
      <c r="D11" t="s">
        <v>40</v>
      </c>
      <c r="E11" s="2">
        <v>45453</v>
      </c>
      <c r="F11" s="2" t="str">
        <f>TEXT(Table1[[#This Row],[Order Date]],"YYYY")</f>
        <v>2024</v>
      </c>
      <c r="G11" s="2" t="str">
        <f>TEXT(Table1[[#This Row],[Order Date]],"MMM")</f>
        <v>Jun</v>
      </c>
      <c r="H11" s="2" t="str">
        <f>TEXT(Table1[[#This Row],[Order Date]],"DDD")</f>
        <v>Mon</v>
      </c>
      <c r="I11" s="1">
        <v>45468</v>
      </c>
      <c r="J11" s="4">
        <f>_xlfn.DAYS(Table1[[#This Row],[Delivered Date]],Table1[[#This Row],[Order Date]])</f>
        <v>15</v>
      </c>
      <c r="K11" s="3">
        <v>284</v>
      </c>
      <c r="L11">
        <v>7</v>
      </c>
      <c r="M11" s="3">
        <f>Table1[[#This Row],[Quantity]]*Table1[[#This Row],[Unit Price]]</f>
        <v>1988</v>
      </c>
      <c r="N11" s="3">
        <f>Table1[[#This Row],[Revenue]]*Table1[[#This Row],[Cost Percentage]]</f>
        <v>1292.2</v>
      </c>
      <c r="O11" s="3">
        <f>Table1[[#This Row],[Revenue]]-Table1[[#This Row],[Cost]]</f>
        <v>695.8</v>
      </c>
      <c r="P11" s="3">
        <f>_xlfn.XLOOKUP(Table1[[#This Row],[Product Name]],cost[Product Name],cost[Cost Percentage])</f>
        <v>0.65</v>
      </c>
      <c r="Q11" t="s">
        <v>28</v>
      </c>
      <c r="R11" t="s">
        <v>551</v>
      </c>
      <c r="S11" t="s">
        <v>19</v>
      </c>
    </row>
    <row r="12" spans="1:19" x14ac:dyDescent="0.35">
      <c r="A12">
        <v>11</v>
      </c>
      <c r="B12" t="s">
        <v>41</v>
      </c>
      <c r="C12" t="s">
        <v>31</v>
      </c>
      <c r="D12" t="s">
        <v>42</v>
      </c>
      <c r="E12" s="2">
        <v>45627</v>
      </c>
      <c r="F12" s="2" t="str">
        <f>TEXT(Table1[[#This Row],[Order Date]],"YYYY")</f>
        <v>2024</v>
      </c>
      <c r="G12" s="2" t="str">
        <f>TEXT(Table1[[#This Row],[Order Date]],"MMM")</f>
        <v>Dec</v>
      </c>
      <c r="H12" s="2" t="str">
        <f>TEXT(Table1[[#This Row],[Order Date]],"DDD")</f>
        <v>Sun</v>
      </c>
      <c r="I12" s="1">
        <v>45636</v>
      </c>
      <c r="J12" s="4">
        <f>_xlfn.DAYS(Table1[[#This Row],[Delivered Date]],Table1[[#This Row],[Order Date]])</f>
        <v>9</v>
      </c>
      <c r="K12" s="3">
        <v>415</v>
      </c>
      <c r="L12">
        <v>8</v>
      </c>
      <c r="M12" s="3">
        <f>Table1[[#This Row],[Quantity]]*Table1[[#This Row],[Unit Price]]</f>
        <v>3320</v>
      </c>
      <c r="N12" s="3">
        <f>Table1[[#This Row],[Revenue]]*Table1[[#This Row],[Cost Percentage]]</f>
        <v>2158</v>
      </c>
      <c r="O12" s="3">
        <f>Table1[[#This Row],[Revenue]]-Table1[[#This Row],[Cost]]</f>
        <v>1162</v>
      </c>
      <c r="P12" s="3">
        <f>_xlfn.XLOOKUP(Table1[[#This Row],[Product Name]],cost[Product Name],cost[Cost Percentage])</f>
        <v>0.65</v>
      </c>
      <c r="Q12" t="s">
        <v>14</v>
      </c>
      <c r="R12" t="s">
        <v>33</v>
      </c>
      <c r="S12" t="s">
        <v>29</v>
      </c>
    </row>
    <row r="13" spans="1:19" x14ac:dyDescent="0.35">
      <c r="A13">
        <v>12</v>
      </c>
      <c r="B13" t="s">
        <v>43</v>
      </c>
      <c r="C13" t="s">
        <v>17</v>
      </c>
      <c r="D13" t="s">
        <v>44</v>
      </c>
      <c r="E13" s="2">
        <v>45477</v>
      </c>
      <c r="F13" s="2" t="str">
        <f>TEXT(Table1[[#This Row],[Order Date]],"YYYY")</f>
        <v>2024</v>
      </c>
      <c r="G13" s="2" t="str">
        <f>TEXT(Table1[[#This Row],[Order Date]],"MMM")</f>
        <v>Jul</v>
      </c>
      <c r="H13" s="2" t="str">
        <f>TEXT(Table1[[#This Row],[Order Date]],"DDD")</f>
        <v>Thu</v>
      </c>
      <c r="I13" s="1">
        <v>45480</v>
      </c>
      <c r="J13" s="4">
        <f>_xlfn.DAYS(Table1[[#This Row],[Delivered Date]],Table1[[#This Row],[Order Date]])</f>
        <v>3</v>
      </c>
      <c r="K13" s="3">
        <v>151</v>
      </c>
      <c r="L13">
        <v>4</v>
      </c>
      <c r="M13" s="3">
        <f>Table1[[#This Row],[Quantity]]*Table1[[#This Row],[Unit Price]]</f>
        <v>604</v>
      </c>
      <c r="N13" s="3">
        <f>Table1[[#This Row],[Revenue]]*Table1[[#This Row],[Cost Percentage]]</f>
        <v>362.4</v>
      </c>
      <c r="O13" s="3">
        <f>Table1[[#This Row],[Revenue]]-Table1[[#This Row],[Cost]]</f>
        <v>241.60000000000002</v>
      </c>
      <c r="P13" s="3">
        <f>_xlfn.XLOOKUP(Table1[[#This Row],[Product Name]],cost[Product Name],cost[Cost Percentage])</f>
        <v>0.6</v>
      </c>
      <c r="Q13" t="s">
        <v>14</v>
      </c>
      <c r="R13" t="s">
        <v>33</v>
      </c>
      <c r="S13" t="s">
        <v>19</v>
      </c>
    </row>
    <row r="14" spans="1:19" x14ac:dyDescent="0.35">
      <c r="A14">
        <v>13</v>
      </c>
      <c r="B14" t="s">
        <v>45</v>
      </c>
      <c r="C14" t="s">
        <v>12</v>
      </c>
      <c r="D14" t="s">
        <v>13</v>
      </c>
      <c r="E14" s="2">
        <v>45370</v>
      </c>
      <c r="F14" s="2" t="str">
        <f>TEXT(Table1[[#This Row],[Order Date]],"YYYY")</f>
        <v>2024</v>
      </c>
      <c r="G14" s="2" t="str">
        <f>TEXT(Table1[[#This Row],[Order Date]],"MMM")</f>
        <v>Mar</v>
      </c>
      <c r="H14" s="2" t="str">
        <f>TEXT(Table1[[#This Row],[Order Date]],"DDD")</f>
        <v>Tue</v>
      </c>
      <c r="I14" s="1">
        <v>45380</v>
      </c>
      <c r="J14" s="4">
        <f>_xlfn.DAYS(Table1[[#This Row],[Delivered Date]],Table1[[#This Row],[Order Date]])</f>
        <v>10</v>
      </c>
      <c r="K14" s="3">
        <v>821</v>
      </c>
      <c r="L14">
        <v>3</v>
      </c>
      <c r="M14" s="3">
        <f>Table1[[#This Row],[Quantity]]*Table1[[#This Row],[Unit Price]]</f>
        <v>2463</v>
      </c>
      <c r="N14" s="3">
        <f>Table1[[#This Row],[Revenue]]*Table1[[#This Row],[Cost Percentage]]</f>
        <v>1847.25</v>
      </c>
      <c r="O14" s="3">
        <f>Table1[[#This Row],[Revenue]]-Table1[[#This Row],[Cost]]</f>
        <v>615.75</v>
      </c>
      <c r="P14" s="3">
        <f>_xlfn.XLOOKUP(Table1[[#This Row],[Product Name]],cost[Product Name],cost[Cost Percentage])</f>
        <v>0.75</v>
      </c>
      <c r="Q14" t="s">
        <v>28</v>
      </c>
      <c r="R14" t="s">
        <v>33</v>
      </c>
      <c r="S14" t="s">
        <v>46</v>
      </c>
    </row>
    <row r="15" spans="1:19" x14ac:dyDescent="0.35">
      <c r="A15">
        <v>14</v>
      </c>
      <c r="B15" t="s">
        <v>47</v>
      </c>
      <c r="C15" t="s">
        <v>12</v>
      </c>
      <c r="D15" t="s">
        <v>27</v>
      </c>
      <c r="E15" s="2">
        <v>45487</v>
      </c>
      <c r="F15" s="2" t="str">
        <f>TEXT(Table1[[#This Row],[Order Date]],"YYYY")</f>
        <v>2024</v>
      </c>
      <c r="G15" s="2" t="str">
        <f>TEXT(Table1[[#This Row],[Order Date]],"MMM")</f>
        <v>Jul</v>
      </c>
      <c r="H15" s="2" t="str">
        <f>TEXT(Table1[[#This Row],[Order Date]],"DDD")</f>
        <v>Sun</v>
      </c>
      <c r="I15" s="1">
        <v>45501</v>
      </c>
      <c r="J15" s="4">
        <f>_xlfn.DAYS(Table1[[#This Row],[Delivered Date]],Table1[[#This Row],[Order Date]])</f>
        <v>14</v>
      </c>
      <c r="K15" s="3">
        <v>489</v>
      </c>
      <c r="L15">
        <v>10</v>
      </c>
      <c r="M15" s="3">
        <f>Table1[[#This Row],[Quantity]]*Table1[[#This Row],[Unit Price]]</f>
        <v>4890</v>
      </c>
      <c r="N15" s="3">
        <f>Table1[[#This Row],[Revenue]]*Table1[[#This Row],[Cost Percentage]]</f>
        <v>3178.5</v>
      </c>
      <c r="O15" s="3">
        <f>Table1[[#This Row],[Revenue]]-Table1[[#This Row],[Cost]]</f>
        <v>1711.5</v>
      </c>
      <c r="P15" s="3">
        <f>_xlfn.XLOOKUP(Table1[[#This Row],[Product Name]],cost[Product Name],cost[Cost Percentage])</f>
        <v>0.65</v>
      </c>
      <c r="Q15" t="s">
        <v>28</v>
      </c>
      <c r="R15" t="s">
        <v>33</v>
      </c>
      <c r="S15" t="s">
        <v>29</v>
      </c>
    </row>
    <row r="16" spans="1:19" x14ac:dyDescent="0.35">
      <c r="A16">
        <v>15</v>
      </c>
      <c r="B16" t="s">
        <v>48</v>
      </c>
      <c r="C16" t="s">
        <v>12</v>
      </c>
      <c r="D16" t="s">
        <v>13</v>
      </c>
      <c r="E16" s="2">
        <v>45641</v>
      </c>
      <c r="F16" s="2" t="str">
        <f>TEXT(Table1[[#This Row],[Order Date]],"YYYY")</f>
        <v>2024</v>
      </c>
      <c r="G16" s="2" t="str">
        <f>TEXT(Table1[[#This Row],[Order Date]],"MMM")</f>
        <v>Dec</v>
      </c>
      <c r="H16" s="2" t="str">
        <f>TEXT(Table1[[#This Row],[Order Date]],"DDD")</f>
        <v>Sun</v>
      </c>
      <c r="I16" s="1">
        <v>45650</v>
      </c>
      <c r="J16" s="4">
        <f>_xlfn.DAYS(Table1[[#This Row],[Delivered Date]],Table1[[#This Row],[Order Date]])</f>
        <v>9</v>
      </c>
      <c r="K16" s="3">
        <v>778</v>
      </c>
      <c r="L16">
        <v>9</v>
      </c>
      <c r="M16" s="3">
        <f>Table1[[#This Row],[Quantity]]*Table1[[#This Row],[Unit Price]]</f>
        <v>7002</v>
      </c>
      <c r="N16" s="3">
        <f>Table1[[#This Row],[Revenue]]*Table1[[#This Row],[Cost Percentage]]</f>
        <v>5251.5</v>
      </c>
      <c r="O16" s="3">
        <f>Table1[[#This Row],[Revenue]]-Table1[[#This Row],[Cost]]</f>
        <v>1750.5</v>
      </c>
      <c r="P16" s="3">
        <f>_xlfn.XLOOKUP(Table1[[#This Row],[Product Name]],cost[Product Name],cost[Cost Percentage])</f>
        <v>0.75</v>
      </c>
      <c r="Q16" t="s">
        <v>14</v>
      </c>
      <c r="R16" t="s">
        <v>547</v>
      </c>
      <c r="S16" t="s">
        <v>29</v>
      </c>
    </row>
    <row r="17" spans="1:19" x14ac:dyDescent="0.35">
      <c r="A17">
        <v>16</v>
      </c>
      <c r="B17" t="s">
        <v>49</v>
      </c>
      <c r="C17" t="s">
        <v>31</v>
      </c>
      <c r="D17" t="s">
        <v>50</v>
      </c>
      <c r="E17" s="2">
        <v>45372</v>
      </c>
      <c r="F17" s="2" t="str">
        <f>TEXT(Table1[[#This Row],[Order Date]],"YYYY")</f>
        <v>2024</v>
      </c>
      <c r="G17" s="2" t="str">
        <f>TEXT(Table1[[#This Row],[Order Date]],"MMM")</f>
        <v>Mar</v>
      </c>
      <c r="H17" s="2" t="str">
        <f>TEXT(Table1[[#This Row],[Order Date]],"DDD")</f>
        <v>Thu</v>
      </c>
      <c r="I17" s="1">
        <v>45380</v>
      </c>
      <c r="J17" s="4">
        <f>_xlfn.DAYS(Table1[[#This Row],[Delivered Date]],Table1[[#This Row],[Order Date]])</f>
        <v>8</v>
      </c>
      <c r="K17" s="3">
        <v>13</v>
      </c>
      <c r="L17">
        <v>8</v>
      </c>
      <c r="M17" s="3">
        <f>Table1[[#This Row],[Quantity]]*Table1[[#This Row],[Unit Price]]</f>
        <v>104</v>
      </c>
      <c r="N17" s="3">
        <f>Table1[[#This Row],[Revenue]]*Table1[[#This Row],[Cost Percentage]]</f>
        <v>72.8</v>
      </c>
      <c r="O17" s="3">
        <f>Table1[[#This Row],[Revenue]]-Table1[[#This Row],[Cost]]</f>
        <v>31.200000000000003</v>
      </c>
      <c r="P17" s="3">
        <f>_xlfn.XLOOKUP(Table1[[#This Row],[Product Name]],cost[Product Name],cost[Cost Percentage])</f>
        <v>0.7</v>
      </c>
      <c r="Q17" t="s">
        <v>28</v>
      </c>
      <c r="R17" t="s">
        <v>33</v>
      </c>
      <c r="S17" t="s">
        <v>46</v>
      </c>
    </row>
    <row r="18" spans="1:19" x14ac:dyDescent="0.35">
      <c r="A18">
        <v>17</v>
      </c>
      <c r="B18" t="s">
        <v>51</v>
      </c>
      <c r="C18" t="s">
        <v>21</v>
      </c>
      <c r="D18" t="s">
        <v>52</v>
      </c>
      <c r="E18" s="2">
        <v>45346</v>
      </c>
      <c r="F18" s="2" t="str">
        <f>TEXT(Table1[[#This Row],[Order Date]],"YYYY")</f>
        <v>2024</v>
      </c>
      <c r="G18" s="2" t="str">
        <f>TEXT(Table1[[#This Row],[Order Date]],"MMM")</f>
        <v>Feb</v>
      </c>
      <c r="H18" s="2" t="str">
        <f>TEXT(Table1[[#This Row],[Order Date]],"DDD")</f>
        <v>Sat</v>
      </c>
      <c r="I18" s="1">
        <v>45354</v>
      </c>
      <c r="J18" s="4">
        <f>_xlfn.DAYS(Table1[[#This Row],[Delivered Date]],Table1[[#This Row],[Order Date]])</f>
        <v>8</v>
      </c>
      <c r="K18" s="3">
        <v>871</v>
      </c>
      <c r="L18">
        <v>5</v>
      </c>
      <c r="M18" s="3">
        <f>Table1[[#This Row],[Quantity]]*Table1[[#This Row],[Unit Price]]</f>
        <v>4355</v>
      </c>
      <c r="N18" s="3">
        <f>Table1[[#This Row],[Revenue]]*Table1[[#This Row],[Cost Percentage]]</f>
        <v>3048.5</v>
      </c>
      <c r="O18" s="3">
        <f>Table1[[#This Row],[Revenue]]-Table1[[#This Row],[Cost]]</f>
        <v>1306.5</v>
      </c>
      <c r="P18" s="3">
        <f>_xlfn.XLOOKUP(Table1[[#This Row],[Product Name]],cost[Product Name],cost[Cost Percentage])</f>
        <v>0.7</v>
      </c>
      <c r="Q18" t="s">
        <v>28</v>
      </c>
      <c r="R18" t="s">
        <v>33</v>
      </c>
      <c r="S18" t="s">
        <v>15</v>
      </c>
    </row>
    <row r="19" spans="1:19" x14ac:dyDescent="0.35">
      <c r="A19">
        <v>18</v>
      </c>
      <c r="B19" t="s">
        <v>53</v>
      </c>
      <c r="C19" t="s">
        <v>21</v>
      </c>
      <c r="D19" t="s">
        <v>54</v>
      </c>
      <c r="E19" s="2">
        <v>45483</v>
      </c>
      <c r="F19" s="2" t="str">
        <f>TEXT(Table1[[#This Row],[Order Date]],"YYYY")</f>
        <v>2024</v>
      </c>
      <c r="G19" s="2" t="str">
        <f>TEXT(Table1[[#This Row],[Order Date]],"MMM")</f>
        <v>Jul</v>
      </c>
      <c r="H19" s="2" t="str">
        <f>TEXT(Table1[[#This Row],[Order Date]],"DDD")</f>
        <v>Wed</v>
      </c>
      <c r="I19" s="1">
        <v>45492</v>
      </c>
      <c r="J19" s="4">
        <f>_xlfn.DAYS(Table1[[#This Row],[Delivered Date]],Table1[[#This Row],[Order Date]])</f>
        <v>9</v>
      </c>
      <c r="K19" s="3">
        <v>562</v>
      </c>
      <c r="L19">
        <v>3</v>
      </c>
      <c r="M19" s="3">
        <f>Table1[[#This Row],[Quantity]]*Table1[[#This Row],[Unit Price]]</f>
        <v>1686</v>
      </c>
      <c r="N19" s="3">
        <f>Table1[[#This Row],[Revenue]]*Table1[[#This Row],[Cost Percentage]]</f>
        <v>1180.1999999999998</v>
      </c>
      <c r="O19" s="3">
        <f>Table1[[#This Row],[Revenue]]-Table1[[#This Row],[Cost]]</f>
        <v>505.80000000000018</v>
      </c>
      <c r="P19" s="3">
        <f>_xlfn.XLOOKUP(Table1[[#This Row],[Product Name]],cost[Product Name],cost[Cost Percentage])</f>
        <v>0.7</v>
      </c>
      <c r="Q19" t="s">
        <v>14</v>
      </c>
      <c r="R19" t="s">
        <v>549</v>
      </c>
      <c r="S19" t="s">
        <v>46</v>
      </c>
    </row>
    <row r="20" spans="1:19" x14ac:dyDescent="0.35">
      <c r="A20">
        <v>19</v>
      </c>
      <c r="B20" t="s">
        <v>55</v>
      </c>
      <c r="C20" t="s">
        <v>17</v>
      </c>
      <c r="D20" t="s">
        <v>56</v>
      </c>
      <c r="E20" s="2">
        <v>45542</v>
      </c>
      <c r="F20" s="2" t="str">
        <f>TEXT(Table1[[#This Row],[Order Date]],"YYYY")</f>
        <v>2024</v>
      </c>
      <c r="G20" s="2" t="str">
        <f>TEXT(Table1[[#This Row],[Order Date]],"MMM")</f>
        <v>Sep</v>
      </c>
      <c r="H20" s="2" t="str">
        <f>TEXT(Table1[[#This Row],[Order Date]],"DDD")</f>
        <v>Sat</v>
      </c>
      <c r="I20" s="1">
        <v>45552</v>
      </c>
      <c r="J20" s="4">
        <f>_xlfn.DAYS(Table1[[#This Row],[Delivered Date]],Table1[[#This Row],[Order Date]])</f>
        <v>10</v>
      </c>
      <c r="K20" s="3">
        <v>124</v>
      </c>
      <c r="L20">
        <v>1</v>
      </c>
      <c r="M20" s="3">
        <f>Table1[[#This Row],[Quantity]]*Table1[[#This Row],[Unit Price]]</f>
        <v>124</v>
      </c>
      <c r="N20" s="3">
        <f>Table1[[#This Row],[Revenue]]*Table1[[#This Row],[Cost Percentage]]</f>
        <v>68.2</v>
      </c>
      <c r="O20" s="3">
        <f>Table1[[#This Row],[Revenue]]-Table1[[#This Row],[Cost]]</f>
        <v>55.8</v>
      </c>
      <c r="P20" s="3">
        <f>_xlfn.XLOOKUP(Table1[[#This Row],[Product Name]],cost[Product Name],cost[Cost Percentage])</f>
        <v>0.55000000000000004</v>
      </c>
      <c r="Q20" t="s">
        <v>14</v>
      </c>
      <c r="R20" t="s">
        <v>547</v>
      </c>
      <c r="S20" t="s">
        <v>15</v>
      </c>
    </row>
    <row r="21" spans="1:19" x14ac:dyDescent="0.35">
      <c r="A21">
        <v>20</v>
      </c>
      <c r="B21" t="s">
        <v>57</v>
      </c>
      <c r="C21" t="s">
        <v>12</v>
      </c>
      <c r="D21" t="s">
        <v>58</v>
      </c>
      <c r="E21" s="2">
        <v>45582</v>
      </c>
      <c r="F21" s="2" t="str">
        <f>TEXT(Table1[[#This Row],[Order Date]],"YYYY")</f>
        <v>2024</v>
      </c>
      <c r="G21" s="2" t="str">
        <f>TEXT(Table1[[#This Row],[Order Date]],"MMM")</f>
        <v>Oct</v>
      </c>
      <c r="H21" s="2" t="str">
        <f>TEXT(Table1[[#This Row],[Order Date]],"DDD")</f>
        <v>Thu</v>
      </c>
      <c r="I21" s="1">
        <v>45588</v>
      </c>
      <c r="J21" s="4">
        <f>_xlfn.DAYS(Table1[[#This Row],[Delivered Date]],Table1[[#This Row],[Order Date]])</f>
        <v>6</v>
      </c>
      <c r="K21" s="3">
        <v>97</v>
      </c>
      <c r="L21">
        <v>2</v>
      </c>
      <c r="M21" s="3">
        <f>Table1[[#This Row],[Quantity]]*Table1[[#This Row],[Unit Price]]</f>
        <v>194</v>
      </c>
      <c r="N21" s="3">
        <f>Table1[[#This Row],[Revenue]]*Table1[[#This Row],[Cost Percentage]]</f>
        <v>164.9</v>
      </c>
      <c r="O21" s="3">
        <f>Table1[[#This Row],[Revenue]]-Table1[[#This Row],[Cost]]</f>
        <v>29.099999999999994</v>
      </c>
      <c r="P21" s="3">
        <f>_xlfn.XLOOKUP(Table1[[#This Row],[Product Name]],cost[Product Name],cost[Cost Percentage])</f>
        <v>0.85</v>
      </c>
      <c r="Q21" t="s">
        <v>14</v>
      </c>
      <c r="R21" t="s">
        <v>33</v>
      </c>
      <c r="S21" t="s">
        <v>46</v>
      </c>
    </row>
    <row r="22" spans="1:19" x14ac:dyDescent="0.35">
      <c r="A22">
        <v>21</v>
      </c>
      <c r="B22" t="s">
        <v>43</v>
      </c>
      <c r="C22" t="s">
        <v>17</v>
      </c>
      <c r="D22" t="s">
        <v>44</v>
      </c>
      <c r="E22" s="2">
        <v>45477</v>
      </c>
      <c r="F22" s="2" t="str">
        <f>TEXT(Table1[[#This Row],[Order Date]],"YYYY")</f>
        <v>2024</v>
      </c>
      <c r="G22" s="2" t="str">
        <f>TEXT(Table1[[#This Row],[Order Date]],"MMM")</f>
        <v>Jul</v>
      </c>
      <c r="H22" s="2" t="str">
        <f>TEXT(Table1[[#This Row],[Order Date]],"DDD")</f>
        <v>Thu</v>
      </c>
      <c r="I22" s="1">
        <v>45480</v>
      </c>
      <c r="J22" s="4">
        <f>_xlfn.DAYS(Table1[[#This Row],[Delivered Date]],Table1[[#This Row],[Order Date]])</f>
        <v>3</v>
      </c>
      <c r="K22" s="3">
        <v>151</v>
      </c>
      <c r="L22">
        <v>4</v>
      </c>
      <c r="M22" s="3">
        <f>Table1[[#This Row],[Quantity]]*Table1[[#This Row],[Unit Price]]</f>
        <v>604</v>
      </c>
      <c r="N22" s="3">
        <f>Table1[[#This Row],[Revenue]]*Table1[[#This Row],[Cost Percentage]]</f>
        <v>362.4</v>
      </c>
      <c r="O22" s="3">
        <f>Table1[[#This Row],[Revenue]]-Table1[[#This Row],[Cost]]</f>
        <v>241.60000000000002</v>
      </c>
      <c r="P22" s="3">
        <f>_xlfn.XLOOKUP(Table1[[#This Row],[Product Name]],cost[Product Name],cost[Cost Percentage])</f>
        <v>0.6</v>
      </c>
      <c r="Q22" t="s">
        <v>14</v>
      </c>
      <c r="R22" t="s">
        <v>33</v>
      </c>
      <c r="S22" t="s">
        <v>15</v>
      </c>
    </row>
    <row r="23" spans="1:19" x14ac:dyDescent="0.35">
      <c r="A23">
        <v>22</v>
      </c>
      <c r="B23" t="s">
        <v>59</v>
      </c>
      <c r="C23" t="s">
        <v>17</v>
      </c>
      <c r="D23" t="s">
        <v>60</v>
      </c>
      <c r="E23" s="2">
        <v>45508</v>
      </c>
      <c r="F23" s="2" t="str">
        <f>TEXT(Table1[[#This Row],[Order Date]],"YYYY")</f>
        <v>2024</v>
      </c>
      <c r="G23" s="2" t="str">
        <f>TEXT(Table1[[#This Row],[Order Date]],"MMM")</f>
        <v>Aug</v>
      </c>
      <c r="H23" s="2" t="str">
        <f>TEXT(Table1[[#This Row],[Order Date]],"DDD")</f>
        <v>Sun</v>
      </c>
      <c r="I23" s="1">
        <v>45520</v>
      </c>
      <c r="J23" s="4">
        <f>_xlfn.DAYS(Table1[[#This Row],[Delivered Date]],Table1[[#This Row],[Order Date]])</f>
        <v>12</v>
      </c>
      <c r="K23" s="3">
        <v>961</v>
      </c>
      <c r="L23">
        <v>4</v>
      </c>
      <c r="M23" s="3">
        <f>Table1[[#This Row],[Quantity]]*Table1[[#This Row],[Unit Price]]</f>
        <v>3844</v>
      </c>
      <c r="N23" s="3">
        <f>Table1[[#This Row],[Revenue]]*Table1[[#This Row],[Cost Percentage]]</f>
        <v>2498.6</v>
      </c>
      <c r="O23" s="3">
        <f>Table1[[#This Row],[Revenue]]-Table1[[#This Row],[Cost]]</f>
        <v>1345.4</v>
      </c>
      <c r="P23" s="3">
        <f>_xlfn.XLOOKUP(Table1[[#This Row],[Product Name]],cost[Product Name],cost[Cost Percentage])</f>
        <v>0.65</v>
      </c>
      <c r="Q23" t="s">
        <v>28</v>
      </c>
      <c r="R23" t="s">
        <v>33</v>
      </c>
      <c r="S23" t="s">
        <v>15</v>
      </c>
    </row>
    <row r="24" spans="1:19" x14ac:dyDescent="0.35">
      <c r="A24">
        <v>23</v>
      </c>
      <c r="B24" t="s">
        <v>61</v>
      </c>
      <c r="C24" t="s">
        <v>31</v>
      </c>
      <c r="D24" t="s">
        <v>50</v>
      </c>
      <c r="E24" s="2">
        <v>45635</v>
      </c>
      <c r="F24" s="2" t="str">
        <f>TEXT(Table1[[#This Row],[Order Date]],"YYYY")</f>
        <v>2024</v>
      </c>
      <c r="G24" s="2" t="str">
        <f>TEXT(Table1[[#This Row],[Order Date]],"MMM")</f>
        <v>Dec</v>
      </c>
      <c r="H24" s="2" t="str">
        <f>TEXT(Table1[[#This Row],[Order Date]],"DDD")</f>
        <v>Mon</v>
      </c>
      <c r="I24" s="1">
        <v>45638</v>
      </c>
      <c r="J24" s="4">
        <f>_xlfn.DAYS(Table1[[#This Row],[Delivered Date]],Table1[[#This Row],[Order Date]])</f>
        <v>3</v>
      </c>
      <c r="K24" s="3">
        <v>458</v>
      </c>
      <c r="L24">
        <v>6</v>
      </c>
      <c r="M24" s="3">
        <f>Table1[[#This Row],[Quantity]]*Table1[[#This Row],[Unit Price]]</f>
        <v>2748</v>
      </c>
      <c r="N24" s="3">
        <f>Table1[[#This Row],[Revenue]]*Table1[[#This Row],[Cost Percentage]]</f>
        <v>1923.6</v>
      </c>
      <c r="O24" s="3">
        <f>Table1[[#This Row],[Revenue]]-Table1[[#This Row],[Cost]]</f>
        <v>824.40000000000009</v>
      </c>
      <c r="P24" s="3">
        <f>_xlfn.XLOOKUP(Table1[[#This Row],[Product Name]],cost[Product Name],cost[Cost Percentage])</f>
        <v>0.7</v>
      </c>
      <c r="Q24" t="s">
        <v>14</v>
      </c>
      <c r="R24" t="s">
        <v>33</v>
      </c>
      <c r="S24" t="s">
        <v>19</v>
      </c>
    </row>
    <row r="25" spans="1:19" x14ac:dyDescent="0.35">
      <c r="A25">
        <v>24</v>
      </c>
      <c r="B25" t="s">
        <v>62</v>
      </c>
      <c r="C25" t="s">
        <v>21</v>
      </c>
      <c r="D25" t="s">
        <v>54</v>
      </c>
      <c r="E25" s="2">
        <v>45324</v>
      </c>
      <c r="F25" s="2" t="str">
        <f>TEXT(Table1[[#This Row],[Order Date]],"YYYY")</f>
        <v>2024</v>
      </c>
      <c r="G25" s="2" t="str">
        <f>TEXT(Table1[[#This Row],[Order Date]],"MMM")</f>
        <v>Feb</v>
      </c>
      <c r="H25" s="2" t="str">
        <f>TEXT(Table1[[#This Row],[Order Date]],"DDD")</f>
        <v>Fri</v>
      </c>
      <c r="I25" s="1">
        <v>45334</v>
      </c>
      <c r="J25" s="4">
        <f>_xlfn.DAYS(Table1[[#This Row],[Delivered Date]],Table1[[#This Row],[Order Date]])</f>
        <v>10</v>
      </c>
      <c r="K25" s="3">
        <v>31</v>
      </c>
      <c r="L25">
        <v>6</v>
      </c>
      <c r="M25" s="3">
        <f>Table1[[#This Row],[Quantity]]*Table1[[#This Row],[Unit Price]]</f>
        <v>186</v>
      </c>
      <c r="N25" s="3">
        <f>Table1[[#This Row],[Revenue]]*Table1[[#This Row],[Cost Percentage]]</f>
        <v>130.19999999999999</v>
      </c>
      <c r="O25" s="3">
        <f>Table1[[#This Row],[Revenue]]-Table1[[#This Row],[Cost]]</f>
        <v>55.800000000000011</v>
      </c>
      <c r="P25" s="3">
        <f>_xlfn.XLOOKUP(Table1[[#This Row],[Product Name]],cost[Product Name],cost[Cost Percentage])</f>
        <v>0.7</v>
      </c>
      <c r="Q25" t="s">
        <v>14</v>
      </c>
      <c r="R25" t="s">
        <v>33</v>
      </c>
      <c r="S25" t="s">
        <v>29</v>
      </c>
    </row>
    <row r="26" spans="1:19" x14ac:dyDescent="0.35">
      <c r="A26">
        <v>25</v>
      </c>
      <c r="B26" t="s">
        <v>63</v>
      </c>
      <c r="C26" t="s">
        <v>17</v>
      </c>
      <c r="D26" t="s">
        <v>64</v>
      </c>
      <c r="E26" s="2">
        <v>45295</v>
      </c>
      <c r="F26" s="2" t="str">
        <f>TEXT(Table1[[#This Row],[Order Date]],"YYYY")</f>
        <v>2024</v>
      </c>
      <c r="G26" s="2" t="str">
        <f>TEXT(Table1[[#This Row],[Order Date]],"MMM")</f>
        <v>Jan</v>
      </c>
      <c r="H26" s="2" t="str">
        <f>TEXT(Table1[[#This Row],[Order Date]],"DDD")</f>
        <v>Thu</v>
      </c>
      <c r="I26" s="1">
        <v>45306</v>
      </c>
      <c r="J26" s="4">
        <f>_xlfn.DAYS(Table1[[#This Row],[Delivered Date]],Table1[[#This Row],[Order Date]])</f>
        <v>11</v>
      </c>
      <c r="K26" s="3">
        <v>734</v>
      </c>
      <c r="L26">
        <v>2</v>
      </c>
      <c r="M26" s="3">
        <f>Table1[[#This Row],[Quantity]]*Table1[[#This Row],[Unit Price]]</f>
        <v>1468</v>
      </c>
      <c r="N26" s="3">
        <f>Table1[[#This Row],[Revenue]]*Table1[[#This Row],[Cost Percentage]]</f>
        <v>734</v>
      </c>
      <c r="O26" s="3">
        <f>Table1[[#This Row],[Revenue]]-Table1[[#This Row],[Cost]]</f>
        <v>734</v>
      </c>
      <c r="P26" s="3">
        <f>_xlfn.XLOOKUP(Table1[[#This Row],[Product Name]],cost[Product Name],cost[Cost Percentage])</f>
        <v>0.5</v>
      </c>
      <c r="Q26" t="s">
        <v>14</v>
      </c>
      <c r="R26" t="s">
        <v>33</v>
      </c>
      <c r="S26" t="s">
        <v>46</v>
      </c>
    </row>
    <row r="27" spans="1:19" x14ac:dyDescent="0.35">
      <c r="A27">
        <v>26</v>
      </c>
      <c r="B27" t="s">
        <v>65</v>
      </c>
      <c r="C27" t="s">
        <v>12</v>
      </c>
      <c r="D27" t="s">
        <v>13</v>
      </c>
      <c r="E27" s="2">
        <v>45461</v>
      </c>
      <c r="F27" s="2" t="str">
        <f>TEXT(Table1[[#This Row],[Order Date]],"YYYY")</f>
        <v>2024</v>
      </c>
      <c r="G27" s="2" t="str">
        <f>TEXT(Table1[[#This Row],[Order Date]],"MMM")</f>
        <v>Jun</v>
      </c>
      <c r="H27" s="2" t="str">
        <f>TEXT(Table1[[#This Row],[Order Date]],"DDD")</f>
        <v>Tue</v>
      </c>
      <c r="I27" s="1">
        <v>45472</v>
      </c>
      <c r="J27" s="4">
        <f>_xlfn.DAYS(Table1[[#This Row],[Delivered Date]],Table1[[#This Row],[Order Date]])</f>
        <v>11</v>
      </c>
      <c r="K27" s="3">
        <v>536</v>
      </c>
      <c r="L27">
        <v>2</v>
      </c>
      <c r="M27" s="3">
        <f>Table1[[#This Row],[Quantity]]*Table1[[#This Row],[Unit Price]]</f>
        <v>1072</v>
      </c>
      <c r="N27" s="3">
        <f>Table1[[#This Row],[Revenue]]*Table1[[#This Row],[Cost Percentage]]</f>
        <v>804</v>
      </c>
      <c r="O27" s="3">
        <f>Table1[[#This Row],[Revenue]]-Table1[[#This Row],[Cost]]</f>
        <v>268</v>
      </c>
      <c r="P27" s="3">
        <f>_xlfn.XLOOKUP(Table1[[#This Row],[Product Name]],cost[Product Name],cost[Cost Percentage])</f>
        <v>0.75</v>
      </c>
      <c r="Q27" t="s">
        <v>28</v>
      </c>
      <c r="R27" t="s">
        <v>551</v>
      </c>
      <c r="S27" t="s">
        <v>15</v>
      </c>
    </row>
    <row r="28" spans="1:19" x14ac:dyDescent="0.35">
      <c r="A28">
        <v>27</v>
      </c>
      <c r="B28" t="s">
        <v>66</v>
      </c>
      <c r="C28" t="s">
        <v>24</v>
      </c>
      <c r="D28" t="s">
        <v>38</v>
      </c>
      <c r="E28" s="2">
        <v>45531</v>
      </c>
      <c r="F28" s="2" t="str">
        <f>TEXT(Table1[[#This Row],[Order Date]],"YYYY")</f>
        <v>2024</v>
      </c>
      <c r="G28" s="2" t="str">
        <f>TEXT(Table1[[#This Row],[Order Date]],"MMM")</f>
        <v>Aug</v>
      </c>
      <c r="H28" s="2" t="str">
        <f>TEXT(Table1[[#This Row],[Order Date]],"DDD")</f>
        <v>Tue</v>
      </c>
      <c r="I28" s="1">
        <v>45534</v>
      </c>
      <c r="J28" s="4">
        <f>_xlfn.DAYS(Table1[[#This Row],[Delivered Date]],Table1[[#This Row],[Order Date]])</f>
        <v>3</v>
      </c>
      <c r="K28" s="3">
        <v>200</v>
      </c>
      <c r="L28">
        <v>1</v>
      </c>
      <c r="M28" s="3">
        <f>Table1[[#This Row],[Quantity]]*Table1[[#This Row],[Unit Price]]</f>
        <v>200</v>
      </c>
      <c r="N28" s="3">
        <f>Table1[[#This Row],[Revenue]]*Table1[[#This Row],[Cost Percentage]]</f>
        <v>100</v>
      </c>
      <c r="O28" s="3">
        <f>Table1[[#This Row],[Revenue]]-Table1[[#This Row],[Cost]]</f>
        <v>100</v>
      </c>
      <c r="P28" s="3">
        <f>_xlfn.XLOOKUP(Table1[[#This Row],[Product Name]],cost[Product Name],cost[Cost Percentage])</f>
        <v>0.5</v>
      </c>
      <c r="Q28" t="s">
        <v>14</v>
      </c>
      <c r="R28" t="s">
        <v>33</v>
      </c>
      <c r="S28" t="s">
        <v>46</v>
      </c>
    </row>
    <row r="29" spans="1:19" x14ac:dyDescent="0.35">
      <c r="A29">
        <v>28</v>
      </c>
      <c r="B29" t="s">
        <v>67</v>
      </c>
      <c r="C29" t="s">
        <v>17</v>
      </c>
      <c r="D29" t="s">
        <v>18</v>
      </c>
      <c r="E29" s="2">
        <v>45317</v>
      </c>
      <c r="F29" s="2" t="str">
        <f>TEXT(Table1[[#This Row],[Order Date]],"YYYY")</f>
        <v>2024</v>
      </c>
      <c r="G29" s="2" t="str">
        <f>TEXT(Table1[[#This Row],[Order Date]],"MMM")</f>
        <v>Jan</v>
      </c>
      <c r="H29" s="2" t="str">
        <f>TEXT(Table1[[#This Row],[Order Date]],"DDD")</f>
        <v>Fri</v>
      </c>
      <c r="I29" s="1">
        <v>45329</v>
      </c>
      <c r="J29" s="4">
        <f>_xlfn.DAYS(Table1[[#This Row],[Delivered Date]],Table1[[#This Row],[Order Date]])</f>
        <v>12</v>
      </c>
      <c r="K29" s="3">
        <v>866</v>
      </c>
      <c r="L29">
        <v>9</v>
      </c>
      <c r="M29" s="3">
        <f>Table1[[#This Row],[Quantity]]*Table1[[#This Row],[Unit Price]]</f>
        <v>7794</v>
      </c>
      <c r="N29" s="3">
        <f>Table1[[#This Row],[Revenue]]*Table1[[#This Row],[Cost Percentage]]</f>
        <v>3897</v>
      </c>
      <c r="O29" s="3">
        <f>Table1[[#This Row],[Revenue]]-Table1[[#This Row],[Cost]]</f>
        <v>3897</v>
      </c>
      <c r="P29" s="3">
        <f>_xlfn.XLOOKUP(Table1[[#This Row],[Product Name]],cost[Product Name],cost[Cost Percentage])</f>
        <v>0.5</v>
      </c>
      <c r="Q29" t="s">
        <v>14</v>
      </c>
      <c r="R29" t="s">
        <v>551</v>
      </c>
      <c r="S29" t="s">
        <v>29</v>
      </c>
    </row>
    <row r="30" spans="1:19" x14ac:dyDescent="0.35">
      <c r="A30">
        <v>29</v>
      </c>
      <c r="B30" t="s">
        <v>68</v>
      </c>
      <c r="C30" t="s">
        <v>21</v>
      </c>
      <c r="D30" t="s">
        <v>22</v>
      </c>
      <c r="E30" s="2">
        <v>45540</v>
      </c>
      <c r="F30" s="2" t="str">
        <f>TEXT(Table1[[#This Row],[Order Date]],"YYYY")</f>
        <v>2024</v>
      </c>
      <c r="G30" s="2" t="str">
        <f>TEXT(Table1[[#This Row],[Order Date]],"MMM")</f>
        <v>Sep</v>
      </c>
      <c r="H30" s="2" t="str">
        <f>TEXT(Table1[[#This Row],[Order Date]],"DDD")</f>
        <v>Thu</v>
      </c>
      <c r="I30" s="1">
        <v>45554</v>
      </c>
      <c r="J30" s="4">
        <f>_xlfn.DAYS(Table1[[#This Row],[Delivered Date]],Table1[[#This Row],[Order Date]])</f>
        <v>14</v>
      </c>
      <c r="K30" s="3">
        <v>228</v>
      </c>
      <c r="L30">
        <v>8</v>
      </c>
      <c r="M30" s="3">
        <f>Table1[[#This Row],[Quantity]]*Table1[[#This Row],[Unit Price]]</f>
        <v>1824</v>
      </c>
      <c r="N30" s="3">
        <f>Table1[[#This Row],[Revenue]]*Table1[[#This Row],[Cost Percentage]]</f>
        <v>1368</v>
      </c>
      <c r="O30" s="3">
        <f>Table1[[#This Row],[Revenue]]-Table1[[#This Row],[Cost]]</f>
        <v>456</v>
      </c>
      <c r="P30" s="3">
        <f>_xlfn.XLOOKUP(Table1[[#This Row],[Product Name]],cost[Product Name],cost[Cost Percentage])</f>
        <v>0.75</v>
      </c>
      <c r="Q30" t="s">
        <v>14</v>
      </c>
      <c r="R30" t="s">
        <v>549</v>
      </c>
      <c r="S30" t="s">
        <v>29</v>
      </c>
    </row>
    <row r="31" spans="1:19" x14ac:dyDescent="0.35">
      <c r="A31">
        <v>30</v>
      </c>
      <c r="B31" t="s">
        <v>69</v>
      </c>
      <c r="C31" t="s">
        <v>24</v>
      </c>
      <c r="D31" t="s">
        <v>70</v>
      </c>
      <c r="E31" s="2">
        <v>45630</v>
      </c>
      <c r="F31" s="2" t="str">
        <f>TEXT(Table1[[#This Row],[Order Date]],"YYYY")</f>
        <v>2024</v>
      </c>
      <c r="G31" s="2" t="str">
        <f>TEXT(Table1[[#This Row],[Order Date]],"MMM")</f>
        <v>Dec</v>
      </c>
      <c r="H31" s="2" t="str">
        <f>TEXT(Table1[[#This Row],[Order Date]],"DDD")</f>
        <v>Wed</v>
      </c>
      <c r="I31" s="1">
        <v>45637</v>
      </c>
      <c r="J31" s="4">
        <f>_xlfn.DAYS(Table1[[#This Row],[Delivered Date]],Table1[[#This Row],[Order Date]])</f>
        <v>7</v>
      </c>
      <c r="K31" s="3">
        <v>168</v>
      </c>
      <c r="L31">
        <v>8</v>
      </c>
      <c r="M31" s="3">
        <f>Table1[[#This Row],[Quantity]]*Table1[[#This Row],[Unit Price]]</f>
        <v>1344</v>
      </c>
      <c r="N31" s="3">
        <f>Table1[[#This Row],[Revenue]]*Table1[[#This Row],[Cost Percentage]]</f>
        <v>739.2</v>
      </c>
      <c r="O31" s="3">
        <f>Table1[[#This Row],[Revenue]]-Table1[[#This Row],[Cost]]</f>
        <v>604.79999999999995</v>
      </c>
      <c r="P31" s="3">
        <f>_xlfn.XLOOKUP(Table1[[#This Row],[Product Name]],cost[Product Name],cost[Cost Percentage])</f>
        <v>0.55000000000000004</v>
      </c>
      <c r="Q31" t="s">
        <v>14</v>
      </c>
      <c r="R31" t="s">
        <v>551</v>
      </c>
      <c r="S31" t="s">
        <v>19</v>
      </c>
    </row>
    <row r="32" spans="1:19" x14ac:dyDescent="0.35">
      <c r="A32">
        <v>31</v>
      </c>
      <c r="B32" t="s">
        <v>71</v>
      </c>
      <c r="C32" t="s">
        <v>12</v>
      </c>
      <c r="D32" t="s">
        <v>36</v>
      </c>
      <c r="E32" s="2">
        <v>45569</v>
      </c>
      <c r="F32" s="2" t="str">
        <f>TEXT(Table1[[#This Row],[Order Date]],"YYYY")</f>
        <v>2024</v>
      </c>
      <c r="G32" s="2" t="str">
        <f>TEXT(Table1[[#This Row],[Order Date]],"MMM")</f>
        <v>Oct</v>
      </c>
      <c r="H32" s="2" t="str">
        <f>TEXT(Table1[[#This Row],[Order Date]],"DDD")</f>
        <v>Fri</v>
      </c>
      <c r="I32" s="1">
        <v>45572</v>
      </c>
      <c r="J32" s="4">
        <f>_xlfn.DAYS(Table1[[#This Row],[Delivered Date]],Table1[[#This Row],[Order Date]])</f>
        <v>3</v>
      </c>
      <c r="K32" s="3">
        <v>775</v>
      </c>
      <c r="L32">
        <v>1</v>
      </c>
      <c r="M32" s="3">
        <f>Table1[[#This Row],[Quantity]]*Table1[[#This Row],[Unit Price]]</f>
        <v>775</v>
      </c>
      <c r="N32" s="3">
        <f>Table1[[#This Row],[Revenue]]*Table1[[#This Row],[Cost Percentage]]</f>
        <v>620</v>
      </c>
      <c r="O32" s="3">
        <f>Table1[[#This Row],[Revenue]]-Table1[[#This Row],[Cost]]</f>
        <v>155</v>
      </c>
      <c r="P32" s="3">
        <f>_xlfn.XLOOKUP(Table1[[#This Row],[Product Name]],cost[Product Name],cost[Cost Percentage])</f>
        <v>0.8</v>
      </c>
      <c r="Q32" t="s">
        <v>14</v>
      </c>
      <c r="R32" t="s">
        <v>547</v>
      </c>
      <c r="S32" t="s">
        <v>19</v>
      </c>
    </row>
    <row r="33" spans="1:19" x14ac:dyDescent="0.35">
      <c r="A33">
        <v>32</v>
      </c>
      <c r="B33" t="s">
        <v>72</v>
      </c>
      <c r="C33" t="s">
        <v>17</v>
      </c>
      <c r="D33" t="s">
        <v>44</v>
      </c>
      <c r="E33" s="2">
        <v>45549</v>
      </c>
      <c r="F33" s="2" t="str">
        <f>TEXT(Table1[[#This Row],[Order Date]],"YYYY")</f>
        <v>2024</v>
      </c>
      <c r="G33" s="2" t="str">
        <f>TEXT(Table1[[#This Row],[Order Date]],"MMM")</f>
        <v>Sep</v>
      </c>
      <c r="H33" s="2" t="str">
        <f>TEXT(Table1[[#This Row],[Order Date]],"DDD")</f>
        <v>Sat</v>
      </c>
      <c r="I33" s="1">
        <v>45554</v>
      </c>
      <c r="J33" s="4">
        <f>_xlfn.DAYS(Table1[[#This Row],[Delivered Date]],Table1[[#This Row],[Order Date]])</f>
        <v>5</v>
      </c>
      <c r="K33" s="3">
        <v>171</v>
      </c>
      <c r="L33">
        <v>9</v>
      </c>
      <c r="M33" s="3">
        <f>Table1[[#This Row],[Quantity]]*Table1[[#This Row],[Unit Price]]</f>
        <v>1539</v>
      </c>
      <c r="N33" s="3">
        <f>Table1[[#This Row],[Revenue]]*Table1[[#This Row],[Cost Percentage]]</f>
        <v>923.4</v>
      </c>
      <c r="O33" s="3">
        <f>Table1[[#This Row],[Revenue]]-Table1[[#This Row],[Cost]]</f>
        <v>615.6</v>
      </c>
      <c r="P33" s="3">
        <f>_xlfn.XLOOKUP(Table1[[#This Row],[Product Name]],cost[Product Name],cost[Cost Percentage])</f>
        <v>0.6</v>
      </c>
      <c r="Q33" t="s">
        <v>14</v>
      </c>
      <c r="R33" t="s">
        <v>551</v>
      </c>
      <c r="S33" t="s">
        <v>29</v>
      </c>
    </row>
    <row r="34" spans="1:19" x14ac:dyDescent="0.35">
      <c r="A34">
        <v>33</v>
      </c>
      <c r="B34" t="s">
        <v>73</v>
      </c>
      <c r="C34" t="s">
        <v>12</v>
      </c>
      <c r="D34" t="s">
        <v>36</v>
      </c>
      <c r="E34" s="2">
        <v>45418</v>
      </c>
      <c r="F34" s="2" t="str">
        <f>TEXT(Table1[[#This Row],[Order Date]],"YYYY")</f>
        <v>2024</v>
      </c>
      <c r="G34" s="2" t="str">
        <f>TEXT(Table1[[#This Row],[Order Date]],"MMM")</f>
        <v>May</v>
      </c>
      <c r="H34" s="2" t="str">
        <f>TEXT(Table1[[#This Row],[Order Date]],"DDD")</f>
        <v>Mon</v>
      </c>
      <c r="I34" s="1">
        <v>45431</v>
      </c>
      <c r="J34" s="4">
        <f>_xlfn.DAYS(Table1[[#This Row],[Delivered Date]],Table1[[#This Row],[Order Date]])</f>
        <v>13</v>
      </c>
      <c r="K34" s="3">
        <v>618</v>
      </c>
      <c r="L34">
        <v>10</v>
      </c>
      <c r="M34" s="3">
        <f>Table1[[#This Row],[Quantity]]*Table1[[#This Row],[Unit Price]]</f>
        <v>6180</v>
      </c>
      <c r="N34" s="3">
        <f>Table1[[#This Row],[Revenue]]*Table1[[#This Row],[Cost Percentage]]</f>
        <v>4944</v>
      </c>
      <c r="O34" s="3">
        <f>Table1[[#This Row],[Revenue]]-Table1[[#This Row],[Cost]]</f>
        <v>1236</v>
      </c>
      <c r="P34" s="3">
        <f>_xlfn.XLOOKUP(Table1[[#This Row],[Product Name]],cost[Product Name],cost[Cost Percentage])</f>
        <v>0.8</v>
      </c>
      <c r="Q34" t="s">
        <v>14</v>
      </c>
      <c r="R34" t="s">
        <v>551</v>
      </c>
      <c r="S34" t="s">
        <v>46</v>
      </c>
    </row>
    <row r="35" spans="1:19" x14ac:dyDescent="0.35">
      <c r="A35">
        <v>34</v>
      </c>
      <c r="B35" t="s">
        <v>74</v>
      </c>
      <c r="C35" t="s">
        <v>24</v>
      </c>
      <c r="D35" t="s">
        <v>70</v>
      </c>
      <c r="E35" s="2">
        <v>45581</v>
      </c>
      <c r="F35" s="2" t="str">
        <f>TEXT(Table1[[#This Row],[Order Date]],"YYYY")</f>
        <v>2024</v>
      </c>
      <c r="G35" s="2" t="str">
        <f>TEXT(Table1[[#This Row],[Order Date]],"MMM")</f>
        <v>Oct</v>
      </c>
      <c r="H35" s="2" t="str">
        <f>TEXT(Table1[[#This Row],[Order Date]],"DDD")</f>
        <v>Wed</v>
      </c>
      <c r="I35" s="1">
        <v>45586</v>
      </c>
      <c r="J35" s="4">
        <f>_xlfn.DAYS(Table1[[#This Row],[Delivered Date]],Table1[[#This Row],[Order Date]])</f>
        <v>5</v>
      </c>
      <c r="K35" s="3">
        <v>333</v>
      </c>
      <c r="L35">
        <v>9</v>
      </c>
      <c r="M35" s="3">
        <f>Table1[[#This Row],[Quantity]]*Table1[[#This Row],[Unit Price]]</f>
        <v>2997</v>
      </c>
      <c r="N35" s="3">
        <f>Table1[[#This Row],[Revenue]]*Table1[[#This Row],[Cost Percentage]]</f>
        <v>1648.3500000000001</v>
      </c>
      <c r="O35" s="3">
        <f>Table1[[#This Row],[Revenue]]-Table1[[#This Row],[Cost]]</f>
        <v>1348.6499999999999</v>
      </c>
      <c r="P35" s="3">
        <f>_xlfn.XLOOKUP(Table1[[#This Row],[Product Name]],cost[Product Name],cost[Cost Percentage])</f>
        <v>0.55000000000000004</v>
      </c>
      <c r="Q35" t="s">
        <v>28</v>
      </c>
      <c r="R35" t="s">
        <v>547</v>
      </c>
      <c r="S35" t="s">
        <v>46</v>
      </c>
    </row>
    <row r="36" spans="1:19" x14ac:dyDescent="0.35">
      <c r="A36">
        <v>35</v>
      </c>
      <c r="B36" t="s">
        <v>75</v>
      </c>
      <c r="C36" t="s">
        <v>31</v>
      </c>
      <c r="D36" t="s">
        <v>76</v>
      </c>
      <c r="E36" s="2">
        <v>45296</v>
      </c>
      <c r="F36" s="2" t="str">
        <f>TEXT(Table1[[#This Row],[Order Date]],"YYYY")</f>
        <v>2024</v>
      </c>
      <c r="G36" s="2" t="str">
        <f>TEXT(Table1[[#This Row],[Order Date]],"MMM")</f>
        <v>Jan</v>
      </c>
      <c r="H36" s="2" t="str">
        <f>TEXT(Table1[[#This Row],[Order Date]],"DDD")</f>
        <v>Fri</v>
      </c>
      <c r="I36" s="1">
        <v>45301</v>
      </c>
      <c r="J36" s="4">
        <f>_xlfn.DAYS(Table1[[#This Row],[Delivered Date]],Table1[[#This Row],[Order Date]])</f>
        <v>5</v>
      </c>
      <c r="K36" s="3">
        <v>646</v>
      </c>
      <c r="L36">
        <v>8</v>
      </c>
      <c r="M36" s="3">
        <f>Table1[[#This Row],[Quantity]]*Table1[[#This Row],[Unit Price]]</f>
        <v>5168</v>
      </c>
      <c r="N36" s="3">
        <f>Table1[[#This Row],[Revenue]]*Table1[[#This Row],[Cost Percentage]]</f>
        <v>3876</v>
      </c>
      <c r="O36" s="3">
        <f>Table1[[#This Row],[Revenue]]-Table1[[#This Row],[Cost]]</f>
        <v>1292</v>
      </c>
      <c r="P36" s="3">
        <f>_xlfn.XLOOKUP(Table1[[#This Row],[Product Name]],cost[Product Name],cost[Cost Percentage])</f>
        <v>0.75</v>
      </c>
      <c r="Q36" t="s">
        <v>14</v>
      </c>
      <c r="R36" t="s">
        <v>33</v>
      </c>
      <c r="S36" t="s">
        <v>46</v>
      </c>
    </row>
    <row r="37" spans="1:19" x14ac:dyDescent="0.35">
      <c r="A37">
        <v>36</v>
      </c>
      <c r="B37" t="s">
        <v>77</v>
      </c>
      <c r="C37" t="s">
        <v>17</v>
      </c>
      <c r="D37" t="s">
        <v>64</v>
      </c>
      <c r="E37" s="2">
        <v>45551</v>
      </c>
      <c r="F37" s="2" t="str">
        <f>TEXT(Table1[[#This Row],[Order Date]],"YYYY")</f>
        <v>2024</v>
      </c>
      <c r="G37" s="2" t="str">
        <f>TEXT(Table1[[#This Row],[Order Date]],"MMM")</f>
        <v>Sep</v>
      </c>
      <c r="H37" s="2" t="str">
        <f>TEXT(Table1[[#This Row],[Order Date]],"DDD")</f>
        <v>Mon</v>
      </c>
      <c r="I37" s="1">
        <v>45556</v>
      </c>
      <c r="J37" s="4">
        <f>_xlfn.DAYS(Table1[[#This Row],[Delivered Date]],Table1[[#This Row],[Order Date]])</f>
        <v>5</v>
      </c>
      <c r="K37" s="3">
        <v>497</v>
      </c>
      <c r="L37">
        <v>5</v>
      </c>
      <c r="M37" s="3">
        <f>Table1[[#This Row],[Quantity]]*Table1[[#This Row],[Unit Price]]</f>
        <v>2485</v>
      </c>
      <c r="N37" s="3">
        <f>Table1[[#This Row],[Revenue]]*Table1[[#This Row],[Cost Percentage]]</f>
        <v>1242.5</v>
      </c>
      <c r="O37" s="3">
        <f>Table1[[#This Row],[Revenue]]-Table1[[#This Row],[Cost]]</f>
        <v>1242.5</v>
      </c>
      <c r="P37" s="3">
        <f>_xlfn.XLOOKUP(Table1[[#This Row],[Product Name]],cost[Product Name],cost[Cost Percentage])</f>
        <v>0.5</v>
      </c>
      <c r="Q37" t="s">
        <v>14</v>
      </c>
      <c r="R37" t="s">
        <v>547</v>
      </c>
      <c r="S37" t="s">
        <v>15</v>
      </c>
    </row>
    <row r="38" spans="1:19" x14ac:dyDescent="0.35">
      <c r="A38">
        <v>37</v>
      </c>
      <c r="B38" t="s">
        <v>78</v>
      </c>
      <c r="C38" t="s">
        <v>31</v>
      </c>
      <c r="D38" t="s">
        <v>79</v>
      </c>
      <c r="E38" s="2">
        <v>45372</v>
      </c>
      <c r="F38" s="2" t="str">
        <f>TEXT(Table1[[#This Row],[Order Date]],"YYYY")</f>
        <v>2024</v>
      </c>
      <c r="G38" s="2" t="str">
        <f>TEXT(Table1[[#This Row],[Order Date]],"MMM")</f>
        <v>Mar</v>
      </c>
      <c r="H38" s="2" t="str">
        <f>TEXT(Table1[[#This Row],[Order Date]],"DDD")</f>
        <v>Thu</v>
      </c>
      <c r="I38" s="1">
        <v>45386</v>
      </c>
      <c r="J38" s="4">
        <f>_xlfn.DAYS(Table1[[#This Row],[Delivered Date]],Table1[[#This Row],[Order Date]])</f>
        <v>14</v>
      </c>
      <c r="K38" s="3">
        <v>863</v>
      </c>
      <c r="L38">
        <v>8</v>
      </c>
      <c r="M38" s="3">
        <f>Table1[[#This Row],[Quantity]]*Table1[[#This Row],[Unit Price]]</f>
        <v>6904</v>
      </c>
      <c r="N38" s="3">
        <f>Table1[[#This Row],[Revenue]]*Table1[[#This Row],[Cost Percentage]]</f>
        <v>4487.6000000000004</v>
      </c>
      <c r="O38" s="3">
        <f>Table1[[#This Row],[Revenue]]-Table1[[#This Row],[Cost]]</f>
        <v>2416.3999999999996</v>
      </c>
      <c r="P38" s="3">
        <f>_xlfn.XLOOKUP(Table1[[#This Row],[Product Name]],cost[Product Name],cost[Cost Percentage])</f>
        <v>0.65</v>
      </c>
      <c r="Q38" t="s">
        <v>28</v>
      </c>
      <c r="R38" t="s">
        <v>33</v>
      </c>
      <c r="S38" t="s">
        <v>46</v>
      </c>
    </row>
    <row r="39" spans="1:19" x14ac:dyDescent="0.35">
      <c r="A39">
        <v>38</v>
      </c>
      <c r="B39" t="s">
        <v>80</v>
      </c>
      <c r="C39" t="s">
        <v>17</v>
      </c>
      <c r="D39" t="s">
        <v>18</v>
      </c>
      <c r="E39" s="2">
        <v>45633</v>
      </c>
      <c r="F39" s="2" t="str">
        <f>TEXT(Table1[[#This Row],[Order Date]],"YYYY")</f>
        <v>2024</v>
      </c>
      <c r="G39" s="2" t="str">
        <f>TEXT(Table1[[#This Row],[Order Date]],"MMM")</f>
        <v>Dec</v>
      </c>
      <c r="H39" s="2" t="str">
        <f>TEXT(Table1[[#This Row],[Order Date]],"DDD")</f>
        <v>Sat</v>
      </c>
      <c r="I39" s="1">
        <v>45645</v>
      </c>
      <c r="J39" s="4">
        <f>_xlfn.DAYS(Table1[[#This Row],[Delivered Date]],Table1[[#This Row],[Order Date]])</f>
        <v>12</v>
      </c>
      <c r="K39" s="3">
        <v>316</v>
      </c>
      <c r="L39">
        <v>9</v>
      </c>
      <c r="M39" s="3">
        <f>Table1[[#This Row],[Quantity]]*Table1[[#This Row],[Unit Price]]</f>
        <v>2844</v>
      </c>
      <c r="N39" s="3">
        <f>Table1[[#This Row],[Revenue]]*Table1[[#This Row],[Cost Percentage]]</f>
        <v>1422</v>
      </c>
      <c r="O39" s="3">
        <f>Table1[[#This Row],[Revenue]]-Table1[[#This Row],[Cost]]</f>
        <v>1422</v>
      </c>
      <c r="P39" s="3">
        <f>_xlfn.XLOOKUP(Table1[[#This Row],[Product Name]],cost[Product Name],cost[Cost Percentage])</f>
        <v>0.5</v>
      </c>
      <c r="Q39" t="s">
        <v>14</v>
      </c>
      <c r="R39" t="s">
        <v>33</v>
      </c>
      <c r="S39" t="s">
        <v>15</v>
      </c>
    </row>
    <row r="40" spans="1:19" x14ac:dyDescent="0.35">
      <c r="A40">
        <v>39</v>
      </c>
      <c r="B40" t="s">
        <v>81</v>
      </c>
      <c r="C40" t="s">
        <v>31</v>
      </c>
      <c r="D40" t="s">
        <v>76</v>
      </c>
      <c r="E40" s="2">
        <v>45346</v>
      </c>
      <c r="F40" s="2" t="str">
        <f>TEXT(Table1[[#This Row],[Order Date]],"YYYY")</f>
        <v>2024</v>
      </c>
      <c r="G40" s="2" t="str">
        <f>TEXT(Table1[[#This Row],[Order Date]],"MMM")</f>
        <v>Feb</v>
      </c>
      <c r="H40" s="2" t="str">
        <f>TEXT(Table1[[#This Row],[Order Date]],"DDD")</f>
        <v>Sat</v>
      </c>
      <c r="I40" s="1">
        <v>45351</v>
      </c>
      <c r="J40" s="4">
        <f>_xlfn.DAYS(Table1[[#This Row],[Delivered Date]],Table1[[#This Row],[Order Date]])</f>
        <v>5</v>
      </c>
      <c r="K40" s="3">
        <v>169</v>
      </c>
      <c r="L40">
        <v>9</v>
      </c>
      <c r="M40" s="3">
        <f>Table1[[#This Row],[Quantity]]*Table1[[#This Row],[Unit Price]]</f>
        <v>1521</v>
      </c>
      <c r="N40" s="3">
        <f>Table1[[#This Row],[Revenue]]*Table1[[#This Row],[Cost Percentage]]</f>
        <v>1140.75</v>
      </c>
      <c r="O40" s="3">
        <f>Table1[[#This Row],[Revenue]]-Table1[[#This Row],[Cost]]</f>
        <v>380.25</v>
      </c>
      <c r="P40" s="3">
        <f>_xlfn.XLOOKUP(Table1[[#This Row],[Product Name]],cost[Product Name],cost[Cost Percentage])</f>
        <v>0.75</v>
      </c>
      <c r="Q40" t="s">
        <v>28</v>
      </c>
      <c r="R40" t="s">
        <v>547</v>
      </c>
      <c r="S40" t="s">
        <v>29</v>
      </c>
    </row>
    <row r="41" spans="1:19" x14ac:dyDescent="0.35">
      <c r="A41">
        <v>40</v>
      </c>
      <c r="B41" t="s">
        <v>82</v>
      </c>
      <c r="C41" t="s">
        <v>21</v>
      </c>
      <c r="D41" t="s">
        <v>83</v>
      </c>
      <c r="E41" s="2">
        <v>45396</v>
      </c>
      <c r="F41" s="2" t="str">
        <f>TEXT(Table1[[#This Row],[Order Date]],"YYYY")</f>
        <v>2024</v>
      </c>
      <c r="G41" s="2" t="str">
        <f>TEXT(Table1[[#This Row],[Order Date]],"MMM")</f>
        <v>Apr</v>
      </c>
      <c r="H41" s="2" t="str">
        <f>TEXT(Table1[[#This Row],[Order Date]],"DDD")</f>
        <v>Sun</v>
      </c>
      <c r="I41" s="1">
        <v>45410</v>
      </c>
      <c r="J41" s="4">
        <f>_xlfn.DAYS(Table1[[#This Row],[Delivered Date]],Table1[[#This Row],[Order Date]])</f>
        <v>14</v>
      </c>
      <c r="K41" s="3">
        <v>527</v>
      </c>
      <c r="L41">
        <v>5</v>
      </c>
      <c r="M41" s="3">
        <f>Table1[[#This Row],[Quantity]]*Table1[[#This Row],[Unit Price]]</f>
        <v>2635</v>
      </c>
      <c r="N41" s="3">
        <f>Table1[[#This Row],[Revenue]]*Table1[[#This Row],[Cost Percentage]]</f>
        <v>2108</v>
      </c>
      <c r="O41" s="3">
        <f>Table1[[#This Row],[Revenue]]-Table1[[#This Row],[Cost]]</f>
        <v>527</v>
      </c>
      <c r="P41" s="3">
        <f>_xlfn.XLOOKUP(Table1[[#This Row],[Product Name]],cost[Product Name],cost[Cost Percentage])</f>
        <v>0.8</v>
      </c>
      <c r="Q41" t="s">
        <v>14</v>
      </c>
      <c r="R41" t="s">
        <v>550</v>
      </c>
      <c r="S41" t="s">
        <v>19</v>
      </c>
    </row>
    <row r="42" spans="1:19" x14ac:dyDescent="0.35">
      <c r="A42">
        <v>41</v>
      </c>
      <c r="B42" t="s">
        <v>84</v>
      </c>
      <c r="C42" t="s">
        <v>12</v>
      </c>
      <c r="D42" t="s">
        <v>27</v>
      </c>
      <c r="E42" s="2">
        <v>45433</v>
      </c>
      <c r="F42" s="2" t="str">
        <f>TEXT(Table1[[#This Row],[Order Date]],"YYYY")</f>
        <v>2024</v>
      </c>
      <c r="G42" s="2" t="str">
        <f>TEXT(Table1[[#This Row],[Order Date]],"MMM")</f>
        <v>May</v>
      </c>
      <c r="H42" s="2" t="str">
        <f>TEXT(Table1[[#This Row],[Order Date]],"DDD")</f>
        <v>Tue</v>
      </c>
      <c r="I42" s="1">
        <v>45437</v>
      </c>
      <c r="J42" s="4">
        <f>_xlfn.DAYS(Table1[[#This Row],[Delivered Date]],Table1[[#This Row],[Order Date]])</f>
        <v>4</v>
      </c>
      <c r="K42" s="3">
        <v>13</v>
      </c>
      <c r="L42">
        <v>1</v>
      </c>
      <c r="M42" s="3">
        <f>Table1[[#This Row],[Quantity]]*Table1[[#This Row],[Unit Price]]</f>
        <v>13</v>
      </c>
      <c r="N42" s="3">
        <f>Table1[[#This Row],[Revenue]]*Table1[[#This Row],[Cost Percentage]]</f>
        <v>8.4500000000000011</v>
      </c>
      <c r="O42" s="3">
        <f>Table1[[#This Row],[Revenue]]-Table1[[#This Row],[Cost]]</f>
        <v>4.5499999999999989</v>
      </c>
      <c r="P42" s="3">
        <f>_xlfn.XLOOKUP(Table1[[#This Row],[Product Name]],cost[Product Name],cost[Cost Percentage])</f>
        <v>0.65</v>
      </c>
      <c r="Q42" t="s">
        <v>28</v>
      </c>
      <c r="R42" t="s">
        <v>547</v>
      </c>
      <c r="S42" t="s">
        <v>29</v>
      </c>
    </row>
    <row r="43" spans="1:19" x14ac:dyDescent="0.35">
      <c r="A43">
        <v>42</v>
      </c>
      <c r="B43" t="s">
        <v>85</v>
      </c>
      <c r="C43" t="s">
        <v>31</v>
      </c>
      <c r="D43" t="s">
        <v>42</v>
      </c>
      <c r="E43" s="2">
        <v>45518</v>
      </c>
      <c r="F43" s="2" t="str">
        <f>TEXT(Table1[[#This Row],[Order Date]],"YYYY")</f>
        <v>2024</v>
      </c>
      <c r="G43" s="2" t="str">
        <f>TEXT(Table1[[#This Row],[Order Date]],"MMM")</f>
        <v>Aug</v>
      </c>
      <c r="H43" s="2" t="str">
        <f>TEXT(Table1[[#This Row],[Order Date]],"DDD")</f>
        <v>Wed</v>
      </c>
      <c r="I43" s="1">
        <v>45525</v>
      </c>
      <c r="J43" s="4">
        <f>_xlfn.DAYS(Table1[[#This Row],[Delivered Date]],Table1[[#This Row],[Order Date]])</f>
        <v>7</v>
      </c>
      <c r="K43" s="3">
        <v>732</v>
      </c>
      <c r="L43">
        <v>9</v>
      </c>
      <c r="M43" s="3">
        <f>Table1[[#This Row],[Quantity]]*Table1[[#This Row],[Unit Price]]</f>
        <v>6588</v>
      </c>
      <c r="N43" s="3">
        <f>Table1[[#This Row],[Revenue]]*Table1[[#This Row],[Cost Percentage]]</f>
        <v>4282.2</v>
      </c>
      <c r="O43" s="3">
        <f>Table1[[#This Row],[Revenue]]-Table1[[#This Row],[Cost]]</f>
        <v>2305.8000000000002</v>
      </c>
      <c r="P43" s="3">
        <f>_xlfn.XLOOKUP(Table1[[#This Row],[Product Name]],cost[Product Name],cost[Cost Percentage])</f>
        <v>0.65</v>
      </c>
      <c r="Q43" t="s">
        <v>14</v>
      </c>
      <c r="R43" t="s">
        <v>550</v>
      </c>
      <c r="S43" t="s">
        <v>29</v>
      </c>
    </row>
    <row r="44" spans="1:19" x14ac:dyDescent="0.35">
      <c r="A44">
        <v>43</v>
      </c>
      <c r="B44" t="s">
        <v>86</v>
      </c>
      <c r="C44" t="s">
        <v>12</v>
      </c>
      <c r="D44" t="s">
        <v>13</v>
      </c>
      <c r="E44" s="2">
        <v>45645</v>
      </c>
      <c r="F44" s="2" t="str">
        <f>TEXT(Table1[[#This Row],[Order Date]],"YYYY")</f>
        <v>2024</v>
      </c>
      <c r="G44" s="2" t="str">
        <f>TEXT(Table1[[#This Row],[Order Date]],"MMM")</f>
        <v>Dec</v>
      </c>
      <c r="H44" s="2" t="str">
        <f>TEXT(Table1[[#This Row],[Order Date]],"DDD")</f>
        <v>Thu</v>
      </c>
      <c r="I44" s="1">
        <v>45651</v>
      </c>
      <c r="J44" s="4">
        <f>_xlfn.DAYS(Table1[[#This Row],[Delivered Date]],Table1[[#This Row],[Order Date]])</f>
        <v>6</v>
      </c>
      <c r="K44" s="3">
        <v>568</v>
      </c>
      <c r="L44">
        <v>3</v>
      </c>
      <c r="M44" s="3">
        <f>Table1[[#This Row],[Quantity]]*Table1[[#This Row],[Unit Price]]</f>
        <v>1704</v>
      </c>
      <c r="N44" s="3">
        <f>Table1[[#This Row],[Revenue]]*Table1[[#This Row],[Cost Percentage]]</f>
        <v>1278</v>
      </c>
      <c r="O44" s="3">
        <f>Table1[[#This Row],[Revenue]]-Table1[[#This Row],[Cost]]</f>
        <v>426</v>
      </c>
      <c r="P44" s="3">
        <f>_xlfn.XLOOKUP(Table1[[#This Row],[Product Name]],cost[Product Name],cost[Cost Percentage])</f>
        <v>0.75</v>
      </c>
      <c r="Q44" t="s">
        <v>28</v>
      </c>
      <c r="R44" t="s">
        <v>551</v>
      </c>
      <c r="S44" t="s">
        <v>46</v>
      </c>
    </row>
    <row r="45" spans="1:19" x14ac:dyDescent="0.35">
      <c r="A45">
        <v>44</v>
      </c>
      <c r="B45" t="s">
        <v>87</v>
      </c>
      <c r="C45" t="s">
        <v>17</v>
      </c>
      <c r="D45" t="s">
        <v>64</v>
      </c>
      <c r="E45" s="2">
        <v>45512</v>
      </c>
      <c r="F45" s="2" t="str">
        <f>TEXT(Table1[[#This Row],[Order Date]],"YYYY")</f>
        <v>2024</v>
      </c>
      <c r="G45" s="2" t="str">
        <f>TEXT(Table1[[#This Row],[Order Date]],"MMM")</f>
        <v>Aug</v>
      </c>
      <c r="H45" s="2" t="str">
        <f>TEXT(Table1[[#This Row],[Order Date]],"DDD")</f>
        <v>Thu</v>
      </c>
      <c r="I45" s="1">
        <v>45516</v>
      </c>
      <c r="J45" s="4">
        <f>_xlfn.DAYS(Table1[[#This Row],[Delivered Date]],Table1[[#This Row],[Order Date]])</f>
        <v>4</v>
      </c>
      <c r="K45" s="3">
        <v>52</v>
      </c>
      <c r="L45">
        <v>3</v>
      </c>
      <c r="M45" s="3">
        <f>Table1[[#This Row],[Quantity]]*Table1[[#This Row],[Unit Price]]</f>
        <v>156</v>
      </c>
      <c r="N45" s="3">
        <f>Table1[[#This Row],[Revenue]]*Table1[[#This Row],[Cost Percentage]]</f>
        <v>78</v>
      </c>
      <c r="O45" s="3">
        <f>Table1[[#This Row],[Revenue]]-Table1[[#This Row],[Cost]]</f>
        <v>78</v>
      </c>
      <c r="P45" s="3">
        <f>_xlfn.XLOOKUP(Table1[[#This Row],[Product Name]],cost[Product Name],cost[Cost Percentage])</f>
        <v>0.5</v>
      </c>
      <c r="Q45" t="s">
        <v>14</v>
      </c>
      <c r="R45" t="s">
        <v>547</v>
      </c>
      <c r="S45" t="s">
        <v>46</v>
      </c>
    </row>
    <row r="46" spans="1:19" x14ac:dyDescent="0.35">
      <c r="A46">
        <v>45</v>
      </c>
      <c r="B46" t="s">
        <v>88</v>
      </c>
      <c r="C46" t="s">
        <v>31</v>
      </c>
      <c r="D46" t="s">
        <v>42</v>
      </c>
      <c r="E46" s="2">
        <v>45641</v>
      </c>
      <c r="F46" s="2" t="str">
        <f>TEXT(Table1[[#This Row],[Order Date]],"YYYY")</f>
        <v>2024</v>
      </c>
      <c r="G46" s="2" t="str">
        <f>TEXT(Table1[[#This Row],[Order Date]],"MMM")</f>
        <v>Dec</v>
      </c>
      <c r="H46" s="2" t="str">
        <f>TEXT(Table1[[#This Row],[Order Date]],"DDD")</f>
        <v>Sun</v>
      </c>
      <c r="I46" s="1">
        <v>45652</v>
      </c>
      <c r="J46" s="4">
        <f>_xlfn.DAYS(Table1[[#This Row],[Delivered Date]],Table1[[#This Row],[Order Date]])</f>
        <v>11</v>
      </c>
      <c r="K46" s="3">
        <v>692</v>
      </c>
      <c r="L46">
        <v>4</v>
      </c>
      <c r="M46" s="3">
        <f>Table1[[#This Row],[Quantity]]*Table1[[#This Row],[Unit Price]]</f>
        <v>2768</v>
      </c>
      <c r="N46" s="3">
        <f>Table1[[#This Row],[Revenue]]*Table1[[#This Row],[Cost Percentage]]</f>
        <v>1799.2</v>
      </c>
      <c r="O46" s="3">
        <f>Table1[[#This Row],[Revenue]]-Table1[[#This Row],[Cost]]</f>
        <v>968.8</v>
      </c>
      <c r="P46" s="3">
        <f>_xlfn.XLOOKUP(Table1[[#This Row],[Product Name]],cost[Product Name],cost[Cost Percentage])</f>
        <v>0.65</v>
      </c>
      <c r="Q46" t="s">
        <v>28</v>
      </c>
      <c r="R46" t="s">
        <v>551</v>
      </c>
      <c r="S46" t="s">
        <v>19</v>
      </c>
    </row>
    <row r="47" spans="1:19" x14ac:dyDescent="0.35">
      <c r="A47">
        <v>46</v>
      </c>
      <c r="B47" t="s">
        <v>89</v>
      </c>
      <c r="C47" t="s">
        <v>21</v>
      </c>
      <c r="D47" t="s">
        <v>40</v>
      </c>
      <c r="E47" s="2">
        <v>45487</v>
      </c>
      <c r="F47" s="2" t="str">
        <f>TEXT(Table1[[#This Row],[Order Date]],"YYYY")</f>
        <v>2024</v>
      </c>
      <c r="G47" s="2" t="str">
        <f>TEXT(Table1[[#This Row],[Order Date]],"MMM")</f>
        <v>Jul</v>
      </c>
      <c r="H47" s="2" t="str">
        <f>TEXT(Table1[[#This Row],[Order Date]],"DDD")</f>
        <v>Sun</v>
      </c>
      <c r="I47" s="1">
        <v>45495</v>
      </c>
      <c r="J47" s="4">
        <f>_xlfn.DAYS(Table1[[#This Row],[Delivered Date]],Table1[[#This Row],[Order Date]])</f>
        <v>8</v>
      </c>
      <c r="K47" s="3">
        <v>889</v>
      </c>
      <c r="L47">
        <v>1</v>
      </c>
      <c r="M47" s="3">
        <f>Table1[[#This Row],[Quantity]]*Table1[[#This Row],[Unit Price]]</f>
        <v>889</v>
      </c>
      <c r="N47" s="3">
        <f>Table1[[#This Row],[Revenue]]*Table1[[#This Row],[Cost Percentage]]</f>
        <v>577.85</v>
      </c>
      <c r="O47" s="3">
        <f>Table1[[#This Row],[Revenue]]-Table1[[#This Row],[Cost]]</f>
        <v>311.14999999999998</v>
      </c>
      <c r="P47" s="3">
        <f>_xlfn.XLOOKUP(Table1[[#This Row],[Product Name]],cost[Product Name],cost[Cost Percentage])</f>
        <v>0.65</v>
      </c>
      <c r="Q47" t="s">
        <v>14</v>
      </c>
      <c r="R47" t="s">
        <v>550</v>
      </c>
      <c r="S47" t="s">
        <v>15</v>
      </c>
    </row>
    <row r="48" spans="1:19" x14ac:dyDescent="0.35">
      <c r="A48">
        <v>47</v>
      </c>
      <c r="B48" t="s">
        <v>90</v>
      </c>
      <c r="C48" t="s">
        <v>17</v>
      </c>
      <c r="D48" t="s">
        <v>56</v>
      </c>
      <c r="E48" s="2">
        <v>45306</v>
      </c>
      <c r="F48" s="2" t="str">
        <f>TEXT(Table1[[#This Row],[Order Date]],"YYYY")</f>
        <v>2024</v>
      </c>
      <c r="G48" s="2" t="str">
        <f>TEXT(Table1[[#This Row],[Order Date]],"MMM")</f>
        <v>Jan</v>
      </c>
      <c r="H48" s="2" t="str">
        <f>TEXT(Table1[[#This Row],[Order Date]],"DDD")</f>
        <v>Mon</v>
      </c>
      <c r="I48" s="1">
        <v>45309</v>
      </c>
      <c r="J48" s="4">
        <f>_xlfn.DAYS(Table1[[#This Row],[Delivered Date]],Table1[[#This Row],[Order Date]])</f>
        <v>3</v>
      </c>
      <c r="K48" s="3">
        <v>908</v>
      </c>
      <c r="L48">
        <v>2</v>
      </c>
      <c r="M48" s="3">
        <f>Table1[[#This Row],[Quantity]]*Table1[[#This Row],[Unit Price]]</f>
        <v>1816</v>
      </c>
      <c r="N48" s="3">
        <f>Table1[[#This Row],[Revenue]]*Table1[[#This Row],[Cost Percentage]]</f>
        <v>998.80000000000007</v>
      </c>
      <c r="O48" s="3">
        <f>Table1[[#This Row],[Revenue]]-Table1[[#This Row],[Cost]]</f>
        <v>817.19999999999993</v>
      </c>
      <c r="P48" s="3">
        <f>_xlfn.XLOOKUP(Table1[[#This Row],[Product Name]],cost[Product Name],cost[Cost Percentage])</f>
        <v>0.55000000000000004</v>
      </c>
      <c r="Q48" t="s">
        <v>28</v>
      </c>
      <c r="R48" t="s">
        <v>547</v>
      </c>
      <c r="S48" t="s">
        <v>46</v>
      </c>
    </row>
    <row r="49" spans="1:19" x14ac:dyDescent="0.35">
      <c r="A49">
        <v>48</v>
      </c>
      <c r="B49" t="s">
        <v>91</v>
      </c>
      <c r="C49" t="s">
        <v>12</v>
      </c>
      <c r="D49" t="s">
        <v>27</v>
      </c>
      <c r="E49" s="2">
        <v>45292</v>
      </c>
      <c r="F49" s="2" t="str">
        <f>TEXT(Table1[[#This Row],[Order Date]],"YYYY")</f>
        <v>2024</v>
      </c>
      <c r="G49" s="2" t="str">
        <f>TEXT(Table1[[#This Row],[Order Date]],"MMM")</f>
        <v>Jan</v>
      </c>
      <c r="H49" s="2" t="str">
        <f>TEXT(Table1[[#This Row],[Order Date]],"DDD")</f>
        <v>Mon</v>
      </c>
      <c r="I49" s="1">
        <v>45306</v>
      </c>
      <c r="J49" s="4">
        <f>_xlfn.DAYS(Table1[[#This Row],[Delivered Date]],Table1[[#This Row],[Order Date]])</f>
        <v>14</v>
      </c>
      <c r="K49" s="3">
        <v>957</v>
      </c>
      <c r="L49">
        <v>9</v>
      </c>
      <c r="M49" s="3">
        <f>Table1[[#This Row],[Quantity]]*Table1[[#This Row],[Unit Price]]</f>
        <v>8613</v>
      </c>
      <c r="N49" s="3">
        <f>Table1[[#This Row],[Revenue]]*Table1[[#This Row],[Cost Percentage]]</f>
        <v>5598.45</v>
      </c>
      <c r="O49" s="3">
        <f>Table1[[#This Row],[Revenue]]-Table1[[#This Row],[Cost]]</f>
        <v>3014.55</v>
      </c>
      <c r="P49" s="3">
        <f>_xlfn.XLOOKUP(Table1[[#This Row],[Product Name]],cost[Product Name],cost[Cost Percentage])</f>
        <v>0.65</v>
      </c>
      <c r="Q49" t="s">
        <v>28</v>
      </c>
      <c r="R49" t="s">
        <v>549</v>
      </c>
      <c r="S49" t="s">
        <v>46</v>
      </c>
    </row>
    <row r="50" spans="1:19" x14ac:dyDescent="0.35">
      <c r="A50">
        <v>49</v>
      </c>
      <c r="B50" t="s">
        <v>92</v>
      </c>
      <c r="C50" t="s">
        <v>21</v>
      </c>
      <c r="D50" t="s">
        <v>83</v>
      </c>
      <c r="E50" s="2">
        <v>45512</v>
      </c>
      <c r="F50" s="2" t="str">
        <f>TEXT(Table1[[#This Row],[Order Date]],"YYYY")</f>
        <v>2024</v>
      </c>
      <c r="G50" s="2" t="str">
        <f>TEXT(Table1[[#This Row],[Order Date]],"MMM")</f>
        <v>Aug</v>
      </c>
      <c r="H50" s="2" t="str">
        <f>TEXT(Table1[[#This Row],[Order Date]],"DDD")</f>
        <v>Thu</v>
      </c>
      <c r="I50" s="1">
        <v>45519</v>
      </c>
      <c r="J50" s="4">
        <f>_xlfn.DAYS(Table1[[#This Row],[Delivered Date]],Table1[[#This Row],[Order Date]])</f>
        <v>7</v>
      </c>
      <c r="K50" s="3">
        <v>981</v>
      </c>
      <c r="L50">
        <v>2</v>
      </c>
      <c r="M50" s="3">
        <f>Table1[[#This Row],[Quantity]]*Table1[[#This Row],[Unit Price]]</f>
        <v>1962</v>
      </c>
      <c r="N50" s="3">
        <f>Table1[[#This Row],[Revenue]]*Table1[[#This Row],[Cost Percentage]]</f>
        <v>1569.6000000000001</v>
      </c>
      <c r="O50" s="3">
        <f>Table1[[#This Row],[Revenue]]-Table1[[#This Row],[Cost]]</f>
        <v>392.39999999999986</v>
      </c>
      <c r="P50" s="3">
        <f>_xlfn.XLOOKUP(Table1[[#This Row],[Product Name]],cost[Product Name],cost[Cost Percentage])</f>
        <v>0.8</v>
      </c>
      <c r="Q50" t="s">
        <v>28</v>
      </c>
      <c r="R50" t="s">
        <v>33</v>
      </c>
      <c r="S50" t="s">
        <v>19</v>
      </c>
    </row>
    <row r="51" spans="1:19" x14ac:dyDescent="0.35">
      <c r="A51">
        <v>50</v>
      </c>
      <c r="B51" t="s">
        <v>93</v>
      </c>
      <c r="C51" t="s">
        <v>24</v>
      </c>
      <c r="D51" t="s">
        <v>25</v>
      </c>
      <c r="E51" s="2">
        <v>45575</v>
      </c>
      <c r="F51" s="2" t="str">
        <f>TEXT(Table1[[#This Row],[Order Date]],"YYYY")</f>
        <v>2024</v>
      </c>
      <c r="G51" s="2" t="str">
        <f>TEXT(Table1[[#This Row],[Order Date]],"MMM")</f>
        <v>Oct</v>
      </c>
      <c r="H51" s="2" t="str">
        <f>TEXT(Table1[[#This Row],[Order Date]],"DDD")</f>
        <v>Thu</v>
      </c>
      <c r="I51" s="1">
        <v>45578</v>
      </c>
      <c r="J51" s="4">
        <f>_xlfn.DAYS(Table1[[#This Row],[Delivered Date]],Table1[[#This Row],[Order Date]])</f>
        <v>3</v>
      </c>
      <c r="K51" s="3">
        <v>206</v>
      </c>
      <c r="L51">
        <v>3</v>
      </c>
      <c r="M51" s="3">
        <f>Table1[[#This Row],[Quantity]]*Table1[[#This Row],[Unit Price]]</f>
        <v>618</v>
      </c>
      <c r="N51" s="3">
        <f>Table1[[#This Row],[Revenue]]*Table1[[#This Row],[Cost Percentage]]</f>
        <v>339.90000000000003</v>
      </c>
      <c r="O51" s="3">
        <f>Table1[[#This Row],[Revenue]]-Table1[[#This Row],[Cost]]</f>
        <v>278.09999999999997</v>
      </c>
      <c r="P51" s="3">
        <f>_xlfn.XLOOKUP(Table1[[#This Row],[Product Name]],cost[Product Name],cost[Cost Percentage])</f>
        <v>0.55000000000000004</v>
      </c>
      <c r="Q51" t="s">
        <v>28</v>
      </c>
      <c r="R51" t="s">
        <v>550</v>
      </c>
      <c r="S51" t="s">
        <v>19</v>
      </c>
    </row>
    <row r="52" spans="1:19" x14ac:dyDescent="0.35">
      <c r="A52">
        <v>51</v>
      </c>
      <c r="B52" t="s">
        <v>94</v>
      </c>
      <c r="C52" t="s">
        <v>24</v>
      </c>
      <c r="D52" t="s">
        <v>38</v>
      </c>
      <c r="E52" s="2">
        <v>45637</v>
      </c>
      <c r="F52" s="2" t="str">
        <f>TEXT(Table1[[#This Row],[Order Date]],"YYYY")</f>
        <v>2024</v>
      </c>
      <c r="G52" s="2" t="str">
        <f>TEXT(Table1[[#This Row],[Order Date]],"MMM")</f>
        <v>Dec</v>
      </c>
      <c r="H52" s="2" t="str">
        <f>TEXT(Table1[[#This Row],[Order Date]],"DDD")</f>
        <v>Wed</v>
      </c>
      <c r="I52" s="1">
        <v>45647</v>
      </c>
      <c r="J52" s="4">
        <f>_xlfn.DAYS(Table1[[#This Row],[Delivered Date]],Table1[[#This Row],[Order Date]])</f>
        <v>10</v>
      </c>
      <c r="K52" s="3">
        <v>533</v>
      </c>
      <c r="L52">
        <v>4</v>
      </c>
      <c r="M52" s="3">
        <f>Table1[[#This Row],[Quantity]]*Table1[[#This Row],[Unit Price]]</f>
        <v>2132</v>
      </c>
      <c r="N52" s="3">
        <f>Table1[[#This Row],[Revenue]]*Table1[[#This Row],[Cost Percentage]]</f>
        <v>1066</v>
      </c>
      <c r="O52" s="3">
        <f>Table1[[#This Row],[Revenue]]-Table1[[#This Row],[Cost]]</f>
        <v>1066</v>
      </c>
      <c r="P52" s="3">
        <f>_xlfn.XLOOKUP(Table1[[#This Row],[Product Name]],cost[Product Name],cost[Cost Percentage])</f>
        <v>0.5</v>
      </c>
      <c r="Q52" t="s">
        <v>28</v>
      </c>
      <c r="R52" t="s">
        <v>550</v>
      </c>
      <c r="S52" t="s">
        <v>46</v>
      </c>
    </row>
    <row r="53" spans="1:19" x14ac:dyDescent="0.35">
      <c r="A53">
        <v>52</v>
      </c>
      <c r="B53" t="s">
        <v>95</v>
      </c>
      <c r="C53" t="s">
        <v>12</v>
      </c>
      <c r="D53" t="s">
        <v>96</v>
      </c>
      <c r="E53" s="2">
        <v>45555</v>
      </c>
      <c r="F53" s="2" t="str">
        <f>TEXT(Table1[[#This Row],[Order Date]],"YYYY")</f>
        <v>2024</v>
      </c>
      <c r="G53" s="2" t="str">
        <f>TEXT(Table1[[#This Row],[Order Date]],"MMM")</f>
        <v>Sep</v>
      </c>
      <c r="H53" s="2" t="str">
        <f>TEXT(Table1[[#This Row],[Order Date]],"DDD")</f>
        <v>Fri</v>
      </c>
      <c r="I53" s="1">
        <v>45562</v>
      </c>
      <c r="J53" s="4">
        <f>_xlfn.DAYS(Table1[[#This Row],[Delivered Date]],Table1[[#This Row],[Order Date]])</f>
        <v>7</v>
      </c>
      <c r="K53" s="3">
        <v>353</v>
      </c>
      <c r="L53">
        <v>10</v>
      </c>
      <c r="M53" s="3">
        <f>Table1[[#This Row],[Quantity]]*Table1[[#This Row],[Unit Price]]</f>
        <v>3530</v>
      </c>
      <c r="N53" s="3">
        <f>Table1[[#This Row],[Revenue]]*Table1[[#This Row],[Cost Percentage]]</f>
        <v>2471</v>
      </c>
      <c r="O53" s="3">
        <f>Table1[[#This Row],[Revenue]]-Table1[[#This Row],[Cost]]</f>
        <v>1059</v>
      </c>
      <c r="P53" s="3">
        <f>_xlfn.XLOOKUP(Table1[[#This Row],[Product Name]],cost[Product Name],cost[Cost Percentage])</f>
        <v>0.7</v>
      </c>
      <c r="Q53" t="s">
        <v>28</v>
      </c>
      <c r="R53" t="s">
        <v>551</v>
      </c>
      <c r="S53" t="s">
        <v>46</v>
      </c>
    </row>
    <row r="54" spans="1:19" x14ac:dyDescent="0.35">
      <c r="A54">
        <v>53</v>
      </c>
      <c r="B54" t="s">
        <v>97</v>
      </c>
      <c r="C54" t="s">
        <v>17</v>
      </c>
      <c r="D54" t="s">
        <v>18</v>
      </c>
      <c r="E54" s="2">
        <v>45525</v>
      </c>
      <c r="F54" s="2" t="str">
        <f>TEXT(Table1[[#This Row],[Order Date]],"YYYY")</f>
        <v>2024</v>
      </c>
      <c r="G54" s="2" t="str">
        <f>TEXT(Table1[[#This Row],[Order Date]],"MMM")</f>
        <v>Aug</v>
      </c>
      <c r="H54" s="2" t="str">
        <f>TEXT(Table1[[#This Row],[Order Date]],"DDD")</f>
        <v>Wed</v>
      </c>
      <c r="I54" s="1">
        <v>45536</v>
      </c>
      <c r="J54" s="4">
        <f>_xlfn.DAYS(Table1[[#This Row],[Delivered Date]],Table1[[#This Row],[Order Date]])</f>
        <v>11</v>
      </c>
      <c r="K54" s="3">
        <v>917</v>
      </c>
      <c r="L54">
        <v>7</v>
      </c>
      <c r="M54" s="3">
        <f>Table1[[#This Row],[Quantity]]*Table1[[#This Row],[Unit Price]]</f>
        <v>6419</v>
      </c>
      <c r="N54" s="3">
        <f>Table1[[#This Row],[Revenue]]*Table1[[#This Row],[Cost Percentage]]</f>
        <v>3209.5</v>
      </c>
      <c r="O54" s="3">
        <f>Table1[[#This Row],[Revenue]]-Table1[[#This Row],[Cost]]</f>
        <v>3209.5</v>
      </c>
      <c r="P54" s="3">
        <f>_xlfn.XLOOKUP(Table1[[#This Row],[Product Name]],cost[Product Name],cost[Cost Percentage])</f>
        <v>0.5</v>
      </c>
      <c r="Q54" t="s">
        <v>14</v>
      </c>
      <c r="R54" t="s">
        <v>33</v>
      </c>
      <c r="S54" t="s">
        <v>15</v>
      </c>
    </row>
    <row r="55" spans="1:19" x14ac:dyDescent="0.35">
      <c r="A55">
        <v>54</v>
      </c>
      <c r="B55" t="s">
        <v>98</v>
      </c>
      <c r="C55" t="s">
        <v>24</v>
      </c>
      <c r="D55" t="s">
        <v>38</v>
      </c>
      <c r="E55" s="2">
        <v>45496</v>
      </c>
      <c r="F55" s="2" t="str">
        <f>TEXT(Table1[[#This Row],[Order Date]],"YYYY")</f>
        <v>2024</v>
      </c>
      <c r="G55" s="2" t="str">
        <f>TEXT(Table1[[#This Row],[Order Date]],"MMM")</f>
        <v>Jul</v>
      </c>
      <c r="H55" s="2" t="str">
        <f>TEXT(Table1[[#This Row],[Order Date]],"DDD")</f>
        <v>Tue</v>
      </c>
      <c r="I55" s="1">
        <v>45502</v>
      </c>
      <c r="J55" s="4">
        <f>_xlfn.DAYS(Table1[[#This Row],[Delivered Date]],Table1[[#This Row],[Order Date]])</f>
        <v>6</v>
      </c>
      <c r="K55" s="3">
        <v>161</v>
      </c>
      <c r="L55">
        <v>4</v>
      </c>
      <c r="M55" s="3">
        <f>Table1[[#This Row],[Quantity]]*Table1[[#This Row],[Unit Price]]</f>
        <v>644</v>
      </c>
      <c r="N55" s="3">
        <f>Table1[[#This Row],[Revenue]]*Table1[[#This Row],[Cost Percentage]]</f>
        <v>322</v>
      </c>
      <c r="O55" s="3">
        <f>Table1[[#This Row],[Revenue]]-Table1[[#This Row],[Cost]]</f>
        <v>322</v>
      </c>
      <c r="P55" s="3">
        <f>_xlfn.XLOOKUP(Table1[[#This Row],[Product Name]],cost[Product Name],cost[Cost Percentage])</f>
        <v>0.5</v>
      </c>
      <c r="Q55" t="s">
        <v>14</v>
      </c>
      <c r="R55" t="s">
        <v>33</v>
      </c>
      <c r="S55" t="s">
        <v>46</v>
      </c>
    </row>
    <row r="56" spans="1:19" x14ac:dyDescent="0.35">
      <c r="A56">
        <v>55</v>
      </c>
      <c r="B56" t="s">
        <v>99</v>
      </c>
      <c r="C56" t="s">
        <v>24</v>
      </c>
      <c r="D56" t="s">
        <v>100</v>
      </c>
      <c r="E56" s="2">
        <v>45382</v>
      </c>
      <c r="F56" s="2" t="str">
        <f>TEXT(Table1[[#This Row],[Order Date]],"YYYY")</f>
        <v>2024</v>
      </c>
      <c r="G56" s="2" t="str">
        <f>TEXT(Table1[[#This Row],[Order Date]],"MMM")</f>
        <v>Mar</v>
      </c>
      <c r="H56" s="2" t="str">
        <f>TEXT(Table1[[#This Row],[Order Date]],"DDD")</f>
        <v>Sun</v>
      </c>
      <c r="I56" s="1">
        <v>45387</v>
      </c>
      <c r="J56" s="4">
        <f>_xlfn.DAYS(Table1[[#This Row],[Delivered Date]],Table1[[#This Row],[Order Date]])</f>
        <v>5</v>
      </c>
      <c r="K56" s="3">
        <v>485</v>
      </c>
      <c r="L56">
        <v>9</v>
      </c>
      <c r="M56" s="3">
        <f>Table1[[#This Row],[Quantity]]*Table1[[#This Row],[Unit Price]]</f>
        <v>4365</v>
      </c>
      <c r="N56" s="3">
        <f>Table1[[#This Row],[Revenue]]*Table1[[#This Row],[Cost Percentage]]</f>
        <v>2619</v>
      </c>
      <c r="O56" s="3">
        <f>Table1[[#This Row],[Revenue]]-Table1[[#This Row],[Cost]]</f>
        <v>1746</v>
      </c>
      <c r="P56" s="3">
        <f>_xlfn.XLOOKUP(Table1[[#This Row],[Product Name]],cost[Product Name],cost[Cost Percentage])</f>
        <v>0.6</v>
      </c>
      <c r="Q56" t="s">
        <v>14</v>
      </c>
      <c r="R56" t="s">
        <v>551</v>
      </c>
      <c r="S56" t="s">
        <v>19</v>
      </c>
    </row>
    <row r="57" spans="1:19" x14ac:dyDescent="0.35">
      <c r="A57">
        <v>56</v>
      </c>
      <c r="B57" t="s">
        <v>101</v>
      </c>
      <c r="C57" t="s">
        <v>12</v>
      </c>
      <c r="D57" t="s">
        <v>27</v>
      </c>
      <c r="E57" s="2">
        <v>45360</v>
      </c>
      <c r="F57" s="2" t="str">
        <f>TEXT(Table1[[#This Row],[Order Date]],"YYYY")</f>
        <v>2024</v>
      </c>
      <c r="G57" s="2" t="str">
        <f>TEXT(Table1[[#This Row],[Order Date]],"MMM")</f>
        <v>Mar</v>
      </c>
      <c r="H57" s="2" t="str">
        <f>TEXT(Table1[[#This Row],[Order Date]],"DDD")</f>
        <v>Sat</v>
      </c>
      <c r="I57" s="1">
        <v>45364</v>
      </c>
      <c r="J57" s="4">
        <f>_xlfn.DAYS(Table1[[#This Row],[Delivered Date]],Table1[[#This Row],[Order Date]])</f>
        <v>4</v>
      </c>
      <c r="K57" s="3">
        <v>693</v>
      </c>
      <c r="L57">
        <v>8</v>
      </c>
      <c r="M57" s="3">
        <f>Table1[[#This Row],[Quantity]]*Table1[[#This Row],[Unit Price]]</f>
        <v>5544</v>
      </c>
      <c r="N57" s="3">
        <f>Table1[[#This Row],[Revenue]]*Table1[[#This Row],[Cost Percentage]]</f>
        <v>3603.6</v>
      </c>
      <c r="O57" s="3">
        <f>Table1[[#This Row],[Revenue]]-Table1[[#This Row],[Cost]]</f>
        <v>1940.4</v>
      </c>
      <c r="P57" s="3">
        <f>_xlfn.XLOOKUP(Table1[[#This Row],[Product Name]],cost[Product Name],cost[Cost Percentage])</f>
        <v>0.65</v>
      </c>
      <c r="Q57" t="s">
        <v>28</v>
      </c>
      <c r="R57" t="s">
        <v>33</v>
      </c>
      <c r="S57" t="s">
        <v>15</v>
      </c>
    </row>
    <row r="58" spans="1:19" x14ac:dyDescent="0.35">
      <c r="A58">
        <v>57</v>
      </c>
      <c r="B58" t="s">
        <v>102</v>
      </c>
      <c r="C58" t="s">
        <v>21</v>
      </c>
      <c r="D58" t="s">
        <v>22</v>
      </c>
      <c r="E58" s="2">
        <v>45522</v>
      </c>
      <c r="F58" s="2" t="str">
        <f>TEXT(Table1[[#This Row],[Order Date]],"YYYY")</f>
        <v>2024</v>
      </c>
      <c r="G58" s="2" t="str">
        <f>TEXT(Table1[[#This Row],[Order Date]],"MMM")</f>
        <v>Aug</v>
      </c>
      <c r="H58" s="2" t="str">
        <f>TEXT(Table1[[#This Row],[Order Date]],"DDD")</f>
        <v>Sun</v>
      </c>
      <c r="I58" s="1">
        <v>45532</v>
      </c>
      <c r="J58" s="4">
        <f>_xlfn.DAYS(Table1[[#This Row],[Delivered Date]],Table1[[#This Row],[Order Date]])</f>
        <v>10</v>
      </c>
      <c r="K58" s="3">
        <v>779</v>
      </c>
      <c r="L58">
        <v>5</v>
      </c>
      <c r="M58" s="3">
        <f>Table1[[#This Row],[Quantity]]*Table1[[#This Row],[Unit Price]]</f>
        <v>3895</v>
      </c>
      <c r="N58" s="3">
        <f>Table1[[#This Row],[Revenue]]*Table1[[#This Row],[Cost Percentage]]</f>
        <v>2921.25</v>
      </c>
      <c r="O58" s="3">
        <f>Table1[[#This Row],[Revenue]]-Table1[[#This Row],[Cost]]</f>
        <v>973.75</v>
      </c>
      <c r="P58" s="3">
        <f>_xlfn.XLOOKUP(Table1[[#This Row],[Product Name]],cost[Product Name],cost[Cost Percentage])</f>
        <v>0.75</v>
      </c>
      <c r="Q58" t="s">
        <v>28</v>
      </c>
      <c r="R58" t="s">
        <v>551</v>
      </c>
      <c r="S58" t="s">
        <v>29</v>
      </c>
    </row>
    <row r="59" spans="1:19" x14ac:dyDescent="0.35">
      <c r="A59">
        <v>58</v>
      </c>
      <c r="B59" t="s">
        <v>103</v>
      </c>
      <c r="C59" t="s">
        <v>24</v>
      </c>
      <c r="D59" t="s">
        <v>100</v>
      </c>
      <c r="E59" s="2">
        <v>45432</v>
      </c>
      <c r="F59" s="2" t="str">
        <f>TEXT(Table1[[#This Row],[Order Date]],"YYYY")</f>
        <v>2024</v>
      </c>
      <c r="G59" s="2" t="str">
        <f>TEXT(Table1[[#This Row],[Order Date]],"MMM")</f>
        <v>May</v>
      </c>
      <c r="H59" s="2" t="str">
        <f>TEXT(Table1[[#This Row],[Order Date]],"DDD")</f>
        <v>Mon</v>
      </c>
      <c r="I59" s="1">
        <v>45443</v>
      </c>
      <c r="J59" s="4">
        <f>_xlfn.DAYS(Table1[[#This Row],[Delivered Date]],Table1[[#This Row],[Order Date]])</f>
        <v>11</v>
      </c>
      <c r="K59" s="3">
        <v>89</v>
      </c>
      <c r="L59">
        <v>8</v>
      </c>
      <c r="M59" s="3">
        <f>Table1[[#This Row],[Quantity]]*Table1[[#This Row],[Unit Price]]</f>
        <v>712</v>
      </c>
      <c r="N59" s="3">
        <f>Table1[[#This Row],[Revenue]]*Table1[[#This Row],[Cost Percentage]]</f>
        <v>427.2</v>
      </c>
      <c r="O59" s="3">
        <f>Table1[[#This Row],[Revenue]]-Table1[[#This Row],[Cost]]</f>
        <v>284.8</v>
      </c>
      <c r="P59" s="3">
        <f>_xlfn.XLOOKUP(Table1[[#This Row],[Product Name]],cost[Product Name],cost[Cost Percentage])</f>
        <v>0.6</v>
      </c>
      <c r="Q59" t="s">
        <v>14</v>
      </c>
      <c r="R59" t="s">
        <v>33</v>
      </c>
      <c r="S59" t="s">
        <v>19</v>
      </c>
    </row>
    <row r="60" spans="1:19" x14ac:dyDescent="0.35">
      <c r="A60">
        <v>59</v>
      </c>
      <c r="B60" t="s">
        <v>104</v>
      </c>
      <c r="C60" t="s">
        <v>31</v>
      </c>
      <c r="D60" t="s">
        <v>79</v>
      </c>
      <c r="E60" s="2">
        <v>45455</v>
      </c>
      <c r="F60" s="2" t="str">
        <f>TEXT(Table1[[#This Row],[Order Date]],"YYYY")</f>
        <v>2024</v>
      </c>
      <c r="G60" s="2" t="str">
        <f>TEXT(Table1[[#This Row],[Order Date]],"MMM")</f>
        <v>Jun</v>
      </c>
      <c r="H60" s="2" t="str">
        <f>TEXT(Table1[[#This Row],[Order Date]],"DDD")</f>
        <v>Wed</v>
      </c>
      <c r="I60" s="1">
        <v>45459</v>
      </c>
      <c r="J60" s="4">
        <f>_xlfn.DAYS(Table1[[#This Row],[Delivered Date]],Table1[[#This Row],[Order Date]])</f>
        <v>4</v>
      </c>
      <c r="K60" s="3">
        <v>92</v>
      </c>
      <c r="L60">
        <v>9</v>
      </c>
      <c r="M60" s="3">
        <f>Table1[[#This Row],[Quantity]]*Table1[[#This Row],[Unit Price]]</f>
        <v>828</v>
      </c>
      <c r="N60" s="3">
        <f>Table1[[#This Row],[Revenue]]*Table1[[#This Row],[Cost Percentage]]</f>
        <v>538.20000000000005</v>
      </c>
      <c r="O60" s="3">
        <f>Table1[[#This Row],[Revenue]]-Table1[[#This Row],[Cost]]</f>
        <v>289.79999999999995</v>
      </c>
      <c r="P60" s="3">
        <f>_xlfn.XLOOKUP(Table1[[#This Row],[Product Name]],cost[Product Name],cost[Cost Percentage])</f>
        <v>0.65</v>
      </c>
      <c r="Q60" t="s">
        <v>14</v>
      </c>
      <c r="R60" t="s">
        <v>551</v>
      </c>
      <c r="S60" t="s">
        <v>19</v>
      </c>
    </row>
    <row r="61" spans="1:19" x14ac:dyDescent="0.35">
      <c r="A61">
        <v>60</v>
      </c>
      <c r="B61" t="s">
        <v>105</v>
      </c>
      <c r="C61" t="s">
        <v>21</v>
      </c>
      <c r="D61" t="s">
        <v>83</v>
      </c>
      <c r="E61" s="2">
        <v>45515</v>
      </c>
      <c r="F61" s="2" t="str">
        <f>TEXT(Table1[[#This Row],[Order Date]],"YYYY")</f>
        <v>2024</v>
      </c>
      <c r="G61" s="2" t="str">
        <f>TEXT(Table1[[#This Row],[Order Date]],"MMM")</f>
        <v>Aug</v>
      </c>
      <c r="H61" s="2" t="str">
        <f>TEXT(Table1[[#This Row],[Order Date]],"DDD")</f>
        <v>Sun</v>
      </c>
      <c r="I61" s="1">
        <v>45529</v>
      </c>
      <c r="J61" s="4">
        <f>_xlfn.DAYS(Table1[[#This Row],[Delivered Date]],Table1[[#This Row],[Order Date]])</f>
        <v>14</v>
      </c>
      <c r="K61" s="3">
        <v>39</v>
      </c>
      <c r="L61">
        <v>8</v>
      </c>
      <c r="M61" s="3">
        <f>Table1[[#This Row],[Quantity]]*Table1[[#This Row],[Unit Price]]</f>
        <v>312</v>
      </c>
      <c r="N61" s="3">
        <f>Table1[[#This Row],[Revenue]]*Table1[[#This Row],[Cost Percentage]]</f>
        <v>249.60000000000002</v>
      </c>
      <c r="O61" s="3">
        <f>Table1[[#This Row],[Revenue]]-Table1[[#This Row],[Cost]]</f>
        <v>62.399999999999977</v>
      </c>
      <c r="P61" s="3">
        <f>_xlfn.XLOOKUP(Table1[[#This Row],[Product Name]],cost[Product Name],cost[Cost Percentage])</f>
        <v>0.8</v>
      </c>
      <c r="Q61" t="s">
        <v>28</v>
      </c>
      <c r="R61" t="s">
        <v>550</v>
      </c>
      <c r="S61" t="s">
        <v>19</v>
      </c>
    </row>
    <row r="62" spans="1:19" x14ac:dyDescent="0.35">
      <c r="A62">
        <v>61</v>
      </c>
      <c r="B62" t="s">
        <v>106</v>
      </c>
      <c r="C62" t="s">
        <v>17</v>
      </c>
      <c r="D62" t="s">
        <v>60</v>
      </c>
      <c r="E62" s="2">
        <v>45631</v>
      </c>
      <c r="F62" s="2" t="str">
        <f>TEXT(Table1[[#This Row],[Order Date]],"YYYY")</f>
        <v>2024</v>
      </c>
      <c r="G62" s="2" t="str">
        <f>TEXT(Table1[[#This Row],[Order Date]],"MMM")</f>
        <v>Dec</v>
      </c>
      <c r="H62" s="2" t="str">
        <f>TEXT(Table1[[#This Row],[Order Date]],"DDD")</f>
        <v>Thu</v>
      </c>
      <c r="I62" s="1">
        <v>45638</v>
      </c>
      <c r="J62" s="4">
        <f>_xlfn.DAYS(Table1[[#This Row],[Delivered Date]],Table1[[#This Row],[Order Date]])</f>
        <v>7</v>
      </c>
      <c r="K62" s="3">
        <v>95</v>
      </c>
      <c r="L62">
        <v>1</v>
      </c>
      <c r="M62" s="3">
        <f>Table1[[#This Row],[Quantity]]*Table1[[#This Row],[Unit Price]]</f>
        <v>95</v>
      </c>
      <c r="N62" s="3">
        <f>Table1[[#This Row],[Revenue]]*Table1[[#This Row],[Cost Percentage]]</f>
        <v>61.75</v>
      </c>
      <c r="O62" s="3">
        <f>Table1[[#This Row],[Revenue]]-Table1[[#This Row],[Cost]]</f>
        <v>33.25</v>
      </c>
      <c r="P62" s="3">
        <f>_xlfn.XLOOKUP(Table1[[#This Row],[Product Name]],cost[Product Name],cost[Cost Percentage])</f>
        <v>0.65</v>
      </c>
      <c r="Q62" t="s">
        <v>14</v>
      </c>
      <c r="R62" t="s">
        <v>33</v>
      </c>
      <c r="S62" t="s">
        <v>15</v>
      </c>
    </row>
    <row r="63" spans="1:19" x14ac:dyDescent="0.35">
      <c r="A63">
        <v>62</v>
      </c>
      <c r="B63" t="s">
        <v>107</v>
      </c>
      <c r="C63" t="s">
        <v>12</v>
      </c>
      <c r="D63" t="s">
        <v>27</v>
      </c>
      <c r="E63" s="2">
        <v>45301</v>
      </c>
      <c r="F63" s="2" t="str">
        <f>TEXT(Table1[[#This Row],[Order Date]],"YYYY")</f>
        <v>2024</v>
      </c>
      <c r="G63" s="2" t="str">
        <f>TEXT(Table1[[#This Row],[Order Date]],"MMM")</f>
        <v>Jan</v>
      </c>
      <c r="H63" s="2" t="str">
        <f>TEXT(Table1[[#This Row],[Order Date]],"DDD")</f>
        <v>Wed</v>
      </c>
      <c r="I63" s="1">
        <v>45305</v>
      </c>
      <c r="J63" s="4">
        <f>_xlfn.DAYS(Table1[[#This Row],[Delivered Date]],Table1[[#This Row],[Order Date]])</f>
        <v>4</v>
      </c>
      <c r="K63" s="3">
        <v>63</v>
      </c>
      <c r="L63">
        <v>9</v>
      </c>
      <c r="M63" s="3">
        <f>Table1[[#This Row],[Quantity]]*Table1[[#This Row],[Unit Price]]</f>
        <v>567</v>
      </c>
      <c r="N63" s="3">
        <f>Table1[[#This Row],[Revenue]]*Table1[[#This Row],[Cost Percentage]]</f>
        <v>368.55</v>
      </c>
      <c r="O63" s="3">
        <f>Table1[[#This Row],[Revenue]]-Table1[[#This Row],[Cost]]</f>
        <v>198.45</v>
      </c>
      <c r="P63" s="3">
        <f>_xlfn.XLOOKUP(Table1[[#This Row],[Product Name]],cost[Product Name],cost[Cost Percentage])</f>
        <v>0.65</v>
      </c>
      <c r="Q63" t="s">
        <v>28</v>
      </c>
      <c r="R63" t="s">
        <v>547</v>
      </c>
      <c r="S63" t="s">
        <v>15</v>
      </c>
    </row>
    <row r="64" spans="1:19" x14ac:dyDescent="0.35">
      <c r="A64">
        <v>63</v>
      </c>
      <c r="B64" t="s">
        <v>108</v>
      </c>
      <c r="C64" t="s">
        <v>12</v>
      </c>
      <c r="D64" t="s">
        <v>13</v>
      </c>
      <c r="E64" s="2">
        <v>45307</v>
      </c>
      <c r="F64" s="2" t="str">
        <f>TEXT(Table1[[#This Row],[Order Date]],"YYYY")</f>
        <v>2024</v>
      </c>
      <c r="G64" s="2" t="str">
        <f>TEXT(Table1[[#This Row],[Order Date]],"MMM")</f>
        <v>Jan</v>
      </c>
      <c r="H64" s="2" t="str">
        <f>TEXT(Table1[[#This Row],[Order Date]],"DDD")</f>
        <v>Tue</v>
      </c>
      <c r="I64" s="1">
        <v>45320</v>
      </c>
      <c r="J64" s="4">
        <f>_xlfn.DAYS(Table1[[#This Row],[Delivered Date]],Table1[[#This Row],[Order Date]])</f>
        <v>13</v>
      </c>
      <c r="K64" s="3">
        <v>214</v>
      </c>
      <c r="L64">
        <v>4</v>
      </c>
      <c r="M64" s="3">
        <f>Table1[[#This Row],[Quantity]]*Table1[[#This Row],[Unit Price]]</f>
        <v>856</v>
      </c>
      <c r="N64" s="3">
        <f>Table1[[#This Row],[Revenue]]*Table1[[#This Row],[Cost Percentage]]</f>
        <v>642</v>
      </c>
      <c r="O64" s="3">
        <f>Table1[[#This Row],[Revenue]]-Table1[[#This Row],[Cost]]</f>
        <v>214</v>
      </c>
      <c r="P64" s="3">
        <f>_xlfn.XLOOKUP(Table1[[#This Row],[Product Name]],cost[Product Name],cost[Cost Percentage])</f>
        <v>0.75</v>
      </c>
      <c r="Q64" t="s">
        <v>28</v>
      </c>
      <c r="R64" t="s">
        <v>549</v>
      </c>
      <c r="S64" t="s">
        <v>15</v>
      </c>
    </row>
    <row r="65" spans="1:19" x14ac:dyDescent="0.35">
      <c r="A65">
        <v>64</v>
      </c>
      <c r="B65" t="s">
        <v>109</v>
      </c>
      <c r="C65" t="s">
        <v>21</v>
      </c>
      <c r="D65" t="s">
        <v>54</v>
      </c>
      <c r="E65" s="2">
        <v>45356</v>
      </c>
      <c r="F65" s="2" t="str">
        <f>TEXT(Table1[[#This Row],[Order Date]],"YYYY")</f>
        <v>2024</v>
      </c>
      <c r="G65" s="2" t="str">
        <f>TEXT(Table1[[#This Row],[Order Date]],"MMM")</f>
        <v>Mar</v>
      </c>
      <c r="H65" s="2" t="str">
        <f>TEXT(Table1[[#This Row],[Order Date]],"DDD")</f>
        <v>Tue</v>
      </c>
      <c r="I65" s="1">
        <v>45365</v>
      </c>
      <c r="J65" s="4">
        <f>_xlfn.DAYS(Table1[[#This Row],[Delivered Date]],Table1[[#This Row],[Order Date]])</f>
        <v>9</v>
      </c>
      <c r="K65" s="3">
        <v>695</v>
      </c>
      <c r="L65">
        <v>8</v>
      </c>
      <c r="M65" s="3">
        <f>Table1[[#This Row],[Quantity]]*Table1[[#This Row],[Unit Price]]</f>
        <v>5560</v>
      </c>
      <c r="N65" s="3">
        <f>Table1[[#This Row],[Revenue]]*Table1[[#This Row],[Cost Percentage]]</f>
        <v>3891.9999999999995</v>
      </c>
      <c r="O65" s="3">
        <f>Table1[[#This Row],[Revenue]]-Table1[[#This Row],[Cost]]</f>
        <v>1668.0000000000005</v>
      </c>
      <c r="P65" s="3">
        <f>_xlfn.XLOOKUP(Table1[[#This Row],[Product Name]],cost[Product Name],cost[Cost Percentage])</f>
        <v>0.7</v>
      </c>
      <c r="Q65" t="s">
        <v>14</v>
      </c>
      <c r="R65" t="s">
        <v>551</v>
      </c>
      <c r="S65" t="s">
        <v>19</v>
      </c>
    </row>
    <row r="66" spans="1:19" x14ac:dyDescent="0.35">
      <c r="A66">
        <v>65</v>
      </c>
      <c r="B66" t="s">
        <v>110</v>
      </c>
      <c r="C66" t="s">
        <v>24</v>
      </c>
      <c r="D66" t="s">
        <v>25</v>
      </c>
      <c r="E66" s="2">
        <v>45480</v>
      </c>
      <c r="F66" s="2" t="str">
        <f>TEXT(Table1[[#This Row],[Order Date]],"YYYY")</f>
        <v>2024</v>
      </c>
      <c r="G66" s="2" t="str">
        <f>TEXT(Table1[[#This Row],[Order Date]],"MMM")</f>
        <v>Jul</v>
      </c>
      <c r="H66" s="2" t="str">
        <f>TEXT(Table1[[#This Row],[Order Date]],"DDD")</f>
        <v>Sun</v>
      </c>
      <c r="I66" s="1">
        <v>45488</v>
      </c>
      <c r="J66" s="4">
        <f>_xlfn.DAYS(Table1[[#This Row],[Delivered Date]],Table1[[#This Row],[Order Date]])</f>
        <v>8</v>
      </c>
      <c r="K66" s="3">
        <v>630</v>
      </c>
      <c r="L66">
        <v>3</v>
      </c>
      <c r="M66" s="3">
        <f>Table1[[#This Row],[Quantity]]*Table1[[#This Row],[Unit Price]]</f>
        <v>1890</v>
      </c>
      <c r="N66" s="3">
        <f>Table1[[#This Row],[Revenue]]*Table1[[#This Row],[Cost Percentage]]</f>
        <v>1039.5</v>
      </c>
      <c r="O66" s="3">
        <f>Table1[[#This Row],[Revenue]]-Table1[[#This Row],[Cost]]</f>
        <v>850.5</v>
      </c>
      <c r="P66" s="3">
        <f>_xlfn.XLOOKUP(Table1[[#This Row],[Product Name]],cost[Product Name],cost[Cost Percentage])</f>
        <v>0.55000000000000004</v>
      </c>
      <c r="Q66" t="s">
        <v>14</v>
      </c>
      <c r="R66" t="s">
        <v>33</v>
      </c>
      <c r="S66" t="s">
        <v>15</v>
      </c>
    </row>
    <row r="67" spans="1:19" x14ac:dyDescent="0.35">
      <c r="A67">
        <v>66</v>
      </c>
      <c r="B67" t="s">
        <v>111</v>
      </c>
      <c r="C67" t="s">
        <v>31</v>
      </c>
      <c r="D67" t="s">
        <v>76</v>
      </c>
      <c r="E67" s="2">
        <v>45588</v>
      </c>
      <c r="F67" s="2" t="str">
        <f>TEXT(Table1[[#This Row],[Order Date]],"YYYY")</f>
        <v>2024</v>
      </c>
      <c r="G67" s="2" t="str">
        <f>TEXT(Table1[[#This Row],[Order Date]],"MMM")</f>
        <v>Oct</v>
      </c>
      <c r="H67" s="2" t="str">
        <f>TEXT(Table1[[#This Row],[Order Date]],"DDD")</f>
        <v>Wed</v>
      </c>
      <c r="I67" s="1">
        <v>45600</v>
      </c>
      <c r="J67" s="4">
        <f>_xlfn.DAYS(Table1[[#This Row],[Delivered Date]],Table1[[#This Row],[Order Date]])</f>
        <v>12</v>
      </c>
      <c r="K67" s="3">
        <v>961</v>
      </c>
      <c r="L67">
        <v>1</v>
      </c>
      <c r="M67" s="3">
        <f>Table1[[#This Row],[Quantity]]*Table1[[#This Row],[Unit Price]]</f>
        <v>961</v>
      </c>
      <c r="N67" s="3">
        <f>Table1[[#This Row],[Revenue]]*Table1[[#This Row],[Cost Percentage]]</f>
        <v>720.75</v>
      </c>
      <c r="O67" s="3">
        <f>Table1[[#This Row],[Revenue]]-Table1[[#This Row],[Cost]]</f>
        <v>240.25</v>
      </c>
      <c r="P67" s="3">
        <f>_xlfn.XLOOKUP(Table1[[#This Row],[Product Name]],cost[Product Name],cost[Cost Percentage])</f>
        <v>0.75</v>
      </c>
      <c r="Q67" t="s">
        <v>28</v>
      </c>
      <c r="R67" t="s">
        <v>547</v>
      </c>
      <c r="S67" t="s">
        <v>15</v>
      </c>
    </row>
    <row r="68" spans="1:19" x14ac:dyDescent="0.35">
      <c r="A68">
        <v>67</v>
      </c>
      <c r="B68" t="s">
        <v>112</v>
      </c>
      <c r="C68" t="s">
        <v>24</v>
      </c>
      <c r="D68" t="s">
        <v>38</v>
      </c>
      <c r="E68" s="2">
        <v>45393</v>
      </c>
      <c r="F68" s="2" t="str">
        <f>TEXT(Table1[[#This Row],[Order Date]],"YYYY")</f>
        <v>2024</v>
      </c>
      <c r="G68" s="2" t="str">
        <f>TEXT(Table1[[#This Row],[Order Date]],"MMM")</f>
        <v>Apr</v>
      </c>
      <c r="H68" s="2" t="str">
        <f>TEXT(Table1[[#This Row],[Order Date]],"DDD")</f>
        <v>Thu</v>
      </c>
      <c r="I68" s="1">
        <v>45406</v>
      </c>
      <c r="J68" s="4">
        <f>_xlfn.DAYS(Table1[[#This Row],[Delivered Date]],Table1[[#This Row],[Order Date]])</f>
        <v>13</v>
      </c>
      <c r="K68" s="3">
        <v>616</v>
      </c>
      <c r="L68">
        <v>2</v>
      </c>
      <c r="M68" s="3">
        <f>Table1[[#This Row],[Quantity]]*Table1[[#This Row],[Unit Price]]</f>
        <v>1232</v>
      </c>
      <c r="N68" s="3">
        <f>Table1[[#This Row],[Revenue]]*Table1[[#This Row],[Cost Percentage]]</f>
        <v>616</v>
      </c>
      <c r="O68" s="3">
        <f>Table1[[#This Row],[Revenue]]-Table1[[#This Row],[Cost]]</f>
        <v>616</v>
      </c>
      <c r="P68" s="3">
        <f>_xlfn.XLOOKUP(Table1[[#This Row],[Product Name]],cost[Product Name],cost[Cost Percentage])</f>
        <v>0.5</v>
      </c>
      <c r="Q68" t="s">
        <v>14</v>
      </c>
      <c r="R68" t="s">
        <v>33</v>
      </c>
      <c r="S68" t="s">
        <v>15</v>
      </c>
    </row>
    <row r="69" spans="1:19" x14ac:dyDescent="0.35">
      <c r="A69">
        <v>68</v>
      </c>
      <c r="B69" t="s">
        <v>113</v>
      </c>
      <c r="C69" t="s">
        <v>31</v>
      </c>
      <c r="D69" t="s">
        <v>32</v>
      </c>
      <c r="E69" s="2">
        <v>45353</v>
      </c>
      <c r="F69" s="2" t="str">
        <f>TEXT(Table1[[#This Row],[Order Date]],"YYYY")</f>
        <v>2024</v>
      </c>
      <c r="G69" s="2" t="str">
        <f>TEXT(Table1[[#This Row],[Order Date]],"MMM")</f>
        <v>Mar</v>
      </c>
      <c r="H69" s="2" t="str">
        <f>TEXT(Table1[[#This Row],[Order Date]],"DDD")</f>
        <v>Sat</v>
      </c>
      <c r="I69" s="1">
        <v>45364</v>
      </c>
      <c r="J69" s="4">
        <f>_xlfn.DAYS(Table1[[#This Row],[Delivered Date]],Table1[[#This Row],[Order Date]])</f>
        <v>11</v>
      </c>
      <c r="K69" s="3">
        <v>811</v>
      </c>
      <c r="L69">
        <v>10</v>
      </c>
      <c r="M69" s="3">
        <f>Table1[[#This Row],[Quantity]]*Table1[[#This Row],[Unit Price]]</f>
        <v>8110</v>
      </c>
      <c r="N69" s="3">
        <f>Table1[[#This Row],[Revenue]]*Table1[[#This Row],[Cost Percentage]]</f>
        <v>6082.5</v>
      </c>
      <c r="O69" s="3">
        <f>Table1[[#This Row],[Revenue]]-Table1[[#This Row],[Cost]]</f>
        <v>2027.5</v>
      </c>
      <c r="P69" s="3">
        <f>_xlfn.XLOOKUP(Table1[[#This Row],[Product Name]],cost[Product Name],cost[Cost Percentage])</f>
        <v>0.75</v>
      </c>
      <c r="Q69" t="s">
        <v>28</v>
      </c>
      <c r="R69" t="s">
        <v>551</v>
      </c>
      <c r="S69" t="s">
        <v>15</v>
      </c>
    </row>
    <row r="70" spans="1:19" x14ac:dyDescent="0.35">
      <c r="A70">
        <v>69</v>
      </c>
      <c r="B70" t="s">
        <v>114</v>
      </c>
      <c r="C70" t="s">
        <v>24</v>
      </c>
      <c r="D70" t="s">
        <v>115</v>
      </c>
      <c r="E70" s="2">
        <v>45513</v>
      </c>
      <c r="F70" s="2" t="str">
        <f>TEXT(Table1[[#This Row],[Order Date]],"YYYY")</f>
        <v>2024</v>
      </c>
      <c r="G70" s="2" t="str">
        <f>TEXT(Table1[[#This Row],[Order Date]],"MMM")</f>
        <v>Aug</v>
      </c>
      <c r="H70" s="2" t="str">
        <f>TEXT(Table1[[#This Row],[Order Date]],"DDD")</f>
        <v>Fri</v>
      </c>
      <c r="I70" s="1">
        <v>45519</v>
      </c>
      <c r="J70" s="4">
        <f>_xlfn.DAYS(Table1[[#This Row],[Delivered Date]],Table1[[#This Row],[Order Date]])</f>
        <v>6</v>
      </c>
      <c r="K70" s="3">
        <v>660</v>
      </c>
      <c r="L70">
        <v>6</v>
      </c>
      <c r="M70" s="3">
        <f>Table1[[#This Row],[Quantity]]*Table1[[#This Row],[Unit Price]]</f>
        <v>3960</v>
      </c>
      <c r="N70" s="3">
        <f>Table1[[#This Row],[Revenue]]*Table1[[#This Row],[Cost Percentage]]</f>
        <v>2376</v>
      </c>
      <c r="O70" s="3">
        <f>Table1[[#This Row],[Revenue]]-Table1[[#This Row],[Cost]]</f>
        <v>1584</v>
      </c>
      <c r="P70" s="3">
        <f>_xlfn.XLOOKUP(Table1[[#This Row],[Product Name]],cost[Product Name],cost[Cost Percentage])</f>
        <v>0.6</v>
      </c>
      <c r="Q70" t="s">
        <v>28</v>
      </c>
      <c r="R70" t="s">
        <v>549</v>
      </c>
      <c r="S70" t="s">
        <v>19</v>
      </c>
    </row>
    <row r="71" spans="1:19" x14ac:dyDescent="0.35">
      <c r="A71">
        <v>70</v>
      </c>
      <c r="B71" t="s">
        <v>116</v>
      </c>
      <c r="C71" t="s">
        <v>21</v>
      </c>
      <c r="D71" t="s">
        <v>22</v>
      </c>
      <c r="E71" s="2">
        <v>45382</v>
      </c>
      <c r="F71" s="2" t="str">
        <f>TEXT(Table1[[#This Row],[Order Date]],"YYYY")</f>
        <v>2024</v>
      </c>
      <c r="G71" s="2" t="str">
        <f>TEXT(Table1[[#This Row],[Order Date]],"MMM")</f>
        <v>Mar</v>
      </c>
      <c r="H71" s="2" t="str">
        <f>TEXT(Table1[[#This Row],[Order Date]],"DDD")</f>
        <v>Sun</v>
      </c>
      <c r="I71" s="1">
        <v>45395</v>
      </c>
      <c r="J71" s="4">
        <f>_xlfn.DAYS(Table1[[#This Row],[Delivered Date]],Table1[[#This Row],[Order Date]])</f>
        <v>13</v>
      </c>
      <c r="K71" s="3">
        <v>998</v>
      </c>
      <c r="L71">
        <v>9</v>
      </c>
      <c r="M71" s="3">
        <f>Table1[[#This Row],[Quantity]]*Table1[[#This Row],[Unit Price]]</f>
        <v>8982</v>
      </c>
      <c r="N71" s="3">
        <f>Table1[[#This Row],[Revenue]]*Table1[[#This Row],[Cost Percentage]]</f>
        <v>6736.5</v>
      </c>
      <c r="O71" s="3">
        <f>Table1[[#This Row],[Revenue]]-Table1[[#This Row],[Cost]]</f>
        <v>2245.5</v>
      </c>
      <c r="P71" s="3">
        <f>_xlfn.XLOOKUP(Table1[[#This Row],[Product Name]],cost[Product Name],cost[Cost Percentage])</f>
        <v>0.75</v>
      </c>
      <c r="Q71" t="s">
        <v>28</v>
      </c>
      <c r="R71" t="s">
        <v>33</v>
      </c>
      <c r="S71" t="s">
        <v>29</v>
      </c>
    </row>
    <row r="72" spans="1:19" x14ac:dyDescent="0.35">
      <c r="A72">
        <v>71</v>
      </c>
      <c r="B72" t="s">
        <v>117</v>
      </c>
      <c r="C72" t="s">
        <v>17</v>
      </c>
      <c r="D72" t="s">
        <v>56</v>
      </c>
      <c r="E72" s="2">
        <v>45576</v>
      </c>
      <c r="F72" s="2" t="str">
        <f>TEXT(Table1[[#This Row],[Order Date]],"YYYY")</f>
        <v>2024</v>
      </c>
      <c r="G72" s="2" t="str">
        <f>TEXT(Table1[[#This Row],[Order Date]],"MMM")</f>
        <v>Oct</v>
      </c>
      <c r="H72" s="2" t="str">
        <f>TEXT(Table1[[#This Row],[Order Date]],"DDD")</f>
        <v>Fri</v>
      </c>
      <c r="I72" s="1">
        <v>45582</v>
      </c>
      <c r="J72" s="4">
        <f>_xlfn.DAYS(Table1[[#This Row],[Delivered Date]],Table1[[#This Row],[Order Date]])</f>
        <v>6</v>
      </c>
      <c r="K72" s="3">
        <v>539</v>
      </c>
      <c r="L72">
        <v>1</v>
      </c>
      <c r="M72" s="3">
        <f>Table1[[#This Row],[Quantity]]*Table1[[#This Row],[Unit Price]]</f>
        <v>539</v>
      </c>
      <c r="N72" s="3">
        <f>Table1[[#This Row],[Revenue]]*Table1[[#This Row],[Cost Percentage]]</f>
        <v>296.45000000000005</v>
      </c>
      <c r="O72" s="3">
        <f>Table1[[#This Row],[Revenue]]-Table1[[#This Row],[Cost]]</f>
        <v>242.54999999999995</v>
      </c>
      <c r="P72" s="3">
        <f>_xlfn.XLOOKUP(Table1[[#This Row],[Product Name]],cost[Product Name],cost[Cost Percentage])</f>
        <v>0.55000000000000004</v>
      </c>
      <c r="Q72" t="s">
        <v>14</v>
      </c>
      <c r="R72" t="s">
        <v>551</v>
      </c>
      <c r="S72" t="s">
        <v>46</v>
      </c>
    </row>
    <row r="73" spans="1:19" x14ac:dyDescent="0.35">
      <c r="A73">
        <v>72</v>
      </c>
      <c r="B73" t="s">
        <v>118</v>
      </c>
      <c r="C73" t="s">
        <v>17</v>
      </c>
      <c r="D73" t="s">
        <v>56</v>
      </c>
      <c r="E73" s="2">
        <v>45534</v>
      </c>
      <c r="F73" s="2" t="str">
        <f>TEXT(Table1[[#This Row],[Order Date]],"YYYY")</f>
        <v>2024</v>
      </c>
      <c r="G73" s="2" t="str">
        <f>TEXT(Table1[[#This Row],[Order Date]],"MMM")</f>
        <v>Aug</v>
      </c>
      <c r="H73" s="2" t="str">
        <f>TEXT(Table1[[#This Row],[Order Date]],"DDD")</f>
        <v>Fri</v>
      </c>
      <c r="I73" s="1">
        <v>45547</v>
      </c>
      <c r="J73" s="4">
        <f>_xlfn.DAYS(Table1[[#This Row],[Delivered Date]],Table1[[#This Row],[Order Date]])</f>
        <v>13</v>
      </c>
      <c r="K73" s="3">
        <v>553</v>
      </c>
      <c r="L73">
        <v>9</v>
      </c>
      <c r="M73" s="3">
        <f>Table1[[#This Row],[Quantity]]*Table1[[#This Row],[Unit Price]]</f>
        <v>4977</v>
      </c>
      <c r="N73" s="3">
        <f>Table1[[#This Row],[Revenue]]*Table1[[#This Row],[Cost Percentage]]</f>
        <v>2737.3500000000004</v>
      </c>
      <c r="O73" s="3">
        <f>Table1[[#This Row],[Revenue]]-Table1[[#This Row],[Cost]]</f>
        <v>2239.6499999999996</v>
      </c>
      <c r="P73" s="3">
        <f>_xlfn.XLOOKUP(Table1[[#This Row],[Product Name]],cost[Product Name],cost[Cost Percentage])</f>
        <v>0.55000000000000004</v>
      </c>
      <c r="Q73" t="s">
        <v>28</v>
      </c>
      <c r="R73" t="s">
        <v>547</v>
      </c>
      <c r="S73" t="s">
        <v>46</v>
      </c>
    </row>
    <row r="74" spans="1:19" x14ac:dyDescent="0.35">
      <c r="A74">
        <v>73</v>
      </c>
      <c r="B74" t="s">
        <v>119</v>
      </c>
      <c r="C74" t="s">
        <v>17</v>
      </c>
      <c r="D74" t="s">
        <v>56</v>
      </c>
      <c r="E74" s="2">
        <v>45472</v>
      </c>
      <c r="F74" s="2" t="str">
        <f>TEXT(Table1[[#This Row],[Order Date]],"YYYY")</f>
        <v>2024</v>
      </c>
      <c r="G74" s="2" t="str">
        <f>TEXT(Table1[[#This Row],[Order Date]],"MMM")</f>
        <v>Jun</v>
      </c>
      <c r="H74" s="2" t="str">
        <f>TEXT(Table1[[#This Row],[Order Date]],"DDD")</f>
        <v>Sat</v>
      </c>
      <c r="I74" s="1">
        <v>45486</v>
      </c>
      <c r="J74" s="4">
        <f>_xlfn.DAYS(Table1[[#This Row],[Delivered Date]],Table1[[#This Row],[Order Date]])</f>
        <v>14</v>
      </c>
      <c r="K74" s="3">
        <v>287</v>
      </c>
      <c r="L74">
        <v>8</v>
      </c>
      <c r="M74" s="3">
        <f>Table1[[#This Row],[Quantity]]*Table1[[#This Row],[Unit Price]]</f>
        <v>2296</v>
      </c>
      <c r="N74" s="3">
        <f>Table1[[#This Row],[Revenue]]*Table1[[#This Row],[Cost Percentage]]</f>
        <v>1262.8000000000002</v>
      </c>
      <c r="O74" s="3">
        <f>Table1[[#This Row],[Revenue]]-Table1[[#This Row],[Cost]]</f>
        <v>1033.1999999999998</v>
      </c>
      <c r="P74" s="3">
        <f>_xlfn.XLOOKUP(Table1[[#This Row],[Product Name]],cost[Product Name],cost[Cost Percentage])</f>
        <v>0.55000000000000004</v>
      </c>
      <c r="Q74" t="s">
        <v>14</v>
      </c>
      <c r="R74" t="s">
        <v>547</v>
      </c>
      <c r="S74" t="s">
        <v>29</v>
      </c>
    </row>
    <row r="75" spans="1:19" x14ac:dyDescent="0.35">
      <c r="A75">
        <v>74</v>
      </c>
      <c r="B75" t="s">
        <v>120</v>
      </c>
      <c r="C75" t="s">
        <v>12</v>
      </c>
      <c r="D75" t="s">
        <v>58</v>
      </c>
      <c r="E75" s="2">
        <v>45453</v>
      </c>
      <c r="F75" s="2" t="str">
        <f>TEXT(Table1[[#This Row],[Order Date]],"YYYY")</f>
        <v>2024</v>
      </c>
      <c r="G75" s="2" t="str">
        <f>TEXT(Table1[[#This Row],[Order Date]],"MMM")</f>
        <v>Jun</v>
      </c>
      <c r="H75" s="2" t="str">
        <f>TEXT(Table1[[#This Row],[Order Date]],"DDD")</f>
        <v>Mon</v>
      </c>
      <c r="I75" s="1">
        <v>45462</v>
      </c>
      <c r="J75" s="4">
        <f>_xlfn.DAYS(Table1[[#This Row],[Delivered Date]],Table1[[#This Row],[Order Date]])</f>
        <v>9</v>
      </c>
      <c r="K75" s="3">
        <v>770</v>
      </c>
      <c r="L75">
        <v>2</v>
      </c>
      <c r="M75" s="3">
        <f>Table1[[#This Row],[Quantity]]*Table1[[#This Row],[Unit Price]]</f>
        <v>1540</v>
      </c>
      <c r="N75" s="3">
        <f>Table1[[#This Row],[Revenue]]*Table1[[#This Row],[Cost Percentage]]</f>
        <v>1309</v>
      </c>
      <c r="O75" s="3">
        <f>Table1[[#This Row],[Revenue]]-Table1[[#This Row],[Cost]]</f>
        <v>231</v>
      </c>
      <c r="P75" s="3">
        <f>_xlfn.XLOOKUP(Table1[[#This Row],[Product Name]],cost[Product Name],cost[Cost Percentage])</f>
        <v>0.85</v>
      </c>
      <c r="Q75" t="s">
        <v>14</v>
      </c>
      <c r="R75" t="s">
        <v>33</v>
      </c>
      <c r="S75" t="s">
        <v>46</v>
      </c>
    </row>
    <row r="76" spans="1:19" x14ac:dyDescent="0.35">
      <c r="A76">
        <v>75</v>
      </c>
      <c r="B76" t="s">
        <v>121</v>
      </c>
      <c r="C76" t="s">
        <v>12</v>
      </c>
      <c r="D76" t="s">
        <v>58</v>
      </c>
      <c r="E76" s="2">
        <v>45443</v>
      </c>
      <c r="F76" s="2" t="str">
        <f>TEXT(Table1[[#This Row],[Order Date]],"YYYY")</f>
        <v>2024</v>
      </c>
      <c r="G76" s="2" t="str">
        <f>TEXT(Table1[[#This Row],[Order Date]],"MMM")</f>
        <v>May</v>
      </c>
      <c r="H76" s="2" t="str">
        <f>TEXT(Table1[[#This Row],[Order Date]],"DDD")</f>
        <v>Fri</v>
      </c>
      <c r="I76" s="1">
        <v>45457</v>
      </c>
      <c r="J76" s="4">
        <f>_xlfn.DAYS(Table1[[#This Row],[Delivered Date]],Table1[[#This Row],[Order Date]])</f>
        <v>14</v>
      </c>
      <c r="K76" s="3">
        <v>379</v>
      </c>
      <c r="L76">
        <v>4</v>
      </c>
      <c r="M76" s="3">
        <f>Table1[[#This Row],[Quantity]]*Table1[[#This Row],[Unit Price]]</f>
        <v>1516</v>
      </c>
      <c r="N76" s="3">
        <f>Table1[[#This Row],[Revenue]]*Table1[[#This Row],[Cost Percentage]]</f>
        <v>1288.5999999999999</v>
      </c>
      <c r="O76" s="3">
        <f>Table1[[#This Row],[Revenue]]-Table1[[#This Row],[Cost]]</f>
        <v>227.40000000000009</v>
      </c>
      <c r="P76" s="3">
        <f>_xlfn.XLOOKUP(Table1[[#This Row],[Product Name]],cost[Product Name],cost[Cost Percentage])</f>
        <v>0.85</v>
      </c>
      <c r="Q76" t="s">
        <v>14</v>
      </c>
      <c r="R76" t="s">
        <v>551</v>
      </c>
      <c r="S76" t="s">
        <v>29</v>
      </c>
    </row>
    <row r="77" spans="1:19" x14ac:dyDescent="0.35">
      <c r="A77">
        <v>76</v>
      </c>
      <c r="B77" t="s">
        <v>122</v>
      </c>
      <c r="C77" t="s">
        <v>17</v>
      </c>
      <c r="D77" t="s">
        <v>64</v>
      </c>
      <c r="E77" s="2">
        <v>45432</v>
      </c>
      <c r="F77" s="2" t="str">
        <f>TEXT(Table1[[#This Row],[Order Date]],"YYYY")</f>
        <v>2024</v>
      </c>
      <c r="G77" s="2" t="str">
        <f>TEXT(Table1[[#This Row],[Order Date]],"MMM")</f>
        <v>May</v>
      </c>
      <c r="H77" s="2" t="str">
        <f>TEXT(Table1[[#This Row],[Order Date]],"DDD")</f>
        <v>Mon</v>
      </c>
      <c r="I77" s="1">
        <v>45438</v>
      </c>
      <c r="J77" s="4">
        <f>_xlfn.DAYS(Table1[[#This Row],[Delivered Date]],Table1[[#This Row],[Order Date]])</f>
        <v>6</v>
      </c>
      <c r="K77" s="3">
        <v>65</v>
      </c>
      <c r="L77">
        <v>1</v>
      </c>
      <c r="M77" s="3">
        <f>Table1[[#This Row],[Quantity]]*Table1[[#This Row],[Unit Price]]</f>
        <v>65</v>
      </c>
      <c r="N77" s="3">
        <f>Table1[[#This Row],[Revenue]]*Table1[[#This Row],[Cost Percentage]]</f>
        <v>32.5</v>
      </c>
      <c r="O77" s="3">
        <f>Table1[[#This Row],[Revenue]]-Table1[[#This Row],[Cost]]</f>
        <v>32.5</v>
      </c>
      <c r="P77" s="3">
        <f>_xlfn.XLOOKUP(Table1[[#This Row],[Product Name]],cost[Product Name],cost[Cost Percentage])</f>
        <v>0.5</v>
      </c>
      <c r="Q77" t="s">
        <v>28</v>
      </c>
      <c r="R77" t="s">
        <v>33</v>
      </c>
      <c r="S77" t="s">
        <v>29</v>
      </c>
    </row>
    <row r="78" spans="1:19" x14ac:dyDescent="0.35">
      <c r="A78">
        <v>77</v>
      </c>
      <c r="B78" t="s">
        <v>123</v>
      </c>
      <c r="C78" t="s">
        <v>24</v>
      </c>
      <c r="D78" t="s">
        <v>25</v>
      </c>
      <c r="E78" s="2">
        <v>45386</v>
      </c>
      <c r="F78" s="2" t="str">
        <f>TEXT(Table1[[#This Row],[Order Date]],"YYYY")</f>
        <v>2024</v>
      </c>
      <c r="G78" s="2" t="str">
        <f>TEXT(Table1[[#This Row],[Order Date]],"MMM")</f>
        <v>Apr</v>
      </c>
      <c r="H78" s="2" t="str">
        <f>TEXT(Table1[[#This Row],[Order Date]],"DDD")</f>
        <v>Thu</v>
      </c>
      <c r="I78" s="1">
        <v>45397</v>
      </c>
      <c r="J78" s="4">
        <f>_xlfn.DAYS(Table1[[#This Row],[Delivered Date]],Table1[[#This Row],[Order Date]])</f>
        <v>11</v>
      </c>
      <c r="K78" s="3">
        <v>268</v>
      </c>
      <c r="L78">
        <v>1</v>
      </c>
      <c r="M78" s="3">
        <f>Table1[[#This Row],[Quantity]]*Table1[[#This Row],[Unit Price]]</f>
        <v>268</v>
      </c>
      <c r="N78" s="3">
        <f>Table1[[#This Row],[Revenue]]*Table1[[#This Row],[Cost Percentage]]</f>
        <v>147.4</v>
      </c>
      <c r="O78" s="3">
        <f>Table1[[#This Row],[Revenue]]-Table1[[#This Row],[Cost]]</f>
        <v>120.6</v>
      </c>
      <c r="P78" s="3">
        <f>_xlfn.XLOOKUP(Table1[[#This Row],[Product Name]],cost[Product Name],cost[Cost Percentage])</f>
        <v>0.55000000000000004</v>
      </c>
      <c r="Q78" t="s">
        <v>14</v>
      </c>
      <c r="R78" t="s">
        <v>549</v>
      </c>
      <c r="S78" t="s">
        <v>15</v>
      </c>
    </row>
    <row r="79" spans="1:19" x14ac:dyDescent="0.35">
      <c r="A79">
        <v>78</v>
      </c>
      <c r="B79" t="s">
        <v>124</v>
      </c>
      <c r="C79" t="s">
        <v>12</v>
      </c>
      <c r="D79" t="s">
        <v>27</v>
      </c>
      <c r="E79" s="2">
        <v>45543</v>
      </c>
      <c r="F79" s="2" t="str">
        <f>TEXT(Table1[[#This Row],[Order Date]],"YYYY")</f>
        <v>2024</v>
      </c>
      <c r="G79" s="2" t="str">
        <f>TEXT(Table1[[#This Row],[Order Date]],"MMM")</f>
        <v>Sep</v>
      </c>
      <c r="H79" s="2" t="str">
        <f>TEXT(Table1[[#This Row],[Order Date]],"DDD")</f>
        <v>Sun</v>
      </c>
      <c r="I79" s="1">
        <v>45556</v>
      </c>
      <c r="J79" s="4">
        <f>_xlfn.DAYS(Table1[[#This Row],[Delivered Date]],Table1[[#This Row],[Order Date]])</f>
        <v>13</v>
      </c>
      <c r="K79" s="3">
        <v>600</v>
      </c>
      <c r="L79">
        <v>2</v>
      </c>
      <c r="M79" s="3">
        <f>Table1[[#This Row],[Quantity]]*Table1[[#This Row],[Unit Price]]</f>
        <v>1200</v>
      </c>
      <c r="N79" s="3">
        <f>Table1[[#This Row],[Revenue]]*Table1[[#This Row],[Cost Percentage]]</f>
        <v>780</v>
      </c>
      <c r="O79" s="3">
        <f>Table1[[#This Row],[Revenue]]-Table1[[#This Row],[Cost]]</f>
        <v>420</v>
      </c>
      <c r="P79" s="3">
        <f>_xlfn.XLOOKUP(Table1[[#This Row],[Product Name]],cost[Product Name],cost[Cost Percentage])</f>
        <v>0.65</v>
      </c>
      <c r="Q79" t="s">
        <v>14</v>
      </c>
      <c r="R79" t="s">
        <v>33</v>
      </c>
      <c r="S79" t="s">
        <v>29</v>
      </c>
    </row>
    <row r="80" spans="1:19" x14ac:dyDescent="0.35">
      <c r="A80">
        <v>79</v>
      </c>
      <c r="B80" t="s">
        <v>125</v>
      </c>
      <c r="C80" t="s">
        <v>24</v>
      </c>
      <c r="D80" t="s">
        <v>25</v>
      </c>
      <c r="E80" s="2">
        <v>45593</v>
      </c>
      <c r="F80" s="2" t="str">
        <f>TEXT(Table1[[#This Row],[Order Date]],"YYYY")</f>
        <v>2024</v>
      </c>
      <c r="G80" s="2" t="str">
        <f>TEXT(Table1[[#This Row],[Order Date]],"MMM")</f>
        <v>Oct</v>
      </c>
      <c r="H80" s="2" t="str">
        <f>TEXT(Table1[[#This Row],[Order Date]],"DDD")</f>
        <v>Mon</v>
      </c>
      <c r="I80" s="1">
        <v>45600</v>
      </c>
      <c r="J80" s="4">
        <f>_xlfn.DAYS(Table1[[#This Row],[Delivered Date]],Table1[[#This Row],[Order Date]])</f>
        <v>7</v>
      </c>
      <c r="K80" s="3">
        <v>322</v>
      </c>
      <c r="L80">
        <v>7</v>
      </c>
      <c r="M80" s="3">
        <f>Table1[[#This Row],[Quantity]]*Table1[[#This Row],[Unit Price]]</f>
        <v>2254</v>
      </c>
      <c r="N80" s="3">
        <f>Table1[[#This Row],[Revenue]]*Table1[[#This Row],[Cost Percentage]]</f>
        <v>1239.7</v>
      </c>
      <c r="O80" s="3">
        <f>Table1[[#This Row],[Revenue]]-Table1[[#This Row],[Cost]]</f>
        <v>1014.3</v>
      </c>
      <c r="P80" s="3">
        <f>_xlfn.XLOOKUP(Table1[[#This Row],[Product Name]],cost[Product Name],cost[Cost Percentage])</f>
        <v>0.55000000000000004</v>
      </c>
      <c r="Q80" t="s">
        <v>14</v>
      </c>
      <c r="R80" t="s">
        <v>33</v>
      </c>
      <c r="S80" t="s">
        <v>29</v>
      </c>
    </row>
    <row r="81" spans="1:19" x14ac:dyDescent="0.35">
      <c r="A81">
        <v>80</v>
      </c>
      <c r="B81" t="s">
        <v>126</v>
      </c>
      <c r="C81" t="s">
        <v>17</v>
      </c>
      <c r="D81" t="s">
        <v>18</v>
      </c>
      <c r="E81" s="2">
        <v>45398</v>
      </c>
      <c r="F81" s="2" t="str">
        <f>TEXT(Table1[[#This Row],[Order Date]],"YYYY")</f>
        <v>2024</v>
      </c>
      <c r="G81" s="2" t="str">
        <f>TEXT(Table1[[#This Row],[Order Date]],"MMM")</f>
        <v>Apr</v>
      </c>
      <c r="H81" s="2" t="str">
        <f>TEXT(Table1[[#This Row],[Order Date]],"DDD")</f>
        <v>Tue</v>
      </c>
      <c r="I81" s="1">
        <v>45404</v>
      </c>
      <c r="J81" s="4">
        <f>_xlfn.DAYS(Table1[[#This Row],[Delivered Date]],Table1[[#This Row],[Order Date]])</f>
        <v>6</v>
      </c>
      <c r="K81" s="3">
        <v>280</v>
      </c>
      <c r="L81">
        <v>4</v>
      </c>
      <c r="M81" s="3">
        <f>Table1[[#This Row],[Quantity]]*Table1[[#This Row],[Unit Price]]</f>
        <v>1120</v>
      </c>
      <c r="N81" s="3">
        <f>Table1[[#This Row],[Revenue]]*Table1[[#This Row],[Cost Percentage]]</f>
        <v>560</v>
      </c>
      <c r="O81" s="3">
        <f>Table1[[#This Row],[Revenue]]-Table1[[#This Row],[Cost]]</f>
        <v>560</v>
      </c>
      <c r="P81" s="3">
        <f>_xlfn.XLOOKUP(Table1[[#This Row],[Product Name]],cost[Product Name],cost[Cost Percentage])</f>
        <v>0.5</v>
      </c>
      <c r="Q81" t="s">
        <v>14</v>
      </c>
      <c r="R81" t="s">
        <v>33</v>
      </c>
      <c r="S81" t="s">
        <v>19</v>
      </c>
    </row>
    <row r="82" spans="1:19" x14ac:dyDescent="0.35">
      <c r="A82">
        <v>81</v>
      </c>
      <c r="B82" t="s">
        <v>127</v>
      </c>
      <c r="C82" t="s">
        <v>17</v>
      </c>
      <c r="D82" t="s">
        <v>44</v>
      </c>
      <c r="E82" s="2">
        <v>45441</v>
      </c>
      <c r="F82" s="2" t="str">
        <f>TEXT(Table1[[#This Row],[Order Date]],"YYYY")</f>
        <v>2024</v>
      </c>
      <c r="G82" s="2" t="str">
        <f>TEXT(Table1[[#This Row],[Order Date]],"MMM")</f>
        <v>May</v>
      </c>
      <c r="H82" s="2" t="str">
        <f>TEXT(Table1[[#This Row],[Order Date]],"DDD")</f>
        <v>Wed</v>
      </c>
      <c r="I82" s="1">
        <v>45455</v>
      </c>
      <c r="J82" s="4">
        <f>_xlfn.DAYS(Table1[[#This Row],[Delivered Date]],Table1[[#This Row],[Order Date]])</f>
        <v>14</v>
      </c>
      <c r="K82" s="3">
        <v>247</v>
      </c>
      <c r="L82">
        <v>1</v>
      </c>
      <c r="M82" s="3">
        <f>Table1[[#This Row],[Quantity]]*Table1[[#This Row],[Unit Price]]</f>
        <v>247</v>
      </c>
      <c r="N82" s="3">
        <f>Table1[[#This Row],[Revenue]]*Table1[[#This Row],[Cost Percentage]]</f>
        <v>148.19999999999999</v>
      </c>
      <c r="O82" s="3">
        <f>Table1[[#This Row],[Revenue]]-Table1[[#This Row],[Cost]]</f>
        <v>98.800000000000011</v>
      </c>
      <c r="P82" s="3">
        <f>_xlfn.XLOOKUP(Table1[[#This Row],[Product Name]],cost[Product Name],cost[Cost Percentage])</f>
        <v>0.6</v>
      </c>
      <c r="Q82" t="s">
        <v>28</v>
      </c>
      <c r="R82" t="s">
        <v>547</v>
      </c>
      <c r="S82" t="s">
        <v>29</v>
      </c>
    </row>
    <row r="83" spans="1:19" x14ac:dyDescent="0.35">
      <c r="A83">
        <v>82</v>
      </c>
      <c r="B83" t="s">
        <v>128</v>
      </c>
      <c r="C83" t="s">
        <v>24</v>
      </c>
      <c r="D83" t="s">
        <v>115</v>
      </c>
      <c r="E83" s="2">
        <v>45643</v>
      </c>
      <c r="F83" s="2" t="str">
        <f>TEXT(Table1[[#This Row],[Order Date]],"YYYY")</f>
        <v>2024</v>
      </c>
      <c r="G83" s="2" t="str">
        <f>TEXT(Table1[[#This Row],[Order Date]],"MMM")</f>
        <v>Dec</v>
      </c>
      <c r="H83" s="2" t="str">
        <f>TEXT(Table1[[#This Row],[Order Date]],"DDD")</f>
        <v>Tue</v>
      </c>
      <c r="I83" s="1">
        <v>45656</v>
      </c>
      <c r="J83" s="4">
        <f>_xlfn.DAYS(Table1[[#This Row],[Delivered Date]],Table1[[#This Row],[Order Date]])</f>
        <v>13</v>
      </c>
      <c r="K83" s="3">
        <v>956</v>
      </c>
      <c r="L83">
        <v>4</v>
      </c>
      <c r="M83" s="3">
        <f>Table1[[#This Row],[Quantity]]*Table1[[#This Row],[Unit Price]]</f>
        <v>3824</v>
      </c>
      <c r="N83" s="3">
        <f>Table1[[#This Row],[Revenue]]*Table1[[#This Row],[Cost Percentage]]</f>
        <v>2294.4</v>
      </c>
      <c r="O83" s="3">
        <f>Table1[[#This Row],[Revenue]]-Table1[[#This Row],[Cost]]</f>
        <v>1529.6</v>
      </c>
      <c r="P83" s="3">
        <f>_xlfn.XLOOKUP(Table1[[#This Row],[Product Name]],cost[Product Name],cost[Cost Percentage])</f>
        <v>0.6</v>
      </c>
      <c r="Q83" t="s">
        <v>28</v>
      </c>
      <c r="R83" t="s">
        <v>547</v>
      </c>
      <c r="S83" t="s">
        <v>19</v>
      </c>
    </row>
    <row r="84" spans="1:19" x14ac:dyDescent="0.35">
      <c r="A84">
        <v>83</v>
      </c>
      <c r="B84" t="s">
        <v>129</v>
      </c>
      <c r="C84" t="s">
        <v>21</v>
      </c>
      <c r="D84" t="s">
        <v>40</v>
      </c>
      <c r="E84" s="2">
        <v>45322</v>
      </c>
      <c r="F84" s="2" t="str">
        <f>TEXT(Table1[[#This Row],[Order Date]],"YYYY")</f>
        <v>2024</v>
      </c>
      <c r="G84" s="2" t="str">
        <f>TEXT(Table1[[#This Row],[Order Date]],"MMM")</f>
        <v>Jan</v>
      </c>
      <c r="H84" s="2" t="str">
        <f>TEXT(Table1[[#This Row],[Order Date]],"DDD")</f>
        <v>Wed</v>
      </c>
      <c r="I84" s="1">
        <v>45336</v>
      </c>
      <c r="J84" s="4">
        <f>_xlfn.DAYS(Table1[[#This Row],[Delivered Date]],Table1[[#This Row],[Order Date]])</f>
        <v>14</v>
      </c>
      <c r="K84" s="3">
        <v>821</v>
      </c>
      <c r="L84">
        <v>3</v>
      </c>
      <c r="M84" s="3">
        <f>Table1[[#This Row],[Quantity]]*Table1[[#This Row],[Unit Price]]</f>
        <v>2463</v>
      </c>
      <c r="N84" s="3">
        <f>Table1[[#This Row],[Revenue]]*Table1[[#This Row],[Cost Percentage]]</f>
        <v>1600.95</v>
      </c>
      <c r="O84" s="3">
        <f>Table1[[#This Row],[Revenue]]-Table1[[#This Row],[Cost]]</f>
        <v>862.05</v>
      </c>
      <c r="P84" s="3">
        <f>_xlfn.XLOOKUP(Table1[[#This Row],[Product Name]],cost[Product Name],cost[Cost Percentage])</f>
        <v>0.65</v>
      </c>
      <c r="Q84" t="s">
        <v>28</v>
      </c>
      <c r="R84" t="s">
        <v>547</v>
      </c>
      <c r="S84" t="s">
        <v>15</v>
      </c>
    </row>
    <row r="85" spans="1:19" x14ac:dyDescent="0.35">
      <c r="A85">
        <v>84</v>
      </c>
      <c r="B85" t="s">
        <v>130</v>
      </c>
      <c r="C85" t="s">
        <v>17</v>
      </c>
      <c r="D85" t="s">
        <v>56</v>
      </c>
      <c r="E85" s="2">
        <v>45516</v>
      </c>
      <c r="F85" s="2" t="str">
        <f>TEXT(Table1[[#This Row],[Order Date]],"YYYY")</f>
        <v>2024</v>
      </c>
      <c r="G85" s="2" t="str">
        <f>TEXT(Table1[[#This Row],[Order Date]],"MMM")</f>
        <v>Aug</v>
      </c>
      <c r="H85" s="2" t="str">
        <f>TEXT(Table1[[#This Row],[Order Date]],"DDD")</f>
        <v>Mon</v>
      </c>
      <c r="I85" s="1">
        <v>45521</v>
      </c>
      <c r="J85" s="4">
        <f>_xlfn.DAYS(Table1[[#This Row],[Delivered Date]],Table1[[#This Row],[Order Date]])</f>
        <v>5</v>
      </c>
      <c r="K85" s="3">
        <v>489</v>
      </c>
      <c r="L85">
        <v>2</v>
      </c>
      <c r="M85" s="3">
        <f>Table1[[#This Row],[Quantity]]*Table1[[#This Row],[Unit Price]]</f>
        <v>978</v>
      </c>
      <c r="N85" s="3">
        <f>Table1[[#This Row],[Revenue]]*Table1[[#This Row],[Cost Percentage]]</f>
        <v>537.90000000000009</v>
      </c>
      <c r="O85" s="3">
        <f>Table1[[#This Row],[Revenue]]-Table1[[#This Row],[Cost]]</f>
        <v>440.09999999999991</v>
      </c>
      <c r="P85" s="3">
        <f>_xlfn.XLOOKUP(Table1[[#This Row],[Product Name]],cost[Product Name],cost[Cost Percentage])</f>
        <v>0.55000000000000004</v>
      </c>
      <c r="Q85" t="s">
        <v>28</v>
      </c>
      <c r="R85" t="s">
        <v>33</v>
      </c>
      <c r="S85" t="s">
        <v>29</v>
      </c>
    </row>
    <row r="86" spans="1:19" x14ac:dyDescent="0.35">
      <c r="A86">
        <v>85</v>
      </c>
      <c r="B86" t="s">
        <v>131</v>
      </c>
      <c r="C86" t="s">
        <v>24</v>
      </c>
      <c r="D86" t="s">
        <v>25</v>
      </c>
      <c r="E86" s="2">
        <v>45548</v>
      </c>
      <c r="F86" s="2" t="str">
        <f>TEXT(Table1[[#This Row],[Order Date]],"YYYY")</f>
        <v>2024</v>
      </c>
      <c r="G86" s="2" t="str">
        <f>TEXT(Table1[[#This Row],[Order Date]],"MMM")</f>
        <v>Sep</v>
      </c>
      <c r="H86" s="2" t="str">
        <f>TEXT(Table1[[#This Row],[Order Date]],"DDD")</f>
        <v>Fri</v>
      </c>
      <c r="I86" s="1">
        <v>45560</v>
      </c>
      <c r="J86" s="4">
        <f>_xlfn.DAYS(Table1[[#This Row],[Delivered Date]],Table1[[#This Row],[Order Date]])</f>
        <v>12</v>
      </c>
      <c r="K86" s="3">
        <v>515</v>
      </c>
      <c r="L86">
        <v>9</v>
      </c>
      <c r="M86" s="3">
        <f>Table1[[#This Row],[Quantity]]*Table1[[#This Row],[Unit Price]]</f>
        <v>4635</v>
      </c>
      <c r="N86" s="3">
        <f>Table1[[#This Row],[Revenue]]*Table1[[#This Row],[Cost Percentage]]</f>
        <v>2549.25</v>
      </c>
      <c r="O86" s="3">
        <f>Table1[[#This Row],[Revenue]]-Table1[[#This Row],[Cost]]</f>
        <v>2085.75</v>
      </c>
      <c r="P86" s="3">
        <f>_xlfn.XLOOKUP(Table1[[#This Row],[Product Name]],cost[Product Name],cost[Cost Percentage])</f>
        <v>0.55000000000000004</v>
      </c>
      <c r="Q86" t="s">
        <v>28</v>
      </c>
      <c r="R86" t="s">
        <v>550</v>
      </c>
      <c r="S86" t="s">
        <v>15</v>
      </c>
    </row>
    <row r="87" spans="1:19" x14ac:dyDescent="0.35">
      <c r="A87">
        <v>86</v>
      </c>
      <c r="B87" t="s">
        <v>132</v>
      </c>
      <c r="C87" t="s">
        <v>12</v>
      </c>
      <c r="D87" t="s">
        <v>27</v>
      </c>
      <c r="E87" s="2">
        <v>45457</v>
      </c>
      <c r="F87" s="2" t="str">
        <f>TEXT(Table1[[#This Row],[Order Date]],"YYYY")</f>
        <v>2024</v>
      </c>
      <c r="G87" s="2" t="str">
        <f>TEXT(Table1[[#This Row],[Order Date]],"MMM")</f>
        <v>Jun</v>
      </c>
      <c r="H87" s="2" t="str">
        <f>TEXT(Table1[[#This Row],[Order Date]],"DDD")</f>
        <v>Fri</v>
      </c>
      <c r="I87" s="1">
        <v>45462</v>
      </c>
      <c r="J87" s="4">
        <f>_xlfn.DAYS(Table1[[#This Row],[Delivered Date]],Table1[[#This Row],[Order Date]])</f>
        <v>5</v>
      </c>
      <c r="K87" s="3">
        <v>266</v>
      </c>
      <c r="L87">
        <v>10</v>
      </c>
      <c r="M87" s="3">
        <f>Table1[[#This Row],[Quantity]]*Table1[[#This Row],[Unit Price]]</f>
        <v>2660</v>
      </c>
      <c r="N87" s="3">
        <f>Table1[[#This Row],[Revenue]]*Table1[[#This Row],[Cost Percentage]]</f>
        <v>1729</v>
      </c>
      <c r="O87" s="3">
        <f>Table1[[#This Row],[Revenue]]-Table1[[#This Row],[Cost]]</f>
        <v>931</v>
      </c>
      <c r="P87" s="3">
        <f>_xlfn.XLOOKUP(Table1[[#This Row],[Product Name]],cost[Product Name],cost[Cost Percentage])</f>
        <v>0.65</v>
      </c>
      <c r="Q87" t="s">
        <v>14</v>
      </c>
      <c r="R87" t="s">
        <v>551</v>
      </c>
      <c r="S87" t="s">
        <v>15</v>
      </c>
    </row>
    <row r="88" spans="1:19" x14ac:dyDescent="0.35">
      <c r="A88">
        <v>87</v>
      </c>
      <c r="B88" t="s">
        <v>133</v>
      </c>
      <c r="C88" t="s">
        <v>17</v>
      </c>
      <c r="D88" t="s">
        <v>44</v>
      </c>
      <c r="E88" s="2">
        <v>45434</v>
      </c>
      <c r="F88" s="2" t="str">
        <f>TEXT(Table1[[#This Row],[Order Date]],"YYYY")</f>
        <v>2024</v>
      </c>
      <c r="G88" s="2" t="str">
        <f>TEXT(Table1[[#This Row],[Order Date]],"MMM")</f>
        <v>May</v>
      </c>
      <c r="H88" s="2" t="str">
        <f>TEXT(Table1[[#This Row],[Order Date]],"DDD")</f>
        <v>Wed</v>
      </c>
      <c r="I88" s="1">
        <v>45444</v>
      </c>
      <c r="J88" s="4">
        <f>_xlfn.DAYS(Table1[[#This Row],[Delivered Date]],Table1[[#This Row],[Order Date]])</f>
        <v>10</v>
      </c>
      <c r="K88" s="3">
        <v>609</v>
      </c>
      <c r="L88">
        <v>3</v>
      </c>
      <c r="M88" s="3">
        <f>Table1[[#This Row],[Quantity]]*Table1[[#This Row],[Unit Price]]</f>
        <v>1827</v>
      </c>
      <c r="N88" s="3">
        <f>Table1[[#This Row],[Revenue]]*Table1[[#This Row],[Cost Percentage]]</f>
        <v>1096.2</v>
      </c>
      <c r="O88" s="3">
        <f>Table1[[#This Row],[Revenue]]-Table1[[#This Row],[Cost]]</f>
        <v>730.8</v>
      </c>
      <c r="P88" s="3">
        <f>_xlfn.XLOOKUP(Table1[[#This Row],[Product Name]],cost[Product Name],cost[Cost Percentage])</f>
        <v>0.6</v>
      </c>
      <c r="Q88" t="s">
        <v>14</v>
      </c>
      <c r="R88" t="s">
        <v>550</v>
      </c>
      <c r="S88" t="s">
        <v>15</v>
      </c>
    </row>
    <row r="89" spans="1:19" x14ac:dyDescent="0.35">
      <c r="A89">
        <v>88</v>
      </c>
      <c r="B89" t="s">
        <v>134</v>
      </c>
      <c r="C89" t="s">
        <v>24</v>
      </c>
      <c r="D89" t="s">
        <v>25</v>
      </c>
      <c r="E89" s="2">
        <v>45501</v>
      </c>
      <c r="F89" s="2" t="str">
        <f>TEXT(Table1[[#This Row],[Order Date]],"YYYY")</f>
        <v>2024</v>
      </c>
      <c r="G89" s="2" t="str">
        <f>TEXT(Table1[[#This Row],[Order Date]],"MMM")</f>
        <v>Jul</v>
      </c>
      <c r="H89" s="2" t="str">
        <f>TEXT(Table1[[#This Row],[Order Date]],"DDD")</f>
        <v>Sun</v>
      </c>
      <c r="I89" s="1">
        <v>45505</v>
      </c>
      <c r="J89" s="4">
        <f>_xlfn.DAYS(Table1[[#This Row],[Delivered Date]],Table1[[#This Row],[Order Date]])</f>
        <v>4</v>
      </c>
      <c r="K89" s="3">
        <v>338</v>
      </c>
      <c r="L89">
        <v>6</v>
      </c>
      <c r="M89" s="3">
        <f>Table1[[#This Row],[Quantity]]*Table1[[#This Row],[Unit Price]]</f>
        <v>2028</v>
      </c>
      <c r="N89" s="3">
        <f>Table1[[#This Row],[Revenue]]*Table1[[#This Row],[Cost Percentage]]</f>
        <v>1115.4000000000001</v>
      </c>
      <c r="O89" s="3">
        <f>Table1[[#This Row],[Revenue]]-Table1[[#This Row],[Cost]]</f>
        <v>912.59999999999991</v>
      </c>
      <c r="P89" s="3">
        <f>_xlfn.XLOOKUP(Table1[[#This Row],[Product Name]],cost[Product Name],cost[Cost Percentage])</f>
        <v>0.55000000000000004</v>
      </c>
      <c r="Q89" t="s">
        <v>14</v>
      </c>
      <c r="R89" t="s">
        <v>33</v>
      </c>
      <c r="S89" t="s">
        <v>15</v>
      </c>
    </row>
    <row r="90" spans="1:19" x14ac:dyDescent="0.35">
      <c r="A90">
        <v>89</v>
      </c>
      <c r="B90" t="s">
        <v>135</v>
      </c>
      <c r="C90" t="s">
        <v>31</v>
      </c>
      <c r="D90" t="s">
        <v>50</v>
      </c>
      <c r="E90" s="2">
        <v>45647</v>
      </c>
      <c r="F90" s="2" t="str">
        <f>TEXT(Table1[[#This Row],[Order Date]],"YYYY")</f>
        <v>2024</v>
      </c>
      <c r="G90" s="2" t="str">
        <f>TEXT(Table1[[#This Row],[Order Date]],"MMM")</f>
        <v>Dec</v>
      </c>
      <c r="H90" s="2" t="str">
        <f>TEXT(Table1[[#This Row],[Order Date]],"DDD")</f>
        <v>Sat</v>
      </c>
      <c r="I90" s="1">
        <v>45650</v>
      </c>
      <c r="J90" s="4">
        <f>_xlfn.DAYS(Table1[[#This Row],[Delivered Date]],Table1[[#This Row],[Order Date]])</f>
        <v>3</v>
      </c>
      <c r="K90" s="3">
        <v>305</v>
      </c>
      <c r="L90">
        <v>8</v>
      </c>
      <c r="M90" s="3">
        <f>Table1[[#This Row],[Quantity]]*Table1[[#This Row],[Unit Price]]</f>
        <v>2440</v>
      </c>
      <c r="N90" s="3">
        <f>Table1[[#This Row],[Revenue]]*Table1[[#This Row],[Cost Percentage]]</f>
        <v>1708</v>
      </c>
      <c r="O90" s="3">
        <f>Table1[[#This Row],[Revenue]]-Table1[[#This Row],[Cost]]</f>
        <v>732</v>
      </c>
      <c r="P90" s="3">
        <f>_xlfn.XLOOKUP(Table1[[#This Row],[Product Name]],cost[Product Name],cost[Cost Percentage])</f>
        <v>0.7</v>
      </c>
      <c r="Q90" t="s">
        <v>28</v>
      </c>
      <c r="R90" t="s">
        <v>33</v>
      </c>
      <c r="S90" t="s">
        <v>19</v>
      </c>
    </row>
    <row r="91" spans="1:19" x14ac:dyDescent="0.35">
      <c r="A91">
        <v>90</v>
      </c>
      <c r="B91" t="s">
        <v>136</v>
      </c>
      <c r="C91" t="s">
        <v>17</v>
      </c>
      <c r="D91" t="s">
        <v>18</v>
      </c>
      <c r="E91" s="2">
        <v>45628</v>
      </c>
      <c r="F91" s="2" t="str">
        <f>TEXT(Table1[[#This Row],[Order Date]],"YYYY")</f>
        <v>2024</v>
      </c>
      <c r="G91" s="2" t="str">
        <f>TEXT(Table1[[#This Row],[Order Date]],"MMM")</f>
        <v>Dec</v>
      </c>
      <c r="H91" s="2" t="str">
        <f>TEXT(Table1[[#This Row],[Order Date]],"DDD")</f>
        <v>Mon</v>
      </c>
      <c r="I91" s="1">
        <v>45641</v>
      </c>
      <c r="J91" s="4">
        <f>_xlfn.DAYS(Table1[[#This Row],[Delivered Date]],Table1[[#This Row],[Order Date]])</f>
        <v>13</v>
      </c>
      <c r="K91" s="3">
        <v>483</v>
      </c>
      <c r="L91">
        <v>9</v>
      </c>
      <c r="M91" s="3">
        <f>Table1[[#This Row],[Quantity]]*Table1[[#This Row],[Unit Price]]</f>
        <v>4347</v>
      </c>
      <c r="N91" s="3">
        <f>Table1[[#This Row],[Revenue]]*Table1[[#This Row],[Cost Percentage]]</f>
        <v>2173.5</v>
      </c>
      <c r="O91" s="3">
        <f>Table1[[#This Row],[Revenue]]-Table1[[#This Row],[Cost]]</f>
        <v>2173.5</v>
      </c>
      <c r="P91" s="3">
        <f>_xlfn.XLOOKUP(Table1[[#This Row],[Product Name]],cost[Product Name],cost[Cost Percentage])</f>
        <v>0.5</v>
      </c>
      <c r="Q91" t="s">
        <v>14</v>
      </c>
      <c r="R91" t="s">
        <v>550</v>
      </c>
      <c r="S91" t="s">
        <v>19</v>
      </c>
    </row>
    <row r="92" spans="1:19" x14ac:dyDescent="0.35">
      <c r="A92">
        <v>91</v>
      </c>
      <c r="B92" t="s">
        <v>137</v>
      </c>
      <c r="C92" t="s">
        <v>17</v>
      </c>
      <c r="D92" t="s">
        <v>56</v>
      </c>
      <c r="E92" s="2">
        <v>45610</v>
      </c>
      <c r="F92" s="2" t="str">
        <f>TEXT(Table1[[#This Row],[Order Date]],"YYYY")</f>
        <v>2024</v>
      </c>
      <c r="G92" s="2" t="str">
        <f>TEXT(Table1[[#This Row],[Order Date]],"MMM")</f>
        <v>Nov</v>
      </c>
      <c r="H92" s="2" t="str">
        <f>TEXT(Table1[[#This Row],[Order Date]],"DDD")</f>
        <v>Thu</v>
      </c>
      <c r="I92" s="1">
        <v>45614</v>
      </c>
      <c r="J92" s="4">
        <f>_xlfn.DAYS(Table1[[#This Row],[Delivered Date]],Table1[[#This Row],[Order Date]])</f>
        <v>4</v>
      </c>
      <c r="K92" s="3">
        <v>650</v>
      </c>
      <c r="L92">
        <v>8</v>
      </c>
      <c r="M92" s="3">
        <f>Table1[[#This Row],[Quantity]]*Table1[[#This Row],[Unit Price]]</f>
        <v>5200</v>
      </c>
      <c r="N92" s="3">
        <f>Table1[[#This Row],[Revenue]]*Table1[[#This Row],[Cost Percentage]]</f>
        <v>2860.0000000000005</v>
      </c>
      <c r="O92" s="3">
        <f>Table1[[#This Row],[Revenue]]-Table1[[#This Row],[Cost]]</f>
        <v>2339.9999999999995</v>
      </c>
      <c r="P92" s="3">
        <f>_xlfn.XLOOKUP(Table1[[#This Row],[Product Name]],cost[Product Name],cost[Cost Percentage])</f>
        <v>0.55000000000000004</v>
      </c>
      <c r="Q92" t="s">
        <v>14</v>
      </c>
      <c r="R92" t="s">
        <v>550</v>
      </c>
      <c r="S92" t="s">
        <v>29</v>
      </c>
    </row>
    <row r="93" spans="1:19" x14ac:dyDescent="0.35">
      <c r="A93">
        <v>92</v>
      </c>
      <c r="B93" t="s">
        <v>138</v>
      </c>
      <c r="C93" t="s">
        <v>31</v>
      </c>
      <c r="D93" t="s">
        <v>32</v>
      </c>
      <c r="E93" s="2">
        <v>45359</v>
      </c>
      <c r="F93" s="2" t="str">
        <f>TEXT(Table1[[#This Row],[Order Date]],"YYYY")</f>
        <v>2024</v>
      </c>
      <c r="G93" s="2" t="str">
        <f>TEXT(Table1[[#This Row],[Order Date]],"MMM")</f>
        <v>Mar</v>
      </c>
      <c r="H93" s="2" t="str">
        <f>TEXT(Table1[[#This Row],[Order Date]],"DDD")</f>
        <v>Fri</v>
      </c>
      <c r="I93" s="1">
        <v>45373</v>
      </c>
      <c r="J93" s="4">
        <f>_xlfn.DAYS(Table1[[#This Row],[Delivered Date]],Table1[[#This Row],[Order Date]])</f>
        <v>14</v>
      </c>
      <c r="K93" s="3">
        <v>458</v>
      </c>
      <c r="L93">
        <v>5</v>
      </c>
      <c r="M93" s="3">
        <f>Table1[[#This Row],[Quantity]]*Table1[[#This Row],[Unit Price]]</f>
        <v>2290</v>
      </c>
      <c r="N93" s="3">
        <f>Table1[[#This Row],[Revenue]]*Table1[[#This Row],[Cost Percentage]]</f>
        <v>1717.5</v>
      </c>
      <c r="O93" s="3">
        <f>Table1[[#This Row],[Revenue]]-Table1[[#This Row],[Cost]]</f>
        <v>572.5</v>
      </c>
      <c r="P93" s="3">
        <f>_xlfn.XLOOKUP(Table1[[#This Row],[Product Name]],cost[Product Name],cost[Cost Percentage])</f>
        <v>0.75</v>
      </c>
      <c r="Q93" t="s">
        <v>14</v>
      </c>
      <c r="R93" t="s">
        <v>33</v>
      </c>
      <c r="S93" t="s">
        <v>15</v>
      </c>
    </row>
    <row r="94" spans="1:19" x14ac:dyDescent="0.35">
      <c r="A94">
        <v>93</v>
      </c>
      <c r="B94" t="s">
        <v>139</v>
      </c>
      <c r="C94" t="s">
        <v>12</v>
      </c>
      <c r="D94" t="s">
        <v>36</v>
      </c>
      <c r="E94" s="2">
        <v>45414</v>
      </c>
      <c r="F94" s="2" t="str">
        <f>TEXT(Table1[[#This Row],[Order Date]],"YYYY")</f>
        <v>2024</v>
      </c>
      <c r="G94" s="2" t="str">
        <f>TEXT(Table1[[#This Row],[Order Date]],"MMM")</f>
        <v>May</v>
      </c>
      <c r="H94" s="2" t="str">
        <f>TEXT(Table1[[#This Row],[Order Date]],"DDD")</f>
        <v>Thu</v>
      </c>
      <c r="I94" s="1">
        <v>45425</v>
      </c>
      <c r="J94" s="4">
        <f>_xlfn.DAYS(Table1[[#This Row],[Delivered Date]],Table1[[#This Row],[Order Date]])</f>
        <v>11</v>
      </c>
      <c r="K94" s="3">
        <v>328</v>
      </c>
      <c r="L94">
        <v>3</v>
      </c>
      <c r="M94" s="3">
        <f>Table1[[#This Row],[Quantity]]*Table1[[#This Row],[Unit Price]]</f>
        <v>984</v>
      </c>
      <c r="N94" s="3">
        <f>Table1[[#This Row],[Revenue]]*Table1[[#This Row],[Cost Percentage]]</f>
        <v>787.2</v>
      </c>
      <c r="O94" s="3">
        <f>Table1[[#This Row],[Revenue]]-Table1[[#This Row],[Cost]]</f>
        <v>196.79999999999995</v>
      </c>
      <c r="P94" s="3">
        <f>_xlfn.XLOOKUP(Table1[[#This Row],[Product Name]],cost[Product Name],cost[Cost Percentage])</f>
        <v>0.8</v>
      </c>
      <c r="Q94" t="s">
        <v>28</v>
      </c>
      <c r="R94" t="s">
        <v>33</v>
      </c>
      <c r="S94" t="s">
        <v>15</v>
      </c>
    </row>
    <row r="95" spans="1:19" x14ac:dyDescent="0.35">
      <c r="A95">
        <v>94</v>
      </c>
      <c r="B95" t="s">
        <v>140</v>
      </c>
      <c r="C95" t="s">
        <v>21</v>
      </c>
      <c r="D95" t="s">
        <v>22</v>
      </c>
      <c r="E95" s="2">
        <v>45574</v>
      </c>
      <c r="F95" s="2" t="str">
        <f>TEXT(Table1[[#This Row],[Order Date]],"YYYY")</f>
        <v>2024</v>
      </c>
      <c r="G95" s="2" t="str">
        <f>TEXT(Table1[[#This Row],[Order Date]],"MMM")</f>
        <v>Oct</v>
      </c>
      <c r="H95" s="2" t="str">
        <f>TEXT(Table1[[#This Row],[Order Date]],"DDD")</f>
        <v>Wed</v>
      </c>
      <c r="I95" s="1">
        <v>45581</v>
      </c>
      <c r="J95" s="4">
        <f>_xlfn.DAYS(Table1[[#This Row],[Delivered Date]],Table1[[#This Row],[Order Date]])</f>
        <v>7</v>
      </c>
      <c r="K95" s="3">
        <v>402</v>
      </c>
      <c r="L95">
        <v>3</v>
      </c>
      <c r="M95" s="3">
        <f>Table1[[#This Row],[Quantity]]*Table1[[#This Row],[Unit Price]]</f>
        <v>1206</v>
      </c>
      <c r="N95" s="3">
        <f>Table1[[#This Row],[Revenue]]*Table1[[#This Row],[Cost Percentage]]</f>
        <v>904.5</v>
      </c>
      <c r="O95" s="3">
        <f>Table1[[#This Row],[Revenue]]-Table1[[#This Row],[Cost]]</f>
        <v>301.5</v>
      </c>
      <c r="P95" s="3">
        <f>_xlfn.XLOOKUP(Table1[[#This Row],[Product Name]],cost[Product Name],cost[Cost Percentage])</f>
        <v>0.75</v>
      </c>
      <c r="Q95" t="s">
        <v>28</v>
      </c>
      <c r="R95" t="s">
        <v>551</v>
      </c>
      <c r="S95" t="s">
        <v>46</v>
      </c>
    </row>
    <row r="96" spans="1:19" x14ac:dyDescent="0.35">
      <c r="A96">
        <v>95</v>
      </c>
      <c r="B96" t="s">
        <v>141</v>
      </c>
      <c r="C96" t="s">
        <v>12</v>
      </c>
      <c r="D96" t="s">
        <v>96</v>
      </c>
      <c r="E96" s="2">
        <v>45444</v>
      </c>
      <c r="F96" s="2" t="str">
        <f>TEXT(Table1[[#This Row],[Order Date]],"YYYY")</f>
        <v>2024</v>
      </c>
      <c r="G96" s="2" t="str">
        <f>TEXT(Table1[[#This Row],[Order Date]],"MMM")</f>
        <v>Jun</v>
      </c>
      <c r="H96" s="2" t="str">
        <f>TEXT(Table1[[#This Row],[Order Date]],"DDD")</f>
        <v>Sat</v>
      </c>
      <c r="I96" s="1">
        <v>45456</v>
      </c>
      <c r="J96" s="4">
        <f>_xlfn.DAYS(Table1[[#This Row],[Delivered Date]],Table1[[#This Row],[Order Date]])</f>
        <v>12</v>
      </c>
      <c r="K96" s="3">
        <v>603</v>
      </c>
      <c r="L96">
        <v>10</v>
      </c>
      <c r="M96" s="3">
        <f>Table1[[#This Row],[Quantity]]*Table1[[#This Row],[Unit Price]]</f>
        <v>6030</v>
      </c>
      <c r="N96" s="3">
        <f>Table1[[#This Row],[Revenue]]*Table1[[#This Row],[Cost Percentage]]</f>
        <v>4221</v>
      </c>
      <c r="O96" s="3">
        <f>Table1[[#This Row],[Revenue]]-Table1[[#This Row],[Cost]]</f>
        <v>1809</v>
      </c>
      <c r="P96" s="3">
        <f>_xlfn.XLOOKUP(Table1[[#This Row],[Product Name]],cost[Product Name],cost[Cost Percentage])</f>
        <v>0.7</v>
      </c>
      <c r="Q96" t="s">
        <v>14</v>
      </c>
      <c r="R96" t="s">
        <v>33</v>
      </c>
      <c r="S96" t="s">
        <v>46</v>
      </c>
    </row>
    <row r="97" spans="1:19" x14ac:dyDescent="0.35">
      <c r="A97">
        <v>96</v>
      </c>
      <c r="B97" t="s">
        <v>142</v>
      </c>
      <c r="C97" t="s">
        <v>12</v>
      </c>
      <c r="D97" t="s">
        <v>36</v>
      </c>
      <c r="E97" s="2">
        <v>45525</v>
      </c>
      <c r="F97" s="2" t="str">
        <f>TEXT(Table1[[#This Row],[Order Date]],"YYYY")</f>
        <v>2024</v>
      </c>
      <c r="G97" s="2" t="str">
        <f>TEXT(Table1[[#This Row],[Order Date]],"MMM")</f>
        <v>Aug</v>
      </c>
      <c r="H97" s="2" t="str">
        <f>TEXT(Table1[[#This Row],[Order Date]],"DDD")</f>
        <v>Wed</v>
      </c>
      <c r="I97" s="1">
        <v>45537</v>
      </c>
      <c r="J97" s="4">
        <f>_xlfn.DAYS(Table1[[#This Row],[Delivered Date]],Table1[[#This Row],[Order Date]])</f>
        <v>12</v>
      </c>
      <c r="K97" s="3">
        <v>749</v>
      </c>
      <c r="L97">
        <v>1</v>
      </c>
      <c r="M97" s="3">
        <f>Table1[[#This Row],[Quantity]]*Table1[[#This Row],[Unit Price]]</f>
        <v>749</v>
      </c>
      <c r="N97" s="3">
        <f>Table1[[#This Row],[Revenue]]*Table1[[#This Row],[Cost Percentage]]</f>
        <v>599.20000000000005</v>
      </c>
      <c r="O97" s="3">
        <f>Table1[[#This Row],[Revenue]]-Table1[[#This Row],[Cost]]</f>
        <v>149.79999999999995</v>
      </c>
      <c r="P97" s="3">
        <f>_xlfn.XLOOKUP(Table1[[#This Row],[Product Name]],cost[Product Name],cost[Cost Percentage])</f>
        <v>0.8</v>
      </c>
      <c r="Q97" t="s">
        <v>28</v>
      </c>
      <c r="R97" t="s">
        <v>551</v>
      </c>
      <c r="S97" t="s">
        <v>15</v>
      </c>
    </row>
    <row r="98" spans="1:19" x14ac:dyDescent="0.35">
      <c r="A98">
        <v>97</v>
      </c>
      <c r="B98" t="s">
        <v>143</v>
      </c>
      <c r="C98" t="s">
        <v>21</v>
      </c>
      <c r="D98" t="s">
        <v>40</v>
      </c>
      <c r="E98" s="2">
        <v>45532</v>
      </c>
      <c r="F98" s="2" t="str">
        <f>TEXT(Table1[[#This Row],[Order Date]],"YYYY")</f>
        <v>2024</v>
      </c>
      <c r="G98" s="2" t="str">
        <f>TEXT(Table1[[#This Row],[Order Date]],"MMM")</f>
        <v>Aug</v>
      </c>
      <c r="H98" s="2" t="str">
        <f>TEXT(Table1[[#This Row],[Order Date]],"DDD")</f>
        <v>Wed</v>
      </c>
      <c r="I98" s="1">
        <v>45539</v>
      </c>
      <c r="J98" s="4">
        <f>_xlfn.DAYS(Table1[[#This Row],[Delivered Date]],Table1[[#This Row],[Order Date]])</f>
        <v>7</v>
      </c>
      <c r="K98" s="3">
        <v>356</v>
      </c>
      <c r="L98">
        <v>5</v>
      </c>
      <c r="M98" s="3">
        <f>Table1[[#This Row],[Quantity]]*Table1[[#This Row],[Unit Price]]</f>
        <v>1780</v>
      </c>
      <c r="N98" s="3">
        <f>Table1[[#This Row],[Revenue]]*Table1[[#This Row],[Cost Percentage]]</f>
        <v>1157</v>
      </c>
      <c r="O98" s="3">
        <f>Table1[[#This Row],[Revenue]]-Table1[[#This Row],[Cost]]</f>
        <v>623</v>
      </c>
      <c r="P98" s="3">
        <f>_xlfn.XLOOKUP(Table1[[#This Row],[Product Name]],cost[Product Name],cost[Cost Percentage])</f>
        <v>0.65</v>
      </c>
      <c r="Q98" t="s">
        <v>28</v>
      </c>
      <c r="R98" t="s">
        <v>33</v>
      </c>
      <c r="S98" t="s">
        <v>15</v>
      </c>
    </row>
    <row r="99" spans="1:19" x14ac:dyDescent="0.35">
      <c r="A99">
        <v>98</v>
      </c>
      <c r="B99" t="s">
        <v>144</v>
      </c>
      <c r="C99" t="s">
        <v>12</v>
      </c>
      <c r="D99" t="s">
        <v>96</v>
      </c>
      <c r="E99" s="2">
        <v>45637</v>
      </c>
      <c r="F99" s="2" t="str">
        <f>TEXT(Table1[[#This Row],[Order Date]],"YYYY")</f>
        <v>2024</v>
      </c>
      <c r="G99" s="2" t="str">
        <f>TEXT(Table1[[#This Row],[Order Date]],"MMM")</f>
        <v>Dec</v>
      </c>
      <c r="H99" s="2" t="str">
        <f>TEXT(Table1[[#This Row],[Order Date]],"DDD")</f>
        <v>Wed</v>
      </c>
      <c r="I99" s="1">
        <v>45649</v>
      </c>
      <c r="J99" s="4">
        <f>_xlfn.DAYS(Table1[[#This Row],[Delivered Date]],Table1[[#This Row],[Order Date]])</f>
        <v>12</v>
      </c>
      <c r="K99" s="3">
        <v>399</v>
      </c>
      <c r="L99">
        <v>9</v>
      </c>
      <c r="M99" s="3">
        <f>Table1[[#This Row],[Quantity]]*Table1[[#This Row],[Unit Price]]</f>
        <v>3591</v>
      </c>
      <c r="N99" s="3">
        <f>Table1[[#This Row],[Revenue]]*Table1[[#This Row],[Cost Percentage]]</f>
        <v>2513.6999999999998</v>
      </c>
      <c r="O99" s="3">
        <f>Table1[[#This Row],[Revenue]]-Table1[[#This Row],[Cost]]</f>
        <v>1077.3000000000002</v>
      </c>
      <c r="P99" s="3">
        <f>_xlfn.XLOOKUP(Table1[[#This Row],[Product Name]],cost[Product Name],cost[Cost Percentage])</f>
        <v>0.7</v>
      </c>
      <c r="Q99" t="s">
        <v>28</v>
      </c>
      <c r="R99" t="s">
        <v>547</v>
      </c>
      <c r="S99" t="s">
        <v>15</v>
      </c>
    </row>
    <row r="100" spans="1:19" x14ac:dyDescent="0.35">
      <c r="A100">
        <v>99</v>
      </c>
      <c r="B100" t="s">
        <v>145</v>
      </c>
      <c r="C100" t="s">
        <v>12</v>
      </c>
      <c r="D100" t="s">
        <v>36</v>
      </c>
      <c r="E100" s="2">
        <v>45327</v>
      </c>
      <c r="F100" s="2" t="str">
        <f>TEXT(Table1[[#This Row],[Order Date]],"YYYY")</f>
        <v>2024</v>
      </c>
      <c r="G100" s="2" t="str">
        <f>TEXT(Table1[[#This Row],[Order Date]],"MMM")</f>
        <v>Feb</v>
      </c>
      <c r="H100" s="2" t="str">
        <f>TEXT(Table1[[#This Row],[Order Date]],"DDD")</f>
        <v>Mon</v>
      </c>
      <c r="I100" s="1">
        <v>45331</v>
      </c>
      <c r="J100" s="4">
        <f>_xlfn.DAYS(Table1[[#This Row],[Delivered Date]],Table1[[#This Row],[Order Date]])</f>
        <v>4</v>
      </c>
      <c r="K100" s="3">
        <v>656</v>
      </c>
      <c r="L100">
        <v>4</v>
      </c>
      <c r="M100" s="3">
        <f>Table1[[#This Row],[Quantity]]*Table1[[#This Row],[Unit Price]]</f>
        <v>2624</v>
      </c>
      <c r="N100" s="3">
        <f>Table1[[#This Row],[Revenue]]*Table1[[#This Row],[Cost Percentage]]</f>
        <v>2099.2000000000003</v>
      </c>
      <c r="O100" s="3">
        <f>Table1[[#This Row],[Revenue]]-Table1[[#This Row],[Cost]]</f>
        <v>524.79999999999973</v>
      </c>
      <c r="P100" s="3">
        <f>_xlfn.XLOOKUP(Table1[[#This Row],[Product Name]],cost[Product Name],cost[Cost Percentage])</f>
        <v>0.8</v>
      </c>
      <c r="Q100" t="s">
        <v>14</v>
      </c>
      <c r="R100" t="s">
        <v>33</v>
      </c>
      <c r="S100" t="s">
        <v>29</v>
      </c>
    </row>
    <row r="101" spans="1:19" x14ac:dyDescent="0.35">
      <c r="A101">
        <v>100</v>
      </c>
      <c r="B101" t="s">
        <v>146</v>
      </c>
      <c r="C101" t="s">
        <v>12</v>
      </c>
      <c r="D101" t="s">
        <v>27</v>
      </c>
      <c r="E101" s="2">
        <v>45342</v>
      </c>
      <c r="F101" s="2" t="str">
        <f>TEXT(Table1[[#This Row],[Order Date]],"YYYY")</f>
        <v>2024</v>
      </c>
      <c r="G101" s="2" t="str">
        <f>TEXT(Table1[[#This Row],[Order Date]],"MMM")</f>
        <v>Feb</v>
      </c>
      <c r="H101" s="2" t="str">
        <f>TEXT(Table1[[#This Row],[Order Date]],"DDD")</f>
        <v>Tue</v>
      </c>
      <c r="I101" s="1">
        <v>45346</v>
      </c>
      <c r="J101" s="4">
        <f>_xlfn.DAYS(Table1[[#This Row],[Delivered Date]],Table1[[#This Row],[Order Date]])</f>
        <v>4</v>
      </c>
      <c r="K101" s="3">
        <v>464</v>
      </c>
      <c r="L101">
        <v>2</v>
      </c>
      <c r="M101" s="3">
        <f>Table1[[#This Row],[Quantity]]*Table1[[#This Row],[Unit Price]]</f>
        <v>928</v>
      </c>
      <c r="N101" s="3">
        <f>Table1[[#This Row],[Revenue]]*Table1[[#This Row],[Cost Percentage]]</f>
        <v>603.20000000000005</v>
      </c>
      <c r="O101" s="3">
        <f>Table1[[#This Row],[Revenue]]-Table1[[#This Row],[Cost]]</f>
        <v>324.79999999999995</v>
      </c>
      <c r="P101" s="3">
        <f>_xlfn.XLOOKUP(Table1[[#This Row],[Product Name]],cost[Product Name],cost[Cost Percentage])</f>
        <v>0.65</v>
      </c>
      <c r="Q101" t="s">
        <v>14</v>
      </c>
      <c r="R101" t="s">
        <v>551</v>
      </c>
      <c r="S101" t="s">
        <v>19</v>
      </c>
    </row>
    <row r="102" spans="1:19" x14ac:dyDescent="0.35">
      <c r="A102">
        <v>101</v>
      </c>
      <c r="B102" t="s">
        <v>147</v>
      </c>
      <c r="C102" t="s">
        <v>12</v>
      </c>
      <c r="D102" t="s">
        <v>96</v>
      </c>
      <c r="E102" s="2">
        <v>45320</v>
      </c>
      <c r="F102" s="2" t="str">
        <f>TEXT(Table1[[#This Row],[Order Date]],"YYYY")</f>
        <v>2024</v>
      </c>
      <c r="G102" s="2" t="str">
        <f>TEXT(Table1[[#This Row],[Order Date]],"MMM")</f>
        <v>Jan</v>
      </c>
      <c r="H102" s="2" t="str">
        <f>TEXT(Table1[[#This Row],[Order Date]],"DDD")</f>
        <v>Mon</v>
      </c>
      <c r="I102" s="1">
        <v>45327</v>
      </c>
      <c r="J102" s="4">
        <f>_xlfn.DAYS(Table1[[#This Row],[Delivered Date]],Table1[[#This Row],[Order Date]])</f>
        <v>7</v>
      </c>
      <c r="K102" s="3">
        <v>377</v>
      </c>
      <c r="L102">
        <v>5</v>
      </c>
      <c r="M102" s="3">
        <f>Table1[[#This Row],[Quantity]]*Table1[[#This Row],[Unit Price]]</f>
        <v>1885</v>
      </c>
      <c r="N102" s="3">
        <f>Table1[[#This Row],[Revenue]]*Table1[[#This Row],[Cost Percentage]]</f>
        <v>1319.5</v>
      </c>
      <c r="O102" s="3">
        <f>Table1[[#This Row],[Revenue]]-Table1[[#This Row],[Cost]]</f>
        <v>565.5</v>
      </c>
      <c r="P102" s="3">
        <f>_xlfn.XLOOKUP(Table1[[#This Row],[Product Name]],cost[Product Name],cost[Cost Percentage])</f>
        <v>0.7</v>
      </c>
      <c r="Q102" t="s">
        <v>14</v>
      </c>
      <c r="R102" t="s">
        <v>547</v>
      </c>
      <c r="S102" t="s">
        <v>19</v>
      </c>
    </row>
    <row r="103" spans="1:19" x14ac:dyDescent="0.35">
      <c r="A103">
        <v>102</v>
      </c>
      <c r="B103" t="s">
        <v>148</v>
      </c>
      <c r="C103" t="s">
        <v>21</v>
      </c>
      <c r="D103" t="s">
        <v>52</v>
      </c>
      <c r="E103" s="2">
        <v>45502</v>
      </c>
      <c r="F103" s="2" t="str">
        <f>TEXT(Table1[[#This Row],[Order Date]],"YYYY")</f>
        <v>2024</v>
      </c>
      <c r="G103" s="2" t="str">
        <f>TEXT(Table1[[#This Row],[Order Date]],"MMM")</f>
        <v>Jul</v>
      </c>
      <c r="H103" s="2" t="str">
        <f>TEXT(Table1[[#This Row],[Order Date]],"DDD")</f>
        <v>Mon</v>
      </c>
      <c r="I103" s="1">
        <v>45513</v>
      </c>
      <c r="J103" s="4">
        <f>_xlfn.DAYS(Table1[[#This Row],[Delivered Date]],Table1[[#This Row],[Order Date]])</f>
        <v>11</v>
      </c>
      <c r="K103" s="3">
        <v>708</v>
      </c>
      <c r="L103">
        <v>10</v>
      </c>
      <c r="M103" s="3">
        <f>Table1[[#This Row],[Quantity]]*Table1[[#This Row],[Unit Price]]</f>
        <v>7080</v>
      </c>
      <c r="N103" s="3">
        <f>Table1[[#This Row],[Revenue]]*Table1[[#This Row],[Cost Percentage]]</f>
        <v>4956</v>
      </c>
      <c r="O103" s="3">
        <f>Table1[[#This Row],[Revenue]]-Table1[[#This Row],[Cost]]</f>
        <v>2124</v>
      </c>
      <c r="P103" s="3">
        <f>_xlfn.XLOOKUP(Table1[[#This Row],[Product Name]],cost[Product Name],cost[Cost Percentage])</f>
        <v>0.7</v>
      </c>
      <c r="Q103" t="s">
        <v>14</v>
      </c>
      <c r="R103" t="s">
        <v>549</v>
      </c>
      <c r="S103" t="s">
        <v>29</v>
      </c>
    </row>
    <row r="104" spans="1:19" x14ac:dyDescent="0.35">
      <c r="A104">
        <v>103</v>
      </c>
      <c r="B104" t="s">
        <v>149</v>
      </c>
      <c r="C104" t="s">
        <v>21</v>
      </c>
      <c r="D104" t="s">
        <v>40</v>
      </c>
      <c r="E104" s="2">
        <v>45613</v>
      </c>
      <c r="F104" s="2" t="str">
        <f>TEXT(Table1[[#This Row],[Order Date]],"YYYY")</f>
        <v>2024</v>
      </c>
      <c r="G104" s="2" t="str">
        <f>TEXT(Table1[[#This Row],[Order Date]],"MMM")</f>
        <v>Nov</v>
      </c>
      <c r="H104" s="2" t="str">
        <f>TEXT(Table1[[#This Row],[Order Date]],"DDD")</f>
        <v>Sun</v>
      </c>
      <c r="I104" s="1">
        <v>45619</v>
      </c>
      <c r="J104" s="4">
        <f>_xlfn.DAYS(Table1[[#This Row],[Delivered Date]],Table1[[#This Row],[Order Date]])</f>
        <v>6</v>
      </c>
      <c r="K104" s="3">
        <v>326</v>
      </c>
      <c r="L104">
        <v>1</v>
      </c>
      <c r="M104" s="3">
        <f>Table1[[#This Row],[Quantity]]*Table1[[#This Row],[Unit Price]]</f>
        <v>326</v>
      </c>
      <c r="N104" s="3">
        <f>Table1[[#This Row],[Revenue]]*Table1[[#This Row],[Cost Percentage]]</f>
        <v>211.9</v>
      </c>
      <c r="O104" s="3">
        <f>Table1[[#This Row],[Revenue]]-Table1[[#This Row],[Cost]]</f>
        <v>114.1</v>
      </c>
      <c r="P104" s="3">
        <f>_xlfn.XLOOKUP(Table1[[#This Row],[Product Name]],cost[Product Name],cost[Cost Percentage])</f>
        <v>0.65</v>
      </c>
      <c r="Q104" t="s">
        <v>14</v>
      </c>
      <c r="R104" t="s">
        <v>549</v>
      </c>
      <c r="S104" t="s">
        <v>46</v>
      </c>
    </row>
    <row r="105" spans="1:19" x14ac:dyDescent="0.35">
      <c r="A105">
        <v>104</v>
      </c>
      <c r="B105" t="s">
        <v>150</v>
      </c>
      <c r="C105" t="s">
        <v>17</v>
      </c>
      <c r="D105" t="s">
        <v>56</v>
      </c>
      <c r="E105" s="2">
        <v>45359</v>
      </c>
      <c r="F105" s="2" t="str">
        <f>TEXT(Table1[[#This Row],[Order Date]],"YYYY")</f>
        <v>2024</v>
      </c>
      <c r="G105" s="2" t="str">
        <f>TEXT(Table1[[#This Row],[Order Date]],"MMM")</f>
        <v>Mar</v>
      </c>
      <c r="H105" s="2" t="str">
        <f>TEXT(Table1[[#This Row],[Order Date]],"DDD")</f>
        <v>Fri</v>
      </c>
      <c r="I105" s="1">
        <v>45369</v>
      </c>
      <c r="J105" s="4">
        <f>_xlfn.DAYS(Table1[[#This Row],[Delivered Date]],Table1[[#This Row],[Order Date]])</f>
        <v>10</v>
      </c>
      <c r="K105" s="3">
        <v>941</v>
      </c>
      <c r="L105">
        <v>2</v>
      </c>
      <c r="M105" s="3">
        <f>Table1[[#This Row],[Quantity]]*Table1[[#This Row],[Unit Price]]</f>
        <v>1882</v>
      </c>
      <c r="N105" s="3">
        <f>Table1[[#This Row],[Revenue]]*Table1[[#This Row],[Cost Percentage]]</f>
        <v>1035.1000000000001</v>
      </c>
      <c r="O105" s="3">
        <f>Table1[[#This Row],[Revenue]]-Table1[[#This Row],[Cost]]</f>
        <v>846.89999999999986</v>
      </c>
      <c r="P105" s="3">
        <f>_xlfn.XLOOKUP(Table1[[#This Row],[Product Name]],cost[Product Name],cost[Cost Percentage])</f>
        <v>0.55000000000000004</v>
      </c>
      <c r="Q105" t="s">
        <v>28</v>
      </c>
      <c r="R105" t="s">
        <v>547</v>
      </c>
      <c r="S105" t="s">
        <v>29</v>
      </c>
    </row>
    <row r="106" spans="1:19" x14ac:dyDescent="0.35">
      <c r="A106">
        <v>105</v>
      </c>
      <c r="B106" t="s">
        <v>151</v>
      </c>
      <c r="C106" t="s">
        <v>24</v>
      </c>
      <c r="D106" t="s">
        <v>100</v>
      </c>
      <c r="E106" s="2">
        <v>45394</v>
      </c>
      <c r="F106" s="2" t="str">
        <f>TEXT(Table1[[#This Row],[Order Date]],"YYYY")</f>
        <v>2024</v>
      </c>
      <c r="G106" s="2" t="str">
        <f>TEXT(Table1[[#This Row],[Order Date]],"MMM")</f>
        <v>Apr</v>
      </c>
      <c r="H106" s="2" t="str">
        <f>TEXT(Table1[[#This Row],[Order Date]],"DDD")</f>
        <v>Fri</v>
      </c>
      <c r="I106" s="1">
        <v>45403</v>
      </c>
      <c r="J106" s="4">
        <f>_xlfn.DAYS(Table1[[#This Row],[Delivered Date]],Table1[[#This Row],[Order Date]])</f>
        <v>9</v>
      </c>
      <c r="K106" s="3">
        <v>815</v>
      </c>
      <c r="L106">
        <v>3</v>
      </c>
      <c r="M106" s="3">
        <f>Table1[[#This Row],[Quantity]]*Table1[[#This Row],[Unit Price]]</f>
        <v>2445</v>
      </c>
      <c r="N106" s="3">
        <f>Table1[[#This Row],[Revenue]]*Table1[[#This Row],[Cost Percentage]]</f>
        <v>1467</v>
      </c>
      <c r="O106" s="3">
        <f>Table1[[#This Row],[Revenue]]-Table1[[#This Row],[Cost]]</f>
        <v>978</v>
      </c>
      <c r="P106" s="3">
        <f>_xlfn.XLOOKUP(Table1[[#This Row],[Product Name]],cost[Product Name],cost[Cost Percentage])</f>
        <v>0.6</v>
      </c>
      <c r="Q106" t="s">
        <v>28</v>
      </c>
      <c r="R106" t="s">
        <v>33</v>
      </c>
      <c r="S106" t="s">
        <v>29</v>
      </c>
    </row>
    <row r="107" spans="1:19" x14ac:dyDescent="0.35">
      <c r="A107">
        <v>106</v>
      </c>
      <c r="B107" t="s">
        <v>152</v>
      </c>
      <c r="C107" t="s">
        <v>31</v>
      </c>
      <c r="D107" t="s">
        <v>76</v>
      </c>
      <c r="E107" s="2">
        <v>45531</v>
      </c>
      <c r="F107" s="2" t="str">
        <f>TEXT(Table1[[#This Row],[Order Date]],"YYYY")</f>
        <v>2024</v>
      </c>
      <c r="G107" s="2" t="str">
        <f>TEXT(Table1[[#This Row],[Order Date]],"MMM")</f>
        <v>Aug</v>
      </c>
      <c r="H107" s="2" t="str">
        <f>TEXT(Table1[[#This Row],[Order Date]],"DDD")</f>
        <v>Tue</v>
      </c>
      <c r="I107" s="1">
        <v>45538</v>
      </c>
      <c r="J107" s="4">
        <f>_xlfn.DAYS(Table1[[#This Row],[Delivered Date]],Table1[[#This Row],[Order Date]])</f>
        <v>7</v>
      </c>
      <c r="K107" s="3">
        <v>154</v>
      </c>
      <c r="L107">
        <v>2</v>
      </c>
      <c r="M107" s="3">
        <f>Table1[[#This Row],[Quantity]]*Table1[[#This Row],[Unit Price]]</f>
        <v>308</v>
      </c>
      <c r="N107" s="3">
        <f>Table1[[#This Row],[Revenue]]*Table1[[#This Row],[Cost Percentage]]</f>
        <v>231</v>
      </c>
      <c r="O107" s="3">
        <f>Table1[[#This Row],[Revenue]]-Table1[[#This Row],[Cost]]</f>
        <v>77</v>
      </c>
      <c r="P107" s="3">
        <f>_xlfn.XLOOKUP(Table1[[#This Row],[Product Name]],cost[Product Name],cost[Cost Percentage])</f>
        <v>0.75</v>
      </c>
      <c r="Q107" t="s">
        <v>28</v>
      </c>
      <c r="R107" t="s">
        <v>549</v>
      </c>
      <c r="S107" t="s">
        <v>29</v>
      </c>
    </row>
    <row r="108" spans="1:19" x14ac:dyDescent="0.35">
      <c r="A108">
        <v>107</v>
      </c>
      <c r="B108" t="s">
        <v>153</v>
      </c>
      <c r="C108" t="s">
        <v>17</v>
      </c>
      <c r="D108" t="s">
        <v>18</v>
      </c>
      <c r="E108" s="2">
        <v>45524</v>
      </c>
      <c r="F108" s="2" t="str">
        <f>TEXT(Table1[[#This Row],[Order Date]],"YYYY")</f>
        <v>2024</v>
      </c>
      <c r="G108" s="2" t="str">
        <f>TEXT(Table1[[#This Row],[Order Date]],"MMM")</f>
        <v>Aug</v>
      </c>
      <c r="H108" s="2" t="str">
        <f>TEXT(Table1[[#This Row],[Order Date]],"DDD")</f>
        <v>Tue</v>
      </c>
      <c r="I108" s="1">
        <v>45534</v>
      </c>
      <c r="J108" s="4">
        <f>_xlfn.DAYS(Table1[[#This Row],[Delivered Date]],Table1[[#This Row],[Order Date]])</f>
        <v>10</v>
      </c>
      <c r="K108" s="3">
        <v>698</v>
      </c>
      <c r="L108">
        <v>6</v>
      </c>
      <c r="M108" s="3">
        <f>Table1[[#This Row],[Quantity]]*Table1[[#This Row],[Unit Price]]</f>
        <v>4188</v>
      </c>
      <c r="N108" s="3">
        <f>Table1[[#This Row],[Revenue]]*Table1[[#This Row],[Cost Percentage]]</f>
        <v>2094</v>
      </c>
      <c r="O108" s="3">
        <f>Table1[[#This Row],[Revenue]]-Table1[[#This Row],[Cost]]</f>
        <v>2094</v>
      </c>
      <c r="P108" s="3">
        <f>_xlfn.XLOOKUP(Table1[[#This Row],[Product Name]],cost[Product Name],cost[Cost Percentage])</f>
        <v>0.5</v>
      </c>
      <c r="Q108" t="s">
        <v>28</v>
      </c>
      <c r="R108" t="s">
        <v>33</v>
      </c>
      <c r="S108" t="s">
        <v>29</v>
      </c>
    </row>
    <row r="109" spans="1:19" x14ac:dyDescent="0.35">
      <c r="A109">
        <v>108</v>
      </c>
      <c r="B109" t="s">
        <v>154</v>
      </c>
      <c r="C109" t="s">
        <v>24</v>
      </c>
      <c r="D109" t="s">
        <v>25</v>
      </c>
      <c r="E109" s="2">
        <v>45347</v>
      </c>
      <c r="F109" s="2" t="str">
        <f>TEXT(Table1[[#This Row],[Order Date]],"YYYY")</f>
        <v>2024</v>
      </c>
      <c r="G109" s="2" t="str">
        <f>TEXT(Table1[[#This Row],[Order Date]],"MMM")</f>
        <v>Feb</v>
      </c>
      <c r="H109" s="2" t="str">
        <f>TEXT(Table1[[#This Row],[Order Date]],"DDD")</f>
        <v>Sun</v>
      </c>
      <c r="I109" s="1">
        <v>45353</v>
      </c>
      <c r="J109" s="4">
        <f>_xlfn.DAYS(Table1[[#This Row],[Delivered Date]],Table1[[#This Row],[Order Date]])</f>
        <v>6</v>
      </c>
      <c r="K109" s="3">
        <v>492</v>
      </c>
      <c r="L109">
        <v>4</v>
      </c>
      <c r="M109" s="3">
        <f>Table1[[#This Row],[Quantity]]*Table1[[#This Row],[Unit Price]]</f>
        <v>1968</v>
      </c>
      <c r="N109" s="3">
        <f>Table1[[#This Row],[Revenue]]*Table1[[#This Row],[Cost Percentage]]</f>
        <v>1082.4000000000001</v>
      </c>
      <c r="O109" s="3">
        <f>Table1[[#This Row],[Revenue]]-Table1[[#This Row],[Cost]]</f>
        <v>885.59999999999991</v>
      </c>
      <c r="P109" s="3">
        <f>_xlfn.XLOOKUP(Table1[[#This Row],[Product Name]],cost[Product Name],cost[Cost Percentage])</f>
        <v>0.55000000000000004</v>
      </c>
      <c r="Q109" t="s">
        <v>28</v>
      </c>
      <c r="R109" t="s">
        <v>551</v>
      </c>
      <c r="S109" t="s">
        <v>15</v>
      </c>
    </row>
    <row r="110" spans="1:19" x14ac:dyDescent="0.35">
      <c r="A110">
        <v>109</v>
      </c>
      <c r="B110" t="s">
        <v>155</v>
      </c>
      <c r="C110" t="s">
        <v>31</v>
      </c>
      <c r="D110" t="s">
        <v>32</v>
      </c>
      <c r="E110" s="2">
        <v>45405</v>
      </c>
      <c r="F110" s="2" t="str">
        <f>TEXT(Table1[[#This Row],[Order Date]],"YYYY")</f>
        <v>2024</v>
      </c>
      <c r="G110" s="2" t="str">
        <f>TEXT(Table1[[#This Row],[Order Date]],"MMM")</f>
        <v>Apr</v>
      </c>
      <c r="H110" s="2" t="str">
        <f>TEXT(Table1[[#This Row],[Order Date]],"DDD")</f>
        <v>Tue</v>
      </c>
      <c r="I110" s="1">
        <v>45410</v>
      </c>
      <c r="J110" s="4">
        <f>_xlfn.DAYS(Table1[[#This Row],[Delivered Date]],Table1[[#This Row],[Order Date]])</f>
        <v>5</v>
      </c>
      <c r="K110" s="3">
        <v>660</v>
      </c>
      <c r="L110">
        <v>2</v>
      </c>
      <c r="M110" s="3">
        <f>Table1[[#This Row],[Quantity]]*Table1[[#This Row],[Unit Price]]</f>
        <v>1320</v>
      </c>
      <c r="N110" s="3">
        <f>Table1[[#This Row],[Revenue]]*Table1[[#This Row],[Cost Percentage]]</f>
        <v>990</v>
      </c>
      <c r="O110" s="3">
        <f>Table1[[#This Row],[Revenue]]-Table1[[#This Row],[Cost]]</f>
        <v>330</v>
      </c>
      <c r="P110" s="3">
        <f>_xlfn.XLOOKUP(Table1[[#This Row],[Product Name]],cost[Product Name],cost[Cost Percentage])</f>
        <v>0.75</v>
      </c>
      <c r="Q110" t="s">
        <v>28</v>
      </c>
      <c r="R110" t="s">
        <v>549</v>
      </c>
      <c r="S110" t="s">
        <v>46</v>
      </c>
    </row>
    <row r="111" spans="1:19" x14ac:dyDescent="0.35">
      <c r="A111">
        <v>110</v>
      </c>
      <c r="B111" t="s">
        <v>156</v>
      </c>
      <c r="C111" t="s">
        <v>24</v>
      </c>
      <c r="D111" t="s">
        <v>100</v>
      </c>
      <c r="E111" s="2">
        <v>45477</v>
      </c>
      <c r="F111" s="2" t="str">
        <f>TEXT(Table1[[#This Row],[Order Date]],"YYYY")</f>
        <v>2024</v>
      </c>
      <c r="G111" s="2" t="str">
        <f>TEXT(Table1[[#This Row],[Order Date]],"MMM")</f>
        <v>Jul</v>
      </c>
      <c r="H111" s="2" t="str">
        <f>TEXT(Table1[[#This Row],[Order Date]],"DDD")</f>
        <v>Thu</v>
      </c>
      <c r="I111" s="1">
        <v>45484</v>
      </c>
      <c r="J111" s="4">
        <f>_xlfn.DAYS(Table1[[#This Row],[Delivered Date]],Table1[[#This Row],[Order Date]])</f>
        <v>7</v>
      </c>
      <c r="K111" s="3">
        <v>712</v>
      </c>
      <c r="L111">
        <v>2</v>
      </c>
      <c r="M111" s="3">
        <f>Table1[[#This Row],[Quantity]]*Table1[[#This Row],[Unit Price]]</f>
        <v>1424</v>
      </c>
      <c r="N111" s="3">
        <f>Table1[[#This Row],[Revenue]]*Table1[[#This Row],[Cost Percentage]]</f>
        <v>854.4</v>
      </c>
      <c r="O111" s="3">
        <f>Table1[[#This Row],[Revenue]]-Table1[[#This Row],[Cost]]</f>
        <v>569.6</v>
      </c>
      <c r="P111" s="3">
        <f>_xlfn.XLOOKUP(Table1[[#This Row],[Product Name]],cost[Product Name],cost[Cost Percentage])</f>
        <v>0.6</v>
      </c>
      <c r="Q111" t="s">
        <v>28</v>
      </c>
      <c r="R111" t="s">
        <v>547</v>
      </c>
      <c r="S111" t="s">
        <v>15</v>
      </c>
    </row>
    <row r="112" spans="1:19" x14ac:dyDescent="0.35">
      <c r="A112">
        <v>111</v>
      </c>
      <c r="B112" t="s">
        <v>157</v>
      </c>
      <c r="C112" t="s">
        <v>31</v>
      </c>
      <c r="D112" t="s">
        <v>76</v>
      </c>
      <c r="E112" s="2">
        <v>45495</v>
      </c>
      <c r="F112" s="2" t="str">
        <f>TEXT(Table1[[#This Row],[Order Date]],"YYYY")</f>
        <v>2024</v>
      </c>
      <c r="G112" s="2" t="str">
        <f>TEXT(Table1[[#This Row],[Order Date]],"MMM")</f>
        <v>Jul</v>
      </c>
      <c r="H112" s="2" t="str">
        <f>TEXT(Table1[[#This Row],[Order Date]],"DDD")</f>
        <v>Mon</v>
      </c>
      <c r="I112" s="1">
        <v>45499</v>
      </c>
      <c r="J112" s="4">
        <f>_xlfn.DAYS(Table1[[#This Row],[Delivered Date]],Table1[[#This Row],[Order Date]])</f>
        <v>4</v>
      </c>
      <c r="K112" s="3">
        <v>204</v>
      </c>
      <c r="L112">
        <v>5</v>
      </c>
      <c r="M112" s="3">
        <f>Table1[[#This Row],[Quantity]]*Table1[[#This Row],[Unit Price]]</f>
        <v>1020</v>
      </c>
      <c r="N112" s="3">
        <f>Table1[[#This Row],[Revenue]]*Table1[[#This Row],[Cost Percentage]]</f>
        <v>765</v>
      </c>
      <c r="O112" s="3">
        <f>Table1[[#This Row],[Revenue]]-Table1[[#This Row],[Cost]]</f>
        <v>255</v>
      </c>
      <c r="P112" s="3">
        <f>_xlfn.XLOOKUP(Table1[[#This Row],[Product Name]],cost[Product Name],cost[Cost Percentage])</f>
        <v>0.75</v>
      </c>
      <c r="Q112" t="s">
        <v>14</v>
      </c>
      <c r="R112" t="s">
        <v>551</v>
      </c>
      <c r="S112" t="s">
        <v>46</v>
      </c>
    </row>
    <row r="113" spans="1:19" x14ac:dyDescent="0.35">
      <c r="A113">
        <v>112</v>
      </c>
      <c r="B113" t="s">
        <v>158</v>
      </c>
      <c r="C113" t="s">
        <v>21</v>
      </c>
      <c r="D113" t="s">
        <v>52</v>
      </c>
      <c r="E113" s="2">
        <v>45302</v>
      </c>
      <c r="F113" s="2" t="str">
        <f>TEXT(Table1[[#This Row],[Order Date]],"YYYY")</f>
        <v>2024</v>
      </c>
      <c r="G113" s="2" t="str">
        <f>TEXT(Table1[[#This Row],[Order Date]],"MMM")</f>
        <v>Jan</v>
      </c>
      <c r="H113" s="2" t="str">
        <f>TEXT(Table1[[#This Row],[Order Date]],"DDD")</f>
        <v>Thu</v>
      </c>
      <c r="I113" s="1">
        <v>45308</v>
      </c>
      <c r="J113" s="4">
        <f>_xlfn.DAYS(Table1[[#This Row],[Delivered Date]],Table1[[#This Row],[Order Date]])</f>
        <v>6</v>
      </c>
      <c r="K113" s="3">
        <v>815</v>
      </c>
      <c r="L113">
        <v>1</v>
      </c>
      <c r="M113" s="3">
        <f>Table1[[#This Row],[Quantity]]*Table1[[#This Row],[Unit Price]]</f>
        <v>815</v>
      </c>
      <c r="N113" s="3">
        <f>Table1[[#This Row],[Revenue]]*Table1[[#This Row],[Cost Percentage]]</f>
        <v>570.5</v>
      </c>
      <c r="O113" s="3">
        <f>Table1[[#This Row],[Revenue]]-Table1[[#This Row],[Cost]]</f>
        <v>244.5</v>
      </c>
      <c r="P113" s="3">
        <f>_xlfn.XLOOKUP(Table1[[#This Row],[Product Name]],cost[Product Name],cost[Cost Percentage])</f>
        <v>0.7</v>
      </c>
      <c r="Q113" t="s">
        <v>14</v>
      </c>
      <c r="R113" t="s">
        <v>547</v>
      </c>
      <c r="S113" t="s">
        <v>15</v>
      </c>
    </row>
    <row r="114" spans="1:19" x14ac:dyDescent="0.35">
      <c r="A114">
        <v>113</v>
      </c>
      <c r="B114" t="s">
        <v>159</v>
      </c>
      <c r="C114" t="s">
        <v>17</v>
      </c>
      <c r="D114" t="s">
        <v>64</v>
      </c>
      <c r="E114" s="2">
        <v>45327</v>
      </c>
      <c r="F114" s="2" t="str">
        <f>TEXT(Table1[[#This Row],[Order Date]],"YYYY")</f>
        <v>2024</v>
      </c>
      <c r="G114" s="2" t="str">
        <f>TEXT(Table1[[#This Row],[Order Date]],"MMM")</f>
        <v>Feb</v>
      </c>
      <c r="H114" s="2" t="str">
        <f>TEXT(Table1[[#This Row],[Order Date]],"DDD")</f>
        <v>Mon</v>
      </c>
      <c r="I114" s="1">
        <v>45335</v>
      </c>
      <c r="J114" s="4">
        <f>_xlfn.DAYS(Table1[[#This Row],[Delivered Date]],Table1[[#This Row],[Order Date]])</f>
        <v>8</v>
      </c>
      <c r="K114" s="3">
        <v>222</v>
      </c>
      <c r="L114">
        <v>9</v>
      </c>
      <c r="M114" s="3">
        <f>Table1[[#This Row],[Quantity]]*Table1[[#This Row],[Unit Price]]</f>
        <v>1998</v>
      </c>
      <c r="N114" s="3">
        <f>Table1[[#This Row],[Revenue]]*Table1[[#This Row],[Cost Percentage]]</f>
        <v>999</v>
      </c>
      <c r="O114" s="3">
        <f>Table1[[#This Row],[Revenue]]-Table1[[#This Row],[Cost]]</f>
        <v>999</v>
      </c>
      <c r="P114" s="3">
        <f>_xlfn.XLOOKUP(Table1[[#This Row],[Product Name]],cost[Product Name],cost[Cost Percentage])</f>
        <v>0.5</v>
      </c>
      <c r="Q114" t="s">
        <v>14</v>
      </c>
      <c r="R114" t="s">
        <v>33</v>
      </c>
      <c r="S114" t="s">
        <v>19</v>
      </c>
    </row>
    <row r="115" spans="1:19" x14ac:dyDescent="0.35">
      <c r="A115">
        <v>114</v>
      </c>
      <c r="B115" t="s">
        <v>160</v>
      </c>
      <c r="C115" t="s">
        <v>31</v>
      </c>
      <c r="D115" t="s">
        <v>42</v>
      </c>
      <c r="E115" s="2">
        <v>45597</v>
      </c>
      <c r="F115" s="2" t="str">
        <f>TEXT(Table1[[#This Row],[Order Date]],"YYYY")</f>
        <v>2024</v>
      </c>
      <c r="G115" s="2" t="str">
        <f>TEXT(Table1[[#This Row],[Order Date]],"MMM")</f>
        <v>Nov</v>
      </c>
      <c r="H115" s="2" t="str">
        <f>TEXT(Table1[[#This Row],[Order Date]],"DDD")</f>
        <v>Fri</v>
      </c>
      <c r="I115" s="1">
        <v>45605</v>
      </c>
      <c r="J115" s="4">
        <f>_xlfn.DAYS(Table1[[#This Row],[Delivered Date]],Table1[[#This Row],[Order Date]])</f>
        <v>8</v>
      </c>
      <c r="K115" s="3">
        <v>293</v>
      </c>
      <c r="L115">
        <v>1</v>
      </c>
      <c r="M115" s="3">
        <f>Table1[[#This Row],[Quantity]]*Table1[[#This Row],[Unit Price]]</f>
        <v>293</v>
      </c>
      <c r="N115" s="3">
        <f>Table1[[#This Row],[Revenue]]*Table1[[#This Row],[Cost Percentage]]</f>
        <v>190.45000000000002</v>
      </c>
      <c r="O115" s="3">
        <f>Table1[[#This Row],[Revenue]]-Table1[[#This Row],[Cost]]</f>
        <v>102.54999999999998</v>
      </c>
      <c r="P115" s="3">
        <f>_xlfn.XLOOKUP(Table1[[#This Row],[Product Name]],cost[Product Name],cost[Cost Percentage])</f>
        <v>0.65</v>
      </c>
      <c r="Q115" t="s">
        <v>14</v>
      </c>
      <c r="R115" t="s">
        <v>549</v>
      </c>
      <c r="S115" t="s">
        <v>29</v>
      </c>
    </row>
    <row r="116" spans="1:19" x14ac:dyDescent="0.35">
      <c r="A116">
        <v>115</v>
      </c>
      <c r="B116" t="s">
        <v>161</v>
      </c>
      <c r="C116" t="s">
        <v>17</v>
      </c>
      <c r="D116" t="s">
        <v>56</v>
      </c>
      <c r="E116" s="2">
        <v>45381</v>
      </c>
      <c r="F116" s="2" t="str">
        <f>TEXT(Table1[[#This Row],[Order Date]],"YYYY")</f>
        <v>2024</v>
      </c>
      <c r="G116" s="2" t="str">
        <f>TEXT(Table1[[#This Row],[Order Date]],"MMM")</f>
        <v>Mar</v>
      </c>
      <c r="H116" s="2" t="str">
        <f>TEXT(Table1[[#This Row],[Order Date]],"DDD")</f>
        <v>Sat</v>
      </c>
      <c r="I116" s="1">
        <v>45387</v>
      </c>
      <c r="J116" s="4">
        <f>_xlfn.DAYS(Table1[[#This Row],[Delivered Date]],Table1[[#This Row],[Order Date]])</f>
        <v>6</v>
      </c>
      <c r="K116" s="3">
        <v>686</v>
      </c>
      <c r="L116">
        <v>2</v>
      </c>
      <c r="M116" s="3">
        <f>Table1[[#This Row],[Quantity]]*Table1[[#This Row],[Unit Price]]</f>
        <v>1372</v>
      </c>
      <c r="N116" s="3">
        <f>Table1[[#This Row],[Revenue]]*Table1[[#This Row],[Cost Percentage]]</f>
        <v>754.6</v>
      </c>
      <c r="O116" s="3">
        <f>Table1[[#This Row],[Revenue]]-Table1[[#This Row],[Cost]]</f>
        <v>617.4</v>
      </c>
      <c r="P116" s="3">
        <f>_xlfn.XLOOKUP(Table1[[#This Row],[Product Name]],cost[Product Name],cost[Cost Percentage])</f>
        <v>0.55000000000000004</v>
      </c>
      <c r="Q116" t="s">
        <v>14</v>
      </c>
      <c r="R116" t="s">
        <v>549</v>
      </c>
      <c r="S116" t="s">
        <v>15</v>
      </c>
    </row>
    <row r="117" spans="1:19" x14ac:dyDescent="0.35">
      <c r="A117">
        <v>116</v>
      </c>
      <c r="B117" t="s">
        <v>162</v>
      </c>
      <c r="C117" t="s">
        <v>24</v>
      </c>
      <c r="D117" t="s">
        <v>25</v>
      </c>
      <c r="E117" s="2">
        <v>45554</v>
      </c>
      <c r="F117" s="2" t="str">
        <f>TEXT(Table1[[#This Row],[Order Date]],"YYYY")</f>
        <v>2024</v>
      </c>
      <c r="G117" s="2" t="str">
        <f>TEXT(Table1[[#This Row],[Order Date]],"MMM")</f>
        <v>Sep</v>
      </c>
      <c r="H117" s="2" t="str">
        <f>TEXT(Table1[[#This Row],[Order Date]],"DDD")</f>
        <v>Thu</v>
      </c>
      <c r="I117" s="1">
        <v>45564</v>
      </c>
      <c r="J117" s="4">
        <f>_xlfn.DAYS(Table1[[#This Row],[Delivered Date]],Table1[[#This Row],[Order Date]])</f>
        <v>10</v>
      </c>
      <c r="K117" s="3">
        <v>121</v>
      </c>
      <c r="L117">
        <v>10</v>
      </c>
      <c r="M117" s="3">
        <f>Table1[[#This Row],[Quantity]]*Table1[[#This Row],[Unit Price]]</f>
        <v>1210</v>
      </c>
      <c r="N117" s="3">
        <f>Table1[[#This Row],[Revenue]]*Table1[[#This Row],[Cost Percentage]]</f>
        <v>665.5</v>
      </c>
      <c r="O117" s="3">
        <f>Table1[[#This Row],[Revenue]]-Table1[[#This Row],[Cost]]</f>
        <v>544.5</v>
      </c>
      <c r="P117" s="3">
        <f>_xlfn.XLOOKUP(Table1[[#This Row],[Product Name]],cost[Product Name],cost[Cost Percentage])</f>
        <v>0.55000000000000004</v>
      </c>
      <c r="Q117" t="s">
        <v>14</v>
      </c>
      <c r="R117" t="s">
        <v>550</v>
      </c>
      <c r="S117" t="s">
        <v>29</v>
      </c>
    </row>
    <row r="118" spans="1:19" x14ac:dyDescent="0.35">
      <c r="A118">
        <v>117</v>
      </c>
      <c r="B118" t="s">
        <v>163</v>
      </c>
      <c r="C118" t="s">
        <v>17</v>
      </c>
      <c r="D118" t="s">
        <v>18</v>
      </c>
      <c r="E118" s="2">
        <v>45629</v>
      </c>
      <c r="F118" s="2" t="str">
        <f>TEXT(Table1[[#This Row],[Order Date]],"YYYY")</f>
        <v>2024</v>
      </c>
      <c r="G118" s="2" t="str">
        <f>TEXT(Table1[[#This Row],[Order Date]],"MMM")</f>
        <v>Dec</v>
      </c>
      <c r="H118" s="2" t="str">
        <f>TEXT(Table1[[#This Row],[Order Date]],"DDD")</f>
        <v>Tue</v>
      </c>
      <c r="I118" s="1">
        <v>45633</v>
      </c>
      <c r="J118" s="4">
        <f>_xlfn.DAYS(Table1[[#This Row],[Delivered Date]],Table1[[#This Row],[Order Date]])</f>
        <v>4</v>
      </c>
      <c r="K118" s="3">
        <v>318</v>
      </c>
      <c r="L118">
        <v>9</v>
      </c>
      <c r="M118" s="3">
        <f>Table1[[#This Row],[Quantity]]*Table1[[#This Row],[Unit Price]]</f>
        <v>2862</v>
      </c>
      <c r="N118" s="3">
        <f>Table1[[#This Row],[Revenue]]*Table1[[#This Row],[Cost Percentage]]</f>
        <v>1431</v>
      </c>
      <c r="O118" s="3">
        <f>Table1[[#This Row],[Revenue]]-Table1[[#This Row],[Cost]]</f>
        <v>1431</v>
      </c>
      <c r="P118" s="3">
        <f>_xlfn.XLOOKUP(Table1[[#This Row],[Product Name]],cost[Product Name],cost[Cost Percentage])</f>
        <v>0.5</v>
      </c>
      <c r="Q118" t="s">
        <v>14</v>
      </c>
      <c r="R118" t="s">
        <v>550</v>
      </c>
      <c r="S118" t="s">
        <v>19</v>
      </c>
    </row>
    <row r="119" spans="1:19" x14ac:dyDescent="0.35">
      <c r="A119">
        <v>118</v>
      </c>
      <c r="B119" t="s">
        <v>164</v>
      </c>
      <c r="C119" t="s">
        <v>24</v>
      </c>
      <c r="D119" t="s">
        <v>38</v>
      </c>
      <c r="E119" s="2">
        <v>45510</v>
      </c>
      <c r="F119" s="2" t="str">
        <f>TEXT(Table1[[#This Row],[Order Date]],"YYYY")</f>
        <v>2024</v>
      </c>
      <c r="G119" s="2" t="str">
        <f>TEXT(Table1[[#This Row],[Order Date]],"MMM")</f>
        <v>Aug</v>
      </c>
      <c r="H119" s="2" t="str">
        <f>TEXT(Table1[[#This Row],[Order Date]],"DDD")</f>
        <v>Tue</v>
      </c>
      <c r="I119" s="1">
        <v>45521</v>
      </c>
      <c r="J119" s="4">
        <f>_xlfn.DAYS(Table1[[#This Row],[Delivered Date]],Table1[[#This Row],[Order Date]])</f>
        <v>11</v>
      </c>
      <c r="K119" s="3">
        <v>512</v>
      </c>
      <c r="L119">
        <v>2</v>
      </c>
      <c r="M119" s="3">
        <f>Table1[[#This Row],[Quantity]]*Table1[[#This Row],[Unit Price]]</f>
        <v>1024</v>
      </c>
      <c r="N119" s="3">
        <f>Table1[[#This Row],[Revenue]]*Table1[[#This Row],[Cost Percentage]]</f>
        <v>512</v>
      </c>
      <c r="O119" s="3">
        <f>Table1[[#This Row],[Revenue]]-Table1[[#This Row],[Cost]]</f>
        <v>512</v>
      </c>
      <c r="P119" s="3">
        <f>_xlfn.XLOOKUP(Table1[[#This Row],[Product Name]],cost[Product Name],cost[Cost Percentage])</f>
        <v>0.5</v>
      </c>
      <c r="Q119" t="s">
        <v>14</v>
      </c>
      <c r="R119" t="s">
        <v>33</v>
      </c>
      <c r="S119" t="s">
        <v>15</v>
      </c>
    </row>
    <row r="120" spans="1:19" x14ac:dyDescent="0.35">
      <c r="A120">
        <v>119</v>
      </c>
      <c r="B120" t="s">
        <v>165</v>
      </c>
      <c r="C120" t="s">
        <v>12</v>
      </c>
      <c r="D120" t="s">
        <v>96</v>
      </c>
      <c r="E120" s="2">
        <v>45603</v>
      </c>
      <c r="F120" s="2" t="str">
        <f>TEXT(Table1[[#This Row],[Order Date]],"YYYY")</f>
        <v>2024</v>
      </c>
      <c r="G120" s="2" t="str">
        <f>TEXT(Table1[[#This Row],[Order Date]],"MMM")</f>
        <v>Nov</v>
      </c>
      <c r="H120" s="2" t="str">
        <f>TEXT(Table1[[#This Row],[Order Date]],"DDD")</f>
        <v>Thu</v>
      </c>
      <c r="I120" s="1">
        <v>45608</v>
      </c>
      <c r="J120" s="4">
        <f>_xlfn.DAYS(Table1[[#This Row],[Delivered Date]],Table1[[#This Row],[Order Date]])</f>
        <v>5</v>
      </c>
      <c r="K120" s="3">
        <v>77</v>
      </c>
      <c r="L120">
        <v>3</v>
      </c>
      <c r="M120" s="3">
        <f>Table1[[#This Row],[Quantity]]*Table1[[#This Row],[Unit Price]]</f>
        <v>231</v>
      </c>
      <c r="N120" s="3">
        <f>Table1[[#This Row],[Revenue]]*Table1[[#This Row],[Cost Percentage]]</f>
        <v>161.69999999999999</v>
      </c>
      <c r="O120" s="3">
        <f>Table1[[#This Row],[Revenue]]-Table1[[#This Row],[Cost]]</f>
        <v>69.300000000000011</v>
      </c>
      <c r="P120" s="3">
        <f>_xlfn.XLOOKUP(Table1[[#This Row],[Product Name]],cost[Product Name],cost[Cost Percentage])</f>
        <v>0.7</v>
      </c>
      <c r="Q120" t="s">
        <v>28</v>
      </c>
      <c r="R120" t="s">
        <v>551</v>
      </c>
      <c r="S120" t="s">
        <v>29</v>
      </c>
    </row>
    <row r="121" spans="1:19" x14ac:dyDescent="0.35">
      <c r="A121">
        <v>120</v>
      </c>
      <c r="B121" t="s">
        <v>166</v>
      </c>
      <c r="C121" t="s">
        <v>24</v>
      </c>
      <c r="D121" t="s">
        <v>70</v>
      </c>
      <c r="E121" s="2">
        <v>45601</v>
      </c>
      <c r="F121" s="2" t="str">
        <f>TEXT(Table1[[#This Row],[Order Date]],"YYYY")</f>
        <v>2024</v>
      </c>
      <c r="G121" s="2" t="str">
        <f>TEXT(Table1[[#This Row],[Order Date]],"MMM")</f>
        <v>Nov</v>
      </c>
      <c r="H121" s="2" t="str">
        <f>TEXT(Table1[[#This Row],[Order Date]],"DDD")</f>
        <v>Tue</v>
      </c>
      <c r="I121" s="1">
        <v>45605</v>
      </c>
      <c r="J121" s="4">
        <f>_xlfn.DAYS(Table1[[#This Row],[Delivered Date]],Table1[[#This Row],[Order Date]])</f>
        <v>4</v>
      </c>
      <c r="K121" s="3">
        <v>111</v>
      </c>
      <c r="L121">
        <v>7</v>
      </c>
      <c r="M121" s="3">
        <f>Table1[[#This Row],[Quantity]]*Table1[[#This Row],[Unit Price]]</f>
        <v>777</v>
      </c>
      <c r="N121" s="3">
        <f>Table1[[#This Row],[Revenue]]*Table1[[#This Row],[Cost Percentage]]</f>
        <v>427.35</v>
      </c>
      <c r="O121" s="3">
        <f>Table1[[#This Row],[Revenue]]-Table1[[#This Row],[Cost]]</f>
        <v>349.65</v>
      </c>
      <c r="P121" s="3">
        <f>_xlfn.XLOOKUP(Table1[[#This Row],[Product Name]],cost[Product Name],cost[Cost Percentage])</f>
        <v>0.55000000000000004</v>
      </c>
      <c r="Q121" t="s">
        <v>28</v>
      </c>
      <c r="R121" t="s">
        <v>549</v>
      </c>
      <c r="S121" t="s">
        <v>46</v>
      </c>
    </row>
    <row r="122" spans="1:19" x14ac:dyDescent="0.35">
      <c r="A122">
        <v>121</v>
      </c>
      <c r="B122" t="s">
        <v>167</v>
      </c>
      <c r="C122" t="s">
        <v>24</v>
      </c>
      <c r="D122" t="s">
        <v>38</v>
      </c>
      <c r="E122" s="2">
        <v>45504</v>
      </c>
      <c r="F122" s="2" t="str">
        <f>TEXT(Table1[[#This Row],[Order Date]],"YYYY")</f>
        <v>2024</v>
      </c>
      <c r="G122" s="2" t="str">
        <f>TEXT(Table1[[#This Row],[Order Date]],"MMM")</f>
        <v>Jul</v>
      </c>
      <c r="H122" s="2" t="str">
        <f>TEXT(Table1[[#This Row],[Order Date]],"DDD")</f>
        <v>Wed</v>
      </c>
      <c r="I122" s="1">
        <v>45509</v>
      </c>
      <c r="J122" s="4">
        <f>_xlfn.DAYS(Table1[[#This Row],[Delivered Date]],Table1[[#This Row],[Order Date]])</f>
        <v>5</v>
      </c>
      <c r="K122" s="3">
        <v>330</v>
      </c>
      <c r="L122">
        <v>2</v>
      </c>
      <c r="M122" s="3">
        <f>Table1[[#This Row],[Quantity]]*Table1[[#This Row],[Unit Price]]</f>
        <v>660</v>
      </c>
      <c r="N122" s="3">
        <f>Table1[[#This Row],[Revenue]]*Table1[[#This Row],[Cost Percentage]]</f>
        <v>330</v>
      </c>
      <c r="O122" s="3">
        <f>Table1[[#This Row],[Revenue]]-Table1[[#This Row],[Cost]]</f>
        <v>330</v>
      </c>
      <c r="P122" s="3">
        <f>_xlfn.XLOOKUP(Table1[[#This Row],[Product Name]],cost[Product Name],cost[Cost Percentage])</f>
        <v>0.5</v>
      </c>
      <c r="Q122" t="s">
        <v>28</v>
      </c>
      <c r="R122" t="s">
        <v>550</v>
      </c>
      <c r="S122" t="s">
        <v>46</v>
      </c>
    </row>
    <row r="123" spans="1:19" x14ac:dyDescent="0.35">
      <c r="A123">
        <v>122</v>
      </c>
      <c r="B123" t="s">
        <v>168</v>
      </c>
      <c r="C123" t="s">
        <v>31</v>
      </c>
      <c r="D123" t="s">
        <v>79</v>
      </c>
      <c r="E123" s="2">
        <v>45370</v>
      </c>
      <c r="F123" s="2" t="str">
        <f>TEXT(Table1[[#This Row],[Order Date]],"YYYY")</f>
        <v>2024</v>
      </c>
      <c r="G123" s="2" t="str">
        <f>TEXT(Table1[[#This Row],[Order Date]],"MMM")</f>
        <v>Mar</v>
      </c>
      <c r="H123" s="2" t="str">
        <f>TEXT(Table1[[#This Row],[Order Date]],"DDD")</f>
        <v>Tue</v>
      </c>
      <c r="I123" s="1">
        <v>45374</v>
      </c>
      <c r="J123" s="4">
        <f>_xlfn.DAYS(Table1[[#This Row],[Delivered Date]],Table1[[#This Row],[Order Date]])</f>
        <v>4</v>
      </c>
      <c r="K123" s="3">
        <v>78</v>
      </c>
      <c r="L123">
        <v>8</v>
      </c>
      <c r="M123" s="3">
        <f>Table1[[#This Row],[Quantity]]*Table1[[#This Row],[Unit Price]]</f>
        <v>624</v>
      </c>
      <c r="N123" s="3">
        <f>Table1[[#This Row],[Revenue]]*Table1[[#This Row],[Cost Percentage]]</f>
        <v>405.6</v>
      </c>
      <c r="O123" s="3">
        <f>Table1[[#This Row],[Revenue]]-Table1[[#This Row],[Cost]]</f>
        <v>218.39999999999998</v>
      </c>
      <c r="P123" s="3">
        <f>_xlfn.XLOOKUP(Table1[[#This Row],[Product Name]],cost[Product Name],cost[Cost Percentage])</f>
        <v>0.65</v>
      </c>
      <c r="Q123" t="s">
        <v>14</v>
      </c>
      <c r="R123" t="s">
        <v>551</v>
      </c>
      <c r="S123" t="s">
        <v>19</v>
      </c>
    </row>
    <row r="124" spans="1:19" x14ac:dyDescent="0.35">
      <c r="A124">
        <v>123</v>
      </c>
      <c r="B124" t="s">
        <v>169</v>
      </c>
      <c r="C124" t="s">
        <v>24</v>
      </c>
      <c r="D124" t="s">
        <v>115</v>
      </c>
      <c r="E124" s="2">
        <v>45482</v>
      </c>
      <c r="F124" s="2" t="str">
        <f>TEXT(Table1[[#This Row],[Order Date]],"YYYY")</f>
        <v>2024</v>
      </c>
      <c r="G124" s="2" t="str">
        <f>TEXT(Table1[[#This Row],[Order Date]],"MMM")</f>
        <v>Jul</v>
      </c>
      <c r="H124" s="2" t="str">
        <f>TEXT(Table1[[#This Row],[Order Date]],"DDD")</f>
        <v>Tue</v>
      </c>
      <c r="I124" s="1">
        <v>45486</v>
      </c>
      <c r="J124" s="4">
        <f>_xlfn.DAYS(Table1[[#This Row],[Delivered Date]],Table1[[#This Row],[Order Date]])</f>
        <v>4</v>
      </c>
      <c r="K124" s="3">
        <v>579</v>
      </c>
      <c r="L124">
        <v>3</v>
      </c>
      <c r="M124" s="3">
        <f>Table1[[#This Row],[Quantity]]*Table1[[#This Row],[Unit Price]]</f>
        <v>1737</v>
      </c>
      <c r="N124" s="3">
        <f>Table1[[#This Row],[Revenue]]*Table1[[#This Row],[Cost Percentage]]</f>
        <v>1042.2</v>
      </c>
      <c r="O124" s="3">
        <f>Table1[[#This Row],[Revenue]]-Table1[[#This Row],[Cost]]</f>
        <v>694.8</v>
      </c>
      <c r="P124" s="3">
        <f>_xlfn.XLOOKUP(Table1[[#This Row],[Product Name]],cost[Product Name],cost[Cost Percentage])</f>
        <v>0.6</v>
      </c>
      <c r="Q124" t="s">
        <v>28</v>
      </c>
      <c r="R124" t="s">
        <v>551</v>
      </c>
      <c r="S124" t="s">
        <v>19</v>
      </c>
    </row>
    <row r="125" spans="1:19" x14ac:dyDescent="0.35">
      <c r="A125">
        <v>124</v>
      </c>
      <c r="B125" t="s">
        <v>170</v>
      </c>
      <c r="C125" t="s">
        <v>17</v>
      </c>
      <c r="D125" t="s">
        <v>56</v>
      </c>
      <c r="E125" s="2">
        <v>45635</v>
      </c>
      <c r="F125" s="2" t="str">
        <f>TEXT(Table1[[#This Row],[Order Date]],"YYYY")</f>
        <v>2024</v>
      </c>
      <c r="G125" s="2" t="str">
        <f>TEXT(Table1[[#This Row],[Order Date]],"MMM")</f>
        <v>Dec</v>
      </c>
      <c r="H125" s="2" t="str">
        <f>TEXT(Table1[[#This Row],[Order Date]],"DDD")</f>
        <v>Mon</v>
      </c>
      <c r="I125" s="1">
        <v>45649</v>
      </c>
      <c r="J125" s="4">
        <f>_xlfn.DAYS(Table1[[#This Row],[Delivered Date]],Table1[[#This Row],[Order Date]])</f>
        <v>14</v>
      </c>
      <c r="K125" s="3">
        <v>430</v>
      </c>
      <c r="L125">
        <v>2</v>
      </c>
      <c r="M125" s="3">
        <f>Table1[[#This Row],[Quantity]]*Table1[[#This Row],[Unit Price]]</f>
        <v>860</v>
      </c>
      <c r="N125" s="3">
        <f>Table1[[#This Row],[Revenue]]*Table1[[#This Row],[Cost Percentage]]</f>
        <v>473.00000000000006</v>
      </c>
      <c r="O125" s="3">
        <f>Table1[[#This Row],[Revenue]]-Table1[[#This Row],[Cost]]</f>
        <v>386.99999999999994</v>
      </c>
      <c r="P125" s="3">
        <f>_xlfn.XLOOKUP(Table1[[#This Row],[Product Name]],cost[Product Name],cost[Cost Percentage])</f>
        <v>0.55000000000000004</v>
      </c>
      <c r="Q125" t="s">
        <v>28</v>
      </c>
      <c r="R125" t="s">
        <v>547</v>
      </c>
      <c r="S125" t="s">
        <v>46</v>
      </c>
    </row>
    <row r="126" spans="1:19" x14ac:dyDescent="0.35">
      <c r="A126">
        <v>125</v>
      </c>
      <c r="B126" t="s">
        <v>171</v>
      </c>
      <c r="C126" t="s">
        <v>12</v>
      </c>
      <c r="D126" t="s">
        <v>96</v>
      </c>
      <c r="E126" s="2">
        <v>45599</v>
      </c>
      <c r="F126" s="2" t="str">
        <f>TEXT(Table1[[#This Row],[Order Date]],"YYYY")</f>
        <v>2024</v>
      </c>
      <c r="G126" s="2" t="str">
        <f>TEXT(Table1[[#This Row],[Order Date]],"MMM")</f>
        <v>Nov</v>
      </c>
      <c r="H126" s="2" t="str">
        <f>TEXT(Table1[[#This Row],[Order Date]],"DDD")</f>
        <v>Sun</v>
      </c>
      <c r="I126" s="1">
        <v>45620</v>
      </c>
      <c r="J126" s="4">
        <f>_xlfn.DAYS(Table1[[#This Row],[Delivered Date]],Table1[[#This Row],[Order Date]])</f>
        <v>21</v>
      </c>
      <c r="K126" s="3">
        <v>370</v>
      </c>
      <c r="L126">
        <v>5</v>
      </c>
      <c r="M126" s="3">
        <f>Table1[[#This Row],[Quantity]]*Table1[[#This Row],[Unit Price]]</f>
        <v>1850</v>
      </c>
      <c r="N126" s="3">
        <f>Table1[[#This Row],[Revenue]]*Table1[[#This Row],[Cost Percentage]]</f>
        <v>1295</v>
      </c>
      <c r="O126" s="3">
        <f>Table1[[#This Row],[Revenue]]-Table1[[#This Row],[Cost]]</f>
        <v>555</v>
      </c>
      <c r="P126" s="3">
        <f>_xlfn.XLOOKUP(Table1[[#This Row],[Product Name]],cost[Product Name],cost[Cost Percentage])</f>
        <v>0.7</v>
      </c>
      <c r="Q126" t="s">
        <v>28</v>
      </c>
      <c r="R126" t="s">
        <v>551</v>
      </c>
      <c r="S126" t="s">
        <v>15</v>
      </c>
    </row>
    <row r="127" spans="1:19" x14ac:dyDescent="0.35">
      <c r="A127">
        <v>126</v>
      </c>
      <c r="B127" t="s">
        <v>172</v>
      </c>
      <c r="C127" t="s">
        <v>17</v>
      </c>
      <c r="D127" t="s">
        <v>56</v>
      </c>
      <c r="E127" s="2">
        <v>45350</v>
      </c>
      <c r="F127" s="2" t="str">
        <f>TEXT(Table1[[#This Row],[Order Date]],"YYYY")</f>
        <v>2024</v>
      </c>
      <c r="G127" s="2" t="str">
        <f>TEXT(Table1[[#This Row],[Order Date]],"MMM")</f>
        <v>Feb</v>
      </c>
      <c r="H127" s="2" t="str">
        <f>TEXT(Table1[[#This Row],[Order Date]],"DDD")</f>
        <v>Wed</v>
      </c>
      <c r="I127" s="1">
        <v>45354</v>
      </c>
      <c r="J127" s="4">
        <f>_xlfn.DAYS(Table1[[#This Row],[Delivered Date]],Table1[[#This Row],[Order Date]])</f>
        <v>4</v>
      </c>
      <c r="K127" s="3">
        <v>597</v>
      </c>
      <c r="L127">
        <v>5</v>
      </c>
      <c r="M127" s="3">
        <f>Table1[[#This Row],[Quantity]]*Table1[[#This Row],[Unit Price]]</f>
        <v>2985</v>
      </c>
      <c r="N127" s="3">
        <f>Table1[[#This Row],[Revenue]]*Table1[[#This Row],[Cost Percentage]]</f>
        <v>1641.7500000000002</v>
      </c>
      <c r="O127" s="3">
        <f>Table1[[#This Row],[Revenue]]-Table1[[#This Row],[Cost]]</f>
        <v>1343.2499999999998</v>
      </c>
      <c r="P127" s="3">
        <f>_xlfn.XLOOKUP(Table1[[#This Row],[Product Name]],cost[Product Name],cost[Cost Percentage])</f>
        <v>0.55000000000000004</v>
      </c>
      <c r="Q127" t="s">
        <v>28</v>
      </c>
      <c r="R127" t="s">
        <v>551</v>
      </c>
      <c r="S127" t="s">
        <v>46</v>
      </c>
    </row>
    <row r="128" spans="1:19" x14ac:dyDescent="0.35">
      <c r="A128">
        <v>127</v>
      </c>
      <c r="B128" t="s">
        <v>173</v>
      </c>
      <c r="C128" t="s">
        <v>17</v>
      </c>
      <c r="D128" t="s">
        <v>60</v>
      </c>
      <c r="E128" s="2">
        <v>45637</v>
      </c>
      <c r="F128" s="2" t="str">
        <f>TEXT(Table1[[#This Row],[Order Date]],"YYYY")</f>
        <v>2024</v>
      </c>
      <c r="G128" s="2" t="str">
        <f>TEXT(Table1[[#This Row],[Order Date]],"MMM")</f>
        <v>Dec</v>
      </c>
      <c r="H128" s="2" t="str">
        <f>TEXT(Table1[[#This Row],[Order Date]],"DDD")</f>
        <v>Wed</v>
      </c>
      <c r="I128" s="1">
        <v>45645</v>
      </c>
      <c r="J128" s="4">
        <f>_xlfn.DAYS(Table1[[#This Row],[Delivered Date]],Table1[[#This Row],[Order Date]])</f>
        <v>8</v>
      </c>
      <c r="K128" s="3">
        <v>36</v>
      </c>
      <c r="L128">
        <v>9</v>
      </c>
      <c r="M128" s="3">
        <f>Table1[[#This Row],[Quantity]]*Table1[[#This Row],[Unit Price]]</f>
        <v>324</v>
      </c>
      <c r="N128" s="3">
        <f>Table1[[#This Row],[Revenue]]*Table1[[#This Row],[Cost Percentage]]</f>
        <v>210.6</v>
      </c>
      <c r="O128" s="3">
        <f>Table1[[#This Row],[Revenue]]-Table1[[#This Row],[Cost]]</f>
        <v>113.4</v>
      </c>
      <c r="P128" s="3">
        <f>_xlfn.XLOOKUP(Table1[[#This Row],[Product Name]],cost[Product Name],cost[Cost Percentage])</f>
        <v>0.65</v>
      </c>
      <c r="Q128" t="s">
        <v>14</v>
      </c>
      <c r="R128" t="s">
        <v>33</v>
      </c>
      <c r="S128" t="s">
        <v>46</v>
      </c>
    </row>
    <row r="129" spans="1:19" x14ac:dyDescent="0.35">
      <c r="A129">
        <v>128</v>
      </c>
      <c r="B129" t="s">
        <v>174</v>
      </c>
      <c r="C129" t="s">
        <v>21</v>
      </c>
      <c r="D129" t="s">
        <v>83</v>
      </c>
      <c r="E129" s="2">
        <v>45651</v>
      </c>
      <c r="F129" s="2" t="str">
        <f>TEXT(Table1[[#This Row],[Order Date]],"YYYY")</f>
        <v>2024</v>
      </c>
      <c r="G129" s="2" t="str">
        <f>TEXT(Table1[[#This Row],[Order Date]],"MMM")</f>
        <v>Dec</v>
      </c>
      <c r="H129" s="2" t="str">
        <f>TEXT(Table1[[#This Row],[Order Date]],"DDD")</f>
        <v>Wed</v>
      </c>
      <c r="I129" s="1">
        <v>45660</v>
      </c>
      <c r="J129" s="4">
        <f>_xlfn.DAYS(Table1[[#This Row],[Delivered Date]],Table1[[#This Row],[Order Date]])</f>
        <v>9</v>
      </c>
      <c r="K129" s="3">
        <v>953</v>
      </c>
      <c r="L129">
        <v>5</v>
      </c>
      <c r="M129" s="3">
        <f>Table1[[#This Row],[Quantity]]*Table1[[#This Row],[Unit Price]]</f>
        <v>4765</v>
      </c>
      <c r="N129" s="3">
        <f>Table1[[#This Row],[Revenue]]*Table1[[#This Row],[Cost Percentage]]</f>
        <v>3812</v>
      </c>
      <c r="O129" s="3">
        <f>Table1[[#This Row],[Revenue]]-Table1[[#This Row],[Cost]]</f>
        <v>953</v>
      </c>
      <c r="P129" s="3">
        <f>_xlfn.XLOOKUP(Table1[[#This Row],[Product Name]],cost[Product Name],cost[Cost Percentage])</f>
        <v>0.8</v>
      </c>
      <c r="Q129" t="s">
        <v>14</v>
      </c>
      <c r="R129" t="s">
        <v>547</v>
      </c>
      <c r="S129" t="s">
        <v>15</v>
      </c>
    </row>
    <row r="130" spans="1:19" x14ac:dyDescent="0.35">
      <c r="A130">
        <v>129</v>
      </c>
      <c r="B130" t="s">
        <v>175</v>
      </c>
      <c r="C130" t="s">
        <v>21</v>
      </c>
      <c r="D130" t="s">
        <v>54</v>
      </c>
      <c r="E130" s="2">
        <v>45581</v>
      </c>
      <c r="F130" s="2" t="str">
        <f>TEXT(Table1[[#This Row],[Order Date]],"YYYY")</f>
        <v>2024</v>
      </c>
      <c r="G130" s="2" t="str">
        <f>TEXT(Table1[[#This Row],[Order Date]],"MMM")</f>
        <v>Oct</v>
      </c>
      <c r="H130" s="2" t="str">
        <f>TEXT(Table1[[#This Row],[Order Date]],"DDD")</f>
        <v>Wed</v>
      </c>
      <c r="I130" s="1">
        <v>45584</v>
      </c>
      <c r="J130" s="4">
        <f>_xlfn.DAYS(Table1[[#This Row],[Delivered Date]],Table1[[#This Row],[Order Date]])</f>
        <v>3</v>
      </c>
      <c r="K130" s="3">
        <v>81</v>
      </c>
      <c r="L130">
        <v>7</v>
      </c>
      <c r="M130" s="3">
        <f>Table1[[#This Row],[Quantity]]*Table1[[#This Row],[Unit Price]]</f>
        <v>567</v>
      </c>
      <c r="N130" s="3">
        <f>Table1[[#This Row],[Revenue]]*Table1[[#This Row],[Cost Percentage]]</f>
        <v>396.9</v>
      </c>
      <c r="O130" s="3">
        <f>Table1[[#This Row],[Revenue]]-Table1[[#This Row],[Cost]]</f>
        <v>170.10000000000002</v>
      </c>
      <c r="P130" s="3">
        <f>_xlfn.XLOOKUP(Table1[[#This Row],[Product Name]],cost[Product Name],cost[Cost Percentage])</f>
        <v>0.7</v>
      </c>
      <c r="Q130" t="s">
        <v>14</v>
      </c>
      <c r="R130" t="s">
        <v>551</v>
      </c>
      <c r="S130" t="s">
        <v>19</v>
      </c>
    </row>
    <row r="131" spans="1:19" x14ac:dyDescent="0.35">
      <c r="A131">
        <v>130</v>
      </c>
      <c r="B131" t="s">
        <v>176</v>
      </c>
      <c r="C131" t="s">
        <v>31</v>
      </c>
      <c r="D131" t="s">
        <v>79</v>
      </c>
      <c r="E131" s="2">
        <v>45582</v>
      </c>
      <c r="F131" s="2" t="str">
        <f>TEXT(Table1[[#This Row],[Order Date]],"YYYY")</f>
        <v>2024</v>
      </c>
      <c r="G131" s="2" t="str">
        <f>TEXT(Table1[[#This Row],[Order Date]],"MMM")</f>
        <v>Oct</v>
      </c>
      <c r="H131" s="2" t="str">
        <f>TEXT(Table1[[#This Row],[Order Date]],"DDD")</f>
        <v>Thu</v>
      </c>
      <c r="I131" s="1">
        <v>45594</v>
      </c>
      <c r="J131" s="4">
        <f>_xlfn.DAYS(Table1[[#This Row],[Delivered Date]],Table1[[#This Row],[Order Date]])</f>
        <v>12</v>
      </c>
      <c r="K131" s="3">
        <v>96</v>
      </c>
      <c r="L131">
        <v>10</v>
      </c>
      <c r="M131" s="3">
        <f>Table1[[#This Row],[Quantity]]*Table1[[#This Row],[Unit Price]]</f>
        <v>960</v>
      </c>
      <c r="N131" s="3">
        <f>Table1[[#This Row],[Revenue]]*Table1[[#This Row],[Cost Percentage]]</f>
        <v>624</v>
      </c>
      <c r="O131" s="3">
        <f>Table1[[#This Row],[Revenue]]-Table1[[#This Row],[Cost]]</f>
        <v>336</v>
      </c>
      <c r="P131" s="3">
        <f>_xlfn.XLOOKUP(Table1[[#This Row],[Product Name]],cost[Product Name],cost[Cost Percentage])</f>
        <v>0.65</v>
      </c>
      <c r="Q131" t="s">
        <v>14</v>
      </c>
      <c r="R131" t="s">
        <v>551</v>
      </c>
      <c r="S131" t="s">
        <v>29</v>
      </c>
    </row>
    <row r="132" spans="1:19" x14ac:dyDescent="0.35">
      <c r="A132">
        <v>131</v>
      </c>
      <c r="B132" t="s">
        <v>177</v>
      </c>
      <c r="C132" t="s">
        <v>17</v>
      </c>
      <c r="D132" t="s">
        <v>44</v>
      </c>
      <c r="E132" s="2">
        <v>45504</v>
      </c>
      <c r="F132" s="2" t="str">
        <f>TEXT(Table1[[#This Row],[Order Date]],"YYYY")</f>
        <v>2024</v>
      </c>
      <c r="G132" s="2" t="str">
        <f>TEXT(Table1[[#This Row],[Order Date]],"MMM")</f>
        <v>Jul</v>
      </c>
      <c r="H132" s="2" t="str">
        <f>TEXT(Table1[[#This Row],[Order Date]],"DDD")</f>
        <v>Wed</v>
      </c>
      <c r="I132" s="1">
        <v>45507</v>
      </c>
      <c r="J132" s="4">
        <f>_xlfn.DAYS(Table1[[#This Row],[Delivered Date]],Table1[[#This Row],[Order Date]])</f>
        <v>3</v>
      </c>
      <c r="K132" s="3">
        <v>230</v>
      </c>
      <c r="L132">
        <v>5</v>
      </c>
      <c r="M132" s="3">
        <f>Table1[[#This Row],[Quantity]]*Table1[[#This Row],[Unit Price]]</f>
        <v>1150</v>
      </c>
      <c r="N132" s="3">
        <f>Table1[[#This Row],[Revenue]]*Table1[[#This Row],[Cost Percentage]]</f>
        <v>690</v>
      </c>
      <c r="O132" s="3">
        <f>Table1[[#This Row],[Revenue]]-Table1[[#This Row],[Cost]]</f>
        <v>460</v>
      </c>
      <c r="P132" s="3">
        <f>_xlfn.XLOOKUP(Table1[[#This Row],[Product Name]],cost[Product Name],cost[Cost Percentage])</f>
        <v>0.6</v>
      </c>
      <c r="Q132" t="s">
        <v>14</v>
      </c>
      <c r="R132" t="s">
        <v>549</v>
      </c>
      <c r="S132" t="s">
        <v>19</v>
      </c>
    </row>
    <row r="133" spans="1:19" x14ac:dyDescent="0.35">
      <c r="A133">
        <v>132</v>
      </c>
      <c r="B133" t="s">
        <v>178</v>
      </c>
      <c r="C133" t="s">
        <v>17</v>
      </c>
      <c r="D133" t="s">
        <v>56</v>
      </c>
      <c r="E133" s="2">
        <v>45315</v>
      </c>
      <c r="F133" s="2" t="str">
        <f>TEXT(Table1[[#This Row],[Order Date]],"YYYY")</f>
        <v>2024</v>
      </c>
      <c r="G133" s="2" t="str">
        <f>TEXT(Table1[[#This Row],[Order Date]],"MMM")</f>
        <v>Jan</v>
      </c>
      <c r="H133" s="2" t="str">
        <f>TEXT(Table1[[#This Row],[Order Date]],"DDD")</f>
        <v>Wed</v>
      </c>
      <c r="I133" s="1">
        <v>45329</v>
      </c>
      <c r="J133" s="4">
        <f>_xlfn.DAYS(Table1[[#This Row],[Delivered Date]],Table1[[#This Row],[Order Date]])</f>
        <v>14</v>
      </c>
      <c r="K133" s="3">
        <v>414</v>
      </c>
      <c r="L133">
        <v>4</v>
      </c>
      <c r="M133" s="3">
        <f>Table1[[#This Row],[Quantity]]*Table1[[#This Row],[Unit Price]]</f>
        <v>1656</v>
      </c>
      <c r="N133" s="3">
        <f>Table1[[#This Row],[Revenue]]*Table1[[#This Row],[Cost Percentage]]</f>
        <v>910.80000000000007</v>
      </c>
      <c r="O133" s="3">
        <f>Table1[[#This Row],[Revenue]]-Table1[[#This Row],[Cost]]</f>
        <v>745.19999999999993</v>
      </c>
      <c r="P133" s="3">
        <f>_xlfn.XLOOKUP(Table1[[#This Row],[Product Name]],cost[Product Name],cost[Cost Percentage])</f>
        <v>0.55000000000000004</v>
      </c>
      <c r="Q133" t="s">
        <v>14</v>
      </c>
      <c r="R133" t="s">
        <v>33</v>
      </c>
      <c r="S133" t="s">
        <v>15</v>
      </c>
    </row>
    <row r="134" spans="1:19" x14ac:dyDescent="0.35">
      <c r="A134">
        <v>133</v>
      </c>
      <c r="B134" t="s">
        <v>179</v>
      </c>
      <c r="C134" t="s">
        <v>12</v>
      </c>
      <c r="D134" t="s">
        <v>13</v>
      </c>
      <c r="E134" s="2">
        <v>45546</v>
      </c>
      <c r="F134" s="2" t="str">
        <f>TEXT(Table1[[#This Row],[Order Date]],"YYYY")</f>
        <v>2024</v>
      </c>
      <c r="G134" s="2" t="str">
        <f>TEXT(Table1[[#This Row],[Order Date]],"MMM")</f>
        <v>Sep</v>
      </c>
      <c r="H134" s="2" t="str">
        <f>TEXT(Table1[[#This Row],[Order Date]],"DDD")</f>
        <v>Wed</v>
      </c>
      <c r="I134" s="1">
        <v>45559</v>
      </c>
      <c r="J134" s="4">
        <f>_xlfn.DAYS(Table1[[#This Row],[Delivered Date]],Table1[[#This Row],[Order Date]])</f>
        <v>13</v>
      </c>
      <c r="K134" s="3">
        <v>189</v>
      </c>
      <c r="L134">
        <v>7</v>
      </c>
      <c r="M134" s="3">
        <f>Table1[[#This Row],[Quantity]]*Table1[[#This Row],[Unit Price]]</f>
        <v>1323</v>
      </c>
      <c r="N134" s="3">
        <f>Table1[[#This Row],[Revenue]]*Table1[[#This Row],[Cost Percentage]]</f>
        <v>992.25</v>
      </c>
      <c r="O134" s="3">
        <f>Table1[[#This Row],[Revenue]]-Table1[[#This Row],[Cost]]</f>
        <v>330.75</v>
      </c>
      <c r="P134" s="3">
        <f>_xlfn.XLOOKUP(Table1[[#This Row],[Product Name]],cost[Product Name],cost[Cost Percentage])</f>
        <v>0.75</v>
      </c>
      <c r="Q134" t="s">
        <v>28</v>
      </c>
      <c r="R134" t="s">
        <v>551</v>
      </c>
      <c r="S134" t="s">
        <v>19</v>
      </c>
    </row>
    <row r="135" spans="1:19" x14ac:dyDescent="0.35">
      <c r="A135">
        <v>134</v>
      </c>
      <c r="B135" t="s">
        <v>180</v>
      </c>
      <c r="C135" t="s">
        <v>24</v>
      </c>
      <c r="D135" t="s">
        <v>25</v>
      </c>
      <c r="E135" s="2">
        <v>45350</v>
      </c>
      <c r="F135" s="2" t="str">
        <f>TEXT(Table1[[#This Row],[Order Date]],"YYYY")</f>
        <v>2024</v>
      </c>
      <c r="G135" s="2" t="str">
        <f>TEXT(Table1[[#This Row],[Order Date]],"MMM")</f>
        <v>Feb</v>
      </c>
      <c r="H135" s="2" t="str">
        <f>TEXT(Table1[[#This Row],[Order Date]],"DDD")</f>
        <v>Wed</v>
      </c>
      <c r="I135" s="1">
        <v>45356</v>
      </c>
      <c r="J135" s="4">
        <f>_xlfn.DAYS(Table1[[#This Row],[Delivered Date]],Table1[[#This Row],[Order Date]])</f>
        <v>6</v>
      </c>
      <c r="K135" s="3">
        <v>31</v>
      </c>
      <c r="L135">
        <v>7</v>
      </c>
      <c r="M135" s="3">
        <f>Table1[[#This Row],[Quantity]]*Table1[[#This Row],[Unit Price]]</f>
        <v>217</v>
      </c>
      <c r="N135" s="3">
        <f>Table1[[#This Row],[Revenue]]*Table1[[#This Row],[Cost Percentage]]</f>
        <v>119.35000000000001</v>
      </c>
      <c r="O135" s="3">
        <f>Table1[[#This Row],[Revenue]]-Table1[[#This Row],[Cost]]</f>
        <v>97.649999999999991</v>
      </c>
      <c r="P135" s="3">
        <f>_xlfn.XLOOKUP(Table1[[#This Row],[Product Name]],cost[Product Name],cost[Cost Percentage])</f>
        <v>0.55000000000000004</v>
      </c>
      <c r="Q135" t="s">
        <v>28</v>
      </c>
      <c r="R135" t="s">
        <v>547</v>
      </c>
      <c r="S135" t="s">
        <v>19</v>
      </c>
    </row>
    <row r="136" spans="1:19" x14ac:dyDescent="0.35">
      <c r="A136">
        <v>135</v>
      </c>
      <c r="B136" t="s">
        <v>181</v>
      </c>
      <c r="C136" t="s">
        <v>17</v>
      </c>
      <c r="D136" t="s">
        <v>44</v>
      </c>
      <c r="E136" s="2">
        <v>45560</v>
      </c>
      <c r="F136" s="2" t="str">
        <f>TEXT(Table1[[#This Row],[Order Date]],"YYYY")</f>
        <v>2024</v>
      </c>
      <c r="G136" s="2" t="str">
        <f>TEXT(Table1[[#This Row],[Order Date]],"MMM")</f>
        <v>Sep</v>
      </c>
      <c r="H136" s="2" t="str">
        <f>TEXT(Table1[[#This Row],[Order Date]],"DDD")</f>
        <v>Wed</v>
      </c>
      <c r="I136" s="1">
        <v>45572</v>
      </c>
      <c r="J136" s="4">
        <f>_xlfn.DAYS(Table1[[#This Row],[Delivered Date]],Table1[[#This Row],[Order Date]])</f>
        <v>12</v>
      </c>
      <c r="K136" s="3">
        <v>415</v>
      </c>
      <c r="L136">
        <v>2</v>
      </c>
      <c r="M136" s="3">
        <f>Table1[[#This Row],[Quantity]]*Table1[[#This Row],[Unit Price]]</f>
        <v>830</v>
      </c>
      <c r="N136" s="3">
        <f>Table1[[#This Row],[Revenue]]*Table1[[#This Row],[Cost Percentage]]</f>
        <v>498</v>
      </c>
      <c r="O136" s="3">
        <f>Table1[[#This Row],[Revenue]]-Table1[[#This Row],[Cost]]</f>
        <v>332</v>
      </c>
      <c r="P136" s="3">
        <f>_xlfn.XLOOKUP(Table1[[#This Row],[Product Name]],cost[Product Name],cost[Cost Percentage])</f>
        <v>0.6</v>
      </c>
      <c r="Q136" t="s">
        <v>28</v>
      </c>
      <c r="R136" t="s">
        <v>549</v>
      </c>
      <c r="S136" t="s">
        <v>29</v>
      </c>
    </row>
    <row r="137" spans="1:19" x14ac:dyDescent="0.35">
      <c r="A137">
        <v>136</v>
      </c>
      <c r="B137" t="s">
        <v>182</v>
      </c>
      <c r="C137" t="s">
        <v>31</v>
      </c>
      <c r="D137" t="s">
        <v>42</v>
      </c>
      <c r="E137" s="2">
        <v>45462</v>
      </c>
      <c r="F137" s="2" t="str">
        <f>TEXT(Table1[[#This Row],[Order Date]],"YYYY")</f>
        <v>2024</v>
      </c>
      <c r="G137" s="2" t="str">
        <f>TEXT(Table1[[#This Row],[Order Date]],"MMM")</f>
        <v>Jun</v>
      </c>
      <c r="H137" s="2" t="str">
        <f>TEXT(Table1[[#This Row],[Order Date]],"DDD")</f>
        <v>Wed</v>
      </c>
      <c r="I137" s="1">
        <v>45469</v>
      </c>
      <c r="J137" s="4">
        <f>_xlfn.DAYS(Table1[[#This Row],[Delivered Date]],Table1[[#This Row],[Order Date]])</f>
        <v>7</v>
      </c>
      <c r="K137" s="3">
        <v>88</v>
      </c>
      <c r="L137">
        <v>3</v>
      </c>
      <c r="M137" s="3">
        <f>Table1[[#This Row],[Quantity]]*Table1[[#This Row],[Unit Price]]</f>
        <v>264</v>
      </c>
      <c r="N137" s="3">
        <f>Table1[[#This Row],[Revenue]]*Table1[[#This Row],[Cost Percentage]]</f>
        <v>171.6</v>
      </c>
      <c r="O137" s="3">
        <f>Table1[[#This Row],[Revenue]]-Table1[[#This Row],[Cost]]</f>
        <v>92.4</v>
      </c>
      <c r="P137" s="3">
        <f>_xlfn.XLOOKUP(Table1[[#This Row],[Product Name]],cost[Product Name],cost[Cost Percentage])</f>
        <v>0.65</v>
      </c>
      <c r="Q137" t="s">
        <v>28</v>
      </c>
      <c r="R137" t="s">
        <v>33</v>
      </c>
      <c r="S137" t="s">
        <v>15</v>
      </c>
    </row>
    <row r="138" spans="1:19" x14ac:dyDescent="0.35">
      <c r="A138">
        <v>137</v>
      </c>
      <c r="B138" t="s">
        <v>183</v>
      </c>
      <c r="C138" t="s">
        <v>17</v>
      </c>
      <c r="D138" t="s">
        <v>64</v>
      </c>
      <c r="E138" s="2">
        <v>45470</v>
      </c>
      <c r="F138" s="2" t="str">
        <f>TEXT(Table1[[#This Row],[Order Date]],"YYYY")</f>
        <v>2024</v>
      </c>
      <c r="G138" s="2" t="str">
        <f>TEXT(Table1[[#This Row],[Order Date]],"MMM")</f>
        <v>Jun</v>
      </c>
      <c r="H138" s="2" t="str">
        <f>TEXT(Table1[[#This Row],[Order Date]],"DDD")</f>
        <v>Thu</v>
      </c>
      <c r="I138" s="1">
        <v>45478</v>
      </c>
      <c r="J138" s="4">
        <f>_xlfn.DAYS(Table1[[#This Row],[Delivered Date]],Table1[[#This Row],[Order Date]])</f>
        <v>8</v>
      </c>
      <c r="K138" s="3">
        <v>754</v>
      </c>
      <c r="L138">
        <v>6</v>
      </c>
      <c r="M138" s="3">
        <f>Table1[[#This Row],[Quantity]]*Table1[[#This Row],[Unit Price]]</f>
        <v>4524</v>
      </c>
      <c r="N138" s="3">
        <f>Table1[[#This Row],[Revenue]]*Table1[[#This Row],[Cost Percentage]]</f>
        <v>2262</v>
      </c>
      <c r="O138" s="3">
        <f>Table1[[#This Row],[Revenue]]-Table1[[#This Row],[Cost]]</f>
        <v>2262</v>
      </c>
      <c r="P138" s="3">
        <f>_xlfn.XLOOKUP(Table1[[#This Row],[Product Name]],cost[Product Name],cost[Cost Percentage])</f>
        <v>0.5</v>
      </c>
      <c r="Q138" t="s">
        <v>14</v>
      </c>
      <c r="R138" t="s">
        <v>549</v>
      </c>
      <c r="S138" t="s">
        <v>15</v>
      </c>
    </row>
    <row r="139" spans="1:19" x14ac:dyDescent="0.35">
      <c r="A139">
        <v>138</v>
      </c>
      <c r="B139" t="s">
        <v>184</v>
      </c>
      <c r="C139" t="s">
        <v>12</v>
      </c>
      <c r="D139" t="s">
        <v>58</v>
      </c>
      <c r="E139" s="2">
        <v>45423</v>
      </c>
      <c r="F139" s="2" t="str">
        <f>TEXT(Table1[[#This Row],[Order Date]],"YYYY")</f>
        <v>2024</v>
      </c>
      <c r="G139" s="2" t="str">
        <f>TEXT(Table1[[#This Row],[Order Date]],"MMM")</f>
        <v>May</v>
      </c>
      <c r="H139" s="2" t="str">
        <f>TEXT(Table1[[#This Row],[Order Date]],"DDD")</f>
        <v>Sat</v>
      </c>
      <c r="I139" s="1">
        <v>45435</v>
      </c>
      <c r="J139" s="4">
        <f>_xlfn.DAYS(Table1[[#This Row],[Delivered Date]],Table1[[#This Row],[Order Date]])</f>
        <v>12</v>
      </c>
      <c r="K139" s="3">
        <v>187</v>
      </c>
      <c r="L139">
        <v>4</v>
      </c>
      <c r="M139" s="3">
        <f>Table1[[#This Row],[Quantity]]*Table1[[#This Row],[Unit Price]]</f>
        <v>748</v>
      </c>
      <c r="N139" s="3">
        <f>Table1[[#This Row],[Revenue]]*Table1[[#This Row],[Cost Percentage]]</f>
        <v>635.79999999999995</v>
      </c>
      <c r="O139" s="3">
        <f>Table1[[#This Row],[Revenue]]-Table1[[#This Row],[Cost]]</f>
        <v>112.20000000000005</v>
      </c>
      <c r="P139" s="3">
        <f>_xlfn.XLOOKUP(Table1[[#This Row],[Product Name]],cost[Product Name],cost[Cost Percentage])</f>
        <v>0.85</v>
      </c>
      <c r="Q139" t="s">
        <v>28</v>
      </c>
      <c r="R139" t="s">
        <v>33</v>
      </c>
      <c r="S139" t="s">
        <v>15</v>
      </c>
    </row>
    <row r="140" spans="1:19" x14ac:dyDescent="0.35">
      <c r="A140">
        <v>139</v>
      </c>
      <c r="B140" t="s">
        <v>185</v>
      </c>
      <c r="C140" t="s">
        <v>12</v>
      </c>
      <c r="D140" t="s">
        <v>58</v>
      </c>
      <c r="E140" s="2">
        <v>45613</v>
      </c>
      <c r="F140" s="2" t="str">
        <f>TEXT(Table1[[#This Row],[Order Date]],"YYYY")</f>
        <v>2024</v>
      </c>
      <c r="G140" s="2" t="str">
        <f>TEXT(Table1[[#This Row],[Order Date]],"MMM")</f>
        <v>Nov</v>
      </c>
      <c r="H140" s="2" t="str">
        <f>TEXT(Table1[[#This Row],[Order Date]],"DDD")</f>
        <v>Sun</v>
      </c>
      <c r="I140" s="1">
        <v>45623</v>
      </c>
      <c r="J140" s="4">
        <f>_xlfn.DAYS(Table1[[#This Row],[Delivered Date]],Table1[[#This Row],[Order Date]])</f>
        <v>10</v>
      </c>
      <c r="K140" s="3">
        <v>485</v>
      </c>
      <c r="L140">
        <v>8</v>
      </c>
      <c r="M140" s="3">
        <f>Table1[[#This Row],[Quantity]]*Table1[[#This Row],[Unit Price]]</f>
        <v>3880</v>
      </c>
      <c r="N140" s="3">
        <f>Table1[[#This Row],[Revenue]]*Table1[[#This Row],[Cost Percentage]]</f>
        <v>3298</v>
      </c>
      <c r="O140" s="3">
        <f>Table1[[#This Row],[Revenue]]-Table1[[#This Row],[Cost]]</f>
        <v>582</v>
      </c>
      <c r="P140" s="3">
        <f>_xlfn.XLOOKUP(Table1[[#This Row],[Product Name]],cost[Product Name],cost[Cost Percentage])</f>
        <v>0.85</v>
      </c>
      <c r="Q140" t="s">
        <v>28</v>
      </c>
      <c r="R140" t="s">
        <v>549</v>
      </c>
      <c r="S140" t="s">
        <v>46</v>
      </c>
    </row>
    <row r="141" spans="1:19" x14ac:dyDescent="0.35">
      <c r="A141">
        <v>140</v>
      </c>
      <c r="B141" t="s">
        <v>186</v>
      </c>
      <c r="C141" t="s">
        <v>24</v>
      </c>
      <c r="D141" t="s">
        <v>70</v>
      </c>
      <c r="E141" s="2">
        <v>45621</v>
      </c>
      <c r="F141" s="2" t="str">
        <f>TEXT(Table1[[#This Row],[Order Date]],"YYYY")</f>
        <v>2024</v>
      </c>
      <c r="G141" s="2" t="str">
        <f>TEXT(Table1[[#This Row],[Order Date]],"MMM")</f>
        <v>Nov</v>
      </c>
      <c r="H141" s="2" t="str">
        <f>TEXT(Table1[[#This Row],[Order Date]],"DDD")</f>
        <v>Mon</v>
      </c>
      <c r="I141" s="1">
        <v>45624</v>
      </c>
      <c r="J141" s="4">
        <f>_xlfn.DAYS(Table1[[#This Row],[Delivered Date]],Table1[[#This Row],[Order Date]])</f>
        <v>3</v>
      </c>
      <c r="K141" s="3">
        <v>340</v>
      </c>
      <c r="L141">
        <v>10</v>
      </c>
      <c r="M141" s="3">
        <f>Table1[[#This Row],[Quantity]]*Table1[[#This Row],[Unit Price]]</f>
        <v>3400</v>
      </c>
      <c r="N141" s="3">
        <f>Table1[[#This Row],[Revenue]]*Table1[[#This Row],[Cost Percentage]]</f>
        <v>1870.0000000000002</v>
      </c>
      <c r="O141" s="3">
        <f>Table1[[#This Row],[Revenue]]-Table1[[#This Row],[Cost]]</f>
        <v>1529.9999999999998</v>
      </c>
      <c r="P141" s="3">
        <f>_xlfn.XLOOKUP(Table1[[#This Row],[Product Name]],cost[Product Name],cost[Cost Percentage])</f>
        <v>0.55000000000000004</v>
      </c>
      <c r="Q141" t="s">
        <v>14</v>
      </c>
      <c r="R141" t="s">
        <v>549</v>
      </c>
      <c r="S141" t="s">
        <v>29</v>
      </c>
    </row>
    <row r="142" spans="1:19" x14ac:dyDescent="0.35">
      <c r="A142">
        <v>141</v>
      </c>
      <c r="B142" t="s">
        <v>187</v>
      </c>
      <c r="C142" t="s">
        <v>24</v>
      </c>
      <c r="D142" t="s">
        <v>115</v>
      </c>
      <c r="E142" s="2">
        <v>45532</v>
      </c>
      <c r="F142" s="2" t="str">
        <f>TEXT(Table1[[#This Row],[Order Date]],"YYYY")</f>
        <v>2024</v>
      </c>
      <c r="G142" s="2" t="str">
        <f>TEXT(Table1[[#This Row],[Order Date]],"MMM")</f>
        <v>Aug</v>
      </c>
      <c r="H142" s="2" t="str">
        <f>TEXT(Table1[[#This Row],[Order Date]],"DDD")</f>
        <v>Wed</v>
      </c>
      <c r="I142" s="1">
        <v>45543</v>
      </c>
      <c r="J142" s="4">
        <f>_xlfn.DAYS(Table1[[#This Row],[Delivered Date]],Table1[[#This Row],[Order Date]])</f>
        <v>11</v>
      </c>
      <c r="K142" s="3">
        <v>656</v>
      </c>
      <c r="L142">
        <v>8</v>
      </c>
      <c r="M142" s="3">
        <f>Table1[[#This Row],[Quantity]]*Table1[[#This Row],[Unit Price]]</f>
        <v>5248</v>
      </c>
      <c r="N142" s="3">
        <f>Table1[[#This Row],[Revenue]]*Table1[[#This Row],[Cost Percentage]]</f>
        <v>3148.7999999999997</v>
      </c>
      <c r="O142" s="3">
        <f>Table1[[#This Row],[Revenue]]-Table1[[#This Row],[Cost]]</f>
        <v>2099.2000000000003</v>
      </c>
      <c r="P142" s="3">
        <f>_xlfn.XLOOKUP(Table1[[#This Row],[Product Name]],cost[Product Name],cost[Cost Percentage])</f>
        <v>0.6</v>
      </c>
      <c r="Q142" t="s">
        <v>28</v>
      </c>
      <c r="R142" t="s">
        <v>547</v>
      </c>
      <c r="S142" t="s">
        <v>15</v>
      </c>
    </row>
    <row r="143" spans="1:19" x14ac:dyDescent="0.35">
      <c r="A143">
        <v>142</v>
      </c>
      <c r="B143" t="s">
        <v>188</v>
      </c>
      <c r="C143" t="s">
        <v>12</v>
      </c>
      <c r="D143" t="s">
        <v>96</v>
      </c>
      <c r="E143" s="2">
        <v>45551</v>
      </c>
      <c r="F143" s="2" t="str">
        <f>TEXT(Table1[[#This Row],[Order Date]],"YYYY")</f>
        <v>2024</v>
      </c>
      <c r="G143" s="2" t="str">
        <f>TEXT(Table1[[#This Row],[Order Date]],"MMM")</f>
        <v>Sep</v>
      </c>
      <c r="H143" s="2" t="str">
        <f>TEXT(Table1[[#This Row],[Order Date]],"DDD")</f>
        <v>Mon</v>
      </c>
      <c r="I143" s="1">
        <v>45555</v>
      </c>
      <c r="J143" s="4">
        <f>_xlfn.DAYS(Table1[[#This Row],[Delivered Date]],Table1[[#This Row],[Order Date]])</f>
        <v>4</v>
      </c>
      <c r="K143" s="3">
        <v>327</v>
      </c>
      <c r="L143">
        <v>2</v>
      </c>
      <c r="M143" s="3">
        <f>Table1[[#This Row],[Quantity]]*Table1[[#This Row],[Unit Price]]</f>
        <v>654</v>
      </c>
      <c r="N143" s="3">
        <f>Table1[[#This Row],[Revenue]]*Table1[[#This Row],[Cost Percentage]]</f>
        <v>457.79999999999995</v>
      </c>
      <c r="O143" s="3">
        <f>Table1[[#This Row],[Revenue]]-Table1[[#This Row],[Cost]]</f>
        <v>196.20000000000005</v>
      </c>
      <c r="P143" s="3">
        <f>_xlfn.XLOOKUP(Table1[[#This Row],[Product Name]],cost[Product Name],cost[Cost Percentage])</f>
        <v>0.7</v>
      </c>
      <c r="Q143" t="s">
        <v>14</v>
      </c>
      <c r="R143" t="s">
        <v>550</v>
      </c>
      <c r="S143" t="s">
        <v>46</v>
      </c>
    </row>
    <row r="144" spans="1:19" x14ac:dyDescent="0.35">
      <c r="A144">
        <v>143</v>
      </c>
      <c r="B144" t="s">
        <v>189</v>
      </c>
      <c r="C144" t="s">
        <v>12</v>
      </c>
      <c r="D144" t="s">
        <v>96</v>
      </c>
      <c r="E144" s="2">
        <v>45438</v>
      </c>
      <c r="F144" s="2" t="str">
        <f>TEXT(Table1[[#This Row],[Order Date]],"YYYY")</f>
        <v>2024</v>
      </c>
      <c r="G144" s="2" t="str">
        <f>TEXT(Table1[[#This Row],[Order Date]],"MMM")</f>
        <v>May</v>
      </c>
      <c r="H144" s="2" t="str">
        <f>TEXT(Table1[[#This Row],[Order Date]],"DDD")</f>
        <v>Sun</v>
      </c>
      <c r="I144" s="1">
        <v>45444</v>
      </c>
      <c r="J144" s="4">
        <f>_xlfn.DAYS(Table1[[#This Row],[Delivered Date]],Table1[[#This Row],[Order Date]])</f>
        <v>6</v>
      </c>
      <c r="K144" s="3">
        <v>670</v>
      </c>
      <c r="L144">
        <v>2</v>
      </c>
      <c r="M144" s="3">
        <f>Table1[[#This Row],[Quantity]]*Table1[[#This Row],[Unit Price]]</f>
        <v>1340</v>
      </c>
      <c r="N144" s="3">
        <f>Table1[[#This Row],[Revenue]]*Table1[[#This Row],[Cost Percentage]]</f>
        <v>937.99999999999989</v>
      </c>
      <c r="O144" s="3">
        <f>Table1[[#This Row],[Revenue]]-Table1[[#This Row],[Cost]]</f>
        <v>402.00000000000011</v>
      </c>
      <c r="P144" s="3">
        <f>_xlfn.XLOOKUP(Table1[[#This Row],[Product Name]],cost[Product Name],cost[Cost Percentage])</f>
        <v>0.7</v>
      </c>
      <c r="Q144" t="s">
        <v>28</v>
      </c>
      <c r="R144" t="s">
        <v>549</v>
      </c>
      <c r="S144" t="s">
        <v>19</v>
      </c>
    </row>
    <row r="145" spans="1:19" x14ac:dyDescent="0.35">
      <c r="A145">
        <v>144</v>
      </c>
      <c r="B145" t="s">
        <v>190</v>
      </c>
      <c r="C145" t="s">
        <v>17</v>
      </c>
      <c r="D145" t="s">
        <v>64</v>
      </c>
      <c r="E145" s="2">
        <v>45456</v>
      </c>
      <c r="F145" s="2" t="str">
        <f>TEXT(Table1[[#This Row],[Order Date]],"YYYY")</f>
        <v>2024</v>
      </c>
      <c r="G145" s="2" t="str">
        <f>TEXT(Table1[[#This Row],[Order Date]],"MMM")</f>
        <v>Jun</v>
      </c>
      <c r="H145" s="2" t="str">
        <f>TEXT(Table1[[#This Row],[Order Date]],"DDD")</f>
        <v>Thu</v>
      </c>
      <c r="I145" s="1">
        <v>45461</v>
      </c>
      <c r="J145" s="4">
        <f>_xlfn.DAYS(Table1[[#This Row],[Delivered Date]],Table1[[#This Row],[Order Date]])</f>
        <v>5</v>
      </c>
      <c r="K145" s="3">
        <v>497</v>
      </c>
      <c r="L145">
        <v>10</v>
      </c>
      <c r="M145" s="3">
        <f>Table1[[#This Row],[Quantity]]*Table1[[#This Row],[Unit Price]]</f>
        <v>4970</v>
      </c>
      <c r="N145" s="3">
        <f>Table1[[#This Row],[Revenue]]*Table1[[#This Row],[Cost Percentage]]</f>
        <v>2485</v>
      </c>
      <c r="O145" s="3">
        <f>Table1[[#This Row],[Revenue]]-Table1[[#This Row],[Cost]]</f>
        <v>2485</v>
      </c>
      <c r="P145" s="3">
        <f>_xlfn.XLOOKUP(Table1[[#This Row],[Product Name]],cost[Product Name],cost[Cost Percentage])</f>
        <v>0.5</v>
      </c>
      <c r="Q145" t="s">
        <v>14</v>
      </c>
      <c r="R145" t="s">
        <v>33</v>
      </c>
      <c r="S145" t="s">
        <v>46</v>
      </c>
    </row>
    <row r="146" spans="1:19" x14ac:dyDescent="0.35">
      <c r="A146">
        <v>145</v>
      </c>
      <c r="B146" t="s">
        <v>191</v>
      </c>
      <c r="C146" t="s">
        <v>24</v>
      </c>
      <c r="D146" t="s">
        <v>115</v>
      </c>
      <c r="E146" s="2">
        <v>45467</v>
      </c>
      <c r="F146" s="2" t="str">
        <f>TEXT(Table1[[#This Row],[Order Date]],"YYYY")</f>
        <v>2024</v>
      </c>
      <c r="G146" s="2" t="str">
        <f>TEXT(Table1[[#This Row],[Order Date]],"MMM")</f>
        <v>Jun</v>
      </c>
      <c r="H146" s="2" t="str">
        <f>TEXT(Table1[[#This Row],[Order Date]],"DDD")</f>
        <v>Mon</v>
      </c>
      <c r="I146" s="1">
        <v>45476</v>
      </c>
      <c r="J146" s="4">
        <f>_xlfn.DAYS(Table1[[#This Row],[Delivered Date]],Table1[[#This Row],[Order Date]])</f>
        <v>9</v>
      </c>
      <c r="K146" s="3">
        <v>526</v>
      </c>
      <c r="L146">
        <v>2</v>
      </c>
      <c r="M146" s="3">
        <f>Table1[[#This Row],[Quantity]]*Table1[[#This Row],[Unit Price]]</f>
        <v>1052</v>
      </c>
      <c r="N146" s="3">
        <f>Table1[[#This Row],[Revenue]]*Table1[[#This Row],[Cost Percentage]]</f>
        <v>631.19999999999993</v>
      </c>
      <c r="O146" s="3">
        <f>Table1[[#This Row],[Revenue]]-Table1[[#This Row],[Cost]]</f>
        <v>420.80000000000007</v>
      </c>
      <c r="P146" s="3">
        <f>_xlfn.XLOOKUP(Table1[[#This Row],[Product Name]],cost[Product Name],cost[Cost Percentage])</f>
        <v>0.6</v>
      </c>
      <c r="Q146" t="s">
        <v>14</v>
      </c>
      <c r="R146" t="s">
        <v>33</v>
      </c>
      <c r="S146" t="s">
        <v>29</v>
      </c>
    </row>
    <row r="147" spans="1:19" x14ac:dyDescent="0.35">
      <c r="A147">
        <v>146</v>
      </c>
      <c r="B147" t="s">
        <v>192</v>
      </c>
      <c r="C147" t="s">
        <v>31</v>
      </c>
      <c r="D147" t="s">
        <v>79</v>
      </c>
      <c r="E147" s="2">
        <v>45490</v>
      </c>
      <c r="F147" s="2" t="str">
        <f>TEXT(Table1[[#This Row],[Order Date]],"YYYY")</f>
        <v>2024</v>
      </c>
      <c r="G147" s="2" t="str">
        <f>TEXT(Table1[[#This Row],[Order Date]],"MMM")</f>
        <v>Jul</v>
      </c>
      <c r="H147" s="2" t="str">
        <f>TEXT(Table1[[#This Row],[Order Date]],"DDD")</f>
        <v>Wed</v>
      </c>
      <c r="I147" s="1">
        <v>45504</v>
      </c>
      <c r="J147" s="4">
        <f>_xlfn.DAYS(Table1[[#This Row],[Delivered Date]],Table1[[#This Row],[Order Date]])</f>
        <v>14</v>
      </c>
      <c r="K147" s="3">
        <v>803</v>
      </c>
      <c r="L147">
        <v>7</v>
      </c>
      <c r="M147" s="3">
        <f>Table1[[#This Row],[Quantity]]*Table1[[#This Row],[Unit Price]]</f>
        <v>5621</v>
      </c>
      <c r="N147" s="3">
        <f>Table1[[#This Row],[Revenue]]*Table1[[#This Row],[Cost Percentage]]</f>
        <v>3653.65</v>
      </c>
      <c r="O147" s="3">
        <f>Table1[[#This Row],[Revenue]]-Table1[[#This Row],[Cost]]</f>
        <v>1967.35</v>
      </c>
      <c r="P147" s="3">
        <f>_xlfn.XLOOKUP(Table1[[#This Row],[Product Name]],cost[Product Name],cost[Cost Percentage])</f>
        <v>0.65</v>
      </c>
      <c r="Q147" t="s">
        <v>14</v>
      </c>
      <c r="R147" t="s">
        <v>547</v>
      </c>
      <c r="S147" t="s">
        <v>15</v>
      </c>
    </row>
    <row r="148" spans="1:19" x14ac:dyDescent="0.35">
      <c r="A148">
        <v>147</v>
      </c>
      <c r="B148" t="s">
        <v>193</v>
      </c>
      <c r="C148" t="s">
        <v>31</v>
      </c>
      <c r="D148" t="s">
        <v>50</v>
      </c>
      <c r="E148" s="2">
        <v>45358</v>
      </c>
      <c r="F148" s="2" t="str">
        <f>TEXT(Table1[[#This Row],[Order Date]],"YYYY")</f>
        <v>2024</v>
      </c>
      <c r="G148" s="2" t="str">
        <f>TEXT(Table1[[#This Row],[Order Date]],"MMM")</f>
        <v>Mar</v>
      </c>
      <c r="H148" s="2" t="str">
        <f>TEXT(Table1[[#This Row],[Order Date]],"DDD")</f>
        <v>Thu</v>
      </c>
      <c r="I148" s="1">
        <v>45364</v>
      </c>
      <c r="J148" s="4">
        <f>_xlfn.DAYS(Table1[[#This Row],[Delivered Date]],Table1[[#This Row],[Order Date]])</f>
        <v>6</v>
      </c>
      <c r="K148" s="3">
        <v>735</v>
      </c>
      <c r="L148">
        <v>10</v>
      </c>
      <c r="M148" s="3">
        <f>Table1[[#This Row],[Quantity]]*Table1[[#This Row],[Unit Price]]</f>
        <v>7350</v>
      </c>
      <c r="N148" s="3">
        <f>Table1[[#This Row],[Revenue]]*Table1[[#This Row],[Cost Percentage]]</f>
        <v>5145</v>
      </c>
      <c r="O148" s="3">
        <f>Table1[[#This Row],[Revenue]]-Table1[[#This Row],[Cost]]</f>
        <v>2205</v>
      </c>
      <c r="P148" s="3">
        <f>_xlfn.XLOOKUP(Table1[[#This Row],[Product Name]],cost[Product Name],cost[Cost Percentage])</f>
        <v>0.7</v>
      </c>
      <c r="Q148" t="s">
        <v>28</v>
      </c>
      <c r="R148" t="s">
        <v>551</v>
      </c>
      <c r="S148" t="s">
        <v>19</v>
      </c>
    </row>
    <row r="149" spans="1:19" x14ac:dyDescent="0.35">
      <c r="A149">
        <v>148</v>
      </c>
      <c r="B149" t="s">
        <v>194</v>
      </c>
      <c r="C149" t="s">
        <v>24</v>
      </c>
      <c r="D149" t="s">
        <v>25</v>
      </c>
      <c r="E149" s="2">
        <v>45357</v>
      </c>
      <c r="F149" s="2" t="str">
        <f>TEXT(Table1[[#This Row],[Order Date]],"YYYY")</f>
        <v>2024</v>
      </c>
      <c r="G149" s="2" t="str">
        <f>TEXT(Table1[[#This Row],[Order Date]],"MMM")</f>
        <v>Mar</v>
      </c>
      <c r="H149" s="2" t="str">
        <f>TEXT(Table1[[#This Row],[Order Date]],"DDD")</f>
        <v>Wed</v>
      </c>
      <c r="I149" s="1">
        <v>45362</v>
      </c>
      <c r="J149" s="4">
        <f>_xlfn.DAYS(Table1[[#This Row],[Delivered Date]],Table1[[#This Row],[Order Date]])</f>
        <v>5</v>
      </c>
      <c r="K149" s="3">
        <v>105</v>
      </c>
      <c r="L149">
        <v>9</v>
      </c>
      <c r="M149" s="3">
        <f>Table1[[#This Row],[Quantity]]*Table1[[#This Row],[Unit Price]]</f>
        <v>945</v>
      </c>
      <c r="N149" s="3">
        <f>Table1[[#This Row],[Revenue]]*Table1[[#This Row],[Cost Percentage]]</f>
        <v>519.75</v>
      </c>
      <c r="O149" s="3">
        <f>Table1[[#This Row],[Revenue]]-Table1[[#This Row],[Cost]]</f>
        <v>425.25</v>
      </c>
      <c r="P149" s="3">
        <f>_xlfn.XLOOKUP(Table1[[#This Row],[Product Name]],cost[Product Name],cost[Cost Percentage])</f>
        <v>0.55000000000000004</v>
      </c>
      <c r="Q149" t="s">
        <v>28</v>
      </c>
      <c r="R149" t="s">
        <v>33</v>
      </c>
      <c r="S149" t="s">
        <v>46</v>
      </c>
    </row>
    <row r="150" spans="1:19" x14ac:dyDescent="0.35">
      <c r="A150">
        <v>149</v>
      </c>
      <c r="B150" t="s">
        <v>195</v>
      </c>
      <c r="C150" t="s">
        <v>21</v>
      </c>
      <c r="D150" t="s">
        <v>54</v>
      </c>
      <c r="E150" s="2">
        <v>45362</v>
      </c>
      <c r="F150" s="2" t="str">
        <f>TEXT(Table1[[#This Row],[Order Date]],"YYYY")</f>
        <v>2024</v>
      </c>
      <c r="G150" s="2" t="str">
        <f>TEXT(Table1[[#This Row],[Order Date]],"MMM")</f>
        <v>Mar</v>
      </c>
      <c r="H150" s="2" t="str">
        <f>TEXT(Table1[[#This Row],[Order Date]],"DDD")</f>
        <v>Mon</v>
      </c>
      <c r="I150" s="1">
        <v>45367</v>
      </c>
      <c r="J150" s="4">
        <f>_xlfn.DAYS(Table1[[#This Row],[Delivered Date]],Table1[[#This Row],[Order Date]])</f>
        <v>5</v>
      </c>
      <c r="K150" s="3">
        <v>89</v>
      </c>
      <c r="L150">
        <v>3</v>
      </c>
      <c r="M150" s="3">
        <f>Table1[[#This Row],[Quantity]]*Table1[[#This Row],[Unit Price]]</f>
        <v>267</v>
      </c>
      <c r="N150" s="3">
        <f>Table1[[#This Row],[Revenue]]*Table1[[#This Row],[Cost Percentage]]</f>
        <v>186.89999999999998</v>
      </c>
      <c r="O150" s="3">
        <f>Table1[[#This Row],[Revenue]]-Table1[[#This Row],[Cost]]</f>
        <v>80.100000000000023</v>
      </c>
      <c r="P150" s="3">
        <f>_xlfn.XLOOKUP(Table1[[#This Row],[Product Name]],cost[Product Name],cost[Cost Percentage])</f>
        <v>0.7</v>
      </c>
      <c r="Q150" t="s">
        <v>28</v>
      </c>
      <c r="R150" t="s">
        <v>547</v>
      </c>
      <c r="S150" t="s">
        <v>46</v>
      </c>
    </row>
    <row r="151" spans="1:19" x14ac:dyDescent="0.35">
      <c r="A151">
        <v>150</v>
      </c>
      <c r="B151" t="s">
        <v>196</v>
      </c>
      <c r="C151" t="s">
        <v>17</v>
      </c>
      <c r="D151" t="s">
        <v>60</v>
      </c>
      <c r="E151" s="2">
        <v>45311</v>
      </c>
      <c r="F151" s="2" t="str">
        <f>TEXT(Table1[[#This Row],[Order Date]],"YYYY")</f>
        <v>2024</v>
      </c>
      <c r="G151" s="2" t="str">
        <f>TEXT(Table1[[#This Row],[Order Date]],"MMM")</f>
        <v>Jan</v>
      </c>
      <c r="H151" s="2" t="str">
        <f>TEXT(Table1[[#This Row],[Order Date]],"DDD")</f>
        <v>Sat</v>
      </c>
      <c r="I151" s="1">
        <v>45316</v>
      </c>
      <c r="J151" s="4">
        <f>_xlfn.DAYS(Table1[[#This Row],[Delivered Date]],Table1[[#This Row],[Order Date]])</f>
        <v>5</v>
      </c>
      <c r="K151" s="3">
        <v>907</v>
      </c>
      <c r="L151">
        <v>6</v>
      </c>
      <c r="M151" s="3">
        <f>Table1[[#This Row],[Quantity]]*Table1[[#This Row],[Unit Price]]</f>
        <v>5442</v>
      </c>
      <c r="N151" s="3">
        <f>Table1[[#This Row],[Revenue]]*Table1[[#This Row],[Cost Percentage]]</f>
        <v>3537.3</v>
      </c>
      <c r="O151" s="3">
        <f>Table1[[#This Row],[Revenue]]-Table1[[#This Row],[Cost]]</f>
        <v>1904.6999999999998</v>
      </c>
      <c r="P151" s="3">
        <f>_xlfn.XLOOKUP(Table1[[#This Row],[Product Name]],cost[Product Name],cost[Cost Percentage])</f>
        <v>0.65</v>
      </c>
      <c r="Q151" t="s">
        <v>14</v>
      </c>
      <c r="R151" t="s">
        <v>549</v>
      </c>
      <c r="S151" t="s">
        <v>15</v>
      </c>
    </row>
    <row r="152" spans="1:19" x14ac:dyDescent="0.35">
      <c r="A152">
        <v>151</v>
      </c>
      <c r="B152" t="s">
        <v>197</v>
      </c>
      <c r="C152" t="s">
        <v>17</v>
      </c>
      <c r="D152" t="s">
        <v>44</v>
      </c>
      <c r="E152" s="2">
        <v>45370</v>
      </c>
      <c r="F152" s="2" t="str">
        <f>TEXT(Table1[[#This Row],[Order Date]],"YYYY")</f>
        <v>2024</v>
      </c>
      <c r="G152" s="2" t="str">
        <f>TEXT(Table1[[#This Row],[Order Date]],"MMM")</f>
        <v>Mar</v>
      </c>
      <c r="H152" s="2" t="str">
        <f>TEXT(Table1[[#This Row],[Order Date]],"DDD")</f>
        <v>Tue</v>
      </c>
      <c r="I152" s="1">
        <v>45376</v>
      </c>
      <c r="J152" s="4">
        <f>_xlfn.DAYS(Table1[[#This Row],[Delivered Date]],Table1[[#This Row],[Order Date]])</f>
        <v>6</v>
      </c>
      <c r="K152" s="3">
        <v>195</v>
      </c>
      <c r="L152">
        <v>3</v>
      </c>
      <c r="M152" s="3">
        <f>Table1[[#This Row],[Quantity]]*Table1[[#This Row],[Unit Price]]</f>
        <v>585</v>
      </c>
      <c r="N152" s="3">
        <f>Table1[[#This Row],[Revenue]]*Table1[[#This Row],[Cost Percentage]]</f>
        <v>351</v>
      </c>
      <c r="O152" s="3">
        <f>Table1[[#This Row],[Revenue]]-Table1[[#This Row],[Cost]]</f>
        <v>234</v>
      </c>
      <c r="P152" s="3">
        <f>_xlfn.XLOOKUP(Table1[[#This Row],[Product Name]],cost[Product Name],cost[Cost Percentage])</f>
        <v>0.6</v>
      </c>
      <c r="Q152" t="s">
        <v>14</v>
      </c>
      <c r="R152" t="s">
        <v>549</v>
      </c>
      <c r="S152" t="s">
        <v>15</v>
      </c>
    </row>
    <row r="153" spans="1:19" x14ac:dyDescent="0.35">
      <c r="A153">
        <v>152</v>
      </c>
      <c r="B153" t="s">
        <v>198</v>
      </c>
      <c r="C153" t="s">
        <v>17</v>
      </c>
      <c r="D153" t="s">
        <v>60</v>
      </c>
      <c r="E153" s="2">
        <v>45506</v>
      </c>
      <c r="F153" s="2" t="str">
        <f>TEXT(Table1[[#This Row],[Order Date]],"YYYY")</f>
        <v>2024</v>
      </c>
      <c r="G153" s="2" t="str">
        <f>TEXT(Table1[[#This Row],[Order Date]],"MMM")</f>
        <v>Aug</v>
      </c>
      <c r="H153" s="2" t="str">
        <f>TEXT(Table1[[#This Row],[Order Date]],"DDD")</f>
        <v>Fri</v>
      </c>
      <c r="I153" s="1">
        <v>45515</v>
      </c>
      <c r="J153" s="4">
        <f>_xlfn.DAYS(Table1[[#This Row],[Delivered Date]],Table1[[#This Row],[Order Date]])</f>
        <v>9</v>
      </c>
      <c r="K153" s="3">
        <v>846</v>
      </c>
      <c r="L153">
        <v>3</v>
      </c>
      <c r="M153" s="3">
        <f>Table1[[#This Row],[Quantity]]*Table1[[#This Row],[Unit Price]]</f>
        <v>2538</v>
      </c>
      <c r="N153" s="3">
        <f>Table1[[#This Row],[Revenue]]*Table1[[#This Row],[Cost Percentage]]</f>
        <v>1649.7</v>
      </c>
      <c r="O153" s="3">
        <f>Table1[[#This Row],[Revenue]]-Table1[[#This Row],[Cost]]</f>
        <v>888.3</v>
      </c>
      <c r="P153" s="3">
        <f>_xlfn.XLOOKUP(Table1[[#This Row],[Product Name]],cost[Product Name],cost[Cost Percentage])</f>
        <v>0.65</v>
      </c>
      <c r="Q153" t="s">
        <v>14</v>
      </c>
      <c r="R153" t="s">
        <v>551</v>
      </c>
      <c r="S153" t="s">
        <v>46</v>
      </c>
    </row>
    <row r="154" spans="1:19" x14ac:dyDescent="0.35">
      <c r="A154">
        <v>153</v>
      </c>
      <c r="B154" t="s">
        <v>199</v>
      </c>
      <c r="C154" t="s">
        <v>31</v>
      </c>
      <c r="D154" t="s">
        <v>76</v>
      </c>
      <c r="E154" s="2">
        <v>45620</v>
      </c>
      <c r="F154" s="2" t="str">
        <f>TEXT(Table1[[#This Row],[Order Date]],"YYYY")</f>
        <v>2024</v>
      </c>
      <c r="G154" s="2" t="str">
        <f>TEXT(Table1[[#This Row],[Order Date]],"MMM")</f>
        <v>Nov</v>
      </c>
      <c r="H154" s="2" t="str">
        <f>TEXT(Table1[[#This Row],[Order Date]],"DDD")</f>
        <v>Sun</v>
      </c>
      <c r="I154" s="1">
        <v>45628</v>
      </c>
      <c r="J154" s="4">
        <f>_xlfn.DAYS(Table1[[#This Row],[Delivered Date]],Table1[[#This Row],[Order Date]])</f>
        <v>8</v>
      </c>
      <c r="K154" s="3">
        <v>905</v>
      </c>
      <c r="L154">
        <v>8</v>
      </c>
      <c r="M154" s="3">
        <f>Table1[[#This Row],[Quantity]]*Table1[[#This Row],[Unit Price]]</f>
        <v>7240</v>
      </c>
      <c r="N154" s="3">
        <f>Table1[[#This Row],[Revenue]]*Table1[[#This Row],[Cost Percentage]]</f>
        <v>5430</v>
      </c>
      <c r="O154" s="3">
        <f>Table1[[#This Row],[Revenue]]-Table1[[#This Row],[Cost]]</f>
        <v>1810</v>
      </c>
      <c r="P154" s="3">
        <f>_xlfn.XLOOKUP(Table1[[#This Row],[Product Name]],cost[Product Name],cost[Cost Percentage])</f>
        <v>0.75</v>
      </c>
      <c r="Q154" t="s">
        <v>14</v>
      </c>
      <c r="R154" t="s">
        <v>547</v>
      </c>
      <c r="S154" t="s">
        <v>46</v>
      </c>
    </row>
    <row r="155" spans="1:19" x14ac:dyDescent="0.35">
      <c r="A155">
        <v>154</v>
      </c>
      <c r="B155" t="s">
        <v>200</v>
      </c>
      <c r="C155" t="s">
        <v>12</v>
      </c>
      <c r="D155" t="s">
        <v>96</v>
      </c>
      <c r="E155" s="2">
        <v>45406</v>
      </c>
      <c r="F155" s="2" t="str">
        <f>TEXT(Table1[[#This Row],[Order Date]],"YYYY")</f>
        <v>2024</v>
      </c>
      <c r="G155" s="2" t="str">
        <f>TEXT(Table1[[#This Row],[Order Date]],"MMM")</f>
        <v>Apr</v>
      </c>
      <c r="H155" s="2" t="str">
        <f>TEXT(Table1[[#This Row],[Order Date]],"DDD")</f>
        <v>Wed</v>
      </c>
      <c r="I155" s="1">
        <v>45418</v>
      </c>
      <c r="J155" s="4">
        <f>_xlfn.DAYS(Table1[[#This Row],[Delivered Date]],Table1[[#This Row],[Order Date]])</f>
        <v>12</v>
      </c>
      <c r="K155" s="3">
        <v>336</v>
      </c>
      <c r="L155">
        <v>1</v>
      </c>
      <c r="M155" s="3">
        <f>Table1[[#This Row],[Quantity]]*Table1[[#This Row],[Unit Price]]</f>
        <v>336</v>
      </c>
      <c r="N155" s="3">
        <f>Table1[[#This Row],[Revenue]]*Table1[[#This Row],[Cost Percentage]]</f>
        <v>235.2</v>
      </c>
      <c r="O155" s="3">
        <f>Table1[[#This Row],[Revenue]]-Table1[[#This Row],[Cost]]</f>
        <v>100.80000000000001</v>
      </c>
      <c r="P155" s="3">
        <f>_xlfn.XLOOKUP(Table1[[#This Row],[Product Name]],cost[Product Name],cost[Cost Percentage])</f>
        <v>0.7</v>
      </c>
      <c r="Q155" t="s">
        <v>14</v>
      </c>
      <c r="R155" t="s">
        <v>551</v>
      </c>
      <c r="S155" t="s">
        <v>19</v>
      </c>
    </row>
    <row r="156" spans="1:19" x14ac:dyDescent="0.35">
      <c r="A156">
        <v>155</v>
      </c>
      <c r="B156" t="s">
        <v>201</v>
      </c>
      <c r="C156" t="s">
        <v>21</v>
      </c>
      <c r="D156" t="s">
        <v>40</v>
      </c>
      <c r="E156" s="2">
        <v>45438</v>
      </c>
      <c r="F156" s="2" t="str">
        <f>TEXT(Table1[[#This Row],[Order Date]],"YYYY")</f>
        <v>2024</v>
      </c>
      <c r="G156" s="2" t="str">
        <f>TEXT(Table1[[#This Row],[Order Date]],"MMM")</f>
        <v>May</v>
      </c>
      <c r="H156" s="2" t="str">
        <f>TEXT(Table1[[#This Row],[Order Date]],"DDD")</f>
        <v>Sun</v>
      </c>
      <c r="I156" s="1">
        <v>45452</v>
      </c>
      <c r="J156" s="4">
        <f>_xlfn.DAYS(Table1[[#This Row],[Delivered Date]],Table1[[#This Row],[Order Date]])</f>
        <v>14</v>
      </c>
      <c r="K156" s="3">
        <v>722</v>
      </c>
      <c r="L156">
        <v>8</v>
      </c>
      <c r="M156" s="3">
        <f>Table1[[#This Row],[Quantity]]*Table1[[#This Row],[Unit Price]]</f>
        <v>5776</v>
      </c>
      <c r="N156" s="3">
        <f>Table1[[#This Row],[Revenue]]*Table1[[#This Row],[Cost Percentage]]</f>
        <v>3754.4</v>
      </c>
      <c r="O156" s="3">
        <f>Table1[[#This Row],[Revenue]]-Table1[[#This Row],[Cost]]</f>
        <v>2021.6</v>
      </c>
      <c r="P156" s="3">
        <f>_xlfn.XLOOKUP(Table1[[#This Row],[Product Name]],cost[Product Name],cost[Cost Percentage])</f>
        <v>0.65</v>
      </c>
      <c r="Q156" t="s">
        <v>28</v>
      </c>
      <c r="R156" t="s">
        <v>549</v>
      </c>
      <c r="S156" t="s">
        <v>29</v>
      </c>
    </row>
    <row r="157" spans="1:19" x14ac:dyDescent="0.35">
      <c r="A157">
        <v>156</v>
      </c>
      <c r="B157" t="s">
        <v>202</v>
      </c>
      <c r="C157" t="s">
        <v>12</v>
      </c>
      <c r="D157" t="s">
        <v>13</v>
      </c>
      <c r="E157" s="2">
        <v>45547</v>
      </c>
      <c r="F157" s="2" t="str">
        <f>TEXT(Table1[[#This Row],[Order Date]],"YYYY")</f>
        <v>2024</v>
      </c>
      <c r="G157" s="2" t="str">
        <f>TEXT(Table1[[#This Row],[Order Date]],"MMM")</f>
        <v>Sep</v>
      </c>
      <c r="H157" s="2" t="str">
        <f>TEXT(Table1[[#This Row],[Order Date]],"DDD")</f>
        <v>Thu</v>
      </c>
      <c r="I157" s="1">
        <v>45558</v>
      </c>
      <c r="J157" s="4">
        <f>_xlfn.DAYS(Table1[[#This Row],[Delivered Date]],Table1[[#This Row],[Order Date]])</f>
        <v>11</v>
      </c>
      <c r="K157" s="3">
        <v>558</v>
      </c>
      <c r="L157">
        <v>10</v>
      </c>
      <c r="M157" s="3">
        <f>Table1[[#This Row],[Quantity]]*Table1[[#This Row],[Unit Price]]</f>
        <v>5580</v>
      </c>
      <c r="N157" s="3">
        <f>Table1[[#This Row],[Revenue]]*Table1[[#This Row],[Cost Percentage]]</f>
        <v>4185</v>
      </c>
      <c r="O157" s="3">
        <f>Table1[[#This Row],[Revenue]]-Table1[[#This Row],[Cost]]</f>
        <v>1395</v>
      </c>
      <c r="P157" s="3">
        <f>_xlfn.XLOOKUP(Table1[[#This Row],[Product Name]],cost[Product Name],cost[Cost Percentage])</f>
        <v>0.75</v>
      </c>
      <c r="Q157" t="s">
        <v>28</v>
      </c>
      <c r="R157" t="s">
        <v>551</v>
      </c>
      <c r="S157" t="s">
        <v>15</v>
      </c>
    </row>
    <row r="158" spans="1:19" x14ac:dyDescent="0.35">
      <c r="A158">
        <v>157</v>
      </c>
      <c r="B158" t="s">
        <v>203</v>
      </c>
      <c r="C158" t="s">
        <v>21</v>
      </c>
      <c r="D158" t="s">
        <v>54</v>
      </c>
      <c r="E158" s="2">
        <v>45441</v>
      </c>
      <c r="F158" s="2" t="str">
        <f>TEXT(Table1[[#This Row],[Order Date]],"YYYY")</f>
        <v>2024</v>
      </c>
      <c r="G158" s="2" t="str">
        <f>TEXT(Table1[[#This Row],[Order Date]],"MMM")</f>
        <v>May</v>
      </c>
      <c r="H158" s="2" t="str">
        <f>TEXT(Table1[[#This Row],[Order Date]],"DDD")</f>
        <v>Wed</v>
      </c>
      <c r="I158" s="1">
        <v>45446</v>
      </c>
      <c r="J158" s="4">
        <f>_xlfn.DAYS(Table1[[#This Row],[Delivered Date]],Table1[[#This Row],[Order Date]])</f>
        <v>5</v>
      </c>
      <c r="K158" s="3">
        <v>11</v>
      </c>
      <c r="L158">
        <v>7</v>
      </c>
      <c r="M158" s="3">
        <f>Table1[[#This Row],[Quantity]]*Table1[[#This Row],[Unit Price]]</f>
        <v>77</v>
      </c>
      <c r="N158" s="3">
        <f>Table1[[#This Row],[Revenue]]*Table1[[#This Row],[Cost Percentage]]</f>
        <v>53.9</v>
      </c>
      <c r="O158" s="3">
        <f>Table1[[#This Row],[Revenue]]-Table1[[#This Row],[Cost]]</f>
        <v>23.1</v>
      </c>
      <c r="P158" s="3">
        <f>_xlfn.XLOOKUP(Table1[[#This Row],[Product Name]],cost[Product Name],cost[Cost Percentage])</f>
        <v>0.7</v>
      </c>
      <c r="Q158" t="s">
        <v>14</v>
      </c>
      <c r="R158" t="s">
        <v>33</v>
      </c>
      <c r="S158" t="s">
        <v>15</v>
      </c>
    </row>
    <row r="159" spans="1:19" x14ac:dyDescent="0.35">
      <c r="A159">
        <v>158</v>
      </c>
      <c r="B159" t="s">
        <v>204</v>
      </c>
      <c r="C159" t="s">
        <v>17</v>
      </c>
      <c r="D159" t="s">
        <v>44</v>
      </c>
      <c r="E159" s="2">
        <v>45387</v>
      </c>
      <c r="F159" s="2" t="str">
        <f>TEXT(Table1[[#This Row],[Order Date]],"YYYY")</f>
        <v>2024</v>
      </c>
      <c r="G159" s="2" t="str">
        <f>TEXT(Table1[[#This Row],[Order Date]],"MMM")</f>
        <v>Apr</v>
      </c>
      <c r="H159" s="2" t="str">
        <f>TEXT(Table1[[#This Row],[Order Date]],"DDD")</f>
        <v>Fri</v>
      </c>
      <c r="I159" s="1">
        <v>45396</v>
      </c>
      <c r="J159" s="4">
        <f>_xlfn.DAYS(Table1[[#This Row],[Delivered Date]],Table1[[#This Row],[Order Date]])</f>
        <v>9</v>
      </c>
      <c r="K159" s="3">
        <v>546</v>
      </c>
      <c r="L159">
        <v>2</v>
      </c>
      <c r="M159" s="3">
        <f>Table1[[#This Row],[Quantity]]*Table1[[#This Row],[Unit Price]]</f>
        <v>1092</v>
      </c>
      <c r="N159" s="3">
        <f>Table1[[#This Row],[Revenue]]*Table1[[#This Row],[Cost Percentage]]</f>
        <v>655.19999999999993</v>
      </c>
      <c r="O159" s="3">
        <f>Table1[[#This Row],[Revenue]]-Table1[[#This Row],[Cost]]</f>
        <v>436.80000000000007</v>
      </c>
      <c r="P159" s="3">
        <f>_xlfn.XLOOKUP(Table1[[#This Row],[Product Name]],cost[Product Name],cost[Cost Percentage])</f>
        <v>0.6</v>
      </c>
      <c r="Q159" t="s">
        <v>28</v>
      </c>
      <c r="R159" t="s">
        <v>547</v>
      </c>
      <c r="S159" t="s">
        <v>29</v>
      </c>
    </row>
    <row r="160" spans="1:19" x14ac:dyDescent="0.35">
      <c r="A160">
        <v>159</v>
      </c>
      <c r="B160" t="s">
        <v>205</v>
      </c>
      <c r="C160" t="s">
        <v>17</v>
      </c>
      <c r="D160" t="s">
        <v>60</v>
      </c>
      <c r="E160" s="2">
        <v>45551</v>
      </c>
      <c r="F160" s="2" t="str">
        <f>TEXT(Table1[[#This Row],[Order Date]],"YYYY")</f>
        <v>2024</v>
      </c>
      <c r="G160" s="2" t="str">
        <f>TEXT(Table1[[#This Row],[Order Date]],"MMM")</f>
        <v>Sep</v>
      </c>
      <c r="H160" s="2" t="str">
        <f>TEXT(Table1[[#This Row],[Order Date]],"DDD")</f>
        <v>Mon</v>
      </c>
      <c r="I160" s="1">
        <v>45558</v>
      </c>
      <c r="J160" s="4">
        <f>_xlfn.DAYS(Table1[[#This Row],[Delivered Date]],Table1[[#This Row],[Order Date]])</f>
        <v>7</v>
      </c>
      <c r="K160" s="3">
        <v>30</v>
      </c>
      <c r="L160">
        <v>9</v>
      </c>
      <c r="M160" s="3">
        <f>Table1[[#This Row],[Quantity]]*Table1[[#This Row],[Unit Price]]</f>
        <v>270</v>
      </c>
      <c r="N160" s="3">
        <f>Table1[[#This Row],[Revenue]]*Table1[[#This Row],[Cost Percentage]]</f>
        <v>175.5</v>
      </c>
      <c r="O160" s="3">
        <f>Table1[[#This Row],[Revenue]]-Table1[[#This Row],[Cost]]</f>
        <v>94.5</v>
      </c>
      <c r="P160" s="3">
        <f>_xlfn.XLOOKUP(Table1[[#This Row],[Product Name]],cost[Product Name],cost[Cost Percentage])</f>
        <v>0.65</v>
      </c>
      <c r="Q160" t="s">
        <v>14</v>
      </c>
      <c r="R160" t="s">
        <v>550</v>
      </c>
      <c r="S160" t="s">
        <v>15</v>
      </c>
    </row>
    <row r="161" spans="1:21" x14ac:dyDescent="0.35">
      <c r="A161">
        <v>160</v>
      </c>
      <c r="B161" t="s">
        <v>206</v>
      </c>
      <c r="C161" t="s">
        <v>21</v>
      </c>
      <c r="D161" t="s">
        <v>40</v>
      </c>
      <c r="E161" s="2">
        <v>45589</v>
      </c>
      <c r="F161" s="2" t="str">
        <f>TEXT(Table1[[#This Row],[Order Date]],"YYYY")</f>
        <v>2024</v>
      </c>
      <c r="G161" s="2" t="str">
        <f>TEXT(Table1[[#This Row],[Order Date]],"MMM")</f>
        <v>Oct</v>
      </c>
      <c r="H161" s="2" t="str">
        <f>TEXT(Table1[[#This Row],[Order Date]],"DDD")</f>
        <v>Thu</v>
      </c>
      <c r="I161" s="1">
        <v>45608</v>
      </c>
      <c r="J161" s="4">
        <f>_xlfn.DAYS(Table1[[#This Row],[Delivered Date]],Table1[[#This Row],[Order Date]])</f>
        <v>19</v>
      </c>
      <c r="K161" s="3">
        <v>146</v>
      </c>
      <c r="L161">
        <v>6</v>
      </c>
      <c r="M161" s="3">
        <f>Table1[[#This Row],[Quantity]]*Table1[[#This Row],[Unit Price]]</f>
        <v>876</v>
      </c>
      <c r="N161" s="3">
        <f>Table1[[#This Row],[Revenue]]*Table1[[#This Row],[Cost Percentage]]</f>
        <v>569.4</v>
      </c>
      <c r="O161" s="3">
        <f>Table1[[#This Row],[Revenue]]-Table1[[#This Row],[Cost]]</f>
        <v>306.60000000000002</v>
      </c>
      <c r="P161" s="3">
        <f>_xlfn.XLOOKUP(Table1[[#This Row],[Product Name]],cost[Product Name],cost[Cost Percentage])</f>
        <v>0.65</v>
      </c>
      <c r="Q161" t="s">
        <v>28</v>
      </c>
      <c r="R161" t="s">
        <v>551</v>
      </c>
      <c r="S161" t="s">
        <v>19</v>
      </c>
    </row>
    <row r="162" spans="1:21" x14ac:dyDescent="0.35">
      <c r="A162">
        <v>161</v>
      </c>
      <c r="B162" t="s">
        <v>207</v>
      </c>
      <c r="C162" t="s">
        <v>31</v>
      </c>
      <c r="D162" t="s">
        <v>42</v>
      </c>
      <c r="E162" s="2">
        <v>45642</v>
      </c>
      <c r="F162" s="2" t="str">
        <f>TEXT(Table1[[#This Row],[Order Date]],"YYYY")</f>
        <v>2024</v>
      </c>
      <c r="G162" s="2" t="str">
        <f>TEXT(Table1[[#This Row],[Order Date]],"MMM")</f>
        <v>Dec</v>
      </c>
      <c r="H162" s="2" t="str">
        <f>TEXT(Table1[[#This Row],[Order Date]],"DDD")</f>
        <v>Mon</v>
      </c>
      <c r="I162" s="1">
        <v>45646</v>
      </c>
      <c r="J162" s="4">
        <f>_xlfn.DAYS(Table1[[#This Row],[Delivered Date]],Table1[[#This Row],[Order Date]])</f>
        <v>4</v>
      </c>
      <c r="K162" s="3">
        <v>722</v>
      </c>
      <c r="L162">
        <v>8</v>
      </c>
      <c r="M162" s="3">
        <f>Table1[[#This Row],[Quantity]]*Table1[[#This Row],[Unit Price]]</f>
        <v>5776</v>
      </c>
      <c r="N162" s="3">
        <f>Table1[[#This Row],[Revenue]]*Table1[[#This Row],[Cost Percentage]]</f>
        <v>3754.4</v>
      </c>
      <c r="O162" s="3">
        <f>Table1[[#This Row],[Revenue]]-Table1[[#This Row],[Cost]]</f>
        <v>2021.6</v>
      </c>
      <c r="P162" s="3">
        <f>_xlfn.XLOOKUP(Table1[[#This Row],[Product Name]],cost[Product Name],cost[Cost Percentage])</f>
        <v>0.65</v>
      </c>
      <c r="Q162" t="s">
        <v>14</v>
      </c>
      <c r="R162" t="s">
        <v>550</v>
      </c>
      <c r="S162" t="s">
        <v>46</v>
      </c>
    </row>
    <row r="163" spans="1:21" x14ac:dyDescent="0.35">
      <c r="A163">
        <v>162</v>
      </c>
      <c r="B163" t="s">
        <v>208</v>
      </c>
      <c r="C163" t="s">
        <v>12</v>
      </c>
      <c r="D163" t="s">
        <v>27</v>
      </c>
      <c r="E163" s="2">
        <v>45310</v>
      </c>
      <c r="F163" s="2" t="str">
        <f>TEXT(Table1[[#This Row],[Order Date]],"YYYY")</f>
        <v>2024</v>
      </c>
      <c r="G163" s="2" t="str">
        <f>TEXT(Table1[[#This Row],[Order Date]],"MMM")</f>
        <v>Jan</v>
      </c>
      <c r="H163" s="2" t="str">
        <f>TEXT(Table1[[#This Row],[Order Date]],"DDD")</f>
        <v>Fri</v>
      </c>
      <c r="I163" s="1">
        <v>45324</v>
      </c>
      <c r="J163" s="4">
        <f>_xlfn.DAYS(Table1[[#This Row],[Delivered Date]],Table1[[#This Row],[Order Date]])</f>
        <v>14</v>
      </c>
      <c r="K163" s="3">
        <v>216</v>
      </c>
      <c r="L163">
        <v>5</v>
      </c>
      <c r="M163" s="3">
        <f>Table1[[#This Row],[Quantity]]*Table1[[#This Row],[Unit Price]]</f>
        <v>1080</v>
      </c>
      <c r="N163" s="3">
        <f>Table1[[#This Row],[Revenue]]*Table1[[#This Row],[Cost Percentage]]</f>
        <v>702</v>
      </c>
      <c r="O163" s="3">
        <f>Table1[[#This Row],[Revenue]]-Table1[[#This Row],[Cost]]</f>
        <v>378</v>
      </c>
      <c r="P163" s="3">
        <f>_xlfn.XLOOKUP(Table1[[#This Row],[Product Name]],cost[Product Name],cost[Cost Percentage])</f>
        <v>0.65</v>
      </c>
      <c r="Q163" t="s">
        <v>14</v>
      </c>
      <c r="R163" t="s">
        <v>551</v>
      </c>
      <c r="S163" t="s">
        <v>46</v>
      </c>
    </row>
    <row r="164" spans="1:21" x14ac:dyDescent="0.35">
      <c r="A164">
        <v>163</v>
      </c>
      <c r="B164" t="s">
        <v>209</v>
      </c>
      <c r="C164" t="s">
        <v>12</v>
      </c>
      <c r="D164" t="s">
        <v>58</v>
      </c>
      <c r="E164" s="2">
        <v>45438</v>
      </c>
      <c r="F164" s="2" t="str">
        <f>TEXT(Table1[[#This Row],[Order Date]],"YYYY")</f>
        <v>2024</v>
      </c>
      <c r="G164" s="2" t="str">
        <f>TEXT(Table1[[#This Row],[Order Date]],"MMM")</f>
        <v>May</v>
      </c>
      <c r="H164" s="2" t="str">
        <f>TEXT(Table1[[#This Row],[Order Date]],"DDD")</f>
        <v>Sun</v>
      </c>
      <c r="I164" s="1">
        <v>45445</v>
      </c>
      <c r="J164" s="4">
        <f>_xlfn.DAYS(Table1[[#This Row],[Delivered Date]],Table1[[#This Row],[Order Date]])</f>
        <v>7</v>
      </c>
      <c r="K164" s="3">
        <v>892</v>
      </c>
      <c r="L164">
        <v>6</v>
      </c>
      <c r="M164" s="3">
        <f>Table1[[#This Row],[Quantity]]*Table1[[#This Row],[Unit Price]]</f>
        <v>5352</v>
      </c>
      <c r="N164" s="3">
        <f>Table1[[#This Row],[Revenue]]*Table1[[#This Row],[Cost Percentage]]</f>
        <v>4549.2</v>
      </c>
      <c r="O164" s="3">
        <f>Table1[[#This Row],[Revenue]]-Table1[[#This Row],[Cost]]</f>
        <v>802.80000000000018</v>
      </c>
      <c r="P164" s="3">
        <f>_xlfn.XLOOKUP(Table1[[#This Row],[Product Name]],cost[Product Name],cost[Cost Percentage])</f>
        <v>0.85</v>
      </c>
      <c r="Q164" t="s">
        <v>28</v>
      </c>
      <c r="R164" t="s">
        <v>549</v>
      </c>
      <c r="S164" t="s">
        <v>19</v>
      </c>
    </row>
    <row r="165" spans="1:21" x14ac:dyDescent="0.35">
      <c r="A165">
        <v>164</v>
      </c>
      <c r="B165" t="s">
        <v>210</v>
      </c>
      <c r="C165" t="s">
        <v>12</v>
      </c>
      <c r="D165" t="s">
        <v>27</v>
      </c>
      <c r="E165" s="2">
        <v>45332</v>
      </c>
      <c r="F165" s="2" t="str">
        <f>TEXT(Table1[[#This Row],[Order Date]],"YYYY")</f>
        <v>2024</v>
      </c>
      <c r="G165" s="2" t="str">
        <f>TEXT(Table1[[#This Row],[Order Date]],"MMM")</f>
        <v>Feb</v>
      </c>
      <c r="H165" s="2" t="str">
        <f>TEXT(Table1[[#This Row],[Order Date]],"DDD")</f>
        <v>Sat</v>
      </c>
      <c r="I165" s="1">
        <v>45340</v>
      </c>
      <c r="J165" s="4">
        <f>_xlfn.DAYS(Table1[[#This Row],[Delivered Date]],Table1[[#This Row],[Order Date]])</f>
        <v>8</v>
      </c>
      <c r="K165" s="3">
        <v>626</v>
      </c>
      <c r="L165">
        <v>7</v>
      </c>
      <c r="M165" s="3">
        <f>Table1[[#This Row],[Quantity]]*Table1[[#This Row],[Unit Price]]</f>
        <v>4382</v>
      </c>
      <c r="N165" s="3">
        <f>Table1[[#This Row],[Revenue]]*Table1[[#This Row],[Cost Percentage]]</f>
        <v>2848.3</v>
      </c>
      <c r="O165" s="3">
        <f>Table1[[#This Row],[Revenue]]-Table1[[#This Row],[Cost]]</f>
        <v>1533.6999999999998</v>
      </c>
      <c r="P165" s="3">
        <f>_xlfn.XLOOKUP(Table1[[#This Row],[Product Name]],cost[Product Name],cost[Cost Percentage])</f>
        <v>0.65</v>
      </c>
      <c r="Q165" t="s">
        <v>28</v>
      </c>
      <c r="R165" t="s">
        <v>549</v>
      </c>
      <c r="S165" t="s">
        <v>29</v>
      </c>
      <c r="U165" t="s">
        <v>554</v>
      </c>
    </row>
    <row r="166" spans="1:21" x14ac:dyDescent="0.35">
      <c r="A166">
        <v>165</v>
      </c>
      <c r="B166" t="s">
        <v>211</v>
      </c>
      <c r="C166" t="s">
        <v>12</v>
      </c>
      <c r="D166" t="s">
        <v>96</v>
      </c>
      <c r="E166" s="2">
        <v>45606</v>
      </c>
      <c r="F166" s="2" t="str">
        <f>TEXT(Table1[[#This Row],[Order Date]],"YYYY")</f>
        <v>2024</v>
      </c>
      <c r="G166" s="2" t="str">
        <f>TEXT(Table1[[#This Row],[Order Date]],"MMM")</f>
        <v>Nov</v>
      </c>
      <c r="H166" s="2" t="str">
        <f>TEXT(Table1[[#This Row],[Order Date]],"DDD")</f>
        <v>Sun</v>
      </c>
      <c r="I166" s="1">
        <v>45620</v>
      </c>
      <c r="J166" s="4">
        <f>_xlfn.DAYS(Table1[[#This Row],[Delivered Date]],Table1[[#This Row],[Order Date]])</f>
        <v>14</v>
      </c>
      <c r="K166" s="3">
        <v>291</v>
      </c>
      <c r="L166">
        <v>7</v>
      </c>
      <c r="M166" s="3">
        <f>Table1[[#This Row],[Quantity]]*Table1[[#This Row],[Unit Price]]</f>
        <v>2037</v>
      </c>
      <c r="N166" s="3">
        <f>Table1[[#This Row],[Revenue]]*Table1[[#This Row],[Cost Percentage]]</f>
        <v>1425.8999999999999</v>
      </c>
      <c r="O166" s="3">
        <f>Table1[[#This Row],[Revenue]]-Table1[[#This Row],[Cost]]</f>
        <v>611.10000000000014</v>
      </c>
      <c r="P166" s="3">
        <f>_xlfn.XLOOKUP(Table1[[#This Row],[Product Name]],cost[Product Name],cost[Cost Percentage])</f>
        <v>0.7</v>
      </c>
      <c r="Q166" t="s">
        <v>14</v>
      </c>
      <c r="R166" t="s">
        <v>33</v>
      </c>
      <c r="S166" t="s">
        <v>19</v>
      </c>
    </row>
    <row r="167" spans="1:21" x14ac:dyDescent="0.35">
      <c r="A167">
        <v>166</v>
      </c>
      <c r="B167" t="s">
        <v>212</v>
      </c>
      <c r="C167" t="s">
        <v>24</v>
      </c>
      <c r="D167" t="s">
        <v>25</v>
      </c>
      <c r="E167" s="2">
        <v>45554</v>
      </c>
      <c r="F167" s="2" t="str">
        <f>TEXT(Table1[[#This Row],[Order Date]],"YYYY")</f>
        <v>2024</v>
      </c>
      <c r="G167" s="2" t="str">
        <f>TEXT(Table1[[#This Row],[Order Date]],"MMM")</f>
        <v>Sep</v>
      </c>
      <c r="H167" s="2" t="str">
        <f>TEXT(Table1[[#This Row],[Order Date]],"DDD")</f>
        <v>Thu</v>
      </c>
      <c r="I167" s="1">
        <v>45574</v>
      </c>
      <c r="J167" s="4">
        <f>_xlfn.DAYS(Table1[[#This Row],[Delivered Date]],Table1[[#This Row],[Order Date]])</f>
        <v>20</v>
      </c>
      <c r="K167" s="3">
        <v>985</v>
      </c>
      <c r="L167">
        <v>3</v>
      </c>
      <c r="M167" s="3">
        <f>Table1[[#This Row],[Quantity]]*Table1[[#This Row],[Unit Price]]</f>
        <v>2955</v>
      </c>
      <c r="N167" s="3">
        <f>Table1[[#This Row],[Revenue]]*Table1[[#This Row],[Cost Percentage]]</f>
        <v>1625.2500000000002</v>
      </c>
      <c r="O167" s="3">
        <f>Table1[[#This Row],[Revenue]]-Table1[[#This Row],[Cost]]</f>
        <v>1329.7499999999998</v>
      </c>
      <c r="P167" s="3">
        <f>_xlfn.XLOOKUP(Table1[[#This Row],[Product Name]],cost[Product Name],cost[Cost Percentage])</f>
        <v>0.55000000000000004</v>
      </c>
      <c r="Q167" t="s">
        <v>28</v>
      </c>
      <c r="R167" t="s">
        <v>551</v>
      </c>
      <c r="S167" t="s">
        <v>29</v>
      </c>
    </row>
    <row r="168" spans="1:21" x14ac:dyDescent="0.35">
      <c r="A168">
        <v>167</v>
      </c>
      <c r="B168" t="s">
        <v>213</v>
      </c>
      <c r="C168" t="s">
        <v>17</v>
      </c>
      <c r="D168" t="s">
        <v>44</v>
      </c>
      <c r="E168" s="2">
        <v>45579</v>
      </c>
      <c r="F168" s="2" t="str">
        <f>TEXT(Table1[[#This Row],[Order Date]],"YYYY")</f>
        <v>2024</v>
      </c>
      <c r="G168" s="2" t="str">
        <f>TEXT(Table1[[#This Row],[Order Date]],"MMM")</f>
        <v>Oct</v>
      </c>
      <c r="H168" s="2" t="str">
        <f>TEXT(Table1[[#This Row],[Order Date]],"DDD")</f>
        <v>Mon</v>
      </c>
      <c r="I168" s="1">
        <v>45592</v>
      </c>
      <c r="J168" s="4">
        <f>_xlfn.DAYS(Table1[[#This Row],[Delivered Date]],Table1[[#This Row],[Order Date]])</f>
        <v>13</v>
      </c>
      <c r="K168" s="3">
        <v>278</v>
      </c>
      <c r="L168">
        <v>2</v>
      </c>
      <c r="M168" s="3">
        <f>Table1[[#This Row],[Quantity]]*Table1[[#This Row],[Unit Price]]</f>
        <v>556</v>
      </c>
      <c r="N168" s="3">
        <f>Table1[[#This Row],[Revenue]]*Table1[[#This Row],[Cost Percentage]]</f>
        <v>333.59999999999997</v>
      </c>
      <c r="O168" s="3">
        <f>Table1[[#This Row],[Revenue]]-Table1[[#This Row],[Cost]]</f>
        <v>222.40000000000003</v>
      </c>
      <c r="P168" s="3">
        <f>_xlfn.XLOOKUP(Table1[[#This Row],[Product Name]],cost[Product Name],cost[Cost Percentage])</f>
        <v>0.6</v>
      </c>
      <c r="Q168" t="s">
        <v>28</v>
      </c>
      <c r="R168" t="s">
        <v>549</v>
      </c>
      <c r="S168" t="s">
        <v>15</v>
      </c>
    </row>
    <row r="169" spans="1:21" x14ac:dyDescent="0.35">
      <c r="A169">
        <v>168</v>
      </c>
      <c r="B169" t="s">
        <v>214</v>
      </c>
      <c r="C169" t="s">
        <v>24</v>
      </c>
      <c r="D169" t="s">
        <v>100</v>
      </c>
      <c r="E169" s="2">
        <v>45605</v>
      </c>
      <c r="F169" s="2" t="str">
        <f>TEXT(Table1[[#This Row],[Order Date]],"YYYY")</f>
        <v>2024</v>
      </c>
      <c r="G169" s="2" t="str">
        <f>TEXT(Table1[[#This Row],[Order Date]],"MMM")</f>
        <v>Nov</v>
      </c>
      <c r="H169" s="2" t="str">
        <f>TEXT(Table1[[#This Row],[Order Date]],"DDD")</f>
        <v>Sat</v>
      </c>
      <c r="I169" s="1">
        <v>45612</v>
      </c>
      <c r="J169" s="4">
        <f>_xlfn.DAYS(Table1[[#This Row],[Delivered Date]],Table1[[#This Row],[Order Date]])</f>
        <v>7</v>
      </c>
      <c r="K169" s="3">
        <v>720</v>
      </c>
      <c r="L169">
        <v>5</v>
      </c>
      <c r="M169" s="3">
        <f>Table1[[#This Row],[Quantity]]*Table1[[#This Row],[Unit Price]]</f>
        <v>3600</v>
      </c>
      <c r="N169" s="3">
        <f>Table1[[#This Row],[Revenue]]*Table1[[#This Row],[Cost Percentage]]</f>
        <v>2160</v>
      </c>
      <c r="O169" s="3">
        <f>Table1[[#This Row],[Revenue]]-Table1[[#This Row],[Cost]]</f>
        <v>1440</v>
      </c>
      <c r="P169" s="3">
        <f>_xlfn.XLOOKUP(Table1[[#This Row],[Product Name]],cost[Product Name],cost[Cost Percentage])</f>
        <v>0.6</v>
      </c>
      <c r="Q169" t="s">
        <v>14</v>
      </c>
      <c r="R169" t="s">
        <v>550</v>
      </c>
      <c r="S169" t="s">
        <v>19</v>
      </c>
    </row>
    <row r="170" spans="1:21" x14ac:dyDescent="0.35">
      <c r="A170">
        <v>169</v>
      </c>
      <c r="B170" t="s">
        <v>215</v>
      </c>
      <c r="C170" t="s">
        <v>21</v>
      </c>
      <c r="D170" t="s">
        <v>40</v>
      </c>
      <c r="E170" s="2">
        <v>45523</v>
      </c>
      <c r="F170" s="2" t="str">
        <f>TEXT(Table1[[#This Row],[Order Date]],"YYYY")</f>
        <v>2024</v>
      </c>
      <c r="G170" s="2" t="str">
        <f>TEXT(Table1[[#This Row],[Order Date]],"MMM")</f>
        <v>Aug</v>
      </c>
      <c r="H170" s="2" t="str">
        <f>TEXT(Table1[[#This Row],[Order Date]],"DDD")</f>
        <v>Mon</v>
      </c>
      <c r="I170" s="1">
        <v>45536</v>
      </c>
      <c r="J170" s="4">
        <f>_xlfn.DAYS(Table1[[#This Row],[Delivered Date]],Table1[[#This Row],[Order Date]])</f>
        <v>13</v>
      </c>
      <c r="K170" s="3">
        <v>930</v>
      </c>
      <c r="L170">
        <v>3</v>
      </c>
      <c r="M170" s="3">
        <f>Table1[[#This Row],[Quantity]]*Table1[[#This Row],[Unit Price]]</f>
        <v>2790</v>
      </c>
      <c r="N170" s="3">
        <f>Table1[[#This Row],[Revenue]]*Table1[[#This Row],[Cost Percentage]]</f>
        <v>1813.5</v>
      </c>
      <c r="O170" s="3">
        <f>Table1[[#This Row],[Revenue]]-Table1[[#This Row],[Cost]]</f>
        <v>976.5</v>
      </c>
      <c r="P170" s="3">
        <f>_xlfn.XLOOKUP(Table1[[#This Row],[Product Name]],cost[Product Name],cost[Cost Percentage])</f>
        <v>0.65</v>
      </c>
      <c r="Q170" t="s">
        <v>14</v>
      </c>
      <c r="R170" t="s">
        <v>33</v>
      </c>
      <c r="S170" t="s">
        <v>29</v>
      </c>
    </row>
    <row r="171" spans="1:21" x14ac:dyDescent="0.35">
      <c r="A171">
        <v>170</v>
      </c>
      <c r="B171" t="s">
        <v>216</v>
      </c>
      <c r="C171" t="s">
        <v>21</v>
      </c>
      <c r="D171" t="s">
        <v>54</v>
      </c>
      <c r="E171" s="2">
        <v>45477</v>
      </c>
      <c r="F171" s="2" t="str">
        <f>TEXT(Table1[[#This Row],[Order Date]],"YYYY")</f>
        <v>2024</v>
      </c>
      <c r="G171" s="2" t="str">
        <f>TEXT(Table1[[#This Row],[Order Date]],"MMM")</f>
        <v>Jul</v>
      </c>
      <c r="H171" s="2" t="str">
        <f>TEXT(Table1[[#This Row],[Order Date]],"DDD")</f>
        <v>Thu</v>
      </c>
      <c r="I171" s="1">
        <v>45490</v>
      </c>
      <c r="J171" s="4">
        <f>_xlfn.DAYS(Table1[[#This Row],[Delivered Date]],Table1[[#This Row],[Order Date]])</f>
        <v>13</v>
      </c>
      <c r="K171" s="3">
        <v>239</v>
      </c>
      <c r="L171">
        <v>9</v>
      </c>
      <c r="M171" s="3">
        <f>Table1[[#This Row],[Quantity]]*Table1[[#This Row],[Unit Price]]</f>
        <v>2151</v>
      </c>
      <c r="N171" s="3">
        <f>Table1[[#This Row],[Revenue]]*Table1[[#This Row],[Cost Percentage]]</f>
        <v>1505.6999999999998</v>
      </c>
      <c r="O171" s="3">
        <f>Table1[[#This Row],[Revenue]]-Table1[[#This Row],[Cost]]</f>
        <v>645.30000000000018</v>
      </c>
      <c r="P171" s="3">
        <f>_xlfn.XLOOKUP(Table1[[#This Row],[Product Name]],cost[Product Name],cost[Cost Percentage])</f>
        <v>0.7</v>
      </c>
      <c r="Q171" t="s">
        <v>14</v>
      </c>
      <c r="R171" t="s">
        <v>551</v>
      </c>
      <c r="S171" t="s">
        <v>29</v>
      </c>
    </row>
    <row r="172" spans="1:21" x14ac:dyDescent="0.35">
      <c r="A172">
        <v>171</v>
      </c>
      <c r="B172" t="s">
        <v>217</v>
      </c>
      <c r="C172" t="s">
        <v>17</v>
      </c>
      <c r="D172" t="s">
        <v>64</v>
      </c>
      <c r="E172" s="2">
        <v>45605</v>
      </c>
      <c r="F172" s="2" t="str">
        <f>TEXT(Table1[[#This Row],[Order Date]],"YYYY")</f>
        <v>2024</v>
      </c>
      <c r="G172" s="2" t="str">
        <f>TEXT(Table1[[#This Row],[Order Date]],"MMM")</f>
        <v>Nov</v>
      </c>
      <c r="H172" s="2" t="str">
        <f>TEXT(Table1[[#This Row],[Order Date]],"DDD")</f>
        <v>Sat</v>
      </c>
      <c r="I172" s="1">
        <v>45618</v>
      </c>
      <c r="J172" s="4">
        <f>_xlfn.DAYS(Table1[[#This Row],[Delivered Date]],Table1[[#This Row],[Order Date]])</f>
        <v>13</v>
      </c>
      <c r="K172" s="3">
        <v>77</v>
      </c>
      <c r="L172">
        <v>2</v>
      </c>
      <c r="M172" s="3">
        <f>Table1[[#This Row],[Quantity]]*Table1[[#This Row],[Unit Price]]</f>
        <v>154</v>
      </c>
      <c r="N172" s="3">
        <f>Table1[[#This Row],[Revenue]]*Table1[[#This Row],[Cost Percentage]]</f>
        <v>77</v>
      </c>
      <c r="O172" s="3">
        <f>Table1[[#This Row],[Revenue]]-Table1[[#This Row],[Cost]]</f>
        <v>77</v>
      </c>
      <c r="P172" s="3">
        <f>_xlfn.XLOOKUP(Table1[[#This Row],[Product Name]],cost[Product Name],cost[Cost Percentage])</f>
        <v>0.5</v>
      </c>
      <c r="Q172" t="s">
        <v>28</v>
      </c>
      <c r="R172" t="s">
        <v>547</v>
      </c>
      <c r="S172" t="s">
        <v>19</v>
      </c>
    </row>
    <row r="173" spans="1:21" x14ac:dyDescent="0.35">
      <c r="A173">
        <v>172</v>
      </c>
      <c r="B173" t="s">
        <v>218</v>
      </c>
      <c r="C173" t="s">
        <v>24</v>
      </c>
      <c r="D173" t="s">
        <v>70</v>
      </c>
      <c r="E173" s="2">
        <v>45502</v>
      </c>
      <c r="F173" s="2" t="str">
        <f>TEXT(Table1[[#This Row],[Order Date]],"YYYY")</f>
        <v>2024</v>
      </c>
      <c r="G173" s="2" t="str">
        <f>TEXT(Table1[[#This Row],[Order Date]],"MMM")</f>
        <v>Jul</v>
      </c>
      <c r="H173" s="2" t="str">
        <f>TEXT(Table1[[#This Row],[Order Date]],"DDD")</f>
        <v>Mon</v>
      </c>
      <c r="I173" s="1">
        <v>45512</v>
      </c>
      <c r="J173" s="4">
        <f>_xlfn.DAYS(Table1[[#This Row],[Delivered Date]],Table1[[#This Row],[Order Date]])</f>
        <v>10</v>
      </c>
      <c r="K173" s="3">
        <v>853</v>
      </c>
      <c r="L173">
        <v>7</v>
      </c>
      <c r="M173" s="3">
        <f>Table1[[#This Row],[Quantity]]*Table1[[#This Row],[Unit Price]]</f>
        <v>5971</v>
      </c>
      <c r="N173" s="3">
        <f>Table1[[#This Row],[Revenue]]*Table1[[#This Row],[Cost Percentage]]</f>
        <v>3284.05</v>
      </c>
      <c r="O173" s="3">
        <f>Table1[[#This Row],[Revenue]]-Table1[[#This Row],[Cost]]</f>
        <v>2686.95</v>
      </c>
      <c r="P173" s="3">
        <f>_xlfn.XLOOKUP(Table1[[#This Row],[Product Name]],cost[Product Name],cost[Cost Percentage])</f>
        <v>0.55000000000000004</v>
      </c>
      <c r="Q173" t="s">
        <v>14</v>
      </c>
      <c r="R173" t="s">
        <v>33</v>
      </c>
      <c r="S173" t="s">
        <v>15</v>
      </c>
    </row>
    <row r="174" spans="1:21" x14ac:dyDescent="0.35">
      <c r="A174">
        <v>173</v>
      </c>
      <c r="B174" t="s">
        <v>219</v>
      </c>
      <c r="C174" t="s">
        <v>31</v>
      </c>
      <c r="D174" t="s">
        <v>76</v>
      </c>
      <c r="E174" s="2">
        <v>45522</v>
      </c>
      <c r="F174" s="2" t="str">
        <f>TEXT(Table1[[#This Row],[Order Date]],"YYYY")</f>
        <v>2024</v>
      </c>
      <c r="G174" s="2" t="str">
        <f>TEXT(Table1[[#This Row],[Order Date]],"MMM")</f>
        <v>Aug</v>
      </c>
      <c r="H174" s="2" t="str">
        <f>TEXT(Table1[[#This Row],[Order Date]],"DDD")</f>
        <v>Sun</v>
      </c>
      <c r="I174" s="1">
        <v>45529</v>
      </c>
      <c r="J174" s="4">
        <f>_xlfn.DAYS(Table1[[#This Row],[Delivered Date]],Table1[[#This Row],[Order Date]])</f>
        <v>7</v>
      </c>
      <c r="K174" s="3">
        <v>706</v>
      </c>
      <c r="L174">
        <v>8</v>
      </c>
      <c r="M174" s="3">
        <f>Table1[[#This Row],[Quantity]]*Table1[[#This Row],[Unit Price]]</f>
        <v>5648</v>
      </c>
      <c r="N174" s="3">
        <f>Table1[[#This Row],[Revenue]]*Table1[[#This Row],[Cost Percentage]]</f>
        <v>4236</v>
      </c>
      <c r="O174" s="3">
        <f>Table1[[#This Row],[Revenue]]-Table1[[#This Row],[Cost]]</f>
        <v>1412</v>
      </c>
      <c r="P174" s="3">
        <f>_xlfn.XLOOKUP(Table1[[#This Row],[Product Name]],cost[Product Name],cost[Cost Percentage])</f>
        <v>0.75</v>
      </c>
      <c r="Q174" t="s">
        <v>14</v>
      </c>
      <c r="R174" t="s">
        <v>33</v>
      </c>
      <c r="S174" t="s">
        <v>15</v>
      </c>
    </row>
    <row r="175" spans="1:21" x14ac:dyDescent="0.35">
      <c r="A175">
        <v>174</v>
      </c>
      <c r="B175" t="s">
        <v>220</v>
      </c>
      <c r="C175" t="s">
        <v>17</v>
      </c>
      <c r="D175" t="s">
        <v>60</v>
      </c>
      <c r="E175" s="2">
        <v>45385</v>
      </c>
      <c r="F175" s="2" t="str">
        <f>TEXT(Table1[[#This Row],[Order Date]],"YYYY")</f>
        <v>2024</v>
      </c>
      <c r="G175" s="2" t="str">
        <f>TEXT(Table1[[#This Row],[Order Date]],"MMM")</f>
        <v>Apr</v>
      </c>
      <c r="H175" s="2" t="str">
        <f>TEXT(Table1[[#This Row],[Order Date]],"DDD")</f>
        <v>Wed</v>
      </c>
      <c r="I175" s="1">
        <v>45393</v>
      </c>
      <c r="J175" s="4">
        <f>_xlfn.DAYS(Table1[[#This Row],[Delivered Date]],Table1[[#This Row],[Order Date]])</f>
        <v>8</v>
      </c>
      <c r="K175" s="3">
        <v>453</v>
      </c>
      <c r="L175">
        <v>3</v>
      </c>
      <c r="M175" s="3">
        <f>Table1[[#This Row],[Quantity]]*Table1[[#This Row],[Unit Price]]</f>
        <v>1359</v>
      </c>
      <c r="N175" s="3">
        <f>Table1[[#This Row],[Revenue]]*Table1[[#This Row],[Cost Percentage]]</f>
        <v>883.35</v>
      </c>
      <c r="O175" s="3">
        <f>Table1[[#This Row],[Revenue]]-Table1[[#This Row],[Cost]]</f>
        <v>475.65</v>
      </c>
      <c r="P175" s="3">
        <f>_xlfn.XLOOKUP(Table1[[#This Row],[Product Name]],cost[Product Name],cost[Cost Percentage])</f>
        <v>0.65</v>
      </c>
      <c r="Q175" t="s">
        <v>14</v>
      </c>
      <c r="R175" t="s">
        <v>33</v>
      </c>
      <c r="S175" t="s">
        <v>29</v>
      </c>
    </row>
    <row r="176" spans="1:21" x14ac:dyDescent="0.35">
      <c r="A176">
        <v>175</v>
      </c>
      <c r="B176" t="s">
        <v>221</v>
      </c>
      <c r="C176" t="s">
        <v>21</v>
      </c>
      <c r="D176" t="s">
        <v>83</v>
      </c>
      <c r="E176" s="2">
        <v>45606</v>
      </c>
      <c r="F176" s="2" t="str">
        <f>TEXT(Table1[[#This Row],[Order Date]],"YYYY")</f>
        <v>2024</v>
      </c>
      <c r="G176" s="2" t="str">
        <f>TEXT(Table1[[#This Row],[Order Date]],"MMM")</f>
        <v>Nov</v>
      </c>
      <c r="H176" s="2" t="str">
        <f>TEXT(Table1[[#This Row],[Order Date]],"DDD")</f>
        <v>Sun</v>
      </c>
      <c r="I176" s="1">
        <v>45614</v>
      </c>
      <c r="J176" s="4">
        <f>_xlfn.DAYS(Table1[[#This Row],[Delivered Date]],Table1[[#This Row],[Order Date]])</f>
        <v>8</v>
      </c>
      <c r="K176" s="3">
        <v>105</v>
      </c>
      <c r="L176">
        <v>9</v>
      </c>
      <c r="M176" s="3">
        <f>Table1[[#This Row],[Quantity]]*Table1[[#This Row],[Unit Price]]</f>
        <v>945</v>
      </c>
      <c r="N176" s="3">
        <f>Table1[[#This Row],[Revenue]]*Table1[[#This Row],[Cost Percentage]]</f>
        <v>756</v>
      </c>
      <c r="O176" s="3">
        <f>Table1[[#This Row],[Revenue]]-Table1[[#This Row],[Cost]]</f>
        <v>189</v>
      </c>
      <c r="P176" s="3">
        <f>_xlfn.XLOOKUP(Table1[[#This Row],[Product Name]],cost[Product Name],cost[Cost Percentage])</f>
        <v>0.8</v>
      </c>
      <c r="Q176" t="s">
        <v>28</v>
      </c>
      <c r="R176" t="s">
        <v>33</v>
      </c>
      <c r="S176" t="s">
        <v>29</v>
      </c>
    </row>
    <row r="177" spans="1:19" x14ac:dyDescent="0.35">
      <c r="A177">
        <v>176</v>
      </c>
      <c r="B177" t="s">
        <v>222</v>
      </c>
      <c r="C177" t="s">
        <v>17</v>
      </c>
      <c r="D177" t="s">
        <v>64</v>
      </c>
      <c r="E177" s="2">
        <v>45379</v>
      </c>
      <c r="F177" s="2" t="str">
        <f>TEXT(Table1[[#This Row],[Order Date]],"YYYY")</f>
        <v>2024</v>
      </c>
      <c r="G177" s="2" t="str">
        <f>TEXT(Table1[[#This Row],[Order Date]],"MMM")</f>
        <v>Mar</v>
      </c>
      <c r="H177" s="2" t="str">
        <f>TEXT(Table1[[#This Row],[Order Date]],"DDD")</f>
        <v>Thu</v>
      </c>
      <c r="I177" s="1">
        <v>45390</v>
      </c>
      <c r="J177" s="4">
        <f>_xlfn.DAYS(Table1[[#This Row],[Delivered Date]],Table1[[#This Row],[Order Date]])</f>
        <v>11</v>
      </c>
      <c r="K177" s="3">
        <v>747</v>
      </c>
      <c r="L177">
        <v>10</v>
      </c>
      <c r="M177" s="3">
        <f>Table1[[#This Row],[Quantity]]*Table1[[#This Row],[Unit Price]]</f>
        <v>7470</v>
      </c>
      <c r="N177" s="3">
        <f>Table1[[#This Row],[Revenue]]*Table1[[#This Row],[Cost Percentage]]</f>
        <v>3735</v>
      </c>
      <c r="O177" s="3">
        <f>Table1[[#This Row],[Revenue]]-Table1[[#This Row],[Cost]]</f>
        <v>3735</v>
      </c>
      <c r="P177" s="3">
        <f>_xlfn.XLOOKUP(Table1[[#This Row],[Product Name]],cost[Product Name],cost[Cost Percentage])</f>
        <v>0.5</v>
      </c>
      <c r="Q177" t="s">
        <v>28</v>
      </c>
      <c r="R177" t="s">
        <v>33</v>
      </c>
      <c r="S177" t="s">
        <v>29</v>
      </c>
    </row>
    <row r="178" spans="1:19" x14ac:dyDescent="0.35">
      <c r="A178">
        <v>177</v>
      </c>
      <c r="B178" t="s">
        <v>223</v>
      </c>
      <c r="C178" t="s">
        <v>21</v>
      </c>
      <c r="D178" t="s">
        <v>52</v>
      </c>
      <c r="E178" s="2">
        <v>45505</v>
      </c>
      <c r="F178" s="2" t="str">
        <f>TEXT(Table1[[#This Row],[Order Date]],"YYYY")</f>
        <v>2024</v>
      </c>
      <c r="G178" s="2" t="str">
        <f>TEXT(Table1[[#This Row],[Order Date]],"MMM")</f>
        <v>Aug</v>
      </c>
      <c r="H178" s="2" t="str">
        <f>TEXT(Table1[[#This Row],[Order Date]],"DDD")</f>
        <v>Thu</v>
      </c>
      <c r="I178" s="1">
        <v>45515</v>
      </c>
      <c r="J178" s="4">
        <f>_xlfn.DAYS(Table1[[#This Row],[Delivered Date]],Table1[[#This Row],[Order Date]])</f>
        <v>10</v>
      </c>
      <c r="K178" s="3">
        <v>664</v>
      </c>
      <c r="L178">
        <v>10</v>
      </c>
      <c r="M178" s="3">
        <f>Table1[[#This Row],[Quantity]]*Table1[[#This Row],[Unit Price]]</f>
        <v>6640</v>
      </c>
      <c r="N178" s="3">
        <f>Table1[[#This Row],[Revenue]]*Table1[[#This Row],[Cost Percentage]]</f>
        <v>4648</v>
      </c>
      <c r="O178" s="3">
        <f>Table1[[#This Row],[Revenue]]-Table1[[#This Row],[Cost]]</f>
        <v>1992</v>
      </c>
      <c r="P178" s="3">
        <f>_xlfn.XLOOKUP(Table1[[#This Row],[Product Name]],cost[Product Name],cost[Cost Percentage])</f>
        <v>0.7</v>
      </c>
      <c r="Q178" t="s">
        <v>28</v>
      </c>
      <c r="R178" t="s">
        <v>551</v>
      </c>
      <c r="S178" t="s">
        <v>46</v>
      </c>
    </row>
    <row r="179" spans="1:19" x14ac:dyDescent="0.35">
      <c r="A179">
        <v>178</v>
      </c>
      <c r="B179" t="s">
        <v>224</v>
      </c>
      <c r="C179" t="s">
        <v>24</v>
      </c>
      <c r="D179" t="s">
        <v>100</v>
      </c>
      <c r="E179" s="2">
        <v>45466</v>
      </c>
      <c r="F179" s="2" t="str">
        <f>TEXT(Table1[[#This Row],[Order Date]],"YYYY")</f>
        <v>2024</v>
      </c>
      <c r="G179" s="2" t="str">
        <f>TEXT(Table1[[#This Row],[Order Date]],"MMM")</f>
        <v>Jun</v>
      </c>
      <c r="H179" s="2" t="str">
        <f>TEXT(Table1[[#This Row],[Order Date]],"DDD")</f>
        <v>Sun</v>
      </c>
      <c r="I179" s="1">
        <v>45470</v>
      </c>
      <c r="J179" s="4">
        <f>_xlfn.DAYS(Table1[[#This Row],[Delivered Date]],Table1[[#This Row],[Order Date]])</f>
        <v>4</v>
      </c>
      <c r="K179" s="3">
        <v>157</v>
      </c>
      <c r="L179">
        <v>10</v>
      </c>
      <c r="M179" s="3">
        <f>Table1[[#This Row],[Quantity]]*Table1[[#This Row],[Unit Price]]</f>
        <v>1570</v>
      </c>
      <c r="N179" s="3">
        <f>Table1[[#This Row],[Revenue]]*Table1[[#This Row],[Cost Percentage]]</f>
        <v>942</v>
      </c>
      <c r="O179" s="3">
        <f>Table1[[#This Row],[Revenue]]-Table1[[#This Row],[Cost]]</f>
        <v>628</v>
      </c>
      <c r="P179" s="3">
        <f>_xlfn.XLOOKUP(Table1[[#This Row],[Product Name]],cost[Product Name],cost[Cost Percentage])</f>
        <v>0.6</v>
      </c>
      <c r="Q179" t="s">
        <v>28</v>
      </c>
      <c r="R179" t="s">
        <v>547</v>
      </c>
      <c r="S179" t="s">
        <v>46</v>
      </c>
    </row>
    <row r="180" spans="1:19" x14ac:dyDescent="0.35">
      <c r="A180">
        <v>179</v>
      </c>
      <c r="B180" t="s">
        <v>225</v>
      </c>
      <c r="C180" t="s">
        <v>21</v>
      </c>
      <c r="D180" t="s">
        <v>22</v>
      </c>
      <c r="E180" s="2">
        <v>45354</v>
      </c>
      <c r="F180" s="2" t="str">
        <f>TEXT(Table1[[#This Row],[Order Date]],"YYYY")</f>
        <v>2024</v>
      </c>
      <c r="G180" s="2" t="str">
        <f>TEXT(Table1[[#This Row],[Order Date]],"MMM")</f>
        <v>Mar</v>
      </c>
      <c r="H180" s="2" t="str">
        <f>TEXT(Table1[[#This Row],[Order Date]],"DDD")</f>
        <v>Sun</v>
      </c>
      <c r="I180" s="1">
        <v>45366</v>
      </c>
      <c r="J180" s="4">
        <f>_xlfn.DAYS(Table1[[#This Row],[Delivered Date]],Table1[[#This Row],[Order Date]])</f>
        <v>12</v>
      </c>
      <c r="K180" s="3">
        <v>470</v>
      </c>
      <c r="L180">
        <v>5</v>
      </c>
      <c r="M180" s="3">
        <f>Table1[[#This Row],[Quantity]]*Table1[[#This Row],[Unit Price]]</f>
        <v>2350</v>
      </c>
      <c r="N180" s="3">
        <f>Table1[[#This Row],[Revenue]]*Table1[[#This Row],[Cost Percentage]]</f>
        <v>1762.5</v>
      </c>
      <c r="O180" s="3">
        <f>Table1[[#This Row],[Revenue]]-Table1[[#This Row],[Cost]]</f>
        <v>587.5</v>
      </c>
      <c r="P180" s="3">
        <f>_xlfn.XLOOKUP(Table1[[#This Row],[Product Name]],cost[Product Name],cost[Cost Percentage])</f>
        <v>0.75</v>
      </c>
      <c r="Q180" t="s">
        <v>14</v>
      </c>
      <c r="R180" t="s">
        <v>551</v>
      </c>
      <c r="S180" t="s">
        <v>46</v>
      </c>
    </row>
    <row r="181" spans="1:19" x14ac:dyDescent="0.35">
      <c r="A181">
        <v>180</v>
      </c>
      <c r="B181" t="s">
        <v>226</v>
      </c>
      <c r="C181" t="s">
        <v>21</v>
      </c>
      <c r="D181" t="s">
        <v>83</v>
      </c>
      <c r="E181" s="2">
        <v>45479</v>
      </c>
      <c r="F181" s="2" t="str">
        <f>TEXT(Table1[[#This Row],[Order Date]],"YYYY")</f>
        <v>2024</v>
      </c>
      <c r="G181" s="2" t="str">
        <f>TEXT(Table1[[#This Row],[Order Date]],"MMM")</f>
        <v>Jul</v>
      </c>
      <c r="H181" s="2" t="str">
        <f>TEXT(Table1[[#This Row],[Order Date]],"DDD")</f>
        <v>Sat</v>
      </c>
      <c r="I181" s="1">
        <v>45489</v>
      </c>
      <c r="J181" s="4">
        <f>_xlfn.DAYS(Table1[[#This Row],[Delivered Date]],Table1[[#This Row],[Order Date]])</f>
        <v>10</v>
      </c>
      <c r="K181" s="3">
        <v>384</v>
      </c>
      <c r="L181">
        <v>7</v>
      </c>
      <c r="M181" s="3">
        <f>Table1[[#This Row],[Quantity]]*Table1[[#This Row],[Unit Price]]</f>
        <v>2688</v>
      </c>
      <c r="N181" s="3">
        <f>Table1[[#This Row],[Revenue]]*Table1[[#This Row],[Cost Percentage]]</f>
        <v>2150.4</v>
      </c>
      <c r="O181" s="3">
        <f>Table1[[#This Row],[Revenue]]-Table1[[#This Row],[Cost]]</f>
        <v>537.59999999999991</v>
      </c>
      <c r="P181" s="3">
        <f>_xlfn.XLOOKUP(Table1[[#This Row],[Product Name]],cost[Product Name],cost[Cost Percentage])</f>
        <v>0.8</v>
      </c>
      <c r="Q181" t="s">
        <v>14</v>
      </c>
      <c r="R181" t="s">
        <v>551</v>
      </c>
      <c r="S181" t="s">
        <v>15</v>
      </c>
    </row>
    <row r="182" spans="1:19" x14ac:dyDescent="0.35">
      <c r="A182">
        <v>181</v>
      </c>
      <c r="B182" t="s">
        <v>227</v>
      </c>
      <c r="C182" t="s">
        <v>17</v>
      </c>
      <c r="D182" t="s">
        <v>44</v>
      </c>
      <c r="E182" s="2">
        <v>45573</v>
      </c>
      <c r="F182" s="2" t="str">
        <f>TEXT(Table1[[#This Row],[Order Date]],"YYYY")</f>
        <v>2024</v>
      </c>
      <c r="G182" s="2" t="str">
        <f>TEXT(Table1[[#This Row],[Order Date]],"MMM")</f>
        <v>Oct</v>
      </c>
      <c r="H182" s="2" t="str">
        <f>TEXT(Table1[[#This Row],[Order Date]],"DDD")</f>
        <v>Tue</v>
      </c>
      <c r="I182" s="1">
        <v>45577</v>
      </c>
      <c r="J182" s="4">
        <f>_xlfn.DAYS(Table1[[#This Row],[Delivered Date]],Table1[[#This Row],[Order Date]])</f>
        <v>4</v>
      </c>
      <c r="K182" s="3">
        <v>855</v>
      </c>
      <c r="L182">
        <v>5</v>
      </c>
      <c r="M182" s="3">
        <f>Table1[[#This Row],[Quantity]]*Table1[[#This Row],[Unit Price]]</f>
        <v>4275</v>
      </c>
      <c r="N182" s="3">
        <f>Table1[[#This Row],[Revenue]]*Table1[[#This Row],[Cost Percentage]]</f>
        <v>2565</v>
      </c>
      <c r="O182" s="3">
        <f>Table1[[#This Row],[Revenue]]-Table1[[#This Row],[Cost]]</f>
        <v>1710</v>
      </c>
      <c r="P182" s="3">
        <f>_xlfn.XLOOKUP(Table1[[#This Row],[Product Name]],cost[Product Name],cost[Cost Percentage])</f>
        <v>0.6</v>
      </c>
      <c r="Q182" t="s">
        <v>14</v>
      </c>
      <c r="R182" t="s">
        <v>33</v>
      </c>
      <c r="S182" t="s">
        <v>29</v>
      </c>
    </row>
    <row r="183" spans="1:19" x14ac:dyDescent="0.35">
      <c r="A183">
        <v>182</v>
      </c>
      <c r="B183" t="s">
        <v>228</v>
      </c>
      <c r="C183" t="s">
        <v>21</v>
      </c>
      <c r="D183" t="s">
        <v>54</v>
      </c>
      <c r="E183" s="2">
        <v>45600</v>
      </c>
      <c r="F183" s="2" t="str">
        <f>TEXT(Table1[[#This Row],[Order Date]],"YYYY")</f>
        <v>2024</v>
      </c>
      <c r="G183" s="2" t="str">
        <f>TEXT(Table1[[#This Row],[Order Date]],"MMM")</f>
        <v>Nov</v>
      </c>
      <c r="H183" s="2" t="str">
        <f>TEXT(Table1[[#This Row],[Order Date]],"DDD")</f>
        <v>Mon</v>
      </c>
      <c r="I183" s="1">
        <v>45612</v>
      </c>
      <c r="J183" s="4">
        <f>_xlfn.DAYS(Table1[[#This Row],[Delivered Date]],Table1[[#This Row],[Order Date]])</f>
        <v>12</v>
      </c>
      <c r="K183" s="3">
        <v>421</v>
      </c>
      <c r="L183">
        <v>9</v>
      </c>
      <c r="M183" s="3">
        <f>Table1[[#This Row],[Quantity]]*Table1[[#This Row],[Unit Price]]</f>
        <v>3789</v>
      </c>
      <c r="N183" s="3">
        <f>Table1[[#This Row],[Revenue]]*Table1[[#This Row],[Cost Percentage]]</f>
        <v>2652.2999999999997</v>
      </c>
      <c r="O183" s="3">
        <f>Table1[[#This Row],[Revenue]]-Table1[[#This Row],[Cost]]</f>
        <v>1136.7000000000003</v>
      </c>
      <c r="P183" s="3">
        <f>_xlfn.XLOOKUP(Table1[[#This Row],[Product Name]],cost[Product Name],cost[Cost Percentage])</f>
        <v>0.7</v>
      </c>
      <c r="Q183" t="s">
        <v>14</v>
      </c>
      <c r="R183" t="s">
        <v>33</v>
      </c>
      <c r="S183" t="s">
        <v>15</v>
      </c>
    </row>
    <row r="184" spans="1:19" x14ac:dyDescent="0.35">
      <c r="A184">
        <v>183</v>
      </c>
      <c r="B184" t="s">
        <v>229</v>
      </c>
      <c r="C184" t="s">
        <v>21</v>
      </c>
      <c r="D184" t="s">
        <v>52</v>
      </c>
      <c r="E184" s="2">
        <v>45555</v>
      </c>
      <c r="F184" s="2" t="str">
        <f>TEXT(Table1[[#This Row],[Order Date]],"YYYY")</f>
        <v>2024</v>
      </c>
      <c r="G184" s="2" t="str">
        <f>TEXT(Table1[[#This Row],[Order Date]],"MMM")</f>
        <v>Sep</v>
      </c>
      <c r="H184" s="2" t="str">
        <f>TEXT(Table1[[#This Row],[Order Date]],"DDD")</f>
        <v>Fri</v>
      </c>
      <c r="I184" s="1">
        <v>45562</v>
      </c>
      <c r="J184" s="4">
        <f>_xlfn.DAYS(Table1[[#This Row],[Delivered Date]],Table1[[#This Row],[Order Date]])</f>
        <v>7</v>
      </c>
      <c r="K184" s="3">
        <v>345</v>
      </c>
      <c r="L184">
        <v>3</v>
      </c>
      <c r="M184" s="3">
        <f>Table1[[#This Row],[Quantity]]*Table1[[#This Row],[Unit Price]]</f>
        <v>1035</v>
      </c>
      <c r="N184" s="3">
        <f>Table1[[#This Row],[Revenue]]*Table1[[#This Row],[Cost Percentage]]</f>
        <v>724.5</v>
      </c>
      <c r="O184" s="3">
        <f>Table1[[#This Row],[Revenue]]-Table1[[#This Row],[Cost]]</f>
        <v>310.5</v>
      </c>
      <c r="P184" s="3">
        <f>_xlfn.XLOOKUP(Table1[[#This Row],[Product Name]],cost[Product Name],cost[Cost Percentage])</f>
        <v>0.7</v>
      </c>
      <c r="Q184" t="s">
        <v>14</v>
      </c>
      <c r="R184" t="s">
        <v>33</v>
      </c>
      <c r="S184" t="s">
        <v>46</v>
      </c>
    </row>
    <row r="185" spans="1:19" x14ac:dyDescent="0.35">
      <c r="A185">
        <v>184</v>
      </c>
      <c r="B185" t="s">
        <v>230</v>
      </c>
      <c r="C185" t="s">
        <v>24</v>
      </c>
      <c r="D185" t="s">
        <v>70</v>
      </c>
      <c r="E185" s="2">
        <v>45445</v>
      </c>
      <c r="F185" s="2" t="str">
        <f>TEXT(Table1[[#This Row],[Order Date]],"YYYY")</f>
        <v>2024</v>
      </c>
      <c r="G185" s="2" t="str">
        <f>TEXT(Table1[[#This Row],[Order Date]],"MMM")</f>
        <v>Jun</v>
      </c>
      <c r="H185" s="2" t="str">
        <f>TEXT(Table1[[#This Row],[Order Date]],"DDD")</f>
        <v>Sun</v>
      </c>
      <c r="I185" s="1">
        <v>45458</v>
      </c>
      <c r="J185" s="4">
        <f>_xlfn.DAYS(Table1[[#This Row],[Delivered Date]],Table1[[#This Row],[Order Date]])</f>
        <v>13</v>
      </c>
      <c r="K185" s="3">
        <v>354</v>
      </c>
      <c r="L185">
        <v>10</v>
      </c>
      <c r="M185" s="3">
        <f>Table1[[#This Row],[Quantity]]*Table1[[#This Row],[Unit Price]]</f>
        <v>3540</v>
      </c>
      <c r="N185" s="3">
        <f>Table1[[#This Row],[Revenue]]*Table1[[#This Row],[Cost Percentage]]</f>
        <v>1947.0000000000002</v>
      </c>
      <c r="O185" s="3">
        <f>Table1[[#This Row],[Revenue]]-Table1[[#This Row],[Cost]]</f>
        <v>1592.9999999999998</v>
      </c>
      <c r="P185" s="3">
        <f>_xlfn.XLOOKUP(Table1[[#This Row],[Product Name]],cost[Product Name],cost[Cost Percentage])</f>
        <v>0.55000000000000004</v>
      </c>
      <c r="Q185" t="s">
        <v>28</v>
      </c>
      <c r="R185" t="s">
        <v>33</v>
      </c>
      <c r="S185" t="s">
        <v>46</v>
      </c>
    </row>
    <row r="186" spans="1:19" x14ac:dyDescent="0.35">
      <c r="A186">
        <v>185</v>
      </c>
      <c r="B186" t="s">
        <v>231</v>
      </c>
      <c r="C186" t="s">
        <v>12</v>
      </c>
      <c r="D186" t="s">
        <v>27</v>
      </c>
      <c r="E186" s="2">
        <v>45590</v>
      </c>
      <c r="F186" s="2" t="str">
        <f>TEXT(Table1[[#This Row],[Order Date]],"YYYY")</f>
        <v>2024</v>
      </c>
      <c r="G186" s="2" t="str">
        <f>TEXT(Table1[[#This Row],[Order Date]],"MMM")</f>
        <v>Oct</v>
      </c>
      <c r="H186" s="2" t="str">
        <f>TEXT(Table1[[#This Row],[Order Date]],"DDD")</f>
        <v>Fri</v>
      </c>
      <c r="I186" s="1">
        <v>45602</v>
      </c>
      <c r="J186" s="4">
        <f>_xlfn.DAYS(Table1[[#This Row],[Delivered Date]],Table1[[#This Row],[Order Date]])</f>
        <v>12</v>
      </c>
      <c r="K186" s="3">
        <v>825</v>
      </c>
      <c r="L186">
        <v>5</v>
      </c>
      <c r="M186" s="3">
        <f>Table1[[#This Row],[Quantity]]*Table1[[#This Row],[Unit Price]]</f>
        <v>4125</v>
      </c>
      <c r="N186" s="3">
        <f>Table1[[#This Row],[Revenue]]*Table1[[#This Row],[Cost Percentage]]</f>
        <v>2681.25</v>
      </c>
      <c r="O186" s="3">
        <f>Table1[[#This Row],[Revenue]]-Table1[[#This Row],[Cost]]</f>
        <v>1443.75</v>
      </c>
      <c r="P186" s="3">
        <f>_xlfn.XLOOKUP(Table1[[#This Row],[Product Name]],cost[Product Name],cost[Cost Percentage])</f>
        <v>0.65</v>
      </c>
      <c r="Q186" t="s">
        <v>28</v>
      </c>
      <c r="R186" t="s">
        <v>33</v>
      </c>
      <c r="S186" t="s">
        <v>15</v>
      </c>
    </row>
    <row r="187" spans="1:19" x14ac:dyDescent="0.35">
      <c r="A187">
        <v>186</v>
      </c>
      <c r="B187" t="s">
        <v>232</v>
      </c>
      <c r="C187" t="s">
        <v>24</v>
      </c>
      <c r="D187" t="s">
        <v>25</v>
      </c>
      <c r="E187" s="2">
        <v>45627</v>
      </c>
      <c r="F187" s="2" t="str">
        <f>TEXT(Table1[[#This Row],[Order Date]],"YYYY")</f>
        <v>2024</v>
      </c>
      <c r="G187" s="2" t="str">
        <f>TEXT(Table1[[#This Row],[Order Date]],"MMM")</f>
        <v>Dec</v>
      </c>
      <c r="H187" s="2" t="str">
        <f>TEXT(Table1[[#This Row],[Order Date]],"DDD")</f>
        <v>Sun</v>
      </c>
      <c r="I187" s="1">
        <v>45630</v>
      </c>
      <c r="J187" s="4">
        <f>_xlfn.DAYS(Table1[[#This Row],[Delivered Date]],Table1[[#This Row],[Order Date]])</f>
        <v>3</v>
      </c>
      <c r="K187" s="3">
        <v>601</v>
      </c>
      <c r="L187">
        <v>10</v>
      </c>
      <c r="M187" s="3">
        <f>Table1[[#This Row],[Quantity]]*Table1[[#This Row],[Unit Price]]</f>
        <v>6010</v>
      </c>
      <c r="N187" s="3">
        <f>Table1[[#This Row],[Revenue]]*Table1[[#This Row],[Cost Percentage]]</f>
        <v>3305.5000000000005</v>
      </c>
      <c r="O187" s="3">
        <f>Table1[[#This Row],[Revenue]]-Table1[[#This Row],[Cost]]</f>
        <v>2704.4999999999995</v>
      </c>
      <c r="P187" s="3">
        <f>_xlfn.XLOOKUP(Table1[[#This Row],[Product Name]],cost[Product Name],cost[Cost Percentage])</f>
        <v>0.55000000000000004</v>
      </c>
      <c r="Q187" t="s">
        <v>28</v>
      </c>
      <c r="R187" t="s">
        <v>551</v>
      </c>
      <c r="S187" t="s">
        <v>15</v>
      </c>
    </row>
    <row r="188" spans="1:19" x14ac:dyDescent="0.35">
      <c r="A188">
        <v>187</v>
      </c>
      <c r="B188" t="s">
        <v>233</v>
      </c>
      <c r="C188" t="s">
        <v>24</v>
      </c>
      <c r="D188" t="s">
        <v>100</v>
      </c>
      <c r="E188" s="2">
        <v>45560</v>
      </c>
      <c r="F188" s="2" t="str">
        <f>TEXT(Table1[[#This Row],[Order Date]],"YYYY")</f>
        <v>2024</v>
      </c>
      <c r="G188" s="2" t="str">
        <f>TEXT(Table1[[#This Row],[Order Date]],"MMM")</f>
        <v>Sep</v>
      </c>
      <c r="H188" s="2" t="str">
        <f>TEXT(Table1[[#This Row],[Order Date]],"DDD")</f>
        <v>Wed</v>
      </c>
      <c r="I188" s="1">
        <v>45572</v>
      </c>
      <c r="J188" s="4">
        <f>_xlfn.DAYS(Table1[[#This Row],[Delivered Date]],Table1[[#This Row],[Order Date]])</f>
        <v>12</v>
      </c>
      <c r="K188" s="3">
        <v>803</v>
      </c>
      <c r="L188">
        <v>10</v>
      </c>
      <c r="M188" s="3">
        <f>Table1[[#This Row],[Quantity]]*Table1[[#This Row],[Unit Price]]</f>
        <v>8030</v>
      </c>
      <c r="N188" s="3">
        <f>Table1[[#This Row],[Revenue]]*Table1[[#This Row],[Cost Percentage]]</f>
        <v>4818</v>
      </c>
      <c r="O188" s="3">
        <f>Table1[[#This Row],[Revenue]]-Table1[[#This Row],[Cost]]</f>
        <v>3212</v>
      </c>
      <c r="P188" s="3">
        <f>_xlfn.XLOOKUP(Table1[[#This Row],[Product Name]],cost[Product Name],cost[Cost Percentage])</f>
        <v>0.6</v>
      </c>
      <c r="Q188" t="s">
        <v>14</v>
      </c>
      <c r="R188" t="s">
        <v>549</v>
      </c>
      <c r="S188" t="s">
        <v>46</v>
      </c>
    </row>
    <row r="189" spans="1:19" x14ac:dyDescent="0.35">
      <c r="A189">
        <v>188</v>
      </c>
      <c r="B189" t="s">
        <v>234</v>
      </c>
      <c r="C189" t="s">
        <v>12</v>
      </c>
      <c r="D189" t="s">
        <v>58</v>
      </c>
      <c r="E189" s="2">
        <v>45557</v>
      </c>
      <c r="F189" s="2" t="str">
        <f>TEXT(Table1[[#This Row],[Order Date]],"YYYY")</f>
        <v>2024</v>
      </c>
      <c r="G189" s="2" t="str">
        <f>TEXT(Table1[[#This Row],[Order Date]],"MMM")</f>
        <v>Sep</v>
      </c>
      <c r="H189" s="2" t="str">
        <f>TEXT(Table1[[#This Row],[Order Date]],"DDD")</f>
        <v>Sun</v>
      </c>
      <c r="I189" s="1">
        <v>45572</v>
      </c>
      <c r="J189" s="4">
        <f>_xlfn.DAYS(Table1[[#This Row],[Delivered Date]],Table1[[#This Row],[Order Date]])</f>
        <v>15</v>
      </c>
      <c r="K189" s="3">
        <v>584</v>
      </c>
      <c r="L189">
        <v>4</v>
      </c>
      <c r="M189" s="3">
        <f>Table1[[#This Row],[Quantity]]*Table1[[#This Row],[Unit Price]]</f>
        <v>2336</v>
      </c>
      <c r="N189" s="3">
        <f>Table1[[#This Row],[Revenue]]*Table1[[#This Row],[Cost Percentage]]</f>
        <v>1985.6</v>
      </c>
      <c r="O189" s="3">
        <f>Table1[[#This Row],[Revenue]]-Table1[[#This Row],[Cost]]</f>
        <v>350.40000000000009</v>
      </c>
      <c r="P189" s="3">
        <f>_xlfn.XLOOKUP(Table1[[#This Row],[Product Name]],cost[Product Name],cost[Cost Percentage])</f>
        <v>0.85</v>
      </c>
      <c r="Q189" t="s">
        <v>28</v>
      </c>
      <c r="R189" t="s">
        <v>547</v>
      </c>
      <c r="S189" t="s">
        <v>15</v>
      </c>
    </row>
    <row r="190" spans="1:19" x14ac:dyDescent="0.35">
      <c r="A190">
        <v>189</v>
      </c>
      <c r="B190" t="s">
        <v>235</v>
      </c>
      <c r="C190" t="s">
        <v>24</v>
      </c>
      <c r="D190" t="s">
        <v>25</v>
      </c>
      <c r="E190" s="2">
        <v>45380</v>
      </c>
      <c r="F190" s="2" t="str">
        <f>TEXT(Table1[[#This Row],[Order Date]],"YYYY")</f>
        <v>2024</v>
      </c>
      <c r="G190" s="2" t="str">
        <f>TEXT(Table1[[#This Row],[Order Date]],"MMM")</f>
        <v>Mar</v>
      </c>
      <c r="H190" s="2" t="str">
        <f>TEXT(Table1[[#This Row],[Order Date]],"DDD")</f>
        <v>Fri</v>
      </c>
      <c r="I190" s="1">
        <v>45385</v>
      </c>
      <c r="J190" s="4">
        <f>_xlfn.DAYS(Table1[[#This Row],[Delivered Date]],Table1[[#This Row],[Order Date]])</f>
        <v>5</v>
      </c>
      <c r="K190" s="3">
        <v>944</v>
      </c>
      <c r="L190">
        <v>8</v>
      </c>
      <c r="M190" s="3">
        <f>Table1[[#This Row],[Quantity]]*Table1[[#This Row],[Unit Price]]</f>
        <v>7552</v>
      </c>
      <c r="N190" s="3">
        <f>Table1[[#This Row],[Revenue]]*Table1[[#This Row],[Cost Percentage]]</f>
        <v>4153.6000000000004</v>
      </c>
      <c r="O190" s="3">
        <f>Table1[[#This Row],[Revenue]]-Table1[[#This Row],[Cost]]</f>
        <v>3398.3999999999996</v>
      </c>
      <c r="P190" s="3">
        <f>_xlfn.XLOOKUP(Table1[[#This Row],[Product Name]],cost[Product Name],cost[Cost Percentage])</f>
        <v>0.55000000000000004</v>
      </c>
      <c r="Q190" t="s">
        <v>28</v>
      </c>
      <c r="R190" t="s">
        <v>33</v>
      </c>
      <c r="S190" t="s">
        <v>19</v>
      </c>
    </row>
    <row r="191" spans="1:19" x14ac:dyDescent="0.35">
      <c r="A191">
        <v>190</v>
      </c>
      <c r="B191" t="s">
        <v>236</v>
      </c>
      <c r="C191" t="s">
        <v>31</v>
      </c>
      <c r="D191" t="s">
        <v>79</v>
      </c>
      <c r="E191" s="2">
        <v>45604</v>
      </c>
      <c r="F191" s="2" t="str">
        <f>TEXT(Table1[[#This Row],[Order Date]],"YYYY")</f>
        <v>2024</v>
      </c>
      <c r="G191" s="2" t="str">
        <f>TEXT(Table1[[#This Row],[Order Date]],"MMM")</f>
        <v>Nov</v>
      </c>
      <c r="H191" s="2" t="str">
        <f>TEXT(Table1[[#This Row],[Order Date]],"DDD")</f>
        <v>Fri</v>
      </c>
      <c r="I191" s="1">
        <v>45616</v>
      </c>
      <c r="J191" s="4">
        <f>_xlfn.DAYS(Table1[[#This Row],[Delivered Date]],Table1[[#This Row],[Order Date]])</f>
        <v>12</v>
      </c>
      <c r="K191" s="3">
        <v>206</v>
      </c>
      <c r="L191">
        <v>8</v>
      </c>
      <c r="M191" s="3">
        <f>Table1[[#This Row],[Quantity]]*Table1[[#This Row],[Unit Price]]</f>
        <v>1648</v>
      </c>
      <c r="N191" s="3">
        <f>Table1[[#This Row],[Revenue]]*Table1[[#This Row],[Cost Percentage]]</f>
        <v>1071.2</v>
      </c>
      <c r="O191" s="3">
        <f>Table1[[#This Row],[Revenue]]-Table1[[#This Row],[Cost]]</f>
        <v>576.79999999999995</v>
      </c>
      <c r="P191" s="3">
        <f>_xlfn.XLOOKUP(Table1[[#This Row],[Product Name]],cost[Product Name],cost[Cost Percentage])</f>
        <v>0.65</v>
      </c>
      <c r="Q191" t="s">
        <v>28</v>
      </c>
      <c r="R191" t="s">
        <v>551</v>
      </c>
      <c r="S191" t="s">
        <v>29</v>
      </c>
    </row>
    <row r="192" spans="1:19" x14ac:dyDescent="0.35">
      <c r="A192">
        <v>191</v>
      </c>
      <c r="B192" t="s">
        <v>237</v>
      </c>
      <c r="C192" t="s">
        <v>24</v>
      </c>
      <c r="D192" t="s">
        <v>25</v>
      </c>
      <c r="E192" s="2">
        <v>45578</v>
      </c>
      <c r="F192" s="2" t="str">
        <f>TEXT(Table1[[#This Row],[Order Date]],"YYYY")</f>
        <v>2024</v>
      </c>
      <c r="G192" s="2" t="str">
        <f>TEXT(Table1[[#This Row],[Order Date]],"MMM")</f>
        <v>Oct</v>
      </c>
      <c r="H192" s="2" t="str">
        <f>TEXT(Table1[[#This Row],[Order Date]],"DDD")</f>
        <v>Sun</v>
      </c>
      <c r="I192" s="1">
        <v>45586</v>
      </c>
      <c r="J192" s="4">
        <f>_xlfn.DAYS(Table1[[#This Row],[Delivered Date]],Table1[[#This Row],[Order Date]])</f>
        <v>8</v>
      </c>
      <c r="K192" s="3">
        <v>304</v>
      </c>
      <c r="L192">
        <v>5</v>
      </c>
      <c r="M192" s="3">
        <f>Table1[[#This Row],[Quantity]]*Table1[[#This Row],[Unit Price]]</f>
        <v>1520</v>
      </c>
      <c r="N192" s="3">
        <f>Table1[[#This Row],[Revenue]]*Table1[[#This Row],[Cost Percentage]]</f>
        <v>836.00000000000011</v>
      </c>
      <c r="O192" s="3">
        <f>Table1[[#This Row],[Revenue]]-Table1[[#This Row],[Cost]]</f>
        <v>683.99999999999989</v>
      </c>
      <c r="P192" s="3">
        <f>_xlfn.XLOOKUP(Table1[[#This Row],[Product Name]],cost[Product Name],cost[Cost Percentage])</f>
        <v>0.55000000000000004</v>
      </c>
      <c r="Q192" t="s">
        <v>28</v>
      </c>
      <c r="R192" t="s">
        <v>551</v>
      </c>
      <c r="S192" t="s">
        <v>46</v>
      </c>
    </row>
    <row r="193" spans="1:19" x14ac:dyDescent="0.35">
      <c r="A193">
        <v>192</v>
      </c>
      <c r="B193" t="s">
        <v>238</v>
      </c>
      <c r="C193" t="s">
        <v>12</v>
      </c>
      <c r="D193" t="s">
        <v>96</v>
      </c>
      <c r="E193" s="2">
        <v>45657</v>
      </c>
      <c r="F193" s="2" t="str">
        <f>TEXT(Table1[[#This Row],[Order Date]],"YYYY")</f>
        <v>2024</v>
      </c>
      <c r="G193" s="2" t="str">
        <f>TEXT(Table1[[#This Row],[Order Date]],"MMM")</f>
        <v>Dec</v>
      </c>
      <c r="H193" s="2" t="str">
        <f>TEXT(Table1[[#This Row],[Order Date]],"DDD")</f>
        <v>Tue</v>
      </c>
      <c r="I193" s="1">
        <v>45671</v>
      </c>
      <c r="J193" s="4">
        <f>_xlfn.DAYS(Table1[[#This Row],[Delivered Date]],Table1[[#This Row],[Order Date]])</f>
        <v>14</v>
      </c>
      <c r="K193" s="3">
        <v>364</v>
      </c>
      <c r="L193">
        <v>2</v>
      </c>
      <c r="M193" s="3">
        <f>Table1[[#This Row],[Quantity]]*Table1[[#This Row],[Unit Price]]</f>
        <v>728</v>
      </c>
      <c r="N193" s="3">
        <f>Table1[[#This Row],[Revenue]]*Table1[[#This Row],[Cost Percentage]]</f>
        <v>509.59999999999997</v>
      </c>
      <c r="O193" s="3">
        <f>Table1[[#This Row],[Revenue]]-Table1[[#This Row],[Cost]]</f>
        <v>218.40000000000003</v>
      </c>
      <c r="P193" s="3">
        <f>_xlfn.XLOOKUP(Table1[[#This Row],[Product Name]],cost[Product Name],cost[Cost Percentage])</f>
        <v>0.7</v>
      </c>
      <c r="Q193" t="s">
        <v>28</v>
      </c>
      <c r="R193" t="s">
        <v>550</v>
      </c>
      <c r="S193" t="s">
        <v>29</v>
      </c>
    </row>
    <row r="194" spans="1:19" x14ac:dyDescent="0.35">
      <c r="A194">
        <v>193</v>
      </c>
      <c r="B194" t="s">
        <v>239</v>
      </c>
      <c r="C194" t="s">
        <v>24</v>
      </c>
      <c r="D194" t="s">
        <v>100</v>
      </c>
      <c r="E194" s="2">
        <v>45395</v>
      </c>
      <c r="F194" s="2" t="str">
        <f>TEXT(Table1[[#This Row],[Order Date]],"YYYY")</f>
        <v>2024</v>
      </c>
      <c r="G194" s="2" t="str">
        <f>TEXT(Table1[[#This Row],[Order Date]],"MMM")</f>
        <v>Apr</v>
      </c>
      <c r="H194" s="2" t="str">
        <f>TEXT(Table1[[#This Row],[Order Date]],"DDD")</f>
        <v>Sat</v>
      </c>
      <c r="I194" s="1">
        <v>45408</v>
      </c>
      <c r="J194" s="4">
        <f>_xlfn.DAYS(Table1[[#This Row],[Delivered Date]],Table1[[#This Row],[Order Date]])</f>
        <v>13</v>
      </c>
      <c r="K194" s="3">
        <v>287</v>
      </c>
      <c r="L194">
        <v>9</v>
      </c>
      <c r="M194" s="3">
        <f>Table1[[#This Row],[Quantity]]*Table1[[#This Row],[Unit Price]]</f>
        <v>2583</v>
      </c>
      <c r="N194" s="3">
        <f>Table1[[#This Row],[Revenue]]*Table1[[#This Row],[Cost Percentage]]</f>
        <v>1549.8</v>
      </c>
      <c r="O194" s="3">
        <f>Table1[[#This Row],[Revenue]]-Table1[[#This Row],[Cost]]</f>
        <v>1033.2</v>
      </c>
      <c r="P194" s="3">
        <f>_xlfn.XLOOKUP(Table1[[#This Row],[Product Name]],cost[Product Name],cost[Cost Percentage])</f>
        <v>0.6</v>
      </c>
      <c r="Q194" t="s">
        <v>14</v>
      </c>
      <c r="R194" t="s">
        <v>33</v>
      </c>
      <c r="S194" t="s">
        <v>19</v>
      </c>
    </row>
    <row r="195" spans="1:19" x14ac:dyDescent="0.35">
      <c r="A195">
        <v>194</v>
      </c>
      <c r="B195" t="s">
        <v>240</v>
      </c>
      <c r="C195" t="s">
        <v>12</v>
      </c>
      <c r="D195" t="s">
        <v>36</v>
      </c>
      <c r="E195" s="2">
        <v>45592</v>
      </c>
      <c r="F195" s="2" t="str">
        <f>TEXT(Table1[[#This Row],[Order Date]],"YYYY")</f>
        <v>2024</v>
      </c>
      <c r="G195" s="2" t="str">
        <f>TEXT(Table1[[#This Row],[Order Date]],"MMM")</f>
        <v>Oct</v>
      </c>
      <c r="H195" s="2" t="str">
        <f>TEXT(Table1[[#This Row],[Order Date]],"DDD")</f>
        <v>Sun</v>
      </c>
      <c r="I195" s="1">
        <v>45599</v>
      </c>
      <c r="J195" s="4">
        <f>_xlfn.DAYS(Table1[[#This Row],[Delivered Date]],Table1[[#This Row],[Order Date]])</f>
        <v>7</v>
      </c>
      <c r="K195" s="3">
        <v>258</v>
      </c>
      <c r="L195">
        <v>4</v>
      </c>
      <c r="M195" s="3">
        <f>Table1[[#This Row],[Quantity]]*Table1[[#This Row],[Unit Price]]</f>
        <v>1032</v>
      </c>
      <c r="N195" s="3">
        <f>Table1[[#This Row],[Revenue]]*Table1[[#This Row],[Cost Percentage]]</f>
        <v>825.6</v>
      </c>
      <c r="O195" s="3">
        <f>Table1[[#This Row],[Revenue]]-Table1[[#This Row],[Cost]]</f>
        <v>206.39999999999998</v>
      </c>
      <c r="P195" s="3">
        <f>_xlfn.XLOOKUP(Table1[[#This Row],[Product Name]],cost[Product Name],cost[Cost Percentage])</f>
        <v>0.8</v>
      </c>
      <c r="Q195" t="s">
        <v>14</v>
      </c>
      <c r="R195" t="s">
        <v>551</v>
      </c>
      <c r="S195" t="s">
        <v>19</v>
      </c>
    </row>
    <row r="196" spans="1:19" x14ac:dyDescent="0.35">
      <c r="A196">
        <v>195</v>
      </c>
      <c r="B196" t="s">
        <v>241</v>
      </c>
      <c r="C196" t="s">
        <v>21</v>
      </c>
      <c r="D196" t="s">
        <v>40</v>
      </c>
      <c r="E196" s="2">
        <v>45343</v>
      </c>
      <c r="F196" s="2" t="str">
        <f>TEXT(Table1[[#This Row],[Order Date]],"YYYY")</f>
        <v>2024</v>
      </c>
      <c r="G196" s="2" t="str">
        <f>TEXT(Table1[[#This Row],[Order Date]],"MMM")</f>
        <v>Feb</v>
      </c>
      <c r="H196" s="2" t="str">
        <f>TEXT(Table1[[#This Row],[Order Date]],"DDD")</f>
        <v>Wed</v>
      </c>
      <c r="I196" s="1">
        <v>45357</v>
      </c>
      <c r="J196" s="4">
        <f>_xlfn.DAYS(Table1[[#This Row],[Delivered Date]],Table1[[#This Row],[Order Date]])</f>
        <v>14</v>
      </c>
      <c r="K196" s="3">
        <v>348</v>
      </c>
      <c r="L196">
        <v>7</v>
      </c>
      <c r="M196" s="3">
        <f>Table1[[#This Row],[Quantity]]*Table1[[#This Row],[Unit Price]]</f>
        <v>2436</v>
      </c>
      <c r="N196" s="3">
        <f>Table1[[#This Row],[Revenue]]*Table1[[#This Row],[Cost Percentage]]</f>
        <v>1583.4</v>
      </c>
      <c r="O196" s="3">
        <f>Table1[[#This Row],[Revenue]]-Table1[[#This Row],[Cost]]</f>
        <v>852.59999999999991</v>
      </c>
      <c r="P196" s="3">
        <f>_xlfn.XLOOKUP(Table1[[#This Row],[Product Name]],cost[Product Name],cost[Cost Percentage])</f>
        <v>0.65</v>
      </c>
      <c r="Q196" t="s">
        <v>14</v>
      </c>
      <c r="R196" t="s">
        <v>33</v>
      </c>
      <c r="S196" t="s">
        <v>19</v>
      </c>
    </row>
    <row r="197" spans="1:19" x14ac:dyDescent="0.35">
      <c r="A197">
        <v>196</v>
      </c>
      <c r="B197" t="s">
        <v>242</v>
      </c>
      <c r="C197" t="s">
        <v>21</v>
      </c>
      <c r="D197" t="s">
        <v>83</v>
      </c>
      <c r="E197" s="2">
        <v>45456</v>
      </c>
      <c r="F197" s="2" t="str">
        <f>TEXT(Table1[[#This Row],[Order Date]],"YYYY")</f>
        <v>2024</v>
      </c>
      <c r="G197" s="2" t="str">
        <f>TEXT(Table1[[#This Row],[Order Date]],"MMM")</f>
        <v>Jun</v>
      </c>
      <c r="H197" s="2" t="str">
        <f>TEXT(Table1[[#This Row],[Order Date]],"DDD")</f>
        <v>Thu</v>
      </c>
      <c r="I197" s="1">
        <v>45460</v>
      </c>
      <c r="J197" s="4">
        <f>_xlfn.DAYS(Table1[[#This Row],[Delivered Date]],Table1[[#This Row],[Order Date]])</f>
        <v>4</v>
      </c>
      <c r="K197" s="3">
        <v>671</v>
      </c>
      <c r="L197">
        <v>5</v>
      </c>
      <c r="M197" s="3">
        <f>Table1[[#This Row],[Quantity]]*Table1[[#This Row],[Unit Price]]</f>
        <v>3355</v>
      </c>
      <c r="N197" s="3">
        <f>Table1[[#This Row],[Revenue]]*Table1[[#This Row],[Cost Percentage]]</f>
        <v>2684</v>
      </c>
      <c r="O197" s="3">
        <f>Table1[[#This Row],[Revenue]]-Table1[[#This Row],[Cost]]</f>
        <v>671</v>
      </c>
      <c r="P197" s="3">
        <f>_xlfn.XLOOKUP(Table1[[#This Row],[Product Name]],cost[Product Name],cost[Cost Percentage])</f>
        <v>0.8</v>
      </c>
      <c r="Q197" t="s">
        <v>28</v>
      </c>
      <c r="R197" t="s">
        <v>551</v>
      </c>
      <c r="S197" t="s">
        <v>15</v>
      </c>
    </row>
    <row r="198" spans="1:19" x14ac:dyDescent="0.35">
      <c r="A198">
        <v>197</v>
      </c>
      <c r="B198" t="s">
        <v>243</v>
      </c>
      <c r="C198" t="s">
        <v>17</v>
      </c>
      <c r="D198" t="s">
        <v>64</v>
      </c>
      <c r="E198" s="2">
        <v>45565</v>
      </c>
      <c r="F198" s="2" t="str">
        <f>TEXT(Table1[[#This Row],[Order Date]],"YYYY")</f>
        <v>2024</v>
      </c>
      <c r="G198" s="2" t="str">
        <f>TEXT(Table1[[#This Row],[Order Date]],"MMM")</f>
        <v>Sep</v>
      </c>
      <c r="H198" s="2" t="str">
        <f>TEXT(Table1[[#This Row],[Order Date]],"DDD")</f>
        <v>Mon</v>
      </c>
      <c r="I198" s="1">
        <v>45571</v>
      </c>
      <c r="J198" s="4">
        <f>_xlfn.DAYS(Table1[[#This Row],[Delivered Date]],Table1[[#This Row],[Order Date]])</f>
        <v>6</v>
      </c>
      <c r="K198" s="3">
        <v>945</v>
      </c>
      <c r="L198">
        <v>1</v>
      </c>
      <c r="M198" s="3">
        <f>Table1[[#This Row],[Quantity]]*Table1[[#This Row],[Unit Price]]</f>
        <v>945</v>
      </c>
      <c r="N198" s="3">
        <f>Table1[[#This Row],[Revenue]]*Table1[[#This Row],[Cost Percentage]]</f>
        <v>472.5</v>
      </c>
      <c r="O198" s="3">
        <f>Table1[[#This Row],[Revenue]]-Table1[[#This Row],[Cost]]</f>
        <v>472.5</v>
      </c>
      <c r="P198" s="3">
        <f>_xlfn.XLOOKUP(Table1[[#This Row],[Product Name]],cost[Product Name],cost[Cost Percentage])</f>
        <v>0.5</v>
      </c>
      <c r="Q198" t="s">
        <v>14</v>
      </c>
      <c r="R198" t="s">
        <v>551</v>
      </c>
      <c r="S198" t="s">
        <v>46</v>
      </c>
    </row>
    <row r="199" spans="1:19" x14ac:dyDescent="0.35">
      <c r="A199">
        <v>198</v>
      </c>
      <c r="B199" t="s">
        <v>244</v>
      </c>
      <c r="C199" t="s">
        <v>12</v>
      </c>
      <c r="D199" t="s">
        <v>27</v>
      </c>
      <c r="E199" s="2">
        <v>45545</v>
      </c>
      <c r="F199" s="2" t="str">
        <f>TEXT(Table1[[#This Row],[Order Date]],"YYYY")</f>
        <v>2024</v>
      </c>
      <c r="G199" s="2" t="str">
        <f>TEXT(Table1[[#This Row],[Order Date]],"MMM")</f>
        <v>Sep</v>
      </c>
      <c r="H199" s="2" t="str">
        <f>TEXT(Table1[[#This Row],[Order Date]],"DDD")</f>
        <v>Tue</v>
      </c>
      <c r="I199" s="1">
        <v>45556</v>
      </c>
      <c r="J199" s="4">
        <f>_xlfn.DAYS(Table1[[#This Row],[Delivered Date]],Table1[[#This Row],[Order Date]])</f>
        <v>11</v>
      </c>
      <c r="K199" s="3">
        <v>969</v>
      </c>
      <c r="L199">
        <v>3</v>
      </c>
      <c r="M199" s="3">
        <f>Table1[[#This Row],[Quantity]]*Table1[[#This Row],[Unit Price]]</f>
        <v>2907</v>
      </c>
      <c r="N199" s="3">
        <f>Table1[[#This Row],[Revenue]]*Table1[[#This Row],[Cost Percentage]]</f>
        <v>1889.55</v>
      </c>
      <c r="O199" s="3">
        <f>Table1[[#This Row],[Revenue]]-Table1[[#This Row],[Cost]]</f>
        <v>1017.45</v>
      </c>
      <c r="P199" s="3">
        <f>_xlfn.XLOOKUP(Table1[[#This Row],[Product Name]],cost[Product Name],cost[Cost Percentage])</f>
        <v>0.65</v>
      </c>
      <c r="Q199" t="s">
        <v>14</v>
      </c>
      <c r="R199" t="s">
        <v>33</v>
      </c>
      <c r="S199" t="s">
        <v>29</v>
      </c>
    </row>
    <row r="200" spans="1:19" x14ac:dyDescent="0.35">
      <c r="A200">
        <v>199</v>
      </c>
      <c r="B200" t="s">
        <v>245</v>
      </c>
      <c r="C200" t="s">
        <v>21</v>
      </c>
      <c r="D200" t="s">
        <v>40</v>
      </c>
      <c r="E200" s="2">
        <v>45461</v>
      </c>
      <c r="F200" s="2" t="str">
        <f>TEXT(Table1[[#This Row],[Order Date]],"YYYY")</f>
        <v>2024</v>
      </c>
      <c r="G200" s="2" t="str">
        <f>TEXT(Table1[[#This Row],[Order Date]],"MMM")</f>
        <v>Jun</v>
      </c>
      <c r="H200" s="2" t="str">
        <f>TEXT(Table1[[#This Row],[Order Date]],"DDD")</f>
        <v>Tue</v>
      </c>
      <c r="I200" s="1">
        <v>45467</v>
      </c>
      <c r="J200" s="4">
        <f>_xlfn.DAYS(Table1[[#This Row],[Delivered Date]],Table1[[#This Row],[Order Date]])</f>
        <v>6</v>
      </c>
      <c r="K200" s="3">
        <v>758</v>
      </c>
      <c r="L200">
        <v>3</v>
      </c>
      <c r="M200" s="3">
        <f>Table1[[#This Row],[Quantity]]*Table1[[#This Row],[Unit Price]]</f>
        <v>2274</v>
      </c>
      <c r="N200" s="3">
        <f>Table1[[#This Row],[Revenue]]*Table1[[#This Row],[Cost Percentage]]</f>
        <v>1478.1000000000001</v>
      </c>
      <c r="O200" s="3">
        <f>Table1[[#This Row],[Revenue]]-Table1[[#This Row],[Cost]]</f>
        <v>795.89999999999986</v>
      </c>
      <c r="P200" s="3">
        <f>_xlfn.XLOOKUP(Table1[[#This Row],[Product Name]],cost[Product Name],cost[Cost Percentage])</f>
        <v>0.65</v>
      </c>
      <c r="Q200" t="s">
        <v>28</v>
      </c>
      <c r="R200" t="s">
        <v>550</v>
      </c>
      <c r="S200" t="s">
        <v>29</v>
      </c>
    </row>
    <row r="201" spans="1:19" x14ac:dyDescent="0.35">
      <c r="A201">
        <v>200</v>
      </c>
      <c r="B201" t="s">
        <v>246</v>
      </c>
      <c r="C201" t="s">
        <v>21</v>
      </c>
      <c r="D201" t="s">
        <v>40</v>
      </c>
      <c r="E201" s="2">
        <v>45464</v>
      </c>
      <c r="F201" s="2" t="str">
        <f>TEXT(Table1[[#This Row],[Order Date]],"YYYY")</f>
        <v>2024</v>
      </c>
      <c r="G201" s="2" t="str">
        <f>TEXT(Table1[[#This Row],[Order Date]],"MMM")</f>
        <v>Jun</v>
      </c>
      <c r="H201" s="2" t="str">
        <f>TEXT(Table1[[#This Row],[Order Date]],"DDD")</f>
        <v>Fri</v>
      </c>
      <c r="I201" s="1">
        <v>45468</v>
      </c>
      <c r="J201" s="4">
        <f>_xlfn.DAYS(Table1[[#This Row],[Delivered Date]],Table1[[#This Row],[Order Date]])</f>
        <v>4</v>
      </c>
      <c r="K201" s="3">
        <v>591</v>
      </c>
      <c r="L201">
        <v>5</v>
      </c>
      <c r="M201" s="3">
        <f>Table1[[#This Row],[Quantity]]*Table1[[#This Row],[Unit Price]]</f>
        <v>2955</v>
      </c>
      <c r="N201" s="3">
        <f>Table1[[#This Row],[Revenue]]*Table1[[#This Row],[Cost Percentage]]</f>
        <v>1920.75</v>
      </c>
      <c r="O201" s="3">
        <f>Table1[[#This Row],[Revenue]]-Table1[[#This Row],[Cost]]</f>
        <v>1034.25</v>
      </c>
      <c r="P201" s="3">
        <f>_xlfn.XLOOKUP(Table1[[#This Row],[Product Name]],cost[Product Name],cost[Cost Percentage])</f>
        <v>0.65</v>
      </c>
      <c r="Q201" t="s">
        <v>14</v>
      </c>
      <c r="R201" t="s">
        <v>33</v>
      </c>
      <c r="S201" t="s">
        <v>15</v>
      </c>
    </row>
    <row r="202" spans="1:19" x14ac:dyDescent="0.35">
      <c r="A202">
        <v>201</v>
      </c>
      <c r="B202" t="s">
        <v>247</v>
      </c>
      <c r="C202" t="s">
        <v>17</v>
      </c>
      <c r="D202" t="s">
        <v>44</v>
      </c>
      <c r="E202" s="2">
        <v>45510</v>
      </c>
      <c r="F202" s="2" t="str">
        <f>TEXT(Table1[[#This Row],[Order Date]],"YYYY")</f>
        <v>2024</v>
      </c>
      <c r="G202" s="2" t="str">
        <f>TEXT(Table1[[#This Row],[Order Date]],"MMM")</f>
        <v>Aug</v>
      </c>
      <c r="H202" s="2" t="str">
        <f>TEXT(Table1[[#This Row],[Order Date]],"DDD")</f>
        <v>Tue</v>
      </c>
      <c r="I202" s="1">
        <v>45522</v>
      </c>
      <c r="J202" s="4">
        <f>_xlfn.DAYS(Table1[[#This Row],[Delivered Date]],Table1[[#This Row],[Order Date]])</f>
        <v>12</v>
      </c>
      <c r="K202" s="3">
        <v>345</v>
      </c>
      <c r="L202">
        <v>9</v>
      </c>
      <c r="M202" s="3">
        <f>Table1[[#This Row],[Quantity]]*Table1[[#This Row],[Unit Price]]</f>
        <v>3105</v>
      </c>
      <c r="N202" s="3">
        <f>Table1[[#This Row],[Revenue]]*Table1[[#This Row],[Cost Percentage]]</f>
        <v>1863</v>
      </c>
      <c r="O202" s="3">
        <f>Table1[[#This Row],[Revenue]]-Table1[[#This Row],[Cost]]</f>
        <v>1242</v>
      </c>
      <c r="P202" s="3">
        <f>_xlfn.XLOOKUP(Table1[[#This Row],[Product Name]],cost[Product Name],cost[Cost Percentage])</f>
        <v>0.6</v>
      </c>
      <c r="Q202" t="s">
        <v>28</v>
      </c>
      <c r="R202" t="s">
        <v>551</v>
      </c>
      <c r="S202" t="s">
        <v>46</v>
      </c>
    </row>
    <row r="203" spans="1:19" x14ac:dyDescent="0.35">
      <c r="A203">
        <v>202</v>
      </c>
      <c r="B203" t="s">
        <v>248</v>
      </c>
      <c r="C203" t="s">
        <v>24</v>
      </c>
      <c r="D203" t="s">
        <v>100</v>
      </c>
      <c r="E203" s="2">
        <v>45520</v>
      </c>
      <c r="F203" s="2" t="str">
        <f>TEXT(Table1[[#This Row],[Order Date]],"YYYY")</f>
        <v>2024</v>
      </c>
      <c r="G203" s="2" t="str">
        <f>TEXT(Table1[[#This Row],[Order Date]],"MMM")</f>
        <v>Aug</v>
      </c>
      <c r="H203" s="2" t="str">
        <f>TEXT(Table1[[#This Row],[Order Date]],"DDD")</f>
        <v>Fri</v>
      </c>
      <c r="I203" s="1">
        <v>45533</v>
      </c>
      <c r="J203" s="4">
        <f>_xlfn.DAYS(Table1[[#This Row],[Delivered Date]],Table1[[#This Row],[Order Date]])</f>
        <v>13</v>
      </c>
      <c r="K203" s="3">
        <v>986</v>
      </c>
      <c r="L203">
        <v>5</v>
      </c>
      <c r="M203" s="3">
        <f>Table1[[#This Row],[Quantity]]*Table1[[#This Row],[Unit Price]]</f>
        <v>4930</v>
      </c>
      <c r="N203" s="3">
        <f>Table1[[#This Row],[Revenue]]*Table1[[#This Row],[Cost Percentage]]</f>
        <v>2958</v>
      </c>
      <c r="O203" s="3">
        <f>Table1[[#This Row],[Revenue]]-Table1[[#This Row],[Cost]]</f>
        <v>1972</v>
      </c>
      <c r="P203" s="3">
        <f>_xlfn.XLOOKUP(Table1[[#This Row],[Product Name]],cost[Product Name],cost[Cost Percentage])</f>
        <v>0.6</v>
      </c>
      <c r="Q203" t="s">
        <v>28</v>
      </c>
      <c r="R203" t="s">
        <v>547</v>
      </c>
      <c r="S203" t="s">
        <v>15</v>
      </c>
    </row>
    <row r="204" spans="1:19" x14ac:dyDescent="0.35">
      <c r="A204">
        <v>203</v>
      </c>
      <c r="B204" t="s">
        <v>249</v>
      </c>
      <c r="C204" t="s">
        <v>17</v>
      </c>
      <c r="D204" t="s">
        <v>18</v>
      </c>
      <c r="E204" s="2">
        <v>45425</v>
      </c>
      <c r="F204" s="2" t="str">
        <f>TEXT(Table1[[#This Row],[Order Date]],"YYYY")</f>
        <v>2024</v>
      </c>
      <c r="G204" s="2" t="str">
        <f>TEXT(Table1[[#This Row],[Order Date]],"MMM")</f>
        <v>May</v>
      </c>
      <c r="H204" s="2" t="str">
        <f>TEXT(Table1[[#This Row],[Order Date]],"DDD")</f>
        <v>Mon</v>
      </c>
      <c r="I204" s="1">
        <v>45432</v>
      </c>
      <c r="J204" s="4">
        <f>_xlfn.DAYS(Table1[[#This Row],[Delivered Date]],Table1[[#This Row],[Order Date]])</f>
        <v>7</v>
      </c>
      <c r="K204" s="3">
        <v>719</v>
      </c>
      <c r="L204">
        <v>6</v>
      </c>
      <c r="M204" s="3">
        <f>Table1[[#This Row],[Quantity]]*Table1[[#This Row],[Unit Price]]</f>
        <v>4314</v>
      </c>
      <c r="N204" s="3">
        <f>Table1[[#This Row],[Revenue]]*Table1[[#This Row],[Cost Percentage]]</f>
        <v>2157</v>
      </c>
      <c r="O204" s="3">
        <f>Table1[[#This Row],[Revenue]]-Table1[[#This Row],[Cost]]</f>
        <v>2157</v>
      </c>
      <c r="P204" s="3">
        <f>_xlfn.XLOOKUP(Table1[[#This Row],[Product Name]],cost[Product Name],cost[Cost Percentage])</f>
        <v>0.5</v>
      </c>
      <c r="Q204" t="s">
        <v>28</v>
      </c>
      <c r="R204" t="s">
        <v>551</v>
      </c>
      <c r="S204" t="s">
        <v>46</v>
      </c>
    </row>
    <row r="205" spans="1:19" x14ac:dyDescent="0.35">
      <c r="A205">
        <v>204</v>
      </c>
      <c r="B205" t="s">
        <v>250</v>
      </c>
      <c r="C205" t="s">
        <v>12</v>
      </c>
      <c r="D205" t="s">
        <v>27</v>
      </c>
      <c r="E205" s="2">
        <v>45449</v>
      </c>
      <c r="F205" s="2" t="str">
        <f>TEXT(Table1[[#This Row],[Order Date]],"YYYY")</f>
        <v>2024</v>
      </c>
      <c r="G205" s="2" t="str">
        <f>TEXT(Table1[[#This Row],[Order Date]],"MMM")</f>
        <v>Jun</v>
      </c>
      <c r="H205" s="2" t="str">
        <f>TEXT(Table1[[#This Row],[Order Date]],"DDD")</f>
        <v>Thu</v>
      </c>
      <c r="I205" s="1">
        <v>45461</v>
      </c>
      <c r="J205" s="4">
        <f>_xlfn.DAYS(Table1[[#This Row],[Delivered Date]],Table1[[#This Row],[Order Date]])</f>
        <v>12</v>
      </c>
      <c r="K205" s="3">
        <v>425</v>
      </c>
      <c r="L205">
        <v>3</v>
      </c>
      <c r="M205" s="3">
        <f>Table1[[#This Row],[Quantity]]*Table1[[#This Row],[Unit Price]]</f>
        <v>1275</v>
      </c>
      <c r="N205" s="3">
        <f>Table1[[#This Row],[Revenue]]*Table1[[#This Row],[Cost Percentage]]</f>
        <v>828.75</v>
      </c>
      <c r="O205" s="3">
        <f>Table1[[#This Row],[Revenue]]-Table1[[#This Row],[Cost]]</f>
        <v>446.25</v>
      </c>
      <c r="P205" s="3">
        <f>_xlfn.XLOOKUP(Table1[[#This Row],[Product Name]],cost[Product Name],cost[Cost Percentage])</f>
        <v>0.65</v>
      </c>
      <c r="Q205" t="s">
        <v>28</v>
      </c>
      <c r="R205" t="s">
        <v>33</v>
      </c>
      <c r="S205" t="s">
        <v>46</v>
      </c>
    </row>
    <row r="206" spans="1:19" x14ac:dyDescent="0.35">
      <c r="A206">
        <v>205</v>
      </c>
      <c r="B206" t="s">
        <v>251</v>
      </c>
      <c r="C206" t="s">
        <v>31</v>
      </c>
      <c r="D206" t="s">
        <v>76</v>
      </c>
      <c r="E206" s="2">
        <v>45619</v>
      </c>
      <c r="F206" s="2" t="str">
        <f>TEXT(Table1[[#This Row],[Order Date]],"YYYY")</f>
        <v>2024</v>
      </c>
      <c r="G206" s="2" t="str">
        <f>TEXT(Table1[[#This Row],[Order Date]],"MMM")</f>
        <v>Nov</v>
      </c>
      <c r="H206" s="2" t="str">
        <f>TEXT(Table1[[#This Row],[Order Date]],"DDD")</f>
        <v>Sat</v>
      </c>
      <c r="I206" s="1">
        <v>45625</v>
      </c>
      <c r="J206" s="4">
        <f>_xlfn.DAYS(Table1[[#This Row],[Delivered Date]],Table1[[#This Row],[Order Date]])</f>
        <v>6</v>
      </c>
      <c r="K206" s="3">
        <v>386</v>
      </c>
      <c r="L206">
        <v>5</v>
      </c>
      <c r="M206" s="3">
        <f>Table1[[#This Row],[Quantity]]*Table1[[#This Row],[Unit Price]]</f>
        <v>1930</v>
      </c>
      <c r="N206" s="3">
        <f>Table1[[#This Row],[Revenue]]*Table1[[#This Row],[Cost Percentage]]</f>
        <v>1447.5</v>
      </c>
      <c r="O206" s="3">
        <f>Table1[[#This Row],[Revenue]]-Table1[[#This Row],[Cost]]</f>
        <v>482.5</v>
      </c>
      <c r="P206" s="3">
        <f>_xlfn.XLOOKUP(Table1[[#This Row],[Product Name]],cost[Product Name],cost[Cost Percentage])</f>
        <v>0.75</v>
      </c>
      <c r="Q206" t="s">
        <v>14</v>
      </c>
      <c r="R206" t="s">
        <v>33</v>
      </c>
      <c r="S206" t="s">
        <v>46</v>
      </c>
    </row>
    <row r="207" spans="1:19" x14ac:dyDescent="0.35">
      <c r="A207">
        <v>206</v>
      </c>
      <c r="B207" t="s">
        <v>252</v>
      </c>
      <c r="C207" t="s">
        <v>17</v>
      </c>
      <c r="D207" t="s">
        <v>44</v>
      </c>
      <c r="E207" s="2">
        <v>45567</v>
      </c>
      <c r="F207" s="2" t="str">
        <f>TEXT(Table1[[#This Row],[Order Date]],"YYYY")</f>
        <v>2024</v>
      </c>
      <c r="G207" s="2" t="str">
        <f>TEXT(Table1[[#This Row],[Order Date]],"MMM")</f>
        <v>Oct</v>
      </c>
      <c r="H207" s="2" t="str">
        <f>TEXT(Table1[[#This Row],[Order Date]],"DDD")</f>
        <v>Wed</v>
      </c>
      <c r="I207" s="1">
        <v>45574</v>
      </c>
      <c r="J207" s="4">
        <f>_xlfn.DAYS(Table1[[#This Row],[Delivered Date]],Table1[[#This Row],[Order Date]])</f>
        <v>7</v>
      </c>
      <c r="K207" s="3">
        <v>790</v>
      </c>
      <c r="L207">
        <v>4</v>
      </c>
      <c r="M207" s="3">
        <f>Table1[[#This Row],[Quantity]]*Table1[[#This Row],[Unit Price]]</f>
        <v>3160</v>
      </c>
      <c r="N207" s="3">
        <f>Table1[[#This Row],[Revenue]]*Table1[[#This Row],[Cost Percentage]]</f>
        <v>1896</v>
      </c>
      <c r="O207" s="3">
        <f>Table1[[#This Row],[Revenue]]-Table1[[#This Row],[Cost]]</f>
        <v>1264</v>
      </c>
      <c r="P207" s="3">
        <f>_xlfn.XLOOKUP(Table1[[#This Row],[Product Name]],cost[Product Name],cost[Cost Percentage])</f>
        <v>0.6</v>
      </c>
      <c r="Q207" t="s">
        <v>14</v>
      </c>
      <c r="R207" t="s">
        <v>551</v>
      </c>
      <c r="S207" t="s">
        <v>19</v>
      </c>
    </row>
    <row r="208" spans="1:19" x14ac:dyDescent="0.35">
      <c r="A208">
        <v>207</v>
      </c>
      <c r="B208" t="s">
        <v>253</v>
      </c>
      <c r="C208" t="s">
        <v>17</v>
      </c>
      <c r="D208" t="s">
        <v>44</v>
      </c>
      <c r="E208" s="2">
        <v>45562</v>
      </c>
      <c r="F208" s="2" t="str">
        <f>TEXT(Table1[[#This Row],[Order Date]],"YYYY")</f>
        <v>2024</v>
      </c>
      <c r="G208" s="2" t="str">
        <f>TEXT(Table1[[#This Row],[Order Date]],"MMM")</f>
        <v>Sep</v>
      </c>
      <c r="H208" s="2" t="str">
        <f>TEXT(Table1[[#This Row],[Order Date]],"DDD")</f>
        <v>Fri</v>
      </c>
      <c r="I208" s="1">
        <v>45572</v>
      </c>
      <c r="J208" s="4">
        <f>_xlfn.DAYS(Table1[[#This Row],[Delivered Date]],Table1[[#This Row],[Order Date]])</f>
        <v>10</v>
      </c>
      <c r="K208" s="3">
        <v>89</v>
      </c>
      <c r="L208">
        <v>6</v>
      </c>
      <c r="M208" s="3">
        <f>Table1[[#This Row],[Quantity]]*Table1[[#This Row],[Unit Price]]</f>
        <v>534</v>
      </c>
      <c r="N208" s="3">
        <f>Table1[[#This Row],[Revenue]]*Table1[[#This Row],[Cost Percentage]]</f>
        <v>320.39999999999998</v>
      </c>
      <c r="O208" s="3">
        <f>Table1[[#This Row],[Revenue]]-Table1[[#This Row],[Cost]]</f>
        <v>213.60000000000002</v>
      </c>
      <c r="P208" s="3">
        <f>_xlfn.XLOOKUP(Table1[[#This Row],[Product Name]],cost[Product Name],cost[Cost Percentage])</f>
        <v>0.6</v>
      </c>
      <c r="Q208" t="s">
        <v>14</v>
      </c>
      <c r="R208" t="s">
        <v>33</v>
      </c>
      <c r="S208" t="s">
        <v>19</v>
      </c>
    </row>
    <row r="209" spans="1:19" x14ac:dyDescent="0.35">
      <c r="A209">
        <v>208</v>
      </c>
      <c r="B209" t="s">
        <v>254</v>
      </c>
      <c r="C209" t="s">
        <v>17</v>
      </c>
      <c r="D209" t="s">
        <v>44</v>
      </c>
      <c r="E209" s="2">
        <v>45351</v>
      </c>
      <c r="F209" s="2" t="str">
        <f>TEXT(Table1[[#This Row],[Order Date]],"YYYY")</f>
        <v>2024</v>
      </c>
      <c r="G209" s="2" t="str">
        <f>TEXT(Table1[[#This Row],[Order Date]],"MMM")</f>
        <v>Feb</v>
      </c>
      <c r="H209" s="2" t="str">
        <f>TEXT(Table1[[#This Row],[Order Date]],"DDD")</f>
        <v>Thu</v>
      </c>
      <c r="I209" s="1">
        <v>45359</v>
      </c>
      <c r="J209" s="4">
        <f>_xlfn.DAYS(Table1[[#This Row],[Delivered Date]],Table1[[#This Row],[Order Date]])</f>
        <v>8</v>
      </c>
      <c r="K209" s="3">
        <v>744</v>
      </c>
      <c r="L209">
        <v>4</v>
      </c>
      <c r="M209" s="3">
        <f>Table1[[#This Row],[Quantity]]*Table1[[#This Row],[Unit Price]]</f>
        <v>2976</v>
      </c>
      <c r="N209" s="3">
        <f>Table1[[#This Row],[Revenue]]*Table1[[#This Row],[Cost Percentage]]</f>
        <v>1785.6</v>
      </c>
      <c r="O209" s="3">
        <f>Table1[[#This Row],[Revenue]]-Table1[[#This Row],[Cost]]</f>
        <v>1190.4000000000001</v>
      </c>
      <c r="P209" s="3">
        <f>_xlfn.XLOOKUP(Table1[[#This Row],[Product Name]],cost[Product Name],cost[Cost Percentage])</f>
        <v>0.6</v>
      </c>
      <c r="Q209" t="s">
        <v>14</v>
      </c>
      <c r="R209" t="s">
        <v>33</v>
      </c>
      <c r="S209" t="s">
        <v>19</v>
      </c>
    </row>
    <row r="210" spans="1:19" x14ac:dyDescent="0.35">
      <c r="A210">
        <v>209</v>
      </c>
      <c r="B210" t="s">
        <v>255</v>
      </c>
      <c r="C210" t="s">
        <v>17</v>
      </c>
      <c r="D210" t="s">
        <v>18</v>
      </c>
      <c r="E210" s="2">
        <v>45578</v>
      </c>
      <c r="F210" s="2" t="str">
        <f>TEXT(Table1[[#This Row],[Order Date]],"YYYY")</f>
        <v>2024</v>
      </c>
      <c r="G210" s="2" t="str">
        <f>TEXT(Table1[[#This Row],[Order Date]],"MMM")</f>
        <v>Oct</v>
      </c>
      <c r="H210" s="2" t="str">
        <f>TEXT(Table1[[#This Row],[Order Date]],"DDD")</f>
        <v>Sun</v>
      </c>
      <c r="I210" s="1">
        <v>45590</v>
      </c>
      <c r="J210" s="4">
        <f>_xlfn.DAYS(Table1[[#This Row],[Delivered Date]],Table1[[#This Row],[Order Date]])</f>
        <v>12</v>
      </c>
      <c r="K210" s="3">
        <v>698</v>
      </c>
      <c r="L210">
        <v>8</v>
      </c>
      <c r="M210" s="3">
        <f>Table1[[#This Row],[Quantity]]*Table1[[#This Row],[Unit Price]]</f>
        <v>5584</v>
      </c>
      <c r="N210" s="3">
        <f>Table1[[#This Row],[Revenue]]*Table1[[#This Row],[Cost Percentage]]</f>
        <v>2792</v>
      </c>
      <c r="O210" s="3">
        <f>Table1[[#This Row],[Revenue]]-Table1[[#This Row],[Cost]]</f>
        <v>2792</v>
      </c>
      <c r="P210" s="3">
        <f>_xlfn.XLOOKUP(Table1[[#This Row],[Product Name]],cost[Product Name],cost[Cost Percentage])</f>
        <v>0.5</v>
      </c>
      <c r="Q210" t="s">
        <v>28</v>
      </c>
      <c r="R210" t="s">
        <v>549</v>
      </c>
      <c r="S210" t="s">
        <v>46</v>
      </c>
    </row>
    <row r="211" spans="1:19" x14ac:dyDescent="0.35">
      <c r="A211">
        <v>210</v>
      </c>
      <c r="B211" t="s">
        <v>256</v>
      </c>
      <c r="C211" t="s">
        <v>12</v>
      </c>
      <c r="D211" t="s">
        <v>27</v>
      </c>
      <c r="E211" s="2">
        <v>45422</v>
      </c>
      <c r="F211" s="2" t="str">
        <f>TEXT(Table1[[#This Row],[Order Date]],"YYYY")</f>
        <v>2024</v>
      </c>
      <c r="G211" s="2" t="str">
        <f>TEXT(Table1[[#This Row],[Order Date]],"MMM")</f>
        <v>May</v>
      </c>
      <c r="H211" s="2" t="str">
        <f>TEXT(Table1[[#This Row],[Order Date]],"DDD")</f>
        <v>Fri</v>
      </c>
      <c r="I211" s="1">
        <v>45425</v>
      </c>
      <c r="J211" s="4">
        <f>_xlfn.DAYS(Table1[[#This Row],[Delivered Date]],Table1[[#This Row],[Order Date]])</f>
        <v>3</v>
      </c>
      <c r="K211" s="3">
        <v>773</v>
      </c>
      <c r="L211">
        <v>1</v>
      </c>
      <c r="M211" s="3">
        <f>Table1[[#This Row],[Quantity]]*Table1[[#This Row],[Unit Price]]</f>
        <v>773</v>
      </c>
      <c r="N211" s="3">
        <f>Table1[[#This Row],[Revenue]]*Table1[[#This Row],[Cost Percentage]]</f>
        <v>502.45000000000005</v>
      </c>
      <c r="O211" s="3">
        <f>Table1[[#This Row],[Revenue]]-Table1[[#This Row],[Cost]]</f>
        <v>270.54999999999995</v>
      </c>
      <c r="P211" s="3">
        <f>_xlfn.XLOOKUP(Table1[[#This Row],[Product Name]],cost[Product Name],cost[Cost Percentage])</f>
        <v>0.65</v>
      </c>
      <c r="Q211" t="s">
        <v>14</v>
      </c>
      <c r="R211" t="s">
        <v>551</v>
      </c>
      <c r="S211" t="s">
        <v>46</v>
      </c>
    </row>
    <row r="212" spans="1:19" x14ac:dyDescent="0.35">
      <c r="A212">
        <v>211</v>
      </c>
      <c r="B212" t="s">
        <v>257</v>
      </c>
      <c r="C212" t="s">
        <v>24</v>
      </c>
      <c r="D212" t="s">
        <v>38</v>
      </c>
      <c r="E212" s="2">
        <v>45485</v>
      </c>
      <c r="F212" s="2" t="str">
        <f>TEXT(Table1[[#This Row],[Order Date]],"YYYY")</f>
        <v>2024</v>
      </c>
      <c r="G212" s="2" t="str">
        <f>TEXT(Table1[[#This Row],[Order Date]],"MMM")</f>
        <v>Jul</v>
      </c>
      <c r="H212" s="2" t="str">
        <f>TEXT(Table1[[#This Row],[Order Date]],"DDD")</f>
        <v>Fri</v>
      </c>
      <c r="I212" s="1">
        <v>45490</v>
      </c>
      <c r="J212" s="4">
        <f>_xlfn.DAYS(Table1[[#This Row],[Delivered Date]],Table1[[#This Row],[Order Date]])</f>
        <v>5</v>
      </c>
      <c r="K212" s="3">
        <v>92</v>
      </c>
      <c r="L212">
        <v>7</v>
      </c>
      <c r="M212" s="3">
        <f>Table1[[#This Row],[Quantity]]*Table1[[#This Row],[Unit Price]]</f>
        <v>644</v>
      </c>
      <c r="N212" s="3">
        <f>Table1[[#This Row],[Revenue]]*Table1[[#This Row],[Cost Percentage]]</f>
        <v>322</v>
      </c>
      <c r="O212" s="3">
        <f>Table1[[#This Row],[Revenue]]-Table1[[#This Row],[Cost]]</f>
        <v>322</v>
      </c>
      <c r="P212" s="3">
        <f>_xlfn.XLOOKUP(Table1[[#This Row],[Product Name]],cost[Product Name],cost[Cost Percentage])</f>
        <v>0.5</v>
      </c>
      <c r="Q212" t="s">
        <v>14</v>
      </c>
      <c r="R212" t="s">
        <v>33</v>
      </c>
      <c r="S212" t="s">
        <v>15</v>
      </c>
    </row>
    <row r="213" spans="1:19" x14ac:dyDescent="0.35">
      <c r="A213">
        <v>212</v>
      </c>
      <c r="B213" t="s">
        <v>258</v>
      </c>
      <c r="C213" t="s">
        <v>31</v>
      </c>
      <c r="D213" t="s">
        <v>76</v>
      </c>
      <c r="E213" s="2">
        <v>45383</v>
      </c>
      <c r="F213" s="2" t="str">
        <f>TEXT(Table1[[#This Row],[Order Date]],"YYYY")</f>
        <v>2024</v>
      </c>
      <c r="G213" s="2" t="str">
        <f>TEXT(Table1[[#This Row],[Order Date]],"MMM")</f>
        <v>Apr</v>
      </c>
      <c r="H213" s="2" t="str">
        <f>TEXT(Table1[[#This Row],[Order Date]],"DDD")</f>
        <v>Mon</v>
      </c>
      <c r="I213" s="1">
        <v>45394</v>
      </c>
      <c r="J213" s="4">
        <f>_xlfn.DAYS(Table1[[#This Row],[Delivered Date]],Table1[[#This Row],[Order Date]])</f>
        <v>11</v>
      </c>
      <c r="K213" s="3">
        <v>412</v>
      </c>
      <c r="L213">
        <v>9</v>
      </c>
      <c r="M213" s="3">
        <f>Table1[[#This Row],[Quantity]]*Table1[[#This Row],[Unit Price]]</f>
        <v>3708</v>
      </c>
      <c r="N213" s="3">
        <f>Table1[[#This Row],[Revenue]]*Table1[[#This Row],[Cost Percentage]]</f>
        <v>2781</v>
      </c>
      <c r="O213" s="3">
        <f>Table1[[#This Row],[Revenue]]-Table1[[#This Row],[Cost]]</f>
        <v>927</v>
      </c>
      <c r="P213" s="3">
        <f>_xlfn.XLOOKUP(Table1[[#This Row],[Product Name]],cost[Product Name],cost[Cost Percentage])</f>
        <v>0.75</v>
      </c>
      <c r="Q213" t="s">
        <v>28</v>
      </c>
      <c r="R213" t="s">
        <v>33</v>
      </c>
      <c r="S213" t="s">
        <v>19</v>
      </c>
    </row>
    <row r="214" spans="1:19" x14ac:dyDescent="0.35">
      <c r="A214">
        <v>213</v>
      </c>
      <c r="B214" t="s">
        <v>259</v>
      </c>
      <c r="C214" t="s">
        <v>21</v>
      </c>
      <c r="D214" t="s">
        <v>40</v>
      </c>
      <c r="E214" s="2">
        <v>45308</v>
      </c>
      <c r="F214" s="2" t="str">
        <f>TEXT(Table1[[#This Row],[Order Date]],"YYYY")</f>
        <v>2024</v>
      </c>
      <c r="G214" s="2" t="str">
        <f>TEXT(Table1[[#This Row],[Order Date]],"MMM")</f>
        <v>Jan</v>
      </c>
      <c r="H214" s="2" t="str">
        <f>TEXT(Table1[[#This Row],[Order Date]],"DDD")</f>
        <v>Wed</v>
      </c>
      <c r="I214" s="1">
        <v>45318</v>
      </c>
      <c r="J214" s="4">
        <f>_xlfn.DAYS(Table1[[#This Row],[Delivered Date]],Table1[[#This Row],[Order Date]])</f>
        <v>10</v>
      </c>
      <c r="K214" s="3">
        <v>639</v>
      </c>
      <c r="L214">
        <v>7</v>
      </c>
      <c r="M214" s="3">
        <f>Table1[[#This Row],[Quantity]]*Table1[[#This Row],[Unit Price]]</f>
        <v>4473</v>
      </c>
      <c r="N214" s="3">
        <f>Table1[[#This Row],[Revenue]]*Table1[[#This Row],[Cost Percentage]]</f>
        <v>2907.4500000000003</v>
      </c>
      <c r="O214" s="3">
        <f>Table1[[#This Row],[Revenue]]-Table1[[#This Row],[Cost]]</f>
        <v>1565.5499999999997</v>
      </c>
      <c r="P214" s="3">
        <f>_xlfn.XLOOKUP(Table1[[#This Row],[Product Name]],cost[Product Name],cost[Cost Percentage])</f>
        <v>0.65</v>
      </c>
      <c r="Q214" t="s">
        <v>14</v>
      </c>
      <c r="R214" t="s">
        <v>549</v>
      </c>
      <c r="S214" t="s">
        <v>19</v>
      </c>
    </row>
    <row r="215" spans="1:19" x14ac:dyDescent="0.35">
      <c r="A215">
        <v>214</v>
      </c>
      <c r="B215" t="s">
        <v>260</v>
      </c>
      <c r="C215" t="s">
        <v>21</v>
      </c>
      <c r="D215" t="s">
        <v>40</v>
      </c>
      <c r="E215" s="2">
        <v>45343</v>
      </c>
      <c r="F215" s="2" t="str">
        <f>TEXT(Table1[[#This Row],[Order Date]],"YYYY")</f>
        <v>2024</v>
      </c>
      <c r="G215" s="2" t="str">
        <f>TEXT(Table1[[#This Row],[Order Date]],"MMM")</f>
        <v>Feb</v>
      </c>
      <c r="H215" s="2" t="str">
        <f>TEXT(Table1[[#This Row],[Order Date]],"DDD")</f>
        <v>Wed</v>
      </c>
      <c r="I215" s="1">
        <v>45356</v>
      </c>
      <c r="J215" s="4">
        <f>_xlfn.DAYS(Table1[[#This Row],[Delivered Date]],Table1[[#This Row],[Order Date]])</f>
        <v>13</v>
      </c>
      <c r="K215" s="3">
        <v>44</v>
      </c>
      <c r="L215">
        <v>10</v>
      </c>
      <c r="M215" s="3">
        <f>Table1[[#This Row],[Quantity]]*Table1[[#This Row],[Unit Price]]</f>
        <v>440</v>
      </c>
      <c r="N215" s="3">
        <f>Table1[[#This Row],[Revenue]]*Table1[[#This Row],[Cost Percentage]]</f>
        <v>286</v>
      </c>
      <c r="O215" s="3">
        <f>Table1[[#This Row],[Revenue]]-Table1[[#This Row],[Cost]]</f>
        <v>154</v>
      </c>
      <c r="P215" s="3">
        <f>_xlfn.XLOOKUP(Table1[[#This Row],[Product Name]],cost[Product Name],cost[Cost Percentage])</f>
        <v>0.65</v>
      </c>
      <c r="Q215" t="s">
        <v>28</v>
      </c>
      <c r="R215" t="s">
        <v>550</v>
      </c>
      <c r="S215" t="s">
        <v>29</v>
      </c>
    </row>
    <row r="216" spans="1:19" x14ac:dyDescent="0.35">
      <c r="A216">
        <v>215</v>
      </c>
      <c r="B216" t="s">
        <v>261</v>
      </c>
      <c r="C216" t="s">
        <v>12</v>
      </c>
      <c r="D216" t="s">
        <v>58</v>
      </c>
      <c r="E216" s="2">
        <v>45314</v>
      </c>
      <c r="F216" s="2" t="str">
        <f>TEXT(Table1[[#This Row],[Order Date]],"YYYY")</f>
        <v>2024</v>
      </c>
      <c r="G216" s="2" t="str">
        <f>TEXT(Table1[[#This Row],[Order Date]],"MMM")</f>
        <v>Jan</v>
      </c>
      <c r="H216" s="2" t="str">
        <f>TEXT(Table1[[#This Row],[Order Date]],"DDD")</f>
        <v>Tue</v>
      </c>
      <c r="I216" s="1">
        <v>45327</v>
      </c>
      <c r="J216" s="4">
        <f>_xlfn.DAYS(Table1[[#This Row],[Delivered Date]],Table1[[#This Row],[Order Date]])</f>
        <v>13</v>
      </c>
      <c r="K216" s="3">
        <v>459</v>
      </c>
      <c r="L216">
        <v>7</v>
      </c>
      <c r="M216" s="3">
        <f>Table1[[#This Row],[Quantity]]*Table1[[#This Row],[Unit Price]]</f>
        <v>3213</v>
      </c>
      <c r="N216" s="3">
        <f>Table1[[#This Row],[Revenue]]*Table1[[#This Row],[Cost Percentage]]</f>
        <v>2731.0499999999997</v>
      </c>
      <c r="O216" s="3">
        <f>Table1[[#This Row],[Revenue]]-Table1[[#This Row],[Cost]]</f>
        <v>481.95000000000027</v>
      </c>
      <c r="P216" s="3">
        <f>_xlfn.XLOOKUP(Table1[[#This Row],[Product Name]],cost[Product Name],cost[Cost Percentage])</f>
        <v>0.85</v>
      </c>
      <c r="Q216" t="s">
        <v>14</v>
      </c>
      <c r="R216" t="s">
        <v>551</v>
      </c>
      <c r="S216" t="s">
        <v>19</v>
      </c>
    </row>
    <row r="217" spans="1:19" x14ac:dyDescent="0.35">
      <c r="A217">
        <v>216</v>
      </c>
      <c r="B217" t="s">
        <v>262</v>
      </c>
      <c r="C217" t="s">
        <v>17</v>
      </c>
      <c r="D217" t="s">
        <v>60</v>
      </c>
      <c r="E217" s="2">
        <v>45636</v>
      </c>
      <c r="F217" s="2" t="str">
        <f>TEXT(Table1[[#This Row],[Order Date]],"YYYY")</f>
        <v>2024</v>
      </c>
      <c r="G217" s="2" t="str">
        <f>TEXT(Table1[[#This Row],[Order Date]],"MMM")</f>
        <v>Dec</v>
      </c>
      <c r="H217" s="2" t="str">
        <f>TEXT(Table1[[#This Row],[Order Date]],"DDD")</f>
        <v>Tue</v>
      </c>
      <c r="I217" s="1">
        <v>45645</v>
      </c>
      <c r="J217" s="4">
        <f>_xlfn.DAYS(Table1[[#This Row],[Delivered Date]],Table1[[#This Row],[Order Date]])</f>
        <v>9</v>
      </c>
      <c r="K217" s="3">
        <v>252</v>
      </c>
      <c r="L217">
        <v>6</v>
      </c>
      <c r="M217" s="3">
        <f>Table1[[#This Row],[Quantity]]*Table1[[#This Row],[Unit Price]]</f>
        <v>1512</v>
      </c>
      <c r="N217" s="3">
        <f>Table1[[#This Row],[Revenue]]*Table1[[#This Row],[Cost Percentage]]</f>
        <v>982.80000000000007</v>
      </c>
      <c r="O217" s="3">
        <f>Table1[[#This Row],[Revenue]]-Table1[[#This Row],[Cost]]</f>
        <v>529.19999999999993</v>
      </c>
      <c r="P217" s="3">
        <f>_xlfn.XLOOKUP(Table1[[#This Row],[Product Name]],cost[Product Name],cost[Cost Percentage])</f>
        <v>0.65</v>
      </c>
      <c r="Q217" t="s">
        <v>28</v>
      </c>
      <c r="R217" t="s">
        <v>547</v>
      </c>
      <c r="S217" t="s">
        <v>29</v>
      </c>
    </row>
    <row r="218" spans="1:19" x14ac:dyDescent="0.35">
      <c r="A218">
        <v>217</v>
      </c>
      <c r="B218" t="s">
        <v>263</v>
      </c>
      <c r="C218" t="s">
        <v>17</v>
      </c>
      <c r="D218" t="s">
        <v>64</v>
      </c>
      <c r="E218" s="2">
        <v>45503</v>
      </c>
      <c r="F218" s="2" t="str">
        <f>TEXT(Table1[[#This Row],[Order Date]],"YYYY")</f>
        <v>2024</v>
      </c>
      <c r="G218" s="2" t="str">
        <f>TEXT(Table1[[#This Row],[Order Date]],"MMM")</f>
        <v>Jul</v>
      </c>
      <c r="H218" s="2" t="str">
        <f>TEXT(Table1[[#This Row],[Order Date]],"DDD")</f>
        <v>Tue</v>
      </c>
      <c r="I218" s="1">
        <v>45510</v>
      </c>
      <c r="J218" s="4">
        <f>_xlfn.DAYS(Table1[[#This Row],[Delivered Date]],Table1[[#This Row],[Order Date]])</f>
        <v>7</v>
      </c>
      <c r="K218" s="3">
        <v>291</v>
      </c>
      <c r="L218">
        <v>5</v>
      </c>
      <c r="M218" s="3">
        <f>Table1[[#This Row],[Quantity]]*Table1[[#This Row],[Unit Price]]</f>
        <v>1455</v>
      </c>
      <c r="N218" s="3">
        <f>Table1[[#This Row],[Revenue]]*Table1[[#This Row],[Cost Percentage]]</f>
        <v>727.5</v>
      </c>
      <c r="O218" s="3">
        <f>Table1[[#This Row],[Revenue]]-Table1[[#This Row],[Cost]]</f>
        <v>727.5</v>
      </c>
      <c r="P218" s="3">
        <f>_xlfn.XLOOKUP(Table1[[#This Row],[Product Name]],cost[Product Name],cost[Cost Percentage])</f>
        <v>0.5</v>
      </c>
      <c r="Q218" t="s">
        <v>28</v>
      </c>
      <c r="R218" t="s">
        <v>551</v>
      </c>
      <c r="S218" t="s">
        <v>29</v>
      </c>
    </row>
    <row r="219" spans="1:19" x14ac:dyDescent="0.35">
      <c r="A219">
        <v>218</v>
      </c>
      <c r="B219" t="s">
        <v>264</v>
      </c>
      <c r="C219" t="s">
        <v>21</v>
      </c>
      <c r="D219" t="s">
        <v>22</v>
      </c>
      <c r="E219" s="2">
        <v>45576</v>
      </c>
      <c r="F219" s="2" t="str">
        <f>TEXT(Table1[[#This Row],[Order Date]],"YYYY")</f>
        <v>2024</v>
      </c>
      <c r="G219" s="2" t="str">
        <f>TEXT(Table1[[#This Row],[Order Date]],"MMM")</f>
        <v>Oct</v>
      </c>
      <c r="H219" s="2" t="str">
        <f>TEXT(Table1[[#This Row],[Order Date]],"DDD")</f>
        <v>Fri</v>
      </c>
      <c r="I219" s="1">
        <v>45584</v>
      </c>
      <c r="J219" s="4">
        <f>_xlfn.DAYS(Table1[[#This Row],[Delivered Date]],Table1[[#This Row],[Order Date]])</f>
        <v>8</v>
      </c>
      <c r="K219" s="3">
        <v>58</v>
      </c>
      <c r="L219">
        <v>8</v>
      </c>
      <c r="M219" s="3">
        <f>Table1[[#This Row],[Quantity]]*Table1[[#This Row],[Unit Price]]</f>
        <v>464</v>
      </c>
      <c r="N219" s="3">
        <f>Table1[[#This Row],[Revenue]]*Table1[[#This Row],[Cost Percentage]]</f>
        <v>348</v>
      </c>
      <c r="O219" s="3">
        <f>Table1[[#This Row],[Revenue]]-Table1[[#This Row],[Cost]]</f>
        <v>116</v>
      </c>
      <c r="P219" s="3">
        <f>_xlfn.XLOOKUP(Table1[[#This Row],[Product Name]],cost[Product Name],cost[Cost Percentage])</f>
        <v>0.75</v>
      </c>
      <c r="Q219" t="s">
        <v>28</v>
      </c>
      <c r="R219" t="s">
        <v>547</v>
      </c>
      <c r="S219" t="s">
        <v>46</v>
      </c>
    </row>
    <row r="220" spans="1:19" x14ac:dyDescent="0.35">
      <c r="A220">
        <v>219</v>
      </c>
      <c r="B220" t="s">
        <v>265</v>
      </c>
      <c r="C220" t="s">
        <v>31</v>
      </c>
      <c r="D220" t="s">
        <v>50</v>
      </c>
      <c r="E220" s="2">
        <v>45501</v>
      </c>
      <c r="F220" s="2" t="str">
        <f>TEXT(Table1[[#This Row],[Order Date]],"YYYY")</f>
        <v>2024</v>
      </c>
      <c r="G220" s="2" t="str">
        <f>TEXT(Table1[[#This Row],[Order Date]],"MMM")</f>
        <v>Jul</v>
      </c>
      <c r="H220" s="2" t="str">
        <f>TEXT(Table1[[#This Row],[Order Date]],"DDD")</f>
        <v>Sun</v>
      </c>
      <c r="I220" s="1">
        <v>45513</v>
      </c>
      <c r="J220" s="4">
        <f>_xlfn.DAYS(Table1[[#This Row],[Delivered Date]],Table1[[#This Row],[Order Date]])</f>
        <v>12</v>
      </c>
      <c r="K220" s="3">
        <v>317</v>
      </c>
      <c r="L220">
        <v>3</v>
      </c>
      <c r="M220" s="3">
        <f>Table1[[#This Row],[Quantity]]*Table1[[#This Row],[Unit Price]]</f>
        <v>951</v>
      </c>
      <c r="N220" s="3">
        <f>Table1[[#This Row],[Revenue]]*Table1[[#This Row],[Cost Percentage]]</f>
        <v>665.69999999999993</v>
      </c>
      <c r="O220" s="3">
        <f>Table1[[#This Row],[Revenue]]-Table1[[#This Row],[Cost]]</f>
        <v>285.30000000000007</v>
      </c>
      <c r="P220" s="3">
        <f>_xlfn.XLOOKUP(Table1[[#This Row],[Product Name]],cost[Product Name],cost[Cost Percentage])</f>
        <v>0.7</v>
      </c>
      <c r="Q220" t="s">
        <v>28</v>
      </c>
      <c r="R220" t="s">
        <v>550</v>
      </c>
      <c r="S220" t="s">
        <v>29</v>
      </c>
    </row>
    <row r="221" spans="1:19" x14ac:dyDescent="0.35">
      <c r="A221">
        <v>220</v>
      </c>
      <c r="B221" t="s">
        <v>266</v>
      </c>
      <c r="C221" t="s">
        <v>12</v>
      </c>
      <c r="D221" t="s">
        <v>36</v>
      </c>
      <c r="E221" s="2">
        <v>45389</v>
      </c>
      <c r="F221" s="2" t="str">
        <f>TEXT(Table1[[#This Row],[Order Date]],"YYYY")</f>
        <v>2024</v>
      </c>
      <c r="G221" s="2" t="str">
        <f>TEXT(Table1[[#This Row],[Order Date]],"MMM")</f>
        <v>Apr</v>
      </c>
      <c r="H221" s="2" t="str">
        <f>TEXT(Table1[[#This Row],[Order Date]],"DDD")</f>
        <v>Sun</v>
      </c>
      <c r="I221" s="1">
        <v>45401</v>
      </c>
      <c r="J221" s="4">
        <f>_xlfn.DAYS(Table1[[#This Row],[Delivered Date]],Table1[[#This Row],[Order Date]])</f>
        <v>12</v>
      </c>
      <c r="K221" s="3">
        <v>284</v>
      </c>
      <c r="L221">
        <v>1</v>
      </c>
      <c r="M221" s="3">
        <f>Table1[[#This Row],[Quantity]]*Table1[[#This Row],[Unit Price]]</f>
        <v>284</v>
      </c>
      <c r="N221" s="3">
        <f>Table1[[#This Row],[Revenue]]*Table1[[#This Row],[Cost Percentage]]</f>
        <v>227.20000000000002</v>
      </c>
      <c r="O221" s="3">
        <f>Table1[[#This Row],[Revenue]]-Table1[[#This Row],[Cost]]</f>
        <v>56.799999999999983</v>
      </c>
      <c r="P221" s="3">
        <f>_xlfn.XLOOKUP(Table1[[#This Row],[Product Name]],cost[Product Name],cost[Cost Percentage])</f>
        <v>0.8</v>
      </c>
      <c r="Q221" t="s">
        <v>28</v>
      </c>
      <c r="R221" t="s">
        <v>550</v>
      </c>
      <c r="S221" t="s">
        <v>15</v>
      </c>
    </row>
    <row r="222" spans="1:19" x14ac:dyDescent="0.35">
      <c r="A222">
        <v>221</v>
      </c>
      <c r="B222" t="s">
        <v>267</v>
      </c>
      <c r="C222" t="s">
        <v>12</v>
      </c>
      <c r="D222" t="s">
        <v>13</v>
      </c>
      <c r="E222" s="2">
        <v>45388</v>
      </c>
      <c r="F222" s="2" t="str">
        <f>TEXT(Table1[[#This Row],[Order Date]],"YYYY")</f>
        <v>2024</v>
      </c>
      <c r="G222" s="2" t="str">
        <f>TEXT(Table1[[#This Row],[Order Date]],"MMM")</f>
        <v>Apr</v>
      </c>
      <c r="H222" s="2" t="str">
        <f>TEXT(Table1[[#This Row],[Order Date]],"DDD")</f>
        <v>Sat</v>
      </c>
      <c r="I222" s="1">
        <v>45391</v>
      </c>
      <c r="J222" s="4">
        <f>_xlfn.DAYS(Table1[[#This Row],[Delivered Date]],Table1[[#This Row],[Order Date]])</f>
        <v>3</v>
      </c>
      <c r="K222" s="3">
        <v>751</v>
      </c>
      <c r="L222">
        <v>10</v>
      </c>
      <c r="M222" s="3">
        <f>Table1[[#This Row],[Quantity]]*Table1[[#This Row],[Unit Price]]</f>
        <v>7510</v>
      </c>
      <c r="N222" s="3">
        <f>Table1[[#This Row],[Revenue]]*Table1[[#This Row],[Cost Percentage]]</f>
        <v>5632.5</v>
      </c>
      <c r="O222" s="3">
        <f>Table1[[#This Row],[Revenue]]-Table1[[#This Row],[Cost]]</f>
        <v>1877.5</v>
      </c>
      <c r="P222" s="3">
        <f>_xlfn.XLOOKUP(Table1[[#This Row],[Product Name]],cost[Product Name],cost[Cost Percentage])</f>
        <v>0.75</v>
      </c>
      <c r="Q222" t="s">
        <v>14</v>
      </c>
      <c r="R222" t="s">
        <v>33</v>
      </c>
      <c r="S222" t="s">
        <v>29</v>
      </c>
    </row>
    <row r="223" spans="1:19" x14ac:dyDescent="0.35">
      <c r="A223">
        <v>222</v>
      </c>
      <c r="B223" t="s">
        <v>268</v>
      </c>
      <c r="C223" t="s">
        <v>24</v>
      </c>
      <c r="D223" t="s">
        <v>100</v>
      </c>
      <c r="E223" s="2">
        <v>45462</v>
      </c>
      <c r="F223" s="2" t="str">
        <f>TEXT(Table1[[#This Row],[Order Date]],"YYYY")</f>
        <v>2024</v>
      </c>
      <c r="G223" s="2" t="str">
        <f>TEXT(Table1[[#This Row],[Order Date]],"MMM")</f>
        <v>Jun</v>
      </c>
      <c r="H223" s="2" t="str">
        <f>TEXT(Table1[[#This Row],[Order Date]],"DDD")</f>
        <v>Wed</v>
      </c>
      <c r="I223" s="1">
        <v>45476</v>
      </c>
      <c r="J223" s="4">
        <f>_xlfn.DAYS(Table1[[#This Row],[Delivered Date]],Table1[[#This Row],[Order Date]])</f>
        <v>14</v>
      </c>
      <c r="K223" s="3">
        <v>989</v>
      </c>
      <c r="L223">
        <v>5</v>
      </c>
      <c r="M223" s="3">
        <f>Table1[[#This Row],[Quantity]]*Table1[[#This Row],[Unit Price]]</f>
        <v>4945</v>
      </c>
      <c r="N223" s="3">
        <f>Table1[[#This Row],[Revenue]]*Table1[[#This Row],[Cost Percentage]]</f>
        <v>2967</v>
      </c>
      <c r="O223" s="3">
        <f>Table1[[#This Row],[Revenue]]-Table1[[#This Row],[Cost]]</f>
        <v>1978</v>
      </c>
      <c r="P223" s="3">
        <f>_xlfn.XLOOKUP(Table1[[#This Row],[Product Name]],cost[Product Name],cost[Cost Percentage])</f>
        <v>0.6</v>
      </c>
      <c r="Q223" t="s">
        <v>14</v>
      </c>
      <c r="R223" t="s">
        <v>551</v>
      </c>
      <c r="S223" t="s">
        <v>15</v>
      </c>
    </row>
    <row r="224" spans="1:19" x14ac:dyDescent="0.35">
      <c r="A224">
        <v>223</v>
      </c>
      <c r="B224" t="s">
        <v>269</v>
      </c>
      <c r="C224" t="s">
        <v>12</v>
      </c>
      <c r="D224" t="s">
        <v>27</v>
      </c>
      <c r="E224" s="2">
        <v>45416</v>
      </c>
      <c r="F224" s="2" t="str">
        <f>TEXT(Table1[[#This Row],[Order Date]],"YYYY")</f>
        <v>2024</v>
      </c>
      <c r="G224" s="2" t="str">
        <f>TEXT(Table1[[#This Row],[Order Date]],"MMM")</f>
        <v>May</v>
      </c>
      <c r="H224" s="2" t="str">
        <f>TEXT(Table1[[#This Row],[Order Date]],"DDD")</f>
        <v>Sat</v>
      </c>
      <c r="I224" s="1">
        <v>45429</v>
      </c>
      <c r="J224" s="4">
        <f>_xlfn.DAYS(Table1[[#This Row],[Delivered Date]],Table1[[#This Row],[Order Date]])</f>
        <v>13</v>
      </c>
      <c r="K224" s="3">
        <v>730</v>
      </c>
      <c r="L224">
        <v>10</v>
      </c>
      <c r="M224" s="3">
        <f>Table1[[#This Row],[Quantity]]*Table1[[#This Row],[Unit Price]]</f>
        <v>7300</v>
      </c>
      <c r="N224" s="3">
        <f>Table1[[#This Row],[Revenue]]*Table1[[#This Row],[Cost Percentage]]</f>
        <v>4745</v>
      </c>
      <c r="O224" s="3">
        <f>Table1[[#This Row],[Revenue]]-Table1[[#This Row],[Cost]]</f>
        <v>2555</v>
      </c>
      <c r="P224" s="3">
        <f>_xlfn.XLOOKUP(Table1[[#This Row],[Product Name]],cost[Product Name],cost[Cost Percentage])</f>
        <v>0.65</v>
      </c>
      <c r="Q224" t="s">
        <v>14</v>
      </c>
      <c r="R224" t="s">
        <v>551</v>
      </c>
      <c r="S224" t="s">
        <v>15</v>
      </c>
    </row>
    <row r="225" spans="1:19" x14ac:dyDescent="0.35">
      <c r="A225">
        <v>224</v>
      </c>
      <c r="B225" t="s">
        <v>270</v>
      </c>
      <c r="C225" t="s">
        <v>21</v>
      </c>
      <c r="D225" t="s">
        <v>83</v>
      </c>
      <c r="E225" s="2">
        <v>45452</v>
      </c>
      <c r="F225" s="2" t="str">
        <f>TEXT(Table1[[#This Row],[Order Date]],"YYYY")</f>
        <v>2024</v>
      </c>
      <c r="G225" s="2" t="str">
        <f>TEXT(Table1[[#This Row],[Order Date]],"MMM")</f>
        <v>Jun</v>
      </c>
      <c r="H225" s="2" t="str">
        <f>TEXT(Table1[[#This Row],[Order Date]],"DDD")</f>
        <v>Sun</v>
      </c>
      <c r="I225" s="1">
        <v>45462</v>
      </c>
      <c r="J225" s="4">
        <f>_xlfn.DAYS(Table1[[#This Row],[Delivered Date]],Table1[[#This Row],[Order Date]])</f>
        <v>10</v>
      </c>
      <c r="K225" s="3">
        <v>56</v>
      </c>
      <c r="L225">
        <v>7</v>
      </c>
      <c r="M225" s="3">
        <f>Table1[[#This Row],[Quantity]]*Table1[[#This Row],[Unit Price]]</f>
        <v>392</v>
      </c>
      <c r="N225" s="3">
        <f>Table1[[#This Row],[Revenue]]*Table1[[#This Row],[Cost Percentage]]</f>
        <v>313.60000000000002</v>
      </c>
      <c r="O225" s="3">
        <f>Table1[[#This Row],[Revenue]]-Table1[[#This Row],[Cost]]</f>
        <v>78.399999999999977</v>
      </c>
      <c r="P225" s="3">
        <f>_xlfn.XLOOKUP(Table1[[#This Row],[Product Name]],cost[Product Name],cost[Cost Percentage])</f>
        <v>0.8</v>
      </c>
      <c r="Q225" t="s">
        <v>28</v>
      </c>
      <c r="R225" t="s">
        <v>33</v>
      </c>
      <c r="S225" t="s">
        <v>29</v>
      </c>
    </row>
    <row r="226" spans="1:19" x14ac:dyDescent="0.35">
      <c r="A226">
        <v>225</v>
      </c>
      <c r="B226" t="s">
        <v>271</v>
      </c>
      <c r="C226" t="s">
        <v>21</v>
      </c>
      <c r="D226" t="s">
        <v>40</v>
      </c>
      <c r="E226" s="2">
        <v>45425</v>
      </c>
      <c r="F226" s="2" t="str">
        <f>TEXT(Table1[[#This Row],[Order Date]],"YYYY")</f>
        <v>2024</v>
      </c>
      <c r="G226" s="2" t="str">
        <f>TEXT(Table1[[#This Row],[Order Date]],"MMM")</f>
        <v>May</v>
      </c>
      <c r="H226" s="2" t="str">
        <f>TEXT(Table1[[#This Row],[Order Date]],"DDD")</f>
        <v>Mon</v>
      </c>
      <c r="I226" s="1">
        <v>45428</v>
      </c>
      <c r="J226" s="4">
        <f>_xlfn.DAYS(Table1[[#This Row],[Delivered Date]],Table1[[#This Row],[Order Date]])</f>
        <v>3</v>
      </c>
      <c r="K226" s="3">
        <v>967</v>
      </c>
      <c r="L226">
        <v>9</v>
      </c>
      <c r="M226" s="3">
        <f>Table1[[#This Row],[Quantity]]*Table1[[#This Row],[Unit Price]]</f>
        <v>8703</v>
      </c>
      <c r="N226" s="3">
        <f>Table1[[#This Row],[Revenue]]*Table1[[#This Row],[Cost Percentage]]</f>
        <v>5656.95</v>
      </c>
      <c r="O226" s="3">
        <f>Table1[[#This Row],[Revenue]]-Table1[[#This Row],[Cost]]</f>
        <v>3046.05</v>
      </c>
      <c r="P226" s="3">
        <f>_xlfn.XLOOKUP(Table1[[#This Row],[Product Name]],cost[Product Name],cost[Cost Percentage])</f>
        <v>0.65</v>
      </c>
      <c r="Q226" t="s">
        <v>28</v>
      </c>
      <c r="R226" t="s">
        <v>33</v>
      </c>
      <c r="S226" t="s">
        <v>15</v>
      </c>
    </row>
    <row r="227" spans="1:19" x14ac:dyDescent="0.35">
      <c r="A227">
        <v>226</v>
      </c>
      <c r="B227" t="s">
        <v>272</v>
      </c>
      <c r="C227" t="s">
        <v>24</v>
      </c>
      <c r="D227" t="s">
        <v>25</v>
      </c>
      <c r="E227" s="2">
        <v>45370</v>
      </c>
      <c r="F227" s="2" t="str">
        <f>TEXT(Table1[[#This Row],[Order Date]],"YYYY")</f>
        <v>2024</v>
      </c>
      <c r="G227" s="2" t="str">
        <f>TEXT(Table1[[#This Row],[Order Date]],"MMM")</f>
        <v>Mar</v>
      </c>
      <c r="H227" s="2" t="str">
        <f>TEXT(Table1[[#This Row],[Order Date]],"DDD")</f>
        <v>Tue</v>
      </c>
      <c r="I227" s="1">
        <v>45390</v>
      </c>
      <c r="J227" s="4">
        <f>_xlfn.DAYS(Table1[[#This Row],[Delivered Date]],Table1[[#This Row],[Order Date]])</f>
        <v>20</v>
      </c>
      <c r="K227" s="3">
        <v>347</v>
      </c>
      <c r="L227">
        <v>4</v>
      </c>
      <c r="M227" s="3">
        <f>Table1[[#This Row],[Quantity]]*Table1[[#This Row],[Unit Price]]</f>
        <v>1388</v>
      </c>
      <c r="N227" s="3">
        <f>Table1[[#This Row],[Revenue]]*Table1[[#This Row],[Cost Percentage]]</f>
        <v>763.40000000000009</v>
      </c>
      <c r="O227" s="3">
        <f>Table1[[#This Row],[Revenue]]-Table1[[#This Row],[Cost]]</f>
        <v>624.59999999999991</v>
      </c>
      <c r="P227" s="3">
        <f>_xlfn.XLOOKUP(Table1[[#This Row],[Product Name]],cost[Product Name],cost[Cost Percentage])</f>
        <v>0.55000000000000004</v>
      </c>
      <c r="Q227" t="s">
        <v>28</v>
      </c>
      <c r="R227" t="s">
        <v>551</v>
      </c>
      <c r="S227" t="s">
        <v>19</v>
      </c>
    </row>
    <row r="228" spans="1:19" x14ac:dyDescent="0.35">
      <c r="A228">
        <v>227</v>
      </c>
      <c r="B228" t="s">
        <v>273</v>
      </c>
      <c r="C228" t="s">
        <v>21</v>
      </c>
      <c r="D228" t="s">
        <v>22</v>
      </c>
      <c r="E228" s="2">
        <v>45573</v>
      </c>
      <c r="F228" s="2" t="str">
        <f>TEXT(Table1[[#This Row],[Order Date]],"YYYY")</f>
        <v>2024</v>
      </c>
      <c r="G228" s="2" t="str">
        <f>TEXT(Table1[[#This Row],[Order Date]],"MMM")</f>
        <v>Oct</v>
      </c>
      <c r="H228" s="2" t="str">
        <f>TEXT(Table1[[#This Row],[Order Date]],"DDD")</f>
        <v>Tue</v>
      </c>
      <c r="I228" s="1">
        <v>45582</v>
      </c>
      <c r="J228" s="4">
        <f>_xlfn.DAYS(Table1[[#This Row],[Delivered Date]],Table1[[#This Row],[Order Date]])</f>
        <v>9</v>
      </c>
      <c r="K228" s="3">
        <v>273</v>
      </c>
      <c r="L228">
        <v>6</v>
      </c>
      <c r="M228" s="3">
        <f>Table1[[#This Row],[Quantity]]*Table1[[#This Row],[Unit Price]]</f>
        <v>1638</v>
      </c>
      <c r="N228" s="3">
        <f>Table1[[#This Row],[Revenue]]*Table1[[#This Row],[Cost Percentage]]</f>
        <v>1228.5</v>
      </c>
      <c r="O228" s="3">
        <f>Table1[[#This Row],[Revenue]]-Table1[[#This Row],[Cost]]</f>
        <v>409.5</v>
      </c>
      <c r="P228" s="3">
        <f>_xlfn.XLOOKUP(Table1[[#This Row],[Product Name]],cost[Product Name],cost[Cost Percentage])</f>
        <v>0.75</v>
      </c>
      <c r="Q228" t="s">
        <v>28</v>
      </c>
      <c r="R228" t="s">
        <v>549</v>
      </c>
      <c r="S228" t="s">
        <v>46</v>
      </c>
    </row>
    <row r="229" spans="1:19" x14ac:dyDescent="0.35">
      <c r="A229">
        <v>228</v>
      </c>
      <c r="B229" t="s">
        <v>274</v>
      </c>
      <c r="C229" t="s">
        <v>21</v>
      </c>
      <c r="D229" t="s">
        <v>52</v>
      </c>
      <c r="E229" s="2">
        <v>45620</v>
      </c>
      <c r="F229" s="2" t="str">
        <f>TEXT(Table1[[#This Row],[Order Date]],"YYYY")</f>
        <v>2024</v>
      </c>
      <c r="G229" s="2" t="str">
        <f>TEXT(Table1[[#This Row],[Order Date]],"MMM")</f>
        <v>Nov</v>
      </c>
      <c r="H229" s="2" t="str">
        <f>TEXT(Table1[[#This Row],[Order Date]],"DDD")</f>
        <v>Sun</v>
      </c>
      <c r="I229" s="1">
        <v>45623</v>
      </c>
      <c r="J229" s="4">
        <f>_xlfn.DAYS(Table1[[#This Row],[Delivered Date]],Table1[[#This Row],[Order Date]])</f>
        <v>3</v>
      </c>
      <c r="K229" s="3">
        <v>546</v>
      </c>
      <c r="L229">
        <v>1</v>
      </c>
      <c r="M229" s="3">
        <f>Table1[[#This Row],[Quantity]]*Table1[[#This Row],[Unit Price]]</f>
        <v>546</v>
      </c>
      <c r="N229" s="3">
        <f>Table1[[#This Row],[Revenue]]*Table1[[#This Row],[Cost Percentage]]</f>
        <v>382.2</v>
      </c>
      <c r="O229" s="3">
        <f>Table1[[#This Row],[Revenue]]-Table1[[#This Row],[Cost]]</f>
        <v>163.80000000000001</v>
      </c>
      <c r="P229" s="3">
        <f>_xlfn.XLOOKUP(Table1[[#This Row],[Product Name]],cost[Product Name],cost[Cost Percentage])</f>
        <v>0.7</v>
      </c>
      <c r="Q229" t="s">
        <v>28</v>
      </c>
      <c r="R229" t="s">
        <v>551</v>
      </c>
      <c r="S229" t="s">
        <v>29</v>
      </c>
    </row>
    <row r="230" spans="1:19" x14ac:dyDescent="0.35">
      <c r="A230">
        <v>229</v>
      </c>
      <c r="B230" t="s">
        <v>275</v>
      </c>
      <c r="C230" t="s">
        <v>12</v>
      </c>
      <c r="D230" t="s">
        <v>13</v>
      </c>
      <c r="E230" s="2">
        <v>45503</v>
      </c>
      <c r="F230" s="2" t="str">
        <f>TEXT(Table1[[#This Row],[Order Date]],"YYYY")</f>
        <v>2024</v>
      </c>
      <c r="G230" s="2" t="str">
        <f>TEXT(Table1[[#This Row],[Order Date]],"MMM")</f>
        <v>Jul</v>
      </c>
      <c r="H230" s="2" t="str">
        <f>TEXT(Table1[[#This Row],[Order Date]],"DDD")</f>
        <v>Tue</v>
      </c>
      <c r="I230" s="1">
        <v>45514</v>
      </c>
      <c r="J230" s="4">
        <f>_xlfn.DAYS(Table1[[#This Row],[Delivered Date]],Table1[[#This Row],[Order Date]])</f>
        <v>11</v>
      </c>
      <c r="K230" s="3">
        <v>872</v>
      </c>
      <c r="L230">
        <v>3</v>
      </c>
      <c r="M230" s="3">
        <f>Table1[[#This Row],[Quantity]]*Table1[[#This Row],[Unit Price]]</f>
        <v>2616</v>
      </c>
      <c r="N230" s="3">
        <f>Table1[[#This Row],[Revenue]]*Table1[[#This Row],[Cost Percentage]]</f>
        <v>1962</v>
      </c>
      <c r="O230" s="3">
        <f>Table1[[#This Row],[Revenue]]-Table1[[#This Row],[Cost]]</f>
        <v>654</v>
      </c>
      <c r="P230" s="3">
        <f>_xlfn.XLOOKUP(Table1[[#This Row],[Product Name]],cost[Product Name],cost[Cost Percentage])</f>
        <v>0.75</v>
      </c>
      <c r="Q230" t="s">
        <v>14</v>
      </c>
      <c r="R230" t="s">
        <v>33</v>
      </c>
      <c r="S230" t="s">
        <v>29</v>
      </c>
    </row>
    <row r="231" spans="1:19" x14ac:dyDescent="0.35">
      <c r="A231">
        <v>230</v>
      </c>
      <c r="B231" t="s">
        <v>276</v>
      </c>
      <c r="C231" t="s">
        <v>21</v>
      </c>
      <c r="D231" t="s">
        <v>40</v>
      </c>
      <c r="E231" s="2">
        <v>45403</v>
      </c>
      <c r="F231" s="2" t="str">
        <f>TEXT(Table1[[#This Row],[Order Date]],"YYYY")</f>
        <v>2024</v>
      </c>
      <c r="G231" s="2" t="str">
        <f>TEXT(Table1[[#This Row],[Order Date]],"MMM")</f>
        <v>Apr</v>
      </c>
      <c r="H231" s="2" t="str">
        <f>TEXT(Table1[[#This Row],[Order Date]],"DDD")</f>
        <v>Sun</v>
      </c>
      <c r="I231" s="1">
        <v>45410</v>
      </c>
      <c r="J231" s="4">
        <f>_xlfn.DAYS(Table1[[#This Row],[Delivered Date]],Table1[[#This Row],[Order Date]])</f>
        <v>7</v>
      </c>
      <c r="K231" s="3">
        <v>476</v>
      </c>
      <c r="L231">
        <v>9</v>
      </c>
      <c r="M231" s="3">
        <f>Table1[[#This Row],[Quantity]]*Table1[[#This Row],[Unit Price]]</f>
        <v>4284</v>
      </c>
      <c r="N231" s="3">
        <f>Table1[[#This Row],[Revenue]]*Table1[[#This Row],[Cost Percentage]]</f>
        <v>2784.6</v>
      </c>
      <c r="O231" s="3">
        <f>Table1[[#This Row],[Revenue]]-Table1[[#This Row],[Cost]]</f>
        <v>1499.4</v>
      </c>
      <c r="P231" s="3">
        <f>_xlfn.XLOOKUP(Table1[[#This Row],[Product Name]],cost[Product Name],cost[Cost Percentage])</f>
        <v>0.65</v>
      </c>
      <c r="Q231" t="s">
        <v>28</v>
      </c>
      <c r="R231" t="s">
        <v>547</v>
      </c>
      <c r="S231" t="s">
        <v>46</v>
      </c>
    </row>
    <row r="232" spans="1:19" x14ac:dyDescent="0.35">
      <c r="A232">
        <v>231</v>
      </c>
      <c r="B232" t="s">
        <v>277</v>
      </c>
      <c r="C232" t="s">
        <v>17</v>
      </c>
      <c r="D232" t="s">
        <v>44</v>
      </c>
      <c r="E232" s="2">
        <v>45629</v>
      </c>
      <c r="F232" s="2" t="str">
        <f>TEXT(Table1[[#This Row],[Order Date]],"YYYY")</f>
        <v>2024</v>
      </c>
      <c r="G232" s="2" t="str">
        <f>TEXT(Table1[[#This Row],[Order Date]],"MMM")</f>
        <v>Dec</v>
      </c>
      <c r="H232" s="2" t="str">
        <f>TEXT(Table1[[#This Row],[Order Date]],"DDD")</f>
        <v>Tue</v>
      </c>
      <c r="I232" s="1">
        <v>45638</v>
      </c>
      <c r="J232" s="4">
        <f>_xlfn.DAYS(Table1[[#This Row],[Delivered Date]],Table1[[#This Row],[Order Date]])</f>
        <v>9</v>
      </c>
      <c r="K232" s="3">
        <v>26</v>
      </c>
      <c r="L232">
        <v>8</v>
      </c>
      <c r="M232" s="3">
        <f>Table1[[#This Row],[Quantity]]*Table1[[#This Row],[Unit Price]]</f>
        <v>208</v>
      </c>
      <c r="N232" s="3">
        <f>Table1[[#This Row],[Revenue]]*Table1[[#This Row],[Cost Percentage]]</f>
        <v>124.8</v>
      </c>
      <c r="O232" s="3">
        <f>Table1[[#This Row],[Revenue]]-Table1[[#This Row],[Cost]]</f>
        <v>83.2</v>
      </c>
      <c r="P232" s="3">
        <f>_xlfn.XLOOKUP(Table1[[#This Row],[Product Name]],cost[Product Name],cost[Cost Percentage])</f>
        <v>0.6</v>
      </c>
      <c r="Q232" t="s">
        <v>28</v>
      </c>
      <c r="R232" t="s">
        <v>551</v>
      </c>
      <c r="S232" t="s">
        <v>29</v>
      </c>
    </row>
    <row r="233" spans="1:19" x14ac:dyDescent="0.35">
      <c r="A233">
        <v>232</v>
      </c>
      <c r="B233" t="s">
        <v>278</v>
      </c>
      <c r="C233" t="s">
        <v>12</v>
      </c>
      <c r="D233" t="s">
        <v>36</v>
      </c>
      <c r="E233" s="2">
        <v>45649</v>
      </c>
      <c r="F233" s="2" t="str">
        <f>TEXT(Table1[[#This Row],[Order Date]],"YYYY")</f>
        <v>2024</v>
      </c>
      <c r="G233" s="2" t="str">
        <f>TEXT(Table1[[#This Row],[Order Date]],"MMM")</f>
        <v>Dec</v>
      </c>
      <c r="H233" s="2" t="str">
        <f>TEXT(Table1[[#This Row],[Order Date]],"DDD")</f>
        <v>Mon</v>
      </c>
      <c r="I233" s="1">
        <v>45662</v>
      </c>
      <c r="J233" s="4">
        <f>_xlfn.DAYS(Table1[[#This Row],[Delivered Date]],Table1[[#This Row],[Order Date]])</f>
        <v>13</v>
      </c>
      <c r="K233" s="3">
        <v>835</v>
      </c>
      <c r="L233">
        <v>7</v>
      </c>
      <c r="M233" s="3">
        <f>Table1[[#This Row],[Quantity]]*Table1[[#This Row],[Unit Price]]</f>
        <v>5845</v>
      </c>
      <c r="N233" s="3">
        <f>Table1[[#This Row],[Revenue]]*Table1[[#This Row],[Cost Percentage]]</f>
        <v>4676</v>
      </c>
      <c r="O233" s="3">
        <f>Table1[[#This Row],[Revenue]]-Table1[[#This Row],[Cost]]</f>
        <v>1169</v>
      </c>
      <c r="P233" s="3">
        <f>_xlfn.XLOOKUP(Table1[[#This Row],[Product Name]],cost[Product Name],cost[Cost Percentage])</f>
        <v>0.8</v>
      </c>
      <c r="Q233" t="s">
        <v>14</v>
      </c>
      <c r="R233" t="s">
        <v>551</v>
      </c>
      <c r="S233" t="s">
        <v>46</v>
      </c>
    </row>
    <row r="234" spans="1:19" x14ac:dyDescent="0.35">
      <c r="A234">
        <v>233</v>
      </c>
      <c r="B234" t="s">
        <v>279</v>
      </c>
      <c r="C234" t="s">
        <v>31</v>
      </c>
      <c r="D234" t="s">
        <v>50</v>
      </c>
      <c r="E234" s="2">
        <v>45332</v>
      </c>
      <c r="F234" s="2" t="str">
        <f>TEXT(Table1[[#This Row],[Order Date]],"YYYY")</f>
        <v>2024</v>
      </c>
      <c r="G234" s="2" t="str">
        <f>TEXT(Table1[[#This Row],[Order Date]],"MMM")</f>
        <v>Feb</v>
      </c>
      <c r="H234" s="2" t="str">
        <f>TEXT(Table1[[#This Row],[Order Date]],"DDD")</f>
        <v>Sat</v>
      </c>
      <c r="I234" s="1">
        <v>45345</v>
      </c>
      <c r="J234" s="4">
        <f>_xlfn.DAYS(Table1[[#This Row],[Delivered Date]],Table1[[#This Row],[Order Date]])</f>
        <v>13</v>
      </c>
      <c r="K234" s="3">
        <v>992</v>
      </c>
      <c r="L234">
        <v>6</v>
      </c>
      <c r="M234" s="3">
        <f>Table1[[#This Row],[Quantity]]*Table1[[#This Row],[Unit Price]]</f>
        <v>5952</v>
      </c>
      <c r="N234" s="3">
        <f>Table1[[#This Row],[Revenue]]*Table1[[#This Row],[Cost Percentage]]</f>
        <v>4166.3999999999996</v>
      </c>
      <c r="O234" s="3">
        <f>Table1[[#This Row],[Revenue]]-Table1[[#This Row],[Cost]]</f>
        <v>1785.6000000000004</v>
      </c>
      <c r="P234" s="3">
        <f>_xlfn.XLOOKUP(Table1[[#This Row],[Product Name]],cost[Product Name],cost[Cost Percentage])</f>
        <v>0.7</v>
      </c>
      <c r="Q234" t="s">
        <v>28</v>
      </c>
      <c r="R234" t="s">
        <v>550</v>
      </c>
      <c r="S234" t="s">
        <v>15</v>
      </c>
    </row>
    <row r="235" spans="1:19" x14ac:dyDescent="0.35">
      <c r="A235">
        <v>234</v>
      </c>
      <c r="B235" t="s">
        <v>280</v>
      </c>
      <c r="C235" t="s">
        <v>21</v>
      </c>
      <c r="D235" t="s">
        <v>54</v>
      </c>
      <c r="E235" s="2">
        <v>45445</v>
      </c>
      <c r="F235" s="2" t="str">
        <f>TEXT(Table1[[#This Row],[Order Date]],"YYYY")</f>
        <v>2024</v>
      </c>
      <c r="G235" s="2" t="str">
        <f>TEXT(Table1[[#This Row],[Order Date]],"MMM")</f>
        <v>Jun</v>
      </c>
      <c r="H235" s="2" t="str">
        <f>TEXT(Table1[[#This Row],[Order Date]],"DDD")</f>
        <v>Sun</v>
      </c>
      <c r="I235" s="1">
        <v>45454</v>
      </c>
      <c r="J235" s="4">
        <f>_xlfn.DAYS(Table1[[#This Row],[Delivered Date]],Table1[[#This Row],[Order Date]])</f>
        <v>9</v>
      </c>
      <c r="K235" s="3">
        <v>679</v>
      </c>
      <c r="L235">
        <v>2</v>
      </c>
      <c r="M235" s="3">
        <f>Table1[[#This Row],[Quantity]]*Table1[[#This Row],[Unit Price]]</f>
        <v>1358</v>
      </c>
      <c r="N235" s="3">
        <f>Table1[[#This Row],[Revenue]]*Table1[[#This Row],[Cost Percentage]]</f>
        <v>950.59999999999991</v>
      </c>
      <c r="O235" s="3">
        <f>Table1[[#This Row],[Revenue]]-Table1[[#This Row],[Cost]]</f>
        <v>407.40000000000009</v>
      </c>
      <c r="P235" s="3">
        <f>_xlfn.XLOOKUP(Table1[[#This Row],[Product Name]],cost[Product Name],cost[Cost Percentage])</f>
        <v>0.7</v>
      </c>
      <c r="Q235" t="s">
        <v>14</v>
      </c>
      <c r="R235" t="s">
        <v>549</v>
      </c>
      <c r="S235" t="s">
        <v>15</v>
      </c>
    </row>
    <row r="236" spans="1:19" x14ac:dyDescent="0.35">
      <c r="A236">
        <v>235</v>
      </c>
      <c r="B236" t="s">
        <v>281</v>
      </c>
      <c r="C236" t="s">
        <v>24</v>
      </c>
      <c r="D236" t="s">
        <v>38</v>
      </c>
      <c r="E236" s="2">
        <v>45485</v>
      </c>
      <c r="F236" s="2" t="str">
        <f>TEXT(Table1[[#This Row],[Order Date]],"YYYY")</f>
        <v>2024</v>
      </c>
      <c r="G236" s="2" t="str">
        <f>TEXT(Table1[[#This Row],[Order Date]],"MMM")</f>
        <v>Jul</v>
      </c>
      <c r="H236" s="2" t="str">
        <f>TEXT(Table1[[#This Row],[Order Date]],"DDD")</f>
        <v>Fri</v>
      </c>
      <c r="I236" s="1">
        <v>45498</v>
      </c>
      <c r="J236" s="4">
        <f>_xlfn.DAYS(Table1[[#This Row],[Delivered Date]],Table1[[#This Row],[Order Date]])</f>
        <v>13</v>
      </c>
      <c r="K236" s="3">
        <v>497</v>
      </c>
      <c r="L236">
        <v>9</v>
      </c>
      <c r="M236" s="3">
        <f>Table1[[#This Row],[Quantity]]*Table1[[#This Row],[Unit Price]]</f>
        <v>4473</v>
      </c>
      <c r="N236" s="3">
        <f>Table1[[#This Row],[Revenue]]*Table1[[#This Row],[Cost Percentage]]</f>
        <v>2236.5</v>
      </c>
      <c r="O236" s="3">
        <f>Table1[[#This Row],[Revenue]]-Table1[[#This Row],[Cost]]</f>
        <v>2236.5</v>
      </c>
      <c r="P236" s="3">
        <f>_xlfn.XLOOKUP(Table1[[#This Row],[Product Name]],cost[Product Name],cost[Cost Percentage])</f>
        <v>0.5</v>
      </c>
      <c r="Q236" t="s">
        <v>28</v>
      </c>
      <c r="R236" t="s">
        <v>551</v>
      </c>
      <c r="S236" t="s">
        <v>46</v>
      </c>
    </row>
    <row r="237" spans="1:19" x14ac:dyDescent="0.35">
      <c r="A237">
        <v>236</v>
      </c>
      <c r="B237" t="s">
        <v>282</v>
      </c>
      <c r="C237" t="s">
        <v>21</v>
      </c>
      <c r="D237" t="s">
        <v>40</v>
      </c>
      <c r="E237" s="2">
        <v>45547</v>
      </c>
      <c r="F237" s="2" t="str">
        <f>TEXT(Table1[[#This Row],[Order Date]],"YYYY")</f>
        <v>2024</v>
      </c>
      <c r="G237" s="2" t="str">
        <f>TEXT(Table1[[#This Row],[Order Date]],"MMM")</f>
        <v>Sep</v>
      </c>
      <c r="H237" s="2" t="str">
        <f>TEXT(Table1[[#This Row],[Order Date]],"DDD")</f>
        <v>Thu</v>
      </c>
      <c r="I237" s="1">
        <v>45555</v>
      </c>
      <c r="J237" s="4">
        <f>_xlfn.DAYS(Table1[[#This Row],[Delivered Date]],Table1[[#This Row],[Order Date]])</f>
        <v>8</v>
      </c>
      <c r="K237" s="3">
        <v>670</v>
      </c>
      <c r="L237">
        <v>7</v>
      </c>
      <c r="M237" s="3">
        <f>Table1[[#This Row],[Quantity]]*Table1[[#This Row],[Unit Price]]</f>
        <v>4690</v>
      </c>
      <c r="N237" s="3">
        <f>Table1[[#This Row],[Revenue]]*Table1[[#This Row],[Cost Percentage]]</f>
        <v>3048.5</v>
      </c>
      <c r="O237" s="3">
        <f>Table1[[#This Row],[Revenue]]-Table1[[#This Row],[Cost]]</f>
        <v>1641.5</v>
      </c>
      <c r="P237" s="3">
        <f>_xlfn.XLOOKUP(Table1[[#This Row],[Product Name]],cost[Product Name],cost[Cost Percentage])</f>
        <v>0.65</v>
      </c>
      <c r="Q237" t="s">
        <v>28</v>
      </c>
      <c r="R237" t="s">
        <v>549</v>
      </c>
      <c r="S237" t="s">
        <v>46</v>
      </c>
    </row>
    <row r="238" spans="1:19" x14ac:dyDescent="0.35">
      <c r="A238">
        <v>237</v>
      </c>
      <c r="B238" t="s">
        <v>283</v>
      </c>
      <c r="C238" t="s">
        <v>31</v>
      </c>
      <c r="D238" t="s">
        <v>76</v>
      </c>
      <c r="E238" s="2">
        <v>45330</v>
      </c>
      <c r="F238" s="2" t="str">
        <f>TEXT(Table1[[#This Row],[Order Date]],"YYYY")</f>
        <v>2024</v>
      </c>
      <c r="G238" s="2" t="str">
        <f>TEXT(Table1[[#This Row],[Order Date]],"MMM")</f>
        <v>Feb</v>
      </c>
      <c r="H238" s="2" t="str">
        <f>TEXT(Table1[[#This Row],[Order Date]],"DDD")</f>
        <v>Thu</v>
      </c>
      <c r="I238" s="1">
        <v>45343</v>
      </c>
      <c r="J238" s="4">
        <f>_xlfn.DAYS(Table1[[#This Row],[Delivered Date]],Table1[[#This Row],[Order Date]])</f>
        <v>13</v>
      </c>
      <c r="K238" s="3">
        <v>930</v>
      </c>
      <c r="L238">
        <v>5</v>
      </c>
      <c r="M238" s="3">
        <f>Table1[[#This Row],[Quantity]]*Table1[[#This Row],[Unit Price]]</f>
        <v>4650</v>
      </c>
      <c r="N238" s="3">
        <f>Table1[[#This Row],[Revenue]]*Table1[[#This Row],[Cost Percentage]]</f>
        <v>3487.5</v>
      </c>
      <c r="O238" s="3">
        <f>Table1[[#This Row],[Revenue]]-Table1[[#This Row],[Cost]]</f>
        <v>1162.5</v>
      </c>
      <c r="P238" s="3">
        <f>_xlfn.XLOOKUP(Table1[[#This Row],[Product Name]],cost[Product Name],cost[Cost Percentage])</f>
        <v>0.75</v>
      </c>
      <c r="Q238" t="s">
        <v>28</v>
      </c>
      <c r="R238" t="s">
        <v>33</v>
      </c>
      <c r="S238" t="s">
        <v>19</v>
      </c>
    </row>
    <row r="239" spans="1:19" x14ac:dyDescent="0.35">
      <c r="A239">
        <v>238</v>
      </c>
      <c r="B239" t="s">
        <v>284</v>
      </c>
      <c r="C239" t="s">
        <v>12</v>
      </c>
      <c r="D239" t="s">
        <v>58</v>
      </c>
      <c r="E239" s="2">
        <v>45453</v>
      </c>
      <c r="F239" s="2" t="str">
        <f>TEXT(Table1[[#This Row],[Order Date]],"YYYY")</f>
        <v>2024</v>
      </c>
      <c r="G239" s="2" t="str">
        <f>TEXT(Table1[[#This Row],[Order Date]],"MMM")</f>
        <v>Jun</v>
      </c>
      <c r="H239" s="2" t="str">
        <f>TEXT(Table1[[#This Row],[Order Date]],"DDD")</f>
        <v>Mon</v>
      </c>
      <c r="I239" s="1">
        <v>45462</v>
      </c>
      <c r="J239" s="4">
        <f>_xlfn.DAYS(Table1[[#This Row],[Delivered Date]],Table1[[#This Row],[Order Date]])</f>
        <v>9</v>
      </c>
      <c r="K239" s="3">
        <v>994</v>
      </c>
      <c r="L239">
        <v>1</v>
      </c>
      <c r="M239" s="3">
        <f>Table1[[#This Row],[Quantity]]*Table1[[#This Row],[Unit Price]]</f>
        <v>994</v>
      </c>
      <c r="N239" s="3">
        <f>Table1[[#This Row],[Revenue]]*Table1[[#This Row],[Cost Percentage]]</f>
        <v>844.9</v>
      </c>
      <c r="O239" s="3">
        <f>Table1[[#This Row],[Revenue]]-Table1[[#This Row],[Cost]]</f>
        <v>149.10000000000002</v>
      </c>
      <c r="P239" s="3">
        <f>_xlfn.XLOOKUP(Table1[[#This Row],[Product Name]],cost[Product Name],cost[Cost Percentage])</f>
        <v>0.85</v>
      </c>
      <c r="Q239" t="s">
        <v>14</v>
      </c>
      <c r="R239" t="s">
        <v>551</v>
      </c>
      <c r="S239" t="s">
        <v>15</v>
      </c>
    </row>
    <row r="240" spans="1:19" x14ac:dyDescent="0.35">
      <c r="A240">
        <v>239</v>
      </c>
      <c r="B240" t="s">
        <v>285</v>
      </c>
      <c r="C240" t="s">
        <v>17</v>
      </c>
      <c r="D240" t="s">
        <v>56</v>
      </c>
      <c r="E240" s="2">
        <v>45488</v>
      </c>
      <c r="F240" s="2" t="str">
        <f>TEXT(Table1[[#This Row],[Order Date]],"YYYY")</f>
        <v>2024</v>
      </c>
      <c r="G240" s="2" t="str">
        <f>TEXT(Table1[[#This Row],[Order Date]],"MMM")</f>
        <v>Jul</v>
      </c>
      <c r="H240" s="2" t="str">
        <f>TEXT(Table1[[#This Row],[Order Date]],"DDD")</f>
        <v>Mon</v>
      </c>
      <c r="I240" s="1">
        <v>45501</v>
      </c>
      <c r="J240" s="4">
        <f>_xlfn.DAYS(Table1[[#This Row],[Delivered Date]],Table1[[#This Row],[Order Date]])</f>
        <v>13</v>
      </c>
      <c r="K240" s="3">
        <v>819</v>
      </c>
      <c r="L240">
        <v>3</v>
      </c>
      <c r="M240" s="3">
        <f>Table1[[#This Row],[Quantity]]*Table1[[#This Row],[Unit Price]]</f>
        <v>2457</v>
      </c>
      <c r="N240" s="3">
        <f>Table1[[#This Row],[Revenue]]*Table1[[#This Row],[Cost Percentage]]</f>
        <v>1351.3500000000001</v>
      </c>
      <c r="O240" s="3">
        <f>Table1[[#This Row],[Revenue]]-Table1[[#This Row],[Cost]]</f>
        <v>1105.6499999999999</v>
      </c>
      <c r="P240" s="3">
        <f>_xlfn.XLOOKUP(Table1[[#This Row],[Product Name]],cost[Product Name],cost[Cost Percentage])</f>
        <v>0.55000000000000004</v>
      </c>
      <c r="Q240" t="s">
        <v>28</v>
      </c>
      <c r="R240" t="s">
        <v>33</v>
      </c>
      <c r="S240" t="s">
        <v>15</v>
      </c>
    </row>
    <row r="241" spans="1:19" x14ac:dyDescent="0.35">
      <c r="A241">
        <v>240</v>
      </c>
      <c r="B241" t="s">
        <v>286</v>
      </c>
      <c r="C241" t="s">
        <v>17</v>
      </c>
      <c r="D241" t="s">
        <v>60</v>
      </c>
      <c r="E241" s="2">
        <v>45596</v>
      </c>
      <c r="F241" s="2" t="str">
        <f>TEXT(Table1[[#This Row],[Order Date]],"YYYY")</f>
        <v>2024</v>
      </c>
      <c r="G241" s="2" t="str">
        <f>TEXT(Table1[[#This Row],[Order Date]],"MMM")</f>
        <v>Oct</v>
      </c>
      <c r="H241" s="2" t="str">
        <f>TEXT(Table1[[#This Row],[Order Date]],"DDD")</f>
        <v>Thu</v>
      </c>
      <c r="I241" s="1">
        <v>45610</v>
      </c>
      <c r="J241" s="4">
        <f>_xlfn.DAYS(Table1[[#This Row],[Delivered Date]],Table1[[#This Row],[Order Date]])</f>
        <v>14</v>
      </c>
      <c r="K241" s="3">
        <v>802</v>
      </c>
      <c r="L241">
        <v>7</v>
      </c>
      <c r="M241" s="3">
        <f>Table1[[#This Row],[Quantity]]*Table1[[#This Row],[Unit Price]]</f>
        <v>5614</v>
      </c>
      <c r="N241" s="3">
        <f>Table1[[#This Row],[Revenue]]*Table1[[#This Row],[Cost Percentage]]</f>
        <v>3649.1</v>
      </c>
      <c r="O241" s="3">
        <f>Table1[[#This Row],[Revenue]]-Table1[[#This Row],[Cost]]</f>
        <v>1964.9</v>
      </c>
      <c r="P241" s="3">
        <f>_xlfn.XLOOKUP(Table1[[#This Row],[Product Name]],cost[Product Name],cost[Cost Percentage])</f>
        <v>0.65</v>
      </c>
      <c r="Q241" t="s">
        <v>28</v>
      </c>
      <c r="R241" t="s">
        <v>547</v>
      </c>
      <c r="S241" t="s">
        <v>19</v>
      </c>
    </row>
    <row r="242" spans="1:19" x14ac:dyDescent="0.35">
      <c r="A242">
        <v>241</v>
      </c>
      <c r="B242" t="s">
        <v>287</v>
      </c>
      <c r="C242" t="s">
        <v>21</v>
      </c>
      <c r="D242" t="s">
        <v>40</v>
      </c>
      <c r="E242" s="2">
        <v>45334</v>
      </c>
      <c r="F242" s="2" t="str">
        <f>TEXT(Table1[[#This Row],[Order Date]],"YYYY")</f>
        <v>2024</v>
      </c>
      <c r="G242" s="2" t="str">
        <f>TEXT(Table1[[#This Row],[Order Date]],"MMM")</f>
        <v>Feb</v>
      </c>
      <c r="H242" s="2" t="str">
        <f>TEXT(Table1[[#This Row],[Order Date]],"DDD")</f>
        <v>Mon</v>
      </c>
      <c r="I242" s="1">
        <v>45345</v>
      </c>
      <c r="J242" s="4">
        <f>_xlfn.DAYS(Table1[[#This Row],[Delivered Date]],Table1[[#This Row],[Order Date]])</f>
        <v>11</v>
      </c>
      <c r="K242" s="3">
        <v>167</v>
      </c>
      <c r="L242">
        <v>5</v>
      </c>
      <c r="M242" s="3">
        <f>Table1[[#This Row],[Quantity]]*Table1[[#This Row],[Unit Price]]</f>
        <v>835</v>
      </c>
      <c r="N242" s="3">
        <f>Table1[[#This Row],[Revenue]]*Table1[[#This Row],[Cost Percentage]]</f>
        <v>542.75</v>
      </c>
      <c r="O242" s="3">
        <f>Table1[[#This Row],[Revenue]]-Table1[[#This Row],[Cost]]</f>
        <v>292.25</v>
      </c>
      <c r="P242" s="3">
        <f>_xlfn.XLOOKUP(Table1[[#This Row],[Product Name]],cost[Product Name],cost[Cost Percentage])</f>
        <v>0.65</v>
      </c>
      <c r="Q242" t="s">
        <v>28</v>
      </c>
      <c r="R242" t="s">
        <v>550</v>
      </c>
      <c r="S242" t="s">
        <v>29</v>
      </c>
    </row>
    <row r="243" spans="1:19" x14ac:dyDescent="0.35">
      <c r="A243">
        <v>242</v>
      </c>
      <c r="B243" t="s">
        <v>288</v>
      </c>
      <c r="C243" t="s">
        <v>17</v>
      </c>
      <c r="D243" t="s">
        <v>18</v>
      </c>
      <c r="E243" s="2">
        <v>45597</v>
      </c>
      <c r="F243" s="2" t="str">
        <f>TEXT(Table1[[#This Row],[Order Date]],"YYYY")</f>
        <v>2024</v>
      </c>
      <c r="G243" s="2" t="str">
        <f>TEXT(Table1[[#This Row],[Order Date]],"MMM")</f>
        <v>Nov</v>
      </c>
      <c r="H243" s="2" t="str">
        <f>TEXT(Table1[[#This Row],[Order Date]],"DDD")</f>
        <v>Fri</v>
      </c>
      <c r="I243" s="1">
        <v>45602</v>
      </c>
      <c r="J243" s="4">
        <f>_xlfn.DAYS(Table1[[#This Row],[Delivered Date]],Table1[[#This Row],[Order Date]])</f>
        <v>5</v>
      </c>
      <c r="K243" s="3">
        <v>813</v>
      </c>
      <c r="L243">
        <v>10</v>
      </c>
      <c r="M243" s="3">
        <f>Table1[[#This Row],[Quantity]]*Table1[[#This Row],[Unit Price]]</f>
        <v>8130</v>
      </c>
      <c r="N243" s="3">
        <f>Table1[[#This Row],[Revenue]]*Table1[[#This Row],[Cost Percentage]]</f>
        <v>4065</v>
      </c>
      <c r="O243" s="3">
        <f>Table1[[#This Row],[Revenue]]-Table1[[#This Row],[Cost]]</f>
        <v>4065</v>
      </c>
      <c r="P243" s="3">
        <f>_xlfn.XLOOKUP(Table1[[#This Row],[Product Name]],cost[Product Name],cost[Cost Percentage])</f>
        <v>0.5</v>
      </c>
      <c r="Q243" t="s">
        <v>14</v>
      </c>
      <c r="R243" t="s">
        <v>547</v>
      </c>
      <c r="S243" t="s">
        <v>15</v>
      </c>
    </row>
    <row r="244" spans="1:19" x14ac:dyDescent="0.35">
      <c r="A244">
        <v>243</v>
      </c>
      <c r="B244" t="s">
        <v>289</v>
      </c>
      <c r="C244" t="s">
        <v>31</v>
      </c>
      <c r="D244" t="s">
        <v>50</v>
      </c>
      <c r="E244" s="2">
        <v>45490</v>
      </c>
      <c r="F244" s="2" t="str">
        <f>TEXT(Table1[[#This Row],[Order Date]],"YYYY")</f>
        <v>2024</v>
      </c>
      <c r="G244" s="2" t="str">
        <f>TEXT(Table1[[#This Row],[Order Date]],"MMM")</f>
        <v>Jul</v>
      </c>
      <c r="H244" s="2" t="str">
        <f>TEXT(Table1[[#This Row],[Order Date]],"DDD")</f>
        <v>Wed</v>
      </c>
      <c r="I244" s="1">
        <v>45496</v>
      </c>
      <c r="J244" s="4">
        <f>_xlfn.DAYS(Table1[[#This Row],[Delivered Date]],Table1[[#This Row],[Order Date]])</f>
        <v>6</v>
      </c>
      <c r="K244" s="3">
        <v>752</v>
      </c>
      <c r="L244">
        <v>2</v>
      </c>
      <c r="M244" s="3">
        <f>Table1[[#This Row],[Quantity]]*Table1[[#This Row],[Unit Price]]</f>
        <v>1504</v>
      </c>
      <c r="N244" s="3">
        <f>Table1[[#This Row],[Revenue]]*Table1[[#This Row],[Cost Percentage]]</f>
        <v>1052.8</v>
      </c>
      <c r="O244" s="3">
        <f>Table1[[#This Row],[Revenue]]-Table1[[#This Row],[Cost]]</f>
        <v>451.20000000000005</v>
      </c>
      <c r="P244" s="3">
        <f>_xlfn.XLOOKUP(Table1[[#This Row],[Product Name]],cost[Product Name],cost[Cost Percentage])</f>
        <v>0.7</v>
      </c>
      <c r="Q244" t="s">
        <v>28</v>
      </c>
      <c r="R244" t="s">
        <v>33</v>
      </c>
      <c r="S244" t="s">
        <v>19</v>
      </c>
    </row>
    <row r="245" spans="1:19" x14ac:dyDescent="0.35">
      <c r="A245">
        <v>244</v>
      </c>
      <c r="B245" t="s">
        <v>290</v>
      </c>
      <c r="C245" t="s">
        <v>31</v>
      </c>
      <c r="D245" t="s">
        <v>50</v>
      </c>
      <c r="E245" s="2">
        <v>45331</v>
      </c>
      <c r="F245" s="2" t="str">
        <f>TEXT(Table1[[#This Row],[Order Date]],"YYYY")</f>
        <v>2024</v>
      </c>
      <c r="G245" s="2" t="str">
        <f>TEXT(Table1[[#This Row],[Order Date]],"MMM")</f>
        <v>Feb</v>
      </c>
      <c r="H245" s="2" t="str">
        <f>TEXT(Table1[[#This Row],[Order Date]],"DDD")</f>
        <v>Fri</v>
      </c>
      <c r="I245" s="1">
        <v>45335</v>
      </c>
      <c r="J245" s="4">
        <f>_xlfn.DAYS(Table1[[#This Row],[Delivered Date]],Table1[[#This Row],[Order Date]])</f>
        <v>4</v>
      </c>
      <c r="K245" s="3">
        <v>267</v>
      </c>
      <c r="L245">
        <v>6</v>
      </c>
      <c r="M245" s="3">
        <f>Table1[[#This Row],[Quantity]]*Table1[[#This Row],[Unit Price]]</f>
        <v>1602</v>
      </c>
      <c r="N245" s="3">
        <f>Table1[[#This Row],[Revenue]]*Table1[[#This Row],[Cost Percentage]]</f>
        <v>1121.3999999999999</v>
      </c>
      <c r="O245" s="3">
        <f>Table1[[#This Row],[Revenue]]-Table1[[#This Row],[Cost]]</f>
        <v>480.60000000000014</v>
      </c>
      <c r="P245" s="3">
        <f>_xlfn.XLOOKUP(Table1[[#This Row],[Product Name]],cost[Product Name],cost[Cost Percentage])</f>
        <v>0.7</v>
      </c>
      <c r="Q245" t="s">
        <v>28</v>
      </c>
      <c r="R245" t="s">
        <v>548</v>
      </c>
      <c r="S245" t="s">
        <v>29</v>
      </c>
    </row>
    <row r="246" spans="1:19" x14ac:dyDescent="0.35">
      <c r="A246">
        <v>245</v>
      </c>
      <c r="B246" t="s">
        <v>291</v>
      </c>
      <c r="C246" t="s">
        <v>31</v>
      </c>
      <c r="D246" t="s">
        <v>32</v>
      </c>
      <c r="E246" s="2">
        <v>45486</v>
      </c>
      <c r="F246" s="2" t="str">
        <f>TEXT(Table1[[#This Row],[Order Date]],"YYYY")</f>
        <v>2024</v>
      </c>
      <c r="G246" s="2" t="str">
        <f>TEXT(Table1[[#This Row],[Order Date]],"MMM")</f>
        <v>Jul</v>
      </c>
      <c r="H246" s="2" t="str">
        <f>TEXT(Table1[[#This Row],[Order Date]],"DDD")</f>
        <v>Sat</v>
      </c>
      <c r="I246" s="1">
        <v>45492</v>
      </c>
      <c r="J246" s="4">
        <f>_xlfn.DAYS(Table1[[#This Row],[Delivered Date]],Table1[[#This Row],[Order Date]])</f>
        <v>6</v>
      </c>
      <c r="K246" s="3">
        <v>460</v>
      </c>
      <c r="L246">
        <v>6</v>
      </c>
      <c r="M246" s="3">
        <f>Table1[[#This Row],[Quantity]]*Table1[[#This Row],[Unit Price]]</f>
        <v>2760</v>
      </c>
      <c r="N246" s="3">
        <f>Table1[[#This Row],[Revenue]]*Table1[[#This Row],[Cost Percentage]]</f>
        <v>2070</v>
      </c>
      <c r="O246" s="3">
        <f>Table1[[#This Row],[Revenue]]-Table1[[#This Row],[Cost]]</f>
        <v>690</v>
      </c>
      <c r="P246" s="3">
        <f>_xlfn.XLOOKUP(Table1[[#This Row],[Product Name]],cost[Product Name],cost[Cost Percentage])</f>
        <v>0.75</v>
      </c>
      <c r="Q246" t="s">
        <v>28</v>
      </c>
      <c r="R246" t="s">
        <v>547</v>
      </c>
      <c r="S246" t="s">
        <v>15</v>
      </c>
    </row>
    <row r="247" spans="1:19" x14ac:dyDescent="0.35">
      <c r="A247">
        <v>246</v>
      </c>
      <c r="B247" t="s">
        <v>292</v>
      </c>
      <c r="C247" t="s">
        <v>31</v>
      </c>
      <c r="D247" t="s">
        <v>42</v>
      </c>
      <c r="E247" s="2">
        <v>45495</v>
      </c>
      <c r="F247" s="2" t="str">
        <f>TEXT(Table1[[#This Row],[Order Date]],"YYYY")</f>
        <v>2024</v>
      </c>
      <c r="G247" s="2" t="str">
        <f>TEXT(Table1[[#This Row],[Order Date]],"MMM")</f>
        <v>Jul</v>
      </c>
      <c r="H247" s="2" t="str">
        <f>TEXT(Table1[[#This Row],[Order Date]],"DDD")</f>
        <v>Mon</v>
      </c>
      <c r="I247" s="1">
        <v>45498</v>
      </c>
      <c r="J247" s="4">
        <f>_xlfn.DAYS(Table1[[#This Row],[Delivered Date]],Table1[[#This Row],[Order Date]])</f>
        <v>3</v>
      </c>
      <c r="K247" s="3">
        <v>308</v>
      </c>
      <c r="L247">
        <v>6</v>
      </c>
      <c r="M247" s="3">
        <f>Table1[[#This Row],[Quantity]]*Table1[[#This Row],[Unit Price]]</f>
        <v>1848</v>
      </c>
      <c r="N247" s="3">
        <f>Table1[[#This Row],[Revenue]]*Table1[[#This Row],[Cost Percentage]]</f>
        <v>1201.2</v>
      </c>
      <c r="O247" s="3">
        <f>Table1[[#This Row],[Revenue]]-Table1[[#This Row],[Cost]]</f>
        <v>646.79999999999995</v>
      </c>
      <c r="P247" s="3">
        <f>_xlfn.XLOOKUP(Table1[[#This Row],[Product Name]],cost[Product Name],cost[Cost Percentage])</f>
        <v>0.65</v>
      </c>
      <c r="Q247" t="s">
        <v>28</v>
      </c>
      <c r="R247" t="s">
        <v>552</v>
      </c>
      <c r="S247" t="s">
        <v>29</v>
      </c>
    </row>
    <row r="248" spans="1:19" x14ac:dyDescent="0.35">
      <c r="A248">
        <v>247</v>
      </c>
      <c r="B248" t="s">
        <v>293</v>
      </c>
      <c r="C248" t="s">
        <v>12</v>
      </c>
      <c r="D248" t="s">
        <v>36</v>
      </c>
      <c r="E248" s="2">
        <v>45394</v>
      </c>
      <c r="F248" s="2" t="str">
        <f>TEXT(Table1[[#This Row],[Order Date]],"YYYY")</f>
        <v>2024</v>
      </c>
      <c r="G248" s="2" t="str">
        <f>TEXT(Table1[[#This Row],[Order Date]],"MMM")</f>
        <v>Apr</v>
      </c>
      <c r="H248" s="2" t="str">
        <f>TEXT(Table1[[#This Row],[Order Date]],"DDD")</f>
        <v>Fri</v>
      </c>
      <c r="I248" s="1">
        <v>45403</v>
      </c>
      <c r="J248" s="4">
        <f>_xlfn.DAYS(Table1[[#This Row],[Delivered Date]],Table1[[#This Row],[Order Date]])</f>
        <v>9</v>
      </c>
      <c r="K248" s="3">
        <v>568</v>
      </c>
      <c r="L248">
        <v>10</v>
      </c>
      <c r="M248" s="3">
        <f>Table1[[#This Row],[Quantity]]*Table1[[#This Row],[Unit Price]]</f>
        <v>5680</v>
      </c>
      <c r="N248" s="3">
        <f>Table1[[#This Row],[Revenue]]*Table1[[#This Row],[Cost Percentage]]</f>
        <v>4544</v>
      </c>
      <c r="O248" s="3">
        <f>Table1[[#This Row],[Revenue]]-Table1[[#This Row],[Cost]]</f>
        <v>1136</v>
      </c>
      <c r="P248" s="3">
        <f>_xlfn.XLOOKUP(Table1[[#This Row],[Product Name]],cost[Product Name],cost[Cost Percentage])</f>
        <v>0.8</v>
      </c>
      <c r="Q248" t="s">
        <v>14</v>
      </c>
      <c r="R248" t="s">
        <v>548</v>
      </c>
      <c r="S248" t="s">
        <v>46</v>
      </c>
    </row>
    <row r="249" spans="1:19" x14ac:dyDescent="0.35">
      <c r="A249">
        <v>248</v>
      </c>
      <c r="B249" t="s">
        <v>294</v>
      </c>
      <c r="C249" t="s">
        <v>24</v>
      </c>
      <c r="D249" t="s">
        <v>100</v>
      </c>
      <c r="E249" s="2">
        <v>45616</v>
      </c>
      <c r="F249" s="2" t="str">
        <f>TEXT(Table1[[#This Row],[Order Date]],"YYYY")</f>
        <v>2024</v>
      </c>
      <c r="G249" s="2" t="str">
        <f>TEXT(Table1[[#This Row],[Order Date]],"MMM")</f>
        <v>Nov</v>
      </c>
      <c r="H249" s="2" t="str">
        <f>TEXT(Table1[[#This Row],[Order Date]],"DDD")</f>
        <v>Wed</v>
      </c>
      <c r="I249" s="1">
        <v>45638</v>
      </c>
      <c r="J249" s="4">
        <f>_xlfn.DAYS(Table1[[#This Row],[Delivered Date]],Table1[[#This Row],[Order Date]])</f>
        <v>22</v>
      </c>
      <c r="K249" s="3">
        <v>257</v>
      </c>
      <c r="L249">
        <v>5</v>
      </c>
      <c r="M249" s="3">
        <f>Table1[[#This Row],[Quantity]]*Table1[[#This Row],[Unit Price]]</f>
        <v>1285</v>
      </c>
      <c r="N249" s="3">
        <f>Table1[[#This Row],[Revenue]]*Table1[[#This Row],[Cost Percentage]]</f>
        <v>771</v>
      </c>
      <c r="O249" s="3">
        <f>Table1[[#This Row],[Revenue]]-Table1[[#This Row],[Cost]]</f>
        <v>514</v>
      </c>
      <c r="P249" s="3">
        <f>_xlfn.XLOOKUP(Table1[[#This Row],[Product Name]],cost[Product Name],cost[Cost Percentage])</f>
        <v>0.6</v>
      </c>
      <c r="Q249" t="s">
        <v>28</v>
      </c>
      <c r="R249" t="s">
        <v>547</v>
      </c>
      <c r="S249" t="s">
        <v>46</v>
      </c>
    </row>
    <row r="250" spans="1:19" x14ac:dyDescent="0.35">
      <c r="A250">
        <v>249</v>
      </c>
      <c r="B250" t="s">
        <v>295</v>
      </c>
      <c r="C250" t="s">
        <v>17</v>
      </c>
      <c r="D250" t="s">
        <v>60</v>
      </c>
      <c r="E250" s="2">
        <v>45646</v>
      </c>
      <c r="F250" s="2" t="str">
        <f>TEXT(Table1[[#This Row],[Order Date]],"YYYY")</f>
        <v>2024</v>
      </c>
      <c r="G250" s="2" t="str">
        <f>TEXT(Table1[[#This Row],[Order Date]],"MMM")</f>
        <v>Dec</v>
      </c>
      <c r="H250" s="2" t="str">
        <f>TEXT(Table1[[#This Row],[Order Date]],"DDD")</f>
        <v>Fri</v>
      </c>
      <c r="I250" s="1">
        <v>45654</v>
      </c>
      <c r="J250" s="4">
        <f>_xlfn.DAYS(Table1[[#This Row],[Delivered Date]],Table1[[#This Row],[Order Date]])</f>
        <v>8</v>
      </c>
      <c r="K250" s="3">
        <v>566</v>
      </c>
      <c r="L250">
        <v>7</v>
      </c>
      <c r="M250" s="3">
        <f>Table1[[#This Row],[Quantity]]*Table1[[#This Row],[Unit Price]]</f>
        <v>3962</v>
      </c>
      <c r="N250" s="3">
        <f>Table1[[#This Row],[Revenue]]*Table1[[#This Row],[Cost Percentage]]</f>
        <v>2575.3000000000002</v>
      </c>
      <c r="O250" s="3">
        <f>Table1[[#This Row],[Revenue]]-Table1[[#This Row],[Cost]]</f>
        <v>1386.6999999999998</v>
      </c>
      <c r="P250" s="3">
        <f>_xlfn.XLOOKUP(Table1[[#This Row],[Product Name]],cost[Product Name],cost[Cost Percentage])</f>
        <v>0.65</v>
      </c>
      <c r="Q250" t="s">
        <v>28</v>
      </c>
      <c r="R250" t="s">
        <v>548</v>
      </c>
      <c r="S250" t="s">
        <v>15</v>
      </c>
    </row>
    <row r="251" spans="1:19" x14ac:dyDescent="0.35">
      <c r="A251">
        <v>250</v>
      </c>
      <c r="B251" t="s">
        <v>296</v>
      </c>
      <c r="C251" t="s">
        <v>17</v>
      </c>
      <c r="D251" t="s">
        <v>60</v>
      </c>
      <c r="E251" s="2">
        <v>45618</v>
      </c>
      <c r="F251" s="2" t="str">
        <f>TEXT(Table1[[#This Row],[Order Date]],"YYYY")</f>
        <v>2024</v>
      </c>
      <c r="G251" s="2" t="str">
        <f>TEXT(Table1[[#This Row],[Order Date]],"MMM")</f>
        <v>Nov</v>
      </c>
      <c r="H251" s="2" t="str">
        <f>TEXT(Table1[[#This Row],[Order Date]],"DDD")</f>
        <v>Fri</v>
      </c>
      <c r="I251" s="1">
        <v>45631</v>
      </c>
      <c r="J251" s="4">
        <f>_xlfn.DAYS(Table1[[#This Row],[Delivered Date]],Table1[[#This Row],[Order Date]])</f>
        <v>13</v>
      </c>
      <c r="K251" s="3">
        <v>121</v>
      </c>
      <c r="L251">
        <v>2</v>
      </c>
      <c r="M251" s="3">
        <f>Table1[[#This Row],[Quantity]]*Table1[[#This Row],[Unit Price]]</f>
        <v>242</v>
      </c>
      <c r="N251" s="3">
        <f>Table1[[#This Row],[Revenue]]*Table1[[#This Row],[Cost Percentage]]</f>
        <v>157.30000000000001</v>
      </c>
      <c r="O251" s="3">
        <f>Table1[[#This Row],[Revenue]]-Table1[[#This Row],[Cost]]</f>
        <v>84.699999999999989</v>
      </c>
      <c r="P251" s="3">
        <f>_xlfn.XLOOKUP(Table1[[#This Row],[Product Name]],cost[Product Name],cost[Cost Percentage])</f>
        <v>0.65</v>
      </c>
      <c r="Q251" t="s">
        <v>28</v>
      </c>
      <c r="R251" t="s">
        <v>549</v>
      </c>
      <c r="S251" t="s">
        <v>46</v>
      </c>
    </row>
    <row r="252" spans="1:19" x14ac:dyDescent="0.35">
      <c r="A252">
        <v>251</v>
      </c>
      <c r="B252" t="s">
        <v>297</v>
      </c>
      <c r="C252" t="s">
        <v>24</v>
      </c>
      <c r="D252" t="s">
        <v>115</v>
      </c>
      <c r="E252" s="2">
        <v>45297</v>
      </c>
      <c r="F252" s="2" t="str">
        <f>TEXT(Table1[[#This Row],[Order Date]],"YYYY")</f>
        <v>2024</v>
      </c>
      <c r="G252" s="2" t="str">
        <f>TEXT(Table1[[#This Row],[Order Date]],"MMM")</f>
        <v>Jan</v>
      </c>
      <c r="H252" s="2" t="str">
        <f>TEXT(Table1[[#This Row],[Order Date]],"DDD")</f>
        <v>Sat</v>
      </c>
      <c r="I252" s="1">
        <v>45305</v>
      </c>
      <c r="J252" s="4">
        <f>_xlfn.DAYS(Table1[[#This Row],[Delivered Date]],Table1[[#This Row],[Order Date]])</f>
        <v>8</v>
      </c>
      <c r="K252" s="3">
        <v>274</v>
      </c>
      <c r="L252">
        <v>2</v>
      </c>
      <c r="M252" s="3">
        <f>Table1[[#This Row],[Quantity]]*Table1[[#This Row],[Unit Price]]</f>
        <v>548</v>
      </c>
      <c r="N252" s="3">
        <f>Table1[[#This Row],[Revenue]]*Table1[[#This Row],[Cost Percentage]]</f>
        <v>328.8</v>
      </c>
      <c r="O252" s="3">
        <f>Table1[[#This Row],[Revenue]]-Table1[[#This Row],[Cost]]</f>
        <v>219.2</v>
      </c>
      <c r="P252" s="3">
        <f>_xlfn.XLOOKUP(Table1[[#This Row],[Product Name]],cost[Product Name],cost[Cost Percentage])</f>
        <v>0.6</v>
      </c>
      <c r="Q252" t="s">
        <v>28</v>
      </c>
      <c r="R252" t="s">
        <v>548</v>
      </c>
      <c r="S252" t="s">
        <v>19</v>
      </c>
    </row>
    <row r="253" spans="1:19" x14ac:dyDescent="0.35">
      <c r="A253">
        <v>252</v>
      </c>
      <c r="B253" t="s">
        <v>298</v>
      </c>
      <c r="C253" t="s">
        <v>12</v>
      </c>
      <c r="D253" t="s">
        <v>27</v>
      </c>
      <c r="E253" s="2">
        <v>45648</v>
      </c>
      <c r="F253" s="2" t="str">
        <f>TEXT(Table1[[#This Row],[Order Date]],"YYYY")</f>
        <v>2024</v>
      </c>
      <c r="G253" s="2" t="str">
        <f>TEXT(Table1[[#This Row],[Order Date]],"MMM")</f>
        <v>Dec</v>
      </c>
      <c r="H253" s="2" t="str">
        <f>TEXT(Table1[[#This Row],[Order Date]],"DDD")</f>
        <v>Sun</v>
      </c>
      <c r="I253" s="1">
        <v>45656</v>
      </c>
      <c r="J253" s="4">
        <f>_xlfn.DAYS(Table1[[#This Row],[Delivered Date]],Table1[[#This Row],[Order Date]])</f>
        <v>8</v>
      </c>
      <c r="K253" s="3">
        <v>336</v>
      </c>
      <c r="L253">
        <v>8</v>
      </c>
      <c r="M253" s="3">
        <f>Table1[[#This Row],[Quantity]]*Table1[[#This Row],[Unit Price]]</f>
        <v>2688</v>
      </c>
      <c r="N253" s="3">
        <f>Table1[[#This Row],[Revenue]]*Table1[[#This Row],[Cost Percentage]]</f>
        <v>1747.2</v>
      </c>
      <c r="O253" s="3">
        <f>Table1[[#This Row],[Revenue]]-Table1[[#This Row],[Cost]]</f>
        <v>940.8</v>
      </c>
      <c r="P253" s="3">
        <f>_xlfn.XLOOKUP(Table1[[#This Row],[Product Name]],cost[Product Name],cost[Cost Percentage])</f>
        <v>0.65</v>
      </c>
      <c r="Q253" t="s">
        <v>14</v>
      </c>
      <c r="R253" t="s">
        <v>548</v>
      </c>
      <c r="S253" t="s">
        <v>19</v>
      </c>
    </row>
    <row r="254" spans="1:19" x14ac:dyDescent="0.35">
      <c r="A254">
        <v>253</v>
      </c>
      <c r="B254" t="s">
        <v>299</v>
      </c>
      <c r="C254" t="s">
        <v>12</v>
      </c>
      <c r="D254" t="s">
        <v>13</v>
      </c>
      <c r="E254" s="2">
        <v>45467</v>
      </c>
      <c r="F254" s="2" t="str">
        <f>TEXT(Table1[[#This Row],[Order Date]],"YYYY")</f>
        <v>2024</v>
      </c>
      <c r="G254" s="2" t="str">
        <f>TEXT(Table1[[#This Row],[Order Date]],"MMM")</f>
        <v>Jun</v>
      </c>
      <c r="H254" s="2" t="str">
        <f>TEXT(Table1[[#This Row],[Order Date]],"DDD")</f>
        <v>Mon</v>
      </c>
      <c r="I254" s="1">
        <v>45472</v>
      </c>
      <c r="J254" s="4">
        <f>_xlfn.DAYS(Table1[[#This Row],[Delivered Date]],Table1[[#This Row],[Order Date]])</f>
        <v>5</v>
      </c>
      <c r="K254" s="3">
        <v>703</v>
      </c>
      <c r="L254">
        <v>2</v>
      </c>
      <c r="M254" s="3">
        <f>Table1[[#This Row],[Quantity]]*Table1[[#This Row],[Unit Price]]</f>
        <v>1406</v>
      </c>
      <c r="N254" s="3">
        <f>Table1[[#This Row],[Revenue]]*Table1[[#This Row],[Cost Percentage]]</f>
        <v>1054.5</v>
      </c>
      <c r="O254" s="3">
        <f>Table1[[#This Row],[Revenue]]-Table1[[#This Row],[Cost]]</f>
        <v>351.5</v>
      </c>
      <c r="P254" s="3">
        <f>_xlfn.XLOOKUP(Table1[[#This Row],[Product Name]],cost[Product Name],cost[Cost Percentage])</f>
        <v>0.75</v>
      </c>
      <c r="Q254" t="s">
        <v>28</v>
      </c>
      <c r="R254" t="s">
        <v>549</v>
      </c>
      <c r="S254" t="s">
        <v>29</v>
      </c>
    </row>
    <row r="255" spans="1:19" x14ac:dyDescent="0.35">
      <c r="A255">
        <v>254</v>
      </c>
      <c r="B255" t="s">
        <v>300</v>
      </c>
      <c r="C255" t="s">
        <v>12</v>
      </c>
      <c r="D255" t="s">
        <v>36</v>
      </c>
      <c r="E255" s="2">
        <v>45393</v>
      </c>
      <c r="F255" s="2" t="str">
        <f>TEXT(Table1[[#This Row],[Order Date]],"YYYY")</f>
        <v>2024</v>
      </c>
      <c r="G255" s="2" t="str">
        <f>TEXT(Table1[[#This Row],[Order Date]],"MMM")</f>
        <v>Apr</v>
      </c>
      <c r="H255" s="2" t="str">
        <f>TEXT(Table1[[#This Row],[Order Date]],"DDD")</f>
        <v>Thu</v>
      </c>
      <c r="I255" s="1">
        <v>45403</v>
      </c>
      <c r="J255" s="4">
        <f>_xlfn.DAYS(Table1[[#This Row],[Delivered Date]],Table1[[#This Row],[Order Date]])</f>
        <v>10</v>
      </c>
      <c r="K255" s="3">
        <v>616</v>
      </c>
      <c r="L255">
        <v>8</v>
      </c>
      <c r="M255" s="3">
        <f>Table1[[#This Row],[Quantity]]*Table1[[#This Row],[Unit Price]]</f>
        <v>4928</v>
      </c>
      <c r="N255" s="3">
        <f>Table1[[#This Row],[Revenue]]*Table1[[#This Row],[Cost Percentage]]</f>
        <v>3942.4</v>
      </c>
      <c r="O255" s="3">
        <f>Table1[[#This Row],[Revenue]]-Table1[[#This Row],[Cost]]</f>
        <v>985.59999999999991</v>
      </c>
      <c r="P255" s="3">
        <f>_xlfn.XLOOKUP(Table1[[#This Row],[Product Name]],cost[Product Name],cost[Cost Percentage])</f>
        <v>0.8</v>
      </c>
      <c r="Q255" t="s">
        <v>14</v>
      </c>
      <c r="R255" t="s">
        <v>550</v>
      </c>
      <c r="S255" t="s">
        <v>29</v>
      </c>
    </row>
    <row r="256" spans="1:19" x14ac:dyDescent="0.35">
      <c r="A256">
        <v>255</v>
      </c>
      <c r="B256" t="s">
        <v>301</v>
      </c>
      <c r="C256" t="s">
        <v>21</v>
      </c>
      <c r="D256" t="s">
        <v>54</v>
      </c>
      <c r="E256" s="2">
        <v>45434</v>
      </c>
      <c r="F256" s="2" t="str">
        <f>TEXT(Table1[[#This Row],[Order Date]],"YYYY")</f>
        <v>2024</v>
      </c>
      <c r="G256" s="2" t="str">
        <f>TEXT(Table1[[#This Row],[Order Date]],"MMM")</f>
        <v>May</v>
      </c>
      <c r="H256" s="2" t="str">
        <f>TEXT(Table1[[#This Row],[Order Date]],"DDD")</f>
        <v>Wed</v>
      </c>
      <c r="I256" s="1">
        <v>45448</v>
      </c>
      <c r="J256" s="4">
        <f>_xlfn.DAYS(Table1[[#This Row],[Delivered Date]],Table1[[#This Row],[Order Date]])</f>
        <v>14</v>
      </c>
      <c r="K256" s="3">
        <v>601</v>
      </c>
      <c r="L256">
        <v>2</v>
      </c>
      <c r="M256" s="3">
        <f>Table1[[#This Row],[Quantity]]*Table1[[#This Row],[Unit Price]]</f>
        <v>1202</v>
      </c>
      <c r="N256" s="3">
        <f>Table1[[#This Row],[Revenue]]*Table1[[#This Row],[Cost Percentage]]</f>
        <v>841.4</v>
      </c>
      <c r="O256" s="3">
        <f>Table1[[#This Row],[Revenue]]-Table1[[#This Row],[Cost]]</f>
        <v>360.6</v>
      </c>
      <c r="P256" s="3">
        <f>_xlfn.XLOOKUP(Table1[[#This Row],[Product Name]],cost[Product Name],cost[Cost Percentage])</f>
        <v>0.7</v>
      </c>
      <c r="Q256" t="s">
        <v>14</v>
      </c>
      <c r="R256" t="s">
        <v>548</v>
      </c>
      <c r="S256" t="s">
        <v>19</v>
      </c>
    </row>
    <row r="257" spans="1:19" x14ac:dyDescent="0.35">
      <c r="A257">
        <v>256</v>
      </c>
      <c r="B257" t="s">
        <v>302</v>
      </c>
      <c r="C257" t="s">
        <v>31</v>
      </c>
      <c r="D257" t="s">
        <v>79</v>
      </c>
      <c r="E257" s="2">
        <v>45392</v>
      </c>
      <c r="F257" s="2" t="str">
        <f>TEXT(Table1[[#This Row],[Order Date]],"YYYY")</f>
        <v>2024</v>
      </c>
      <c r="G257" s="2" t="str">
        <f>TEXT(Table1[[#This Row],[Order Date]],"MMM")</f>
        <v>Apr</v>
      </c>
      <c r="H257" s="2" t="str">
        <f>TEXT(Table1[[#This Row],[Order Date]],"DDD")</f>
        <v>Wed</v>
      </c>
      <c r="I257" s="1">
        <v>45402</v>
      </c>
      <c r="J257" s="4">
        <f>_xlfn.DAYS(Table1[[#This Row],[Delivered Date]],Table1[[#This Row],[Order Date]])</f>
        <v>10</v>
      </c>
      <c r="K257" s="3">
        <v>126</v>
      </c>
      <c r="L257">
        <v>8</v>
      </c>
      <c r="M257" s="3">
        <f>Table1[[#This Row],[Quantity]]*Table1[[#This Row],[Unit Price]]</f>
        <v>1008</v>
      </c>
      <c r="N257" s="3">
        <f>Table1[[#This Row],[Revenue]]*Table1[[#This Row],[Cost Percentage]]</f>
        <v>655.20000000000005</v>
      </c>
      <c r="O257" s="3">
        <f>Table1[[#This Row],[Revenue]]-Table1[[#This Row],[Cost]]</f>
        <v>352.79999999999995</v>
      </c>
      <c r="P257" s="3">
        <f>_xlfn.XLOOKUP(Table1[[#This Row],[Product Name]],cost[Product Name],cost[Cost Percentage])</f>
        <v>0.65</v>
      </c>
      <c r="Q257" t="s">
        <v>28</v>
      </c>
      <c r="R257" t="s">
        <v>547</v>
      </c>
      <c r="S257" t="s">
        <v>15</v>
      </c>
    </row>
    <row r="258" spans="1:19" x14ac:dyDescent="0.35">
      <c r="A258">
        <v>257</v>
      </c>
      <c r="B258" t="s">
        <v>303</v>
      </c>
      <c r="C258" t="s">
        <v>31</v>
      </c>
      <c r="D258" t="s">
        <v>50</v>
      </c>
      <c r="E258" s="2">
        <v>45608</v>
      </c>
      <c r="F258" s="2" t="str">
        <f>TEXT(Table1[[#This Row],[Order Date]],"YYYY")</f>
        <v>2024</v>
      </c>
      <c r="G258" s="2" t="str">
        <f>TEXT(Table1[[#This Row],[Order Date]],"MMM")</f>
        <v>Nov</v>
      </c>
      <c r="H258" s="2" t="str">
        <f>TEXT(Table1[[#This Row],[Order Date]],"DDD")</f>
        <v>Tue</v>
      </c>
      <c r="I258" s="1">
        <v>45620</v>
      </c>
      <c r="J258" s="4">
        <f>_xlfn.DAYS(Table1[[#This Row],[Delivered Date]],Table1[[#This Row],[Order Date]])</f>
        <v>12</v>
      </c>
      <c r="K258" s="3">
        <v>843</v>
      </c>
      <c r="L258">
        <v>3</v>
      </c>
      <c r="M258" s="3">
        <f>Table1[[#This Row],[Quantity]]*Table1[[#This Row],[Unit Price]]</f>
        <v>2529</v>
      </c>
      <c r="N258" s="3">
        <f>Table1[[#This Row],[Revenue]]*Table1[[#This Row],[Cost Percentage]]</f>
        <v>1770.3</v>
      </c>
      <c r="O258" s="3">
        <f>Table1[[#This Row],[Revenue]]-Table1[[#This Row],[Cost]]</f>
        <v>758.7</v>
      </c>
      <c r="P258" s="3">
        <f>_xlfn.XLOOKUP(Table1[[#This Row],[Product Name]],cost[Product Name],cost[Cost Percentage])</f>
        <v>0.7</v>
      </c>
      <c r="Q258" t="s">
        <v>28</v>
      </c>
      <c r="R258" t="s">
        <v>552</v>
      </c>
      <c r="S258" t="s">
        <v>19</v>
      </c>
    </row>
    <row r="259" spans="1:19" x14ac:dyDescent="0.35">
      <c r="A259">
        <v>258</v>
      </c>
      <c r="B259" t="s">
        <v>304</v>
      </c>
      <c r="C259" t="s">
        <v>12</v>
      </c>
      <c r="D259" t="s">
        <v>58</v>
      </c>
      <c r="E259" s="2">
        <v>45483</v>
      </c>
      <c r="F259" s="2" t="str">
        <f>TEXT(Table1[[#This Row],[Order Date]],"YYYY")</f>
        <v>2024</v>
      </c>
      <c r="G259" s="2" t="str">
        <f>TEXT(Table1[[#This Row],[Order Date]],"MMM")</f>
        <v>Jul</v>
      </c>
      <c r="H259" s="2" t="str">
        <f>TEXT(Table1[[#This Row],[Order Date]],"DDD")</f>
        <v>Wed</v>
      </c>
      <c r="I259" s="1">
        <v>45487</v>
      </c>
      <c r="J259" s="4">
        <f>_xlfn.DAYS(Table1[[#This Row],[Delivered Date]],Table1[[#This Row],[Order Date]])</f>
        <v>4</v>
      </c>
      <c r="K259" s="3">
        <v>533</v>
      </c>
      <c r="L259">
        <v>3</v>
      </c>
      <c r="M259" s="3">
        <f>Table1[[#This Row],[Quantity]]*Table1[[#This Row],[Unit Price]]</f>
        <v>1599</v>
      </c>
      <c r="N259" s="3">
        <f>Table1[[#This Row],[Revenue]]*Table1[[#This Row],[Cost Percentage]]</f>
        <v>1359.1499999999999</v>
      </c>
      <c r="O259" s="3">
        <f>Table1[[#This Row],[Revenue]]-Table1[[#This Row],[Cost]]</f>
        <v>239.85000000000014</v>
      </c>
      <c r="P259" s="3">
        <f>_xlfn.XLOOKUP(Table1[[#This Row],[Product Name]],cost[Product Name],cost[Cost Percentage])</f>
        <v>0.85</v>
      </c>
      <c r="Q259" t="s">
        <v>28</v>
      </c>
      <c r="R259" t="s">
        <v>550</v>
      </c>
      <c r="S259" t="s">
        <v>19</v>
      </c>
    </row>
    <row r="260" spans="1:19" x14ac:dyDescent="0.35">
      <c r="A260">
        <v>259</v>
      </c>
      <c r="B260" t="s">
        <v>305</v>
      </c>
      <c r="C260" t="s">
        <v>21</v>
      </c>
      <c r="D260" t="s">
        <v>52</v>
      </c>
      <c r="E260" s="2">
        <v>45488</v>
      </c>
      <c r="F260" s="2" t="str">
        <f>TEXT(Table1[[#This Row],[Order Date]],"YYYY")</f>
        <v>2024</v>
      </c>
      <c r="G260" s="2" t="str">
        <f>TEXT(Table1[[#This Row],[Order Date]],"MMM")</f>
        <v>Jul</v>
      </c>
      <c r="H260" s="2" t="str">
        <f>TEXT(Table1[[#This Row],[Order Date]],"DDD")</f>
        <v>Mon</v>
      </c>
      <c r="I260" s="1">
        <v>45500</v>
      </c>
      <c r="J260" s="4">
        <f>_xlfn.DAYS(Table1[[#This Row],[Delivered Date]],Table1[[#This Row],[Order Date]])</f>
        <v>12</v>
      </c>
      <c r="K260" s="3">
        <v>200</v>
      </c>
      <c r="L260">
        <v>7</v>
      </c>
      <c r="M260" s="3">
        <f>Table1[[#This Row],[Quantity]]*Table1[[#This Row],[Unit Price]]</f>
        <v>1400</v>
      </c>
      <c r="N260" s="3">
        <f>Table1[[#This Row],[Revenue]]*Table1[[#This Row],[Cost Percentage]]</f>
        <v>979.99999999999989</v>
      </c>
      <c r="O260" s="3">
        <f>Table1[[#This Row],[Revenue]]-Table1[[#This Row],[Cost]]</f>
        <v>420.00000000000011</v>
      </c>
      <c r="P260" s="3">
        <f>_xlfn.XLOOKUP(Table1[[#This Row],[Product Name]],cost[Product Name],cost[Cost Percentage])</f>
        <v>0.7</v>
      </c>
      <c r="Q260" t="s">
        <v>28</v>
      </c>
      <c r="R260" t="s">
        <v>550</v>
      </c>
      <c r="S260" t="s">
        <v>46</v>
      </c>
    </row>
    <row r="261" spans="1:19" x14ac:dyDescent="0.35">
      <c r="A261">
        <v>260</v>
      </c>
      <c r="B261" t="s">
        <v>306</v>
      </c>
      <c r="C261" t="s">
        <v>24</v>
      </c>
      <c r="D261" t="s">
        <v>70</v>
      </c>
      <c r="E261" s="2">
        <v>45319</v>
      </c>
      <c r="F261" s="2" t="str">
        <f>TEXT(Table1[[#This Row],[Order Date]],"YYYY")</f>
        <v>2024</v>
      </c>
      <c r="G261" s="2" t="str">
        <f>TEXT(Table1[[#This Row],[Order Date]],"MMM")</f>
        <v>Jan</v>
      </c>
      <c r="H261" s="2" t="str">
        <f>TEXT(Table1[[#This Row],[Order Date]],"DDD")</f>
        <v>Sun</v>
      </c>
      <c r="I261" s="1">
        <v>45329</v>
      </c>
      <c r="J261" s="4">
        <f>_xlfn.DAYS(Table1[[#This Row],[Delivered Date]],Table1[[#This Row],[Order Date]])</f>
        <v>10</v>
      </c>
      <c r="K261" s="3">
        <v>984</v>
      </c>
      <c r="L261">
        <v>6</v>
      </c>
      <c r="M261" s="3">
        <f>Table1[[#This Row],[Quantity]]*Table1[[#This Row],[Unit Price]]</f>
        <v>5904</v>
      </c>
      <c r="N261" s="3">
        <f>Table1[[#This Row],[Revenue]]*Table1[[#This Row],[Cost Percentage]]</f>
        <v>3247.2000000000003</v>
      </c>
      <c r="O261" s="3">
        <f>Table1[[#This Row],[Revenue]]-Table1[[#This Row],[Cost]]</f>
        <v>2656.7999999999997</v>
      </c>
      <c r="P261" s="3">
        <f>_xlfn.XLOOKUP(Table1[[#This Row],[Product Name]],cost[Product Name],cost[Cost Percentage])</f>
        <v>0.55000000000000004</v>
      </c>
      <c r="Q261" t="s">
        <v>14</v>
      </c>
      <c r="R261" t="s">
        <v>548</v>
      </c>
      <c r="S261" t="s">
        <v>46</v>
      </c>
    </row>
    <row r="262" spans="1:19" x14ac:dyDescent="0.35">
      <c r="A262">
        <v>261</v>
      </c>
      <c r="B262" t="s">
        <v>307</v>
      </c>
      <c r="C262" t="s">
        <v>21</v>
      </c>
      <c r="D262" t="s">
        <v>22</v>
      </c>
      <c r="E262" s="2">
        <v>45579</v>
      </c>
      <c r="F262" s="2" t="str">
        <f>TEXT(Table1[[#This Row],[Order Date]],"YYYY")</f>
        <v>2024</v>
      </c>
      <c r="G262" s="2" t="str">
        <f>TEXT(Table1[[#This Row],[Order Date]],"MMM")</f>
        <v>Oct</v>
      </c>
      <c r="H262" s="2" t="str">
        <f>TEXT(Table1[[#This Row],[Order Date]],"DDD")</f>
        <v>Mon</v>
      </c>
      <c r="I262" s="1">
        <v>45593</v>
      </c>
      <c r="J262" s="4">
        <f>_xlfn.DAYS(Table1[[#This Row],[Delivered Date]],Table1[[#This Row],[Order Date]])</f>
        <v>14</v>
      </c>
      <c r="K262" s="3">
        <v>678</v>
      </c>
      <c r="L262">
        <v>9</v>
      </c>
      <c r="M262" s="3">
        <f>Table1[[#This Row],[Quantity]]*Table1[[#This Row],[Unit Price]]</f>
        <v>6102</v>
      </c>
      <c r="N262" s="3">
        <f>Table1[[#This Row],[Revenue]]*Table1[[#This Row],[Cost Percentage]]</f>
        <v>4576.5</v>
      </c>
      <c r="O262" s="3">
        <f>Table1[[#This Row],[Revenue]]-Table1[[#This Row],[Cost]]</f>
        <v>1525.5</v>
      </c>
      <c r="P262" s="3">
        <f>_xlfn.XLOOKUP(Table1[[#This Row],[Product Name]],cost[Product Name],cost[Cost Percentage])</f>
        <v>0.75</v>
      </c>
      <c r="Q262" t="s">
        <v>28</v>
      </c>
      <c r="R262" t="s">
        <v>550</v>
      </c>
      <c r="S262" t="s">
        <v>46</v>
      </c>
    </row>
    <row r="263" spans="1:19" x14ac:dyDescent="0.35">
      <c r="A263">
        <v>262</v>
      </c>
      <c r="B263" t="s">
        <v>308</v>
      </c>
      <c r="C263" t="s">
        <v>24</v>
      </c>
      <c r="D263" t="s">
        <v>38</v>
      </c>
      <c r="E263" s="2">
        <v>45655</v>
      </c>
      <c r="F263" s="2" t="str">
        <f>TEXT(Table1[[#This Row],[Order Date]],"YYYY")</f>
        <v>2024</v>
      </c>
      <c r="G263" s="2" t="str">
        <f>TEXT(Table1[[#This Row],[Order Date]],"MMM")</f>
        <v>Dec</v>
      </c>
      <c r="H263" s="2" t="str">
        <f>TEXT(Table1[[#This Row],[Order Date]],"DDD")</f>
        <v>Sun</v>
      </c>
      <c r="I263" s="1">
        <v>45659</v>
      </c>
      <c r="J263" s="4">
        <f>_xlfn.DAYS(Table1[[#This Row],[Delivered Date]],Table1[[#This Row],[Order Date]])</f>
        <v>4</v>
      </c>
      <c r="K263" s="3">
        <v>510</v>
      </c>
      <c r="L263">
        <v>8</v>
      </c>
      <c r="M263" s="3">
        <f>Table1[[#This Row],[Quantity]]*Table1[[#This Row],[Unit Price]]</f>
        <v>4080</v>
      </c>
      <c r="N263" s="3">
        <f>Table1[[#This Row],[Revenue]]*Table1[[#This Row],[Cost Percentage]]</f>
        <v>2040</v>
      </c>
      <c r="O263" s="3">
        <f>Table1[[#This Row],[Revenue]]-Table1[[#This Row],[Cost]]</f>
        <v>2040</v>
      </c>
      <c r="P263" s="3">
        <f>_xlfn.XLOOKUP(Table1[[#This Row],[Product Name]],cost[Product Name],cost[Cost Percentage])</f>
        <v>0.5</v>
      </c>
      <c r="Q263" t="s">
        <v>28</v>
      </c>
      <c r="R263" t="s">
        <v>548</v>
      </c>
      <c r="S263" t="s">
        <v>15</v>
      </c>
    </row>
    <row r="264" spans="1:19" x14ac:dyDescent="0.35">
      <c r="A264">
        <v>263</v>
      </c>
      <c r="B264" t="s">
        <v>309</v>
      </c>
      <c r="C264" t="s">
        <v>21</v>
      </c>
      <c r="D264" t="s">
        <v>22</v>
      </c>
      <c r="E264" s="2">
        <v>45581</v>
      </c>
      <c r="F264" s="2" t="str">
        <f>TEXT(Table1[[#This Row],[Order Date]],"YYYY")</f>
        <v>2024</v>
      </c>
      <c r="G264" s="2" t="str">
        <f>TEXT(Table1[[#This Row],[Order Date]],"MMM")</f>
        <v>Oct</v>
      </c>
      <c r="H264" s="2" t="str">
        <f>TEXT(Table1[[#This Row],[Order Date]],"DDD")</f>
        <v>Wed</v>
      </c>
      <c r="I264" s="1">
        <v>45594</v>
      </c>
      <c r="J264" s="4">
        <f>_xlfn.DAYS(Table1[[#This Row],[Delivered Date]],Table1[[#This Row],[Order Date]])</f>
        <v>13</v>
      </c>
      <c r="K264" s="3">
        <v>572</v>
      </c>
      <c r="L264">
        <v>8</v>
      </c>
      <c r="M264" s="3">
        <f>Table1[[#This Row],[Quantity]]*Table1[[#This Row],[Unit Price]]</f>
        <v>4576</v>
      </c>
      <c r="N264" s="3">
        <f>Table1[[#This Row],[Revenue]]*Table1[[#This Row],[Cost Percentage]]</f>
        <v>3432</v>
      </c>
      <c r="O264" s="3">
        <f>Table1[[#This Row],[Revenue]]-Table1[[#This Row],[Cost]]</f>
        <v>1144</v>
      </c>
      <c r="P264" s="3">
        <f>_xlfn.XLOOKUP(Table1[[#This Row],[Product Name]],cost[Product Name],cost[Cost Percentage])</f>
        <v>0.75</v>
      </c>
      <c r="Q264" t="s">
        <v>28</v>
      </c>
      <c r="R264" t="s">
        <v>552</v>
      </c>
      <c r="S264" t="s">
        <v>46</v>
      </c>
    </row>
    <row r="265" spans="1:19" x14ac:dyDescent="0.35">
      <c r="A265">
        <v>264</v>
      </c>
      <c r="B265" t="s">
        <v>310</v>
      </c>
      <c r="C265" t="s">
        <v>12</v>
      </c>
      <c r="D265" t="s">
        <v>96</v>
      </c>
      <c r="E265" s="2">
        <v>45570</v>
      </c>
      <c r="F265" s="2" t="str">
        <f>TEXT(Table1[[#This Row],[Order Date]],"YYYY")</f>
        <v>2024</v>
      </c>
      <c r="G265" s="2" t="str">
        <f>TEXT(Table1[[#This Row],[Order Date]],"MMM")</f>
        <v>Oct</v>
      </c>
      <c r="H265" s="2" t="str">
        <f>TEXT(Table1[[#This Row],[Order Date]],"DDD")</f>
        <v>Sat</v>
      </c>
      <c r="I265" s="1">
        <v>45574</v>
      </c>
      <c r="J265" s="4">
        <f>_xlfn.DAYS(Table1[[#This Row],[Delivered Date]],Table1[[#This Row],[Order Date]])</f>
        <v>4</v>
      </c>
      <c r="K265" s="3">
        <v>565</v>
      </c>
      <c r="L265">
        <v>6</v>
      </c>
      <c r="M265" s="3">
        <f>Table1[[#This Row],[Quantity]]*Table1[[#This Row],[Unit Price]]</f>
        <v>3390</v>
      </c>
      <c r="N265" s="3">
        <f>Table1[[#This Row],[Revenue]]*Table1[[#This Row],[Cost Percentage]]</f>
        <v>2373</v>
      </c>
      <c r="O265" s="3">
        <f>Table1[[#This Row],[Revenue]]-Table1[[#This Row],[Cost]]</f>
        <v>1017</v>
      </c>
      <c r="P265" s="3">
        <f>_xlfn.XLOOKUP(Table1[[#This Row],[Product Name]],cost[Product Name],cost[Cost Percentage])</f>
        <v>0.7</v>
      </c>
      <c r="Q265" t="s">
        <v>28</v>
      </c>
      <c r="R265" t="s">
        <v>549</v>
      </c>
      <c r="S265" t="s">
        <v>46</v>
      </c>
    </row>
    <row r="266" spans="1:19" x14ac:dyDescent="0.35">
      <c r="A266">
        <v>265</v>
      </c>
      <c r="B266" t="s">
        <v>311</v>
      </c>
      <c r="C266" t="s">
        <v>12</v>
      </c>
      <c r="D266" t="s">
        <v>58</v>
      </c>
      <c r="E266" s="2">
        <v>45399</v>
      </c>
      <c r="F266" s="2" t="str">
        <f>TEXT(Table1[[#This Row],[Order Date]],"YYYY")</f>
        <v>2024</v>
      </c>
      <c r="G266" s="2" t="str">
        <f>TEXT(Table1[[#This Row],[Order Date]],"MMM")</f>
        <v>Apr</v>
      </c>
      <c r="H266" s="2" t="str">
        <f>TEXT(Table1[[#This Row],[Order Date]],"DDD")</f>
        <v>Wed</v>
      </c>
      <c r="I266" s="1">
        <v>45406</v>
      </c>
      <c r="J266" s="4">
        <f>_xlfn.DAYS(Table1[[#This Row],[Delivered Date]],Table1[[#This Row],[Order Date]])</f>
        <v>7</v>
      </c>
      <c r="K266" s="3">
        <v>715</v>
      </c>
      <c r="L266">
        <v>10</v>
      </c>
      <c r="M266" s="3">
        <f>Table1[[#This Row],[Quantity]]*Table1[[#This Row],[Unit Price]]</f>
        <v>7150</v>
      </c>
      <c r="N266" s="3">
        <f>Table1[[#This Row],[Revenue]]*Table1[[#This Row],[Cost Percentage]]</f>
        <v>6077.5</v>
      </c>
      <c r="O266" s="3">
        <f>Table1[[#This Row],[Revenue]]-Table1[[#This Row],[Cost]]</f>
        <v>1072.5</v>
      </c>
      <c r="P266" s="3">
        <f>_xlfn.XLOOKUP(Table1[[#This Row],[Product Name]],cost[Product Name],cost[Cost Percentage])</f>
        <v>0.85</v>
      </c>
      <c r="Q266" t="s">
        <v>28</v>
      </c>
      <c r="R266" t="s">
        <v>547</v>
      </c>
      <c r="S266" t="s">
        <v>29</v>
      </c>
    </row>
    <row r="267" spans="1:19" x14ac:dyDescent="0.35">
      <c r="A267">
        <v>266</v>
      </c>
      <c r="B267" t="s">
        <v>312</v>
      </c>
      <c r="C267" t="s">
        <v>24</v>
      </c>
      <c r="D267" t="s">
        <v>100</v>
      </c>
      <c r="E267" s="2">
        <v>45607</v>
      </c>
      <c r="F267" s="2" t="str">
        <f>TEXT(Table1[[#This Row],[Order Date]],"YYYY")</f>
        <v>2024</v>
      </c>
      <c r="G267" s="2" t="str">
        <f>TEXT(Table1[[#This Row],[Order Date]],"MMM")</f>
        <v>Nov</v>
      </c>
      <c r="H267" s="2" t="str">
        <f>TEXT(Table1[[#This Row],[Order Date]],"DDD")</f>
        <v>Mon</v>
      </c>
      <c r="I267" s="1">
        <v>45620</v>
      </c>
      <c r="J267" s="4">
        <f>_xlfn.DAYS(Table1[[#This Row],[Delivered Date]],Table1[[#This Row],[Order Date]])</f>
        <v>13</v>
      </c>
      <c r="K267" s="3">
        <v>813</v>
      </c>
      <c r="L267">
        <v>3</v>
      </c>
      <c r="M267" s="3">
        <f>Table1[[#This Row],[Quantity]]*Table1[[#This Row],[Unit Price]]</f>
        <v>2439</v>
      </c>
      <c r="N267" s="3">
        <f>Table1[[#This Row],[Revenue]]*Table1[[#This Row],[Cost Percentage]]</f>
        <v>1463.3999999999999</v>
      </c>
      <c r="O267" s="3">
        <f>Table1[[#This Row],[Revenue]]-Table1[[#This Row],[Cost]]</f>
        <v>975.60000000000014</v>
      </c>
      <c r="P267" s="3">
        <f>_xlfn.XLOOKUP(Table1[[#This Row],[Product Name]],cost[Product Name],cost[Cost Percentage])</f>
        <v>0.6</v>
      </c>
      <c r="Q267" t="s">
        <v>14</v>
      </c>
      <c r="R267" t="s">
        <v>548</v>
      </c>
      <c r="S267" t="s">
        <v>15</v>
      </c>
    </row>
    <row r="268" spans="1:19" x14ac:dyDescent="0.35">
      <c r="A268">
        <v>267</v>
      </c>
      <c r="B268" t="s">
        <v>313</v>
      </c>
      <c r="C268" t="s">
        <v>31</v>
      </c>
      <c r="D268" t="s">
        <v>79</v>
      </c>
      <c r="E268" s="2">
        <v>45585</v>
      </c>
      <c r="F268" s="2" t="str">
        <f>TEXT(Table1[[#This Row],[Order Date]],"YYYY")</f>
        <v>2024</v>
      </c>
      <c r="G268" s="2" t="str">
        <f>TEXT(Table1[[#This Row],[Order Date]],"MMM")</f>
        <v>Oct</v>
      </c>
      <c r="H268" s="2" t="str">
        <f>TEXT(Table1[[#This Row],[Order Date]],"DDD")</f>
        <v>Sun</v>
      </c>
      <c r="I268" s="1">
        <v>45596</v>
      </c>
      <c r="J268" s="4">
        <f>_xlfn.DAYS(Table1[[#This Row],[Delivered Date]],Table1[[#This Row],[Order Date]])</f>
        <v>11</v>
      </c>
      <c r="K268" s="3">
        <v>985</v>
      </c>
      <c r="L268">
        <v>5</v>
      </c>
      <c r="M268" s="3">
        <f>Table1[[#This Row],[Quantity]]*Table1[[#This Row],[Unit Price]]</f>
        <v>4925</v>
      </c>
      <c r="N268" s="3">
        <f>Table1[[#This Row],[Revenue]]*Table1[[#This Row],[Cost Percentage]]</f>
        <v>3201.25</v>
      </c>
      <c r="O268" s="3">
        <f>Table1[[#This Row],[Revenue]]-Table1[[#This Row],[Cost]]</f>
        <v>1723.75</v>
      </c>
      <c r="P268" s="3">
        <f>_xlfn.XLOOKUP(Table1[[#This Row],[Product Name]],cost[Product Name],cost[Cost Percentage])</f>
        <v>0.65</v>
      </c>
      <c r="Q268" t="s">
        <v>28</v>
      </c>
      <c r="R268" t="s">
        <v>549</v>
      </c>
      <c r="S268" t="s">
        <v>46</v>
      </c>
    </row>
    <row r="269" spans="1:19" x14ac:dyDescent="0.35">
      <c r="A269">
        <v>268</v>
      </c>
      <c r="B269" t="s">
        <v>314</v>
      </c>
      <c r="C269" t="s">
        <v>12</v>
      </c>
      <c r="D269" t="s">
        <v>58</v>
      </c>
      <c r="E269" s="2">
        <v>45502</v>
      </c>
      <c r="F269" s="2" t="str">
        <f>TEXT(Table1[[#This Row],[Order Date]],"YYYY")</f>
        <v>2024</v>
      </c>
      <c r="G269" s="2" t="str">
        <f>TEXT(Table1[[#This Row],[Order Date]],"MMM")</f>
        <v>Jul</v>
      </c>
      <c r="H269" s="2" t="str">
        <f>TEXT(Table1[[#This Row],[Order Date]],"DDD")</f>
        <v>Mon</v>
      </c>
      <c r="I269" s="1">
        <v>45508</v>
      </c>
      <c r="J269" s="4">
        <f>_xlfn.DAYS(Table1[[#This Row],[Delivered Date]],Table1[[#This Row],[Order Date]])</f>
        <v>6</v>
      </c>
      <c r="K269" s="3">
        <v>293</v>
      </c>
      <c r="L269">
        <v>1</v>
      </c>
      <c r="M269" s="3">
        <f>Table1[[#This Row],[Quantity]]*Table1[[#This Row],[Unit Price]]</f>
        <v>293</v>
      </c>
      <c r="N269" s="3">
        <f>Table1[[#This Row],[Revenue]]*Table1[[#This Row],[Cost Percentage]]</f>
        <v>249.04999999999998</v>
      </c>
      <c r="O269" s="3">
        <f>Table1[[#This Row],[Revenue]]-Table1[[#This Row],[Cost]]</f>
        <v>43.950000000000017</v>
      </c>
      <c r="P269" s="3">
        <f>_xlfn.XLOOKUP(Table1[[#This Row],[Product Name]],cost[Product Name],cost[Cost Percentage])</f>
        <v>0.85</v>
      </c>
      <c r="Q269" t="s">
        <v>28</v>
      </c>
      <c r="R269" t="s">
        <v>549</v>
      </c>
      <c r="S269" t="s">
        <v>19</v>
      </c>
    </row>
    <row r="270" spans="1:19" x14ac:dyDescent="0.35">
      <c r="A270">
        <v>269</v>
      </c>
      <c r="B270" t="s">
        <v>315</v>
      </c>
      <c r="C270" t="s">
        <v>24</v>
      </c>
      <c r="D270" t="s">
        <v>25</v>
      </c>
      <c r="E270" s="2">
        <v>45589</v>
      </c>
      <c r="F270" s="2" t="str">
        <f>TEXT(Table1[[#This Row],[Order Date]],"YYYY")</f>
        <v>2024</v>
      </c>
      <c r="G270" s="2" t="str">
        <f>TEXT(Table1[[#This Row],[Order Date]],"MMM")</f>
        <v>Oct</v>
      </c>
      <c r="H270" s="2" t="str">
        <f>TEXT(Table1[[#This Row],[Order Date]],"DDD")</f>
        <v>Thu</v>
      </c>
      <c r="I270" s="1">
        <v>45595</v>
      </c>
      <c r="J270" s="4">
        <f>_xlfn.DAYS(Table1[[#This Row],[Delivered Date]],Table1[[#This Row],[Order Date]])</f>
        <v>6</v>
      </c>
      <c r="K270" s="3">
        <v>899</v>
      </c>
      <c r="L270">
        <v>1</v>
      </c>
      <c r="M270" s="3">
        <f>Table1[[#This Row],[Quantity]]*Table1[[#This Row],[Unit Price]]</f>
        <v>899</v>
      </c>
      <c r="N270" s="3">
        <f>Table1[[#This Row],[Revenue]]*Table1[[#This Row],[Cost Percentage]]</f>
        <v>494.45000000000005</v>
      </c>
      <c r="O270" s="3">
        <f>Table1[[#This Row],[Revenue]]-Table1[[#This Row],[Cost]]</f>
        <v>404.54999999999995</v>
      </c>
      <c r="P270" s="3">
        <f>_xlfn.XLOOKUP(Table1[[#This Row],[Product Name]],cost[Product Name],cost[Cost Percentage])</f>
        <v>0.55000000000000004</v>
      </c>
      <c r="Q270" t="s">
        <v>28</v>
      </c>
      <c r="R270" t="s">
        <v>549</v>
      </c>
      <c r="S270" t="s">
        <v>46</v>
      </c>
    </row>
    <row r="271" spans="1:19" x14ac:dyDescent="0.35">
      <c r="A271">
        <v>270</v>
      </c>
      <c r="B271" t="s">
        <v>316</v>
      </c>
      <c r="C271" t="s">
        <v>24</v>
      </c>
      <c r="D271" t="s">
        <v>25</v>
      </c>
      <c r="E271" s="2">
        <v>45324</v>
      </c>
      <c r="F271" s="2" t="str">
        <f>TEXT(Table1[[#This Row],[Order Date]],"YYYY")</f>
        <v>2024</v>
      </c>
      <c r="G271" s="2" t="str">
        <f>TEXT(Table1[[#This Row],[Order Date]],"MMM")</f>
        <v>Feb</v>
      </c>
      <c r="H271" s="2" t="str">
        <f>TEXT(Table1[[#This Row],[Order Date]],"DDD")</f>
        <v>Fri</v>
      </c>
      <c r="I271" s="1">
        <v>45333</v>
      </c>
      <c r="J271" s="4">
        <f>_xlfn.DAYS(Table1[[#This Row],[Delivered Date]],Table1[[#This Row],[Order Date]])</f>
        <v>9</v>
      </c>
      <c r="K271" s="3">
        <v>417</v>
      </c>
      <c r="L271">
        <v>9</v>
      </c>
      <c r="M271" s="3">
        <f>Table1[[#This Row],[Quantity]]*Table1[[#This Row],[Unit Price]]</f>
        <v>3753</v>
      </c>
      <c r="N271" s="3">
        <f>Table1[[#This Row],[Revenue]]*Table1[[#This Row],[Cost Percentage]]</f>
        <v>2064.15</v>
      </c>
      <c r="O271" s="3">
        <f>Table1[[#This Row],[Revenue]]-Table1[[#This Row],[Cost]]</f>
        <v>1688.85</v>
      </c>
      <c r="P271" s="3">
        <f>_xlfn.XLOOKUP(Table1[[#This Row],[Product Name]],cost[Product Name],cost[Cost Percentage])</f>
        <v>0.55000000000000004</v>
      </c>
      <c r="Q271" t="s">
        <v>14</v>
      </c>
      <c r="R271" t="s">
        <v>548</v>
      </c>
      <c r="S271" t="s">
        <v>46</v>
      </c>
    </row>
    <row r="272" spans="1:19" x14ac:dyDescent="0.35">
      <c r="A272">
        <v>271</v>
      </c>
      <c r="B272" t="s">
        <v>317</v>
      </c>
      <c r="C272" t="s">
        <v>24</v>
      </c>
      <c r="D272" t="s">
        <v>25</v>
      </c>
      <c r="E272" s="2">
        <v>45457</v>
      </c>
      <c r="F272" s="2" t="str">
        <f>TEXT(Table1[[#This Row],[Order Date]],"YYYY")</f>
        <v>2024</v>
      </c>
      <c r="G272" s="2" t="str">
        <f>TEXT(Table1[[#This Row],[Order Date]],"MMM")</f>
        <v>Jun</v>
      </c>
      <c r="H272" s="2" t="str">
        <f>TEXT(Table1[[#This Row],[Order Date]],"DDD")</f>
        <v>Fri</v>
      </c>
      <c r="I272" s="1">
        <v>45461</v>
      </c>
      <c r="J272" s="4">
        <f>_xlfn.DAYS(Table1[[#This Row],[Delivered Date]],Table1[[#This Row],[Order Date]])</f>
        <v>4</v>
      </c>
      <c r="K272" s="3">
        <v>355</v>
      </c>
      <c r="L272">
        <v>5</v>
      </c>
      <c r="M272" s="3">
        <f>Table1[[#This Row],[Quantity]]*Table1[[#This Row],[Unit Price]]</f>
        <v>1775</v>
      </c>
      <c r="N272" s="3">
        <f>Table1[[#This Row],[Revenue]]*Table1[[#This Row],[Cost Percentage]]</f>
        <v>976.25000000000011</v>
      </c>
      <c r="O272" s="3">
        <f>Table1[[#This Row],[Revenue]]-Table1[[#This Row],[Cost]]</f>
        <v>798.74999999999989</v>
      </c>
      <c r="P272" s="3">
        <f>_xlfn.XLOOKUP(Table1[[#This Row],[Product Name]],cost[Product Name],cost[Cost Percentage])</f>
        <v>0.55000000000000004</v>
      </c>
      <c r="Q272" t="s">
        <v>14</v>
      </c>
      <c r="R272" t="s">
        <v>552</v>
      </c>
      <c r="S272" t="s">
        <v>46</v>
      </c>
    </row>
    <row r="273" spans="1:19" x14ac:dyDescent="0.35">
      <c r="A273">
        <v>272</v>
      </c>
      <c r="B273" t="s">
        <v>318</v>
      </c>
      <c r="C273" t="s">
        <v>17</v>
      </c>
      <c r="D273" t="s">
        <v>44</v>
      </c>
      <c r="E273" s="2">
        <v>45467</v>
      </c>
      <c r="F273" s="2" t="str">
        <f>TEXT(Table1[[#This Row],[Order Date]],"YYYY")</f>
        <v>2024</v>
      </c>
      <c r="G273" s="2" t="str">
        <f>TEXT(Table1[[#This Row],[Order Date]],"MMM")</f>
        <v>Jun</v>
      </c>
      <c r="H273" s="2" t="str">
        <f>TEXT(Table1[[#This Row],[Order Date]],"DDD")</f>
        <v>Mon</v>
      </c>
      <c r="I273" s="1">
        <v>45471</v>
      </c>
      <c r="J273" s="4">
        <f>_xlfn.DAYS(Table1[[#This Row],[Delivered Date]],Table1[[#This Row],[Order Date]])</f>
        <v>4</v>
      </c>
      <c r="K273" s="3">
        <v>57</v>
      </c>
      <c r="L273">
        <v>1</v>
      </c>
      <c r="M273" s="3">
        <f>Table1[[#This Row],[Quantity]]*Table1[[#This Row],[Unit Price]]</f>
        <v>57</v>
      </c>
      <c r="N273" s="3">
        <f>Table1[[#This Row],[Revenue]]*Table1[[#This Row],[Cost Percentage]]</f>
        <v>34.199999999999996</v>
      </c>
      <c r="O273" s="3">
        <f>Table1[[#This Row],[Revenue]]-Table1[[#This Row],[Cost]]</f>
        <v>22.800000000000004</v>
      </c>
      <c r="P273" s="3">
        <f>_xlfn.XLOOKUP(Table1[[#This Row],[Product Name]],cost[Product Name],cost[Cost Percentage])</f>
        <v>0.6</v>
      </c>
      <c r="Q273" t="s">
        <v>14</v>
      </c>
      <c r="R273" t="s">
        <v>548</v>
      </c>
      <c r="S273" t="s">
        <v>29</v>
      </c>
    </row>
    <row r="274" spans="1:19" x14ac:dyDescent="0.35">
      <c r="A274">
        <v>273</v>
      </c>
      <c r="B274" t="s">
        <v>319</v>
      </c>
      <c r="C274" t="s">
        <v>12</v>
      </c>
      <c r="D274" t="s">
        <v>58</v>
      </c>
      <c r="E274" s="2">
        <v>45517</v>
      </c>
      <c r="F274" s="2" t="str">
        <f>TEXT(Table1[[#This Row],[Order Date]],"YYYY")</f>
        <v>2024</v>
      </c>
      <c r="G274" s="2" t="str">
        <f>TEXT(Table1[[#This Row],[Order Date]],"MMM")</f>
        <v>Aug</v>
      </c>
      <c r="H274" s="2" t="str">
        <f>TEXT(Table1[[#This Row],[Order Date]],"DDD")</f>
        <v>Tue</v>
      </c>
      <c r="I274" s="1">
        <v>45529</v>
      </c>
      <c r="J274" s="4">
        <f>_xlfn.DAYS(Table1[[#This Row],[Delivered Date]],Table1[[#This Row],[Order Date]])</f>
        <v>12</v>
      </c>
      <c r="K274" s="3">
        <v>10</v>
      </c>
      <c r="L274">
        <v>8</v>
      </c>
      <c r="M274" s="3">
        <f>Table1[[#This Row],[Quantity]]*Table1[[#This Row],[Unit Price]]</f>
        <v>80</v>
      </c>
      <c r="N274" s="3">
        <f>Table1[[#This Row],[Revenue]]*Table1[[#This Row],[Cost Percentage]]</f>
        <v>68</v>
      </c>
      <c r="O274" s="3">
        <f>Table1[[#This Row],[Revenue]]-Table1[[#This Row],[Cost]]</f>
        <v>12</v>
      </c>
      <c r="P274" s="3">
        <f>_xlfn.XLOOKUP(Table1[[#This Row],[Product Name]],cost[Product Name],cost[Cost Percentage])</f>
        <v>0.85</v>
      </c>
      <c r="Q274" t="s">
        <v>28</v>
      </c>
      <c r="R274" t="s">
        <v>550</v>
      </c>
      <c r="S274" t="s">
        <v>19</v>
      </c>
    </row>
    <row r="275" spans="1:19" x14ac:dyDescent="0.35">
      <c r="A275">
        <v>274</v>
      </c>
      <c r="B275" t="s">
        <v>320</v>
      </c>
      <c r="C275" t="s">
        <v>12</v>
      </c>
      <c r="D275" t="s">
        <v>96</v>
      </c>
      <c r="E275" s="2">
        <v>45632</v>
      </c>
      <c r="F275" s="2" t="str">
        <f>TEXT(Table1[[#This Row],[Order Date]],"YYYY")</f>
        <v>2024</v>
      </c>
      <c r="G275" s="2" t="str">
        <f>TEXT(Table1[[#This Row],[Order Date]],"MMM")</f>
        <v>Dec</v>
      </c>
      <c r="H275" s="2" t="str">
        <f>TEXT(Table1[[#This Row],[Order Date]],"DDD")</f>
        <v>Fri</v>
      </c>
      <c r="I275" s="1">
        <v>45639</v>
      </c>
      <c r="J275" s="4">
        <f>_xlfn.DAYS(Table1[[#This Row],[Delivered Date]],Table1[[#This Row],[Order Date]])</f>
        <v>7</v>
      </c>
      <c r="K275" s="3">
        <v>63</v>
      </c>
      <c r="L275">
        <v>3</v>
      </c>
      <c r="M275" s="3">
        <f>Table1[[#This Row],[Quantity]]*Table1[[#This Row],[Unit Price]]</f>
        <v>189</v>
      </c>
      <c r="N275" s="3">
        <f>Table1[[#This Row],[Revenue]]*Table1[[#This Row],[Cost Percentage]]</f>
        <v>132.29999999999998</v>
      </c>
      <c r="O275" s="3">
        <f>Table1[[#This Row],[Revenue]]-Table1[[#This Row],[Cost]]</f>
        <v>56.700000000000017</v>
      </c>
      <c r="P275" s="3">
        <f>_xlfn.XLOOKUP(Table1[[#This Row],[Product Name]],cost[Product Name],cost[Cost Percentage])</f>
        <v>0.7</v>
      </c>
      <c r="Q275" t="s">
        <v>28</v>
      </c>
      <c r="R275" t="s">
        <v>550</v>
      </c>
      <c r="S275" t="s">
        <v>19</v>
      </c>
    </row>
    <row r="276" spans="1:19" x14ac:dyDescent="0.35">
      <c r="A276">
        <v>275</v>
      </c>
      <c r="B276" t="s">
        <v>321</v>
      </c>
      <c r="C276" t="s">
        <v>21</v>
      </c>
      <c r="D276" t="s">
        <v>22</v>
      </c>
      <c r="E276" s="2">
        <v>45627</v>
      </c>
      <c r="F276" s="2" t="str">
        <f>TEXT(Table1[[#This Row],[Order Date]],"YYYY")</f>
        <v>2024</v>
      </c>
      <c r="G276" s="2" t="str">
        <f>TEXT(Table1[[#This Row],[Order Date]],"MMM")</f>
        <v>Dec</v>
      </c>
      <c r="H276" s="2" t="str">
        <f>TEXT(Table1[[#This Row],[Order Date]],"DDD")</f>
        <v>Sun</v>
      </c>
      <c r="I276" s="1">
        <v>45636</v>
      </c>
      <c r="J276" s="4">
        <f>_xlfn.DAYS(Table1[[#This Row],[Delivered Date]],Table1[[#This Row],[Order Date]])</f>
        <v>9</v>
      </c>
      <c r="K276" s="3">
        <v>730</v>
      </c>
      <c r="L276">
        <v>2</v>
      </c>
      <c r="M276" s="3">
        <f>Table1[[#This Row],[Quantity]]*Table1[[#This Row],[Unit Price]]</f>
        <v>1460</v>
      </c>
      <c r="N276" s="3">
        <f>Table1[[#This Row],[Revenue]]*Table1[[#This Row],[Cost Percentage]]</f>
        <v>1095</v>
      </c>
      <c r="O276" s="3">
        <f>Table1[[#This Row],[Revenue]]-Table1[[#This Row],[Cost]]</f>
        <v>365</v>
      </c>
      <c r="P276" s="3">
        <f>_xlfn.XLOOKUP(Table1[[#This Row],[Product Name]],cost[Product Name],cost[Cost Percentage])</f>
        <v>0.75</v>
      </c>
      <c r="Q276" t="s">
        <v>14</v>
      </c>
      <c r="R276" t="s">
        <v>548</v>
      </c>
      <c r="S276" t="s">
        <v>19</v>
      </c>
    </row>
    <row r="277" spans="1:19" x14ac:dyDescent="0.35">
      <c r="A277">
        <v>276</v>
      </c>
      <c r="B277" t="s">
        <v>322</v>
      </c>
      <c r="C277" t="s">
        <v>24</v>
      </c>
      <c r="D277" t="s">
        <v>115</v>
      </c>
      <c r="E277" s="2">
        <v>45359</v>
      </c>
      <c r="F277" s="2" t="str">
        <f>TEXT(Table1[[#This Row],[Order Date]],"YYYY")</f>
        <v>2024</v>
      </c>
      <c r="G277" s="2" t="str">
        <f>TEXT(Table1[[#This Row],[Order Date]],"MMM")</f>
        <v>Mar</v>
      </c>
      <c r="H277" s="2" t="str">
        <f>TEXT(Table1[[#This Row],[Order Date]],"DDD")</f>
        <v>Fri</v>
      </c>
      <c r="I277" s="1">
        <v>45366</v>
      </c>
      <c r="J277" s="4">
        <f>_xlfn.DAYS(Table1[[#This Row],[Delivered Date]],Table1[[#This Row],[Order Date]])</f>
        <v>7</v>
      </c>
      <c r="K277" s="3">
        <v>241</v>
      </c>
      <c r="L277">
        <v>10</v>
      </c>
      <c r="M277" s="3">
        <f>Table1[[#This Row],[Quantity]]*Table1[[#This Row],[Unit Price]]</f>
        <v>2410</v>
      </c>
      <c r="N277" s="3">
        <f>Table1[[#This Row],[Revenue]]*Table1[[#This Row],[Cost Percentage]]</f>
        <v>1446</v>
      </c>
      <c r="O277" s="3">
        <f>Table1[[#This Row],[Revenue]]-Table1[[#This Row],[Cost]]</f>
        <v>964</v>
      </c>
      <c r="P277" s="3">
        <f>_xlfn.XLOOKUP(Table1[[#This Row],[Product Name]],cost[Product Name],cost[Cost Percentage])</f>
        <v>0.6</v>
      </c>
      <c r="Q277" t="s">
        <v>14</v>
      </c>
      <c r="R277" t="s">
        <v>552</v>
      </c>
      <c r="S277" t="s">
        <v>19</v>
      </c>
    </row>
    <row r="278" spans="1:19" x14ac:dyDescent="0.35">
      <c r="A278">
        <v>277</v>
      </c>
      <c r="B278" t="s">
        <v>323</v>
      </c>
      <c r="C278" t="s">
        <v>12</v>
      </c>
      <c r="D278" t="s">
        <v>96</v>
      </c>
      <c r="E278" s="2">
        <v>45353</v>
      </c>
      <c r="F278" s="2" t="str">
        <f>TEXT(Table1[[#This Row],[Order Date]],"YYYY")</f>
        <v>2024</v>
      </c>
      <c r="G278" s="2" t="str">
        <f>TEXT(Table1[[#This Row],[Order Date]],"MMM")</f>
        <v>Mar</v>
      </c>
      <c r="H278" s="2" t="str">
        <f>TEXT(Table1[[#This Row],[Order Date]],"DDD")</f>
        <v>Sat</v>
      </c>
      <c r="I278" s="1">
        <v>45366</v>
      </c>
      <c r="J278" s="4">
        <f>_xlfn.DAYS(Table1[[#This Row],[Delivered Date]],Table1[[#This Row],[Order Date]])</f>
        <v>13</v>
      </c>
      <c r="K278" s="3">
        <v>720</v>
      </c>
      <c r="L278">
        <v>7</v>
      </c>
      <c r="M278" s="3">
        <f>Table1[[#This Row],[Quantity]]*Table1[[#This Row],[Unit Price]]</f>
        <v>5040</v>
      </c>
      <c r="N278" s="3">
        <f>Table1[[#This Row],[Revenue]]*Table1[[#This Row],[Cost Percentage]]</f>
        <v>3528</v>
      </c>
      <c r="O278" s="3">
        <f>Table1[[#This Row],[Revenue]]-Table1[[#This Row],[Cost]]</f>
        <v>1512</v>
      </c>
      <c r="P278" s="3">
        <f>_xlfn.XLOOKUP(Table1[[#This Row],[Product Name]],cost[Product Name],cost[Cost Percentage])</f>
        <v>0.7</v>
      </c>
      <c r="Q278" t="s">
        <v>14</v>
      </c>
      <c r="R278" t="s">
        <v>548</v>
      </c>
      <c r="S278" t="s">
        <v>19</v>
      </c>
    </row>
    <row r="279" spans="1:19" x14ac:dyDescent="0.35">
      <c r="A279">
        <v>278</v>
      </c>
      <c r="B279" t="s">
        <v>324</v>
      </c>
      <c r="C279" t="s">
        <v>21</v>
      </c>
      <c r="D279" t="s">
        <v>22</v>
      </c>
      <c r="E279" s="2">
        <v>45360</v>
      </c>
      <c r="F279" s="2" t="str">
        <f>TEXT(Table1[[#This Row],[Order Date]],"YYYY")</f>
        <v>2024</v>
      </c>
      <c r="G279" s="2" t="str">
        <f>TEXT(Table1[[#This Row],[Order Date]],"MMM")</f>
        <v>Mar</v>
      </c>
      <c r="H279" s="2" t="str">
        <f>TEXT(Table1[[#This Row],[Order Date]],"DDD")</f>
        <v>Sat</v>
      </c>
      <c r="I279" s="1">
        <v>45371</v>
      </c>
      <c r="J279" s="4">
        <f>_xlfn.DAYS(Table1[[#This Row],[Delivered Date]],Table1[[#This Row],[Order Date]])</f>
        <v>11</v>
      </c>
      <c r="K279" s="3">
        <v>80</v>
      </c>
      <c r="L279">
        <v>3</v>
      </c>
      <c r="M279" s="3">
        <f>Table1[[#This Row],[Quantity]]*Table1[[#This Row],[Unit Price]]</f>
        <v>240</v>
      </c>
      <c r="N279" s="3">
        <f>Table1[[#This Row],[Revenue]]*Table1[[#This Row],[Cost Percentage]]</f>
        <v>180</v>
      </c>
      <c r="O279" s="3">
        <f>Table1[[#This Row],[Revenue]]-Table1[[#This Row],[Cost]]</f>
        <v>60</v>
      </c>
      <c r="P279" s="3">
        <f>_xlfn.XLOOKUP(Table1[[#This Row],[Product Name]],cost[Product Name],cost[Cost Percentage])</f>
        <v>0.75</v>
      </c>
      <c r="Q279" t="s">
        <v>14</v>
      </c>
      <c r="R279" t="s">
        <v>552</v>
      </c>
      <c r="S279" t="s">
        <v>46</v>
      </c>
    </row>
    <row r="280" spans="1:19" x14ac:dyDescent="0.35">
      <c r="A280">
        <v>279</v>
      </c>
      <c r="B280" t="s">
        <v>325</v>
      </c>
      <c r="C280" t="s">
        <v>17</v>
      </c>
      <c r="D280" t="s">
        <v>44</v>
      </c>
      <c r="E280" s="2">
        <v>45403</v>
      </c>
      <c r="F280" s="2" t="str">
        <f>TEXT(Table1[[#This Row],[Order Date]],"YYYY")</f>
        <v>2024</v>
      </c>
      <c r="G280" s="2" t="str">
        <f>TEXT(Table1[[#This Row],[Order Date]],"MMM")</f>
        <v>Apr</v>
      </c>
      <c r="H280" s="2" t="str">
        <f>TEXT(Table1[[#This Row],[Order Date]],"DDD")</f>
        <v>Sun</v>
      </c>
      <c r="I280" s="1">
        <v>45409</v>
      </c>
      <c r="J280" s="4">
        <f>_xlfn.DAYS(Table1[[#This Row],[Delivered Date]],Table1[[#This Row],[Order Date]])</f>
        <v>6</v>
      </c>
      <c r="K280" s="3">
        <v>928</v>
      </c>
      <c r="L280">
        <v>2</v>
      </c>
      <c r="M280" s="3">
        <f>Table1[[#This Row],[Quantity]]*Table1[[#This Row],[Unit Price]]</f>
        <v>1856</v>
      </c>
      <c r="N280" s="3">
        <f>Table1[[#This Row],[Revenue]]*Table1[[#This Row],[Cost Percentage]]</f>
        <v>1113.5999999999999</v>
      </c>
      <c r="O280" s="3">
        <f>Table1[[#This Row],[Revenue]]-Table1[[#This Row],[Cost]]</f>
        <v>742.40000000000009</v>
      </c>
      <c r="P280" s="3">
        <f>_xlfn.XLOOKUP(Table1[[#This Row],[Product Name]],cost[Product Name],cost[Cost Percentage])</f>
        <v>0.6</v>
      </c>
      <c r="Q280" t="s">
        <v>14</v>
      </c>
      <c r="R280" t="s">
        <v>548</v>
      </c>
      <c r="S280" t="s">
        <v>15</v>
      </c>
    </row>
    <row r="281" spans="1:19" x14ac:dyDescent="0.35">
      <c r="A281">
        <v>280</v>
      </c>
      <c r="B281" t="s">
        <v>326</v>
      </c>
      <c r="C281" t="s">
        <v>17</v>
      </c>
      <c r="D281" t="s">
        <v>44</v>
      </c>
      <c r="E281" s="2">
        <v>45471</v>
      </c>
      <c r="F281" s="2" t="str">
        <f>TEXT(Table1[[#This Row],[Order Date]],"YYYY")</f>
        <v>2024</v>
      </c>
      <c r="G281" s="2" t="str">
        <f>TEXT(Table1[[#This Row],[Order Date]],"MMM")</f>
        <v>Jun</v>
      </c>
      <c r="H281" s="2" t="str">
        <f>TEXT(Table1[[#This Row],[Order Date]],"DDD")</f>
        <v>Fri</v>
      </c>
      <c r="I281" s="1">
        <v>45484</v>
      </c>
      <c r="J281" s="4">
        <f>_xlfn.DAYS(Table1[[#This Row],[Delivered Date]],Table1[[#This Row],[Order Date]])</f>
        <v>13</v>
      </c>
      <c r="K281" s="3">
        <v>332</v>
      </c>
      <c r="L281">
        <v>7</v>
      </c>
      <c r="M281" s="3">
        <f>Table1[[#This Row],[Quantity]]*Table1[[#This Row],[Unit Price]]</f>
        <v>2324</v>
      </c>
      <c r="N281" s="3">
        <f>Table1[[#This Row],[Revenue]]*Table1[[#This Row],[Cost Percentage]]</f>
        <v>1394.3999999999999</v>
      </c>
      <c r="O281" s="3">
        <f>Table1[[#This Row],[Revenue]]-Table1[[#This Row],[Cost]]</f>
        <v>929.60000000000014</v>
      </c>
      <c r="P281" s="3">
        <f>_xlfn.XLOOKUP(Table1[[#This Row],[Product Name]],cost[Product Name],cost[Cost Percentage])</f>
        <v>0.6</v>
      </c>
      <c r="Q281" t="s">
        <v>14</v>
      </c>
      <c r="R281" t="s">
        <v>549</v>
      </c>
      <c r="S281" t="s">
        <v>46</v>
      </c>
    </row>
    <row r="282" spans="1:19" x14ac:dyDescent="0.35">
      <c r="A282">
        <v>281</v>
      </c>
      <c r="B282" t="s">
        <v>327</v>
      </c>
      <c r="C282" t="s">
        <v>12</v>
      </c>
      <c r="D282" t="s">
        <v>96</v>
      </c>
      <c r="E282" s="2">
        <v>45397</v>
      </c>
      <c r="F282" s="2" t="str">
        <f>TEXT(Table1[[#This Row],[Order Date]],"YYYY")</f>
        <v>2024</v>
      </c>
      <c r="G282" s="2" t="str">
        <f>TEXT(Table1[[#This Row],[Order Date]],"MMM")</f>
        <v>Apr</v>
      </c>
      <c r="H282" s="2" t="str">
        <f>TEXT(Table1[[#This Row],[Order Date]],"DDD")</f>
        <v>Mon</v>
      </c>
      <c r="I282" s="1">
        <v>45400</v>
      </c>
      <c r="J282" s="4">
        <f>_xlfn.DAYS(Table1[[#This Row],[Delivered Date]],Table1[[#This Row],[Order Date]])</f>
        <v>3</v>
      </c>
      <c r="K282" s="3">
        <v>631</v>
      </c>
      <c r="L282">
        <v>9</v>
      </c>
      <c r="M282" s="3">
        <f>Table1[[#This Row],[Quantity]]*Table1[[#This Row],[Unit Price]]</f>
        <v>5679</v>
      </c>
      <c r="N282" s="3">
        <f>Table1[[#This Row],[Revenue]]*Table1[[#This Row],[Cost Percentage]]</f>
        <v>3975.2999999999997</v>
      </c>
      <c r="O282" s="3">
        <f>Table1[[#This Row],[Revenue]]-Table1[[#This Row],[Cost]]</f>
        <v>1703.7000000000003</v>
      </c>
      <c r="P282" s="3">
        <f>_xlfn.XLOOKUP(Table1[[#This Row],[Product Name]],cost[Product Name],cost[Cost Percentage])</f>
        <v>0.7</v>
      </c>
      <c r="Q282" t="s">
        <v>28</v>
      </c>
      <c r="R282" t="s">
        <v>552</v>
      </c>
      <c r="S282" t="s">
        <v>19</v>
      </c>
    </row>
    <row r="283" spans="1:19" x14ac:dyDescent="0.35">
      <c r="A283">
        <v>282</v>
      </c>
      <c r="B283" t="s">
        <v>328</v>
      </c>
      <c r="C283" t="s">
        <v>24</v>
      </c>
      <c r="D283" t="s">
        <v>115</v>
      </c>
      <c r="E283" s="2">
        <v>45415</v>
      </c>
      <c r="F283" s="2" t="str">
        <f>TEXT(Table1[[#This Row],[Order Date]],"YYYY")</f>
        <v>2024</v>
      </c>
      <c r="G283" s="2" t="str">
        <f>TEXT(Table1[[#This Row],[Order Date]],"MMM")</f>
        <v>May</v>
      </c>
      <c r="H283" s="2" t="str">
        <f>TEXT(Table1[[#This Row],[Order Date]],"DDD")</f>
        <v>Fri</v>
      </c>
      <c r="I283" s="1">
        <v>45419</v>
      </c>
      <c r="J283" s="4">
        <f>_xlfn.DAYS(Table1[[#This Row],[Delivered Date]],Table1[[#This Row],[Order Date]])</f>
        <v>4</v>
      </c>
      <c r="K283" s="3">
        <v>663</v>
      </c>
      <c r="L283">
        <v>8</v>
      </c>
      <c r="M283" s="3">
        <f>Table1[[#This Row],[Quantity]]*Table1[[#This Row],[Unit Price]]</f>
        <v>5304</v>
      </c>
      <c r="N283" s="3">
        <f>Table1[[#This Row],[Revenue]]*Table1[[#This Row],[Cost Percentage]]</f>
        <v>3182.4</v>
      </c>
      <c r="O283" s="3">
        <f>Table1[[#This Row],[Revenue]]-Table1[[#This Row],[Cost]]</f>
        <v>2121.6</v>
      </c>
      <c r="P283" s="3">
        <f>_xlfn.XLOOKUP(Table1[[#This Row],[Product Name]],cost[Product Name],cost[Cost Percentage])</f>
        <v>0.6</v>
      </c>
      <c r="Q283" t="s">
        <v>28</v>
      </c>
      <c r="R283" t="s">
        <v>552</v>
      </c>
      <c r="S283" t="s">
        <v>29</v>
      </c>
    </row>
    <row r="284" spans="1:19" x14ac:dyDescent="0.35">
      <c r="A284">
        <v>283</v>
      </c>
      <c r="B284" t="s">
        <v>329</v>
      </c>
      <c r="C284" t="s">
        <v>31</v>
      </c>
      <c r="D284" t="s">
        <v>32</v>
      </c>
      <c r="E284" s="2">
        <v>45641</v>
      </c>
      <c r="F284" s="2" t="str">
        <f>TEXT(Table1[[#This Row],[Order Date]],"YYYY")</f>
        <v>2024</v>
      </c>
      <c r="G284" s="2" t="str">
        <f>TEXT(Table1[[#This Row],[Order Date]],"MMM")</f>
        <v>Dec</v>
      </c>
      <c r="H284" s="2" t="str">
        <f>TEXT(Table1[[#This Row],[Order Date]],"DDD")</f>
        <v>Sun</v>
      </c>
      <c r="I284" s="1">
        <v>45646</v>
      </c>
      <c r="J284" s="4">
        <f>_xlfn.DAYS(Table1[[#This Row],[Delivered Date]],Table1[[#This Row],[Order Date]])</f>
        <v>5</v>
      </c>
      <c r="K284" s="3">
        <v>791</v>
      </c>
      <c r="L284">
        <v>3</v>
      </c>
      <c r="M284" s="3">
        <f>Table1[[#This Row],[Quantity]]*Table1[[#This Row],[Unit Price]]</f>
        <v>2373</v>
      </c>
      <c r="N284" s="3">
        <f>Table1[[#This Row],[Revenue]]*Table1[[#This Row],[Cost Percentage]]</f>
        <v>1779.75</v>
      </c>
      <c r="O284" s="3">
        <f>Table1[[#This Row],[Revenue]]-Table1[[#This Row],[Cost]]</f>
        <v>593.25</v>
      </c>
      <c r="P284" s="3">
        <f>_xlfn.XLOOKUP(Table1[[#This Row],[Product Name]],cost[Product Name],cost[Cost Percentage])</f>
        <v>0.75</v>
      </c>
      <c r="Q284" t="s">
        <v>14</v>
      </c>
      <c r="R284" t="s">
        <v>550</v>
      </c>
      <c r="S284" t="s">
        <v>15</v>
      </c>
    </row>
    <row r="285" spans="1:19" x14ac:dyDescent="0.35">
      <c r="A285">
        <v>284</v>
      </c>
      <c r="B285" t="s">
        <v>330</v>
      </c>
      <c r="C285" t="s">
        <v>17</v>
      </c>
      <c r="D285" t="s">
        <v>56</v>
      </c>
      <c r="E285" s="2">
        <v>45613</v>
      </c>
      <c r="F285" s="2" t="str">
        <f>TEXT(Table1[[#This Row],[Order Date]],"YYYY")</f>
        <v>2024</v>
      </c>
      <c r="G285" s="2" t="str">
        <f>TEXT(Table1[[#This Row],[Order Date]],"MMM")</f>
        <v>Nov</v>
      </c>
      <c r="H285" s="2" t="str">
        <f>TEXT(Table1[[#This Row],[Order Date]],"DDD")</f>
        <v>Sun</v>
      </c>
      <c r="I285" s="1">
        <v>45616</v>
      </c>
      <c r="J285" s="4">
        <f>_xlfn.DAYS(Table1[[#This Row],[Delivered Date]],Table1[[#This Row],[Order Date]])</f>
        <v>3</v>
      </c>
      <c r="K285" s="3">
        <v>795</v>
      </c>
      <c r="L285">
        <v>9</v>
      </c>
      <c r="M285" s="3">
        <f>Table1[[#This Row],[Quantity]]*Table1[[#This Row],[Unit Price]]</f>
        <v>7155</v>
      </c>
      <c r="N285" s="3">
        <f>Table1[[#This Row],[Revenue]]*Table1[[#This Row],[Cost Percentage]]</f>
        <v>3935.2500000000005</v>
      </c>
      <c r="O285" s="3">
        <f>Table1[[#This Row],[Revenue]]-Table1[[#This Row],[Cost]]</f>
        <v>3219.7499999999995</v>
      </c>
      <c r="P285" s="3">
        <f>_xlfn.XLOOKUP(Table1[[#This Row],[Product Name]],cost[Product Name],cost[Cost Percentage])</f>
        <v>0.55000000000000004</v>
      </c>
      <c r="Q285" t="s">
        <v>28</v>
      </c>
      <c r="R285" t="s">
        <v>550</v>
      </c>
      <c r="S285" t="s">
        <v>46</v>
      </c>
    </row>
    <row r="286" spans="1:19" x14ac:dyDescent="0.35">
      <c r="A286">
        <v>285</v>
      </c>
      <c r="B286" t="s">
        <v>331</v>
      </c>
      <c r="C286" t="s">
        <v>12</v>
      </c>
      <c r="D286" t="s">
        <v>96</v>
      </c>
      <c r="E286" s="2">
        <v>45332</v>
      </c>
      <c r="F286" s="2" t="str">
        <f>TEXT(Table1[[#This Row],[Order Date]],"YYYY")</f>
        <v>2024</v>
      </c>
      <c r="G286" s="2" t="str">
        <f>TEXT(Table1[[#This Row],[Order Date]],"MMM")</f>
        <v>Feb</v>
      </c>
      <c r="H286" s="2" t="str">
        <f>TEXT(Table1[[#This Row],[Order Date]],"DDD")</f>
        <v>Sat</v>
      </c>
      <c r="I286" s="1">
        <v>45346</v>
      </c>
      <c r="J286" s="4">
        <f>_xlfn.DAYS(Table1[[#This Row],[Delivered Date]],Table1[[#This Row],[Order Date]])</f>
        <v>14</v>
      </c>
      <c r="K286" s="3">
        <v>953</v>
      </c>
      <c r="L286">
        <v>9</v>
      </c>
      <c r="M286" s="3">
        <f>Table1[[#This Row],[Quantity]]*Table1[[#This Row],[Unit Price]]</f>
        <v>8577</v>
      </c>
      <c r="N286" s="3">
        <f>Table1[[#This Row],[Revenue]]*Table1[[#This Row],[Cost Percentage]]</f>
        <v>6003.9</v>
      </c>
      <c r="O286" s="3">
        <f>Table1[[#This Row],[Revenue]]-Table1[[#This Row],[Cost]]</f>
        <v>2573.1000000000004</v>
      </c>
      <c r="P286" s="3">
        <f>_xlfn.XLOOKUP(Table1[[#This Row],[Product Name]],cost[Product Name],cost[Cost Percentage])</f>
        <v>0.7</v>
      </c>
      <c r="Q286" t="s">
        <v>28</v>
      </c>
      <c r="R286" t="s">
        <v>548</v>
      </c>
      <c r="S286" t="s">
        <v>29</v>
      </c>
    </row>
    <row r="287" spans="1:19" x14ac:dyDescent="0.35">
      <c r="A287">
        <v>286</v>
      </c>
      <c r="B287" t="s">
        <v>332</v>
      </c>
      <c r="C287" t="s">
        <v>31</v>
      </c>
      <c r="D287" t="s">
        <v>50</v>
      </c>
      <c r="E287" s="2">
        <v>45592</v>
      </c>
      <c r="F287" s="2" t="str">
        <f>TEXT(Table1[[#This Row],[Order Date]],"YYYY")</f>
        <v>2024</v>
      </c>
      <c r="G287" s="2" t="str">
        <f>TEXT(Table1[[#This Row],[Order Date]],"MMM")</f>
        <v>Oct</v>
      </c>
      <c r="H287" s="2" t="str">
        <f>TEXT(Table1[[#This Row],[Order Date]],"DDD")</f>
        <v>Sun</v>
      </c>
      <c r="I287" s="1">
        <v>45606</v>
      </c>
      <c r="J287" s="4">
        <f>_xlfn.DAYS(Table1[[#This Row],[Delivered Date]],Table1[[#This Row],[Order Date]])</f>
        <v>14</v>
      </c>
      <c r="K287" s="3">
        <v>327</v>
      </c>
      <c r="L287">
        <v>2</v>
      </c>
      <c r="M287" s="3">
        <f>Table1[[#This Row],[Quantity]]*Table1[[#This Row],[Unit Price]]</f>
        <v>654</v>
      </c>
      <c r="N287" s="3">
        <f>Table1[[#This Row],[Revenue]]*Table1[[#This Row],[Cost Percentage]]</f>
        <v>457.79999999999995</v>
      </c>
      <c r="O287" s="3">
        <f>Table1[[#This Row],[Revenue]]-Table1[[#This Row],[Cost]]</f>
        <v>196.20000000000005</v>
      </c>
      <c r="P287" s="3">
        <f>_xlfn.XLOOKUP(Table1[[#This Row],[Product Name]],cost[Product Name],cost[Cost Percentage])</f>
        <v>0.7</v>
      </c>
      <c r="Q287" t="s">
        <v>28</v>
      </c>
      <c r="R287" t="s">
        <v>552</v>
      </c>
      <c r="S287" t="s">
        <v>29</v>
      </c>
    </row>
    <row r="288" spans="1:19" x14ac:dyDescent="0.35">
      <c r="A288">
        <v>287</v>
      </c>
      <c r="B288" t="s">
        <v>333</v>
      </c>
      <c r="C288" t="s">
        <v>17</v>
      </c>
      <c r="D288" t="s">
        <v>60</v>
      </c>
      <c r="E288" s="2">
        <v>45320</v>
      </c>
      <c r="F288" s="2" t="str">
        <f>TEXT(Table1[[#This Row],[Order Date]],"YYYY")</f>
        <v>2024</v>
      </c>
      <c r="G288" s="2" t="str">
        <f>TEXT(Table1[[#This Row],[Order Date]],"MMM")</f>
        <v>Jan</v>
      </c>
      <c r="H288" s="2" t="str">
        <f>TEXT(Table1[[#This Row],[Order Date]],"DDD")</f>
        <v>Mon</v>
      </c>
      <c r="I288" s="1">
        <v>45324</v>
      </c>
      <c r="J288" s="4">
        <f>_xlfn.DAYS(Table1[[#This Row],[Delivered Date]],Table1[[#This Row],[Order Date]])</f>
        <v>4</v>
      </c>
      <c r="K288" s="3">
        <v>692</v>
      </c>
      <c r="L288">
        <v>5</v>
      </c>
      <c r="M288" s="3">
        <f>Table1[[#This Row],[Quantity]]*Table1[[#This Row],[Unit Price]]</f>
        <v>3460</v>
      </c>
      <c r="N288" s="3">
        <f>Table1[[#This Row],[Revenue]]*Table1[[#This Row],[Cost Percentage]]</f>
        <v>2249</v>
      </c>
      <c r="O288" s="3">
        <f>Table1[[#This Row],[Revenue]]-Table1[[#This Row],[Cost]]</f>
        <v>1211</v>
      </c>
      <c r="P288" s="3">
        <f>_xlfn.XLOOKUP(Table1[[#This Row],[Product Name]],cost[Product Name],cost[Cost Percentage])</f>
        <v>0.65</v>
      </c>
      <c r="Q288" t="s">
        <v>14</v>
      </c>
      <c r="R288" t="s">
        <v>552</v>
      </c>
      <c r="S288" t="s">
        <v>19</v>
      </c>
    </row>
    <row r="289" spans="1:19" x14ac:dyDescent="0.35">
      <c r="A289">
        <v>288</v>
      </c>
      <c r="B289" t="s">
        <v>334</v>
      </c>
      <c r="C289" t="s">
        <v>12</v>
      </c>
      <c r="D289" t="s">
        <v>58</v>
      </c>
      <c r="E289" s="2">
        <v>45651</v>
      </c>
      <c r="F289" s="2" t="str">
        <f>TEXT(Table1[[#This Row],[Order Date]],"YYYY")</f>
        <v>2024</v>
      </c>
      <c r="G289" s="2" t="str">
        <f>TEXT(Table1[[#This Row],[Order Date]],"MMM")</f>
        <v>Dec</v>
      </c>
      <c r="H289" s="2" t="str">
        <f>TEXT(Table1[[#This Row],[Order Date]],"DDD")</f>
        <v>Wed</v>
      </c>
      <c r="I289" s="1">
        <v>45658</v>
      </c>
      <c r="J289" s="4">
        <f>_xlfn.DAYS(Table1[[#This Row],[Delivered Date]],Table1[[#This Row],[Order Date]])</f>
        <v>7</v>
      </c>
      <c r="K289" s="3">
        <v>177</v>
      </c>
      <c r="L289">
        <v>1</v>
      </c>
      <c r="M289" s="3">
        <f>Table1[[#This Row],[Quantity]]*Table1[[#This Row],[Unit Price]]</f>
        <v>177</v>
      </c>
      <c r="N289" s="3">
        <f>Table1[[#This Row],[Revenue]]*Table1[[#This Row],[Cost Percentage]]</f>
        <v>150.44999999999999</v>
      </c>
      <c r="O289" s="3">
        <f>Table1[[#This Row],[Revenue]]-Table1[[#This Row],[Cost]]</f>
        <v>26.550000000000011</v>
      </c>
      <c r="P289" s="3">
        <f>_xlfn.XLOOKUP(Table1[[#This Row],[Product Name]],cost[Product Name],cost[Cost Percentage])</f>
        <v>0.85</v>
      </c>
      <c r="Q289" t="s">
        <v>28</v>
      </c>
      <c r="R289" t="s">
        <v>550</v>
      </c>
      <c r="S289" t="s">
        <v>19</v>
      </c>
    </row>
    <row r="290" spans="1:19" x14ac:dyDescent="0.35">
      <c r="A290">
        <v>289</v>
      </c>
      <c r="B290" t="s">
        <v>335</v>
      </c>
      <c r="C290" t="s">
        <v>17</v>
      </c>
      <c r="D290" t="s">
        <v>56</v>
      </c>
      <c r="E290" s="2">
        <v>45377</v>
      </c>
      <c r="F290" s="2" t="str">
        <f>TEXT(Table1[[#This Row],[Order Date]],"YYYY")</f>
        <v>2024</v>
      </c>
      <c r="G290" s="2" t="str">
        <f>TEXT(Table1[[#This Row],[Order Date]],"MMM")</f>
        <v>Mar</v>
      </c>
      <c r="H290" s="2" t="str">
        <f>TEXT(Table1[[#This Row],[Order Date]],"DDD")</f>
        <v>Tue</v>
      </c>
      <c r="I290" s="1">
        <v>45390</v>
      </c>
      <c r="J290" s="4">
        <f>_xlfn.DAYS(Table1[[#This Row],[Delivered Date]],Table1[[#This Row],[Order Date]])</f>
        <v>13</v>
      </c>
      <c r="K290" s="3">
        <v>139</v>
      </c>
      <c r="L290">
        <v>6</v>
      </c>
      <c r="M290" s="3">
        <f>Table1[[#This Row],[Quantity]]*Table1[[#This Row],[Unit Price]]</f>
        <v>834</v>
      </c>
      <c r="N290" s="3">
        <f>Table1[[#This Row],[Revenue]]*Table1[[#This Row],[Cost Percentage]]</f>
        <v>458.70000000000005</v>
      </c>
      <c r="O290" s="3">
        <f>Table1[[#This Row],[Revenue]]-Table1[[#This Row],[Cost]]</f>
        <v>375.29999999999995</v>
      </c>
      <c r="P290" s="3">
        <f>_xlfn.XLOOKUP(Table1[[#This Row],[Product Name]],cost[Product Name],cost[Cost Percentage])</f>
        <v>0.55000000000000004</v>
      </c>
      <c r="Q290" t="s">
        <v>28</v>
      </c>
      <c r="R290" t="s">
        <v>552</v>
      </c>
      <c r="S290" t="s">
        <v>46</v>
      </c>
    </row>
    <row r="291" spans="1:19" x14ac:dyDescent="0.35">
      <c r="A291">
        <v>290</v>
      </c>
      <c r="B291" t="s">
        <v>336</v>
      </c>
      <c r="C291" t="s">
        <v>17</v>
      </c>
      <c r="D291" t="s">
        <v>64</v>
      </c>
      <c r="E291" s="2">
        <v>45480</v>
      </c>
      <c r="F291" s="2" t="str">
        <f>TEXT(Table1[[#This Row],[Order Date]],"YYYY")</f>
        <v>2024</v>
      </c>
      <c r="G291" s="2" t="str">
        <f>TEXT(Table1[[#This Row],[Order Date]],"MMM")</f>
        <v>Jul</v>
      </c>
      <c r="H291" s="2" t="str">
        <f>TEXT(Table1[[#This Row],[Order Date]],"DDD")</f>
        <v>Sun</v>
      </c>
      <c r="I291" s="1">
        <v>45490</v>
      </c>
      <c r="J291" s="4">
        <f>_xlfn.DAYS(Table1[[#This Row],[Delivered Date]],Table1[[#This Row],[Order Date]])</f>
        <v>10</v>
      </c>
      <c r="K291" s="3">
        <v>271</v>
      </c>
      <c r="L291">
        <v>3</v>
      </c>
      <c r="M291" s="3">
        <f>Table1[[#This Row],[Quantity]]*Table1[[#This Row],[Unit Price]]</f>
        <v>813</v>
      </c>
      <c r="N291" s="3">
        <f>Table1[[#This Row],[Revenue]]*Table1[[#This Row],[Cost Percentage]]</f>
        <v>406.5</v>
      </c>
      <c r="O291" s="3">
        <f>Table1[[#This Row],[Revenue]]-Table1[[#This Row],[Cost]]</f>
        <v>406.5</v>
      </c>
      <c r="P291" s="3">
        <f>_xlfn.XLOOKUP(Table1[[#This Row],[Product Name]],cost[Product Name],cost[Cost Percentage])</f>
        <v>0.5</v>
      </c>
      <c r="Q291" t="s">
        <v>28</v>
      </c>
      <c r="R291" t="s">
        <v>549</v>
      </c>
      <c r="S291" t="s">
        <v>15</v>
      </c>
    </row>
    <row r="292" spans="1:19" x14ac:dyDescent="0.35">
      <c r="A292">
        <v>291</v>
      </c>
      <c r="B292" t="s">
        <v>337</v>
      </c>
      <c r="C292" t="s">
        <v>12</v>
      </c>
      <c r="D292" t="s">
        <v>58</v>
      </c>
      <c r="E292" s="2">
        <v>45552</v>
      </c>
      <c r="F292" s="2" t="str">
        <f>TEXT(Table1[[#This Row],[Order Date]],"YYYY")</f>
        <v>2024</v>
      </c>
      <c r="G292" s="2" t="str">
        <f>TEXT(Table1[[#This Row],[Order Date]],"MMM")</f>
        <v>Sep</v>
      </c>
      <c r="H292" s="2" t="str">
        <f>TEXT(Table1[[#This Row],[Order Date]],"DDD")</f>
        <v>Tue</v>
      </c>
      <c r="I292" s="1">
        <v>45555</v>
      </c>
      <c r="J292" s="4">
        <f>_xlfn.DAYS(Table1[[#This Row],[Delivered Date]],Table1[[#This Row],[Order Date]])</f>
        <v>3</v>
      </c>
      <c r="K292" s="3">
        <v>55</v>
      </c>
      <c r="L292">
        <v>1</v>
      </c>
      <c r="M292" s="3">
        <f>Table1[[#This Row],[Quantity]]*Table1[[#This Row],[Unit Price]]</f>
        <v>55</v>
      </c>
      <c r="N292" s="3">
        <f>Table1[[#This Row],[Revenue]]*Table1[[#This Row],[Cost Percentage]]</f>
        <v>46.75</v>
      </c>
      <c r="O292" s="3">
        <f>Table1[[#This Row],[Revenue]]-Table1[[#This Row],[Cost]]</f>
        <v>8.25</v>
      </c>
      <c r="P292" s="3">
        <f>_xlfn.XLOOKUP(Table1[[#This Row],[Product Name]],cost[Product Name],cost[Cost Percentage])</f>
        <v>0.85</v>
      </c>
      <c r="Q292" t="s">
        <v>14</v>
      </c>
      <c r="R292" t="s">
        <v>549</v>
      </c>
      <c r="S292" t="s">
        <v>46</v>
      </c>
    </row>
    <row r="293" spans="1:19" x14ac:dyDescent="0.35">
      <c r="A293">
        <v>292</v>
      </c>
      <c r="B293" t="s">
        <v>338</v>
      </c>
      <c r="C293" t="s">
        <v>12</v>
      </c>
      <c r="D293" t="s">
        <v>27</v>
      </c>
      <c r="E293" s="2">
        <v>45478</v>
      </c>
      <c r="F293" s="2" t="str">
        <f>TEXT(Table1[[#This Row],[Order Date]],"YYYY")</f>
        <v>2024</v>
      </c>
      <c r="G293" s="2" t="str">
        <f>TEXT(Table1[[#This Row],[Order Date]],"MMM")</f>
        <v>Jul</v>
      </c>
      <c r="H293" s="2" t="str">
        <f>TEXT(Table1[[#This Row],[Order Date]],"DDD")</f>
        <v>Fri</v>
      </c>
      <c r="I293" s="1">
        <v>45491</v>
      </c>
      <c r="J293" s="4">
        <f>_xlfn.DAYS(Table1[[#This Row],[Delivered Date]],Table1[[#This Row],[Order Date]])</f>
        <v>13</v>
      </c>
      <c r="K293" s="3">
        <v>952</v>
      </c>
      <c r="L293">
        <v>7</v>
      </c>
      <c r="M293" s="3">
        <f>Table1[[#This Row],[Quantity]]*Table1[[#This Row],[Unit Price]]</f>
        <v>6664</v>
      </c>
      <c r="N293" s="3">
        <f>Table1[[#This Row],[Revenue]]*Table1[[#This Row],[Cost Percentage]]</f>
        <v>4331.6000000000004</v>
      </c>
      <c r="O293" s="3">
        <f>Table1[[#This Row],[Revenue]]-Table1[[#This Row],[Cost]]</f>
        <v>2332.3999999999996</v>
      </c>
      <c r="P293" s="3">
        <f>_xlfn.XLOOKUP(Table1[[#This Row],[Product Name]],cost[Product Name],cost[Cost Percentage])</f>
        <v>0.65</v>
      </c>
      <c r="Q293" t="s">
        <v>14</v>
      </c>
      <c r="R293" t="s">
        <v>548</v>
      </c>
      <c r="S293" t="s">
        <v>15</v>
      </c>
    </row>
    <row r="294" spans="1:19" x14ac:dyDescent="0.35">
      <c r="A294">
        <v>293</v>
      </c>
      <c r="B294" t="s">
        <v>339</v>
      </c>
      <c r="C294" t="s">
        <v>12</v>
      </c>
      <c r="D294" t="s">
        <v>36</v>
      </c>
      <c r="E294" s="2">
        <v>45482</v>
      </c>
      <c r="F294" s="2" t="str">
        <f>TEXT(Table1[[#This Row],[Order Date]],"YYYY")</f>
        <v>2024</v>
      </c>
      <c r="G294" s="2" t="str">
        <f>TEXT(Table1[[#This Row],[Order Date]],"MMM")</f>
        <v>Jul</v>
      </c>
      <c r="H294" s="2" t="str">
        <f>TEXT(Table1[[#This Row],[Order Date]],"DDD")</f>
        <v>Tue</v>
      </c>
      <c r="I294" s="1">
        <v>45488</v>
      </c>
      <c r="J294" s="4">
        <f>_xlfn.DAYS(Table1[[#This Row],[Delivered Date]],Table1[[#This Row],[Order Date]])</f>
        <v>6</v>
      </c>
      <c r="K294" s="3">
        <v>524</v>
      </c>
      <c r="L294">
        <v>2</v>
      </c>
      <c r="M294" s="3">
        <f>Table1[[#This Row],[Quantity]]*Table1[[#This Row],[Unit Price]]</f>
        <v>1048</v>
      </c>
      <c r="N294" s="3">
        <f>Table1[[#This Row],[Revenue]]*Table1[[#This Row],[Cost Percentage]]</f>
        <v>838.40000000000009</v>
      </c>
      <c r="O294" s="3">
        <f>Table1[[#This Row],[Revenue]]-Table1[[#This Row],[Cost]]</f>
        <v>209.59999999999991</v>
      </c>
      <c r="P294" s="3">
        <f>_xlfn.XLOOKUP(Table1[[#This Row],[Product Name]],cost[Product Name],cost[Cost Percentage])</f>
        <v>0.8</v>
      </c>
      <c r="Q294" t="s">
        <v>14</v>
      </c>
      <c r="R294" t="s">
        <v>552</v>
      </c>
      <c r="S294" t="s">
        <v>19</v>
      </c>
    </row>
    <row r="295" spans="1:19" x14ac:dyDescent="0.35">
      <c r="A295">
        <v>294</v>
      </c>
      <c r="B295" t="s">
        <v>340</v>
      </c>
      <c r="C295" t="s">
        <v>21</v>
      </c>
      <c r="D295" t="s">
        <v>52</v>
      </c>
      <c r="E295" s="2">
        <v>45417</v>
      </c>
      <c r="F295" s="2" t="str">
        <f>TEXT(Table1[[#This Row],[Order Date]],"YYYY")</f>
        <v>2024</v>
      </c>
      <c r="G295" s="2" t="str">
        <f>TEXT(Table1[[#This Row],[Order Date]],"MMM")</f>
        <v>May</v>
      </c>
      <c r="H295" s="2" t="str">
        <f>TEXT(Table1[[#This Row],[Order Date]],"DDD")</f>
        <v>Sun</v>
      </c>
      <c r="I295" s="1">
        <v>45421</v>
      </c>
      <c r="J295" s="4">
        <f>_xlfn.DAYS(Table1[[#This Row],[Delivered Date]],Table1[[#This Row],[Order Date]])</f>
        <v>4</v>
      </c>
      <c r="K295" s="3">
        <v>16</v>
      </c>
      <c r="L295">
        <v>3</v>
      </c>
      <c r="M295" s="3">
        <f>Table1[[#This Row],[Quantity]]*Table1[[#This Row],[Unit Price]]</f>
        <v>48</v>
      </c>
      <c r="N295" s="3">
        <f>Table1[[#This Row],[Revenue]]*Table1[[#This Row],[Cost Percentage]]</f>
        <v>33.599999999999994</v>
      </c>
      <c r="O295" s="3">
        <f>Table1[[#This Row],[Revenue]]-Table1[[#This Row],[Cost]]</f>
        <v>14.400000000000006</v>
      </c>
      <c r="P295" s="3">
        <f>_xlfn.XLOOKUP(Table1[[#This Row],[Product Name]],cost[Product Name],cost[Cost Percentage])</f>
        <v>0.7</v>
      </c>
      <c r="Q295" t="s">
        <v>14</v>
      </c>
      <c r="R295" t="s">
        <v>550</v>
      </c>
      <c r="S295" t="s">
        <v>29</v>
      </c>
    </row>
    <row r="296" spans="1:19" x14ac:dyDescent="0.35">
      <c r="A296">
        <v>295</v>
      </c>
      <c r="B296" t="s">
        <v>341</v>
      </c>
      <c r="C296" t="s">
        <v>17</v>
      </c>
      <c r="D296" t="s">
        <v>56</v>
      </c>
      <c r="E296" s="2">
        <v>45617</v>
      </c>
      <c r="F296" s="2" t="str">
        <f>TEXT(Table1[[#This Row],[Order Date]],"YYYY")</f>
        <v>2024</v>
      </c>
      <c r="G296" s="2" t="str">
        <f>TEXT(Table1[[#This Row],[Order Date]],"MMM")</f>
        <v>Nov</v>
      </c>
      <c r="H296" s="2" t="str">
        <f>TEXT(Table1[[#This Row],[Order Date]],"DDD")</f>
        <v>Thu</v>
      </c>
      <c r="I296" s="1">
        <v>45621</v>
      </c>
      <c r="J296" s="4">
        <f>_xlfn.DAYS(Table1[[#This Row],[Delivered Date]],Table1[[#This Row],[Order Date]])</f>
        <v>4</v>
      </c>
      <c r="K296" s="3">
        <v>983</v>
      </c>
      <c r="L296">
        <v>1</v>
      </c>
      <c r="M296" s="3">
        <f>Table1[[#This Row],[Quantity]]*Table1[[#This Row],[Unit Price]]</f>
        <v>983</v>
      </c>
      <c r="N296" s="3">
        <f>Table1[[#This Row],[Revenue]]*Table1[[#This Row],[Cost Percentage]]</f>
        <v>540.65000000000009</v>
      </c>
      <c r="O296" s="3">
        <f>Table1[[#This Row],[Revenue]]-Table1[[#This Row],[Cost]]</f>
        <v>442.34999999999991</v>
      </c>
      <c r="P296" s="3">
        <f>_xlfn.XLOOKUP(Table1[[#This Row],[Product Name]],cost[Product Name],cost[Cost Percentage])</f>
        <v>0.55000000000000004</v>
      </c>
      <c r="Q296" t="s">
        <v>28</v>
      </c>
      <c r="R296" t="s">
        <v>547</v>
      </c>
      <c r="S296" t="s">
        <v>19</v>
      </c>
    </row>
    <row r="297" spans="1:19" x14ac:dyDescent="0.35">
      <c r="A297">
        <v>296</v>
      </c>
      <c r="B297" t="s">
        <v>342</v>
      </c>
      <c r="C297" t="s">
        <v>12</v>
      </c>
      <c r="D297" t="s">
        <v>58</v>
      </c>
      <c r="E297" s="2">
        <v>45646</v>
      </c>
      <c r="F297" s="2" t="str">
        <f>TEXT(Table1[[#This Row],[Order Date]],"YYYY")</f>
        <v>2024</v>
      </c>
      <c r="G297" s="2" t="str">
        <f>TEXT(Table1[[#This Row],[Order Date]],"MMM")</f>
        <v>Dec</v>
      </c>
      <c r="H297" s="2" t="str">
        <f>TEXT(Table1[[#This Row],[Order Date]],"DDD")</f>
        <v>Fri</v>
      </c>
      <c r="I297" s="1">
        <v>45657</v>
      </c>
      <c r="J297" s="4">
        <f>_xlfn.DAYS(Table1[[#This Row],[Delivered Date]],Table1[[#This Row],[Order Date]])</f>
        <v>11</v>
      </c>
      <c r="K297" s="3">
        <v>105</v>
      </c>
      <c r="L297">
        <v>5</v>
      </c>
      <c r="M297" s="3">
        <f>Table1[[#This Row],[Quantity]]*Table1[[#This Row],[Unit Price]]</f>
        <v>525</v>
      </c>
      <c r="N297" s="3">
        <f>Table1[[#This Row],[Revenue]]*Table1[[#This Row],[Cost Percentage]]</f>
        <v>446.25</v>
      </c>
      <c r="O297" s="3">
        <f>Table1[[#This Row],[Revenue]]-Table1[[#This Row],[Cost]]</f>
        <v>78.75</v>
      </c>
      <c r="P297" s="3">
        <f>_xlfn.XLOOKUP(Table1[[#This Row],[Product Name]],cost[Product Name],cost[Cost Percentage])</f>
        <v>0.85</v>
      </c>
      <c r="Q297" t="s">
        <v>28</v>
      </c>
      <c r="R297" t="s">
        <v>548</v>
      </c>
      <c r="S297" t="s">
        <v>29</v>
      </c>
    </row>
    <row r="298" spans="1:19" x14ac:dyDescent="0.35">
      <c r="A298">
        <v>297</v>
      </c>
      <c r="B298" t="s">
        <v>343</v>
      </c>
      <c r="C298" t="s">
        <v>24</v>
      </c>
      <c r="D298" t="s">
        <v>25</v>
      </c>
      <c r="E298" s="2">
        <v>45526</v>
      </c>
      <c r="F298" s="2" t="str">
        <f>TEXT(Table1[[#This Row],[Order Date]],"YYYY")</f>
        <v>2024</v>
      </c>
      <c r="G298" s="2" t="str">
        <f>TEXT(Table1[[#This Row],[Order Date]],"MMM")</f>
        <v>Aug</v>
      </c>
      <c r="H298" s="2" t="str">
        <f>TEXT(Table1[[#This Row],[Order Date]],"DDD")</f>
        <v>Thu</v>
      </c>
      <c r="I298" s="1">
        <v>45540</v>
      </c>
      <c r="J298" s="4">
        <f>_xlfn.DAYS(Table1[[#This Row],[Delivered Date]],Table1[[#This Row],[Order Date]])</f>
        <v>14</v>
      </c>
      <c r="K298" s="3">
        <v>604</v>
      </c>
      <c r="L298">
        <v>2</v>
      </c>
      <c r="M298" s="3">
        <f>Table1[[#This Row],[Quantity]]*Table1[[#This Row],[Unit Price]]</f>
        <v>1208</v>
      </c>
      <c r="N298" s="3">
        <f>Table1[[#This Row],[Revenue]]*Table1[[#This Row],[Cost Percentage]]</f>
        <v>664.40000000000009</v>
      </c>
      <c r="O298" s="3">
        <f>Table1[[#This Row],[Revenue]]-Table1[[#This Row],[Cost]]</f>
        <v>543.59999999999991</v>
      </c>
      <c r="P298" s="3">
        <f>_xlfn.XLOOKUP(Table1[[#This Row],[Product Name]],cost[Product Name],cost[Cost Percentage])</f>
        <v>0.55000000000000004</v>
      </c>
      <c r="Q298" t="s">
        <v>14</v>
      </c>
      <c r="R298" t="s">
        <v>548</v>
      </c>
      <c r="S298" t="s">
        <v>15</v>
      </c>
    </row>
    <row r="299" spans="1:19" x14ac:dyDescent="0.35">
      <c r="A299">
        <v>298</v>
      </c>
      <c r="B299" t="s">
        <v>344</v>
      </c>
      <c r="C299" t="s">
        <v>24</v>
      </c>
      <c r="D299" t="s">
        <v>115</v>
      </c>
      <c r="E299" s="2">
        <v>45595</v>
      </c>
      <c r="F299" s="2" t="str">
        <f>TEXT(Table1[[#This Row],[Order Date]],"YYYY")</f>
        <v>2024</v>
      </c>
      <c r="G299" s="2" t="str">
        <f>TEXT(Table1[[#This Row],[Order Date]],"MMM")</f>
        <v>Oct</v>
      </c>
      <c r="H299" s="2" t="str">
        <f>TEXT(Table1[[#This Row],[Order Date]],"DDD")</f>
        <v>Wed</v>
      </c>
      <c r="I299" s="1">
        <v>45605</v>
      </c>
      <c r="J299" s="4">
        <f>_xlfn.DAYS(Table1[[#This Row],[Delivered Date]],Table1[[#This Row],[Order Date]])</f>
        <v>10</v>
      </c>
      <c r="K299" s="3">
        <v>73</v>
      </c>
      <c r="L299">
        <v>10</v>
      </c>
      <c r="M299" s="3">
        <f>Table1[[#This Row],[Quantity]]*Table1[[#This Row],[Unit Price]]</f>
        <v>730</v>
      </c>
      <c r="N299" s="3">
        <f>Table1[[#This Row],[Revenue]]*Table1[[#This Row],[Cost Percentage]]</f>
        <v>438</v>
      </c>
      <c r="O299" s="3">
        <f>Table1[[#This Row],[Revenue]]-Table1[[#This Row],[Cost]]</f>
        <v>292</v>
      </c>
      <c r="P299" s="3">
        <f>_xlfn.XLOOKUP(Table1[[#This Row],[Product Name]],cost[Product Name],cost[Cost Percentage])</f>
        <v>0.6</v>
      </c>
      <c r="Q299" t="s">
        <v>14</v>
      </c>
      <c r="R299" t="s">
        <v>550</v>
      </c>
      <c r="S299" t="s">
        <v>19</v>
      </c>
    </row>
    <row r="300" spans="1:19" x14ac:dyDescent="0.35">
      <c r="A300">
        <v>299</v>
      </c>
      <c r="B300" t="s">
        <v>345</v>
      </c>
      <c r="C300" t="s">
        <v>24</v>
      </c>
      <c r="D300" t="s">
        <v>25</v>
      </c>
      <c r="E300" s="2">
        <v>45411</v>
      </c>
      <c r="F300" s="2" t="str">
        <f>TEXT(Table1[[#This Row],[Order Date]],"YYYY")</f>
        <v>2024</v>
      </c>
      <c r="G300" s="2" t="str">
        <f>TEXT(Table1[[#This Row],[Order Date]],"MMM")</f>
        <v>Apr</v>
      </c>
      <c r="H300" s="2" t="str">
        <f>TEXT(Table1[[#This Row],[Order Date]],"DDD")</f>
        <v>Mon</v>
      </c>
      <c r="I300" s="1">
        <v>45426</v>
      </c>
      <c r="J300" s="4">
        <f>_xlfn.DAYS(Table1[[#This Row],[Delivered Date]],Table1[[#This Row],[Order Date]])</f>
        <v>15</v>
      </c>
      <c r="K300" s="3">
        <v>976</v>
      </c>
      <c r="L300">
        <v>2</v>
      </c>
      <c r="M300" s="3">
        <f>Table1[[#This Row],[Quantity]]*Table1[[#This Row],[Unit Price]]</f>
        <v>1952</v>
      </c>
      <c r="N300" s="3">
        <f>Table1[[#This Row],[Revenue]]*Table1[[#This Row],[Cost Percentage]]</f>
        <v>1073.6000000000001</v>
      </c>
      <c r="O300" s="3">
        <f>Table1[[#This Row],[Revenue]]-Table1[[#This Row],[Cost]]</f>
        <v>878.39999999999986</v>
      </c>
      <c r="P300" s="3">
        <f>_xlfn.XLOOKUP(Table1[[#This Row],[Product Name]],cost[Product Name],cost[Cost Percentage])</f>
        <v>0.55000000000000004</v>
      </c>
      <c r="Q300" t="s">
        <v>28</v>
      </c>
      <c r="R300" t="s">
        <v>548</v>
      </c>
      <c r="S300" t="s">
        <v>46</v>
      </c>
    </row>
    <row r="301" spans="1:19" x14ac:dyDescent="0.35">
      <c r="A301">
        <v>300</v>
      </c>
      <c r="B301" t="s">
        <v>346</v>
      </c>
      <c r="C301" t="s">
        <v>12</v>
      </c>
      <c r="D301" t="s">
        <v>13</v>
      </c>
      <c r="E301" s="2">
        <v>45372</v>
      </c>
      <c r="F301" s="2" t="str">
        <f>TEXT(Table1[[#This Row],[Order Date]],"YYYY")</f>
        <v>2024</v>
      </c>
      <c r="G301" s="2" t="str">
        <f>TEXT(Table1[[#This Row],[Order Date]],"MMM")</f>
        <v>Mar</v>
      </c>
      <c r="H301" s="2" t="str">
        <f>TEXT(Table1[[#This Row],[Order Date]],"DDD")</f>
        <v>Thu</v>
      </c>
      <c r="I301" s="1">
        <v>45375</v>
      </c>
      <c r="J301" s="4">
        <f>_xlfn.DAYS(Table1[[#This Row],[Delivered Date]],Table1[[#This Row],[Order Date]])</f>
        <v>3</v>
      </c>
      <c r="K301" s="3">
        <v>856</v>
      </c>
      <c r="L301">
        <v>5</v>
      </c>
      <c r="M301" s="3">
        <f>Table1[[#This Row],[Quantity]]*Table1[[#This Row],[Unit Price]]</f>
        <v>4280</v>
      </c>
      <c r="N301" s="3">
        <f>Table1[[#This Row],[Revenue]]*Table1[[#This Row],[Cost Percentage]]</f>
        <v>3210</v>
      </c>
      <c r="O301" s="3">
        <f>Table1[[#This Row],[Revenue]]-Table1[[#This Row],[Cost]]</f>
        <v>1070</v>
      </c>
      <c r="P301" s="3">
        <f>_xlfn.XLOOKUP(Table1[[#This Row],[Product Name]],cost[Product Name],cost[Cost Percentage])</f>
        <v>0.75</v>
      </c>
      <c r="Q301" t="s">
        <v>14</v>
      </c>
      <c r="R301" t="s">
        <v>552</v>
      </c>
      <c r="S301" t="s">
        <v>19</v>
      </c>
    </row>
    <row r="302" spans="1:19" x14ac:dyDescent="0.35">
      <c r="A302">
        <v>301</v>
      </c>
      <c r="B302" t="s">
        <v>347</v>
      </c>
      <c r="C302" t="s">
        <v>17</v>
      </c>
      <c r="D302" t="s">
        <v>18</v>
      </c>
      <c r="E302" s="2">
        <v>45638</v>
      </c>
      <c r="F302" s="2" t="str">
        <f>TEXT(Table1[[#This Row],[Order Date]],"YYYY")</f>
        <v>2024</v>
      </c>
      <c r="G302" s="2" t="str">
        <f>TEXT(Table1[[#This Row],[Order Date]],"MMM")</f>
        <v>Dec</v>
      </c>
      <c r="H302" s="2" t="str">
        <f>TEXT(Table1[[#This Row],[Order Date]],"DDD")</f>
        <v>Thu</v>
      </c>
      <c r="I302" s="1">
        <v>45651</v>
      </c>
      <c r="J302" s="4">
        <f>_xlfn.DAYS(Table1[[#This Row],[Delivered Date]],Table1[[#This Row],[Order Date]])</f>
        <v>13</v>
      </c>
      <c r="K302" s="3">
        <v>276</v>
      </c>
      <c r="L302">
        <v>5</v>
      </c>
      <c r="M302" s="3">
        <f>Table1[[#This Row],[Quantity]]*Table1[[#This Row],[Unit Price]]</f>
        <v>1380</v>
      </c>
      <c r="N302" s="3">
        <f>Table1[[#This Row],[Revenue]]*Table1[[#This Row],[Cost Percentage]]</f>
        <v>690</v>
      </c>
      <c r="O302" s="3">
        <f>Table1[[#This Row],[Revenue]]-Table1[[#This Row],[Cost]]</f>
        <v>690</v>
      </c>
      <c r="P302" s="3">
        <f>_xlfn.XLOOKUP(Table1[[#This Row],[Product Name]],cost[Product Name],cost[Cost Percentage])</f>
        <v>0.5</v>
      </c>
      <c r="Q302" t="s">
        <v>14</v>
      </c>
      <c r="R302" t="s">
        <v>549</v>
      </c>
      <c r="S302" t="s">
        <v>46</v>
      </c>
    </row>
    <row r="303" spans="1:19" x14ac:dyDescent="0.35">
      <c r="A303">
        <v>302</v>
      </c>
      <c r="B303" t="s">
        <v>348</v>
      </c>
      <c r="C303" t="s">
        <v>24</v>
      </c>
      <c r="D303" t="s">
        <v>38</v>
      </c>
      <c r="E303" s="2">
        <v>45576</v>
      </c>
      <c r="F303" s="2" t="str">
        <f>TEXT(Table1[[#This Row],[Order Date]],"YYYY")</f>
        <v>2024</v>
      </c>
      <c r="G303" s="2" t="str">
        <f>TEXT(Table1[[#This Row],[Order Date]],"MMM")</f>
        <v>Oct</v>
      </c>
      <c r="H303" s="2" t="str">
        <f>TEXT(Table1[[#This Row],[Order Date]],"DDD")</f>
        <v>Fri</v>
      </c>
      <c r="I303" s="1">
        <v>45588</v>
      </c>
      <c r="J303" s="4">
        <f>_xlfn.DAYS(Table1[[#This Row],[Delivered Date]],Table1[[#This Row],[Order Date]])</f>
        <v>12</v>
      </c>
      <c r="K303" s="3">
        <v>265</v>
      </c>
      <c r="L303">
        <v>9</v>
      </c>
      <c r="M303" s="3">
        <f>Table1[[#This Row],[Quantity]]*Table1[[#This Row],[Unit Price]]</f>
        <v>2385</v>
      </c>
      <c r="N303" s="3">
        <f>Table1[[#This Row],[Revenue]]*Table1[[#This Row],[Cost Percentage]]</f>
        <v>1192.5</v>
      </c>
      <c r="O303" s="3">
        <f>Table1[[#This Row],[Revenue]]-Table1[[#This Row],[Cost]]</f>
        <v>1192.5</v>
      </c>
      <c r="P303" s="3">
        <f>_xlfn.XLOOKUP(Table1[[#This Row],[Product Name]],cost[Product Name],cost[Cost Percentage])</f>
        <v>0.5</v>
      </c>
      <c r="Q303" t="s">
        <v>14</v>
      </c>
      <c r="R303" t="s">
        <v>548</v>
      </c>
      <c r="S303" t="s">
        <v>29</v>
      </c>
    </row>
    <row r="304" spans="1:19" x14ac:dyDescent="0.35">
      <c r="A304">
        <v>303</v>
      </c>
      <c r="B304" t="s">
        <v>349</v>
      </c>
      <c r="C304" t="s">
        <v>21</v>
      </c>
      <c r="D304" t="s">
        <v>40</v>
      </c>
      <c r="E304" s="2">
        <v>45298</v>
      </c>
      <c r="F304" s="2" t="str">
        <f>TEXT(Table1[[#This Row],[Order Date]],"YYYY")</f>
        <v>2024</v>
      </c>
      <c r="G304" s="2" t="str">
        <f>TEXT(Table1[[#This Row],[Order Date]],"MMM")</f>
        <v>Jan</v>
      </c>
      <c r="H304" s="2" t="str">
        <f>TEXT(Table1[[#This Row],[Order Date]],"DDD")</f>
        <v>Sun</v>
      </c>
      <c r="I304" s="1">
        <v>45303</v>
      </c>
      <c r="J304" s="4">
        <f>_xlfn.DAYS(Table1[[#This Row],[Delivered Date]],Table1[[#This Row],[Order Date]])</f>
        <v>5</v>
      </c>
      <c r="K304" s="3">
        <v>860</v>
      </c>
      <c r="L304">
        <v>1</v>
      </c>
      <c r="M304" s="3">
        <f>Table1[[#This Row],[Quantity]]*Table1[[#This Row],[Unit Price]]</f>
        <v>860</v>
      </c>
      <c r="N304" s="3">
        <f>Table1[[#This Row],[Revenue]]*Table1[[#This Row],[Cost Percentage]]</f>
        <v>559</v>
      </c>
      <c r="O304" s="3">
        <f>Table1[[#This Row],[Revenue]]-Table1[[#This Row],[Cost]]</f>
        <v>301</v>
      </c>
      <c r="P304" s="3">
        <f>_xlfn.XLOOKUP(Table1[[#This Row],[Product Name]],cost[Product Name],cost[Cost Percentage])</f>
        <v>0.65</v>
      </c>
      <c r="Q304" t="s">
        <v>14</v>
      </c>
      <c r="R304" t="s">
        <v>549</v>
      </c>
      <c r="S304" t="s">
        <v>19</v>
      </c>
    </row>
    <row r="305" spans="1:19" x14ac:dyDescent="0.35">
      <c r="A305">
        <v>304</v>
      </c>
      <c r="B305" t="s">
        <v>350</v>
      </c>
      <c r="C305" t="s">
        <v>21</v>
      </c>
      <c r="D305" t="s">
        <v>22</v>
      </c>
      <c r="E305" s="2">
        <v>45482</v>
      </c>
      <c r="F305" s="2" t="str">
        <f>TEXT(Table1[[#This Row],[Order Date]],"YYYY")</f>
        <v>2024</v>
      </c>
      <c r="G305" s="2" t="str">
        <f>TEXT(Table1[[#This Row],[Order Date]],"MMM")</f>
        <v>Jul</v>
      </c>
      <c r="H305" s="2" t="str">
        <f>TEXT(Table1[[#This Row],[Order Date]],"DDD")</f>
        <v>Tue</v>
      </c>
      <c r="I305" s="1">
        <v>45493</v>
      </c>
      <c r="J305" s="4">
        <f>_xlfn.DAYS(Table1[[#This Row],[Delivered Date]],Table1[[#This Row],[Order Date]])</f>
        <v>11</v>
      </c>
      <c r="K305" s="3">
        <v>606</v>
      </c>
      <c r="L305">
        <v>2</v>
      </c>
      <c r="M305" s="3">
        <f>Table1[[#This Row],[Quantity]]*Table1[[#This Row],[Unit Price]]</f>
        <v>1212</v>
      </c>
      <c r="N305" s="3">
        <f>Table1[[#This Row],[Revenue]]*Table1[[#This Row],[Cost Percentage]]</f>
        <v>909</v>
      </c>
      <c r="O305" s="3">
        <f>Table1[[#This Row],[Revenue]]-Table1[[#This Row],[Cost]]</f>
        <v>303</v>
      </c>
      <c r="P305" s="3">
        <f>_xlfn.XLOOKUP(Table1[[#This Row],[Product Name]],cost[Product Name],cost[Cost Percentage])</f>
        <v>0.75</v>
      </c>
      <c r="Q305" t="s">
        <v>14</v>
      </c>
      <c r="R305" t="s">
        <v>552</v>
      </c>
      <c r="S305" t="s">
        <v>15</v>
      </c>
    </row>
    <row r="306" spans="1:19" x14ac:dyDescent="0.35">
      <c r="A306">
        <v>305</v>
      </c>
      <c r="B306" t="s">
        <v>351</v>
      </c>
      <c r="C306" t="s">
        <v>12</v>
      </c>
      <c r="D306" t="s">
        <v>13</v>
      </c>
      <c r="E306" s="2">
        <v>45528</v>
      </c>
      <c r="F306" s="2" t="str">
        <f>TEXT(Table1[[#This Row],[Order Date]],"YYYY")</f>
        <v>2024</v>
      </c>
      <c r="G306" s="2" t="str">
        <f>TEXT(Table1[[#This Row],[Order Date]],"MMM")</f>
        <v>Aug</v>
      </c>
      <c r="H306" s="2" t="str">
        <f>TEXT(Table1[[#This Row],[Order Date]],"DDD")</f>
        <v>Sat</v>
      </c>
      <c r="I306" s="1">
        <v>45534</v>
      </c>
      <c r="J306" s="4">
        <f>_xlfn.DAYS(Table1[[#This Row],[Delivered Date]],Table1[[#This Row],[Order Date]])</f>
        <v>6</v>
      </c>
      <c r="K306" s="3">
        <v>182</v>
      </c>
      <c r="L306">
        <v>1</v>
      </c>
      <c r="M306" s="3">
        <f>Table1[[#This Row],[Quantity]]*Table1[[#This Row],[Unit Price]]</f>
        <v>182</v>
      </c>
      <c r="N306" s="3">
        <f>Table1[[#This Row],[Revenue]]*Table1[[#This Row],[Cost Percentage]]</f>
        <v>136.5</v>
      </c>
      <c r="O306" s="3">
        <f>Table1[[#This Row],[Revenue]]-Table1[[#This Row],[Cost]]</f>
        <v>45.5</v>
      </c>
      <c r="P306" s="3">
        <f>_xlfn.XLOOKUP(Table1[[#This Row],[Product Name]],cost[Product Name],cost[Cost Percentage])</f>
        <v>0.75</v>
      </c>
      <c r="Q306" t="s">
        <v>28</v>
      </c>
      <c r="R306" t="s">
        <v>552</v>
      </c>
      <c r="S306" t="s">
        <v>19</v>
      </c>
    </row>
    <row r="307" spans="1:19" x14ac:dyDescent="0.35">
      <c r="A307">
        <v>306</v>
      </c>
      <c r="B307" t="s">
        <v>352</v>
      </c>
      <c r="C307" t="s">
        <v>24</v>
      </c>
      <c r="D307" t="s">
        <v>25</v>
      </c>
      <c r="E307" s="2">
        <v>45826</v>
      </c>
      <c r="F307" s="2" t="str">
        <f>TEXT(Table1[[#This Row],[Order Date]],"YYYY")</f>
        <v>2025</v>
      </c>
      <c r="G307" s="2" t="str">
        <f>TEXT(Table1[[#This Row],[Order Date]],"MMM")</f>
        <v>Jun</v>
      </c>
      <c r="H307" s="2" t="str">
        <f>TEXT(Table1[[#This Row],[Order Date]],"DDD")</f>
        <v>Wed</v>
      </c>
      <c r="I307" s="1">
        <v>45836</v>
      </c>
      <c r="J307" s="4">
        <f>_xlfn.DAYS(Table1[[#This Row],[Delivered Date]],Table1[[#This Row],[Order Date]])</f>
        <v>10</v>
      </c>
      <c r="K307" s="3">
        <v>973</v>
      </c>
      <c r="L307">
        <v>6</v>
      </c>
      <c r="M307" s="3">
        <f>Table1[[#This Row],[Quantity]]*Table1[[#This Row],[Unit Price]]</f>
        <v>5838</v>
      </c>
      <c r="N307" s="3">
        <f>Table1[[#This Row],[Revenue]]*Table1[[#This Row],[Cost Percentage]]</f>
        <v>3210.9</v>
      </c>
      <c r="O307" s="3">
        <f>Table1[[#This Row],[Revenue]]-Table1[[#This Row],[Cost]]</f>
        <v>2627.1</v>
      </c>
      <c r="P307" s="3">
        <f>_xlfn.XLOOKUP(Table1[[#This Row],[Product Name]],cost[Product Name],cost[Cost Percentage])</f>
        <v>0.55000000000000004</v>
      </c>
      <c r="Q307" t="s">
        <v>14</v>
      </c>
      <c r="R307" t="s">
        <v>549</v>
      </c>
      <c r="S307" t="s">
        <v>15</v>
      </c>
    </row>
    <row r="308" spans="1:19" x14ac:dyDescent="0.35">
      <c r="A308">
        <v>307</v>
      </c>
      <c r="B308" t="s">
        <v>353</v>
      </c>
      <c r="C308" t="s">
        <v>24</v>
      </c>
      <c r="D308" t="s">
        <v>25</v>
      </c>
      <c r="E308" s="2">
        <v>45690</v>
      </c>
      <c r="F308" s="2" t="str">
        <f>TEXT(Table1[[#This Row],[Order Date]],"YYYY")</f>
        <v>2025</v>
      </c>
      <c r="G308" s="2" t="str">
        <f>TEXT(Table1[[#This Row],[Order Date]],"MMM")</f>
        <v>Feb</v>
      </c>
      <c r="H308" s="2" t="str">
        <f>TEXT(Table1[[#This Row],[Order Date]],"DDD")</f>
        <v>Sun</v>
      </c>
      <c r="I308" s="1">
        <v>45696</v>
      </c>
      <c r="J308" s="4">
        <f>_xlfn.DAYS(Table1[[#This Row],[Delivered Date]],Table1[[#This Row],[Order Date]])</f>
        <v>6</v>
      </c>
      <c r="K308" s="3">
        <v>947</v>
      </c>
      <c r="L308">
        <v>2</v>
      </c>
      <c r="M308" s="3">
        <f>Table1[[#This Row],[Quantity]]*Table1[[#This Row],[Unit Price]]</f>
        <v>1894</v>
      </c>
      <c r="N308" s="3">
        <f>Table1[[#This Row],[Revenue]]*Table1[[#This Row],[Cost Percentage]]</f>
        <v>1041.7</v>
      </c>
      <c r="O308" s="3">
        <f>Table1[[#This Row],[Revenue]]-Table1[[#This Row],[Cost]]</f>
        <v>852.3</v>
      </c>
      <c r="P308" s="3">
        <f>_xlfn.XLOOKUP(Table1[[#This Row],[Product Name]],cost[Product Name],cost[Cost Percentage])</f>
        <v>0.55000000000000004</v>
      </c>
      <c r="Q308" t="s">
        <v>14</v>
      </c>
      <c r="R308" t="s">
        <v>550</v>
      </c>
      <c r="S308" t="s">
        <v>15</v>
      </c>
    </row>
    <row r="309" spans="1:19" x14ac:dyDescent="0.35">
      <c r="A309">
        <v>308</v>
      </c>
      <c r="B309" t="s">
        <v>354</v>
      </c>
      <c r="C309" t="s">
        <v>21</v>
      </c>
      <c r="D309" t="s">
        <v>22</v>
      </c>
      <c r="E309" s="2">
        <v>45665</v>
      </c>
      <c r="F309" s="2" t="str">
        <f>TEXT(Table1[[#This Row],[Order Date]],"YYYY")</f>
        <v>2025</v>
      </c>
      <c r="G309" s="2" t="str">
        <f>TEXT(Table1[[#This Row],[Order Date]],"MMM")</f>
        <v>Jan</v>
      </c>
      <c r="H309" s="2" t="str">
        <f>TEXT(Table1[[#This Row],[Order Date]],"DDD")</f>
        <v>Wed</v>
      </c>
      <c r="I309" s="1">
        <v>45678</v>
      </c>
      <c r="J309" s="4">
        <f>_xlfn.DAYS(Table1[[#This Row],[Delivered Date]],Table1[[#This Row],[Order Date]])</f>
        <v>13</v>
      </c>
      <c r="K309" s="3">
        <v>713</v>
      </c>
      <c r="L309">
        <v>1</v>
      </c>
      <c r="M309" s="3">
        <f>Table1[[#This Row],[Quantity]]*Table1[[#This Row],[Unit Price]]</f>
        <v>713</v>
      </c>
      <c r="N309" s="3">
        <f>Table1[[#This Row],[Revenue]]*Table1[[#This Row],[Cost Percentage]]</f>
        <v>534.75</v>
      </c>
      <c r="O309" s="3">
        <f>Table1[[#This Row],[Revenue]]-Table1[[#This Row],[Cost]]</f>
        <v>178.25</v>
      </c>
      <c r="P309" s="3">
        <f>_xlfn.XLOOKUP(Table1[[#This Row],[Product Name]],cost[Product Name],cost[Cost Percentage])</f>
        <v>0.75</v>
      </c>
      <c r="Q309" t="s">
        <v>28</v>
      </c>
      <c r="R309" t="s">
        <v>550</v>
      </c>
      <c r="S309" t="s">
        <v>19</v>
      </c>
    </row>
    <row r="310" spans="1:19" x14ac:dyDescent="0.35">
      <c r="A310">
        <v>309</v>
      </c>
      <c r="B310" t="s">
        <v>355</v>
      </c>
      <c r="C310" t="s">
        <v>31</v>
      </c>
      <c r="D310" t="s">
        <v>42</v>
      </c>
      <c r="E310" s="2">
        <v>45811</v>
      </c>
      <c r="F310" s="2" t="str">
        <f>TEXT(Table1[[#This Row],[Order Date]],"YYYY")</f>
        <v>2025</v>
      </c>
      <c r="G310" s="2" t="str">
        <f>TEXT(Table1[[#This Row],[Order Date]],"MMM")</f>
        <v>Jun</v>
      </c>
      <c r="H310" s="2" t="str">
        <f>TEXT(Table1[[#This Row],[Order Date]],"DDD")</f>
        <v>Tue</v>
      </c>
      <c r="I310" s="1">
        <v>45819</v>
      </c>
      <c r="J310" s="4">
        <f>_xlfn.DAYS(Table1[[#This Row],[Delivered Date]],Table1[[#This Row],[Order Date]])</f>
        <v>8</v>
      </c>
      <c r="K310" s="3">
        <v>692</v>
      </c>
      <c r="L310">
        <v>9</v>
      </c>
      <c r="M310" s="3">
        <f>Table1[[#This Row],[Quantity]]*Table1[[#This Row],[Unit Price]]</f>
        <v>6228</v>
      </c>
      <c r="N310" s="3">
        <f>Table1[[#This Row],[Revenue]]*Table1[[#This Row],[Cost Percentage]]</f>
        <v>4048.2000000000003</v>
      </c>
      <c r="O310" s="3">
        <f>Table1[[#This Row],[Revenue]]-Table1[[#This Row],[Cost]]</f>
        <v>2179.7999999999997</v>
      </c>
      <c r="P310" s="3">
        <f>_xlfn.XLOOKUP(Table1[[#This Row],[Product Name]],cost[Product Name],cost[Cost Percentage])</f>
        <v>0.65</v>
      </c>
      <c r="Q310" t="s">
        <v>28</v>
      </c>
      <c r="R310" t="s">
        <v>549</v>
      </c>
      <c r="S310" t="s">
        <v>46</v>
      </c>
    </row>
    <row r="311" spans="1:19" x14ac:dyDescent="0.35">
      <c r="A311">
        <v>310</v>
      </c>
      <c r="B311" t="s">
        <v>356</v>
      </c>
      <c r="C311" t="s">
        <v>17</v>
      </c>
      <c r="D311" t="s">
        <v>44</v>
      </c>
      <c r="E311" s="2">
        <v>45803</v>
      </c>
      <c r="F311" s="2" t="str">
        <f>TEXT(Table1[[#This Row],[Order Date]],"YYYY")</f>
        <v>2025</v>
      </c>
      <c r="G311" s="2" t="str">
        <f>TEXT(Table1[[#This Row],[Order Date]],"MMM")</f>
        <v>May</v>
      </c>
      <c r="H311" s="2" t="str">
        <f>TEXT(Table1[[#This Row],[Order Date]],"DDD")</f>
        <v>Mon</v>
      </c>
      <c r="I311" s="1">
        <v>45814</v>
      </c>
      <c r="J311" s="4">
        <f>_xlfn.DAYS(Table1[[#This Row],[Delivered Date]],Table1[[#This Row],[Order Date]])</f>
        <v>11</v>
      </c>
      <c r="K311" s="3">
        <v>305</v>
      </c>
      <c r="L311">
        <v>7</v>
      </c>
      <c r="M311" s="3">
        <f>Table1[[#This Row],[Quantity]]*Table1[[#This Row],[Unit Price]]</f>
        <v>2135</v>
      </c>
      <c r="N311" s="3">
        <f>Table1[[#This Row],[Revenue]]*Table1[[#This Row],[Cost Percentage]]</f>
        <v>1281</v>
      </c>
      <c r="O311" s="3">
        <f>Table1[[#This Row],[Revenue]]-Table1[[#This Row],[Cost]]</f>
        <v>854</v>
      </c>
      <c r="P311" s="3">
        <f>_xlfn.XLOOKUP(Table1[[#This Row],[Product Name]],cost[Product Name],cost[Cost Percentage])</f>
        <v>0.6</v>
      </c>
      <c r="Q311" t="s">
        <v>28</v>
      </c>
      <c r="R311" t="s">
        <v>33</v>
      </c>
      <c r="S311" t="s">
        <v>15</v>
      </c>
    </row>
    <row r="312" spans="1:19" x14ac:dyDescent="0.35">
      <c r="A312">
        <v>311</v>
      </c>
      <c r="B312" t="s">
        <v>357</v>
      </c>
      <c r="C312" t="s">
        <v>12</v>
      </c>
      <c r="D312" t="s">
        <v>13</v>
      </c>
      <c r="E312" s="2">
        <v>45882</v>
      </c>
      <c r="F312" s="2" t="str">
        <f>TEXT(Table1[[#This Row],[Order Date]],"YYYY")</f>
        <v>2025</v>
      </c>
      <c r="G312" s="2" t="str">
        <f>TEXT(Table1[[#This Row],[Order Date]],"MMM")</f>
        <v>Aug</v>
      </c>
      <c r="H312" s="2" t="str">
        <f>TEXT(Table1[[#This Row],[Order Date]],"DDD")</f>
        <v>Wed</v>
      </c>
      <c r="I312" s="1">
        <v>45887</v>
      </c>
      <c r="J312" s="4">
        <f>_xlfn.DAYS(Table1[[#This Row],[Delivered Date]],Table1[[#This Row],[Order Date]])</f>
        <v>5</v>
      </c>
      <c r="K312" s="3">
        <v>501</v>
      </c>
      <c r="L312">
        <v>7</v>
      </c>
      <c r="M312" s="3">
        <f>Table1[[#This Row],[Quantity]]*Table1[[#This Row],[Unit Price]]</f>
        <v>3507</v>
      </c>
      <c r="N312" s="3">
        <f>Table1[[#This Row],[Revenue]]*Table1[[#This Row],[Cost Percentage]]</f>
        <v>2630.25</v>
      </c>
      <c r="O312" s="3">
        <f>Table1[[#This Row],[Revenue]]-Table1[[#This Row],[Cost]]</f>
        <v>876.75</v>
      </c>
      <c r="P312" s="3">
        <f>_xlfn.XLOOKUP(Table1[[#This Row],[Product Name]],cost[Product Name],cost[Cost Percentage])</f>
        <v>0.75</v>
      </c>
      <c r="Q312" t="s">
        <v>28</v>
      </c>
      <c r="R312" t="s">
        <v>550</v>
      </c>
      <c r="S312" t="s">
        <v>46</v>
      </c>
    </row>
    <row r="313" spans="1:19" x14ac:dyDescent="0.35">
      <c r="A313">
        <v>312</v>
      </c>
      <c r="B313" t="s">
        <v>358</v>
      </c>
      <c r="C313" t="s">
        <v>24</v>
      </c>
      <c r="D313" t="s">
        <v>38</v>
      </c>
      <c r="E313" s="2">
        <v>45815</v>
      </c>
      <c r="F313" s="2" t="str">
        <f>TEXT(Table1[[#This Row],[Order Date]],"YYYY")</f>
        <v>2025</v>
      </c>
      <c r="G313" s="2" t="str">
        <f>TEXT(Table1[[#This Row],[Order Date]],"MMM")</f>
        <v>Jun</v>
      </c>
      <c r="H313" s="2" t="str">
        <f>TEXT(Table1[[#This Row],[Order Date]],"DDD")</f>
        <v>Sat</v>
      </c>
      <c r="I313" s="1">
        <v>45819</v>
      </c>
      <c r="J313" s="4">
        <f>_xlfn.DAYS(Table1[[#This Row],[Delivered Date]],Table1[[#This Row],[Order Date]])</f>
        <v>4</v>
      </c>
      <c r="K313" s="3">
        <v>329</v>
      </c>
      <c r="L313">
        <v>8</v>
      </c>
      <c r="M313" s="3">
        <f>Table1[[#This Row],[Quantity]]*Table1[[#This Row],[Unit Price]]</f>
        <v>2632</v>
      </c>
      <c r="N313" s="3">
        <f>Table1[[#This Row],[Revenue]]*Table1[[#This Row],[Cost Percentage]]</f>
        <v>1316</v>
      </c>
      <c r="O313" s="3">
        <f>Table1[[#This Row],[Revenue]]-Table1[[#This Row],[Cost]]</f>
        <v>1316</v>
      </c>
      <c r="P313" s="3">
        <f>_xlfn.XLOOKUP(Table1[[#This Row],[Product Name]],cost[Product Name],cost[Cost Percentage])</f>
        <v>0.5</v>
      </c>
      <c r="Q313" t="s">
        <v>14</v>
      </c>
      <c r="R313" t="s">
        <v>550</v>
      </c>
      <c r="S313" t="s">
        <v>15</v>
      </c>
    </row>
    <row r="314" spans="1:19" x14ac:dyDescent="0.35">
      <c r="A314">
        <v>313</v>
      </c>
      <c r="B314" t="s">
        <v>359</v>
      </c>
      <c r="C314" t="s">
        <v>21</v>
      </c>
      <c r="D314" t="s">
        <v>22</v>
      </c>
      <c r="E314" s="2">
        <v>45665</v>
      </c>
      <c r="F314" s="2" t="str">
        <f>TEXT(Table1[[#This Row],[Order Date]],"YYYY")</f>
        <v>2025</v>
      </c>
      <c r="G314" s="2" t="str">
        <f>TEXT(Table1[[#This Row],[Order Date]],"MMM")</f>
        <v>Jan</v>
      </c>
      <c r="H314" s="2" t="str">
        <f>TEXT(Table1[[#This Row],[Order Date]],"DDD")</f>
        <v>Wed</v>
      </c>
      <c r="I314" s="1">
        <v>45672</v>
      </c>
      <c r="J314" s="4">
        <f>_xlfn.DAYS(Table1[[#This Row],[Delivered Date]],Table1[[#This Row],[Order Date]])</f>
        <v>7</v>
      </c>
      <c r="K314" s="3">
        <v>785</v>
      </c>
      <c r="L314">
        <v>9</v>
      </c>
      <c r="M314" s="3">
        <f>Table1[[#This Row],[Quantity]]*Table1[[#This Row],[Unit Price]]</f>
        <v>7065</v>
      </c>
      <c r="N314" s="3">
        <f>Table1[[#This Row],[Revenue]]*Table1[[#This Row],[Cost Percentage]]</f>
        <v>5298.75</v>
      </c>
      <c r="O314" s="3">
        <f>Table1[[#This Row],[Revenue]]-Table1[[#This Row],[Cost]]</f>
        <v>1766.25</v>
      </c>
      <c r="P314" s="3">
        <f>_xlfn.XLOOKUP(Table1[[#This Row],[Product Name]],cost[Product Name],cost[Cost Percentage])</f>
        <v>0.75</v>
      </c>
      <c r="Q314" t="s">
        <v>14</v>
      </c>
      <c r="R314" t="s">
        <v>547</v>
      </c>
      <c r="S314" t="s">
        <v>46</v>
      </c>
    </row>
    <row r="315" spans="1:19" x14ac:dyDescent="0.35">
      <c r="A315">
        <v>314</v>
      </c>
      <c r="B315" t="s">
        <v>360</v>
      </c>
      <c r="C315" t="s">
        <v>31</v>
      </c>
      <c r="D315" t="s">
        <v>76</v>
      </c>
      <c r="E315" s="2">
        <v>45902</v>
      </c>
      <c r="F315" s="2" t="str">
        <f>TEXT(Table1[[#This Row],[Order Date]],"YYYY")</f>
        <v>2025</v>
      </c>
      <c r="G315" s="2" t="str">
        <f>TEXT(Table1[[#This Row],[Order Date]],"MMM")</f>
        <v>Sep</v>
      </c>
      <c r="H315" s="2" t="str">
        <f>TEXT(Table1[[#This Row],[Order Date]],"DDD")</f>
        <v>Tue</v>
      </c>
      <c r="I315" s="1">
        <v>45916</v>
      </c>
      <c r="J315" s="4">
        <f>_xlfn.DAYS(Table1[[#This Row],[Delivered Date]],Table1[[#This Row],[Order Date]])</f>
        <v>14</v>
      </c>
      <c r="K315" s="3">
        <v>530</v>
      </c>
      <c r="L315">
        <v>2</v>
      </c>
      <c r="M315" s="3">
        <f>Table1[[#This Row],[Quantity]]*Table1[[#This Row],[Unit Price]]</f>
        <v>1060</v>
      </c>
      <c r="N315" s="3">
        <f>Table1[[#This Row],[Revenue]]*Table1[[#This Row],[Cost Percentage]]</f>
        <v>795</v>
      </c>
      <c r="O315" s="3">
        <f>Table1[[#This Row],[Revenue]]-Table1[[#This Row],[Cost]]</f>
        <v>265</v>
      </c>
      <c r="P315" s="3">
        <f>_xlfn.XLOOKUP(Table1[[#This Row],[Product Name]],cost[Product Name],cost[Cost Percentage])</f>
        <v>0.75</v>
      </c>
      <c r="Q315" t="s">
        <v>28</v>
      </c>
      <c r="R315" t="s">
        <v>550</v>
      </c>
      <c r="S315" t="s">
        <v>19</v>
      </c>
    </row>
    <row r="316" spans="1:19" x14ac:dyDescent="0.35">
      <c r="A316">
        <v>315</v>
      </c>
      <c r="B316" t="s">
        <v>361</v>
      </c>
      <c r="C316" t="s">
        <v>31</v>
      </c>
      <c r="D316" t="s">
        <v>42</v>
      </c>
      <c r="E316" s="2">
        <v>45995</v>
      </c>
      <c r="F316" s="2" t="str">
        <f>TEXT(Table1[[#This Row],[Order Date]],"YYYY")</f>
        <v>2025</v>
      </c>
      <c r="G316" s="2" t="str">
        <f>TEXT(Table1[[#This Row],[Order Date]],"MMM")</f>
        <v>Dec</v>
      </c>
      <c r="H316" s="2" t="str">
        <f>TEXT(Table1[[#This Row],[Order Date]],"DDD")</f>
        <v>Thu</v>
      </c>
      <c r="I316" s="1">
        <v>46004</v>
      </c>
      <c r="J316" s="4">
        <f>_xlfn.DAYS(Table1[[#This Row],[Delivered Date]],Table1[[#This Row],[Order Date]])</f>
        <v>9</v>
      </c>
      <c r="K316" s="3">
        <v>799</v>
      </c>
      <c r="L316">
        <v>3</v>
      </c>
      <c r="M316" s="3">
        <f>Table1[[#This Row],[Quantity]]*Table1[[#This Row],[Unit Price]]</f>
        <v>2397</v>
      </c>
      <c r="N316" s="3">
        <f>Table1[[#This Row],[Revenue]]*Table1[[#This Row],[Cost Percentage]]</f>
        <v>1558.05</v>
      </c>
      <c r="O316" s="3">
        <f>Table1[[#This Row],[Revenue]]-Table1[[#This Row],[Cost]]</f>
        <v>838.95</v>
      </c>
      <c r="P316" s="3">
        <f>_xlfn.XLOOKUP(Table1[[#This Row],[Product Name]],cost[Product Name],cost[Cost Percentage])</f>
        <v>0.65</v>
      </c>
      <c r="Q316" t="s">
        <v>14</v>
      </c>
      <c r="R316" t="s">
        <v>549</v>
      </c>
      <c r="S316" t="s">
        <v>46</v>
      </c>
    </row>
    <row r="317" spans="1:19" x14ac:dyDescent="0.35">
      <c r="A317">
        <v>316</v>
      </c>
      <c r="B317" t="s">
        <v>362</v>
      </c>
      <c r="C317" t="s">
        <v>31</v>
      </c>
      <c r="D317" t="s">
        <v>76</v>
      </c>
      <c r="E317" s="2">
        <v>45851</v>
      </c>
      <c r="F317" s="2" t="str">
        <f>TEXT(Table1[[#This Row],[Order Date]],"YYYY")</f>
        <v>2025</v>
      </c>
      <c r="G317" s="2" t="str">
        <f>TEXT(Table1[[#This Row],[Order Date]],"MMM")</f>
        <v>Jul</v>
      </c>
      <c r="H317" s="2" t="str">
        <f>TEXT(Table1[[#This Row],[Order Date]],"DDD")</f>
        <v>Sun</v>
      </c>
      <c r="I317" s="1">
        <v>45856</v>
      </c>
      <c r="J317" s="4">
        <f>_xlfn.DAYS(Table1[[#This Row],[Delivered Date]],Table1[[#This Row],[Order Date]])</f>
        <v>5</v>
      </c>
      <c r="K317" s="3">
        <v>974</v>
      </c>
      <c r="L317">
        <v>10</v>
      </c>
      <c r="M317" s="3">
        <f>Table1[[#This Row],[Quantity]]*Table1[[#This Row],[Unit Price]]</f>
        <v>9740</v>
      </c>
      <c r="N317" s="3">
        <f>Table1[[#This Row],[Revenue]]*Table1[[#This Row],[Cost Percentage]]</f>
        <v>7305</v>
      </c>
      <c r="O317" s="3">
        <f>Table1[[#This Row],[Revenue]]-Table1[[#This Row],[Cost]]</f>
        <v>2435</v>
      </c>
      <c r="P317" s="3">
        <f>_xlfn.XLOOKUP(Table1[[#This Row],[Product Name]],cost[Product Name],cost[Cost Percentage])</f>
        <v>0.75</v>
      </c>
      <c r="Q317" t="s">
        <v>14</v>
      </c>
      <c r="R317" t="s">
        <v>550</v>
      </c>
      <c r="S317" t="s">
        <v>19</v>
      </c>
    </row>
    <row r="318" spans="1:19" x14ac:dyDescent="0.35">
      <c r="A318">
        <v>317</v>
      </c>
      <c r="B318" t="s">
        <v>363</v>
      </c>
      <c r="C318" t="s">
        <v>17</v>
      </c>
      <c r="D318" t="s">
        <v>64</v>
      </c>
      <c r="E318" s="2">
        <v>45835</v>
      </c>
      <c r="F318" s="2" t="str">
        <f>TEXT(Table1[[#This Row],[Order Date]],"YYYY")</f>
        <v>2025</v>
      </c>
      <c r="G318" s="2" t="str">
        <f>TEXT(Table1[[#This Row],[Order Date]],"MMM")</f>
        <v>Jun</v>
      </c>
      <c r="H318" s="2" t="str">
        <f>TEXT(Table1[[#This Row],[Order Date]],"DDD")</f>
        <v>Fri</v>
      </c>
      <c r="I318" s="1">
        <v>45840</v>
      </c>
      <c r="J318" s="4">
        <f>_xlfn.DAYS(Table1[[#This Row],[Delivered Date]],Table1[[#This Row],[Order Date]])</f>
        <v>5</v>
      </c>
      <c r="K318" s="3">
        <v>179</v>
      </c>
      <c r="L318">
        <v>3</v>
      </c>
      <c r="M318" s="3">
        <f>Table1[[#This Row],[Quantity]]*Table1[[#This Row],[Unit Price]]</f>
        <v>537</v>
      </c>
      <c r="N318" s="3">
        <f>Table1[[#This Row],[Revenue]]*Table1[[#This Row],[Cost Percentage]]</f>
        <v>268.5</v>
      </c>
      <c r="O318" s="3">
        <f>Table1[[#This Row],[Revenue]]-Table1[[#This Row],[Cost]]</f>
        <v>268.5</v>
      </c>
      <c r="P318" s="3">
        <f>_xlfn.XLOOKUP(Table1[[#This Row],[Product Name]],cost[Product Name],cost[Cost Percentage])</f>
        <v>0.5</v>
      </c>
      <c r="Q318" t="s">
        <v>14</v>
      </c>
      <c r="R318" t="s">
        <v>549</v>
      </c>
      <c r="S318" t="s">
        <v>46</v>
      </c>
    </row>
    <row r="319" spans="1:19" x14ac:dyDescent="0.35">
      <c r="A319">
        <v>318</v>
      </c>
      <c r="B319" t="s">
        <v>364</v>
      </c>
      <c r="C319" t="s">
        <v>17</v>
      </c>
      <c r="D319" t="s">
        <v>64</v>
      </c>
      <c r="E319" s="2">
        <v>45725</v>
      </c>
      <c r="F319" s="2" t="str">
        <f>TEXT(Table1[[#This Row],[Order Date]],"YYYY")</f>
        <v>2025</v>
      </c>
      <c r="G319" s="2" t="str">
        <f>TEXT(Table1[[#This Row],[Order Date]],"MMM")</f>
        <v>Mar</v>
      </c>
      <c r="H319" s="2" t="str">
        <f>TEXT(Table1[[#This Row],[Order Date]],"DDD")</f>
        <v>Sun</v>
      </c>
      <c r="I319" s="1">
        <v>45730</v>
      </c>
      <c r="J319" s="4">
        <f>_xlfn.DAYS(Table1[[#This Row],[Delivered Date]],Table1[[#This Row],[Order Date]])</f>
        <v>5</v>
      </c>
      <c r="K319" s="3">
        <v>49</v>
      </c>
      <c r="L319">
        <v>4</v>
      </c>
      <c r="M319" s="3">
        <f>Table1[[#This Row],[Quantity]]*Table1[[#This Row],[Unit Price]]</f>
        <v>196</v>
      </c>
      <c r="N319" s="3">
        <f>Table1[[#This Row],[Revenue]]*Table1[[#This Row],[Cost Percentage]]</f>
        <v>98</v>
      </c>
      <c r="O319" s="3">
        <f>Table1[[#This Row],[Revenue]]-Table1[[#This Row],[Cost]]</f>
        <v>98</v>
      </c>
      <c r="P319" s="3">
        <f>_xlfn.XLOOKUP(Table1[[#This Row],[Product Name]],cost[Product Name],cost[Cost Percentage])</f>
        <v>0.5</v>
      </c>
      <c r="Q319" t="s">
        <v>28</v>
      </c>
      <c r="R319" t="s">
        <v>547</v>
      </c>
      <c r="S319" t="s">
        <v>19</v>
      </c>
    </row>
    <row r="320" spans="1:19" x14ac:dyDescent="0.35">
      <c r="A320">
        <v>319</v>
      </c>
      <c r="B320" t="s">
        <v>365</v>
      </c>
      <c r="C320" t="s">
        <v>24</v>
      </c>
      <c r="D320" t="s">
        <v>38</v>
      </c>
      <c r="E320" s="2">
        <v>45827</v>
      </c>
      <c r="F320" s="2" t="str">
        <f>TEXT(Table1[[#This Row],[Order Date]],"YYYY")</f>
        <v>2025</v>
      </c>
      <c r="G320" s="2" t="str">
        <f>TEXT(Table1[[#This Row],[Order Date]],"MMM")</f>
        <v>Jun</v>
      </c>
      <c r="H320" s="2" t="str">
        <f>TEXT(Table1[[#This Row],[Order Date]],"DDD")</f>
        <v>Thu</v>
      </c>
      <c r="I320" s="1">
        <v>45833</v>
      </c>
      <c r="J320" s="4">
        <f>_xlfn.DAYS(Table1[[#This Row],[Delivered Date]],Table1[[#This Row],[Order Date]])</f>
        <v>6</v>
      </c>
      <c r="K320" s="3">
        <v>409</v>
      </c>
      <c r="L320">
        <v>7</v>
      </c>
      <c r="M320" s="3">
        <f>Table1[[#This Row],[Quantity]]*Table1[[#This Row],[Unit Price]]</f>
        <v>2863</v>
      </c>
      <c r="N320" s="3">
        <f>Table1[[#This Row],[Revenue]]*Table1[[#This Row],[Cost Percentage]]</f>
        <v>1431.5</v>
      </c>
      <c r="O320" s="3">
        <f>Table1[[#This Row],[Revenue]]-Table1[[#This Row],[Cost]]</f>
        <v>1431.5</v>
      </c>
      <c r="P320" s="3">
        <f>_xlfn.XLOOKUP(Table1[[#This Row],[Product Name]],cost[Product Name],cost[Cost Percentage])</f>
        <v>0.5</v>
      </c>
      <c r="Q320" t="s">
        <v>14</v>
      </c>
      <c r="R320" t="s">
        <v>33</v>
      </c>
      <c r="S320" t="s">
        <v>29</v>
      </c>
    </row>
    <row r="321" spans="1:19" x14ac:dyDescent="0.35">
      <c r="A321">
        <v>320</v>
      </c>
      <c r="B321" t="s">
        <v>366</v>
      </c>
      <c r="C321" t="s">
        <v>31</v>
      </c>
      <c r="D321" t="s">
        <v>42</v>
      </c>
      <c r="E321" s="2">
        <v>45978</v>
      </c>
      <c r="F321" s="2" t="str">
        <f>TEXT(Table1[[#This Row],[Order Date]],"YYYY")</f>
        <v>2025</v>
      </c>
      <c r="G321" s="2" t="str">
        <f>TEXT(Table1[[#This Row],[Order Date]],"MMM")</f>
        <v>Nov</v>
      </c>
      <c r="H321" s="2" t="str">
        <f>TEXT(Table1[[#This Row],[Order Date]],"DDD")</f>
        <v>Mon</v>
      </c>
      <c r="I321" s="1">
        <v>45984</v>
      </c>
      <c r="J321" s="4">
        <f>_xlfn.DAYS(Table1[[#This Row],[Delivered Date]],Table1[[#This Row],[Order Date]])</f>
        <v>6</v>
      </c>
      <c r="K321" s="3">
        <v>149</v>
      </c>
      <c r="L321">
        <v>4</v>
      </c>
      <c r="M321" s="3">
        <f>Table1[[#This Row],[Quantity]]*Table1[[#This Row],[Unit Price]]</f>
        <v>596</v>
      </c>
      <c r="N321" s="3">
        <f>Table1[[#This Row],[Revenue]]*Table1[[#This Row],[Cost Percentage]]</f>
        <v>387.40000000000003</v>
      </c>
      <c r="O321" s="3">
        <f>Table1[[#This Row],[Revenue]]-Table1[[#This Row],[Cost]]</f>
        <v>208.59999999999997</v>
      </c>
      <c r="P321" s="3">
        <f>_xlfn.XLOOKUP(Table1[[#This Row],[Product Name]],cost[Product Name],cost[Cost Percentage])</f>
        <v>0.65</v>
      </c>
      <c r="Q321" t="s">
        <v>14</v>
      </c>
      <c r="R321" t="s">
        <v>549</v>
      </c>
      <c r="S321" t="s">
        <v>29</v>
      </c>
    </row>
    <row r="322" spans="1:19" x14ac:dyDescent="0.35">
      <c r="A322">
        <v>321</v>
      </c>
      <c r="B322" t="s">
        <v>367</v>
      </c>
      <c r="C322" t="s">
        <v>21</v>
      </c>
      <c r="D322" t="s">
        <v>54</v>
      </c>
      <c r="E322" s="2">
        <v>45875</v>
      </c>
      <c r="F322" s="2" t="str">
        <f>TEXT(Table1[[#This Row],[Order Date]],"YYYY")</f>
        <v>2025</v>
      </c>
      <c r="G322" s="2" t="str">
        <f>TEXT(Table1[[#This Row],[Order Date]],"MMM")</f>
        <v>Aug</v>
      </c>
      <c r="H322" s="2" t="str">
        <f>TEXT(Table1[[#This Row],[Order Date]],"DDD")</f>
        <v>Wed</v>
      </c>
      <c r="I322" s="1">
        <v>45881</v>
      </c>
      <c r="J322" s="4">
        <f>_xlfn.DAYS(Table1[[#This Row],[Delivered Date]],Table1[[#This Row],[Order Date]])</f>
        <v>6</v>
      </c>
      <c r="K322" s="3">
        <v>285</v>
      </c>
      <c r="L322">
        <v>5</v>
      </c>
      <c r="M322" s="3">
        <f>Table1[[#This Row],[Quantity]]*Table1[[#This Row],[Unit Price]]</f>
        <v>1425</v>
      </c>
      <c r="N322" s="3">
        <f>Table1[[#This Row],[Revenue]]*Table1[[#This Row],[Cost Percentage]]</f>
        <v>997.49999999999989</v>
      </c>
      <c r="O322" s="3">
        <f>Table1[[#This Row],[Revenue]]-Table1[[#This Row],[Cost]]</f>
        <v>427.50000000000011</v>
      </c>
      <c r="P322" s="3">
        <f>_xlfn.XLOOKUP(Table1[[#This Row],[Product Name]],cost[Product Name],cost[Cost Percentage])</f>
        <v>0.7</v>
      </c>
      <c r="Q322" t="s">
        <v>14</v>
      </c>
      <c r="R322" t="s">
        <v>551</v>
      </c>
      <c r="S322" t="s">
        <v>46</v>
      </c>
    </row>
    <row r="323" spans="1:19" x14ac:dyDescent="0.35">
      <c r="A323">
        <v>322</v>
      </c>
      <c r="B323" t="s">
        <v>368</v>
      </c>
      <c r="C323" t="s">
        <v>21</v>
      </c>
      <c r="D323" t="s">
        <v>54</v>
      </c>
      <c r="E323" s="2">
        <v>45793</v>
      </c>
      <c r="F323" s="2" t="str">
        <f>TEXT(Table1[[#This Row],[Order Date]],"YYYY")</f>
        <v>2025</v>
      </c>
      <c r="G323" s="2" t="str">
        <f>TEXT(Table1[[#This Row],[Order Date]],"MMM")</f>
        <v>May</v>
      </c>
      <c r="H323" s="2" t="str">
        <f>TEXT(Table1[[#This Row],[Order Date]],"DDD")</f>
        <v>Fri</v>
      </c>
      <c r="I323" s="1">
        <v>45799</v>
      </c>
      <c r="J323" s="4">
        <f>_xlfn.DAYS(Table1[[#This Row],[Delivered Date]],Table1[[#This Row],[Order Date]])</f>
        <v>6</v>
      </c>
      <c r="K323" s="3">
        <v>434</v>
      </c>
      <c r="L323">
        <v>10</v>
      </c>
      <c r="M323" s="3">
        <f>Table1[[#This Row],[Quantity]]*Table1[[#This Row],[Unit Price]]</f>
        <v>4340</v>
      </c>
      <c r="N323" s="3">
        <f>Table1[[#This Row],[Revenue]]*Table1[[#This Row],[Cost Percentage]]</f>
        <v>3038</v>
      </c>
      <c r="O323" s="3">
        <f>Table1[[#This Row],[Revenue]]-Table1[[#This Row],[Cost]]</f>
        <v>1302</v>
      </c>
      <c r="P323" s="3">
        <f>_xlfn.XLOOKUP(Table1[[#This Row],[Product Name]],cost[Product Name],cost[Cost Percentage])</f>
        <v>0.7</v>
      </c>
      <c r="Q323" t="s">
        <v>14</v>
      </c>
      <c r="R323" t="s">
        <v>550</v>
      </c>
      <c r="S323" t="s">
        <v>15</v>
      </c>
    </row>
    <row r="324" spans="1:19" x14ac:dyDescent="0.35">
      <c r="A324">
        <v>323</v>
      </c>
      <c r="B324" t="s">
        <v>369</v>
      </c>
      <c r="C324" t="s">
        <v>21</v>
      </c>
      <c r="D324" t="s">
        <v>40</v>
      </c>
      <c r="E324" s="2">
        <v>45839</v>
      </c>
      <c r="F324" s="2" t="str">
        <f>TEXT(Table1[[#This Row],[Order Date]],"YYYY")</f>
        <v>2025</v>
      </c>
      <c r="G324" s="2" t="str">
        <f>TEXT(Table1[[#This Row],[Order Date]],"MMM")</f>
        <v>Jul</v>
      </c>
      <c r="H324" s="2" t="str">
        <f>TEXT(Table1[[#This Row],[Order Date]],"DDD")</f>
        <v>Tue</v>
      </c>
      <c r="I324" s="1">
        <v>45845</v>
      </c>
      <c r="J324" s="4">
        <f>_xlfn.DAYS(Table1[[#This Row],[Delivered Date]],Table1[[#This Row],[Order Date]])</f>
        <v>6</v>
      </c>
      <c r="K324" s="3">
        <v>195</v>
      </c>
      <c r="L324">
        <v>7</v>
      </c>
      <c r="M324" s="3">
        <f>Table1[[#This Row],[Quantity]]*Table1[[#This Row],[Unit Price]]</f>
        <v>1365</v>
      </c>
      <c r="N324" s="3">
        <f>Table1[[#This Row],[Revenue]]*Table1[[#This Row],[Cost Percentage]]</f>
        <v>887.25</v>
      </c>
      <c r="O324" s="3">
        <f>Table1[[#This Row],[Revenue]]-Table1[[#This Row],[Cost]]</f>
        <v>477.75</v>
      </c>
      <c r="P324" s="3">
        <f>_xlfn.XLOOKUP(Table1[[#This Row],[Product Name]],cost[Product Name],cost[Cost Percentage])</f>
        <v>0.65</v>
      </c>
      <c r="Q324" t="s">
        <v>14</v>
      </c>
      <c r="R324" t="s">
        <v>33</v>
      </c>
      <c r="S324" t="s">
        <v>46</v>
      </c>
    </row>
    <row r="325" spans="1:19" x14ac:dyDescent="0.35">
      <c r="A325">
        <v>324</v>
      </c>
      <c r="B325" t="s">
        <v>370</v>
      </c>
      <c r="C325" t="s">
        <v>31</v>
      </c>
      <c r="D325" t="s">
        <v>50</v>
      </c>
      <c r="E325" s="2">
        <v>45855</v>
      </c>
      <c r="F325" s="2" t="str">
        <f>TEXT(Table1[[#This Row],[Order Date]],"YYYY")</f>
        <v>2025</v>
      </c>
      <c r="G325" s="2" t="str">
        <f>TEXT(Table1[[#This Row],[Order Date]],"MMM")</f>
        <v>Jul</v>
      </c>
      <c r="H325" s="2" t="str">
        <f>TEXT(Table1[[#This Row],[Order Date]],"DDD")</f>
        <v>Thu</v>
      </c>
      <c r="I325" s="1">
        <v>45864</v>
      </c>
      <c r="J325" s="4">
        <f>_xlfn.DAYS(Table1[[#This Row],[Delivered Date]],Table1[[#This Row],[Order Date]])</f>
        <v>9</v>
      </c>
      <c r="K325" s="3">
        <v>432</v>
      </c>
      <c r="L325">
        <v>4</v>
      </c>
      <c r="M325" s="3">
        <f>Table1[[#This Row],[Quantity]]*Table1[[#This Row],[Unit Price]]</f>
        <v>1728</v>
      </c>
      <c r="N325" s="3">
        <f>Table1[[#This Row],[Revenue]]*Table1[[#This Row],[Cost Percentage]]</f>
        <v>1209.5999999999999</v>
      </c>
      <c r="O325" s="3">
        <f>Table1[[#This Row],[Revenue]]-Table1[[#This Row],[Cost]]</f>
        <v>518.40000000000009</v>
      </c>
      <c r="P325" s="3">
        <f>_xlfn.XLOOKUP(Table1[[#This Row],[Product Name]],cost[Product Name],cost[Cost Percentage])</f>
        <v>0.7</v>
      </c>
      <c r="Q325" t="s">
        <v>14</v>
      </c>
      <c r="R325" t="s">
        <v>550</v>
      </c>
      <c r="S325" t="s">
        <v>15</v>
      </c>
    </row>
    <row r="326" spans="1:19" x14ac:dyDescent="0.35">
      <c r="A326">
        <v>325</v>
      </c>
      <c r="B326" t="s">
        <v>371</v>
      </c>
      <c r="C326" t="s">
        <v>12</v>
      </c>
      <c r="D326" t="s">
        <v>13</v>
      </c>
      <c r="E326" s="2">
        <v>45865</v>
      </c>
      <c r="F326" s="2" t="str">
        <f>TEXT(Table1[[#This Row],[Order Date]],"YYYY")</f>
        <v>2025</v>
      </c>
      <c r="G326" s="2" t="str">
        <f>TEXT(Table1[[#This Row],[Order Date]],"MMM")</f>
        <v>Jul</v>
      </c>
      <c r="H326" s="2" t="str">
        <f>TEXT(Table1[[#This Row],[Order Date]],"DDD")</f>
        <v>Sun</v>
      </c>
      <c r="I326" s="1">
        <v>45871</v>
      </c>
      <c r="J326" s="4">
        <f>_xlfn.DAYS(Table1[[#This Row],[Delivered Date]],Table1[[#This Row],[Order Date]])</f>
        <v>6</v>
      </c>
      <c r="K326" s="3">
        <v>708</v>
      </c>
      <c r="L326">
        <v>2</v>
      </c>
      <c r="M326" s="3">
        <f>Table1[[#This Row],[Quantity]]*Table1[[#This Row],[Unit Price]]</f>
        <v>1416</v>
      </c>
      <c r="N326" s="3">
        <f>Table1[[#This Row],[Revenue]]*Table1[[#This Row],[Cost Percentage]]</f>
        <v>1062</v>
      </c>
      <c r="O326" s="3">
        <f>Table1[[#This Row],[Revenue]]-Table1[[#This Row],[Cost]]</f>
        <v>354</v>
      </c>
      <c r="P326" s="3">
        <f>_xlfn.XLOOKUP(Table1[[#This Row],[Product Name]],cost[Product Name],cost[Cost Percentage])</f>
        <v>0.75</v>
      </c>
      <c r="Q326" t="s">
        <v>28</v>
      </c>
      <c r="R326" t="s">
        <v>33</v>
      </c>
      <c r="S326" t="s">
        <v>15</v>
      </c>
    </row>
    <row r="327" spans="1:19" x14ac:dyDescent="0.35">
      <c r="A327">
        <v>326</v>
      </c>
      <c r="B327" t="s">
        <v>372</v>
      </c>
      <c r="C327" t="s">
        <v>17</v>
      </c>
      <c r="D327" t="s">
        <v>44</v>
      </c>
      <c r="E327" s="2">
        <v>46008</v>
      </c>
      <c r="F327" s="2" t="str">
        <f>TEXT(Table1[[#This Row],[Order Date]],"YYYY")</f>
        <v>2025</v>
      </c>
      <c r="G327" s="2" t="str">
        <f>TEXT(Table1[[#This Row],[Order Date]],"MMM")</f>
        <v>Dec</v>
      </c>
      <c r="H327" s="2" t="str">
        <f>TEXT(Table1[[#This Row],[Order Date]],"DDD")</f>
        <v>Wed</v>
      </c>
      <c r="I327" s="1">
        <v>46017</v>
      </c>
      <c r="J327" s="4">
        <f>_xlfn.DAYS(Table1[[#This Row],[Delivered Date]],Table1[[#This Row],[Order Date]])</f>
        <v>9</v>
      </c>
      <c r="K327" s="3">
        <v>868</v>
      </c>
      <c r="L327">
        <v>3</v>
      </c>
      <c r="M327" s="3">
        <f>Table1[[#This Row],[Quantity]]*Table1[[#This Row],[Unit Price]]</f>
        <v>2604</v>
      </c>
      <c r="N327" s="3">
        <f>Table1[[#This Row],[Revenue]]*Table1[[#This Row],[Cost Percentage]]</f>
        <v>1562.3999999999999</v>
      </c>
      <c r="O327" s="3">
        <f>Table1[[#This Row],[Revenue]]-Table1[[#This Row],[Cost]]</f>
        <v>1041.6000000000001</v>
      </c>
      <c r="P327" s="3">
        <f>_xlfn.XLOOKUP(Table1[[#This Row],[Product Name]],cost[Product Name],cost[Cost Percentage])</f>
        <v>0.6</v>
      </c>
      <c r="Q327" t="s">
        <v>14</v>
      </c>
      <c r="R327" t="s">
        <v>549</v>
      </c>
      <c r="S327" t="s">
        <v>19</v>
      </c>
    </row>
    <row r="328" spans="1:19" x14ac:dyDescent="0.35">
      <c r="A328">
        <v>327</v>
      </c>
      <c r="B328" t="s">
        <v>373</v>
      </c>
      <c r="C328" t="s">
        <v>21</v>
      </c>
      <c r="D328" t="s">
        <v>83</v>
      </c>
      <c r="E328" s="2">
        <v>46007</v>
      </c>
      <c r="F328" s="2" t="str">
        <f>TEXT(Table1[[#This Row],[Order Date]],"YYYY")</f>
        <v>2025</v>
      </c>
      <c r="G328" s="2" t="str">
        <f>TEXT(Table1[[#This Row],[Order Date]],"MMM")</f>
        <v>Dec</v>
      </c>
      <c r="H328" s="2" t="str">
        <f>TEXT(Table1[[#This Row],[Order Date]],"DDD")</f>
        <v>Tue</v>
      </c>
      <c r="I328" s="1">
        <v>46018</v>
      </c>
      <c r="J328" s="4">
        <f>_xlfn.DAYS(Table1[[#This Row],[Delivered Date]],Table1[[#This Row],[Order Date]])</f>
        <v>11</v>
      </c>
      <c r="K328" s="3">
        <v>130</v>
      </c>
      <c r="L328">
        <v>1</v>
      </c>
      <c r="M328" s="3">
        <f>Table1[[#This Row],[Quantity]]*Table1[[#This Row],[Unit Price]]</f>
        <v>130</v>
      </c>
      <c r="N328" s="3">
        <f>Table1[[#This Row],[Revenue]]*Table1[[#This Row],[Cost Percentage]]</f>
        <v>104</v>
      </c>
      <c r="O328" s="3">
        <f>Table1[[#This Row],[Revenue]]-Table1[[#This Row],[Cost]]</f>
        <v>26</v>
      </c>
      <c r="P328" s="3">
        <f>_xlfn.XLOOKUP(Table1[[#This Row],[Product Name]],cost[Product Name],cost[Cost Percentage])</f>
        <v>0.8</v>
      </c>
      <c r="Q328" t="s">
        <v>28</v>
      </c>
      <c r="R328" t="s">
        <v>551</v>
      </c>
      <c r="S328" t="s">
        <v>15</v>
      </c>
    </row>
    <row r="329" spans="1:19" x14ac:dyDescent="0.35">
      <c r="A329">
        <v>328</v>
      </c>
      <c r="B329" t="s">
        <v>374</v>
      </c>
      <c r="C329" t="s">
        <v>21</v>
      </c>
      <c r="D329" t="s">
        <v>40</v>
      </c>
      <c r="E329" s="2">
        <v>46004</v>
      </c>
      <c r="F329" s="2" t="str">
        <f>TEXT(Table1[[#This Row],[Order Date]],"YYYY")</f>
        <v>2025</v>
      </c>
      <c r="G329" s="2" t="str">
        <f>TEXT(Table1[[#This Row],[Order Date]],"MMM")</f>
        <v>Dec</v>
      </c>
      <c r="H329" s="2" t="str">
        <f>TEXT(Table1[[#This Row],[Order Date]],"DDD")</f>
        <v>Sat</v>
      </c>
      <c r="I329" s="1">
        <v>46019</v>
      </c>
      <c r="J329" s="4">
        <f>_xlfn.DAYS(Table1[[#This Row],[Delivered Date]],Table1[[#This Row],[Order Date]])</f>
        <v>15</v>
      </c>
      <c r="K329" s="3">
        <v>744</v>
      </c>
      <c r="L329">
        <v>3</v>
      </c>
      <c r="M329" s="3">
        <f>Table1[[#This Row],[Quantity]]*Table1[[#This Row],[Unit Price]]</f>
        <v>2232</v>
      </c>
      <c r="N329" s="3">
        <f>Table1[[#This Row],[Revenue]]*Table1[[#This Row],[Cost Percentage]]</f>
        <v>1450.8</v>
      </c>
      <c r="O329" s="3">
        <f>Table1[[#This Row],[Revenue]]-Table1[[#This Row],[Cost]]</f>
        <v>781.2</v>
      </c>
      <c r="P329" s="3">
        <f>_xlfn.XLOOKUP(Table1[[#This Row],[Product Name]],cost[Product Name],cost[Cost Percentage])</f>
        <v>0.65</v>
      </c>
      <c r="Q329" t="s">
        <v>28</v>
      </c>
      <c r="R329" t="s">
        <v>547</v>
      </c>
      <c r="S329" t="s">
        <v>46</v>
      </c>
    </row>
    <row r="330" spans="1:19" x14ac:dyDescent="0.35">
      <c r="A330">
        <v>329</v>
      </c>
      <c r="B330" t="s">
        <v>375</v>
      </c>
      <c r="C330" t="s">
        <v>17</v>
      </c>
      <c r="D330" t="s">
        <v>56</v>
      </c>
      <c r="E330" s="2">
        <v>45760</v>
      </c>
      <c r="F330" s="2" t="str">
        <f>TEXT(Table1[[#This Row],[Order Date]],"YYYY")</f>
        <v>2025</v>
      </c>
      <c r="G330" s="2" t="str">
        <f>TEXT(Table1[[#This Row],[Order Date]],"MMM")</f>
        <v>Apr</v>
      </c>
      <c r="H330" s="2" t="str">
        <f>TEXT(Table1[[#This Row],[Order Date]],"DDD")</f>
        <v>Sun</v>
      </c>
      <c r="I330" s="1">
        <v>45764</v>
      </c>
      <c r="J330" s="4">
        <f>_xlfn.DAYS(Table1[[#This Row],[Delivered Date]],Table1[[#This Row],[Order Date]])</f>
        <v>4</v>
      </c>
      <c r="K330" s="3">
        <v>62</v>
      </c>
      <c r="L330">
        <v>1</v>
      </c>
      <c r="M330" s="3">
        <f>Table1[[#This Row],[Quantity]]*Table1[[#This Row],[Unit Price]]</f>
        <v>62</v>
      </c>
      <c r="N330" s="3">
        <f>Table1[[#This Row],[Revenue]]*Table1[[#This Row],[Cost Percentage]]</f>
        <v>34.1</v>
      </c>
      <c r="O330" s="3">
        <f>Table1[[#This Row],[Revenue]]-Table1[[#This Row],[Cost]]</f>
        <v>27.9</v>
      </c>
      <c r="P330" s="3">
        <f>_xlfn.XLOOKUP(Table1[[#This Row],[Product Name]],cost[Product Name],cost[Cost Percentage])</f>
        <v>0.55000000000000004</v>
      </c>
      <c r="Q330" t="s">
        <v>28</v>
      </c>
      <c r="R330" t="s">
        <v>33</v>
      </c>
      <c r="S330" t="s">
        <v>15</v>
      </c>
    </row>
    <row r="331" spans="1:19" x14ac:dyDescent="0.35">
      <c r="A331">
        <v>330</v>
      </c>
      <c r="B331" t="s">
        <v>376</v>
      </c>
      <c r="C331" t="s">
        <v>31</v>
      </c>
      <c r="D331" t="s">
        <v>42</v>
      </c>
      <c r="E331" s="2">
        <v>45887</v>
      </c>
      <c r="F331" s="2" t="str">
        <f>TEXT(Table1[[#This Row],[Order Date]],"YYYY")</f>
        <v>2025</v>
      </c>
      <c r="G331" s="2" t="str">
        <f>TEXT(Table1[[#This Row],[Order Date]],"MMM")</f>
        <v>Aug</v>
      </c>
      <c r="H331" s="2" t="str">
        <f>TEXT(Table1[[#This Row],[Order Date]],"DDD")</f>
        <v>Mon</v>
      </c>
      <c r="I331" s="1">
        <v>45896</v>
      </c>
      <c r="J331" s="4">
        <f>_xlfn.DAYS(Table1[[#This Row],[Delivered Date]],Table1[[#This Row],[Order Date]])</f>
        <v>9</v>
      </c>
      <c r="K331" s="3">
        <v>385</v>
      </c>
      <c r="L331">
        <v>9</v>
      </c>
      <c r="M331" s="3">
        <f>Table1[[#This Row],[Quantity]]*Table1[[#This Row],[Unit Price]]</f>
        <v>3465</v>
      </c>
      <c r="N331" s="3">
        <f>Table1[[#This Row],[Revenue]]*Table1[[#This Row],[Cost Percentage]]</f>
        <v>2252.25</v>
      </c>
      <c r="O331" s="3">
        <f>Table1[[#This Row],[Revenue]]-Table1[[#This Row],[Cost]]</f>
        <v>1212.75</v>
      </c>
      <c r="P331" s="3">
        <f>_xlfn.XLOOKUP(Table1[[#This Row],[Product Name]],cost[Product Name],cost[Cost Percentage])</f>
        <v>0.65</v>
      </c>
      <c r="Q331" t="s">
        <v>28</v>
      </c>
      <c r="R331" t="s">
        <v>33</v>
      </c>
      <c r="S331" t="s">
        <v>29</v>
      </c>
    </row>
    <row r="332" spans="1:19" x14ac:dyDescent="0.35">
      <c r="A332">
        <v>331</v>
      </c>
      <c r="B332" t="s">
        <v>377</v>
      </c>
      <c r="C332" t="s">
        <v>21</v>
      </c>
      <c r="D332" t="s">
        <v>40</v>
      </c>
      <c r="E332" s="2">
        <v>46003</v>
      </c>
      <c r="F332" s="2" t="str">
        <f>TEXT(Table1[[#This Row],[Order Date]],"YYYY")</f>
        <v>2025</v>
      </c>
      <c r="G332" s="2" t="str">
        <f>TEXT(Table1[[#This Row],[Order Date]],"MMM")</f>
        <v>Dec</v>
      </c>
      <c r="H332" s="2" t="str">
        <f>TEXT(Table1[[#This Row],[Order Date]],"DDD")</f>
        <v>Fri</v>
      </c>
      <c r="I332" s="1">
        <v>46004</v>
      </c>
      <c r="J332" s="4">
        <f>_xlfn.DAYS(Table1[[#This Row],[Delivered Date]],Table1[[#This Row],[Order Date]])</f>
        <v>1</v>
      </c>
      <c r="K332" s="3">
        <v>465</v>
      </c>
      <c r="L332">
        <v>5</v>
      </c>
      <c r="M332" s="3">
        <f>Table1[[#This Row],[Quantity]]*Table1[[#This Row],[Unit Price]]</f>
        <v>2325</v>
      </c>
      <c r="N332" s="3">
        <f>Table1[[#This Row],[Revenue]]*Table1[[#This Row],[Cost Percentage]]</f>
        <v>1511.25</v>
      </c>
      <c r="O332" s="3">
        <f>Table1[[#This Row],[Revenue]]-Table1[[#This Row],[Cost]]</f>
        <v>813.75</v>
      </c>
      <c r="P332" s="3">
        <f>_xlfn.XLOOKUP(Table1[[#This Row],[Product Name]],cost[Product Name],cost[Cost Percentage])</f>
        <v>0.65</v>
      </c>
      <c r="Q332" t="s">
        <v>14</v>
      </c>
      <c r="R332" t="s">
        <v>33</v>
      </c>
      <c r="S332" t="s">
        <v>15</v>
      </c>
    </row>
    <row r="333" spans="1:19" x14ac:dyDescent="0.35">
      <c r="A333">
        <v>332</v>
      </c>
      <c r="B333" t="s">
        <v>378</v>
      </c>
      <c r="C333" t="s">
        <v>12</v>
      </c>
      <c r="D333" t="s">
        <v>36</v>
      </c>
      <c r="E333" s="2">
        <v>45762</v>
      </c>
      <c r="F333" s="2" t="str">
        <f>TEXT(Table1[[#This Row],[Order Date]],"YYYY")</f>
        <v>2025</v>
      </c>
      <c r="G333" s="2" t="str">
        <f>TEXT(Table1[[#This Row],[Order Date]],"MMM")</f>
        <v>Apr</v>
      </c>
      <c r="H333" s="2" t="str">
        <f>TEXT(Table1[[#This Row],[Order Date]],"DDD")</f>
        <v>Tue</v>
      </c>
      <c r="I333" s="1">
        <v>45767</v>
      </c>
      <c r="J333" s="4">
        <f>_xlfn.DAYS(Table1[[#This Row],[Delivered Date]],Table1[[#This Row],[Order Date]])</f>
        <v>5</v>
      </c>
      <c r="K333" s="3">
        <v>280</v>
      </c>
      <c r="L333">
        <v>2</v>
      </c>
      <c r="M333" s="3">
        <f>Table1[[#This Row],[Quantity]]*Table1[[#This Row],[Unit Price]]</f>
        <v>560</v>
      </c>
      <c r="N333" s="3">
        <f>Table1[[#This Row],[Revenue]]*Table1[[#This Row],[Cost Percentage]]</f>
        <v>448</v>
      </c>
      <c r="O333" s="3">
        <f>Table1[[#This Row],[Revenue]]-Table1[[#This Row],[Cost]]</f>
        <v>112</v>
      </c>
      <c r="P333" s="3">
        <f>_xlfn.XLOOKUP(Table1[[#This Row],[Product Name]],cost[Product Name],cost[Cost Percentage])</f>
        <v>0.8</v>
      </c>
      <c r="Q333" t="s">
        <v>14</v>
      </c>
      <c r="R333" t="s">
        <v>33</v>
      </c>
      <c r="S333" t="s">
        <v>19</v>
      </c>
    </row>
    <row r="334" spans="1:19" x14ac:dyDescent="0.35">
      <c r="A334">
        <v>333</v>
      </c>
      <c r="B334" t="s">
        <v>379</v>
      </c>
      <c r="C334" t="s">
        <v>17</v>
      </c>
      <c r="D334" t="s">
        <v>64</v>
      </c>
      <c r="E334" s="2">
        <v>45722</v>
      </c>
      <c r="F334" s="2" t="str">
        <f>TEXT(Table1[[#This Row],[Order Date]],"YYYY")</f>
        <v>2025</v>
      </c>
      <c r="G334" s="2" t="str">
        <f>TEXT(Table1[[#This Row],[Order Date]],"MMM")</f>
        <v>Mar</v>
      </c>
      <c r="H334" s="2" t="str">
        <f>TEXT(Table1[[#This Row],[Order Date]],"DDD")</f>
        <v>Thu</v>
      </c>
      <c r="I334" s="1">
        <v>45732</v>
      </c>
      <c r="J334" s="4">
        <f>_xlfn.DAYS(Table1[[#This Row],[Delivered Date]],Table1[[#This Row],[Order Date]])</f>
        <v>10</v>
      </c>
      <c r="K334" s="3">
        <v>536</v>
      </c>
      <c r="L334">
        <v>5</v>
      </c>
      <c r="M334" s="3">
        <f>Table1[[#This Row],[Quantity]]*Table1[[#This Row],[Unit Price]]</f>
        <v>2680</v>
      </c>
      <c r="N334" s="3">
        <f>Table1[[#This Row],[Revenue]]*Table1[[#This Row],[Cost Percentage]]</f>
        <v>1340</v>
      </c>
      <c r="O334" s="3">
        <f>Table1[[#This Row],[Revenue]]-Table1[[#This Row],[Cost]]</f>
        <v>1340</v>
      </c>
      <c r="P334" s="3">
        <f>_xlfn.XLOOKUP(Table1[[#This Row],[Product Name]],cost[Product Name],cost[Cost Percentage])</f>
        <v>0.5</v>
      </c>
      <c r="Q334" t="s">
        <v>28</v>
      </c>
      <c r="R334" t="s">
        <v>547</v>
      </c>
      <c r="S334" t="s">
        <v>46</v>
      </c>
    </row>
    <row r="335" spans="1:19" x14ac:dyDescent="0.35">
      <c r="A335">
        <v>334</v>
      </c>
      <c r="B335" t="s">
        <v>380</v>
      </c>
      <c r="C335" t="s">
        <v>21</v>
      </c>
      <c r="D335" t="s">
        <v>83</v>
      </c>
      <c r="E335" s="2">
        <v>45945</v>
      </c>
      <c r="F335" s="2" t="str">
        <f>TEXT(Table1[[#This Row],[Order Date]],"YYYY")</f>
        <v>2025</v>
      </c>
      <c r="G335" s="2" t="str">
        <f>TEXT(Table1[[#This Row],[Order Date]],"MMM")</f>
        <v>Oct</v>
      </c>
      <c r="H335" s="2" t="str">
        <f>TEXT(Table1[[#This Row],[Order Date]],"DDD")</f>
        <v>Wed</v>
      </c>
      <c r="I335" s="1">
        <v>45949</v>
      </c>
      <c r="J335" s="4">
        <f>_xlfn.DAYS(Table1[[#This Row],[Delivered Date]],Table1[[#This Row],[Order Date]])</f>
        <v>4</v>
      </c>
      <c r="K335" s="3">
        <v>754</v>
      </c>
      <c r="L335">
        <v>9</v>
      </c>
      <c r="M335" s="3">
        <f>Table1[[#This Row],[Quantity]]*Table1[[#This Row],[Unit Price]]</f>
        <v>6786</v>
      </c>
      <c r="N335" s="3">
        <f>Table1[[#This Row],[Revenue]]*Table1[[#This Row],[Cost Percentage]]</f>
        <v>5428.8</v>
      </c>
      <c r="O335" s="3">
        <f>Table1[[#This Row],[Revenue]]-Table1[[#This Row],[Cost]]</f>
        <v>1357.1999999999998</v>
      </c>
      <c r="P335" s="3">
        <f>_xlfn.XLOOKUP(Table1[[#This Row],[Product Name]],cost[Product Name],cost[Cost Percentage])</f>
        <v>0.8</v>
      </c>
      <c r="Q335" t="s">
        <v>14</v>
      </c>
      <c r="R335" t="s">
        <v>550</v>
      </c>
      <c r="S335" t="s">
        <v>29</v>
      </c>
    </row>
    <row r="336" spans="1:19" x14ac:dyDescent="0.35">
      <c r="A336">
        <v>335</v>
      </c>
      <c r="B336" t="s">
        <v>381</v>
      </c>
      <c r="C336" t="s">
        <v>24</v>
      </c>
      <c r="D336" t="s">
        <v>38</v>
      </c>
      <c r="E336" s="2">
        <v>45878</v>
      </c>
      <c r="F336" s="2" t="str">
        <f>TEXT(Table1[[#This Row],[Order Date]],"YYYY")</f>
        <v>2025</v>
      </c>
      <c r="G336" s="2" t="str">
        <f>TEXT(Table1[[#This Row],[Order Date]],"MMM")</f>
        <v>Aug</v>
      </c>
      <c r="H336" s="2" t="str">
        <f>TEXT(Table1[[#This Row],[Order Date]],"DDD")</f>
        <v>Sat</v>
      </c>
      <c r="I336" s="1">
        <v>45883</v>
      </c>
      <c r="J336" s="4">
        <f>_xlfn.DAYS(Table1[[#This Row],[Delivered Date]],Table1[[#This Row],[Order Date]])</f>
        <v>5</v>
      </c>
      <c r="K336" s="3">
        <v>292</v>
      </c>
      <c r="L336">
        <v>5</v>
      </c>
      <c r="M336" s="3">
        <f>Table1[[#This Row],[Quantity]]*Table1[[#This Row],[Unit Price]]</f>
        <v>1460</v>
      </c>
      <c r="N336" s="3">
        <f>Table1[[#This Row],[Revenue]]*Table1[[#This Row],[Cost Percentage]]</f>
        <v>730</v>
      </c>
      <c r="O336" s="3">
        <f>Table1[[#This Row],[Revenue]]-Table1[[#This Row],[Cost]]</f>
        <v>730</v>
      </c>
      <c r="P336" s="3">
        <f>_xlfn.XLOOKUP(Table1[[#This Row],[Product Name]],cost[Product Name],cost[Cost Percentage])</f>
        <v>0.5</v>
      </c>
      <c r="Q336" t="s">
        <v>28</v>
      </c>
      <c r="R336" t="s">
        <v>33</v>
      </c>
      <c r="S336" t="s">
        <v>29</v>
      </c>
    </row>
    <row r="337" spans="1:19" x14ac:dyDescent="0.35">
      <c r="A337">
        <v>336</v>
      </c>
      <c r="B337" t="s">
        <v>382</v>
      </c>
      <c r="C337" t="s">
        <v>31</v>
      </c>
      <c r="D337" t="s">
        <v>76</v>
      </c>
      <c r="E337" s="2">
        <v>45881</v>
      </c>
      <c r="F337" s="2" t="str">
        <f>TEXT(Table1[[#This Row],[Order Date]],"YYYY")</f>
        <v>2025</v>
      </c>
      <c r="G337" s="2" t="str">
        <f>TEXT(Table1[[#This Row],[Order Date]],"MMM")</f>
        <v>Aug</v>
      </c>
      <c r="H337" s="2" t="str">
        <f>TEXT(Table1[[#This Row],[Order Date]],"DDD")</f>
        <v>Tue</v>
      </c>
      <c r="I337" s="1">
        <v>45890</v>
      </c>
      <c r="J337" s="4">
        <f>_xlfn.DAYS(Table1[[#This Row],[Delivered Date]],Table1[[#This Row],[Order Date]])</f>
        <v>9</v>
      </c>
      <c r="K337" s="3">
        <v>521</v>
      </c>
      <c r="L337">
        <v>1</v>
      </c>
      <c r="M337" s="3">
        <f>Table1[[#This Row],[Quantity]]*Table1[[#This Row],[Unit Price]]</f>
        <v>521</v>
      </c>
      <c r="N337" s="3">
        <f>Table1[[#This Row],[Revenue]]*Table1[[#This Row],[Cost Percentage]]</f>
        <v>390.75</v>
      </c>
      <c r="O337" s="3">
        <f>Table1[[#This Row],[Revenue]]-Table1[[#This Row],[Cost]]</f>
        <v>130.25</v>
      </c>
      <c r="P337" s="3">
        <f>_xlfn.XLOOKUP(Table1[[#This Row],[Product Name]],cost[Product Name],cost[Cost Percentage])</f>
        <v>0.75</v>
      </c>
      <c r="Q337" t="s">
        <v>28</v>
      </c>
      <c r="R337" t="s">
        <v>547</v>
      </c>
      <c r="S337" t="s">
        <v>46</v>
      </c>
    </row>
    <row r="338" spans="1:19" x14ac:dyDescent="0.35">
      <c r="A338">
        <v>337</v>
      </c>
      <c r="B338" t="s">
        <v>383</v>
      </c>
      <c r="C338" t="s">
        <v>17</v>
      </c>
      <c r="D338" t="s">
        <v>56</v>
      </c>
      <c r="E338" s="2">
        <v>46000</v>
      </c>
      <c r="F338" s="2" t="str">
        <f>TEXT(Table1[[#This Row],[Order Date]],"YYYY")</f>
        <v>2025</v>
      </c>
      <c r="G338" s="2" t="str">
        <f>TEXT(Table1[[#This Row],[Order Date]],"MMM")</f>
        <v>Dec</v>
      </c>
      <c r="H338" s="2" t="str">
        <f>TEXT(Table1[[#This Row],[Order Date]],"DDD")</f>
        <v>Tue</v>
      </c>
      <c r="I338" s="1">
        <v>46001</v>
      </c>
      <c r="J338" s="4">
        <f>_xlfn.DAYS(Table1[[#This Row],[Delivered Date]],Table1[[#This Row],[Order Date]])</f>
        <v>1</v>
      </c>
      <c r="K338" s="3">
        <v>630</v>
      </c>
      <c r="L338">
        <v>5</v>
      </c>
      <c r="M338" s="3">
        <f>Table1[[#This Row],[Quantity]]*Table1[[#This Row],[Unit Price]]</f>
        <v>3150</v>
      </c>
      <c r="N338" s="3">
        <f>Table1[[#This Row],[Revenue]]*Table1[[#This Row],[Cost Percentage]]</f>
        <v>1732.5000000000002</v>
      </c>
      <c r="O338" s="3">
        <f>Table1[[#This Row],[Revenue]]-Table1[[#This Row],[Cost]]</f>
        <v>1417.4999999999998</v>
      </c>
      <c r="P338" s="3">
        <f>_xlfn.XLOOKUP(Table1[[#This Row],[Product Name]],cost[Product Name],cost[Cost Percentage])</f>
        <v>0.55000000000000004</v>
      </c>
      <c r="Q338" t="s">
        <v>14</v>
      </c>
      <c r="R338" t="s">
        <v>551</v>
      </c>
      <c r="S338" t="s">
        <v>46</v>
      </c>
    </row>
    <row r="339" spans="1:19" x14ac:dyDescent="0.35">
      <c r="A339">
        <v>338</v>
      </c>
      <c r="B339" t="s">
        <v>384</v>
      </c>
      <c r="C339" t="s">
        <v>17</v>
      </c>
      <c r="D339" t="s">
        <v>64</v>
      </c>
      <c r="E339" s="2">
        <v>45775</v>
      </c>
      <c r="F339" s="2" t="str">
        <f>TEXT(Table1[[#This Row],[Order Date]],"YYYY")</f>
        <v>2025</v>
      </c>
      <c r="G339" s="2" t="str">
        <f>TEXT(Table1[[#This Row],[Order Date]],"MMM")</f>
        <v>Apr</v>
      </c>
      <c r="H339" s="2" t="str">
        <f>TEXT(Table1[[#This Row],[Order Date]],"DDD")</f>
        <v>Mon</v>
      </c>
      <c r="I339" s="1">
        <v>45778</v>
      </c>
      <c r="J339" s="4">
        <f>_xlfn.DAYS(Table1[[#This Row],[Delivered Date]],Table1[[#This Row],[Order Date]])</f>
        <v>3</v>
      </c>
      <c r="K339" s="3">
        <v>678</v>
      </c>
      <c r="L339">
        <v>10</v>
      </c>
      <c r="M339" s="3">
        <f>Table1[[#This Row],[Quantity]]*Table1[[#This Row],[Unit Price]]</f>
        <v>6780</v>
      </c>
      <c r="N339" s="3">
        <f>Table1[[#This Row],[Revenue]]*Table1[[#This Row],[Cost Percentage]]</f>
        <v>3390</v>
      </c>
      <c r="O339" s="3">
        <f>Table1[[#This Row],[Revenue]]-Table1[[#This Row],[Cost]]</f>
        <v>3390</v>
      </c>
      <c r="P339" s="3">
        <f>_xlfn.XLOOKUP(Table1[[#This Row],[Product Name]],cost[Product Name],cost[Cost Percentage])</f>
        <v>0.5</v>
      </c>
      <c r="Q339" t="s">
        <v>14</v>
      </c>
      <c r="R339" t="s">
        <v>550</v>
      </c>
      <c r="S339" t="s">
        <v>46</v>
      </c>
    </row>
    <row r="340" spans="1:19" x14ac:dyDescent="0.35">
      <c r="A340">
        <v>339</v>
      </c>
      <c r="B340" t="s">
        <v>385</v>
      </c>
      <c r="C340" t="s">
        <v>17</v>
      </c>
      <c r="D340" t="s">
        <v>64</v>
      </c>
      <c r="E340" s="2">
        <v>45834</v>
      </c>
      <c r="F340" s="2" t="str">
        <f>TEXT(Table1[[#This Row],[Order Date]],"YYYY")</f>
        <v>2025</v>
      </c>
      <c r="G340" s="2" t="str">
        <f>TEXT(Table1[[#This Row],[Order Date]],"MMM")</f>
        <v>Jun</v>
      </c>
      <c r="H340" s="2" t="str">
        <f>TEXT(Table1[[#This Row],[Order Date]],"DDD")</f>
        <v>Thu</v>
      </c>
      <c r="I340" s="1">
        <v>45842</v>
      </c>
      <c r="J340" s="4">
        <f>_xlfn.DAYS(Table1[[#This Row],[Delivered Date]],Table1[[#This Row],[Order Date]])</f>
        <v>8</v>
      </c>
      <c r="K340" s="3">
        <v>569</v>
      </c>
      <c r="L340">
        <v>7</v>
      </c>
      <c r="M340" s="3">
        <f>Table1[[#This Row],[Quantity]]*Table1[[#This Row],[Unit Price]]</f>
        <v>3983</v>
      </c>
      <c r="N340" s="3">
        <f>Table1[[#This Row],[Revenue]]*Table1[[#This Row],[Cost Percentage]]</f>
        <v>1991.5</v>
      </c>
      <c r="O340" s="3">
        <f>Table1[[#This Row],[Revenue]]-Table1[[#This Row],[Cost]]</f>
        <v>1991.5</v>
      </c>
      <c r="P340" s="3">
        <f>_xlfn.XLOOKUP(Table1[[#This Row],[Product Name]],cost[Product Name],cost[Cost Percentage])</f>
        <v>0.5</v>
      </c>
      <c r="Q340" t="s">
        <v>14</v>
      </c>
      <c r="R340" t="s">
        <v>550</v>
      </c>
      <c r="S340" t="s">
        <v>46</v>
      </c>
    </row>
    <row r="341" spans="1:19" x14ac:dyDescent="0.35">
      <c r="A341">
        <v>340</v>
      </c>
      <c r="B341" t="s">
        <v>386</v>
      </c>
      <c r="C341" t="s">
        <v>24</v>
      </c>
      <c r="D341" t="s">
        <v>38</v>
      </c>
      <c r="E341" s="2">
        <v>45988</v>
      </c>
      <c r="F341" s="2" t="str">
        <f>TEXT(Table1[[#This Row],[Order Date]],"YYYY")</f>
        <v>2025</v>
      </c>
      <c r="G341" s="2" t="str">
        <f>TEXT(Table1[[#This Row],[Order Date]],"MMM")</f>
        <v>Nov</v>
      </c>
      <c r="H341" s="2" t="str">
        <f>TEXT(Table1[[#This Row],[Order Date]],"DDD")</f>
        <v>Thu</v>
      </c>
      <c r="I341" s="1">
        <v>45994</v>
      </c>
      <c r="J341" s="4">
        <f>_xlfn.DAYS(Table1[[#This Row],[Delivered Date]],Table1[[#This Row],[Order Date]])</f>
        <v>6</v>
      </c>
      <c r="K341" s="3">
        <v>185</v>
      </c>
      <c r="L341">
        <v>9</v>
      </c>
      <c r="M341" s="3">
        <f>Table1[[#This Row],[Quantity]]*Table1[[#This Row],[Unit Price]]</f>
        <v>1665</v>
      </c>
      <c r="N341" s="3">
        <f>Table1[[#This Row],[Revenue]]*Table1[[#This Row],[Cost Percentage]]</f>
        <v>832.5</v>
      </c>
      <c r="O341" s="3">
        <f>Table1[[#This Row],[Revenue]]-Table1[[#This Row],[Cost]]</f>
        <v>832.5</v>
      </c>
      <c r="P341" s="3">
        <f>_xlfn.XLOOKUP(Table1[[#This Row],[Product Name]],cost[Product Name],cost[Cost Percentage])</f>
        <v>0.5</v>
      </c>
      <c r="Q341" t="s">
        <v>28</v>
      </c>
      <c r="R341" t="s">
        <v>551</v>
      </c>
      <c r="S341" t="s">
        <v>15</v>
      </c>
    </row>
    <row r="342" spans="1:19" x14ac:dyDescent="0.35">
      <c r="A342">
        <v>341</v>
      </c>
      <c r="B342" t="s">
        <v>387</v>
      </c>
      <c r="C342" t="s">
        <v>21</v>
      </c>
      <c r="D342" t="s">
        <v>83</v>
      </c>
      <c r="E342" s="2">
        <v>45710</v>
      </c>
      <c r="F342" s="2" t="str">
        <f>TEXT(Table1[[#This Row],[Order Date]],"YYYY")</f>
        <v>2025</v>
      </c>
      <c r="G342" s="2" t="str">
        <f>TEXT(Table1[[#This Row],[Order Date]],"MMM")</f>
        <v>Feb</v>
      </c>
      <c r="H342" s="2" t="str">
        <f>TEXT(Table1[[#This Row],[Order Date]],"DDD")</f>
        <v>Sat</v>
      </c>
      <c r="I342" s="1">
        <v>45712</v>
      </c>
      <c r="J342" s="4">
        <f>_xlfn.DAYS(Table1[[#This Row],[Delivered Date]],Table1[[#This Row],[Order Date]])</f>
        <v>2</v>
      </c>
      <c r="K342" s="3">
        <v>405</v>
      </c>
      <c r="L342">
        <v>8</v>
      </c>
      <c r="M342" s="3">
        <f>Table1[[#This Row],[Quantity]]*Table1[[#This Row],[Unit Price]]</f>
        <v>3240</v>
      </c>
      <c r="N342" s="3">
        <f>Table1[[#This Row],[Revenue]]*Table1[[#This Row],[Cost Percentage]]</f>
        <v>2592</v>
      </c>
      <c r="O342" s="3">
        <f>Table1[[#This Row],[Revenue]]-Table1[[#This Row],[Cost]]</f>
        <v>648</v>
      </c>
      <c r="P342" s="3">
        <f>_xlfn.XLOOKUP(Table1[[#This Row],[Product Name]],cost[Product Name],cost[Cost Percentage])</f>
        <v>0.8</v>
      </c>
      <c r="Q342" t="s">
        <v>14</v>
      </c>
      <c r="R342" t="s">
        <v>547</v>
      </c>
      <c r="S342" t="s">
        <v>19</v>
      </c>
    </row>
    <row r="343" spans="1:19" x14ac:dyDescent="0.35">
      <c r="A343">
        <v>342</v>
      </c>
      <c r="B343" t="s">
        <v>388</v>
      </c>
      <c r="C343" t="s">
        <v>24</v>
      </c>
      <c r="D343" t="s">
        <v>38</v>
      </c>
      <c r="E343" s="2">
        <v>45757</v>
      </c>
      <c r="F343" s="2" t="str">
        <f>TEXT(Table1[[#This Row],[Order Date]],"YYYY")</f>
        <v>2025</v>
      </c>
      <c r="G343" s="2" t="str">
        <f>TEXT(Table1[[#This Row],[Order Date]],"MMM")</f>
        <v>Apr</v>
      </c>
      <c r="H343" s="2" t="str">
        <f>TEXT(Table1[[#This Row],[Order Date]],"DDD")</f>
        <v>Thu</v>
      </c>
      <c r="I343" s="1">
        <v>45765</v>
      </c>
      <c r="J343" s="4">
        <f>_xlfn.DAYS(Table1[[#This Row],[Delivered Date]],Table1[[#This Row],[Order Date]])</f>
        <v>8</v>
      </c>
      <c r="K343" s="3">
        <v>923</v>
      </c>
      <c r="L343">
        <v>10</v>
      </c>
      <c r="M343" s="3">
        <f>Table1[[#This Row],[Quantity]]*Table1[[#This Row],[Unit Price]]</f>
        <v>9230</v>
      </c>
      <c r="N343" s="3">
        <f>Table1[[#This Row],[Revenue]]*Table1[[#This Row],[Cost Percentage]]</f>
        <v>4615</v>
      </c>
      <c r="O343" s="3">
        <f>Table1[[#This Row],[Revenue]]-Table1[[#This Row],[Cost]]</f>
        <v>4615</v>
      </c>
      <c r="P343" s="3">
        <f>_xlfn.XLOOKUP(Table1[[#This Row],[Product Name]],cost[Product Name],cost[Cost Percentage])</f>
        <v>0.5</v>
      </c>
      <c r="Q343" t="s">
        <v>14</v>
      </c>
      <c r="R343" t="s">
        <v>549</v>
      </c>
      <c r="S343" t="s">
        <v>29</v>
      </c>
    </row>
    <row r="344" spans="1:19" x14ac:dyDescent="0.35">
      <c r="A344">
        <v>343</v>
      </c>
      <c r="B344" t="s">
        <v>389</v>
      </c>
      <c r="C344" t="s">
        <v>24</v>
      </c>
      <c r="D344" t="s">
        <v>25</v>
      </c>
      <c r="E344" s="2">
        <v>45811</v>
      </c>
      <c r="F344" s="2" t="str">
        <f>TEXT(Table1[[#This Row],[Order Date]],"YYYY")</f>
        <v>2025</v>
      </c>
      <c r="G344" s="2" t="str">
        <f>TEXT(Table1[[#This Row],[Order Date]],"MMM")</f>
        <v>Jun</v>
      </c>
      <c r="H344" s="2" t="str">
        <f>TEXT(Table1[[#This Row],[Order Date]],"DDD")</f>
        <v>Tue</v>
      </c>
      <c r="I344" s="1">
        <v>45815</v>
      </c>
      <c r="J344" s="4">
        <f>_xlfn.DAYS(Table1[[#This Row],[Delivered Date]],Table1[[#This Row],[Order Date]])</f>
        <v>4</v>
      </c>
      <c r="K344" s="3">
        <v>325</v>
      </c>
      <c r="L344">
        <v>10</v>
      </c>
      <c r="M344" s="3">
        <f>Table1[[#This Row],[Quantity]]*Table1[[#This Row],[Unit Price]]</f>
        <v>3250</v>
      </c>
      <c r="N344" s="3">
        <f>Table1[[#This Row],[Revenue]]*Table1[[#This Row],[Cost Percentage]]</f>
        <v>1787.5000000000002</v>
      </c>
      <c r="O344" s="3">
        <f>Table1[[#This Row],[Revenue]]-Table1[[#This Row],[Cost]]</f>
        <v>1462.4999999999998</v>
      </c>
      <c r="P344" s="3">
        <f>_xlfn.XLOOKUP(Table1[[#This Row],[Product Name]],cost[Product Name],cost[Cost Percentage])</f>
        <v>0.55000000000000004</v>
      </c>
      <c r="Q344" t="s">
        <v>28</v>
      </c>
      <c r="R344" t="s">
        <v>33</v>
      </c>
      <c r="S344" t="s">
        <v>46</v>
      </c>
    </row>
    <row r="345" spans="1:19" x14ac:dyDescent="0.35">
      <c r="A345">
        <v>344</v>
      </c>
      <c r="B345" t="s">
        <v>390</v>
      </c>
      <c r="C345" t="s">
        <v>24</v>
      </c>
      <c r="D345" t="s">
        <v>70</v>
      </c>
      <c r="E345" s="2">
        <v>45936</v>
      </c>
      <c r="F345" s="2" t="str">
        <f>TEXT(Table1[[#This Row],[Order Date]],"YYYY")</f>
        <v>2025</v>
      </c>
      <c r="G345" s="2" t="str">
        <f>TEXT(Table1[[#This Row],[Order Date]],"MMM")</f>
        <v>Oct</v>
      </c>
      <c r="H345" s="2" t="str">
        <f>TEXT(Table1[[#This Row],[Order Date]],"DDD")</f>
        <v>Mon</v>
      </c>
      <c r="I345" s="1">
        <v>45941</v>
      </c>
      <c r="J345" s="4">
        <f>_xlfn.DAYS(Table1[[#This Row],[Delivered Date]],Table1[[#This Row],[Order Date]])</f>
        <v>5</v>
      </c>
      <c r="K345" s="3">
        <v>564</v>
      </c>
      <c r="L345">
        <v>6</v>
      </c>
      <c r="M345" s="3">
        <f>Table1[[#This Row],[Quantity]]*Table1[[#This Row],[Unit Price]]</f>
        <v>3384</v>
      </c>
      <c r="N345" s="3">
        <f>Table1[[#This Row],[Revenue]]*Table1[[#This Row],[Cost Percentage]]</f>
        <v>1861.2</v>
      </c>
      <c r="O345" s="3">
        <f>Table1[[#This Row],[Revenue]]-Table1[[#This Row],[Cost]]</f>
        <v>1522.8</v>
      </c>
      <c r="P345" s="3">
        <f>_xlfn.XLOOKUP(Table1[[#This Row],[Product Name]],cost[Product Name],cost[Cost Percentage])</f>
        <v>0.55000000000000004</v>
      </c>
      <c r="Q345" t="s">
        <v>14</v>
      </c>
      <c r="R345" t="s">
        <v>551</v>
      </c>
      <c r="S345" t="s">
        <v>19</v>
      </c>
    </row>
    <row r="346" spans="1:19" x14ac:dyDescent="0.35">
      <c r="A346">
        <v>345</v>
      </c>
      <c r="B346" t="s">
        <v>391</v>
      </c>
      <c r="C346" t="s">
        <v>21</v>
      </c>
      <c r="D346" t="s">
        <v>54</v>
      </c>
      <c r="E346" s="2">
        <v>45829</v>
      </c>
      <c r="F346" s="2" t="str">
        <f>TEXT(Table1[[#This Row],[Order Date]],"YYYY")</f>
        <v>2025</v>
      </c>
      <c r="G346" s="2" t="str">
        <f>TEXT(Table1[[#This Row],[Order Date]],"MMM")</f>
        <v>Jun</v>
      </c>
      <c r="H346" s="2" t="str">
        <f>TEXT(Table1[[#This Row],[Order Date]],"DDD")</f>
        <v>Sat</v>
      </c>
      <c r="I346" s="1">
        <v>45836</v>
      </c>
      <c r="J346" s="4">
        <f>_xlfn.DAYS(Table1[[#This Row],[Delivered Date]],Table1[[#This Row],[Order Date]])</f>
        <v>7</v>
      </c>
      <c r="K346" s="3">
        <v>236</v>
      </c>
      <c r="L346">
        <v>2</v>
      </c>
      <c r="M346" s="3">
        <f>Table1[[#This Row],[Quantity]]*Table1[[#This Row],[Unit Price]]</f>
        <v>472</v>
      </c>
      <c r="N346" s="3">
        <f>Table1[[#This Row],[Revenue]]*Table1[[#This Row],[Cost Percentage]]</f>
        <v>330.4</v>
      </c>
      <c r="O346" s="3">
        <f>Table1[[#This Row],[Revenue]]-Table1[[#This Row],[Cost]]</f>
        <v>141.60000000000002</v>
      </c>
      <c r="P346" s="3">
        <f>_xlfn.XLOOKUP(Table1[[#This Row],[Product Name]],cost[Product Name],cost[Cost Percentage])</f>
        <v>0.7</v>
      </c>
      <c r="Q346" t="s">
        <v>28</v>
      </c>
      <c r="R346" t="s">
        <v>551</v>
      </c>
      <c r="S346" t="s">
        <v>15</v>
      </c>
    </row>
    <row r="347" spans="1:19" x14ac:dyDescent="0.35">
      <c r="A347">
        <v>346</v>
      </c>
      <c r="B347" t="s">
        <v>392</v>
      </c>
      <c r="C347" t="s">
        <v>21</v>
      </c>
      <c r="D347" t="s">
        <v>40</v>
      </c>
      <c r="E347" s="2">
        <v>45964</v>
      </c>
      <c r="F347" s="2" t="str">
        <f>TEXT(Table1[[#This Row],[Order Date]],"YYYY")</f>
        <v>2025</v>
      </c>
      <c r="G347" s="2" t="str">
        <f>TEXT(Table1[[#This Row],[Order Date]],"MMM")</f>
        <v>Nov</v>
      </c>
      <c r="H347" s="2" t="str">
        <f>TEXT(Table1[[#This Row],[Order Date]],"DDD")</f>
        <v>Mon</v>
      </c>
      <c r="I347" s="1">
        <v>45971</v>
      </c>
      <c r="J347" s="4">
        <f>_xlfn.DAYS(Table1[[#This Row],[Delivered Date]],Table1[[#This Row],[Order Date]])</f>
        <v>7</v>
      </c>
      <c r="K347" s="3">
        <v>741</v>
      </c>
      <c r="L347">
        <v>1</v>
      </c>
      <c r="M347" s="3">
        <f>Table1[[#This Row],[Quantity]]*Table1[[#This Row],[Unit Price]]</f>
        <v>741</v>
      </c>
      <c r="N347" s="3">
        <f>Table1[[#This Row],[Revenue]]*Table1[[#This Row],[Cost Percentage]]</f>
        <v>481.65000000000003</v>
      </c>
      <c r="O347" s="3">
        <f>Table1[[#This Row],[Revenue]]-Table1[[#This Row],[Cost]]</f>
        <v>259.34999999999997</v>
      </c>
      <c r="P347" s="3">
        <f>_xlfn.XLOOKUP(Table1[[#This Row],[Product Name]],cost[Product Name],cost[Cost Percentage])</f>
        <v>0.65</v>
      </c>
      <c r="Q347" t="s">
        <v>14</v>
      </c>
      <c r="R347" t="s">
        <v>549</v>
      </c>
      <c r="S347" t="s">
        <v>29</v>
      </c>
    </row>
    <row r="348" spans="1:19" x14ac:dyDescent="0.35">
      <c r="A348">
        <v>347</v>
      </c>
      <c r="B348" t="s">
        <v>393</v>
      </c>
      <c r="C348" t="s">
        <v>12</v>
      </c>
      <c r="D348" t="s">
        <v>27</v>
      </c>
      <c r="E348" s="2">
        <v>45911</v>
      </c>
      <c r="F348" s="2" t="str">
        <f>TEXT(Table1[[#This Row],[Order Date]],"YYYY")</f>
        <v>2025</v>
      </c>
      <c r="G348" s="2" t="str">
        <f>TEXT(Table1[[#This Row],[Order Date]],"MMM")</f>
        <v>Sep</v>
      </c>
      <c r="H348" s="2" t="str">
        <f>TEXT(Table1[[#This Row],[Order Date]],"DDD")</f>
        <v>Thu</v>
      </c>
      <c r="I348" s="1">
        <v>45917</v>
      </c>
      <c r="J348" s="4">
        <f>_xlfn.DAYS(Table1[[#This Row],[Delivered Date]],Table1[[#This Row],[Order Date]])</f>
        <v>6</v>
      </c>
      <c r="K348" s="3">
        <v>992</v>
      </c>
      <c r="L348">
        <v>6</v>
      </c>
      <c r="M348" s="3">
        <f>Table1[[#This Row],[Quantity]]*Table1[[#This Row],[Unit Price]]</f>
        <v>5952</v>
      </c>
      <c r="N348" s="3">
        <f>Table1[[#This Row],[Revenue]]*Table1[[#This Row],[Cost Percentage]]</f>
        <v>3868.8</v>
      </c>
      <c r="O348" s="3">
        <f>Table1[[#This Row],[Revenue]]-Table1[[#This Row],[Cost]]</f>
        <v>2083.1999999999998</v>
      </c>
      <c r="P348" s="3">
        <f>_xlfn.XLOOKUP(Table1[[#This Row],[Product Name]],cost[Product Name],cost[Cost Percentage])</f>
        <v>0.65</v>
      </c>
      <c r="Q348" t="s">
        <v>28</v>
      </c>
      <c r="R348" t="s">
        <v>549</v>
      </c>
      <c r="S348" t="s">
        <v>15</v>
      </c>
    </row>
    <row r="349" spans="1:19" x14ac:dyDescent="0.35">
      <c r="A349">
        <v>348</v>
      </c>
      <c r="B349" t="s">
        <v>394</v>
      </c>
      <c r="C349" t="s">
        <v>24</v>
      </c>
      <c r="D349" t="s">
        <v>25</v>
      </c>
      <c r="E349" s="2">
        <v>45920</v>
      </c>
      <c r="F349" s="2" t="str">
        <f>TEXT(Table1[[#This Row],[Order Date]],"YYYY")</f>
        <v>2025</v>
      </c>
      <c r="G349" s="2" t="str">
        <f>TEXT(Table1[[#This Row],[Order Date]],"MMM")</f>
        <v>Sep</v>
      </c>
      <c r="H349" s="2" t="str">
        <f>TEXT(Table1[[#This Row],[Order Date]],"DDD")</f>
        <v>Sat</v>
      </c>
      <c r="I349" s="1">
        <v>45921</v>
      </c>
      <c r="J349" s="4">
        <f>_xlfn.DAYS(Table1[[#This Row],[Delivered Date]],Table1[[#This Row],[Order Date]])</f>
        <v>1</v>
      </c>
      <c r="K349" s="3">
        <v>55</v>
      </c>
      <c r="L349">
        <v>5</v>
      </c>
      <c r="M349" s="3">
        <f>Table1[[#This Row],[Quantity]]*Table1[[#This Row],[Unit Price]]</f>
        <v>275</v>
      </c>
      <c r="N349" s="3">
        <f>Table1[[#This Row],[Revenue]]*Table1[[#This Row],[Cost Percentage]]</f>
        <v>151.25</v>
      </c>
      <c r="O349" s="3">
        <f>Table1[[#This Row],[Revenue]]-Table1[[#This Row],[Cost]]</f>
        <v>123.75</v>
      </c>
      <c r="P349" s="3">
        <f>_xlfn.XLOOKUP(Table1[[#This Row],[Product Name]],cost[Product Name],cost[Cost Percentage])</f>
        <v>0.55000000000000004</v>
      </c>
      <c r="Q349" t="s">
        <v>14</v>
      </c>
      <c r="R349" t="s">
        <v>551</v>
      </c>
      <c r="S349" t="s">
        <v>46</v>
      </c>
    </row>
    <row r="350" spans="1:19" x14ac:dyDescent="0.35">
      <c r="A350">
        <v>349</v>
      </c>
      <c r="B350" t="s">
        <v>395</v>
      </c>
      <c r="C350" t="s">
        <v>17</v>
      </c>
      <c r="D350" t="s">
        <v>56</v>
      </c>
      <c r="E350" s="2">
        <v>45742</v>
      </c>
      <c r="F350" s="2" t="str">
        <f>TEXT(Table1[[#This Row],[Order Date]],"YYYY")</f>
        <v>2025</v>
      </c>
      <c r="G350" s="2" t="str">
        <f>TEXT(Table1[[#This Row],[Order Date]],"MMM")</f>
        <v>Mar</v>
      </c>
      <c r="H350" s="2" t="str">
        <f>TEXT(Table1[[#This Row],[Order Date]],"DDD")</f>
        <v>Wed</v>
      </c>
      <c r="I350" s="1">
        <v>45751</v>
      </c>
      <c r="J350" s="4">
        <f>_xlfn.DAYS(Table1[[#This Row],[Delivered Date]],Table1[[#This Row],[Order Date]])</f>
        <v>9</v>
      </c>
      <c r="K350" s="3">
        <v>216</v>
      </c>
      <c r="L350">
        <v>7</v>
      </c>
      <c r="M350" s="3">
        <f>Table1[[#This Row],[Quantity]]*Table1[[#This Row],[Unit Price]]</f>
        <v>1512</v>
      </c>
      <c r="N350" s="3">
        <f>Table1[[#This Row],[Revenue]]*Table1[[#This Row],[Cost Percentage]]</f>
        <v>831.6</v>
      </c>
      <c r="O350" s="3">
        <f>Table1[[#This Row],[Revenue]]-Table1[[#This Row],[Cost]]</f>
        <v>680.4</v>
      </c>
      <c r="P350" s="3">
        <f>_xlfn.XLOOKUP(Table1[[#This Row],[Product Name]],cost[Product Name],cost[Cost Percentage])</f>
        <v>0.55000000000000004</v>
      </c>
      <c r="Q350" t="s">
        <v>28</v>
      </c>
      <c r="R350" t="s">
        <v>550</v>
      </c>
      <c r="S350" t="s">
        <v>19</v>
      </c>
    </row>
    <row r="351" spans="1:19" x14ac:dyDescent="0.35">
      <c r="A351">
        <v>350</v>
      </c>
      <c r="B351" t="s">
        <v>396</v>
      </c>
      <c r="C351" t="s">
        <v>21</v>
      </c>
      <c r="D351" t="s">
        <v>83</v>
      </c>
      <c r="E351" s="2">
        <v>46011</v>
      </c>
      <c r="F351" s="2" t="str">
        <f>TEXT(Table1[[#This Row],[Order Date]],"YYYY")</f>
        <v>2025</v>
      </c>
      <c r="G351" s="2" t="str">
        <f>TEXT(Table1[[#This Row],[Order Date]],"MMM")</f>
        <v>Dec</v>
      </c>
      <c r="H351" s="2" t="str">
        <f>TEXT(Table1[[#This Row],[Order Date]],"DDD")</f>
        <v>Sat</v>
      </c>
      <c r="I351" s="1">
        <v>46013</v>
      </c>
      <c r="J351" s="4">
        <f>_xlfn.DAYS(Table1[[#This Row],[Delivered Date]],Table1[[#This Row],[Order Date]])</f>
        <v>2</v>
      </c>
      <c r="K351" s="3">
        <v>375</v>
      </c>
      <c r="L351">
        <v>3</v>
      </c>
      <c r="M351" s="3">
        <f>Table1[[#This Row],[Quantity]]*Table1[[#This Row],[Unit Price]]</f>
        <v>1125</v>
      </c>
      <c r="N351" s="3">
        <f>Table1[[#This Row],[Revenue]]*Table1[[#This Row],[Cost Percentage]]</f>
        <v>900</v>
      </c>
      <c r="O351" s="3">
        <f>Table1[[#This Row],[Revenue]]-Table1[[#This Row],[Cost]]</f>
        <v>225</v>
      </c>
      <c r="P351" s="3">
        <f>_xlfn.XLOOKUP(Table1[[#This Row],[Product Name]],cost[Product Name],cost[Cost Percentage])</f>
        <v>0.8</v>
      </c>
      <c r="Q351" t="s">
        <v>28</v>
      </c>
      <c r="R351" t="s">
        <v>547</v>
      </c>
      <c r="S351" t="s">
        <v>29</v>
      </c>
    </row>
    <row r="352" spans="1:19" x14ac:dyDescent="0.35">
      <c r="A352">
        <v>351</v>
      </c>
      <c r="B352" t="s">
        <v>397</v>
      </c>
      <c r="C352" t="s">
        <v>21</v>
      </c>
      <c r="D352" t="s">
        <v>40</v>
      </c>
      <c r="E352" s="2">
        <v>45702</v>
      </c>
      <c r="F352" s="2" t="str">
        <f>TEXT(Table1[[#This Row],[Order Date]],"YYYY")</f>
        <v>2025</v>
      </c>
      <c r="G352" s="2" t="str">
        <f>TEXT(Table1[[#This Row],[Order Date]],"MMM")</f>
        <v>Feb</v>
      </c>
      <c r="H352" s="2" t="str">
        <f>TEXT(Table1[[#This Row],[Order Date]],"DDD")</f>
        <v>Fri</v>
      </c>
      <c r="I352" s="1">
        <v>45712</v>
      </c>
      <c r="J352" s="4">
        <f>_xlfn.DAYS(Table1[[#This Row],[Delivered Date]],Table1[[#This Row],[Order Date]])</f>
        <v>10</v>
      </c>
      <c r="K352" s="3">
        <v>503</v>
      </c>
      <c r="L352">
        <v>10</v>
      </c>
      <c r="M352" s="3">
        <f>Table1[[#This Row],[Quantity]]*Table1[[#This Row],[Unit Price]]</f>
        <v>5030</v>
      </c>
      <c r="N352" s="3">
        <f>Table1[[#This Row],[Revenue]]*Table1[[#This Row],[Cost Percentage]]</f>
        <v>3269.5</v>
      </c>
      <c r="O352" s="3">
        <f>Table1[[#This Row],[Revenue]]-Table1[[#This Row],[Cost]]</f>
        <v>1760.5</v>
      </c>
      <c r="P352" s="3">
        <f>_xlfn.XLOOKUP(Table1[[#This Row],[Product Name]],cost[Product Name],cost[Cost Percentage])</f>
        <v>0.65</v>
      </c>
      <c r="Q352" t="s">
        <v>28</v>
      </c>
      <c r="R352" t="s">
        <v>550</v>
      </c>
      <c r="S352" t="s">
        <v>46</v>
      </c>
    </row>
    <row r="353" spans="1:19" x14ac:dyDescent="0.35">
      <c r="A353">
        <v>352</v>
      </c>
      <c r="B353" t="s">
        <v>398</v>
      </c>
      <c r="C353" t="s">
        <v>24</v>
      </c>
      <c r="D353" t="s">
        <v>70</v>
      </c>
      <c r="E353" s="2">
        <v>45810</v>
      </c>
      <c r="F353" s="2" t="str">
        <f>TEXT(Table1[[#This Row],[Order Date]],"YYYY")</f>
        <v>2025</v>
      </c>
      <c r="G353" s="2" t="str">
        <f>TEXT(Table1[[#This Row],[Order Date]],"MMM")</f>
        <v>Jun</v>
      </c>
      <c r="H353" s="2" t="str">
        <f>TEXT(Table1[[#This Row],[Order Date]],"DDD")</f>
        <v>Mon</v>
      </c>
      <c r="I353" s="1">
        <v>45817</v>
      </c>
      <c r="J353" s="4">
        <f>_xlfn.DAYS(Table1[[#This Row],[Delivered Date]],Table1[[#This Row],[Order Date]])</f>
        <v>7</v>
      </c>
      <c r="K353" s="3">
        <v>974</v>
      </c>
      <c r="L353">
        <v>6</v>
      </c>
      <c r="M353" s="3">
        <f>Table1[[#This Row],[Quantity]]*Table1[[#This Row],[Unit Price]]</f>
        <v>5844</v>
      </c>
      <c r="N353" s="3">
        <f>Table1[[#This Row],[Revenue]]*Table1[[#This Row],[Cost Percentage]]</f>
        <v>3214.2000000000003</v>
      </c>
      <c r="O353" s="3">
        <f>Table1[[#This Row],[Revenue]]-Table1[[#This Row],[Cost]]</f>
        <v>2629.7999999999997</v>
      </c>
      <c r="P353" s="3">
        <f>_xlfn.XLOOKUP(Table1[[#This Row],[Product Name]],cost[Product Name],cost[Cost Percentage])</f>
        <v>0.55000000000000004</v>
      </c>
      <c r="Q353" t="s">
        <v>14</v>
      </c>
      <c r="R353" t="s">
        <v>549</v>
      </c>
      <c r="S353" t="s">
        <v>19</v>
      </c>
    </row>
    <row r="354" spans="1:19" x14ac:dyDescent="0.35">
      <c r="A354">
        <v>353</v>
      </c>
      <c r="B354" t="s">
        <v>399</v>
      </c>
      <c r="C354" t="s">
        <v>24</v>
      </c>
      <c r="D354" t="s">
        <v>25</v>
      </c>
      <c r="E354" s="2">
        <v>45863</v>
      </c>
      <c r="F354" s="2" t="str">
        <f>TEXT(Table1[[#This Row],[Order Date]],"YYYY")</f>
        <v>2025</v>
      </c>
      <c r="G354" s="2" t="str">
        <f>TEXT(Table1[[#This Row],[Order Date]],"MMM")</f>
        <v>Jul</v>
      </c>
      <c r="H354" s="2" t="str">
        <f>TEXT(Table1[[#This Row],[Order Date]],"DDD")</f>
        <v>Fri</v>
      </c>
      <c r="I354" s="1">
        <v>45870</v>
      </c>
      <c r="J354" s="4">
        <f>_xlfn.DAYS(Table1[[#This Row],[Delivered Date]],Table1[[#This Row],[Order Date]])</f>
        <v>7</v>
      </c>
      <c r="K354" s="3">
        <v>486</v>
      </c>
      <c r="L354">
        <v>3</v>
      </c>
      <c r="M354" s="3">
        <f>Table1[[#This Row],[Quantity]]*Table1[[#This Row],[Unit Price]]</f>
        <v>1458</v>
      </c>
      <c r="N354" s="3">
        <f>Table1[[#This Row],[Revenue]]*Table1[[#This Row],[Cost Percentage]]</f>
        <v>801.90000000000009</v>
      </c>
      <c r="O354" s="3">
        <f>Table1[[#This Row],[Revenue]]-Table1[[#This Row],[Cost]]</f>
        <v>656.09999999999991</v>
      </c>
      <c r="P354" s="3">
        <f>_xlfn.XLOOKUP(Table1[[#This Row],[Product Name]],cost[Product Name],cost[Cost Percentage])</f>
        <v>0.55000000000000004</v>
      </c>
      <c r="Q354" t="s">
        <v>14</v>
      </c>
      <c r="R354" t="s">
        <v>549</v>
      </c>
      <c r="S354" t="s">
        <v>46</v>
      </c>
    </row>
    <row r="355" spans="1:19" x14ac:dyDescent="0.35">
      <c r="A355">
        <v>354</v>
      </c>
      <c r="B355" t="s">
        <v>400</v>
      </c>
      <c r="C355" t="s">
        <v>12</v>
      </c>
      <c r="D355" t="s">
        <v>58</v>
      </c>
      <c r="E355" s="2">
        <v>45947</v>
      </c>
      <c r="F355" s="2" t="str">
        <f>TEXT(Table1[[#This Row],[Order Date]],"YYYY")</f>
        <v>2025</v>
      </c>
      <c r="G355" s="2" t="str">
        <f>TEXT(Table1[[#This Row],[Order Date]],"MMM")</f>
        <v>Oct</v>
      </c>
      <c r="H355" s="2" t="str">
        <f>TEXT(Table1[[#This Row],[Order Date]],"DDD")</f>
        <v>Fri</v>
      </c>
      <c r="I355" s="1">
        <v>45952</v>
      </c>
      <c r="J355" s="4">
        <f>_xlfn.DAYS(Table1[[#This Row],[Delivered Date]],Table1[[#This Row],[Order Date]])</f>
        <v>5</v>
      </c>
      <c r="K355" s="3">
        <v>803</v>
      </c>
      <c r="L355">
        <v>5</v>
      </c>
      <c r="M355" s="3">
        <f>Table1[[#This Row],[Quantity]]*Table1[[#This Row],[Unit Price]]</f>
        <v>4015</v>
      </c>
      <c r="N355" s="3">
        <f>Table1[[#This Row],[Revenue]]*Table1[[#This Row],[Cost Percentage]]</f>
        <v>3412.75</v>
      </c>
      <c r="O355" s="3">
        <f>Table1[[#This Row],[Revenue]]-Table1[[#This Row],[Cost]]</f>
        <v>602.25</v>
      </c>
      <c r="P355" s="3">
        <f>_xlfn.XLOOKUP(Table1[[#This Row],[Product Name]],cost[Product Name],cost[Cost Percentage])</f>
        <v>0.85</v>
      </c>
      <c r="Q355" t="s">
        <v>14</v>
      </c>
      <c r="R355" t="s">
        <v>33</v>
      </c>
      <c r="S355" t="s">
        <v>19</v>
      </c>
    </row>
    <row r="356" spans="1:19" x14ac:dyDescent="0.35">
      <c r="A356">
        <v>355</v>
      </c>
      <c r="B356" t="s">
        <v>401</v>
      </c>
      <c r="C356" t="s">
        <v>24</v>
      </c>
      <c r="D356" t="s">
        <v>25</v>
      </c>
      <c r="E356" s="2">
        <v>45863</v>
      </c>
      <c r="F356" s="2" t="str">
        <f>TEXT(Table1[[#This Row],[Order Date]],"YYYY")</f>
        <v>2025</v>
      </c>
      <c r="G356" s="2" t="str">
        <f>TEXT(Table1[[#This Row],[Order Date]],"MMM")</f>
        <v>Jul</v>
      </c>
      <c r="H356" s="2" t="str">
        <f>TEXT(Table1[[#This Row],[Order Date]],"DDD")</f>
        <v>Fri</v>
      </c>
      <c r="I356" s="1">
        <v>45868</v>
      </c>
      <c r="J356" s="4">
        <f>_xlfn.DAYS(Table1[[#This Row],[Delivered Date]],Table1[[#This Row],[Order Date]])</f>
        <v>5</v>
      </c>
      <c r="K356" s="3">
        <v>176</v>
      </c>
      <c r="L356">
        <v>4</v>
      </c>
      <c r="M356" s="3">
        <f>Table1[[#This Row],[Quantity]]*Table1[[#This Row],[Unit Price]]</f>
        <v>704</v>
      </c>
      <c r="N356" s="3">
        <f>Table1[[#This Row],[Revenue]]*Table1[[#This Row],[Cost Percentage]]</f>
        <v>387.20000000000005</v>
      </c>
      <c r="O356" s="3">
        <f>Table1[[#This Row],[Revenue]]-Table1[[#This Row],[Cost]]</f>
        <v>316.79999999999995</v>
      </c>
      <c r="P356" s="3">
        <f>_xlfn.XLOOKUP(Table1[[#This Row],[Product Name]],cost[Product Name],cost[Cost Percentage])</f>
        <v>0.55000000000000004</v>
      </c>
      <c r="Q356" t="s">
        <v>28</v>
      </c>
      <c r="R356" t="s">
        <v>551</v>
      </c>
      <c r="S356" t="s">
        <v>29</v>
      </c>
    </row>
    <row r="357" spans="1:19" x14ac:dyDescent="0.35">
      <c r="A357">
        <v>356</v>
      </c>
      <c r="B357" t="s">
        <v>402</v>
      </c>
      <c r="C357" t="s">
        <v>24</v>
      </c>
      <c r="D357" t="s">
        <v>38</v>
      </c>
      <c r="E357" s="2">
        <v>45732</v>
      </c>
      <c r="F357" s="2" t="str">
        <f>TEXT(Table1[[#This Row],[Order Date]],"YYYY")</f>
        <v>2025</v>
      </c>
      <c r="G357" s="2" t="str">
        <f>TEXT(Table1[[#This Row],[Order Date]],"MMM")</f>
        <v>Mar</v>
      </c>
      <c r="H357" s="2" t="str">
        <f>TEXT(Table1[[#This Row],[Order Date]],"DDD")</f>
        <v>Sun</v>
      </c>
      <c r="I357" s="1">
        <v>45745</v>
      </c>
      <c r="J357" s="4">
        <f>_xlfn.DAYS(Table1[[#This Row],[Delivered Date]],Table1[[#This Row],[Order Date]])</f>
        <v>13</v>
      </c>
      <c r="K357" s="3">
        <v>468</v>
      </c>
      <c r="L357">
        <v>4</v>
      </c>
      <c r="M357" s="3">
        <f>Table1[[#This Row],[Quantity]]*Table1[[#This Row],[Unit Price]]</f>
        <v>1872</v>
      </c>
      <c r="N357" s="3">
        <f>Table1[[#This Row],[Revenue]]*Table1[[#This Row],[Cost Percentage]]</f>
        <v>936</v>
      </c>
      <c r="O357" s="3">
        <f>Table1[[#This Row],[Revenue]]-Table1[[#This Row],[Cost]]</f>
        <v>936</v>
      </c>
      <c r="P357" s="3">
        <f>_xlfn.XLOOKUP(Table1[[#This Row],[Product Name]],cost[Product Name],cost[Cost Percentage])</f>
        <v>0.5</v>
      </c>
      <c r="Q357" t="s">
        <v>28</v>
      </c>
      <c r="R357" t="s">
        <v>549</v>
      </c>
      <c r="S357" t="s">
        <v>15</v>
      </c>
    </row>
    <row r="358" spans="1:19" x14ac:dyDescent="0.35">
      <c r="A358">
        <v>357</v>
      </c>
      <c r="B358" t="s">
        <v>403</v>
      </c>
      <c r="C358" t="s">
        <v>31</v>
      </c>
      <c r="D358" t="s">
        <v>76</v>
      </c>
      <c r="E358" s="2">
        <v>45775</v>
      </c>
      <c r="F358" s="2" t="str">
        <f>TEXT(Table1[[#This Row],[Order Date]],"YYYY")</f>
        <v>2025</v>
      </c>
      <c r="G358" s="2" t="str">
        <f>TEXT(Table1[[#This Row],[Order Date]],"MMM")</f>
        <v>Apr</v>
      </c>
      <c r="H358" s="2" t="str">
        <f>TEXT(Table1[[#This Row],[Order Date]],"DDD")</f>
        <v>Mon</v>
      </c>
      <c r="I358" s="1">
        <v>45780</v>
      </c>
      <c r="J358" s="4">
        <f>_xlfn.DAYS(Table1[[#This Row],[Delivered Date]],Table1[[#This Row],[Order Date]])</f>
        <v>5</v>
      </c>
      <c r="K358" s="3">
        <v>788</v>
      </c>
      <c r="L358">
        <v>3</v>
      </c>
      <c r="M358" s="3">
        <f>Table1[[#This Row],[Quantity]]*Table1[[#This Row],[Unit Price]]</f>
        <v>2364</v>
      </c>
      <c r="N358" s="3">
        <f>Table1[[#This Row],[Revenue]]*Table1[[#This Row],[Cost Percentage]]</f>
        <v>1773</v>
      </c>
      <c r="O358" s="3">
        <f>Table1[[#This Row],[Revenue]]-Table1[[#This Row],[Cost]]</f>
        <v>591</v>
      </c>
      <c r="P358" s="3">
        <f>_xlfn.XLOOKUP(Table1[[#This Row],[Product Name]],cost[Product Name],cost[Cost Percentage])</f>
        <v>0.75</v>
      </c>
      <c r="Q358" t="s">
        <v>14</v>
      </c>
      <c r="R358" t="s">
        <v>549</v>
      </c>
      <c r="S358" t="s">
        <v>19</v>
      </c>
    </row>
    <row r="359" spans="1:19" x14ac:dyDescent="0.35">
      <c r="A359">
        <v>358</v>
      </c>
      <c r="B359" t="s">
        <v>404</v>
      </c>
      <c r="C359" t="s">
        <v>21</v>
      </c>
      <c r="D359" t="s">
        <v>83</v>
      </c>
      <c r="E359" s="2">
        <v>45700</v>
      </c>
      <c r="F359" s="2" t="str">
        <f>TEXT(Table1[[#This Row],[Order Date]],"YYYY")</f>
        <v>2025</v>
      </c>
      <c r="G359" s="2" t="str">
        <f>TEXT(Table1[[#This Row],[Order Date]],"MMM")</f>
        <v>Feb</v>
      </c>
      <c r="H359" s="2" t="str">
        <f>TEXT(Table1[[#This Row],[Order Date]],"DDD")</f>
        <v>Wed</v>
      </c>
      <c r="I359" s="1">
        <v>45701</v>
      </c>
      <c r="J359" s="4">
        <f>_xlfn.DAYS(Table1[[#This Row],[Delivered Date]],Table1[[#This Row],[Order Date]])</f>
        <v>1</v>
      </c>
      <c r="K359" s="3">
        <v>509</v>
      </c>
      <c r="L359">
        <v>8</v>
      </c>
      <c r="M359" s="3">
        <f>Table1[[#This Row],[Quantity]]*Table1[[#This Row],[Unit Price]]</f>
        <v>4072</v>
      </c>
      <c r="N359" s="3">
        <f>Table1[[#This Row],[Revenue]]*Table1[[#This Row],[Cost Percentage]]</f>
        <v>3257.6000000000004</v>
      </c>
      <c r="O359" s="3">
        <f>Table1[[#This Row],[Revenue]]-Table1[[#This Row],[Cost]]</f>
        <v>814.39999999999964</v>
      </c>
      <c r="P359" s="3">
        <f>_xlfn.XLOOKUP(Table1[[#This Row],[Product Name]],cost[Product Name],cost[Cost Percentage])</f>
        <v>0.8</v>
      </c>
      <c r="Q359" t="s">
        <v>14</v>
      </c>
      <c r="R359" t="s">
        <v>33</v>
      </c>
      <c r="S359" t="s">
        <v>19</v>
      </c>
    </row>
    <row r="360" spans="1:19" x14ac:dyDescent="0.35">
      <c r="A360">
        <v>359</v>
      </c>
      <c r="B360" t="s">
        <v>405</v>
      </c>
      <c r="C360" t="s">
        <v>31</v>
      </c>
      <c r="D360" t="s">
        <v>42</v>
      </c>
      <c r="E360" s="2">
        <v>45692</v>
      </c>
      <c r="F360" s="2" t="str">
        <f>TEXT(Table1[[#This Row],[Order Date]],"YYYY")</f>
        <v>2025</v>
      </c>
      <c r="G360" s="2" t="str">
        <f>TEXT(Table1[[#This Row],[Order Date]],"MMM")</f>
        <v>Feb</v>
      </c>
      <c r="H360" s="2" t="str">
        <f>TEXT(Table1[[#This Row],[Order Date]],"DDD")</f>
        <v>Tue</v>
      </c>
      <c r="I360" s="1">
        <v>45707</v>
      </c>
      <c r="J360" s="4">
        <f>_xlfn.DAYS(Table1[[#This Row],[Delivered Date]],Table1[[#This Row],[Order Date]])</f>
        <v>15</v>
      </c>
      <c r="K360" s="3">
        <v>530</v>
      </c>
      <c r="L360">
        <v>2</v>
      </c>
      <c r="M360" s="3">
        <f>Table1[[#This Row],[Quantity]]*Table1[[#This Row],[Unit Price]]</f>
        <v>1060</v>
      </c>
      <c r="N360" s="3">
        <f>Table1[[#This Row],[Revenue]]*Table1[[#This Row],[Cost Percentage]]</f>
        <v>689</v>
      </c>
      <c r="O360" s="3">
        <f>Table1[[#This Row],[Revenue]]-Table1[[#This Row],[Cost]]</f>
        <v>371</v>
      </c>
      <c r="P360" s="3">
        <f>_xlfn.XLOOKUP(Table1[[#This Row],[Product Name]],cost[Product Name],cost[Cost Percentage])</f>
        <v>0.65</v>
      </c>
      <c r="Q360" t="s">
        <v>28</v>
      </c>
      <c r="R360" t="s">
        <v>551</v>
      </c>
      <c r="S360" t="s">
        <v>46</v>
      </c>
    </row>
    <row r="361" spans="1:19" x14ac:dyDescent="0.35">
      <c r="A361">
        <v>360</v>
      </c>
      <c r="B361" t="s">
        <v>406</v>
      </c>
      <c r="C361" t="s">
        <v>31</v>
      </c>
      <c r="D361" t="s">
        <v>76</v>
      </c>
      <c r="E361" s="2">
        <v>45759</v>
      </c>
      <c r="F361" s="2" t="str">
        <f>TEXT(Table1[[#This Row],[Order Date]],"YYYY")</f>
        <v>2025</v>
      </c>
      <c r="G361" s="2" t="str">
        <f>TEXT(Table1[[#This Row],[Order Date]],"MMM")</f>
        <v>Apr</v>
      </c>
      <c r="H361" s="2" t="str">
        <f>TEXT(Table1[[#This Row],[Order Date]],"DDD")</f>
        <v>Sat</v>
      </c>
      <c r="I361" s="1">
        <v>45767</v>
      </c>
      <c r="J361" s="4">
        <f>_xlfn.DAYS(Table1[[#This Row],[Delivered Date]],Table1[[#This Row],[Order Date]])</f>
        <v>8</v>
      </c>
      <c r="K361" s="3">
        <v>744</v>
      </c>
      <c r="L361">
        <v>7</v>
      </c>
      <c r="M361" s="3">
        <f>Table1[[#This Row],[Quantity]]*Table1[[#This Row],[Unit Price]]</f>
        <v>5208</v>
      </c>
      <c r="N361" s="3">
        <f>Table1[[#This Row],[Revenue]]*Table1[[#This Row],[Cost Percentage]]</f>
        <v>3906</v>
      </c>
      <c r="O361" s="3">
        <f>Table1[[#This Row],[Revenue]]-Table1[[#This Row],[Cost]]</f>
        <v>1302</v>
      </c>
      <c r="P361" s="3">
        <f>_xlfn.XLOOKUP(Table1[[#This Row],[Product Name]],cost[Product Name],cost[Cost Percentage])</f>
        <v>0.75</v>
      </c>
      <c r="Q361" t="s">
        <v>14</v>
      </c>
      <c r="R361" t="s">
        <v>550</v>
      </c>
      <c r="S361" t="s">
        <v>19</v>
      </c>
    </row>
    <row r="362" spans="1:19" x14ac:dyDescent="0.35">
      <c r="A362">
        <v>361</v>
      </c>
      <c r="B362" t="s">
        <v>407</v>
      </c>
      <c r="C362" t="s">
        <v>24</v>
      </c>
      <c r="D362" t="s">
        <v>38</v>
      </c>
      <c r="E362" s="2">
        <v>45892</v>
      </c>
      <c r="F362" s="2" t="str">
        <f>TEXT(Table1[[#This Row],[Order Date]],"YYYY")</f>
        <v>2025</v>
      </c>
      <c r="G362" s="2" t="str">
        <f>TEXT(Table1[[#This Row],[Order Date]],"MMM")</f>
        <v>Aug</v>
      </c>
      <c r="H362" s="2" t="str">
        <f>TEXT(Table1[[#This Row],[Order Date]],"DDD")</f>
        <v>Sat</v>
      </c>
      <c r="I362" s="1">
        <v>45903</v>
      </c>
      <c r="J362" s="4">
        <f>_xlfn.DAYS(Table1[[#This Row],[Delivered Date]],Table1[[#This Row],[Order Date]])</f>
        <v>11</v>
      </c>
      <c r="K362" s="3">
        <v>444</v>
      </c>
      <c r="L362">
        <v>4</v>
      </c>
      <c r="M362" s="3">
        <f>Table1[[#This Row],[Quantity]]*Table1[[#This Row],[Unit Price]]</f>
        <v>1776</v>
      </c>
      <c r="N362" s="3">
        <f>Table1[[#This Row],[Revenue]]*Table1[[#This Row],[Cost Percentage]]</f>
        <v>888</v>
      </c>
      <c r="O362" s="3">
        <f>Table1[[#This Row],[Revenue]]-Table1[[#This Row],[Cost]]</f>
        <v>888</v>
      </c>
      <c r="P362" s="3">
        <f>_xlfn.XLOOKUP(Table1[[#This Row],[Product Name]],cost[Product Name],cost[Cost Percentage])</f>
        <v>0.5</v>
      </c>
      <c r="Q362" t="s">
        <v>28</v>
      </c>
      <c r="R362" t="s">
        <v>33</v>
      </c>
      <c r="S362" t="s">
        <v>15</v>
      </c>
    </row>
    <row r="363" spans="1:19" x14ac:dyDescent="0.35">
      <c r="A363">
        <v>362</v>
      </c>
      <c r="B363" t="s">
        <v>408</v>
      </c>
      <c r="C363" t="s">
        <v>24</v>
      </c>
      <c r="D363" t="s">
        <v>70</v>
      </c>
      <c r="E363" s="2">
        <v>45858</v>
      </c>
      <c r="F363" s="2" t="str">
        <f>TEXT(Table1[[#This Row],[Order Date]],"YYYY")</f>
        <v>2025</v>
      </c>
      <c r="G363" s="2" t="str">
        <f>TEXT(Table1[[#This Row],[Order Date]],"MMM")</f>
        <v>Jul</v>
      </c>
      <c r="H363" s="2" t="str">
        <f>TEXT(Table1[[#This Row],[Order Date]],"DDD")</f>
        <v>Sun</v>
      </c>
      <c r="I363" s="1">
        <v>45866</v>
      </c>
      <c r="J363" s="4">
        <f>_xlfn.DAYS(Table1[[#This Row],[Delivered Date]],Table1[[#This Row],[Order Date]])</f>
        <v>8</v>
      </c>
      <c r="K363" s="3">
        <v>474</v>
      </c>
      <c r="L363">
        <v>7</v>
      </c>
      <c r="M363" s="3">
        <f>Table1[[#This Row],[Quantity]]*Table1[[#This Row],[Unit Price]]</f>
        <v>3318</v>
      </c>
      <c r="N363" s="3">
        <f>Table1[[#This Row],[Revenue]]*Table1[[#This Row],[Cost Percentage]]</f>
        <v>1824.9</v>
      </c>
      <c r="O363" s="3">
        <f>Table1[[#This Row],[Revenue]]-Table1[[#This Row],[Cost]]</f>
        <v>1493.1</v>
      </c>
      <c r="P363" s="3">
        <f>_xlfn.XLOOKUP(Table1[[#This Row],[Product Name]],cost[Product Name],cost[Cost Percentage])</f>
        <v>0.55000000000000004</v>
      </c>
      <c r="Q363" t="s">
        <v>14</v>
      </c>
      <c r="R363" t="s">
        <v>550</v>
      </c>
      <c r="S363" t="s">
        <v>15</v>
      </c>
    </row>
    <row r="364" spans="1:19" x14ac:dyDescent="0.35">
      <c r="A364">
        <v>363</v>
      </c>
      <c r="B364" t="s">
        <v>409</v>
      </c>
      <c r="C364" t="s">
        <v>12</v>
      </c>
      <c r="D364" t="s">
        <v>27</v>
      </c>
      <c r="E364" s="2">
        <v>45931</v>
      </c>
      <c r="F364" s="2" t="str">
        <f>TEXT(Table1[[#This Row],[Order Date]],"YYYY")</f>
        <v>2025</v>
      </c>
      <c r="G364" s="2" t="str">
        <f>TEXT(Table1[[#This Row],[Order Date]],"MMM")</f>
        <v>Oct</v>
      </c>
      <c r="H364" s="2" t="str">
        <f>TEXT(Table1[[#This Row],[Order Date]],"DDD")</f>
        <v>Wed</v>
      </c>
      <c r="I364" s="1">
        <v>45936</v>
      </c>
      <c r="J364" s="4">
        <f>_xlfn.DAYS(Table1[[#This Row],[Delivered Date]],Table1[[#This Row],[Order Date]])</f>
        <v>5</v>
      </c>
      <c r="K364" s="3">
        <v>731</v>
      </c>
      <c r="L364">
        <v>8</v>
      </c>
      <c r="M364" s="3">
        <f>Table1[[#This Row],[Quantity]]*Table1[[#This Row],[Unit Price]]</f>
        <v>5848</v>
      </c>
      <c r="N364" s="3">
        <f>Table1[[#This Row],[Revenue]]*Table1[[#This Row],[Cost Percentage]]</f>
        <v>3801.2000000000003</v>
      </c>
      <c r="O364" s="3">
        <f>Table1[[#This Row],[Revenue]]-Table1[[#This Row],[Cost]]</f>
        <v>2046.7999999999997</v>
      </c>
      <c r="P364" s="3">
        <f>_xlfn.XLOOKUP(Table1[[#This Row],[Product Name]],cost[Product Name],cost[Cost Percentage])</f>
        <v>0.65</v>
      </c>
      <c r="Q364" t="s">
        <v>14</v>
      </c>
      <c r="R364" t="s">
        <v>547</v>
      </c>
      <c r="S364" t="s">
        <v>46</v>
      </c>
    </row>
    <row r="365" spans="1:19" x14ac:dyDescent="0.35">
      <c r="A365">
        <v>364</v>
      </c>
      <c r="B365" t="s">
        <v>410</v>
      </c>
      <c r="C365" t="s">
        <v>17</v>
      </c>
      <c r="D365" t="s">
        <v>18</v>
      </c>
      <c r="E365" s="2">
        <v>45804</v>
      </c>
      <c r="F365" s="2" t="str">
        <f>TEXT(Table1[[#This Row],[Order Date]],"YYYY")</f>
        <v>2025</v>
      </c>
      <c r="G365" s="2" t="str">
        <f>TEXT(Table1[[#This Row],[Order Date]],"MMM")</f>
        <v>May</v>
      </c>
      <c r="H365" s="2" t="str">
        <f>TEXT(Table1[[#This Row],[Order Date]],"DDD")</f>
        <v>Tue</v>
      </c>
      <c r="I365" s="1">
        <v>45811</v>
      </c>
      <c r="J365" s="4">
        <f>_xlfn.DAYS(Table1[[#This Row],[Delivered Date]],Table1[[#This Row],[Order Date]])</f>
        <v>7</v>
      </c>
      <c r="K365" s="3">
        <v>288</v>
      </c>
      <c r="L365">
        <v>2</v>
      </c>
      <c r="M365" s="3">
        <f>Table1[[#This Row],[Quantity]]*Table1[[#This Row],[Unit Price]]</f>
        <v>576</v>
      </c>
      <c r="N365" s="3">
        <f>Table1[[#This Row],[Revenue]]*Table1[[#This Row],[Cost Percentage]]</f>
        <v>288</v>
      </c>
      <c r="O365" s="3">
        <f>Table1[[#This Row],[Revenue]]-Table1[[#This Row],[Cost]]</f>
        <v>288</v>
      </c>
      <c r="P365" s="3">
        <f>_xlfn.XLOOKUP(Table1[[#This Row],[Product Name]],cost[Product Name],cost[Cost Percentage])</f>
        <v>0.5</v>
      </c>
      <c r="Q365" t="s">
        <v>14</v>
      </c>
      <c r="R365" t="s">
        <v>547</v>
      </c>
      <c r="S365" t="s">
        <v>46</v>
      </c>
    </row>
    <row r="366" spans="1:19" x14ac:dyDescent="0.35">
      <c r="A366">
        <v>365</v>
      </c>
      <c r="B366" t="s">
        <v>411</v>
      </c>
      <c r="C366" t="s">
        <v>21</v>
      </c>
      <c r="D366" t="s">
        <v>83</v>
      </c>
      <c r="E366" s="2">
        <v>46007</v>
      </c>
      <c r="F366" s="2" t="str">
        <f>TEXT(Table1[[#This Row],[Order Date]],"YYYY")</f>
        <v>2025</v>
      </c>
      <c r="G366" s="2" t="str">
        <f>TEXT(Table1[[#This Row],[Order Date]],"MMM")</f>
        <v>Dec</v>
      </c>
      <c r="H366" s="2" t="str">
        <f>TEXT(Table1[[#This Row],[Order Date]],"DDD")</f>
        <v>Tue</v>
      </c>
      <c r="I366" s="1">
        <v>46022</v>
      </c>
      <c r="J366" s="4">
        <f>_xlfn.DAYS(Table1[[#This Row],[Delivered Date]],Table1[[#This Row],[Order Date]])</f>
        <v>15</v>
      </c>
      <c r="K366" s="3">
        <v>179</v>
      </c>
      <c r="L366">
        <v>8</v>
      </c>
      <c r="M366" s="3">
        <f>Table1[[#This Row],[Quantity]]*Table1[[#This Row],[Unit Price]]</f>
        <v>1432</v>
      </c>
      <c r="N366" s="3">
        <f>Table1[[#This Row],[Revenue]]*Table1[[#This Row],[Cost Percentage]]</f>
        <v>1145.6000000000001</v>
      </c>
      <c r="O366" s="3">
        <f>Table1[[#This Row],[Revenue]]-Table1[[#This Row],[Cost]]</f>
        <v>286.39999999999986</v>
      </c>
      <c r="P366" s="3">
        <f>_xlfn.XLOOKUP(Table1[[#This Row],[Product Name]],cost[Product Name],cost[Cost Percentage])</f>
        <v>0.8</v>
      </c>
      <c r="Q366" t="s">
        <v>28</v>
      </c>
      <c r="R366" t="s">
        <v>33</v>
      </c>
      <c r="S366" t="s">
        <v>29</v>
      </c>
    </row>
    <row r="367" spans="1:19" x14ac:dyDescent="0.35">
      <c r="A367">
        <v>366</v>
      </c>
      <c r="B367" t="s">
        <v>412</v>
      </c>
      <c r="C367" t="s">
        <v>17</v>
      </c>
      <c r="D367" t="s">
        <v>56</v>
      </c>
      <c r="E367" s="2">
        <v>45725</v>
      </c>
      <c r="F367" s="2" t="str">
        <f>TEXT(Table1[[#This Row],[Order Date]],"YYYY")</f>
        <v>2025</v>
      </c>
      <c r="G367" s="2" t="str">
        <f>TEXT(Table1[[#This Row],[Order Date]],"MMM")</f>
        <v>Mar</v>
      </c>
      <c r="H367" s="2" t="str">
        <f>TEXT(Table1[[#This Row],[Order Date]],"DDD")</f>
        <v>Sun</v>
      </c>
      <c r="I367" s="1">
        <v>45730</v>
      </c>
      <c r="J367" s="4">
        <f>_xlfn.DAYS(Table1[[#This Row],[Delivered Date]],Table1[[#This Row],[Order Date]])</f>
        <v>5</v>
      </c>
      <c r="K367" s="3">
        <v>788</v>
      </c>
      <c r="L367">
        <v>6</v>
      </c>
      <c r="M367" s="3">
        <f>Table1[[#This Row],[Quantity]]*Table1[[#This Row],[Unit Price]]</f>
        <v>4728</v>
      </c>
      <c r="N367" s="3">
        <f>Table1[[#This Row],[Revenue]]*Table1[[#This Row],[Cost Percentage]]</f>
        <v>2600.4</v>
      </c>
      <c r="O367" s="3">
        <f>Table1[[#This Row],[Revenue]]-Table1[[#This Row],[Cost]]</f>
        <v>2127.6</v>
      </c>
      <c r="P367" s="3">
        <f>_xlfn.XLOOKUP(Table1[[#This Row],[Product Name]],cost[Product Name],cost[Cost Percentage])</f>
        <v>0.55000000000000004</v>
      </c>
      <c r="Q367" t="s">
        <v>14</v>
      </c>
      <c r="R367" t="s">
        <v>549</v>
      </c>
      <c r="S367" t="s">
        <v>46</v>
      </c>
    </row>
    <row r="368" spans="1:19" x14ac:dyDescent="0.35">
      <c r="A368">
        <v>367</v>
      </c>
      <c r="B368" t="s">
        <v>413</v>
      </c>
      <c r="C368" t="s">
        <v>21</v>
      </c>
      <c r="D368" t="s">
        <v>40</v>
      </c>
      <c r="E368" s="2">
        <v>45883</v>
      </c>
      <c r="F368" s="2" t="str">
        <f>TEXT(Table1[[#This Row],[Order Date]],"YYYY")</f>
        <v>2025</v>
      </c>
      <c r="G368" s="2" t="str">
        <f>TEXT(Table1[[#This Row],[Order Date]],"MMM")</f>
        <v>Aug</v>
      </c>
      <c r="H368" s="2" t="str">
        <f>TEXT(Table1[[#This Row],[Order Date]],"DDD")</f>
        <v>Thu</v>
      </c>
      <c r="I368" s="1">
        <v>45885</v>
      </c>
      <c r="J368" s="4">
        <f>_xlfn.DAYS(Table1[[#This Row],[Delivered Date]],Table1[[#This Row],[Order Date]])</f>
        <v>2</v>
      </c>
      <c r="K368" s="3">
        <v>949</v>
      </c>
      <c r="L368">
        <v>3</v>
      </c>
      <c r="M368" s="3">
        <f>Table1[[#This Row],[Quantity]]*Table1[[#This Row],[Unit Price]]</f>
        <v>2847</v>
      </c>
      <c r="N368" s="3">
        <f>Table1[[#This Row],[Revenue]]*Table1[[#This Row],[Cost Percentage]]</f>
        <v>1850.55</v>
      </c>
      <c r="O368" s="3">
        <f>Table1[[#This Row],[Revenue]]-Table1[[#This Row],[Cost]]</f>
        <v>996.45</v>
      </c>
      <c r="P368" s="3">
        <f>_xlfn.XLOOKUP(Table1[[#This Row],[Product Name]],cost[Product Name],cost[Cost Percentage])</f>
        <v>0.65</v>
      </c>
      <c r="Q368" t="s">
        <v>14</v>
      </c>
      <c r="R368" t="s">
        <v>33</v>
      </c>
      <c r="S368" t="s">
        <v>29</v>
      </c>
    </row>
    <row r="369" spans="1:19" x14ac:dyDescent="0.35">
      <c r="A369">
        <v>368</v>
      </c>
      <c r="B369" t="s">
        <v>414</v>
      </c>
      <c r="C369" t="s">
        <v>17</v>
      </c>
      <c r="D369" t="s">
        <v>64</v>
      </c>
      <c r="E369" s="2">
        <v>45977</v>
      </c>
      <c r="F369" s="2" t="str">
        <f>TEXT(Table1[[#This Row],[Order Date]],"YYYY")</f>
        <v>2025</v>
      </c>
      <c r="G369" s="2" t="str">
        <f>TEXT(Table1[[#This Row],[Order Date]],"MMM")</f>
        <v>Nov</v>
      </c>
      <c r="H369" s="2" t="str">
        <f>TEXT(Table1[[#This Row],[Order Date]],"DDD")</f>
        <v>Sun</v>
      </c>
      <c r="I369" s="1">
        <v>45986</v>
      </c>
      <c r="J369" s="4">
        <f>_xlfn.DAYS(Table1[[#This Row],[Delivered Date]],Table1[[#This Row],[Order Date]])</f>
        <v>9</v>
      </c>
      <c r="K369" s="3">
        <v>137</v>
      </c>
      <c r="L369">
        <v>8</v>
      </c>
      <c r="M369" s="3">
        <f>Table1[[#This Row],[Quantity]]*Table1[[#This Row],[Unit Price]]</f>
        <v>1096</v>
      </c>
      <c r="N369" s="3">
        <f>Table1[[#This Row],[Revenue]]*Table1[[#This Row],[Cost Percentage]]</f>
        <v>548</v>
      </c>
      <c r="O369" s="3">
        <f>Table1[[#This Row],[Revenue]]-Table1[[#This Row],[Cost]]</f>
        <v>548</v>
      </c>
      <c r="P369" s="3">
        <f>_xlfn.XLOOKUP(Table1[[#This Row],[Product Name]],cost[Product Name],cost[Cost Percentage])</f>
        <v>0.5</v>
      </c>
      <c r="Q369" t="s">
        <v>14</v>
      </c>
      <c r="R369" t="s">
        <v>550</v>
      </c>
      <c r="S369" t="s">
        <v>15</v>
      </c>
    </row>
    <row r="370" spans="1:19" x14ac:dyDescent="0.35">
      <c r="A370">
        <v>369</v>
      </c>
      <c r="B370" t="s">
        <v>415</v>
      </c>
      <c r="C370" t="s">
        <v>12</v>
      </c>
      <c r="D370" t="s">
        <v>27</v>
      </c>
      <c r="E370" s="2">
        <v>45895</v>
      </c>
      <c r="F370" s="2" t="str">
        <f>TEXT(Table1[[#This Row],[Order Date]],"YYYY")</f>
        <v>2025</v>
      </c>
      <c r="G370" s="2" t="str">
        <f>TEXT(Table1[[#This Row],[Order Date]],"MMM")</f>
        <v>Aug</v>
      </c>
      <c r="H370" s="2" t="str">
        <f>TEXT(Table1[[#This Row],[Order Date]],"DDD")</f>
        <v>Tue</v>
      </c>
      <c r="I370" s="1">
        <v>45898</v>
      </c>
      <c r="J370" s="4">
        <f>_xlfn.DAYS(Table1[[#This Row],[Delivered Date]],Table1[[#This Row],[Order Date]])</f>
        <v>3</v>
      </c>
      <c r="K370" s="3">
        <v>968</v>
      </c>
      <c r="L370">
        <v>2</v>
      </c>
      <c r="M370" s="3">
        <f>Table1[[#This Row],[Quantity]]*Table1[[#This Row],[Unit Price]]</f>
        <v>1936</v>
      </c>
      <c r="N370" s="3">
        <f>Table1[[#This Row],[Revenue]]*Table1[[#This Row],[Cost Percentage]]</f>
        <v>1258.4000000000001</v>
      </c>
      <c r="O370" s="3">
        <f>Table1[[#This Row],[Revenue]]-Table1[[#This Row],[Cost]]</f>
        <v>677.59999999999991</v>
      </c>
      <c r="P370" s="3">
        <f>_xlfn.XLOOKUP(Table1[[#This Row],[Product Name]],cost[Product Name],cost[Cost Percentage])</f>
        <v>0.65</v>
      </c>
      <c r="Q370" t="s">
        <v>28</v>
      </c>
      <c r="R370" t="s">
        <v>551</v>
      </c>
      <c r="S370" t="s">
        <v>46</v>
      </c>
    </row>
    <row r="371" spans="1:19" x14ac:dyDescent="0.35">
      <c r="A371">
        <v>370</v>
      </c>
      <c r="B371" t="s">
        <v>416</v>
      </c>
      <c r="C371" t="s">
        <v>24</v>
      </c>
      <c r="D371" t="s">
        <v>70</v>
      </c>
      <c r="E371" s="2">
        <v>45913</v>
      </c>
      <c r="F371" s="2" t="str">
        <f>TEXT(Table1[[#This Row],[Order Date]],"YYYY")</f>
        <v>2025</v>
      </c>
      <c r="G371" s="2" t="str">
        <f>TEXT(Table1[[#This Row],[Order Date]],"MMM")</f>
        <v>Sep</v>
      </c>
      <c r="H371" s="2" t="str">
        <f>TEXT(Table1[[#This Row],[Order Date]],"DDD")</f>
        <v>Sat</v>
      </c>
      <c r="I371" s="1">
        <v>45922</v>
      </c>
      <c r="J371" s="4">
        <f>_xlfn.DAYS(Table1[[#This Row],[Delivered Date]],Table1[[#This Row],[Order Date]])</f>
        <v>9</v>
      </c>
      <c r="K371" s="3">
        <v>605</v>
      </c>
      <c r="L371">
        <v>9</v>
      </c>
      <c r="M371" s="3">
        <f>Table1[[#This Row],[Quantity]]*Table1[[#This Row],[Unit Price]]</f>
        <v>5445</v>
      </c>
      <c r="N371" s="3">
        <f>Table1[[#This Row],[Revenue]]*Table1[[#This Row],[Cost Percentage]]</f>
        <v>2994.7500000000005</v>
      </c>
      <c r="O371" s="3">
        <f>Table1[[#This Row],[Revenue]]-Table1[[#This Row],[Cost]]</f>
        <v>2450.2499999999995</v>
      </c>
      <c r="P371" s="3">
        <f>_xlfn.XLOOKUP(Table1[[#This Row],[Product Name]],cost[Product Name],cost[Cost Percentage])</f>
        <v>0.55000000000000004</v>
      </c>
      <c r="Q371" t="s">
        <v>28</v>
      </c>
      <c r="R371" t="s">
        <v>550</v>
      </c>
      <c r="S371" t="s">
        <v>46</v>
      </c>
    </row>
    <row r="372" spans="1:19" x14ac:dyDescent="0.35">
      <c r="A372">
        <v>371</v>
      </c>
      <c r="B372" t="s">
        <v>417</v>
      </c>
      <c r="C372" t="s">
        <v>24</v>
      </c>
      <c r="D372" t="s">
        <v>25</v>
      </c>
      <c r="E372" s="2">
        <v>45932</v>
      </c>
      <c r="F372" s="2" t="str">
        <f>TEXT(Table1[[#This Row],[Order Date]],"YYYY")</f>
        <v>2025</v>
      </c>
      <c r="G372" s="2" t="str">
        <f>TEXT(Table1[[#This Row],[Order Date]],"MMM")</f>
        <v>Oct</v>
      </c>
      <c r="H372" s="2" t="str">
        <f>TEXT(Table1[[#This Row],[Order Date]],"DDD")</f>
        <v>Thu</v>
      </c>
      <c r="I372" s="1">
        <v>45942</v>
      </c>
      <c r="J372" s="4">
        <f>_xlfn.DAYS(Table1[[#This Row],[Delivered Date]],Table1[[#This Row],[Order Date]])</f>
        <v>10</v>
      </c>
      <c r="K372" s="3">
        <v>50</v>
      </c>
      <c r="L372">
        <v>5</v>
      </c>
      <c r="M372" s="3">
        <f>Table1[[#This Row],[Quantity]]*Table1[[#This Row],[Unit Price]]</f>
        <v>250</v>
      </c>
      <c r="N372" s="3">
        <f>Table1[[#This Row],[Revenue]]*Table1[[#This Row],[Cost Percentage]]</f>
        <v>137.5</v>
      </c>
      <c r="O372" s="3">
        <f>Table1[[#This Row],[Revenue]]-Table1[[#This Row],[Cost]]</f>
        <v>112.5</v>
      </c>
      <c r="P372" s="3">
        <f>_xlfn.XLOOKUP(Table1[[#This Row],[Product Name]],cost[Product Name],cost[Cost Percentage])</f>
        <v>0.55000000000000004</v>
      </c>
      <c r="Q372" t="s">
        <v>28</v>
      </c>
      <c r="R372" t="s">
        <v>547</v>
      </c>
      <c r="S372" t="s">
        <v>19</v>
      </c>
    </row>
    <row r="373" spans="1:19" x14ac:dyDescent="0.35">
      <c r="A373">
        <v>372</v>
      </c>
      <c r="B373" t="s">
        <v>418</v>
      </c>
      <c r="C373" t="s">
        <v>12</v>
      </c>
      <c r="D373" t="s">
        <v>13</v>
      </c>
      <c r="E373" s="2">
        <v>46003</v>
      </c>
      <c r="F373" s="2" t="str">
        <f>TEXT(Table1[[#This Row],[Order Date]],"YYYY")</f>
        <v>2025</v>
      </c>
      <c r="G373" s="2" t="str">
        <f>TEXT(Table1[[#This Row],[Order Date]],"MMM")</f>
        <v>Dec</v>
      </c>
      <c r="H373" s="2" t="str">
        <f>TEXT(Table1[[#This Row],[Order Date]],"DDD")</f>
        <v>Fri</v>
      </c>
      <c r="I373" s="1">
        <v>46014</v>
      </c>
      <c r="J373" s="4">
        <f>_xlfn.DAYS(Table1[[#This Row],[Delivered Date]],Table1[[#This Row],[Order Date]])</f>
        <v>11</v>
      </c>
      <c r="K373" s="3">
        <v>647</v>
      </c>
      <c r="L373">
        <v>9</v>
      </c>
      <c r="M373" s="3">
        <f>Table1[[#This Row],[Quantity]]*Table1[[#This Row],[Unit Price]]</f>
        <v>5823</v>
      </c>
      <c r="N373" s="3">
        <f>Table1[[#This Row],[Revenue]]*Table1[[#This Row],[Cost Percentage]]</f>
        <v>4367.25</v>
      </c>
      <c r="O373" s="3">
        <f>Table1[[#This Row],[Revenue]]-Table1[[#This Row],[Cost]]</f>
        <v>1455.75</v>
      </c>
      <c r="P373" s="3">
        <f>_xlfn.XLOOKUP(Table1[[#This Row],[Product Name]],cost[Product Name],cost[Cost Percentage])</f>
        <v>0.75</v>
      </c>
      <c r="Q373" t="s">
        <v>14</v>
      </c>
      <c r="R373" t="s">
        <v>549</v>
      </c>
      <c r="S373" t="s">
        <v>29</v>
      </c>
    </row>
    <row r="374" spans="1:19" x14ac:dyDescent="0.35">
      <c r="A374">
        <v>373</v>
      </c>
      <c r="B374" t="s">
        <v>419</v>
      </c>
      <c r="C374" t="s">
        <v>21</v>
      </c>
      <c r="D374" t="s">
        <v>83</v>
      </c>
      <c r="E374" s="2">
        <v>45790</v>
      </c>
      <c r="F374" s="2" t="str">
        <f>TEXT(Table1[[#This Row],[Order Date]],"YYYY")</f>
        <v>2025</v>
      </c>
      <c r="G374" s="2" t="str">
        <f>TEXT(Table1[[#This Row],[Order Date]],"MMM")</f>
        <v>May</v>
      </c>
      <c r="H374" s="2" t="str">
        <f>TEXT(Table1[[#This Row],[Order Date]],"DDD")</f>
        <v>Tue</v>
      </c>
      <c r="I374" s="1">
        <v>45793</v>
      </c>
      <c r="J374" s="4">
        <f>_xlfn.DAYS(Table1[[#This Row],[Delivered Date]],Table1[[#This Row],[Order Date]])</f>
        <v>3</v>
      </c>
      <c r="K374" s="3">
        <v>253</v>
      </c>
      <c r="L374">
        <v>10</v>
      </c>
      <c r="M374" s="3">
        <f>Table1[[#This Row],[Quantity]]*Table1[[#This Row],[Unit Price]]</f>
        <v>2530</v>
      </c>
      <c r="N374" s="3">
        <f>Table1[[#This Row],[Revenue]]*Table1[[#This Row],[Cost Percentage]]</f>
        <v>2024</v>
      </c>
      <c r="O374" s="3">
        <f>Table1[[#This Row],[Revenue]]-Table1[[#This Row],[Cost]]</f>
        <v>506</v>
      </c>
      <c r="P374" s="3">
        <f>_xlfn.XLOOKUP(Table1[[#This Row],[Product Name]],cost[Product Name],cost[Cost Percentage])</f>
        <v>0.8</v>
      </c>
      <c r="Q374" t="s">
        <v>14</v>
      </c>
      <c r="R374" t="s">
        <v>549</v>
      </c>
      <c r="S374" t="s">
        <v>19</v>
      </c>
    </row>
    <row r="375" spans="1:19" x14ac:dyDescent="0.35">
      <c r="A375">
        <v>374</v>
      </c>
      <c r="B375" t="s">
        <v>420</v>
      </c>
      <c r="C375" t="s">
        <v>17</v>
      </c>
      <c r="D375" t="s">
        <v>44</v>
      </c>
      <c r="E375" s="2">
        <v>45821</v>
      </c>
      <c r="F375" s="2" t="str">
        <f>TEXT(Table1[[#This Row],[Order Date]],"YYYY")</f>
        <v>2025</v>
      </c>
      <c r="G375" s="2" t="str">
        <f>TEXT(Table1[[#This Row],[Order Date]],"MMM")</f>
        <v>Jun</v>
      </c>
      <c r="H375" s="2" t="str">
        <f>TEXT(Table1[[#This Row],[Order Date]],"DDD")</f>
        <v>Fri</v>
      </c>
      <c r="I375" s="1">
        <v>45828</v>
      </c>
      <c r="J375" s="4">
        <f>_xlfn.DAYS(Table1[[#This Row],[Delivered Date]],Table1[[#This Row],[Order Date]])</f>
        <v>7</v>
      </c>
      <c r="K375" s="3">
        <v>525</v>
      </c>
      <c r="L375">
        <v>10</v>
      </c>
      <c r="M375" s="3">
        <f>Table1[[#This Row],[Quantity]]*Table1[[#This Row],[Unit Price]]</f>
        <v>5250</v>
      </c>
      <c r="N375" s="3">
        <f>Table1[[#This Row],[Revenue]]*Table1[[#This Row],[Cost Percentage]]</f>
        <v>3150</v>
      </c>
      <c r="O375" s="3">
        <f>Table1[[#This Row],[Revenue]]-Table1[[#This Row],[Cost]]</f>
        <v>2100</v>
      </c>
      <c r="P375" s="3">
        <f>_xlfn.XLOOKUP(Table1[[#This Row],[Product Name]],cost[Product Name],cost[Cost Percentage])</f>
        <v>0.6</v>
      </c>
      <c r="Q375" t="s">
        <v>28</v>
      </c>
      <c r="R375" t="s">
        <v>549</v>
      </c>
      <c r="S375" t="s">
        <v>46</v>
      </c>
    </row>
    <row r="376" spans="1:19" x14ac:dyDescent="0.35">
      <c r="A376">
        <v>375</v>
      </c>
      <c r="B376" t="s">
        <v>421</v>
      </c>
      <c r="C376" t="s">
        <v>21</v>
      </c>
      <c r="D376" t="s">
        <v>54</v>
      </c>
      <c r="E376" s="2">
        <v>45704</v>
      </c>
      <c r="F376" s="2" t="str">
        <f>TEXT(Table1[[#This Row],[Order Date]],"YYYY")</f>
        <v>2025</v>
      </c>
      <c r="G376" s="2" t="str">
        <f>TEXT(Table1[[#This Row],[Order Date]],"MMM")</f>
        <v>Feb</v>
      </c>
      <c r="H376" s="2" t="str">
        <f>TEXT(Table1[[#This Row],[Order Date]],"DDD")</f>
        <v>Sun</v>
      </c>
      <c r="I376" s="1">
        <v>45710</v>
      </c>
      <c r="J376" s="4">
        <f>_xlfn.DAYS(Table1[[#This Row],[Delivered Date]],Table1[[#This Row],[Order Date]])</f>
        <v>6</v>
      </c>
      <c r="K376" s="3">
        <v>678</v>
      </c>
      <c r="L376">
        <v>6</v>
      </c>
      <c r="M376" s="3">
        <f>Table1[[#This Row],[Quantity]]*Table1[[#This Row],[Unit Price]]</f>
        <v>4068</v>
      </c>
      <c r="N376" s="3">
        <f>Table1[[#This Row],[Revenue]]*Table1[[#This Row],[Cost Percentage]]</f>
        <v>2847.6</v>
      </c>
      <c r="O376" s="3">
        <f>Table1[[#This Row],[Revenue]]-Table1[[#This Row],[Cost]]</f>
        <v>1220.4000000000001</v>
      </c>
      <c r="P376" s="3">
        <f>_xlfn.XLOOKUP(Table1[[#This Row],[Product Name]],cost[Product Name],cost[Cost Percentage])</f>
        <v>0.7</v>
      </c>
      <c r="Q376" t="s">
        <v>28</v>
      </c>
      <c r="R376" t="s">
        <v>551</v>
      </c>
      <c r="S376" t="s">
        <v>46</v>
      </c>
    </row>
    <row r="377" spans="1:19" x14ac:dyDescent="0.35">
      <c r="A377">
        <v>376</v>
      </c>
      <c r="B377" t="s">
        <v>422</v>
      </c>
      <c r="C377" t="s">
        <v>21</v>
      </c>
      <c r="D377" t="s">
        <v>54</v>
      </c>
      <c r="E377" s="2">
        <v>45905</v>
      </c>
      <c r="F377" s="2" t="str">
        <f>TEXT(Table1[[#This Row],[Order Date]],"YYYY")</f>
        <v>2025</v>
      </c>
      <c r="G377" s="2" t="str">
        <f>TEXT(Table1[[#This Row],[Order Date]],"MMM")</f>
        <v>Sep</v>
      </c>
      <c r="H377" s="2" t="str">
        <f>TEXT(Table1[[#This Row],[Order Date]],"DDD")</f>
        <v>Fri</v>
      </c>
      <c r="I377" s="1">
        <v>45907</v>
      </c>
      <c r="J377" s="4">
        <f>_xlfn.DAYS(Table1[[#This Row],[Delivered Date]],Table1[[#This Row],[Order Date]])</f>
        <v>2</v>
      </c>
      <c r="K377" s="3">
        <v>117</v>
      </c>
      <c r="L377">
        <v>6</v>
      </c>
      <c r="M377" s="3">
        <f>Table1[[#This Row],[Quantity]]*Table1[[#This Row],[Unit Price]]</f>
        <v>702</v>
      </c>
      <c r="N377" s="3">
        <f>Table1[[#This Row],[Revenue]]*Table1[[#This Row],[Cost Percentage]]</f>
        <v>491.4</v>
      </c>
      <c r="O377" s="3">
        <f>Table1[[#This Row],[Revenue]]-Table1[[#This Row],[Cost]]</f>
        <v>210.60000000000002</v>
      </c>
      <c r="P377" s="3">
        <f>_xlfn.XLOOKUP(Table1[[#This Row],[Product Name]],cost[Product Name],cost[Cost Percentage])</f>
        <v>0.7</v>
      </c>
      <c r="Q377" t="s">
        <v>14</v>
      </c>
      <c r="R377" t="s">
        <v>547</v>
      </c>
      <c r="S377" t="s">
        <v>15</v>
      </c>
    </row>
    <row r="378" spans="1:19" x14ac:dyDescent="0.35">
      <c r="A378">
        <v>377</v>
      </c>
      <c r="B378" t="s">
        <v>423</v>
      </c>
      <c r="C378" t="s">
        <v>21</v>
      </c>
      <c r="D378" t="s">
        <v>54</v>
      </c>
      <c r="E378" s="2">
        <v>45701</v>
      </c>
      <c r="F378" s="2" t="str">
        <f>TEXT(Table1[[#This Row],[Order Date]],"YYYY")</f>
        <v>2025</v>
      </c>
      <c r="G378" s="2" t="str">
        <f>TEXT(Table1[[#This Row],[Order Date]],"MMM")</f>
        <v>Feb</v>
      </c>
      <c r="H378" s="2" t="str">
        <f>TEXT(Table1[[#This Row],[Order Date]],"DDD")</f>
        <v>Thu</v>
      </c>
      <c r="I378" s="1">
        <v>45715</v>
      </c>
      <c r="J378" s="4">
        <f>_xlfn.DAYS(Table1[[#This Row],[Delivered Date]],Table1[[#This Row],[Order Date]])</f>
        <v>14</v>
      </c>
      <c r="K378" s="3">
        <v>262</v>
      </c>
      <c r="L378">
        <v>3</v>
      </c>
      <c r="M378" s="3">
        <f>Table1[[#This Row],[Quantity]]*Table1[[#This Row],[Unit Price]]</f>
        <v>786</v>
      </c>
      <c r="N378" s="3">
        <f>Table1[[#This Row],[Revenue]]*Table1[[#This Row],[Cost Percentage]]</f>
        <v>550.19999999999993</v>
      </c>
      <c r="O378" s="3">
        <f>Table1[[#This Row],[Revenue]]-Table1[[#This Row],[Cost]]</f>
        <v>235.80000000000007</v>
      </c>
      <c r="P378" s="3">
        <f>_xlfn.XLOOKUP(Table1[[#This Row],[Product Name]],cost[Product Name],cost[Cost Percentage])</f>
        <v>0.7</v>
      </c>
      <c r="Q378" t="s">
        <v>28</v>
      </c>
      <c r="R378" t="s">
        <v>550</v>
      </c>
      <c r="S378" t="s">
        <v>19</v>
      </c>
    </row>
    <row r="379" spans="1:19" x14ac:dyDescent="0.35">
      <c r="A379">
        <v>378</v>
      </c>
      <c r="B379" t="s">
        <v>424</v>
      </c>
      <c r="C379" t="s">
        <v>24</v>
      </c>
      <c r="D379" t="s">
        <v>70</v>
      </c>
      <c r="E379" s="2">
        <v>45848</v>
      </c>
      <c r="F379" s="2" t="str">
        <f>TEXT(Table1[[#This Row],[Order Date]],"YYYY")</f>
        <v>2025</v>
      </c>
      <c r="G379" s="2" t="str">
        <f>TEXT(Table1[[#This Row],[Order Date]],"MMM")</f>
        <v>Jul</v>
      </c>
      <c r="H379" s="2" t="str">
        <f>TEXT(Table1[[#This Row],[Order Date]],"DDD")</f>
        <v>Thu</v>
      </c>
      <c r="I379" s="1">
        <v>45856</v>
      </c>
      <c r="J379" s="4">
        <f>_xlfn.DAYS(Table1[[#This Row],[Delivered Date]],Table1[[#This Row],[Order Date]])</f>
        <v>8</v>
      </c>
      <c r="K379" s="3">
        <v>360</v>
      </c>
      <c r="L379">
        <v>8</v>
      </c>
      <c r="M379" s="3">
        <f>Table1[[#This Row],[Quantity]]*Table1[[#This Row],[Unit Price]]</f>
        <v>2880</v>
      </c>
      <c r="N379" s="3">
        <f>Table1[[#This Row],[Revenue]]*Table1[[#This Row],[Cost Percentage]]</f>
        <v>1584.0000000000002</v>
      </c>
      <c r="O379" s="3">
        <f>Table1[[#This Row],[Revenue]]-Table1[[#This Row],[Cost]]</f>
        <v>1295.9999999999998</v>
      </c>
      <c r="P379" s="3">
        <f>_xlfn.XLOOKUP(Table1[[#This Row],[Product Name]],cost[Product Name],cost[Cost Percentage])</f>
        <v>0.55000000000000004</v>
      </c>
      <c r="Q379" t="s">
        <v>28</v>
      </c>
      <c r="R379" t="s">
        <v>550</v>
      </c>
      <c r="S379" t="s">
        <v>29</v>
      </c>
    </row>
    <row r="380" spans="1:19" x14ac:dyDescent="0.35">
      <c r="A380">
        <v>379</v>
      </c>
      <c r="B380" t="s">
        <v>425</v>
      </c>
      <c r="C380" t="s">
        <v>24</v>
      </c>
      <c r="D380" t="s">
        <v>38</v>
      </c>
      <c r="E380" s="2">
        <v>45952</v>
      </c>
      <c r="F380" s="2" t="str">
        <f>TEXT(Table1[[#This Row],[Order Date]],"YYYY")</f>
        <v>2025</v>
      </c>
      <c r="G380" s="2" t="str">
        <f>TEXT(Table1[[#This Row],[Order Date]],"MMM")</f>
        <v>Oct</v>
      </c>
      <c r="H380" s="2" t="str">
        <f>TEXT(Table1[[#This Row],[Order Date]],"DDD")</f>
        <v>Wed</v>
      </c>
      <c r="I380" s="1">
        <v>45953</v>
      </c>
      <c r="J380" s="4">
        <f>_xlfn.DAYS(Table1[[#This Row],[Delivered Date]],Table1[[#This Row],[Order Date]])</f>
        <v>1</v>
      </c>
      <c r="K380" s="3">
        <v>279</v>
      </c>
      <c r="L380">
        <v>10</v>
      </c>
      <c r="M380" s="3">
        <f>Table1[[#This Row],[Quantity]]*Table1[[#This Row],[Unit Price]]</f>
        <v>2790</v>
      </c>
      <c r="N380" s="3">
        <f>Table1[[#This Row],[Revenue]]*Table1[[#This Row],[Cost Percentage]]</f>
        <v>1395</v>
      </c>
      <c r="O380" s="3">
        <f>Table1[[#This Row],[Revenue]]-Table1[[#This Row],[Cost]]</f>
        <v>1395</v>
      </c>
      <c r="P380" s="3">
        <f>_xlfn.XLOOKUP(Table1[[#This Row],[Product Name]],cost[Product Name],cost[Cost Percentage])</f>
        <v>0.5</v>
      </c>
      <c r="Q380" t="s">
        <v>14</v>
      </c>
      <c r="R380" t="s">
        <v>549</v>
      </c>
      <c r="S380" t="s">
        <v>46</v>
      </c>
    </row>
    <row r="381" spans="1:19" x14ac:dyDescent="0.35">
      <c r="A381">
        <v>380</v>
      </c>
      <c r="B381" t="s">
        <v>426</v>
      </c>
      <c r="C381" t="s">
        <v>17</v>
      </c>
      <c r="D381" t="s">
        <v>64</v>
      </c>
      <c r="E381" s="2">
        <v>45675</v>
      </c>
      <c r="F381" s="2" t="str">
        <f>TEXT(Table1[[#This Row],[Order Date]],"YYYY")</f>
        <v>2025</v>
      </c>
      <c r="G381" s="2" t="str">
        <f>TEXT(Table1[[#This Row],[Order Date]],"MMM")</f>
        <v>Jan</v>
      </c>
      <c r="H381" s="2" t="str">
        <f>TEXT(Table1[[#This Row],[Order Date]],"DDD")</f>
        <v>Sat</v>
      </c>
      <c r="I381" s="1">
        <v>45678</v>
      </c>
      <c r="J381" s="4">
        <f>_xlfn.DAYS(Table1[[#This Row],[Delivered Date]],Table1[[#This Row],[Order Date]])</f>
        <v>3</v>
      </c>
      <c r="K381" s="3">
        <v>801</v>
      </c>
      <c r="L381">
        <v>4</v>
      </c>
      <c r="M381" s="3">
        <f>Table1[[#This Row],[Quantity]]*Table1[[#This Row],[Unit Price]]</f>
        <v>3204</v>
      </c>
      <c r="N381" s="3">
        <f>Table1[[#This Row],[Revenue]]*Table1[[#This Row],[Cost Percentage]]</f>
        <v>1602</v>
      </c>
      <c r="O381" s="3">
        <f>Table1[[#This Row],[Revenue]]-Table1[[#This Row],[Cost]]</f>
        <v>1602</v>
      </c>
      <c r="P381" s="3">
        <f>_xlfn.XLOOKUP(Table1[[#This Row],[Product Name]],cost[Product Name],cost[Cost Percentage])</f>
        <v>0.5</v>
      </c>
      <c r="Q381" t="s">
        <v>14</v>
      </c>
      <c r="R381" t="s">
        <v>550</v>
      </c>
      <c r="S381" t="s">
        <v>15</v>
      </c>
    </row>
    <row r="382" spans="1:19" x14ac:dyDescent="0.35">
      <c r="A382">
        <v>381</v>
      </c>
      <c r="B382" t="s">
        <v>427</v>
      </c>
      <c r="C382" t="s">
        <v>31</v>
      </c>
      <c r="D382" t="s">
        <v>76</v>
      </c>
      <c r="E382" s="2">
        <v>45989</v>
      </c>
      <c r="F382" s="2" t="str">
        <f>TEXT(Table1[[#This Row],[Order Date]],"YYYY")</f>
        <v>2025</v>
      </c>
      <c r="G382" s="2" t="str">
        <f>TEXT(Table1[[#This Row],[Order Date]],"MMM")</f>
        <v>Nov</v>
      </c>
      <c r="H382" s="2" t="str">
        <f>TEXT(Table1[[#This Row],[Order Date]],"DDD")</f>
        <v>Fri</v>
      </c>
      <c r="I382" s="1">
        <v>45993</v>
      </c>
      <c r="J382" s="4">
        <f>_xlfn.DAYS(Table1[[#This Row],[Delivered Date]],Table1[[#This Row],[Order Date]])</f>
        <v>4</v>
      </c>
      <c r="K382" s="3">
        <v>346</v>
      </c>
      <c r="L382">
        <v>4</v>
      </c>
      <c r="M382" s="3">
        <f>Table1[[#This Row],[Quantity]]*Table1[[#This Row],[Unit Price]]</f>
        <v>1384</v>
      </c>
      <c r="N382" s="3">
        <f>Table1[[#This Row],[Revenue]]*Table1[[#This Row],[Cost Percentage]]</f>
        <v>1038</v>
      </c>
      <c r="O382" s="3">
        <f>Table1[[#This Row],[Revenue]]-Table1[[#This Row],[Cost]]</f>
        <v>346</v>
      </c>
      <c r="P382" s="3">
        <f>_xlfn.XLOOKUP(Table1[[#This Row],[Product Name]],cost[Product Name],cost[Cost Percentage])</f>
        <v>0.75</v>
      </c>
      <c r="Q382" t="s">
        <v>28</v>
      </c>
      <c r="R382" t="s">
        <v>551</v>
      </c>
      <c r="S382" t="s">
        <v>29</v>
      </c>
    </row>
    <row r="383" spans="1:19" x14ac:dyDescent="0.35">
      <c r="A383">
        <v>382</v>
      </c>
      <c r="B383" t="s">
        <v>428</v>
      </c>
      <c r="C383" t="s">
        <v>21</v>
      </c>
      <c r="D383" t="s">
        <v>54</v>
      </c>
      <c r="E383" s="2">
        <v>45695</v>
      </c>
      <c r="F383" s="2" t="str">
        <f>TEXT(Table1[[#This Row],[Order Date]],"YYYY")</f>
        <v>2025</v>
      </c>
      <c r="G383" s="2" t="str">
        <f>TEXT(Table1[[#This Row],[Order Date]],"MMM")</f>
        <v>Feb</v>
      </c>
      <c r="H383" s="2" t="str">
        <f>TEXT(Table1[[#This Row],[Order Date]],"DDD")</f>
        <v>Fri</v>
      </c>
      <c r="I383" s="1">
        <v>45706</v>
      </c>
      <c r="J383" s="4">
        <f>_xlfn.DAYS(Table1[[#This Row],[Delivered Date]],Table1[[#This Row],[Order Date]])</f>
        <v>11</v>
      </c>
      <c r="K383" s="3">
        <v>215</v>
      </c>
      <c r="L383">
        <v>5</v>
      </c>
      <c r="M383" s="3">
        <f>Table1[[#This Row],[Quantity]]*Table1[[#This Row],[Unit Price]]</f>
        <v>1075</v>
      </c>
      <c r="N383" s="3">
        <f>Table1[[#This Row],[Revenue]]*Table1[[#This Row],[Cost Percentage]]</f>
        <v>752.5</v>
      </c>
      <c r="O383" s="3">
        <f>Table1[[#This Row],[Revenue]]-Table1[[#This Row],[Cost]]</f>
        <v>322.5</v>
      </c>
      <c r="P383" s="3">
        <f>_xlfn.XLOOKUP(Table1[[#This Row],[Product Name]],cost[Product Name],cost[Cost Percentage])</f>
        <v>0.7</v>
      </c>
      <c r="Q383" t="s">
        <v>28</v>
      </c>
      <c r="R383" t="s">
        <v>33</v>
      </c>
      <c r="S383" t="s">
        <v>19</v>
      </c>
    </row>
    <row r="384" spans="1:19" x14ac:dyDescent="0.35">
      <c r="A384">
        <v>383</v>
      </c>
      <c r="B384" t="s">
        <v>429</v>
      </c>
      <c r="C384" t="s">
        <v>12</v>
      </c>
      <c r="D384" t="s">
        <v>58</v>
      </c>
      <c r="E384" s="2">
        <v>45764</v>
      </c>
      <c r="F384" s="2" t="str">
        <f>TEXT(Table1[[#This Row],[Order Date]],"YYYY")</f>
        <v>2025</v>
      </c>
      <c r="G384" s="2" t="str">
        <f>TEXT(Table1[[#This Row],[Order Date]],"MMM")</f>
        <v>Apr</v>
      </c>
      <c r="H384" s="2" t="str">
        <f>TEXT(Table1[[#This Row],[Order Date]],"DDD")</f>
        <v>Thu</v>
      </c>
      <c r="I384" s="1">
        <v>45769</v>
      </c>
      <c r="J384" s="4">
        <f>_xlfn.DAYS(Table1[[#This Row],[Delivered Date]],Table1[[#This Row],[Order Date]])</f>
        <v>5</v>
      </c>
      <c r="K384" s="3">
        <v>860</v>
      </c>
      <c r="L384">
        <v>9</v>
      </c>
      <c r="M384" s="3">
        <f>Table1[[#This Row],[Quantity]]*Table1[[#This Row],[Unit Price]]</f>
        <v>7740</v>
      </c>
      <c r="N384" s="3">
        <f>Table1[[#This Row],[Revenue]]*Table1[[#This Row],[Cost Percentage]]</f>
        <v>6579</v>
      </c>
      <c r="O384" s="3">
        <f>Table1[[#This Row],[Revenue]]-Table1[[#This Row],[Cost]]</f>
        <v>1161</v>
      </c>
      <c r="P384" s="3">
        <f>_xlfn.XLOOKUP(Table1[[#This Row],[Product Name]],cost[Product Name],cost[Cost Percentage])</f>
        <v>0.85</v>
      </c>
      <c r="Q384" t="s">
        <v>14</v>
      </c>
      <c r="R384" t="s">
        <v>547</v>
      </c>
      <c r="S384" t="s">
        <v>46</v>
      </c>
    </row>
    <row r="385" spans="1:19" x14ac:dyDescent="0.35">
      <c r="A385">
        <v>384</v>
      </c>
      <c r="B385" t="s">
        <v>430</v>
      </c>
      <c r="C385" t="s">
        <v>21</v>
      </c>
      <c r="D385" t="s">
        <v>22</v>
      </c>
      <c r="E385" s="2">
        <v>45695</v>
      </c>
      <c r="F385" s="2" t="str">
        <f>TEXT(Table1[[#This Row],[Order Date]],"YYYY")</f>
        <v>2025</v>
      </c>
      <c r="G385" s="2" t="str">
        <f>TEXT(Table1[[#This Row],[Order Date]],"MMM")</f>
        <v>Feb</v>
      </c>
      <c r="H385" s="2" t="str">
        <f>TEXT(Table1[[#This Row],[Order Date]],"DDD")</f>
        <v>Fri</v>
      </c>
      <c r="I385" s="1">
        <v>45704</v>
      </c>
      <c r="J385" s="4">
        <f>_xlfn.DAYS(Table1[[#This Row],[Delivered Date]],Table1[[#This Row],[Order Date]])</f>
        <v>9</v>
      </c>
      <c r="K385" s="3">
        <v>461</v>
      </c>
      <c r="L385">
        <v>2</v>
      </c>
      <c r="M385" s="3">
        <f>Table1[[#This Row],[Quantity]]*Table1[[#This Row],[Unit Price]]</f>
        <v>922</v>
      </c>
      <c r="N385" s="3">
        <f>Table1[[#This Row],[Revenue]]*Table1[[#This Row],[Cost Percentage]]</f>
        <v>691.5</v>
      </c>
      <c r="O385" s="3">
        <f>Table1[[#This Row],[Revenue]]-Table1[[#This Row],[Cost]]</f>
        <v>230.5</v>
      </c>
      <c r="P385" s="3">
        <f>_xlfn.XLOOKUP(Table1[[#This Row],[Product Name]],cost[Product Name],cost[Cost Percentage])</f>
        <v>0.75</v>
      </c>
      <c r="Q385" t="s">
        <v>28</v>
      </c>
      <c r="R385" t="s">
        <v>549</v>
      </c>
      <c r="S385" t="s">
        <v>19</v>
      </c>
    </row>
    <row r="386" spans="1:19" x14ac:dyDescent="0.35">
      <c r="A386">
        <v>385</v>
      </c>
      <c r="B386" t="s">
        <v>431</v>
      </c>
      <c r="C386" t="s">
        <v>24</v>
      </c>
      <c r="D386" t="s">
        <v>25</v>
      </c>
      <c r="E386" s="2">
        <v>45988</v>
      </c>
      <c r="F386" s="2" t="str">
        <f>TEXT(Table1[[#This Row],[Order Date]],"YYYY")</f>
        <v>2025</v>
      </c>
      <c r="G386" s="2" t="str">
        <f>TEXT(Table1[[#This Row],[Order Date]],"MMM")</f>
        <v>Nov</v>
      </c>
      <c r="H386" s="2" t="str">
        <f>TEXT(Table1[[#This Row],[Order Date]],"DDD")</f>
        <v>Thu</v>
      </c>
      <c r="I386" s="1">
        <v>45997</v>
      </c>
      <c r="J386" s="4">
        <f>_xlfn.DAYS(Table1[[#This Row],[Delivered Date]],Table1[[#This Row],[Order Date]])</f>
        <v>9</v>
      </c>
      <c r="K386" s="3">
        <v>579</v>
      </c>
      <c r="L386">
        <v>7</v>
      </c>
      <c r="M386" s="3">
        <f>Table1[[#This Row],[Quantity]]*Table1[[#This Row],[Unit Price]]</f>
        <v>4053</v>
      </c>
      <c r="N386" s="3">
        <f>Table1[[#This Row],[Revenue]]*Table1[[#This Row],[Cost Percentage]]</f>
        <v>2229.15</v>
      </c>
      <c r="O386" s="3">
        <f>Table1[[#This Row],[Revenue]]-Table1[[#This Row],[Cost]]</f>
        <v>1823.85</v>
      </c>
      <c r="P386" s="3">
        <f>_xlfn.XLOOKUP(Table1[[#This Row],[Product Name]],cost[Product Name],cost[Cost Percentage])</f>
        <v>0.55000000000000004</v>
      </c>
      <c r="Q386" t="s">
        <v>14</v>
      </c>
      <c r="R386" t="s">
        <v>551</v>
      </c>
      <c r="S386" t="s">
        <v>46</v>
      </c>
    </row>
    <row r="387" spans="1:19" x14ac:dyDescent="0.35">
      <c r="A387">
        <v>386</v>
      </c>
      <c r="B387" t="s">
        <v>432</v>
      </c>
      <c r="C387" t="s">
        <v>12</v>
      </c>
      <c r="D387" t="s">
        <v>13</v>
      </c>
      <c r="E387" s="2">
        <v>45949</v>
      </c>
      <c r="F387" s="2" t="str">
        <f>TEXT(Table1[[#This Row],[Order Date]],"YYYY")</f>
        <v>2025</v>
      </c>
      <c r="G387" s="2" t="str">
        <f>TEXT(Table1[[#This Row],[Order Date]],"MMM")</f>
        <v>Oct</v>
      </c>
      <c r="H387" s="2" t="str">
        <f>TEXT(Table1[[#This Row],[Order Date]],"DDD")</f>
        <v>Sun</v>
      </c>
      <c r="I387" s="1">
        <v>45953</v>
      </c>
      <c r="J387" s="4">
        <f>_xlfn.DAYS(Table1[[#This Row],[Delivered Date]],Table1[[#This Row],[Order Date]])</f>
        <v>4</v>
      </c>
      <c r="K387" s="3">
        <v>982</v>
      </c>
      <c r="L387">
        <v>3</v>
      </c>
      <c r="M387" s="3">
        <f>Table1[[#This Row],[Quantity]]*Table1[[#This Row],[Unit Price]]</f>
        <v>2946</v>
      </c>
      <c r="N387" s="3">
        <f>Table1[[#This Row],[Revenue]]*Table1[[#This Row],[Cost Percentage]]</f>
        <v>2209.5</v>
      </c>
      <c r="O387" s="3">
        <f>Table1[[#This Row],[Revenue]]-Table1[[#This Row],[Cost]]</f>
        <v>736.5</v>
      </c>
      <c r="P387" s="3">
        <f>_xlfn.XLOOKUP(Table1[[#This Row],[Product Name]],cost[Product Name],cost[Cost Percentage])</f>
        <v>0.75</v>
      </c>
      <c r="Q387" t="s">
        <v>28</v>
      </c>
      <c r="R387" t="s">
        <v>551</v>
      </c>
      <c r="S387" t="s">
        <v>46</v>
      </c>
    </row>
    <row r="388" spans="1:19" x14ac:dyDescent="0.35">
      <c r="A388">
        <v>387</v>
      </c>
      <c r="B388" t="s">
        <v>433</v>
      </c>
      <c r="C388" t="s">
        <v>24</v>
      </c>
      <c r="D388" t="s">
        <v>70</v>
      </c>
      <c r="E388" s="2">
        <v>45842</v>
      </c>
      <c r="F388" s="2" t="str">
        <f>TEXT(Table1[[#This Row],[Order Date]],"YYYY")</f>
        <v>2025</v>
      </c>
      <c r="G388" s="2" t="str">
        <f>TEXT(Table1[[#This Row],[Order Date]],"MMM")</f>
        <v>Jul</v>
      </c>
      <c r="H388" s="2" t="str">
        <f>TEXT(Table1[[#This Row],[Order Date]],"DDD")</f>
        <v>Fri</v>
      </c>
      <c r="I388" s="1">
        <v>45849</v>
      </c>
      <c r="J388" s="4">
        <f>_xlfn.DAYS(Table1[[#This Row],[Delivered Date]],Table1[[#This Row],[Order Date]])</f>
        <v>7</v>
      </c>
      <c r="K388" s="3">
        <v>969</v>
      </c>
      <c r="L388">
        <v>2</v>
      </c>
      <c r="M388" s="3">
        <f>Table1[[#This Row],[Quantity]]*Table1[[#This Row],[Unit Price]]</f>
        <v>1938</v>
      </c>
      <c r="N388" s="3">
        <f>Table1[[#This Row],[Revenue]]*Table1[[#This Row],[Cost Percentage]]</f>
        <v>1065.9000000000001</v>
      </c>
      <c r="O388" s="3">
        <f>Table1[[#This Row],[Revenue]]-Table1[[#This Row],[Cost]]</f>
        <v>872.09999999999991</v>
      </c>
      <c r="P388" s="3">
        <f>_xlfn.XLOOKUP(Table1[[#This Row],[Product Name]],cost[Product Name],cost[Cost Percentage])</f>
        <v>0.55000000000000004</v>
      </c>
      <c r="Q388" t="s">
        <v>14</v>
      </c>
      <c r="R388" t="s">
        <v>33</v>
      </c>
      <c r="S388" t="s">
        <v>46</v>
      </c>
    </row>
    <row r="389" spans="1:19" x14ac:dyDescent="0.35">
      <c r="A389">
        <v>388</v>
      </c>
      <c r="B389" t="s">
        <v>434</v>
      </c>
      <c r="C389" t="s">
        <v>17</v>
      </c>
      <c r="D389" t="s">
        <v>18</v>
      </c>
      <c r="E389" s="2">
        <v>45679</v>
      </c>
      <c r="F389" s="2" t="str">
        <f>TEXT(Table1[[#This Row],[Order Date]],"YYYY")</f>
        <v>2025</v>
      </c>
      <c r="G389" s="2" t="str">
        <f>TEXT(Table1[[#This Row],[Order Date]],"MMM")</f>
        <v>Jan</v>
      </c>
      <c r="H389" s="2" t="str">
        <f>TEXT(Table1[[#This Row],[Order Date]],"DDD")</f>
        <v>Wed</v>
      </c>
      <c r="I389" s="1">
        <v>45686</v>
      </c>
      <c r="J389" s="4">
        <f>_xlfn.DAYS(Table1[[#This Row],[Delivered Date]],Table1[[#This Row],[Order Date]])</f>
        <v>7</v>
      </c>
      <c r="K389" s="3">
        <v>563</v>
      </c>
      <c r="L389">
        <v>6</v>
      </c>
      <c r="M389" s="3">
        <f>Table1[[#This Row],[Quantity]]*Table1[[#This Row],[Unit Price]]</f>
        <v>3378</v>
      </c>
      <c r="N389" s="3">
        <f>Table1[[#This Row],[Revenue]]*Table1[[#This Row],[Cost Percentage]]</f>
        <v>1689</v>
      </c>
      <c r="O389" s="3">
        <f>Table1[[#This Row],[Revenue]]-Table1[[#This Row],[Cost]]</f>
        <v>1689</v>
      </c>
      <c r="P389" s="3">
        <f>_xlfn.XLOOKUP(Table1[[#This Row],[Product Name]],cost[Product Name],cost[Cost Percentage])</f>
        <v>0.5</v>
      </c>
      <c r="Q389" t="s">
        <v>14</v>
      </c>
      <c r="R389" t="s">
        <v>551</v>
      </c>
      <c r="S389" t="s">
        <v>46</v>
      </c>
    </row>
    <row r="390" spans="1:19" x14ac:dyDescent="0.35">
      <c r="A390">
        <v>389</v>
      </c>
      <c r="B390" t="s">
        <v>435</v>
      </c>
      <c r="C390" t="s">
        <v>21</v>
      </c>
      <c r="D390" t="s">
        <v>54</v>
      </c>
      <c r="E390" s="2">
        <v>45881</v>
      </c>
      <c r="F390" s="2" t="str">
        <f>TEXT(Table1[[#This Row],[Order Date]],"YYYY")</f>
        <v>2025</v>
      </c>
      <c r="G390" s="2" t="str">
        <f>TEXT(Table1[[#This Row],[Order Date]],"MMM")</f>
        <v>Aug</v>
      </c>
      <c r="H390" s="2" t="str">
        <f>TEXT(Table1[[#This Row],[Order Date]],"DDD")</f>
        <v>Tue</v>
      </c>
      <c r="I390" s="1">
        <v>45891</v>
      </c>
      <c r="J390" s="4">
        <f>_xlfn.DAYS(Table1[[#This Row],[Delivered Date]],Table1[[#This Row],[Order Date]])</f>
        <v>10</v>
      </c>
      <c r="K390" s="3">
        <v>894</v>
      </c>
      <c r="L390">
        <v>7</v>
      </c>
      <c r="M390" s="3">
        <f>Table1[[#This Row],[Quantity]]*Table1[[#This Row],[Unit Price]]</f>
        <v>6258</v>
      </c>
      <c r="N390" s="3">
        <f>Table1[[#This Row],[Revenue]]*Table1[[#This Row],[Cost Percentage]]</f>
        <v>4380.5999999999995</v>
      </c>
      <c r="O390" s="3">
        <f>Table1[[#This Row],[Revenue]]-Table1[[#This Row],[Cost]]</f>
        <v>1877.4000000000005</v>
      </c>
      <c r="P390" s="3">
        <f>_xlfn.XLOOKUP(Table1[[#This Row],[Product Name]],cost[Product Name],cost[Cost Percentage])</f>
        <v>0.7</v>
      </c>
      <c r="Q390" t="s">
        <v>14</v>
      </c>
      <c r="R390" t="s">
        <v>550</v>
      </c>
      <c r="S390" t="s">
        <v>15</v>
      </c>
    </row>
    <row r="391" spans="1:19" x14ac:dyDescent="0.35">
      <c r="A391">
        <v>390</v>
      </c>
      <c r="B391" t="s">
        <v>436</v>
      </c>
      <c r="C391" t="s">
        <v>31</v>
      </c>
      <c r="D391" t="s">
        <v>76</v>
      </c>
      <c r="E391" s="2">
        <v>45881</v>
      </c>
      <c r="F391" s="2" t="str">
        <f>TEXT(Table1[[#This Row],[Order Date]],"YYYY")</f>
        <v>2025</v>
      </c>
      <c r="G391" s="2" t="str">
        <f>TEXT(Table1[[#This Row],[Order Date]],"MMM")</f>
        <v>Aug</v>
      </c>
      <c r="H391" s="2" t="str">
        <f>TEXT(Table1[[#This Row],[Order Date]],"DDD")</f>
        <v>Tue</v>
      </c>
      <c r="I391" s="1">
        <v>45882</v>
      </c>
      <c r="J391" s="4">
        <f>_xlfn.DAYS(Table1[[#This Row],[Delivered Date]],Table1[[#This Row],[Order Date]])</f>
        <v>1</v>
      </c>
      <c r="K391" s="3">
        <v>177</v>
      </c>
      <c r="L391">
        <v>8</v>
      </c>
      <c r="M391" s="3">
        <f>Table1[[#This Row],[Quantity]]*Table1[[#This Row],[Unit Price]]</f>
        <v>1416</v>
      </c>
      <c r="N391" s="3">
        <f>Table1[[#This Row],[Revenue]]*Table1[[#This Row],[Cost Percentage]]</f>
        <v>1062</v>
      </c>
      <c r="O391" s="3">
        <f>Table1[[#This Row],[Revenue]]-Table1[[#This Row],[Cost]]</f>
        <v>354</v>
      </c>
      <c r="P391" s="3">
        <f>_xlfn.XLOOKUP(Table1[[#This Row],[Product Name]],cost[Product Name],cost[Cost Percentage])</f>
        <v>0.75</v>
      </c>
      <c r="Q391" t="s">
        <v>14</v>
      </c>
      <c r="R391" t="s">
        <v>551</v>
      </c>
      <c r="S391" t="s">
        <v>15</v>
      </c>
    </row>
    <row r="392" spans="1:19" x14ac:dyDescent="0.35">
      <c r="A392">
        <v>391</v>
      </c>
      <c r="B392" t="s">
        <v>437</v>
      </c>
      <c r="C392" t="s">
        <v>17</v>
      </c>
      <c r="D392" t="s">
        <v>44</v>
      </c>
      <c r="E392" s="2">
        <v>46019</v>
      </c>
      <c r="F392" s="2" t="str">
        <f>TEXT(Table1[[#This Row],[Order Date]],"YYYY")</f>
        <v>2025</v>
      </c>
      <c r="G392" s="2" t="str">
        <f>TEXT(Table1[[#This Row],[Order Date]],"MMM")</f>
        <v>Dec</v>
      </c>
      <c r="H392" s="2" t="str">
        <f>TEXT(Table1[[#This Row],[Order Date]],"DDD")</f>
        <v>Sun</v>
      </c>
      <c r="I392" s="1">
        <v>46021</v>
      </c>
      <c r="J392" s="4">
        <f>_xlfn.DAYS(Table1[[#This Row],[Delivered Date]],Table1[[#This Row],[Order Date]])</f>
        <v>2</v>
      </c>
      <c r="K392" s="3">
        <v>455</v>
      </c>
      <c r="L392">
        <v>9</v>
      </c>
      <c r="M392" s="3">
        <f>Table1[[#This Row],[Quantity]]*Table1[[#This Row],[Unit Price]]</f>
        <v>4095</v>
      </c>
      <c r="N392" s="3">
        <f>Table1[[#This Row],[Revenue]]*Table1[[#This Row],[Cost Percentage]]</f>
        <v>2457</v>
      </c>
      <c r="O392" s="3">
        <f>Table1[[#This Row],[Revenue]]-Table1[[#This Row],[Cost]]</f>
        <v>1638</v>
      </c>
      <c r="P392" s="3">
        <f>_xlfn.XLOOKUP(Table1[[#This Row],[Product Name]],cost[Product Name],cost[Cost Percentage])</f>
        <v>0.6</v>
      </c>
      <c r="Q392" t="s">
        <v>14</v>
      </c>
      <c r="R392" t="s">
        <v>547</v>
      </c>
      <c r="S392" t="s">
        <v>29</v>
      </c>
    </row>
    <row r="393" spans="1:19" x14ac:dyDescent="0.35">
      <c r="A393">
        <v>392</v>
      </c>
      <c r="B393" t="s">
        <v>438</v>
      </c>
      <c r="C393" t="s">
        <v>21</v>
      </c>
      <c r="D393" t="s">
        <v>54</v>
      </c>
      <c r="E393" s="2">
        <v>45737</v>
      </c>
      <c r="F393" s="2" t="str">
        <f>TEXT(Table1[[#This Row],[Order Date]],"YYYY")</f>
        <v>2025</v>
      </c>
      <c r="G393" s="2" t="str">
        <f>TEXT(Table1[[#This Row],[Order Date]],"MMM")</f>
        <v>Mar</v>
      </c>
      <c r="H393" s="2" t="str">
        <f>TEXT(Table1[[#This Row],[Order Date]],"DDD")</f>
        <v>Fri</v>
      </c>
      <c r="I393" s="1">
        <v>45746</v>
      </c>
      <c r="J393" s="4">
        <f>_xlfn.DAYS(Table1[[#This Row],[Delivered Date]],Table1[[#This Row],[Order Date]])</f>
        <v>9</v>
      </c>
      <c r="K393" s="3">
        <v>565</v>
      </c>
      <c r="L393">
        <v>6</v>
      </c>
      <c r="M393" s="3">
        <f>Table1[[#This Row],[Quantity]]*Table1[[#This Row],[Unit Price]]</f>
        <v>3390</v>
      </c>
      <c r="N393" s="3">
        <f>Table1[[#This Row],[Revenue]]*Table1[[#This Row],[Cost Percentage]]</f>
        <v>2373</v>
      </c>
      <c r="O393" s="3">
        <f>Table1[[#This Row],[Revenue]]-Table1[[#This Row],[Cost]]</f>
        <v>1017</v>
      </c>
      <c r="P393" s="3">
        <f>_xlfn.XLOOKUP(Table1[[#This Row],[Product Name]],cost[Product Name],cost[Cost Percentage])</f>
        <v>0.7</v>
      </c>
      <c r="Q393" t="s">
        <v>14</v>
      </c>
      <c r="R393" t="s">
        <v>549</v>
      </c>
      <c r="S393" t="s">
        <v>46</v>
      </c>
    </row>
    <row r="394" spans="1:19" x14ac:dyDescent="0.35">
      <c r="A394">
        <v>393</v>
      </c>
      <c r="B394" t="s">
        <v>439</v>
      </c>
      <c r="C394" t="s">
        <v>12</v>
      </c>
      <c r="D394" t="s">
        <v>27</v>
      </c>
      <c r="E394" s="2">
        <v>45924</v>
      </c>
      <c r="F394" s="2" t="str">
        <f>TEXT(Table1[[#This Row],[Order Date]],"YYYY")</f>
        <v>2025</v>
      </c>
      <c r="G394" s="2" t="str">
        <f>TEXT(Table1[[#This Row],[Order Date]],"MMM")</f>
        <v>Sep</v>
      </c>
      <c r="H394" s="2" t="str">
        <f>TEXT(Table1[[#This Row],[Order Date]],"DDD")</f>
        <v>Wed</v>
      </c>
      <c r="I394" s="1">
        <v>45931</v>
      </c>
      <c r="J394" s="4">
        <f>_xlfn.DAYS(Table1[[#This Row],[Delivered Date]],Table1[[#This Row],[Order Date]])</f>
        <v>7</v>
      </c>
      <c r="K394" s="3">
        <v>565</v>
      </c>
      <c r="L394">
        <v>3</v>
      </c>
      <c r="M394" s="3">
        <f>Table1[[#This Row],[Quantity]]*Table1[[#This Row],[Unit Price]]</f>
        <v>1695</v>
      </c>
      <c r="N394" s="3">
        <f>Table1[[#This Row],[Revenue]]*Table1[[#This Row],[Cost Percentage]]</f>
        <v>1101.75</v>
      </c>
      <c r="O394" s="3">
        <f>Table1[[#This Row],[Revenue]]-Table1[[#This Row],[Cost]]</f>
        <v>593.25</v>
      </c>
      <c r="P394" s="3">
        <f>_xlfn.XLOOKUP(Table1[[#This Row],[Product Name]],cost[Product Name],cost[Cost Percentage])</f>
        <v>0.65</v>
      </c>
      <c r="Q394" t="s">
        <v>14</v>
      </c>
      <c r="R394" t="s">
        <v>33</v>
      </c>
      <c r="S394" t="s">
        <v>15</v>
      </c>
    </row>
    <row r="395" spans="1:19" x14ac:dyDescent="0.35">
      <c r="A395">
        <v>394</v>
      </c>
      <c r="B395" t="s">
        <v>440</v>
      </c>
      <c r="C395" t="s">
        <v>21</v>
      </c>
      <c r="D395" t="s">
        <v>22</v>
      </c>
      <c r="E395" s="2">
        <v>45895</v>
      </c>
      <c r="F395" s="2" t="str">
        <f>TEXT(Table1[[#This Row],[Order Date]],"YYYY")</f>
        <v>2025</v>
      </c>
      <c r="G395" s="2" t="str">
        <f>TEXT(Table1[[#This Row],[Order Date]],"MMM")</f>
        <v>Aug</v>
      </c>
      <c r="H395" s="2" t="str">
        <f>TEXT(Table1[[#This Row],[Order Date]],"DDD")</f>
        <v>Tue</v>
      </c>
      <c r="I395" s="1">
        <v>45896</v>
      </c>
      <c r="J395" s="4">
        <f>_xlfn.DAYS(Table1[[#This Row],[Delivered Date]],Table1[[#This Row],[Order Date]])</f>
        <v>1</v>
      </c>
      <c r="K395" s="3">
        <v>572</v>
      </c>
      <c r="L395">
        <v>10</v>
      </c>
      <c r="M395" s="3">
        <f>Table1[[#This Row],[Quantity]]*Table1[[#This Row],[Unit Price]]</f>
        <v>5720</v>
      </c>
      <c r="N395" s="3">
        <f>Table1[[#This Row],[Revenue]]*Table1[[#This Row],[Cost Percentage]]</f>
        <v>4290</v>
      </c>
      <c r="O395" s="3">
        <f>Table1[[#This Row],[Revenue]]-Table1[[#This Row],[Cost]]</f>
        <v>1430</v>
      </c>
      <c r="P395" s="3">
        <f>_xlfn.XLOOKUP(Table1[[#This Row],[Product Name]],cost[Product Name],cost[Cost Percentage])</f>
        <v>0.75</v>
      </c>
      <c r="Q395" t="s">
        <v>14</v>
      </c>
      <c r="R395" t="s">
        <v>33</v>
      </c>
      <c r="S395" t="s">
        <v>19</v>
      </c>
    </row>
    <row r="396" spans="1:19" x14ac:dyDescent="0.35">
      <c r="A396">
        <v>395</v>
      </c>
      <c r="B396" t="s">
        <v>441</v>
      </c>
      <c r="C396" t="s">
        <v>17</v>
      </c>
      <c r="D396" t="s">
        <v>44</v>
      </c>
      <c r="E396" s="2">
        <v>45718</v>
      </c>
      <c r="F396" s="2" t="str">
        <f>TEXT(Table1[[#This Row],[Order Date]],"YYYY")</f>
        <v>2025</v>
      </c>
      <c r="G396" s="2" t="str">
        <f>TEXT(Table1[[#This Row],[Order Date]],"MMM")</f>
        <v>Mar</v>
      </c>
      <c r="H396" s="2" t="str">
        <f>TEXT(Table1[[#This Row],[Order Date]],"DDD")</f>
        <v>Sun</v>
      </c>
      <c r="I396" s="1">
        <v>45725</v>
      </c>
      <c r="J396" s="4">
        <f>_xlfn.DAYS(Table1[[#This Row],[Delivered Date]],Table1[[#This Row],[Order Date]])</f>
        <v>7</v>
      </c>
      <c r="K396" s="3">
        <v>616</v>
      </c>
      <c r="L396">
        <v>9</v>
      </c>
      <c r="M396" s="3">
        <f>Table1[[#This Row],[Quantity]]*Table1[[#This Row],[Unit Price]]</f>
        <v>5544</v>
      </c>
      <c r="N396" s="3">
        <f>Table1[[#This Row],[Revenue]]*Table1[[#This Row],[Cost Percentage]]</f>
        <v>3326.4</v>
      </c>
      <c r="O396" s="3">
        <f>Table1[[#This Row],[Revenue]]-Table1[[#This Row],[Cost]]</f>
        <v>2217.6</v>
      </c>
      <c r="P396" s="3">
        <f>_xlfn.XLOOKUP(Table1[[#This Row],[Product Name]],cost[Product Name],cost[Cost Percentage])</f>
        <v>0.6</v>
      </c>
      <c r="Q396" t="s">
        <v>28</v>
      </c>
      <c r="R396" t="s">
        <v>549</v>
      </c>
      <c r="S396" t="s">
        <v>46</v>
      </c>
    </row>
    <row r="397" spans="1:19" x14ac:dyDescent="0.35">
      <c r="A397">
        <v>396</v>
      </c>
      <c r="B397" t="s">
        <v>442</v>
      </c>
      <c r="C397" t="s">
        <v>17</v>
      </c>
      <c r="D397" t="s">
        <v>56</v>
      </c>
      <c r="E397" s="2">
        <v>45774</v>
      </c>
      <c r="F397" s="2" t="str">
        <f>TEXT(Table1[[#This Row],[Order Date]],"YYYY")</f>
        <v>2025</v>
      </c>
      <c r="G397" s="2" t="str">
        <f>TEXT(Table1[[#This Row],[Order Date]],"MMM")</f>
        <v>Apr</v>
      </c>
      <c r="H397" s="2" t="str">
        <f>TEXT(Table1[[#This Row],[Order Date]],"DDD")</f>
        <v>Sun</v>
      </c>
      <c r="I397" s="1">
        <v>45781</v>
      </c>
      <c r="J397" s="4">
        <f>_xlfn.DAYS(Table1[[#This Row],[Delivered Date]],Table1[[#This Row],[Order Date]])</f>
        <v>7</v>
      </c>
      <c r="K397" s="3">
        <v>692</v>
      </c>
      <c r="L397">
        <v>1</v>
      </c>
      <c r="M397" s="3">
        <f>Table1[[#This Row],[Quantity]]*Table1[[#This Row],[Unit Price]]</f>
        <v>692</v>
      </c>
      <c r="N397" s="3">
        <f>Table1[[#This Row],[Revenue]]*Table1[[#This Row],[Cost Percentage]]</f>
        <v>380.6</v>
      </c>
      <c r="O397" s="3">
        <f>Table1[[#This Row],[Revenue]]-Table1[[#This Row],[Cost]]</f>
        <v>311.39999999999998</v>
      </c>
      <c r="P397" s="3">
        <f>_xlfn.XLOOKUP(Table1[[#This Row],[Product Name]],cost[Product Name],cost[Cost Percentage])</f>
        <v>0.55000000000000004</v>
      </c>
      <c r="Q397" t="s">
        <v>28</v>
      </c>
      <c r="R397" t="s">
        <v>550</v>
      </c>
      <c r="S397" t="s">
        <v>19</v>
      </c>
    </row>
    <row r="398" spans="1:19" x14ac:dyDescent="0.35">
      <c r="A398">
        <v>397</v>
      </c>
      <c r="B398" t="s">
        <v>443</v>
      </c>
      <c r="C398" t="s">
        <v>17</v>
      </c>
      <c r="D398" t="s">
        <v>64</v>
      </c>
      <c r="E398" s="2">
        <v>45861</v>
      </c>
      <c r="F398" s="2" t="str">
        <f>TEXT(Table1[[#This Row],[Order Date]],"YYYY")</f>
        <v>2025</v>
      </c>
      <c r="G398" s="2" t="str">
        <f>TEXT(Table1[[#This Row],[Order Date]],"MMM")</f>
        <v>Jul</v>
      </c>
      <c r="H398" s="2" t="str">
        <f>TEXT(Table1[[#This Row],[Order Date]],"DDD")</f>
        <v>Wed</v>
      </c>
      <c r="I398" s="1">
        <v>45869</v>
      </c>
      <c r="J398" s="4">
        <f>_xlfn.DAYS(Table1[[#This Row],[Delivered Date]],Table1[[#This Row],[Order Date]])</f>
        <v>8</v>
      </c>
      <c r="K398" s="3">
        <v>366</v>
      </c>
      <c r="L398">
        <v>6</v>
      </c>
      <c r="M398" s="3">
        <f>Table1[[#This Row],[Quantity]]*Table1[[#This Row],[Unit Price]]</f>
        <v>2196</v>
      </c>
      <c r="N398" s="3">
        <f>Table1[[#This Row],[Revenue]]*Table1[[#This Row],[Cost Percentage]]</f>
        <v>1098</v>
      </c>
      <c r="O398" s="3">
        <f>Table1[[#This Row],[Revenue]]-Table1[[#This Row],[Cost]]</f>
        <v>1098</v>
      </c>
      <c r="P398" s="3">
        <f>_xlfn.XLOOKUP(Table1[[#This Row],[Product Name]],cost[Product Name],cost[Cost Percentage])</f>
        <v>0.5</v>
      </c>
      <c r="Q398" t="s">
        <v>14</v>
      </c>
      <c r="R398" t="s">
        <v>551</v>
      </c>
      <c r="S398" t="s">
        <v>46</v>
      </c>
    </row>
    <row r="399" spans="1:19" x14ac:dyDescent="0.35">
      <c r="A399">
        <v>398</v>
      </c>
      <c r="B399" t="s">
        <v>444</v>
      </c>
      <c r="C399" t="s">
        <v>17</v>
      </c>
      <c r="D399" t="s">
        <v>18</v>
      </c>
      <c r="E399" s="2">
        <v>45661</v>
      </c>
      <c r="F399" s="2" t="str">
        <f>TEXT(Table1[[#This Row],[Order Date]],"YYYY")</f>
        <v>2025</v>
      </c>
      <c r="G399" s="2" t="str">
        <f>TEXT(Table1[[#This Row],[Order Date]],"MMM")</f>
        <v>Jan</v>
      </c>
      <c r="H399" s="2" t="str">
        <f>TEXT(Table1[[#This Row],[Order Date]],"DDD")</f>
        <v>Sat</v>
      </c>
      <c r="I399" s="1">
        <v>45668</v>
      </c>
      <c r="J399" s="4">
        <f>_xlfn.DAYS(Table1[[#This Row],[Delivered Date]],Table1[[#This Row],[Order Date]])</f>
        <v>7</v>
      </c>
      <c r="K399" s="3">
        <v>132</v>
      </c>
      <c r="L399">
        <v>2</v>
      </c>
      <c r="M399" s="3">
        <f>Table1[[#This Row],[Quantity]]*Table1[[#This Row],[Unit Price]]</f>
        <v>264</v>
      </c>
      <c r="N399" s="3">
        <f>Table1[[#This Row],[Revenue]]*Table1[[#This Row],[Cost Percentage]]</f>
        <v>132</v>
      </c>
      <c r="O399" s="3">
        <f>Table1[[#This Row],[Revenue]]-Table1[[#This Row],[Cost]]</f>
        <v>132</v>
      </c>
      <c r="P399" s="3">
        <f>_xlfn.XLOOKUP(Table1[[#This Row],[Product Name]],cost[Product Name],cost[Cost Percentage])</f>
        <v>0.5</v>
      </c>
      <c r="Q399" t="s">
        <v>28</v>
      </c>
      <c r="R399" t="s">
        <v>550</v>
      </c>
      <c r="S399" t="s">
        <v>29</v>
      </c>
    </row>
    <row r="400" spans="1:19" x14ac:dyDescent="0.35">
      <c r="A400">
        <v>399</v>
      </c>
      <c r="B400" t="s">
        <v>445</v>
      </c>
      <c r="C400" t="s">
        <v>12</v>
      </c>
      <c r="D400" t="s">
        <v>13</v>
      </c>
      <c r="E400" s="2">
        <v>45678</v>
      </c>
      <c r="F400" s="2" t="str">
        <f>TEXT(Table1[[#This Row],[Order Date]],"YYYY")</f>
        <v>2025</v>
      </c>
      <c r="G400" s="2" t="str">
        <f>TEXT(Table1[[#This Row],[Order Date]],"MMM")</f>
        <v>Jan</v>
      </c>
      <c r="H400" s="2" t="str">
        <f>TEXT(Table1[[#This Row],[Order Date]],"DDD")</f>
        <v>Tue</v>
      </c>
      <c r="I400" s="1">
        <v>45693</v>
      </c>
      <c r="J400" s="4">
        <f>_xlfn.DAYS(Table1[[#This Row],[Delivered Date]],Table1[[#This Row],[Order Date]])</f>
        <v>15</v>
      </c>
      <c r="K400" s="3">
        <v>102</v>
      </c>
      <c r="L400">
        <v>1</v>
      </c>
      <c r="M400" s="3">
        <f>Table1[[#This Row],[Quantity]]*Table1[[#This Row],[Unit Price]]</f>
        <v>102</v>
      </c>
      <c r="N400" s="3">
        <f>Table1[[#This Row],[Revenue]]*Table1[[#This Row],[Cost Percentage]]</f>
        <v>76.5</v>
      </c>
      <c r="O400" s="3">
        <f>Table1[[#This Row],[Revenue]]-Table1[[#This Row],[Cost]]</f>
        <v>25.5</v>
      </c>
      <c r="P400" s="3">
        <f>_xlfn.XLOOKUP(Table1[[#This Row],[Product Name]],cost[Product Name],cost[Cost Percentage])</f>
        <v>0.75</v>
      </c>
      <c r="Q400" t="s">
        <v>28</v>
      </c>
      <c r="R400" t="s">
        <v>551</v>
      </c>
      <c r="S400" t="s">
        <v>19</v>
      </c>
    </row>
    <row r="401" spans="1:19" x14ac:dyDescent="0.35">
      <c r="A401">
        <v>400</v>
      </c>
      <c r="B401" t="s">
        <v>446</v>
      </c>
      <c r="C401" t="s">
        <v>21</v>
      </c>
      <c r="D401" t="s">
        <v>22</v>
      </c>
      <c r="E401" s="2">
        <v>45939</v>
      </c>
      <c r="F401" s="2" t="str">
        <f>TEXT(Table1[[#This Row],[Order Date]],"YYYY")</f>
        <v>2025</v>
      </c>
      <c r="G401" s="2" t="str">
        <f>TEXT(Table1[[#This Row],[Order Date]],"MMM")</f>
        <v>Oct</v>
      </c>
      <c r="H401" s="2" t="str">
        <f>TEXT(Table1[[#This Row],[Order Date]],"DDD")</f>
        <v>Thu</v>
      </c>
      <c r="I401" s="1">
        <v>45949</v>
      </c>
      <c r="J401" s="4">
        <f>_xlfn.DAYS(Table1[[#This Row],[Delivered Date]],Table1[[#This Row],[Order Date]])</f>
        <v>10</v>
      </c>
      <c r="K401" s="3">
        <v>644</v>
      </c>
      <c r="L401">
        <v>5</v>
      </c>
      <c r="M401" s="3">
        <f>Table1[[#This Row],[Quantity]]*Table1[[#This Row],[Unit Price]]</f>
        <v>3220</v>
      </c>
      <c r="N401" s="3">
        <f>Table1[[#This Row],[Revenue]]*Table1[[#This Row],[Cost Percentage]]</f>
        <v>2415</v>
      </c>
      <c r="O401" s="3">
        <f>Table1[[#This Row],[Revenue]]-Table1[[#This Row],[Cost]]</f>
        <v>805</v>
      </c>
      <c r="P401" s="3">
        <f>_xlfn.XLOOKUP(Table1[[#This Row],[Product Name]],cost[Product Name],cost[Cost Percentage])</f>
        <v>0.75</v>
      </c>
      <c r="Q401" t="s">
        <v>14</v>
      </c>
      <c r="R401" t="s">
        <v>33</v>
      </c>
      <c r="S401" t="s">
        <v>29</v>
      </c>
    </row>
    <row r="402" spans="1:19" x14ac:dyDescent="0.35">
      <c r="A402">
        <v>401</v>
      </c>
      <c r="B402" t="s">
        <v>447</v>
      </c>
      <c r="C402" t="s">
        <v>31</v>
      </c>
      <c r="D402" t="s">
        <v>32</v>
      </c>
      <c r="E402" s="2">
        <v>45728</v>
      </c>
      <c r="F402" s="2" t="str">
        <f>TEXT(Table1[[#This Row],[Order Date]],"YYYY")</f>
        <v>2025</v>
      </c>
      <c r="G402" s="2" t="str">
        <f>TEXT(Table1[[#This Row],[Order Date]],"MMM")</f>
        <v>Mar</v>
      </c>
      <c r="H402" s="2" t="str">
        <f>TEXT(Table1[[#This Row],[Order Date]],"DDD")</f>
        <v>Wed</v>
      </c>
      <c r="I402" s="1">
        <v>45734</v>
      </c>
      <c r="J402" s="4">
        <f>_xlfn.DAYS(Table1[[#This Row],[Delivered Date]],Table1[[#This Row],[Order Date]])</f>
        <v>6</v>
      </c>
      <c r="K402" s="3">
        <v>171</v>
      </c>
      <c r="L402">
        <v>7</v>
      </c>
      <c r="M402" s="3">
        <f>Table1[[#This Row],[Quantity]]*Table1[[#This Row],[Unit Price]]</f>
        <v>1197</v>
      </c>
      <c r="N402" s="3">
        <f>Table1[[#This Row],[Revenue]]*Table1[[#This Row],[Cost Percentage]]</f>
        <v>897.75</v>
      </c>
      <c r="O402" s="3">
        <f>Table1[[#This Row],[Revenue]]-Table1[[#This Row],[Cost]]</f>
        <v>299.25</v>
      </c>
      <c r="P402" s="3">
        <f>_xlfn.XLOOKUP(Table1[[#This Row],[Product Name]],cost[Product Name],cost[Cost Percentage])</f>
        <v>0.75</v>
      </c>
      <c r="Q402" t="s">
        <v>28</v>
      </c>
      <c r="R402" t="s">
        <v>549</v>
      </c>
      <c r="S402" t="s">
        <v>15</v>
      </c>
    </row>
    <row r="403" spans="1:19" x14ac:dyDescent="0.35">
      <c r="A403">
        <v>402</v>
      </c>
      <c r="B403" t="s">
        <v>448</v>
      </c>
      <c r="C403" t="s">
        <v>21</v>
      </c>
      <c r="D403" t="s">
        <v>83</v>
      </c>
      <c r="E403" s="2">
        <v>45901</v>
      </c>
      <c r="F403" s="2" t="str">
        <f>TEXT(Table1[[#This Row],[Order Date]],"YYYY")</f>
        <v>2025</v>
      </c>
      <c r="G403" s="2" t="str">
        <f>TEXT(Table1[[#This Row],[Order Date]],"MMM")</f>
        <v>Sep</v>
      </c>
      <c r="H403" s="2" t="str">
        <f>TEXT(Table1[[#This Row],[Order Date]],"DDD")</f>
        <v>Mon</v>
      </c>
      <c r="I403" s="1">
        <v>45903</v>
      </c>
      <c r="J403" s="4">
        <f>_xlfn.DAYS(Table1[[#This Row],[Delivered Date]],Table1[[#This Row],[Order Date]])</f>
        <v>2</v>
      </c>
      <c r="K403" s="3">
        <v>204</v>
      </c>
      <c r="L403">
        <v>8</v>
      </c>
      <c r="M403" s="3">
        <f>Table1[[#This Row],[Quantity]]*Table1[[#This Row],[Unit Price]]</f>
        <v>1632</v>
      </c>
      <c r="N403" s="3">
        <f>Table1[[#This Row],[Revenue]]*Table1[[#This Row],[Cost Percentage]]</f>
        <v>1305.6000000000001</v>
      </c>
      <c r="O403" s="3">
        <f>Table1[[#This Row],[Revenue]]-Table1[[#This Row],[Cost]]</f>
        <v>326.39999999999986</v>
      </c>
      <c r="P403" s="3">
        <f>_xlfn.XLOOKUP(Table1[[#This Row],[Product Name]],cost[Product Name],cost[Cost Percentage])</f>
        <v>0.8</v>
      </c>
      <c r="Q403" t="s">
        <v>28</v>
      </c>
      <c r="R403" t="s">
        <v>33</v>
      </c>
      <c r="S403" t="s">
        <v>15</v>
      </c>
    </row>
    <row r="404" spans="1:19" x14ac:dyDescent="0.35">
      <c r="A404">
        <v>403</v>
      </c>
      <c r="B404" t="s">
        <v>449</v>
      </c>
      <c r="C404" t="s">
        <v>24</v>
      </c>
      <c r="D404" t="s">
        <v>70</v>
      </c>
      <c r="E404" s="2">
        <v>45975</v>
      </c>
      <c r="F404" s="2" t="str">
        <f>TEXT(Table1[[#This Row],[Order Date]],"YYYY")</f>
        <v>2025</v>
      </c>
      <c r="G404" s="2" t="str">
        <f>TEXT(Table1[[#This Row],[Order Date]],"MMM")</f>
        <v>Nov</v>
      </c>
      <c r="H404" s="2" t="str">
        <f>TEXT(Table1[[#This Row],[Order Date]],"DDD")</f>
        <v>Fri</v>
      </c>
      <c r="I404" s="1">
        <v>45985</v>
      </c>
      <c r="J404" s="4">
        <f>_xlfn.DAYS(Table1[[#This Row],[Delivered Date]],Table1[[#This Row],[Order Date]])</f>
        <v>10</v>
      </c>
      <c r="K404" s="3">
        <v>410</v>
      </c>
      <c r="L404">
        <v>1</v>
      </c>
      <c r="M404" s="3">
        <f>Table1[[#This Row],[Quantity]]*Table1[[#This Row],[Unit Price]]</f>
        <v>410</v>
      </c>
      <c r="N404" s="3">
        <f>Table1[[#This Row],[Revenue]]*Table1[[#This Row],[Cost Percentage]]</f>
        <v>225.50000000000003</v>
      </c>
      <c r="O404" s="3">
        <f>Table1[[#This Row],[Revenue]]-Table1[[#This Row],[Cost]]</f>
        <v>184.49999999999997</v>
      </c>
      <c r="P404" s="3">
        <f>_xlfn.XLOOKUP(Table1[[#This Row],[Product Name]],cost[Product Name],cost[Cost Percentage])</f>
        <v>0.55000000000000004</v>
      </c>
      <c r="Q404" t="s">
        <v>28</v>
      </c>
      <c r="R404" t="s">
        <v>549</v>
      </c>
      <c r="S404" t="s">
        <v>19</v>
      </c>
    </row>
    <row r="405" spans="1:19" x14ac:dyDescent="0.35">
      <c r="A405">
        <v>404</v>
      </c>
      <c r="B405" t="s">
        <v>450</v>
      </c>
      <c r="C405" t="s">
        <v>24</v>
      </c>
      <c r="D405" t="s">
        <v>38</v>
      </c>
      <c r="E405" s="2">
        <v>45782</v>
      </c>
      <c r="F405" s="2" t="str">
        <f>TEXT(Table1[[#This Row],[Order Date]],"YYYY")</f>
        <v>2025</v>
      </c>
      <c r="G405" s="2" t="str">
        <f>TEXT(Table1[[#This Row],[Order Date]],"MMM")</f>
        <v>May</v>
      </c>
      <c r="H405" s="2" t="str">
        <f>TEXT(Table1[[#This Row],[Order Date]],"DDD")</f>
        <v>Mon</v>
      </c>
      <c r="I405" s="1">
        <v>45785</v>
      </c>
      <c r="J405" s="4">
        <f>_xlfn.DAYS(Table1[[#This Row],[Delivered Date]],Table1[[#This Row],[Order Date]])</f>
        <v>3</v>
      </c>
      <c r="K405" s="3">
        <v>874</v>
      </c>
      <c r="L405">
        <v>2</v>
      </c>
      <c r="M405" s="3">
        <f>Table1[[#This Row],[Quantity]]*Table1[[#This Row],[Unit Price]]</f>
        <v>1748</v>
      </c>
      <c r="N405" s="3">
        <f>Table1[[#This Row],[Revenue]]*Table1[[#This Row],[Cost Percentage]]</f>
        <v>874</v>
      </c>
      <c r="O405" s="3">
        <f>Table1[[#This Row],[Revenue]]-Table1[[#This Row],[Cost]]</f>
        <v>874</v>
      </c>
      <c r="P405" s="3">
        <f>_xlfn.XLOOKUP(Table1[[#This Row],[Product Name]],cost[Product Name],cost[Cost Percentage])</f>
        <v>0.5</v>
      </c>
      <c r="Q405" t="s">
        <v>14</v>
      </c>
      <c r="R405" t="s">
        <v>551</v>
      </c>
      <c r="S405" t="s">
        <v>29</v>
      </c>
    </row>
    <row r="406" spans="1:19" x14ac:dyDescent="0.35">
      <c r="A406">
        <v>405</v>
      </c>
      <c r="B406" t="s">
        <v>451</v>
      </c>
      <c r="C406" t="s">
        <v>17</v>
      </c>
      <c r="D406" t="s">
        <v>64</v>
      </c>
      <c r="E406" s="2">
        <v>45707</v>
      </c>
      <c r="F406" s="2" t="str">
        <f>TEXT(Table1[[#This Row],[Order Date]],"YYYY")</f>
        <v>2025</v>
      </c>
      <c r="G406" s="2" t="str">
        <f>TEXT(Table1[[#This Row],[Order Date]],"MMM")</f>
        <v>Feb</v>
      </c>
      <c r="H406" s="2" t="str">
        <f>TEXT(Table1[[#This Row],[Order Date]],"DDD")</f>
        <v>Wed</v>
      </c>
      <c r="I406" s="1">
        <v>45711</v>
      </c>
      <c r="J406" s="4">
        <f>_xlfn.DAYS(Table1[[#This Row],[Delivered Date]],Table1[[#This Row],[Order Date]])</f>
        <v>4</v>
      </c>
      <c r="K406" s="3">
        <v>855</v>
      </c>
      <c r="L406">
        <v>7</v>
      </c>
      <c r="M406" s="3">
        <f>Table1[[#This Row],[Quantity]]*Table1[[#This Row],[Unit Price]]</f>
        <v>5985</v>
      </c>
      <c r="N406" s="3">
        <f>Table1[[#This Row],[Revenue]]*Table1[[#This Row],[Cost Percentage]]</f>
        <v>2992.5</v>
      </c>
      <c r="O406" s="3">
        <f>Table1[[#This Row],[Revenue]]-Table1[[#This Row],[Cost]]</f>
        <v>2992.5</v>
      </c>
      <c r="P406" s="3">
        <f>_xlfn.XLOOKUP(Table1[[#This Row],[Product Name]],cost[Product Name],cost[Cost Percentage])</f>
        <v>0.5</v>
      </c>
      <c r="Q406" t="s">
        <v>28</v>
      </c>
      <c r="R406" t="s">
        <v>550</v>
      </c>
      <c r="S406" t="s">
        <v>15</v>
      </c>
    </row>
    <row r="407" spans="1:19" x14ac:dyDescent="0.35">
      <c r="A407">
        <v>406</v>
      </c>
      <c r="B407" t="s">
        <v>452</v>
      </c>
      <c r="C407" t="s">
        <v>31</v>
      </c>
      <c r="D407" t="s">
        <v>50</v>
      </c>
      <c r="E407" s="2">
        <v>45753</v>
      </c>
      <c r="F407" s="2" t="str">
        <f>TEXT(Table1[[#This Row],[Order Date]],"YYYY")</f>
        <v>2025</v>
      </c>
      <c r="G407" s="2" t="str">
        <f>TEXT(Table1[[#This Row],[Order Date]],"MMM")</f>
        <v>Apr</v>
      </c>
      <c r="H407" s="2" t="str">
        <f>TEXT(Table1[[#This Row],[Order Date]],"DDD")</f>
        <v>Sun</v>
      </c>
      <c r="I407" s="1">
        <v>45760</v>
      </c>
      <c r="J407" s="4">
        <f>_xlfn.DAYS(Table1[[#This Row],[Delivered Date]],Table1[[#This Row],[Order Date]])</f>
        <v>7</v>
      </c>
      <c r="K407" s="3">
        <v>386</v>
      </c>
      <c r="L407">
        <v>1</v>
      </c>
      <c r="M407" s="3">
        <f>Table1[[#This Row],[Quantity]]*Table1[[#This Row],[Unit Price]]</f>
        <v>386</v>
      </c>
      <c r="N407" s="3">
        <f>Table1[[#This Row],[Revenue]]*Table1[[#This Row],[Cost Percentage]]</f>
        <v>270.2</v>
      </c>
      <c r="O407" s="3">
        <f>Table1[[#This Row],[Revenue]]-Table1[[#This Row],[Cost]]</f>
        <v>115.80000000000001</v>
      </c>
      <c r="P407" s="3">
        <f>_xlfn.XLOOKUP(Table1[[#This Row],[Product Name]],cost[Product Name],cost[Cost Percentage])</f>
        <v>0.7</v>
      </c>
      <c r="Q407" t="s">
        <v>14</v>
      </c>
      <c r="R407" t="s">
        <v>551</v>
      </c>
      <c r="S407" t="s">
        <v>19</v>
      </c>
    </row>
    <row r="408" spans="1:19" x14ac:dyDescent="0.35">
      <c r="A408">
        <v>407</v>
      </c>
      <c r="B408" t="s">
        <v>453</v>
      </c>
      <c r="C408" t="s">
        <v>17</v>
      </c>
      <c r="D408" t="s">
        <v>56</v>
      </c>
      <c r="E408" s="2">
        <v>45732</v>
      </c>
      <c r="F408" s="2" t="str">
        <f>TEXT(Table1[[#This Row],[Order Date]],"YYYY")</f>
        <v>2025</v>
      </c>
      <c r="G408" s="2" t="str">
        <f>TEXT(Table1[[#This Row],[Order Date]],"MMM")</f>
        <v>Mar</v>
      </c>
      <c r="H408" s="2" t="str">
        <f>TEXT(Table1[[#This Row],[Order Date]],"DDD")</f>
        <v>Sun</v>
      </c>
      <c r="I408" s="1">
        <v>45743</v>
      </c>
      <c r="J408" s="4">
        <f>_xlfn.DAYS(Table1[[#This Row],[Delivered Date]],Table1[[#This Row],[Order Date]])</f>
        <v>11</v>
      </c>
      <c r="K408" s="3">
        <v>309</v>
      </c>
      <c r="L408">
        <v>9</v>
      </c>
      <c r="M408" s="3">
        <f>Table1[[#This Row],[Quantity]]*Table1[[#This Row],[Unit Price]]</f>
        <v>2781</v>
      </c>
      <c r="N408" s="3">
        <f>Table1[[#This Row],[Revenue]]*Table1[[#This Row],[Cost Percentage]]</f>
        <v>1529.5500000000002</v>
      </c>
      <c r="O408" s="3">
        <f>Table1[[#This Row],[Revenue]]-Table1[[#This Row],[Cost]]</f>
        <v>1251.4499999999998</v>
      </c>
      <c r="P408" s="3">
        <f>_xlfn.XLOOKUP(Table1[[#This Row],[Product Name]],cost[Product Name],cost[Cost Percentage])</f>
        <v>0.55000000000000004</v>
      </c>
      <c r="Q408" t="s">
        <v>28</v>
      </c>
      <c r="R408" t="s">
        <v>547</v>
      </c>
      <c r="S408" t="s">
        <v>46</v>
      </c>
    </row>
    <row r="409" spans="1:19" x14ac:dyDescent="0.35">
      <c r="A409">
        <v>408</v>
      </c>
      <c r="B409" t="s">
        <v>454</v>
      </c>
      <c r="C409" t="s">
        <v>31</v>
      </c>
      <c r="D409" t="s">
        <v>32</v>
      </c>
      <c r="E409" s="2">
        <v>45709</v>
      </c>
      <c r="F409" s="2" t="str">
        <f>TEXT(Table1[[#This Row],[Order Date]],"YYYY")</f>
        <v>2025</v>
      </c>
      <c r="G409" s="2" t="str">
        <f>TEXT(Table1[[#This Row],[Order Date]],"MMM")</f>
        <v>Feb</v>
      </c>
      <c r="H409" s="2" t="str">
        <f>TEXT(Table1[[#This Row],[Order Date]],"DDD")</f>
        <v>Fri</v>
      </c>
      <c r="I409" s="1">
        <v>45719</v>
      </c>
      <c r="J409" s="4">
        <f>_xlfn.DAYS(Table1[[#This Row],[Delivered Date]],Table1[[#This Row],[Order Date]])</f>
        <v>10</v>
      </c>
      <c r="K409" s="3">
        <v>97</v>
      </c>
      <c r="L409">
        <v>3</v>
      </c>
      <c r="M409" s="3">
        <f>Table1[[#This Row],[Quantity]]*Table1[[#This Row],[Unit Price]]</f>
        <v>291</v>
      </c>
      <c r="N409" s="3">
        <f>Table1[[#This Row],[Revenue]]*Table1[[#This Row],[Cost Percentage]]</f>
        <v>218.25</v>
      </c>
      <c r="O409" s="3">
        <f>Table1[[#This Row],[Revenue]]-Table1[[#This Row],[Cost]]</f>
        <v>72.75</v>
      </c>
      <c r="P409" s="3">
        <f>_xlfn.XLOOKUP(Table1[[#This Row],[Product Name]],cost[Product Name],cost[Cost Percentage])</f>
        <v>0.75</v>
      </c>
      <c r="Q409" t="s">
        <v>14</v>
      </c>
      <c r="R409" t="s">
        <v>550</v>
      </c>
      <c r="S409" t="s">
        <v>15</v>
      </c>
    </row>
    <row r="410" spans="1:19" x14ac:dyDescent="0.35">
      <c r="A410">
        <v>409</v>
      </c>
      <c r="B410" t="s">
        <v>455</v>
      </c>
      <c r="C410" t="s">
        <v>17</v>
      </c>
      <c r="D410" t="s">
        <v>56</v>
      </c>
      <c r="E410" s="2">
        <v>45970</v>
      </c>
      <c r="F410" s="2" t="str">
        <f>TEXT(Table1[[#This Row],[Order Date]],"YYYY")</f>
        <v>2025</v>
      </c>
      <c r="G410" s="2" t="str">
        <f>TEXT(Table1[[#This Row],[Order Date]],"MMM")</f>
        <v>Nov</v>
      </c>
      <c r="H410" s="2" t="str">
        <f>TEXT(Table1[[#This Row],[Order Date]],"DDD")</f>
        <v>Sun</v>
      </c>
      <c r="I410" s="1">
        <v>45981</v>
      </c>
      <c r="J410" s="4">
        <f>_xlfn.DAYS(Table1[[#This Row],[Delivered Date]],Table1[[#This Row],[Order Date]])</f>
        <v>11</v>
      </c>
      <c r="K410" s="3">
        <v>180</v>
      </c>
      <c r="L410">
        <v>4</v>
      </c>
      <c r="M410" s="3">
        <f>Table1[[#This Row],[Quantity]]*Table1[[#This Row],[Unit Price]]</f>
        <v>720</v>
      </c>
      <c r="N410" s="3">
        <f>Table1[[#This Row],[Revenue]]*Table1[[#This Row],[Cost Percentage]]</f>
        <v>396.00000000000006</v>
      </c>
      <c r="O410" s="3">
        <f>Table1[[#This Row],[Revenue]]-Table1[[#This Row],[Cost]]</f>
        <v>323.99999999999994</v>
      </c>
      <c r="P410" s="3">
        <f>_xlfn.XLOOKUP(Table1[[#This Row],[Product Name]],cost[Product Name],cost[Cost Percentage])</f>
        <v>0.55000000000000004</v>
      </c>
      <c r="Q410" t="s">
        <v>28</v>
      </c>
      <c r="R410" t="s">
        <v>549</v>
      </c>
      <c r="S410" t="s">
        <v>46</v>
      </c>
    </row>
    <row r="411" spans="1:19" x14ac:dyDescent="0.35">
      <c r="A411">
        <v>410</v>
      </c>
      <c r="B411" t="s">
        <v>456</v>
      </c>
      <c r="C411" t="s">
        <v>21</v>
      </c>
      <c r="D411" t="s">
        <v>22</v>
      </c>
      <c r="E411" s="2">
        <v>45836</v>
      </c>
      <c r="F411" s="2" t="str">
        <f>TEXT(Table1[[#This Row],[Order Date]],"YYYY")</f>
        <v>2025</v>
      </c>
      <c r="G411" s="2" t="str">
        <f>TEXT(Table1[[#This Row],[Order Date]],"MMM")</f>
        <v>Jun</v>
      </c>
      <c r="H411" s="2" t="str">
        <f>TEXT(Table1[[#This Row],[Order Date]],"DDD")</f>
        <v>Sat</v>
      </c>
      <c r="I411" s="1">
        <v>45842</v>
      </c>
      <c r="J411" s="4">
        <f>_xlfn.DAYS(Table1[[#This Row],[Delivered Date]],Table1[[#This Row],[Order Date]])</f>
        <v>6</v>
      </c>
      <c r="K411" s="3">
        <v>187</v>
      </c>
      <c r="L411">
        <v>1</v>
      </c>
      <c r="M411" s="3">
        <f>Table1[[#This Row],[Quantity]]*Table1[[#This Row],[Unit Price]]</f>
        <v>187</v>
      </c>
      <c r="N411" s="3">
        <f>Table1[[#This Row],[Revenue]]*Table1[[#This Row],[Cost Percentage]]</f>
        <v>140.25</v>
      </c>
      <c r="O411" s="3">
        <f>Table1[[#This Row],[Revenue]]-Table1[[#This Row],[Cost]]</f>
        <v>46.75</v>
      </c>
      <c r="P411" s="3">
        <f>_xlfn.XLOOKUP(Table1[[#This Row],[Product Name]],cost[Product Name],cost[Cost Percentage])</f>
        <v>0.75</v>
      </c>
      <c r="Q411" t="s">
        <v>28</v>
      </c>
      <c r="R411" t="s">
        <v>551</v>
      </c>
      <c r="S411" t="s">
        <v>19</v>
      </c>
    </row>
    <row r="412" spans="1:19" x14ac:dyDescent="0.35">
      <c r="A412">
        <v>411</v>
      </c>
      <c r="B412" t="s">
        <v>457</v>
      </c>
      <c r="C412" t="s">
        <v>31</v>
      </c>
      <c r="D412" t="s">
        <v>76</v>
      </c>
      <c r="E412" s="2">
        <v>45926</v>
      </c>
      <c r="F412" s="2" t="str">
        <f>TEXT(Table1[[#This Row],[Order Date]],"YYYY")</f>
        <v>2025</v>
      </c>
      <c r="G412" s="2" t="str">
        <f>TEXT(Table1[[#This Row],[Order Date]],"MMM")</f>
        <v>Sep</v>
      </c>
      <c r="H412" s="2" t="str">
        <f>TEXT(Table1[[#This Row],[Order Date]],"DDD")</f>
        <v>Fri</v>
      </c>
      <c r="I412" s="1">
        <v>45934</v>
      </c>
      <c r="J412" s="4">
        <f>_xlfn.DAYS(Table1[[#This Row],[Delivered Date]],Table1[[#This Row],[Order Date]])</f>
        <v>8</v>
      </c>
      <c r="K412" s="3">
        <v>286</v>
      </c>
      <c r="L412">
        <v>9</v>
      </c>
      <c r="M412" s="3">
        <f>Table1[[#This Row],[Quantity]]*Table1[[#This Row],[Unit Price]]</f>
        <v>2574</v>
      </c>
      <c r="N412" s="3">
        <f>Table1[[#This Row],[Revenue]]*Table1[[#This Row],[Cost Percentage]]</f>
        <v>1930.5</v>
      </c>
      <c r="O412" s="3">
        <f>Table1[[#This Row],[Revenue]]-Table1[[#This Row],[Cost]]</f>
        <v>643.5</v>
      </c>
      <c r="P412" s="3">
        <f>_xlfn.XLOOKUP(Table1[[#This Row],[Product Name]],cost[Product Name],cost[Cost Percentage])</f>
        <v>0.75</v>
      </c>
      <c r="Q412" t="s">
        <v>28</v>
      </c>
      <c r="R412" t="s">
        <v>33</v>
      </c>
      <c r="S412" t="s">
        <v>46</v>
      </c>
    </row>
    <row r="413" spans="1:19" x14ac:dyDescent="0.35">
      <c r="A413">
        <v>412</v>
      </c>
      <c r="B413" t="s">
        <v>458</v>
      </c>
      <c r="C413" t="s">
        <v>31</v>
      </c>
      <c r="D413" t="s">
        <v>32</v>
      </c>
      <c r="E413" s="2">
        <v>45675</v>
      </c>
      <c r="F413" s="2" t="str">
        <f>TEXT(Table1[[#This Row],[Order Date]],"YYYY")</f>
        <v>2025</v>
      </c>
      <c r="G413" s="2" t="str">
        <f>TEXT(Table1[[#This Row],[Order Date]],"MMM")</f>
        <v>Jan</v>
      </c>
      <c r="H413" s="2" t="str">
        <f>TEXT(Table1[[#This Row],[Order Date]],"DDD")</f>
        <v>Sat</v>
      </c>
      <c r="I413" s="1">
        <v>45688</v>
      </c>
      <c r="J413" s="4">
        <f>_xlfn.DAYS(Table1[[#This Row],[Delivered Date]],Table1[[#This Row],[Order Date]])</f>
        <v>13</v>
      </c>
      <c r="K413" s="3">
        <v>541</v>
      </c>
      <c r="L413">
        <v>6</v>
      </c>
      <c r="M413" s="3">
        <f>Table1[[#This Row],[Quantity]]*Table1[[#This Row],[Unit Price]]</f>
        <v>3246</v>
      </c>
      <c r="N413" s="3">
        <f>Table1[[#This Row],[Revenue]]*Table1[[#This Row],[Cost Percentage]]</f>
        <v>2434.5</v>
      </c>
      <c r="O413" s="3">
        <f>Table1[[#This Row],[Revenue]]-Table1[[#This Row],[Cost]]</f>
        <v>811.5</v>
      </c>
      <c r="P413" s="3">
        <f>_xlfn.XLOOKUP(Table1[[#This Row],[Product Name]],cost[Product Name],cost[Cost Percentage])</f>
        <v>0.75</v>
      </c>
      <c r="Q413" t="s">
        <v>28</v>
      </c>
      <c r="R413" t="s">
        <v>551</v>
      </c>
      <c r="S413" t="s">
        <v>15</v>
      </c>
    </row>
    <row r="414" spans="1:19" x14ac:dyDescent="0.35">
      <c r="A414">
        <v>413</v>
      </c>
      <c r="B414" t="s">
        <v>459</v>
      </c>
      <c r="C414" t="s">
        <v>17</v>
      </c>
      <c r="D414" t="s">
        <v>44</v>
      </c>
      <c r="E414" s="2">
        <v>45850</v>
      </c>
      <c r="F414" s="2" t="str">
        <f>TEXT(Table1[[#This Row],[Order Date]],"YYYY")</f>
        <v>2025</v>
      </c>
      <c r="G414" s="2" t="str">
        <f>TEXT(Table1[[#This Row],[Order Date]],"MMM")</f>
        <v>Jul</v>
      </c>
      <c r="H414" s="2" t="str">
        <f>TEXT(Table1[[#This Row],[Order Date]],"DDD")</f>
        <v>Sat</v>
      </c>
      <c r="I414" s="1">
        <v>45858</v>
      </c>
      <c r="J414" s="4">
        <f>_xlfn.DAYS(Table1[[#This Row],[Delivered Date]],Table1[[#This Row],[Order Date]])</f>
        <v>8</v>
      </c>
      <c r="K414" s="3">
        <v>779</v>
      </c>
      <c r="L414">
        <v>8</v>
      </c>
      <c r="M414" s="3">
        <f>Table1[[#This Row],[Quantity]]*Table1[[#This Row],[Unit Price]]</f>
        <v>6232</v>
      </c>
      <c r="N414" s="3">
        <f>Table1[[#This Row],[Revenue]]*Table1[[#This Row],[Cost Percentage]]</f>
        <v>3739.2</v>
      </c>
      <c r="O414" s="3">
        <f>Table1[[#This Row],[Revenue]]-Table1[[#This Row],[Cost]]</f>
        <v>2492.8000000000002</v>
      </c>
      <c r="P414" s="3">
        <f>_xlfn.XLOOKUP(Table1[[#This Row],[Product Name]],cost[Product Name],cost[Cost Percentage])</f>
        <v>0.6</v>
      </c>
      <c r="Q414" t="s">
        <v>14</v>
      </c>
      <c r="R414" t="s">
        <v>550</v>
      </c>
      <c r="S414" t="s">
        <v>29</v>
      </c>
    </row>
    <row r="415" spans="1:19" x14ac:dyDescent="0.35">
      <c r="A415">
        <v>414</v>
      </c>
      <c r="B415" t="s">
        <v>460</v>
      </c>
      <c r="C415" t="s">
        <v>12</v>
      </c>
      <c r="D415" t="s">
        <v>58</v>
      </c>
      <c r="E415" s="2">
        <v>45909</v>
      </c>
      <c r="F415" s="2" t="str">
        <f>TEXT(Table1[[#This Row],[Order Date]],"YYYY")</f>
        <v>2025</v>
      </c>
      <c r="G415" s="2" t="str">
        <f>TEXT(Table1[[#This Row],[Order Date]],"MMM")</f>
        <v>Sep</v>
      </c>
      <c r="H415" s="2" t="str">
        <f>TEXT(Table1[[#This Row],[Order Date]],"DDD")</f>
        <v>Tue</v>
      </c>
      <c r="I415" s="1">
        <v>45911</v>
      </c>
      <c r="J415" s="4">
        <f>_xlfn.DAYS(Table1[[#This Row],[Delivered Date]],Table1[[#This Row],[Order Date]])</f>
        <v>2</v>
      </c>
      <c r="K415" s="3">
        <v>249</v>
      </c>
      <c r="L415">
        <v>4</v>
      </c>
      <c r="M415" s="3">
        <f>Table1[[#This Row],[Quantity]]*Table1[[#This Row],[Unit Price]]</f>
        <v>996</v>
      </c>
      <c r="N415" s="3">
        <f>Table1[[#This Row],[Revenue]]*Table1[[#This Row],[Cost Percentage]]</f>
        <v>846.6</v>
      </c>
      <c r="O415" s="3">
        <f>Table1[[#This Row],[Revenue]]-Table1[[#This Row],[Cost]]</f>
        <v>149.39999999999998</v>
      </c>
      <c r="P415" s="3">
        <f>_xlfn.XLOOKUP(Table1[[#This Row],[Product Name]],cost[Product Name],cost[Cost Percentage])</f>
        <v>0.85</v>
      </c>
      <c r="Q415" t="s">
        <v>28</v>
      </c>
      <c r="R415" t="s">
        <v>551</v>
      </c>
      <c r="S415" t="s">
        <v>15</v>
      </c>
    </row>
    <row r="416" spans="1:19" x14ac:dyDescent="0.35">
      <c r="A416">
        <v>415</v>
      </c>
      <c r="B416" t="s">
        <v>461</v>
      </c>
      <c r="C416" t="s">
        <v>12</v>
      </c>
      <c r="D416" t="s">
        <v>27</v>
      </c>
      <c r="E416" s="2">
        <v>45854</v>
      </c>
      <c r="F416" s="2" t="str">
        <f>TEXT(Table1[[#This Row],[Order Date]],"YYYY")</f>
        <v>2025</v>
      </c>
      <c r="G416" s="2" t="str">
        <f>TEXT(Table1[[#This Row],[Order Date]],"MMM")</f>
        <v>Jul</v>
      </c>
      <c r="H416" s="2" t="str">
        <f>TEXT(Table1[[#This Row],[Order Date]],"DDD")</f>
        <v>Wed</v>
      </c>
      <c r="I416" s="1">
        <v>45867</v>
      </c>
      <c r="J416" s="4">
        <f>_xlfn.DAYS(Table1[[#This Row],[Delivered Date]],Table1[[#This Row],[Order Date]])</f>
        <v>13</v>
      </c>
      <c r="K416" s="3">
        <v>146</v>
      </c>
      <c r="L416">
        <v>2</v>
      </c>
      <c r="M416" s="3">
        <f>Table1[[#This Row],[Quantity]]*Table1[[#This Row],[Unit Price]]</f>
        <v>292</v>
      </c>
      <c r="N416" s="3">
        <f>Table1[[#This Row],[Revenue]]*Table1[[#This Row],[Cost Percentage]]</f>
        <v>189.8</v>
      </c>
      <c r="O416" s="3">
        <f>Table1[[#This Row],[Revenue]]-Table1[[#This Row],[Cost]]</f>
        <v>102.19999999999999</v>
      </c>
      <c r="P416" s="3">
        <f>_xlfn.XLOOKUP(Table1[[#This Row],[Product Name]],cost[Product Name],cost[Cost Percentage])</f>
        <v>0.65</v>
      </c>
      <c r="Q416" t="s">
        <v>28</v>
      </c>
      <c r="R416" t="s">
        <v>547</v>
      </c>
      <c r="S416" t="s">
        <v>46</v>
      </c>
    </row>
    <row r="417" spans="1:19" x14ac:dyDescent="0.35">
      <c r="A417">
        <v>416</v>
      </c>
      <c r="B417" t="s">
        <v>462</v>
      </c>
      <c r="C417" t="s">
        <v>24</v>
      </c>
      <c r="D417" t="s">
        <v>25</v>
      </c>
      <c r="E417" s="2">
        <v>45665</v>
      </c>
      <c r="F417" s="2" t="str">
        <f>TEXT(Table1[[#This Row],[Order Date]],"YYYY")</f>
        <v>2025</v>
      </c>
      <c r="G417" s="2" t="str">
        <f>TEXT(Table1[[#This Row],[Order Date]],"MMM")</f>
        <v>Jan</v>
      </c>
      <c r="H417" s="2" t="str">
        <f>TEXT(Table1[[#This Row],[Order Date]],"DDD")</f>
        <v>Wed</v>
      </c>
      <c r="I417" s="1">
        <v>45678</v>
      </c>
      <c r="J417" s="4">
        <f>_xlfn.DAYS(Table1[[#This Row],[Delivered Date]],Table1[[#This Row],[Order Date]])</f>
        <v>13</v>
      </c>
      <c r="K417" s="3">
        <v>333</v>
      </c>
      <c r="L417">
        <v>1</v>
      </c>
      <c r="M417" s="3">
        <f>Table1[[#This Row],[Quantity]]*Table1[[#This Row],[Unit Price]]</f>
        <v>333</v>
      </c>
      <c r="N417" s="3">
        <f>Table1[[#This Row],[Revenue]]*Table1[[#This Row],[Cost Percentage]]</f>
        <v>183.15</v>
      </c>
      <c r="O417" s="3">
        <f>Table1[[#This Row],[Revenue]]-Table1[[#This Row],[Cost]]</f>
        <v>149.85</v>
      </c>
      <c r="P417" s="3">
        <f>_xlfn.XLOOKUP(Table1[[#This Row],[Product Name]],cost[Product Name],cost[Cost Percentage])</f>
        <v>0.55000000000000004</v>
      </c>
      <c r="Q417" t="s">
        <v>28</v>
      </c>
      <c r="R417" t="s">
        <v>33</v>
      </c>
      <c r="S417" t="s">
        <v>15</v>
      </c>
    </row>
    <row r="418" spans="1:19" x14ac:dyDescent="0.35">
      <c r="A418">
        <v>417</v>
      </c>
      <c r="B418" t="s">
        <v>463</v>
      </c>
      <c r="C418" t="s">
        <v>24</v>
      </c>
      <c r="D418" t="s">
        <v>38</v>
      </c>
      <c r="E418" s="2">
        <v>45897</v>
      </c>
      <c r="F418" s="2" t="str">
        <f>TEXT(Table1[[#This Row],[Order Date]],"YYYY")</f>
        <v>2025</v>
      </c>
      <c r="G418" s="2" t="str">
        <f>TEXT(Table1[[#This Row],[Order Date]],"MMM")</f>
        <v>Aug</v>
      </c>
      <c r="H418" s="2" t="str">
        <f>TEXT(Table1[[#This Row],[Order Date]],"DDD")</f>
        <v>Thu</v>
      </c>
      <c r="I418" s="1">
        <v>45904</v>
      </c>
      <c r="J418" s="4">
        <f>_xlfn.DAYS(Table1[[#This Row],[Delivered Date]],Table1[[#This Row],[Order Date]])</f>
        <v>7</v>
      </c>
      <c r="K418" s="3">
        <v>687</v>
      </c>
      <c r="L418">
        <v>9</v>
      </c>
      <c r="M418" s="3">
        <f>Table1[[#This Row],[Quantity]]*Table1[[#This Row],[Unit Price]]</f>
        <v>6183</v>
      </c>
      <c r="N418" s="3">
        <f>Table1[[#This Row],[Revenue]]*Table1[[#This Row],[Cost Percentage]]</f>
        <v>3091.5</v>
      </c>
      <c r="O418" s="3">
        <f>Table1[[#This Row],[Revenue]]-Table1[[#This Row],[Cost]]</f>
        <v>3091.5</v>
      </c>
      <c r="P418" s="3">
        <f>_xlfn.XLOOKUP(Table1[[#This Row],[Product Name]],cost[Product Name],cost[Cost Percentage])</f>
        <v>0.5</v>
      </c>
      <c r="Q418" t="s">
        <v>28</v>
      </c>
      <c r="R418" t="s">
        <v>547</v>
      </c>
      <c r="S418" t="s">
        <v>29</v>
      </c>
    </row>
    <row r="419" spans="1:19" x14ac:dyDescent="0.35">
      <c r="A419">
        <v>418</v>
      </c>
      <c r="B419" t="s">
        <v>464</v>
      </c>
      <c r="C419" t="s">
        <v>21</v>
      </c>
      <c r="D419" t="s">
        <v>83</v>
      </c>
      <c r="E419" s="2">
        <v>45847</v>
      </c>
      <c r="F419" s="2" t="str">
        <f>TEXT(Table1[[#This Row],[Order Date]],"YYYY")</f>
        <v>2025</v>
      </c>
      <c r="G419" s="2" t="str">
        <f>TEXT(Table1[[#This Row],[Order Date]],"MMM")</f>
        <v>Jul</v>
      </c>
      <c r="H419" s="2" t="str">
        <f>TEXT(Table1[[#This Row],[Order Date]],"DDD")</f>
        <v>Wed</v>
      </c>
      <c r="I419" s="1">
        <v>45857</v>
      </c>
      <c r="J419" s="4">
        <f>_xlfn.DAYS(Table1[[#This Row],[Delivered Date]],Table1[[#This Row],[Order Date]])</f>
        <v>10</v>
      </c>
      <c r="K419" s="3">
        <v>342</v>
      </c>
      <c r="L419">
        <v>6</v>
      </c>
      <c r="M419" s="3">
        <f>Table1[[#This Row],[Quantity]]*Table1[[#This Row],[Unit Price]]</f>
        <v>2052</v>
      </c>
      <c r="N419" s="3">
        <f>Table1[[#This Row],[Revenue]]*Table1[[#This Row],[Cost Percentage]]</f>
        <v>1641.6000000000001</v>
      </c>
      <c r="O419" s="3">
        <f>Table1[[#This Row],[Revenue]]-Table1[[#This Row],[Cost]]</f>
        <v>410.39999999999986</v>
      </c>
      <c r="P419" s="3">
        <f>_xlfn.XLOOKUP(Table1[[#This Row],[Product Name]],cost[Product Name],cost[Cost Percentage])</f>
        <v>0.8</v>
      </c>
      <c r="Q419" t="s">
        <v>14</v>
      </c>
      <c r="R419" t="s">
        <v>33</v>
      </c>
      <c r="S419" t="s">
        <v>29</v>
      </c>
    </row>
    <row r="420" spans="1:19" x14ac:dyDescent="0.35">
      <c r="A420">
        <v>419</v>
      </c>
      <c r="B420" t="s">
        <v>465</v>
      </c>
      <c r="C420" t="s">
        <v>31</v>
      </c>
      <c r="D420" t="s">
        <v>76</v>
      </c>
      <c r="E420" s="2">
        <v>45972</v>
      </c>
      <c r="F420" s="2" t="str">
        <f>TEXT(Table1[[#This Row],[Order Date]],"YYYY")</f>
        <v>2025</v>
      </c>
      <c r="G420" s="2" t="str">
        <f>TEXT(Table1[[#This Row],[Order Date]],"MMM")</f>
        <v>Nov</v>
      </c>
      <c r="H420" s="2" t="str">
        <f>TEXT(Table1[[#This Row],[Order Date]],"DDD")</f>
        <v>Tue</v>
      </c>
      <c r="I420" s="1">
        <v>45977</v>
      </c>
      <c r="J420" s="4">
        <f>_xlfn.DAYS(Table1[[#This Row],[Delivered Date]],Table1[[#This Row],[Order Date]])</f>
        <v>5</v>
      </c>
      <c r="K420" s="3">
        <v>461</v>
      </c>
      <c r="L420">
        <v>6</v>
      </c>
      <c r="M420" s="3">
        <f>Table1[[#This Row],[Quantity]]*Table1[[#This Row],[Unit Price]]</f>
        <v>2766</v>
      </c>
      <c r="N420" s="3">
        <f>Table1[[#This Row],[Revenue]]*Table1[[#This Row],[Cost Percentage]]</f>
        <v>2074.5</v>
      </c>
      <c r="O420" s="3">
        <f>Table1[[#This Row],[Revenue]]-Table1[[#This Row],[Cost]]</f>
        <v>691.5</v>
      </c>
      <c r="P420" s="3">
        <f>_xlfn.XLOOKUP(Table1[[#This Row],[Product Name]],cost[Product Name],cost[Cost Percentage])</f>
        <v>0.75</v>
      </c>
      <c r="Q420" t="s">
        <v>14</v>
      </c>
      <c r="R420" t="s">
        <v>550</v>
      </c>
      <c r="S420" t="s">
        <v>15</v>
      </c>
    </row>
    <row r="421" spans="1:19" x14ac:dyDescent="0.35">
      <c r="A421">
        <v>420</v>
      </c>
      <c r="B421" t="s">
        <v>466</v>
      </c>
      <c r="C421" t="s">
        <v>31</v>
      </c>
      <c r="D421" t="s">
        <v>50</v>
      </c>
      <c r="E421" s="2">
        <v>45707</v>
      </c>
      <c r="F421" s="2" t="str">
        <f>TEXT(Table1[[#This Row],[Order Date]],"YYYY")</f>
        <v>2025</v>
      </c>
      <c r="G421" s="2" t="str">
        <f>TEXT(Table1[[#This Row],[Order Date]],"MMM")</f>
        <v>Feb</v>
      </c>
      <c r="H421" s="2" t="str">
        <f>TEXT(Table1[[#This Row],[Order Date]],"DDD")</f>
        <v>Wed</v>
      </c>
      <c r="I421" s="1">
        <v>45717</v>
      </c>
      <c r="J421" s="4">
        <f>_xlfn.DAYS(Table1[[#This Row],[Delivered Date]],Table1[[#This Row],[Order Date]])</f>
        <v>10</v>
      </c>
      <c r="K421" s="3">
        <v>371</v>
      </c>
      <c r="L421">
        <v>4</v>
      </c>
      <c r="M421" s="3">
        <f>Table1[[#This Row],[Quantity]]*Table1[[#This Row],[Unit Price]]</f>
        <v>1484</v>
      </c>
      <c r="N421" s="3">
        <f>Table1[[#This Row],[Revenue]]*Table1[[#This Row],[Cost Percentage]]</f>
        <v>1038.8</v>
      </c>
      <c r="O421" s="3">
        <f>Table1[[#This Row],[Revenue]]-Table1[[#This Row],[Cost]]</f>
        <v>445.20000000000005</v>
      </c>
      <c r="P421" s="3">
        <f>_xlfn.XLOOKUP(Table1[[#This Row],[Product Name]],cost[Product Name],cost[Cost Percentage])</f>
        <v>0.7</v>
      </c>
      <c r="Q421" t="s">
        <v>28</v>
      </c>
      <c r="R421" t="s">
        <v>549</v>
      </c>
      <c r="S421" t="s">
        <v>46</v>
      </c>
    </row>
    <row r="422" spans="1:19" x14ac:dyDescent="0.35">
      <c r="A422">
        <v>421</v>
      </c>
      <c r="B422" t="s">
        <v>467</v>
      </c>
      <c r="C422" t="s">
        <v>17</v>
      </c>
      <c r="D422" t="s">
        <v>56</v>
      </c>
      <c r="E422" s="2">
        <v>45698</v>
      </c>
      <c r="F422" s="2" t="str">
        <f>TEXT(Table1[[#This Row],[Order Date]],"YYYY")</f>
        <v>2025</v>
      </c>
      <c r="G422" s="2" t="str">
        <f>TEXT(Table1[[#This Row],[Order Date]],"MMM")</f>
        <v>Feb</v>
      </c>
      <c r="H422" s="2" t="str">
        <f>TEXT(Table1[[#This Row],[Order Date]],"DDD")</f>
        <v>Mon</v>
      </c>
      <c r="I422" s="1">
        <v>45707</v>
      </c>
      <c r="J422" s="4">
        <f>_xlfn.DAYS(Table1[[#This Row],[Delivered Date]],Table1[[#This Row],[Order Date]])</f>
        <v>9</v>
      </c>
      <c r="K422" s="3">
        <v>200</v>
      </c>
      <c r="L422">
        <v>1</v>
      </c>
      <c r="M422" s="3">
        <f>Table1[[#This Row],[Quantity]]*Table1[[#This Row],[Unit Price]]</f>
        <v>200</v>
      </c>
      <c r="N422" s="3">
        <f>Table1[[#This Row],[Revenue]]*Table1[[#This Row],[Cost Percentage]]</f>
        <v>110.00000000000001</v>
      </c>
      <c r="O422" s="3">
        <f>Table1[[#This Row],[Revenue]]-Table1[[#This Row],[Cost]]</f>
        <v>89.999999999999986</v>
      </c>
      <c r="P422" s="3">
        <f>_xlfn.XLOOKUP(Table1[[#This Row],[Product Name]],cost[Product Name],cost[Cost Percentage])</f>
        <v>0.55000000000000004</v>
      </c>
      <c r="Q422" t="s">
        <v>28</v>
      </c>
      <c r="R422" t="s">
        <v>549</v>
      </c>
      <c r="S422" t="s">
        <v>19</v>
      </c>
    </row>
    <row r="423" spans="1:19" x14ac:dyDescent="0.35">
      <c r="A423">
        <v>422</v>
      </c>
      <c r="B423" t="s">
        <v>468</v>
      </c>
      <c r="C423" t="s">
        <v>12</v>
      </c>
      <c r="D423" t="s">
        <v>13</v>
      </c>
      <c r="E423" s="2">
        <v>45694</v>
      </c>
      <c r="F423" s="2" t="str">
        <f>TEXT(Table1[[#This Row],[Order Date]],"YYYY")</f>
        <v>2025</v>
      </c>
      <c r="G423" s="2" t="str">
        <f>TEXT(Table1[[#This Row],[Order Date]],"MMM")</f>
        <v>Feb</v>
      </c>
      <c r="H423" s="2" t="str">
        <f>TEXT(Table1[[#This Row],[Order Date]],"DDD")</f>
        <v>Thu</v>
      </c>
      <c r="I423" s="1">
        <v>45703</v>
      </c>
      <c r="J423" s="4">
        <f>_xlfn.DAYS(Table1[[#This Row],[Delivered Date]],Table1[[#This Row],[Order Date]])</f>
        <v>9</v>
      </c>
      <c r="K423" s="3">
        <v>356</v>
      </c>
      <c r="L423">
        <v>3</v>
      </c>
      <c r="M423" s="3">
        <f>Table1[[#This Row],[Quantity]]*Table1[[#This Row],[Unit Price]]</f>
        <v>1068</v>
      </c>
      <c r="N423" s="3">
        <f>Table1[[#This Row],[Revenue]]*Table1[[#This Row],[Cost Percentage]]</f>
        <v>801</v>
      </c>
      <c r="O423" s="3">
        <f>Table1[[#This Row],[Revenue]]-Table1[[#This Row],[Cost]]</f>
        <v>267</v>
      </c>
      <c r="P423" s="3">
        <f>_xlfn.XLOOKUP(Table1[[#This Row],[Product Name]],cost[Product Name],cost[Cost Percentage])</f>
        <v>0.75</v>
      </c>
      <c r="Q423" t="s">
        <v>14</v>
      </c>
      <c r="R423" t="s">
        <v>549</v>
      </c>
      <c r="S423" t="s">
        <v>46</v>
      </c>
    </row>
    <row r="424" spans="1:19" x14ac:dyDescent="0.35">
      <c r="A424">
        <v>423</v>
      </c>
      <c r="B424" t="s">
        <v>469</v>
      </c>
      <c r="C424" t="s">
        <v>17</v>
      </c>
      <c r="D424" t="s">
        <v>18</v>
      </c>
      <c r="E424" s="2">
        <v>45720</v>
      </c>
      <c r="F424" s="2" t="str">
        <f>TEXT(Table1[[#This Row],[Order Date]],"YYYY")</f>
        <v>2025</v>
      </c>
      <c r="G424" s="2" t="str">
        <f>TEXT(Table1[[#This Row],[Order Date]],"MMM")</f>
        <v>Mar</v>
      </c>
      <c r="H424" s="2" t="str">
        <f>TEXT(Table1[[#This Row],[Order Date]],"DDD")</f>
        <v>Tue</v>
      </c>
      <c r="I424" s="1">
        <v>45721</v>
      </c>
      <c r="J424" s="4">
        <f>_xlfn.DAYS(Table1[[#This Row],[Delivered Date]],Table1[[#This Row],[Order Date]])</f>
        <v>1</v>
      </c>
      <c r="K424" s="3">
        <v>587</v>
      </c>
      <c r="L424">
        <v>4</v>
      </c>
      <c r="M424" s="3">
        <f>Table1[[#This Row],[Quantity]]*Table1[[#This Row],[Unit Price]]</f>
        <v>2348</v>
      </c>
      <c r="N424" s="3">
        <f>Table1[[#This Row],[Revenue]]*Table1[[#This Row],[Cost Percentage]]</f>
        <v>1174</v>
      </c>
      <c r="O424" s="3">
        <f>Table1[[#This Row],[Revenue]]-Table1[[#This Row],[Cost]]</f>
        <v>1174</v>
      </c>
      <c r="P424" s="3">
        <f>_xlfn.XLOOKUP(Table1[[#This Row],[Product Name]],cost[Product Name],cost[Cost Percentage])</f>
        <v>0.5</v>
      </c>
      <c r="Q424" t="s">
        <v>14</v>
      </c>
      <c r="R424" t="s">
        <v>547</v>
      </c>
      <c r="S424" t="s">
        <v>46</v>
      </c>
    </row>
    <row r="425" spans="1:19" x14ac:dyDescent="0.35">
      <c r="A425">
        <v>424</v>
      </c>
      <c r="B425" t="s">
        <v>470</v>
      </c>
      <c r="C425" t="s">
        <v>17</v>
      </c>
      <c r="D425" t="s">
        <v>18</v>
      </c>
      <c r="E425" s="2">
        <v>45835</v>
      </c>
      <c r="F425" s="2" t="str">
        <f>TEXT(Table1[[#This Row],[Order Date]],"YYYY")</f>
        <v>2025</v>
      </c>
      <c r="G425" s="2" t="str">
        <f>TEXT(Table1[[#This Row],[Order Date]],"MMM")</f>
        <v>Jun</v>
      </c>
      <c r="H425" s="2" t="str">
        <f>TEXT(Table1[[#This Row],[Order Date]],"DDD")</f>
        <v>Fri</v>
      </c>
      <c r="I425" s="1">
        <v>45843</v>
      </c>
      <c r="J425" s="4">
        <f>_xlfn.DAYS(Table1[[#This Row],[Delivered Date]],Table1[[#This Row],[Order Date]])</f>
        <v>8</v>
      </c>
      <c r="K425" s="3">
        <v>441</v>
      </c>
      <c r="L425">
        <v>4</v>
      </c>
      <c r="M425" s="3">
        <f>Table1[[#This Row],[Quantity]]*Table1[[#This Row],[Unit Price]]</f>
        <v>1764</v>
      </c>
      <c r="N425" s="3">
        <f>Table1[[#This Row],[Revenue]]*Table1[[#This Row],[Cost Percentage]]</f>
        <v>882</v>
      </c>
      <c r="O425" s="3">
        <f>Table1[[#This Row],[Revenue]]-Table1[[#This Row],[Cost]]</f>
        <v>882</v>
      </c>
      <c r="P425" s="3">
        <f>_xlfn.XLOOKUP(Table1[[#This Row],[Product Name]],cost[Product Name],cost[Cost Percentage])</f>
        <v>0.5</v>
      </c>
      <c r="Q425" t="s">
        <v>14</v>
      </c>
      <c r="R425" t="s">
        <v>33</v>
      </c>
      <c r="S425" t="s">
        <v>15</v>
      </c>
    </row>
    <row r="426" spans="1:19" x14ac:dyDescent="0.35">
      <c r="A426">
        <v>425</v>
      </c>
      <c r="B426" t="s">
        <v>471</v>
      </c>
      <c r="C426" t="s">
        <v>17</v>
      </c>
      <c r="D426" t="s">
        <v>64</v>
      </c>
      <c r="E426" s="2">
        <v>46013</v>
      </c>
      <c r="F426" s="2" t="str">
        <f>TEXT(Table1[[#This Row],[Order Date]],"YYYY")</f>
        <v>2025</v>
      </c>
      <c r="G426" s="2" t="str">
        <f>TEXT(Table1[[#This Row],[Order Date]],"MMM")</f>
        <v>Dec</v>
      </c>
      <c r="H426" s="2" t="str">
        <f>TEXT(Table1[[#This Row],[Order Date]],"DDD")</f>
        <v>Mon</v>
      </c>
      <c r="I426" s="1">
        <v>46022</v>
      </c>
      <c r="J426" s="4">
        <f>_xlfn.DAYS(Table1[[#This Row],[Delivered Date]],Table1[[#This Row],[Order Date]])</f>
        <v>9</v>
      </c>
      <c r="K426" s="3">
        <v>953</v>
      </c>
      <c r="L426">
        <v>8</v>
      </c>
      <c r="M426" s="3">
        <f>Table1[[#This Row],[Quantity]]*Table1[[#This Row],[Unit Price]]</f>
        <v>7624</v>
      </c>
      <c r="N426" s="3">
        <f>Table1[[#This Row],[Revenue]]*Table1[[#This Row],[Cost Percentage]]</f>
        <v>3812</v>
      </c>
      <c r="O426" s="3">
        <f>Table1[[#This Row],[Revenue]]-Table1[[#This Row],[Cost]]</f>
        <v>3812</v>
      </c>
      <c r="P426" s="3">
        <f>_xlfn.XLOOKUP(Table1[[#This Row],[Product Name]],cost[Product Name],cost[Cost Percentage])</f>
        <v>0.5</v>
      </c>
      <c r="Q426" t="s">
        <v>14</v>
      </c>
      <c r="R426" t="s">
        <v>549</v>
      </c>
      <c r="S426" t="s">
        <v>29</v>
      </c>
    </row>
    <row r="427" spans="1:19" x14ac:dyDescent="0.35">
      <c r="A427">
        <v>426</v>
      </c>
      <c r="B427" t="s">
        <v>472</v>
      </c>
      <c r="C427" t="s">
        <v>31</v>
      </c>
      <c r="D427" t="s">
        <v>32</v>
      </c>
      <c r="E427" s="2">
        <v>45693</v>
      </c>
      <c r="F427" s="2" t="str">
        <f>TEXT(Table1[[#This Row],[Order Date]],"YYYY")</f>
        <v>2025</v>
      </c>
      <c r="G427" s="2" t="str">
        <f>TEXT(Table1[[#This Row],[Order Date]],"MMM")</f>
        <v>Feb</v>
      </c>
      <c r="H427" s="2" t="str">
        <f>TEXT(Table1[[#This Row],[Order Date]],"DDD")</f>
        <v>Wed</v>
      </c>
      <c r="I427" s="1">
        <v>45702</v>
      </c>
      <c r="J427" s="4">
        <f>_xlfn.DAYS(Table1[[#This Row],[Delivered Date]],Table1[[#This Row],[Order Date]])</f>
        <v>9</v>
      </c>
      <c r="K427" s="3">
        <v>356</v>
      </c>
      <c r="L427">
        <v>10</v>
      </c>
      <c r="M427" s="3">
        <f>Table1[[#This Row],[Quantity]]*Table1[[#This Row],[Unit Price]]</f>
        <v>3560</v>
      </c>
      <c r="N427" s="3">
        <f>Table1[[#This Row],[Revenue]]*Table1[[#This Row],[Cost Percentage]]</f>
        <v>2670</v>
      </c>
      <c r="O427" s="3">
        <f>Table1[[#This Row],[Revenue]]-Table1[[#This Row],[Cost]]</f>
        <v>890</v>
      </c>
      <c r="P427" s="3">
        <f>_xlfn.XLOOKUP(Table1[[#This Row],[Product Name]],cost[Product Name],cost[Cost Percentage])</f>
        <v>0.75</v>
      </c>
      <c r="Q427" t="s">
        <v>14</v>
      </c>
      <c r="R427" t="s">
        <v>547</v>
      </c>
      <c r="S427" t="s">
        <v>46</v>
      </c>
    </row>
    <row r="428" spans="1:19" x14ac:dyDescent="0.35">
      <c r="A428">
        <v>427</v>
      </c>
      <c r="B428" t="s">
        <v>473</v>
      </c>
      <c r="C428" t="s">
        <v>21</v>
      </c>
      <c r="D428" t="s">
        <v>22</v>
      </c>
      <c r="E428" s="2">
        <v>45862</v>
      </c>
      <c r="F428" s="2" t="str">
        <f>TEXT(Table1[[#This Row],[Order Date]],"YYYY")</f>
        <v>2025</v>
      </c>
      <c r="G428" s="2" t="str">
        <f>TEXT(Table1[[#This Row],[Order Date]],"MMM")</f>
        <v>Jul</v>
      </c>
      <c r="H428" s="2" t="str">
        <f>TEXT(Table1[[#This Row],[Order Date]],"DDD")</f>
        <v>Thu</v>
      </c>
      <c r="I428" s="1">
        <v>45865</v>
      </c>
      <c r="J428" s="4">
        <f>_xlfn.DAYS(Table1[[#This Row],[Delivered Date]],Table1[[#This Row],[Order Date]])</f>
        <v>3</v>
      </c>
      <c r="K428" s="3">
        <v>855</v>
      </c>
      <c r="L428">
        <v>9</v>
      </c>
      <c r="M428" s="3">
        <f>Table1[[#This Row],[Quantity]]*Table1[[#This Row],[Unit Price]]</f>
        <v>7695</v>
      </c>
      <c r="N428" s="3">
        <f>Table1[[#This Row],[Revenue]]*Table1[[#This Row],[Cost Percentage]]</f>
        <v>5771.25</v>
      </c>
      <c r="O428" s="3">
        <f>Table1[[#This Row],[Revenue]]-Table1[[#This Row],[Cost]]</f>
        <v>1923.75</v>
      </c>
      <c r="P428" s="3">
        <f>_xlfn.XLOOKUP(Table1[[#This Row],[Product Name]],cost[Product Name],cost[Cost Percentage])</f>
        <v>0.75</v>
      </c>
      <c r="Q428" t="s">
        <v>28</v>
      </c>
      <c r="R428" t="s">
        <v>33</v>
      </c>
      <c r="S428" t="s">
        <v>19</v>
      </c>
    </row>
    <row r="429" spans="1:19" x14ac:dyDescent="0.35">
      <c r="A429">
        <v>428</v>
      </c>
      <c r="B429" t="s">
        <v>474</v>
      </c>
      <c r="C429" t="s">
        <v>17</v>
      </c>
      <c r="D429" t="s">
        <v>64</v>
      </c>
      <c r="E429" s="2">
        <v>45773</v>
      </c>
      <c r="F429" s="2" t="str">
        <f>TEXT(Table1[[#This Row],[Order Date]],"YYYY")</f>
        <v>2025</v>
      </c>
      <c r="G429" s="2" t="str">
        <f>TEXT(Table1[[#This Row],[Order Date]],"MMM")</f>
        <v>Apr</v>
      </c>
      <c r="H429" s="2" t="str">
        <f>TEXT(Table1[[#This Row],[Order Date]],"DDD")</f>
        <v>Sat</v>
      </c>
      <c r="I429" s="1">
        <v>45787</v>
      </c>
      <c r="J429" s="4">
        <f>_xlfn.DAYS(Table1[[#This Row],[Delivered Date]],Table1[[#This Row],[Order Date]])</f>
        <v>14</v>
      </c>
      <c r="K429" s="3">
        <v>320</v>
      </c>
      <c r="L429">
        <v>1</v>
      </c>
      <c r="M429" s="3">
        <f>Table1[[#This Row],[Quantity]]*Table1[[#This Row],[Unit Price]]</f>
        <v>320</v>
      </c>
      <c r="N429" s="3">
        <f>Table1[[#This Row],[Revenue]]*Table1[[#This Row],[Cost Percentage]]</f>
        <v>160</v>
      </c>
      <c r="O429" s="3">
        <f>Table1[[#This Row],[Revenue]]-Table1[[#This Row],[Cost]]</f>
        <v>160</v>
      </c>
      <c r="P429" s="3">
        <f>_xlfn.XLOOKUP(Table1[[#This Row],[Product Name]],cost[Product Name],cost[Cost Percentage])</f>
        <v>0.5</v>
      </c>
      <c r="Q429" t="s">
        <v>28</v>
      </c>
      <c r="R429" t="s">
        <v>551</v>
      </c>
      <c r="S429" t="s">
        <v>15</v>
      </c>
    </row>
    <row r="430" spans="1:19" x14ac:dyDescent="0.35">
      <c r="A430">
        <v>429</v>
      </c>
      <c r="B430" t="s">
        <v>475</v>
      </c>
      <c r="C430" t="s">
        <v>21</v>
      </c>
      <c r="D430" t="s">
        <v>83</v>
      </c>
      <c r="E430" s="2">
        <v>46011</v>
      </c>
      <c r="F430" s="2" t="str">
        <f>TEXT(Table1[[#This Row],[Order Date]],"YYYY")</f>
        <v>2025</v>
      </c>
      <c r="G430" s="2" t="str">
        <f>TEXT(Table1[[#This Row],[Order Date]],"MMM")</f>
        <v>Dec</v>
      </c>
      <c r="H430" s="2" t="str">
        <f>TEXT(Table1[[#This Row],[Order Date]],"DDD")</f>
        <v>Sat</v>
      </c>
      <c r="I430" s="1">
        <v>46021</v>
      </c>
      <c r="J430" s="4">
        <f>_xlfn.DAYS(Table1[[#This Row],[Delivered Date]],Table1[[#This Row],[Order Date]])</f>
        <v>10</v>
      </c>
      <c r="K430" s="3">
        <v>308</v>
      </c>
      <c r="L430">
        <v>10</v>
      </c>
      <c r="M430" s="3">
        <f>Table1[[#This Row],[Quantity]]*Table1[[#This Row],[Unit Price]]</f>
        <v>3080</v>
      </c>
      <c r="N430" s="3">
        <f>Table1[[#This Row],[Revenue]]*Table1[[#This Row],[Cost Percentage]]</f>
        <v>2464</v>
      </c>
      <c r="O430" s="3">
        <f>Table1[[#This Row],[Revenue]]-Table1[[#This Row],[Cost]]</f>
        <v>616</v>
      </c>
      <c r="P430" s="3">
        <f>_xlfn.XLOOKUP(Table1[[#This Row],[Product Name]],cost[Product Name],cost[Cost Percentage])</f>
        <v>0.8</v>
      </c>
      <c r="Q430" t="s">
        <v>28</v>
      </c>
      <c r="R430" t="s">
        <v>551</v>
      </c>
      <c r="S430" t="s">
        <v>46</v>
      </c>
    </row>
    <row r="431" spans="1:19" x14ac:dyDescent="0.35">
      <c r="A431">
        <v>430</v>
      </c>
      <c r="B431" t="s">
        <v>476</v>
      </c>
      <c r="C431" t="s">
        <v>21</v>
      </c>
      <c r="D431" t="s">
        <v>22</v>
      </c>
      <c r="E431" s="2">
        <v>46007</v>
      </c>
      <c r="F431" s="2" t="str">
        <f>TEXT(Table1[[#This Row],[Order Date]],"YYYY")</f>
        <v>2025</v>
      </c>
      <c r="G431" s="2" t="str">
        <f>TEXT(Table1[[#This Row],[Order Date]],"MMM")</f>
        <v>Dec</v>
      </c>
      <c r="H431" s="2" t="str">
        <f>TEXT(Table1[[#This Row],[Order Date]],"DDD")</f>
        <v>Tue</v>
      </c>
      <c r="I431" s="1">
        <v>46020</v>
      </c>
      <c r="J431" s="4">
        <f>_xlfn.DAYS(Table1[[#This Row],[Delivered Date]],Table1[[#This Row],[Order Date]])</f>
        <v>13</v>
      </c>
      <c r="K431" s="3">
        <v>259</v>
      </c>
      <c r="L431">
        <v>8</v>
      </c>
      <c r="M431" s="3">
        <f>Table1[[#This Row],[Quantity]]*Table1[[#This Row],[Unit Price]]</f>
        <v>2072</v>
      </c>
      <c r="N431" s="3">
        <f>Table1[[#This Row],[Revenue]]*Table1[[#This Row],[Cost Percentage]]</f>
        <v>1554</v>
      </c>
      <c r="O431" s="3">
        <f>Table1[[#This Row],[Revenue]]-Table1[[#This Row],[Cost]]</f>
        <v>518</v>
      </c>
      <c r="P431" s="3">
        <f>_xlfn.XLOOKUP(Table1[[#This Row],[Product Name]],cost[Product Name],cost[Cost Percentage])</f>
        <v>0.75</v>
      </c>
      <c r="Q431" t="s">
        <v>28</v>
      </c>
      <c r="R431" t="s">
        <v>549</v>
      </c>
      <c r="S431" t="s">
        <v>29</v>
      </c>
    </row>
    <row r="432" spans="1:19" x14ac:dyDescent="0.35">
      <c r="A432">
        <v>431</v>
      </c>
      <c r="B432" t="s">
        <v>477</v>
      </c>
      <c r="C432" t="s">
        <v>21</v>
      </c>
      <c r="D432" t="s">
        <v>22</v>
      </c>
      <c r="E432" s="2">
        <v>45684</v>
      </c>
      <c r="F432" s="2" t="str">
        <f>TEXT(Table1[[#This Row],[Order Date]],"YYYY")</f>
        <v>2025</v>
      </c>
      <c r="G432" s="2" t="str">
        <f>TEXT(Table1[[#This Row],[Order Date]],"MMM")</f>
        <v>Jan</v>
      </c>
      <c r="H432" s="2" t="str">
        <f>TEXT(Table1[[#This Row],[Order Date]],"DDD")</f>
        <v>Mon</v>
      </c>
      <c r="I432" s="1">
        <v>45686</v>
      </c>
      <c r="J432" s="4">
        <f>_xlfn.DAYS(Table1[[#This Row],[Delivered Date]],Table1[[#This Row],[Order Date]])</f>
        <v>2</v>
      </c>
      <c r="K432" s="3">
        <v>684</v>
      </c>
      <c r="L432">
        <v>8</v>
      </c>
      <c r="M432" s="3">
        <f>Table1[[#This Row],[Quantity]]*Table1[[#This Row],[Unit Price]]</f>
        <v>5472</v>
      </c>
      <c r="N432" s="3">
        <f>Table1[[#This Row],[Revenue]]*Table1[[#This Row],[Cost Percentage]]</f>
        <v>4104</v>
      </c>
      <c r="O432" s="3">
        <f>Table1[[#This Row],[Revenue]]-Table1[[#This Row],[Cost]]</f>
        <v>1368</v>
      </c>
      <c r="P432" s="3">
        <f>_xlfn.XLOOKUP(Table1[[#This Row],[Product Name]],cost[Product Name],cost[Cost Percentage])</f>
        <v>0.75</v>
      </c>
      <c r="Q432" t="s">
        <v>14</v>
      </c>
      <c r="R432" t="s">
        <v>549</v>
      </c>
      <c r="S432" t="s">
        <v>29</v>
      </c>
    </row>
    <row r="433" spans="1:19" x14ac:dyDescent="0.35">
      <c r="A433">
        <v>432</v>
      </c>
      <c r="B433" t="s">
        <v>478</v>
      </c>
      <c r="C433" t="s">
        <v>21</v>
      </c>
      <c r="D433" t="s">
        <v>83</v>
      </c>
      <c r="E433" s="2">
        <v>45925</v>
      </c>
      <c r="F433" s="2" t="str">
        <f>TEXT(Table1[[#This Row],[Order Date]],"YYYY")</f>
        <v>2025</v>
      </c>
      <c r="G433" s="2" t="str">
        <f>TEXT(Table1[[#This Row],[Order Date]],"MMM")</f>
        <v>Sep</v>
      </c>
      <c r="H433" s="2" t="str">
        <f>TEXT(Table1[[#This Row],[Order Date]],"DDD")</f>
        <v>Thu</v>
      </c>
      <c r="I433" s="1">
        <v>45930</v>
      </c>
      <c r="J433" s="4">
        <f>_xlfn.DAYS(Table1[[#This Row],[Delivered Date]],Table1[[#This Row],[Order Date]])</f>
        <v>5</v>
      </c>
      <c r="K433" s="3">
        <v>993</v>
      </c>
      <c r="L433">
        <v>6</v>
      </c>
      <c r="M433" s="3">
        <f>Table1[[#This Row],[Quantity]]*Table1[[#This Row],[Unit Price]]</f>
        <v>5958</v>
      </c>
      <c r="N433" s="3">
        <f>Table1[[#This Row],[Revenue]]*Table1[[#This Row],[Cost Percentage]]</f>
        <v>4766.4000000000005</v>
      </c>
      <c r="O433" s="3">
        <f>Table1[[#This Row],[Revenue]]-Table1[[#This Row],[Cost]]</f>
        <v>1191.5999999999995</v>
      </c>
      <c r="P433" s="3">
        <f>_xlfn.XLOOKUP(Table1[[#This Row],[Product Name]],cost[Product Name],cost[Cost Percentage])</f>
        <v>0.8</v>
      </c>
      <c r="Q433" t="s">
        <v>28</v>
      </c>
      <c r="R433" t="s">
        <v>547</v>
      </c>
      <c r="S433" t="s">
        <v>15</v>
      </c>
    </row>
    <row r="434" spans="1:19" x14ac:dyDescent="0.35">
      <c r="A434">
        <v>433</v>
      </c>
      <c r="B434" t="s">
        <v>479</v>
      </c>
      <c r="C434" t="s">
        <v>31</v>
      </c>
      <c r="D434" t="s">
        <v>42</v>
      </c>
      <c r="E434" s="2">
        <v>45798</v>
      </c>
      <c r="F434" s="2" t="str">
        <f>TEXT(Table1[[#This Row],[Order Date]],"YYYY")</f>
        <v>2025</v>
      </c>
      <c r="G434" s="2" t="str">
        <f>TEXT(Table1[[#This Row],[Order Date]],"MMM")</f>
        <v>May</v>
      </c>
      <c r="H434" s="2" t="str">
        <f>TEXT(Table1[[#This Row],[Order Date]],"DDD")</f>
        <v>Wed</v>
      </c>
      <c r="I434" s="1">
        <v>45804</v>
      </c>
      <c r="J434" s="4">
        <f>_xlfn.DAYS(Table1[[#This Row],[Delivered Date]],Table1[[#This Row],[Order Date]])</f>
        <v>6</v>
      </c>
      <c r="K434" s="3">
        <v>773</v>
      </c>
      <c r="L434">
        <v>1</v>
      </c>
      <c r="M434" s="3">
        <f>Table1[[#This Row],[Quantity]]*Table1[[#This Row],[Unit Price]]</f>
        <v>773</v>
      </c>
      <c r="N434" s="3">
        <f>Table1[[#This Row],[Revenue]]*Table1[[#This Row],[Cost Percentage]]</f>
        <v>502.45000000000005</v>
      </c>
      <c r="O434" s="3">
        <f>Table1[[#This Row],[Revenue]]-Table1[[#This Row],[Cost]]</f>
        <v>270.54999999999995</v>
      </c>
      <c r="P434" s="3">
        <f>_xlfn.XLOOKUP(Table1[[#This Row],[Product Name]],cost[Product Name],cost[Cost Percentage])</f>
        <v>0.65</v>
      </c>
      <c r="Q434" t="s">
        <v>28</v>
      </c>
      <c r="R434" t="s">
        <v>33</v>
      </c>
      <c r="S434" t="s">
        <v>15</v>
      </c>
    </row>
    <row r="435" spans="1:19" x14ac:dyDescent="0.35">
      <c r="A435">
        <v>434</v>
      </c>
      <c r="B435" t="s">
        <v>480</v>
      </c>
      <c r="C435" t="s">
        <v>12</v>
      </c>
      <c r="D435" t="s">
        <v>58</v>
      </c>
      <c r="E435" s="2">
        <v>45663</v>
      </c>
      <c r="F435" s="2" t="str">
        <f>TEXT(Table1[[#This Row],[Order Date]],"YYYY")</f>
        <v>2025</v>
      </c>
      <c r="G435" s="2" t="str">
        <f>TEXT(Table1[[#This Row],[Order Date]],"MMM")</f>
        <v>Jan</v>
      </c>
      <c r="H435" s="2" t="str">
        <f>TEXT(Table1[[#This Row],[Order Date]],"DDD")</f>
        <v>Mon</v>
      </c>
      <c r="I435" s="1">
        <v>45669</v>
      </c>
      <c r="J435" s="4">
        <f>_xlfn.DAYS(Table1[[#This Row],[Delivered Date]],Table1[[#This Row],[Order Date]])</f>
        <v>6</v>
      </c>
      <c r="K435" s="3">
        <v>527</v>
      </c>
      <c r="L435">
        <v>8</v>
      </c>
      <c r="M435" s="3">
        <f>Table1[[#This Row],[Quantity]]*Table1[[#This Row],[Unit Price]]</f>
        <v>4216</v>
      </c>
      <c r="N435" s="3">
        <f>Table1[[#This Row],[Revenue]]*Table1[[#This Row],[Cost Percentage]]</f>
        <v>3583.6</v>
      </c>
      <c r="O435" s="3">
        <f>Table1[[#This Row],[Revenue]]-Table1[[#This Row],[Cost]]</f>
        <v>632.40000000000009</v>
      </c>
      <c r="P435" s="3">
        <f>_xlfn.XLOOKUP(Table1[[#This Row],[Product Name]],cost[Product Name],cost[Cost Percentage])</f>
        <v>0.85</v>
      </c>
      <c r="Q435" t="s">
        <v>28</v>
      </c>
      <c r="R435" t="s">
        <v>551</v>
      </c>
      <c r="S435" t="s">
        <v>46</v>
      </c>
    </row>
    <row r="436" spans="1:19" x14ac:dyDescent="0.35">
      <c r="A436">
        <v>435</v>
      </c>
      <c r="B436" t="s">
        <v>481</v>
      </c>
      <c r="C436" t="s">
        <v>21</v>
      </c>
      <c r="D436" t="s">
        <v>83</v>
      </c>
      <c r="E436" s="2">
        <v>45992</v>
      </c>
      <c r="F436" s="2" t="str">
        <f>TEXT(Table1[[#This Row],[Order Date]],"YYYY")</f>
        <v>2025</v>
      </c>
      <c r="G436" s="2" t="str">
        <f>TEXT(Table1[[#This Row],[Order Date]],"MMM")</f>
        <v>Dec</v>
      </c>
      <c r="H436" s="2" t="str">
        <f>TEXT(Table1[[#This Row],[Order Date]],"DDD")</f>
        <v>Mon</v>
      </c>
      <c r="I436" s="1">
        <v>46002</v>
      </c>
      <c r="J436" s="4">
        <f>_xlfn.DAYS(Table1[[#This Row],[Delivered Date]],Table1[[#This Row],[Order Date]])</f>
        <v>10</v>
      </c>
      <c r="K436" s="3">
        <v>752</v>
      </c>
      <c r="L436">
        <v>10</v>
      </c>
      <c r="M436" s="3">
        <f>Table1[[#This Row],[Quantity]]*Table1[[#This Row],[Unit Price]]</f>
        <v>7520</v>
      </c>
      <c r="N436" s="3">
        <f>Table1[[#This Row],[Revenue]]*Table1[[#This Row],[Cost Percentage]]</f>
        <v>6016</v>
      </c>
      <c r="O436" s="3">
        <f>Table1[[#This Row],[Revenue]]-Table1[[#This Row],[Cost]]</f>
        <v>1504</v>
      </c>
      <c r="P436" s="3">
        <f>_xlfn.XLOOKUP(Table1[[#This Row],[Product Name]],cost[Product Name],cost[Cost Percentage])</f>
        <v>0.8</v>
      </c>
      <c r="Q436" t="s">
        <v>14</v>
      </c>
      <c r="R436" t="s">
        <v>551</v>
      </c>
      <c r="S436" t="s">
        <v>15</v>
      </c>
    </row>
    <row r="437" spans="1:19" x14ac:dyDescent="0.35">
      <c r="A437">
        <v>436</v>
      </c>
      <c r="B437" t="s">
        <v>482</v>
      </c>
      <c r="C437" t="s">
        <v>24</v>
      </c>
      <c r="D437" t="s">
        <v>38</v>
      </c>
      <c r="E437" s="2">
        <v>45988</v>
      </c>
      <c r="F437" s="2" t="str">
        <f>TEXT(Table1[[#This Row],[Order Date]],"YYYY")</f>
        <v>2025</v>
      </c>
      <c r="G437" s="2" t="str">
        <f>TEXT(Table1[[#This Row],[Order Date]],"MMM")</f>
        <v>Nov</v>
      </c>
      <c r="H437" s="2" t="str">
        <f>TEXT(Table1[[#This Row],[Order Date]],"DDD")</f>
        <v>Thu</v>
      </c>
      <c r="I437" s="1">
        <v>45995</v>
      </c>
      <c r="J437" s="4">
        <f>_xlfn.DAYS(Table1[[#This Row],[Delivered Date]],Table1[[#This Row],[Order Date]])</f>
        <v>7</v>
      </c>
      <c r="K437" s="3">
        <v>821</v>
      </c>
      <c r="L437">
        <v>1</v>
      </c>
      <c r="M437" s="3">
        <f>Table1[[#This Row],[Quantity]]*Table1[[#This Row],[Unit Price]]</f>
        <v>821</v>
      </c>
      <c r="N437" s="3">
        <f>Table1[[#This Row],[Revenue]]*Table1[[#This Row],[Cost Percentage]]</f>
        <v>410.5</v>
      </c>
      <c r="O437" s="3">
        <f>Table1[[#This Row],[Revenue]]-Table1[[#This Row],[Cost]]</f>
        <v>410.5</v>
      </c>
      <c r="P437" s="3">
        <f>_xlfn.XLOOKUP(Table1[[#This Row],[Product Name]],cost[Product Name],cost[Cost Percentage])</f>
        <v>0.5</v>
      </c>
      <c r="Q437" t="s">
        <v>14</v>
      </c>
      <c r="R437" t="s">
        <v>549</v>
      </c>
      <c r="S437" t="s">
        <v>15</v>
      </c>
    </row>
    <row r="438" spans="1:19" x14ac:dyDescent="0.35">
      <c r="A438">
        <v>437</v>
      </c>
      <c r="B438" t="s">
        <v>483</v>
      </c>
      <c r="C438" t="s">
        <v>21</v>
      </c>
      <c r="D438" t="s">
        <v>54</v>
      </c>
      <c r="E438" s="2">
        <v>45928</v>
      </c>
      <c r="F438" s="2" t="str">
        <f>TEXT(Table1[[#This Row],[Order Date]],"YYYY")</f>
        <v>2025</v>
      </c>
      <c r="G438" s="2" t="str">
        <f>TEXT(Table1[[#This Row],[Order Date]],"MMM")</f>
        <v>Sep</v>
      </c>
      <c r="H438" s="2" t="str">
        <f>TEXT(Table1[[#This Row],[Order Date]],"DDD")</f>
        <v>Sun</v>
      </c>
      <c r="I438" s="1">
        <v>45934</v>
      </c>
      <c r="J438" s="4">
        <f>_xlfn.DAYS(Table1[[#This Row],[Delivered Date]],Table1[[#This Row],[Order Date]])</f>
        <v>6</v>
      </c>
      <c r="K438" s="3">
        <v>733</v>
      </c>
      <c r="L438">
        <v>9</v>
      </c>
      <c r="M438" s="3">
        <f>Table1[[#This Row],[Quantity]]*Table1[[#This Row],[Unit Price]]</f>
        <v>6597</v>
      </c>
      <c r="N438" s="3">
        <f>Table1[[#This Row],[Revenue]]*Table1[[#This Row],[Cost Percentage]]</f>
        <v>4617.8999999999996</v>
      </c>
      <c r="O438" s="3">
        <f>Table1[[#This Row],[Revenue]]-Table1[[#This Row],[Cost]]</f>
        <v>1979.1000000000004</v>
      </c>
      <c r="P438" s="3">
        <f>_xlfn.XLOOKUP(Table1[[#This Row],[Product Name]],cost[Product Name],cost[Cost Percentage])</f>
        <v>0.7</v>
      </c>
      <c r="Q438" t="s">
        <v>28</v>
      </c>
      <c r="R438" t="s">
        <v>550</v>
      </c>
      <c r="S438" t="s">
        <v>29</v>
      </c>
    </row>
    <row r="439" spans="1:19" x14ac:dyDescent="0.35">
      <c r="A439">
        <v>438</v>
      </c>
      <c r="B439" t="s">
        <v>484</v>
      </c>
      <c r="C439" t="s">
        <v>24</v>
      </c>
      <c r="D439" t="s">
        <v>70</v>
      </c>
      <c r="E439" s="2">
        <v>45707</v>
      </c>
      <c r="F439" s="2" t="str">
        <f>TEXT(Table1[[#This Row],[Order Date]],"YYYY")</f>
        <v>2025</v>
      </c>
      <c r="G439" s="2" t="str">
        <f>TEXT(Table1[[#This Row],[Order Date]],"MMM")</f>
        <v>Feb</v>
      </c>
      <c r="H439" s="2" t="str">
        <f>TEXT(Table1[[#This Row],[Order Date]],"DDD")</f>
        <v>Wed</v>
      </c>
      <c r="I439" s="1">
        <v>45713</v>
      </c>
      <c r="J439" s="4">
        <f>_xlfn.DAYS(Table1[[#This Row],[Delivered Date]],Table1[[#This Row],[Order Date]])</f>
        <v>6</v>
      </c>
      <c r="K439" s="3">
        <v>471</v>
      </c>
      <c r="L439">
        <v>7</v>
      </c>
      <c r="M439" s="3">
        <f>Table1[[#This Row],[Quantity]]*Table1[[#This Row],[Unit Price]]</f>
        <v>3297</v>
      </c>
      <c r="N439" s="3">
        <f>Table1[[#This Row],[Revenue]]*Table1[[#This Row],[Cost Percentage]]</f>
        <v>1813.3500000000001</v>
      </c>
      <c r="O439" s="3">
        <f>Table1[[#This Row],[Revenue]]-Table1[[#This Row],[Cost]]</f>
        <v>1483.6499999999999</v>
      </c>
      <c r="P439" s="3">
        <f>_xlfn.XLOOKUP(Table1[[#This Row],[Product Name]],cost[Product Name],cost[Cost Percentage])</f>
        <v>0.55000000000000004</v>
      </c>
      <c r="Q439" t="s">
        <v>28</v>
      </c>
      <c r="R439" t="s">
        <v>551</v>
      </c>
      <c r="S439" t="s">
        <v>46</v>
      </c>
    </row>
    <row r="440" spans="1:19" x14ac:dyDescent="0.35">
      <c r="A440">
        <v>439</v>
      </c>
      <c r="B440" t="s">
        <v>485</v>
      </c>
      <c r="C440" t="s">
        <v>31</v>
      </c>
      <c r="D440" t="s">
        <v>42</v>
      </c>
      <c r="E440" s="2">
        <v>45738</v>
      </c>
      <c r="F440" s="2" t="str">
        <f>TEXT(Table1[[#This Row],[Order Date]],"YYYY")</f>
        <v>2025</v>
      </c>
      <c r="G440" s="2" t="str">
        <f>TEXT(Table1[[#This Row],[Order Date]],"MMM")</f>
        <v>Mar</v>
      </c>
      <c r="H440" s="2" t="str">
        <f>TEXT(Table1[[#This Row],[Order Date]],"DDD")</f>
        <v>Sat</v>
      </c>
      <c r="I440" s="1">
        <v>45745</v>
      </c>
      <c r="J440" s="4">
        <f>_xlfn.DAYS(Table1[[#This Row],[Delivered Date]],Table1[[#This Row],[Order Date]])</f>
        <v>7</v>
      </c>
      <c r="K440" s="3">
        <v>566</v>
      </c>
      <c r="L440">
        <v>2</v>
      </c>
      <c r="M440" s="3">
        <f>Table1[[#This Row],[Quantity]]*Table1[[#This Row],[Unit Price]]</f>
        <v>1132</v>
      </c>
      <c r="N440" s="3">
        <f>Table1[[#This Row],[Revenue]]*Table1[[#This Row],[Cost Percentage]]</f>
        <v>735.80000000000007</v>
      </c>
      <c r="O440" s="3">
        <f>Table1[[#This Row],[Revenue]]-Table1[[#This Row],[Cost]]</f>
        <v>396.19999999999993</v>
      </c>
      <c r="P440" s="3">
        <f>_xlfn.XLOOKUP(Table1[[#This Row],[Product Name]],cost[Product Name],cost[Cost Percentage])</f>
        <v>0.65</v>
      </c>
      <c r="Q440" t="s">
        <v>28</v>
      </c>
      <c r="R440" t="s">
        <v>550</v>
      </c>
      <c r="S440" t="s">
        <v>19</v>
      </c>
    </row>
    <row r="441" spans="1:19" x14ac:dyDescent="0.35">
      <c r="A441">
        <v>440</v>
      </c>
      <c r="B441" t="s">
        <v>486</v>
      </c>
      <c r="C441" t="s">
        <v>21</v>
      </c>
      <c r="D441" t="s">
        <v>22</v>
      </c>
      <c r="E441" s="2">
        <v>45839</v>
      </c>
      <c r="F441" s="2" t="str">
        <f>TEXT(Table1[[#This Row],[Order Date]],"YYYY")</f>
        <v>2025</v>
      </c>
      <c r="G441" s="2" t="str">
        <f>TEXT(Table1[[#This Row],[Order Date]],"MMM")</f>
        <v>Jul</v>
      </c>
      <c r="H441" s="2" t="str">
        <f>TEXT(Table1[[#This Row],[Order Date]],"DDD")</f>
        <v>Tue</v>
      </c>
      <c r="I441" s="1">
        <v>45846</v>
      </c>
      <c r="J441" s="4">
        <f>_xlfn.DAYS(Table1[[#This Row],[Delivered Date]],Table1[[#This Row],[Order Date]])</f>
        <v>7</v>
      </c>
      <c r="K441" s="3">
        <v>284</v>
      </c>
      <c r="L441">
        <v>1</v>
      </c>
      <c r="M441" s="3">
        <f>Table1[[#This Row],[Quantity]]*Table1[[#This Row],[Unit Price]]</f>
        <v>284</v>
      </c>
      <c r="N441" s="3">
        <f>Table1[[#This Row],[Revenue]]*Table1[[#This Row],[Cost Percentage]]</f>
        <v>213</v>
      </c>
      <c r="O441" s="3">
        <f>Table1[[#This Row],[Revenue]]-Table1[[#This Row],[Cost]]</f>
        <v>71</v>
      </c>
      <c r="P441" s="3">
        <f>_xlfn.XLOOKUP(Table1[[#This Row],[Product Name]],cost[Product Name],cost[Cost Percentage])</f>
        <v>0.75</v>
      </c>
      <c r="Q441" t="s">
        <v>14</v>
      </c>
      <c r="R441" t="s">
        <v>550</v>
      </c>
      <c r="S441" t="s">
        <v>46</v>
      </c>
    </row>
    <row r="442" spans="1:19" x14ac:dyDescent="0.35">
      <c r="A442">
        <v>441</v>
      </c>
      <c r="B442" t="s">
        <v>487</v>
      </c>
      <c r="C442" t="s">
        <v>12</v>
      </c>
      <c r="D442" t="s">
        <v>13</v>
      </c>
      <c r="E442" s="2">
        <v>45886</v>
      </c>
      <c r="F442" s="2" t="str">
        <f>TEXT(Table1[[#This Row],[Order Date]],"YYYY")</f>
        <v>2025</v>
      </c>
      <c r="G442" s="2" t="str">
        <f>TEXT(Table1[[#This Row],[Order Date]],"MMM")</f>
        <v>Aug</v>
      </c>
      <c r="H442" s="2" t="str">
        <f>TEXT(Table1[[#This Row],[Order Date]],"DDD")</f>
        <v>Sun</v>
      </c>
      <c r="I442" s="1">
        <v>45887</v>
      </c>
      <c r="J442" s="4">
        <f>_xlfn.DAYS(Table1[[#This Row],[Delivered Date]],Table1[[#This Row],[Order Date]])</f>
        <v>1</v>
      </c>
      <c r="K442" s="3">
        <v>48</v>
      </c>
      <c r="L442">
        <v>8</v>
      </c>
      <c r="M442" s="3">
        <f>Table1[[#This Row],[Quantity]]*Table1[[#This Row],[Unit Price]]</f>
        <v>384</v>
      </c>
      <c r="N442" s="3">
        <f>Table1[[#This Row],[Revenue]]*Table1[[#This Row],[Cost Percentage]]</f>
        <v>288</v>
      </c>
      <c r="O442" s="3">
        <f>Table1[[#This Row],[Revenue]]-Table1[[#This Row],[Cost]]</f>
        <v>96</v>
      </c>
      <c r="P442" s="3">
        <f>_xlfn.XLOOKUP(Table1[[#This Row],[Product Name]],cost[Product Name],cost[Cost Percentage])</f>
        <v>0.75</v>
      </c>
      <c r="Q442" t="s">
        <v>14</v>
      </c>
      <c r="R442" t="s">
        <v>33</v>
      </c>
      <c r="S442" t="s">
        <v>46</v>
      </c>
    </row>
    <row r="443" spans="1:19" x14ac:dyDescent="0.35">
      <c r="A443">
        <v>442</v>
      </c>
      <c r="B443" t="s">
        <v>488</v>
      </c>
      <c r="C443" t="s">
        <v>21</v>
      </c>
      <c r="D443" t="s">
        <v>22</v>
      </c>
      <c r="E443" s="2">
        <v>45874</v>
      </c>
      <c r="F443" s="2" t="str">
        <f>TEXT(Table1[[#This Row],[Order Date]],"YYYY")</f>
        <v>2025</v>
      </c>
      <c r="G443" s="2" t="str">
        <f>TEXT(Table1[[#This Row],[Order Date]],"MMM")</f>
        <v>Aug</v>
      </c>
      <c r="H443" s="2" t="str">
        <f>TEXT(Table1[[#This Row],[Order Date]],"DDD")</f>
        <v>Tue</v>
      </c>
      <c r="I443" s="1">
        <v>45880</v>
      </c>
      <c r="J443" s="4">
        <f>_xlfn.DAYS(Table1[[#This Row],[Delivered Date]],Table1[[#This Row],[Order Date]])</f>
        <v>6</v>
      </c>
      <c r="K443" s="3">
        <v>262</v>
      </c>
      <c r="L443">
        <v>3</v>
      </c>
      <c r="M443" s="3">
        <f>Table1[[#This Row],[Quantity]]*Table1[[#This Row],[Unit Price]]</f>
        <v>786</v>
      </c>
      <c r="N443" s="3">
        <f>Table1[[#This Row],[Revenue]]*Table1[[#This Row],[Cost Percentage]]</f>
        <v>589.5</v>
      </c>
      <c r="O443" s="3">
        <f>Table1[[#This Row],[Revenue]]-Table1[[#This Row],[Cost]]</f>
        <v>196.5</v>
      </c>
      <c r="P443" s="3">
        <f>_xlfn.XLOOKUP(Table1[[#This Row],[Product Name]],cost[Product Name],cost[Cost Percentage])</f>
        <v>0.75</v>
      </c>
      <c r="Q443" t="s">
        <v>28</v>
      </c>
      <c r="R443" t="s">
        <v>33</v>
      </c>
      <c r="S443" t="s">
        <v>29</v>
      </c>
    </row>
    <row r="444" spans="1:19" x14ac:dyDescent="0.35">
      <c r="A444">
        <v>443</v>
      </c>
      <c r="B444" t="s">
        <v>489</v>
      </c>
      <c r="C444" t="s">
        <v>21</v>
      </c>
      <c r="D444" t="s">
        <v>40</v>
      </c>
      <c r="E444" s="2">
        <v>45716</v>
      </c>
      <c r="F444" s="2" t="str">
        <f>TEXT(Table1[[#This Row],[Order Date]],"YYYY")</f>
        <v>2025</v>
      </c>
      <c r="G444" s="2" t="str">
        <f>TEXT(Table1[[#This Row],[Order Date]],"MMM")</f>
        <v>Feb</v>
      </c>
      <c r="H444" s="2" t="str">
        <f>TEXT(Table1[[#This Row],[Order Date]],"DDD")</f>
        <v>Fri</v>
      </c>
      <c r="I444" s="1">
        <v>45726</v>
      </c>
      <c r="J444" s="4">
        <f>_xlfn.DAYS(Table1[[#This Row],[Delivered Date]],Table1[[#This Row],[Order Date]])</f>
        <v>10</v>
      </c>
      <c r="K444" s="3">
        <v>733</v>
      </c>
      <c r="L444">
        <v>8</v>
      </c>
      <c r="M444" s="3">
        <f>Table1[[#This Row],[Quantity]]*Table1[[#This Row],[Unit Price]]</f>
        <v>5864</v>
      </c>
      <c r="N444" s="3">
        <f>Table1[[#This Row],[Revenue]]*Table1[[#This Row],[Cost Percentage]]</f>
        <v>3811.6</v>
      </c>
      <c r="O444" s="3">
        <f>Table1[[#This Row],[Revenue]]-Table1[[#This Row],[Cost]]</f>
        <v>2052.4</v>
      </c>
      <c r="P444" s="3">
        <f>_xlfn.XLOOKUP(Table1[[#This Row],[Product Name]],cost[Product Name],cost[Cost Percentage])</f>
        <v>0.65</v>
      </c>
      <c r="Q444" t="s">
        <v>14</v>
      </c>
      <c r="R444" t="s">
        <v>551</v>
      </c>
      <c r="S444" t="s">
        <v>46</v>
      </c>
    </row>
    <row r="445" spans="1:19" x14ac:dyDescent="0.35">
      <c r="A445">
        <v>444</v>
      </c>
      <c r="B445" t="s">
        <v>490</v>
      </c>
      <c r="C445" t="s">
        <v>21</v>
      </c>
      <c r="D445" t="s">
        <v>22</v>
      </c>
      <c r="E445" s="2">
        <v>45758</v>
      </c>
      <c r="F445" s="2" t="str">
        <f>TEXT(Table1[[#This Row],[Order Date]],"YYYY")</f>
        <v>2025</v>
      </c>
      <c r="G445" s="2" t="str">
        <f>TEXT(Table1[[#This Row],[Order Date]],"MMM")</f>
        <v>Apr</v>
      </c>
      <c r="H445" s="2" t="str">
        <f>TEXT(Table1[[#This Row],[Order Date]],"DDD")</f>
        <v>Fri</v>
      </c>
      <c r="I445" s="1">
        <v>45761</v>
      </c>
      <c r="J445" s="4">
        <f>_xlfn.DAYS(Table1[[#This Row],[Delivered Date]],Table1[[#This Row],[Order Date]])</f>
        <v>3</v>
      </c>
      <c r="K445" s="3">
        <v>258</v>
      </c>
      <c r="L445">
        <v>8</v>
      </c>
      <c r="M445" s="3">
        <f>Table1[[#This Row],[Quantity]]*Table1[[#This Row],[Unit Price]]</f>
        <v>2064</v>
      </c>
      <c r="N445" s="3">
        <f>Table1[[#This Row],[Revenue]]*Table1[[#This Row],[Cost Percentage]]</f>
        <v>1548</v>
      </c>
      <c r="O445" s="3">
        <f>Table1[[#This Row],[Revenue]]-Table1[[#This Row],[Cost]]</f>
        <v>516</v>
      </c>
      <c r="P445" s="3">
        <f>_xlfn.XLOOKUP(Table1[[#This Row],[Product Name]],cost[Product Name],cost[Cost Percentage])</f>
        <v>0.75</v>
      </c>
      <c r="Q445" t="s">
        <v>14</v>
      </c>
      <c r="R445" t="s">
        <v>547</v>
      </c>
      <c r="S445" t="s">
        <v>15</v>
      </c>
    </row>
    <row r="446" spans="1:19" x14ac:dyDescent="0.35">
      <c r="A446">
        <v>445</v>
      </c>
      <c r="B446" t="s">
        <v>491</v>
      </c>
      <c r="C446" t="s">
        <v>21</v>
      </c>
      <c r="D446" t="s">
        <v>22</v>
      </c>
      <c r="E446" s="2">
        <v>45742</v>
      </c>
      <c r="F446" s="2" t="str">
        <f>TEXT(Table1[[#This Row],[Order Date]],"YYYY")</f>
        <v>2025</v>
      </c>
      <c r="G446" s="2" t="str">
        <f>TEXT(Table1[[#This Row],[Order Date]],"MMM")</f>
        <v>Mar</v>
      </c>
      <c r="H446" s="2" t="str">
        <f>TEXT(Table1[[#This Row],[Order Date]],"DDD")</f>
        <v>Wed</v>
      </c>
      <c r="I446" s="1">
        <v>45748</v>
      </c>
      <c r="J446" s="4">
        <f>_xlfn.DAYS(Table1[[#This Row],[Delivered Date]],Table1[[#This Row],[Order Date]])</f>
        <v>6</v>
      </c>
      <c r="K446" s="3">
        <v>405</v>
      </c>
      <c r="L446">
        <v>10</v>
      </c>
      <c r="M446" s="3">
        <f>Table1[[#This Row],[Quantity]]*Table1[[#This Row],[Unit Price]]</f>
        <v>4050</v>
      </c>
      <c r="N446" s="3">
        <f>Table1[[#This Row],[Revenue]]*Table1[[#This Row],[Cost Percentage]]</f>
        <v>3037.5</v>
      </c>
      <c r="O446" s="3">
        <f>Table1[[#This Row],[Revenue]]-Table1[[#This Row],[Cost]]</f>
        <v>1012.5</v>
      </c>
      <c r="P446" s="3">
        <f>_xlfn.XLOOKUP(Table1[[#This Row],[Product Name]],cost[Product Name],cost[Cost Percentage])</f>
        <v>0.75</v>
      </c>
      <c r="Q446" t="s">
        <v>14</v>
      </c>
      <c r="R446" t="s">
        <v>33</v>
      </c>
      <c r="S446" t="s">
        <v>46</v>
      </c>
    </row>
    <row r="447" spans="1:19" x14ac:dyDescent="0.35">
      <c r="A447">
        <v>446</v>
      </c>
      <c r="B447" t="s">
        <v>492</v>
      </c>
      <c r="C447" t="s">
        <v>21</v>
      </c>
      <c r="D447" t="s">
        <v>83</v>
      </c>
      <c r="E447" s="2">
        <v>45924</v>
      </c>
      <c r="F447" s="2" t="str">
        <f>TEXT(Table1[[#This Row],[Order Date]],"YYYY")</f>
        <v>2025</v>
      </c>
      <c r="G447" s="2" t="str">
        <f>TEXT(Table1[[#This Row],[Order Date]],"MMM")</f>
        <v>Sep</v>
      </c>
      <c r="H447" s="2" t="str">
        <f>TEXT(Table1[[#This Row],[Order Date]],"DDD")</f>
        <v>Wed</v>
      </c>
      <c r="I447" s="1">
        <v>45925</v>
      </c>
      <c r="J447" s="4">
        <f>_xlfn.DAYS(Table1[[#This Row],[Delivered Date]],Table1[[#This Row],[Order Date]])</f>
        <v>1</v>
      </c>
      <c r="K447" s="3">
        <v>252</v>
      </c>
      <c r="L447">
        <v>6</v>
      </c>
      <c r="M447" s="3">
        <f>Table1[[#This Row],[Quantity]]*Table1[[#This Row],[Unit Price]]</f>
        <v>1512</v>
      </c>
      <c r="N447" s="3">
        <f>Table1[[#This Row],[Revenue]]*Table1[[#This Row],[Cost Percentage]]</f>
        <v>1209.6000000000001</v>
      </c>
      <c r="O447" s="3">
        <f>Table1[[#This Row],[Revenue]]-Table1[[#This Row],[Cost]]</f>
        <v>302.39999999999986</v>
      </c>
      <c r="P447" s="3">
        <f>_xlfn.XLOOKUP(Table1[[#This Row],[Product Name]],cost[Product Name],cost[Cost Percentage])</f>
        <v>0.8</v>
      </c>
      <c r="Q447" t="s">
        <v>14</v>
      </c>
      <c r="R447" t="s">
        <v>551</v>
      </c>
      <c r="S447" t="s">
        <v>15</v>
      </c>
    </row>
    <row r="448" spans="1:19" x14ac:dyDescent="0.35">
      <c r="A448">
        <v>447</v>
      </c>
      <c r="B448" t="s">
        <v>493</v>
      </c>
      <c r="C448" t="s">
        <v>31</v>
      </c>
      <c r="D448" t="s">
        <v>42</v>
      </c>
      <c r="E448" s="2">
        <v>45965</v>
      </c>
      <c r="F448" s="2" t="str">
        <f>TEXT(Table1[[#This Row],[Order Date]],"YYYY")</f>
        <v>2025</v>
      </c>
      <c r="G448" s="2" t="str">
        <f>TEXT(Table1[[#This Row],[Order Date]],"MMM")</f>
        <v>Nov</v>
      </c>
      <c r="H448" s="2" t="str">
        <f>TEXT(Table1[[#This Row],[Order Date]],"DDD")</f>
        <v>Tue</v>
      </c>
      <c r="I448" s="1">
        <v>45971</v>
      </c>
      <c r="J448" s="4">
        <f>_xlfn.DAYS(Table1[[#This Row],[Delivered Date]],Table1[[#This Row],[Order Date]])</f>
        <v>6</v>
      </c>
      <c r="K448" s="3">
        <v>85</v>
      </c>
      <c r="L448">
        <v>10</v>
      </c>
      <c r="M448" s="3">
        <f>Table1[[#This Row],[Quantity]]*Table1[[#This Row],[Unit Price]]</f>
        <v>850</v>
      </c>
      <c r="N448" s="3">
        <f>Table1[[#This Row],[Revenue]]*Table1[[#This Row],[Cost Percentage]]</f>
        <v>552.5</v>
      </c>
      <c r="O448" s="3">
        <f>Table1[[#This Row],[Revenue]]-Table1[[#This Row],[Cost]]</f>
        <v>297.5</v>
      </c>
      <c r="P448" s="3">
        <f>_xlfn.XLOOKUP(Table1[[#This Row],[Product Name]],cost[Product Name],cost[Cost Percentage])</f>
        <v>0.65</v>
      </c>
      <c r="Q448" t="s">
        <v>14</v>
      </c>
      <c r="R448" t="s">
        <v>547</v>
      </c>
      <c r="S448" t="s">
        <v>29</v>
      </c>
    </row>
    <row r="449" spans="1:19" x14ac:dyDescent="0.35">
      <c r="A449">
        <v>448</v>
      </c>
      <c r="B449" t="s">
        <v>494</v>
      </c>
      <c r="C449" t="s">
        <v>31</v>
      </c>
      <c r="D449" t="s">
        <v>42</v>
      </c>
      <c r="E449" s="2">
        <v>45768</v>
      </c>
      <c r="F449" s="2" t="str">
        <f>TEXT(Table1[[#This Row],[Order Date]],"YYYY")</f>
        <v>2025</v>
      </c>
      <c r="G449" s="2" t="str">
        <f>TEXT(Table1[[#This Row],[Order Date]],"MMM")</f>
        <v>Apr</v>
      </c>
      <c r="H449" s="2" t="str">
        <f>TEXT(Table1[[#This Row],[Order Date]],"DDD")</f>
        <v>Mon</v>
      </c>
      <c r="I449" s="1">
        <v>45772</v>
      </c>
      <c r="J449" s="4">
        <f>_xlfn.DAYS(Table1[[#This Row],[Delivered Date]],Table1[[#This Row],[Order Date]])</f>
        <v>4</v>
      </c>
      <c r="K449" s="3">
        <v>67</v>
      </c>
      <c r="L449">
        <v>9</v>
      </c>
      <c r="M449" s="3">
        <f>Table1[[#This Row],[Quantity]]*Table1[[#This Row],[Unit Price]]</f>
        <v>603</v>
      </c>
      <c r="N449" s="3">
        <f>Table1[[#This Row],[Revenue]]*Table1[[#This Row],[Cost Percentage]]</f>
        <v>391.95</v>
      </c>
      <c r="O449" s="3">
        <f>Table1[[#This Row],[Revenue]]-Table1[[#This Row],[Cost]]</f>
        <v>211.05</v>
      </c>
      <c r="P449" s="3">
        <f>_xlfn.XLOOKUP(Table1[[#This Row],[Product Name]],cost[Product Name],cost[Cost Percentage])</f>
        <v>0.65</v>
      </c>
      <c r="Q449" t="s">
        <v>14</v>
      </c>
      <c r="R449" t="s">
        <v>551</v>
      </c>
      <c r="S449" t="s">
        <v>15</v>
      </c>
    </row>
    <row r="450" spans="1:19" x14ac:dyDescent="0.35">
      <c r="A450">
        <v>449</v>
      </c>
      <c r="B450" t="s">
        <v>495</v>
      </c>
      <c r="C450" t="s">
        <v>21</v>
      </c>
      <c r="D450" t="s">
        <v>54</v>
      </c>
      <c r="E450" s="2">
        <v>45812</v>
      </c>
      <c r="F450" s="2" t="str">
        <f>TEXT(Table1[[#This Row],[Order Date]],"YYYY")</f>
        <v>2025</v>
      </c>
      <c r="G450" s="2" t="str">
        <f>TEXT(Table1[[#This Row],[Order Date]],"MMM")</f>
        <v>Jun</v>
      </c>
      <c r="H450" s="2" t="str">
        <f>TEXT(Table1[[#This Row],[Order Date]],"DDD")</f>
        <v>Wed</v>
      </c>
      <c r="I450" s="1">
        <v>45818</v>
      </c>
      <c r="J450" s="4">
        <f>_xlfn.DAYS(Table1[[#This Row],[Delivered Date]],Table1[[#This Row],[Order Date]])</f>
        <v>6</v>
      </c>
      <c r="K450" s="3">
        <v>723</v>
      </c>
      <c r="L450">
        <v>3</v>
      </c>
      <c r="M450" s="3">
        <f>Table1[[#This Row],[Quantity]]*Table1[[#This Row],[Unit Price]]</f>
        <v>2169</v>
      </c>
      <c r="N450" s="3">
        <f>Table1[[#This Row],[Revenue]]*Table1[[#This Row],[Cost Percentage]]</f>
        <v>1518.3</v>
      </c>
      <c r="O450" s="3">
        <f>Table1[[#This Row],[Revenue]]-Table1[[#This Row],[Cost]]</f>
        <v>650.70000000000005</v>
      </c>
      <c r="P450" s="3">
        <f>_xlfn.XLOOKUP(Table1[[#This Row],[Product Name]],cost[Product Name],cost[Cost Percentage])</f>
        <v>0.7</v>
      </c>
      <c r="Q450" t="s">
        <v>14</v>
      </c>
      <c r="R450" t="s">
        <v>551</v>
      </c>
      <c r="S450" t="s">
        <v>46</v>
      </c>
    </row>
    <row r="451" spans="1:19" x14ac:dyDescent="0.35">
      <c r="A451">
        <v>450</v>
      </c>
      <c r="B451" t="s">
        <v>496</v>
      </c>
      <c r="C451" t="s">
        <v>31</v>
      </c>
      <c r="D451" t="s">
        <v>32</v>
      </c>
      <c r="E451" s="2">
        <v>45762</v>
      </c>
      <c r="F451" s="2" t="str">
        <f>TEXT(Table1[[#This Row],[Order Date]],"YYYY")</f>
        <v>2025</v>
      </c>
      <c r="G451" s="2" t="str">
        <f>TEXT(Table1[[#This Row],[Order Date]],"MMM")</f>
        <v>Apr</v>
      </c>
      <c r="H451" s="2" t="str">
        <f>TEXT(Table1[[#This Row],[Order Date]],"DDD")</f>
        <v>Tue</v>
      </c>
      <c r="I451" s="1">
        <v>45766</v>
      </c>
      <c r="J451" s="4">
        <f>_xlfn.DAYS(Table1[[#This Row],[Delivered Date]],Table1[[#This Row],[Order Date]])</f>
        <v>4</v>
      </c>
      <c r="K451" s="3">
        <v>919</v>
      </c>
      <c r="L451">
        <v>2</v>
      </c>
      <c r="M451" s="3">
        <f>Table1[[#This Row],[Quantity]]*Table1[[#This Row],[Unit Price]]</f>
        <v>1838</v>
      </c>
      <c r="N451" s="3">
        <f>Table1[[#This Row],[Revenue]]*Table1[[#This Row],[Cost Percentage]]</f>
        <v>1378.5</v>
      </c>
      <c r="O451" s="3">
        <f>Table1[[#This Row],[Revenue]]-Table1[[#This Row],[Cost]]</f>
        <v>459.5</v>
      </c>
      <c r="P451" s="3">
        <f>_xlfn.XLOOKUP(Table1[[#This Row],[Product Name]],cost[Product Name],cost[Cost Percentage])</f>
        <v>0.75</v>
      </c>
      <c r="Q451" t="s">
        <v>14</v>
      </c>
      <c r="R451" t="s">
        <v>551</v>
      </c>
      <c r="S451" t="s">
        <v>19</v>
      </c>
    </row>
    <row r="452" spans="1:19" x14ac:dyDescent="0.35">
      <c r="A452">
        <v>451</v>
      </c>
      <c r="B452" t="s">
        <v>497</v>
      </c>
      <c r="C452" t="s">
        <v>12</v>
      </c>
      <c r="D452" t="s">
        <v>58</v>
      </c>
      <c r="E452" s="2">
        <v>45871</v>
      </c>
      <c r="F452" s="2" t="str">
        <f>TEXT(Table1[[#This Row],[Order Date]],"YYYY")</f>
        <v>2025</v>
      </c>
      <c r="G452" s="2" t="str">
        <f>TEXT(Table1[[#This Row],[Order Date]],"MMM")</f>
        <v>Aug</v>
      </c>
      <c r="H452" s="2" t="str">
        <f>TEXT(Table1[[#This Row],[Order Date]],"DDD")</f>
        <v>Sat</v>
      </c>
      <c r="I452" s="1">
        <v>45877</v>
      </c>
      <c r="J452" s="4">
        <f>_xlfn.DAYS(Table1[[#This Row],[Delivered Date]],Table1[[#This Row],[Order Date]])</f>
        <v>6</v>
      </c>
      <c r="K452" s="3">
        <v>315</v>
      </c>
      <c r="L452">
        <v>2</v>
      </c>
      <c r="M452" s="3">
        <f>Table1[[#This Row],[Quantity]]*Table1[[#This Row],[Unit Price]]</f>
        <v>630</v>
      </c>
      <c r="N452" s="3">
        <f>Table1[[#This Row],[Revenue]]*Table1[[#This Row],[Cost Percentage]]</f>
        <v>535.5</v>
      </c>
      <c r="O452" s="3">
        <f>Table1[[#This Row],[Revenue]]-Table1[[#This Row],[Cost]]</f>
        <v>94.5</v>
      </c>
      <c r="P452" s="3">
        <f>_xlfn.XLOOKUP(Table1[[#This Row],[Product Name]],cost[Product Name],cost[Cost Percentage])</f>
        <v>0.85</v>
      </c>
      <c r="Q452" t="s">
        <v>14</v>
      </c>
      <c r="R452" t="s">
        <v>33</v>
      </c>
      <c r="S452" t="s">
        <v>46</v>
      </c>
    </row>
    <row r="453" spans="1:19" x14ac:dyDescent="0.35">
      <c r="A453">
        <v>452</v>
      </c>
      <c r="B453" t="s">
        <v>498</v>
      </c>
      <c r="C453" t="s">
        <v>12</v>
      </c>
      <c r="D453" t="s">
        <v>36</v>
      </c>
      <c r="E453" s="2">
        <v>45739</v>
      </c>
      <c r="F453" s="2" t="str">
        <f>TEXT(Table1[[#This Row],[Order Date]],"YYYY")</f>
        <v>2025</v>
      </c>
      <c r="G453" s="2" t="str">
        <f>TEXT(Table1[[#This Row],[Order Date]],"MMM")</f>
        <v>Mar</v>
      </c>
      <c r="H453" s="2" t="str">
        <f>TEXT(Table1[[#This Row],[Order Date]],"DDD")</f>
        <v>Sun</v>
      </c>
      <c r="I453" s="1">
        <v>45745</v>
      </c>
      <c r="J453" s="4">
        <f>_xlfn.DAYS(Table1[[#This Row],[Delivered Date]],Table1[[#This Row],[Order Date]])</f>
        <v>6</v>
      </c>
      <c r="K453" s="3">
        <v>561</v>
      </c>
      <c r="L453">
        <v>3</v>
      </c>
      <c r="M453" s="3">
        <f>Table1[[#This Row],[Quantity]]*Table1[[#This Row],[Unit Price]]</f>
        <v>1683</v>
      </c>
      <c r="N453" s="3">
        <f>Table1[[#This Row],[Revenue]]*Table1[[#This Row],[Cost Percentage]]</f>
        <v>1346.4</v>
      </c>
      <c r="O453" s="3">
        <f>Table1[[#This Row],[Revenue]]-Table1[[#This Row],[Cost]]</f>
        <v>336.59999999999991</v>
      </c>
      <c r="P453" s="3">
        <f>_xlfn.XLOOKUP(Table1[[#This Row],[Product Name]],cost[Product Name],cost[Cost Percentage])</f>
        <v>0.8</v>
      </c>
      <c r="Q453" t="s">
        <v>14</v>
      </c>
      <c r="R453" t="s">
        <v>33</v>
      </c>
      <c r="S453" t="s">
        <v>29</v>
      </c>
    </row>
    <row r="454" spans="1:19" x14ac:dyDescent="0.35">
      <c r="A454">
        <v>453</v>
      </c>
      <c r="B454" t="s">
        <v>499</v>
      </c>
      <c r="C454" t="s">
        <v>12</v>
      </c>
      <c r="D454" t="s">
        <v>13</v>
      </c>
      <c r="E454" s="2">
        <v>45834</v>
      </c>
      <c r="F454" s="2" t="str">
        <f>TEXT(Table1[[#This Row],[Order Date]],"YYYY")</f>
        <v>2025</v>
      </c>
      <c r="G454" s="2" t="str">
        <f>TEXT(Table1[[#This Row],[Order Date]],"MMM")</f>
        <v>Jun</v>
      </c>
      <c r="H454" s="2" t="str">
        <f>TEXT(Table1[[#This Row],[Order Date]],"DDD")</f>
        <v>Thu</v>
      </c>
      <c r="I454" s="1">
        <v>45838</v>
      </c>
      <c r="J454" s="4">
        <f>_xlfn.DAYS(Table1[[#This Row],[Delivered Date]],Table1[[#This Row],[Order Date]])</f>
        <v>4</v>
      </c>
      <c r="K454" s="3">
        <v>934</v>
      </c>
      <c r="L454">
        <v>1</v>
      </c>
      <c r="M454" s="3">
        <f>Table1[[#This Row],[Quantity]]*Table1[[#This Row],[Unit Price]]</f>
        <v>934</v>
      </c>
      <c r="N454" s="3">
        <f>Table1[[#This Row],[Revenue]]*Table1[[#This Row],[Cost Percentage]]</f>
        <v>700.5</v>
      </c>
      <c r="O454" s="3">
        <f>Table1[[#This Row],[Revenue]]-Table1[[#This Row],[Cost]]</f>
        <v>233.5</v>
      </c>
      <c r="P454" s="3">
        <f>_xlfn.XLOOKUP(Table1[[#This Row],[Product Name]],cost[Product Name],cost[Cost Percentage])</f>
        <v>0.75</v>
      </c>
      <c r="Q454" t="s">
        <v>14</v>
      </c>
      <c r="R454" t="s">
        <v>33</v>
      </c>
      <c r="S454" t="s">
        <v>15</v>
      </c>
    </row>
    <row r="455" spans="1:19" x14ac:dyDescent="0.35">
      <c r="A455">
        <v>454</v>
      </c>
      <c r="B455" t="s">
        <v>500</v>
      </c>
      <c r="C455" t="s">
        <v>12</v>
      </c>
      <c r="D455" t="s">
        <v>58</v>
      </c>
      <c r="E455" s="2">
        <v>46008</v>
      </c>
      <c r="F455" s="2" t="str">
        <f>TEXT(Table1[[#This Row],[Order Date]],"YYYY")</f>
        <v>2025</v>
      </c>
      <c r="G455" s="2" t="str">
        <f>TEXT(Table1[[#This Row],[Order Date]],"MMM")</f>
        <v>Dec</v>
      </c>
      <c r="H455" s="2" t="str">
        <f>TEXT(Table1[[#This Row],[Order Date]],"DDD")</f>
        <v>Wed</v>
      </c>
      <c r="I455" s="1">
        <v>46013</v>
      </c>
      <c r="J455" s="4">
        <f>_xlfn.DAYS(Table1[[#This Row],[Delivered Date]],Table1[[#This Row],[Order Date]])</f>
        <v>5</v>
      </c>
      <c r="K455" s="3">
        <v>979</v>
      </c>
      <c r="L455">
        <v>1</v>
      </c>
      <c r="M455" s="3">
        <f>Table1[[#This Row],[Quantity]]*Table1[[#This Row],[Unit Price]]</f>
        <v>979</v>
      </c>
      <c r="N455" s="3">
        <f>Table1[[#This Row],[Revenue]]*Table1[[#This Row],[Cost Percentage]]</f>
        <v>832.15</v>
      </c>
      <c r="O455" s="3">
        <f>Table1[[#This Row],[Revenue]]-Table1[[#This Row],[Cost]]</f>
        <v>146.85000000000002</v>
      </c>
      <c r="P455" s="3">
        <f>_xlfn.XLOOKUP(Table1[[#This Row],[Product Name]],cost[Product Name],cost[Cost Percentage])</f>
        <v>0.85</v>
      </c>
      <c r="Q455" t="s">
        <v>28</v>
      </c>
      <c r="R455" t="s">
        <v>551</v>
      </c>
      <c r="S455" t="s">
        <v>29</v>
      </c>
    </row>
    <row r="456" spans="1:19" x14ac:dyDescent="0.35">
      <c r="A456">
        <v>455</v>
      </c>
      <c r="B456" t="s">
        <v>501</v>
      </c>
      <c r="C456" t="s">
        <v>31</v>
      </c>
      <c r="D456" t="s">
        <v>32</v>
      </c>
      <c r="E456" s="2">
        <v>45917</v>
      </c>
      <c r="F456" s="2" t="str">
        <f>TEXT(Table1[[#This Row],[Order Date]],"YYYY")</f>
        <v>2025</v>
      </c>
      <c r="G456" s="2" t="str">
        <f>TEXT(Table1[[#This Row],[Order Date]],"MMM")</f>
        <v>Sep</v>
      </c>
      <c r="H456" s="2" t="str">
        <f>TEXT(Table1[[#This Row],[Order Date]],"DDD")</f>
        <v>Wed</v>
      </c>
      <c r="I456" s="1">
        <v>45923</v>
      </c>
      <c r="J456" s="4">
        <f>_xlfn.DAYS(Table1[[#This Row],[Delivered Date]],Table1[[#This Row],[Order Date]])</f>
        <v>6</v>
      </c>
      <c r="K456" s="3">
        <v>805</v>
      </c>
      <c r="L456">
        <v>1</v>
      </c>
      <c r="M456" s="3">
        <f>Table1[[#This Row],[Quantity]]*Table1[[#This Row],[Unit Price]]</f>
        <v>805</v>
      </c>
      <c r="N456" s="3">
        <f>Table1[[#This Row],[Revenue]]*Table1[[#This Row],[Cost Percentage]]</f>
        <v>603.75</v>
      </c>
      <c r="O456" s="3">
        <f>Table1[[#This Row],[Revenue]]-Table1[[#This Row],[Cost]]</f>
        <v>201.25</v>
      </c>
      <c r="P456" s="3">
        <f>_xlfn.XLOOKUP(Table1[[#This Row],[Product Name]],cost[Product Name],cost[Cost Percentage])</f>
        <v>0.75</v>
      </c>
      <c r="Q456" t="s">
        <v>28</v>
      </c>
      <c r="R456" t="s">
        <v>549</v>
      </c>
      <c r="S456" t="s">
        <v>29</v>
      </c>
    </row>
    <row r="457" spans="1:19" x14ac:dyDescent="0.35">
      <c r="A457">
        <v>456</v>
      </c>
      <c r="B457" t="s">
        <v>502</v>
      </c>
      <c r="C457" t="s">
        <v>17</v>
      </c>
      <c r="D457" t="s">
        <v>18</v>
      </c>
      <c r="E457" s="2">
        <v>45666</v>
      </c>
      <c r="F457" s="2" t="str">
        <f>TEXT(Table1[[#This Row],[Order Date]],"YYYY")</f>
        <v>2025</v>
      </c>
      <c r="G457" s="2" t="str">
        <f>TEXT(Table1[[#This Row],[Order Date]],"MMM")</f>
        <v>Jan</v>
      </c>
      <c r="H457" s="2" t="str">
        <f>TEXT(Table1[[#This Row],[Order Date]],"DDD")</f>
        <v>Thu</v>
      </c>
      <c r="I457" s="1">
        <v>45673</v>
      </c>
      <c r="J457" s="4">
        <f>_xlfn.DAYS(Table1[[#This Row],[Delivered Date]],Table1[[#This Row],[Order Date]])</f>
        <v>7</v>
      </c>
      <c r="K457" s="3">
        <v>319</v>
      </c>
      <c r="L457">
        <v>3</v>
      </c>
      <c r="M457" s="3">
        <f>Table1[[#This Row],[Quantity]]*Table1[[#This Row],[Unit Price]]</f>
        <v>957</v>
      </c>
      <c r="N457" s="3">
        <f>Table1[[#This Row],[Revenue]]*Table1[[#This Row],[Cost Percentage]]</f>
        <v>478.5</v>
      </c>
      <c r="O457" s="3">
        <f>Table1[[#This Row],[Revenue]]-Table1[[#This Row],[Cost]]</f>
        <v>478.5</v>
      </c>
      <c r="P457" s="3">
        <f>_xlfn.XLOOKUP(Table1[[#This Row],[Product Name]],cost[Product Name],cost[Cost Percentage])</f>
        <v>0.5</v>
      </c>
      <c r="Q457" t="s">
        <v>14</v>
      </c>
      <c r="R457" t="s">
        <v>551</v>
      </c>
      <c r="S457" t="s">
        <v>46</v>
      </c>
    </row>
    <row r="458" spans="1:19" x14ac:dyDescent="0.35">
      <c r="A458">
        <v>457</v>
      </c>
      <c r="B458" t="s">
        <v>503</v>
      </c>
      <c r="C458" t="s">
        <v>17</v>
      </c>
      <c r="D458" t="s">
        <v>44</v>
      </c>
      <c r="E458" s="2">
        <v>45779</v>
      </c>
      <c r="F458" s="2" t="str">
        <f>TEXT(Table1[[#This Row],[Order Date]],"YYYY")</f>
        <v>2025</v>
      </c>
      <c r="G458" s="2" t="str">
        <f>TEXT(Table1[[#This Row],[Order Date]],"MMM")</f>
        <v>May</v>
      </c>
      <c r="H458" s="2" t="str">
        <f>TEXT(Table1[[#This Row],[Order Date]],"DDD")</f>
        <v>Fri</v>
      </c>
      <c r="I458" s="1">
        <v>45789</v>
      </c>
      <c r="J458" s="4">
        <f>_xlfn.DAYS(Table1[[#This Row],[Delivered Date]],Table1[[#This Row],[Order Date]])</f>
        <v>10</v>
      </c>
      <c r="K458" s="3">
        <v>872</v>
      </c>
      <c r="L458">
        <v>4</v>
      </c>
      <c r="M458" s="3">
        <f>Table1[[#This Row],[Quantity]]*Table1[[#This Row],[Unit Price]]</f>
        <v>3488</v>
      </c>
      <c r="N458" s="3">
        <f>Table1[[#This Row],[Revenue]]*Table1[[#This Row],[Cost Percentage]]</f>
        <v>2092.7999999999997</v>
      </c>
      <c r="O458" s="3">
        <f>Table1[[#This Row],[Revenue]]-Table1[[#This Row],[Cost]]</f>
        <v>1395.2000000000003</v>
      </c>
      <c r="P458" s="3">
        <f>_xlfn.XLOOKUP(Table1[[#This Row],[Product Name]],cost[Product Name],cost[Cost Percentage])</f>
        <v>0.6</v>
      </c>
      <c r="Q458" t="s">
        <v>14</v>
      </c>
      <c r="R458" t="s">
        <v>550</v>
      </c>
      <c r="S458" t="s">
        <v>29</v>
      </c>
    </row>
    <row r="459" spans="1:19" x14ac:dyDescent="0.35">
      <c r="A459">
        <v>458</v>
      </c>
      <c r="B459" t="s">
        <v>504</v>
      </c>
      <c r="C459" t="s">
        <v>24</v>
      </c>
      <c r="D459" t="s">
        <v>70</v>
      </c>
      <c r="E459" s="2">
        <v>45728</v>
      </c>
      <c r="F459" s="2" t="str">
        <f>TEXT(Table1[[#This Row],[Order Date]],"YYYY")</f>
        <v>2025</v>
      </c>
      <c r="G459" s="2" t="str">
        <f>TEXT(Table1[[#This Row],[Order Date]],"MMM")</f>
        <v>Mar</v>
      </c>
      <c r="H459" s="2" t="str">
        <f>TEXT(Table1[[#This Row],[Order Date]],"DDD")</f>
        <v>Wed</v>
      </c>
      <c r="I459" s="1">
        <v>45732</v>
      </c>
      <c r="J459" s="4">
        <f>_xlfn.DAYS(Table1[[#This Row],[Delivered Date]],Table1[[#This Row],[Order Date]])</f>
        <v>4</v>
      </c>
      <c r="K459" s="3">
        <v>154</v>
      </c>
      <c r="L459">
        <v>3</v>
      </c>
      <c r="M459" s="3">
        <f>Table1[[#This Row],[Quantity]]*Table1[[#This Row],[Unit Price]]</f>
        <v>462</v>
      </c>
      <c r="N459" s="3">
        <f>Table1[[#This Row],[Revenue]]*Table1[[#This Row],[Cost Percentage]]</f>
        <v>254.10000000000002</v>
      </c>
      <c r="O459" s="3">
        <f>Table1[[#This Row],[Revenue]]-Table1[[#This Row],[Cost]]</f>
        <v>207.89999999999998</v>
      </c>
      <c r="P459" s="3">
        <f>_xlfn.XLOOKUP(Table1[[#This Row],[Product Name]],cost[Product Name],cost[Cost Percentage])</f>
        <v>0.55000000000000004</v>
      </c>
      <c r="Q459" t="s">
        <v>28</v>
      </c>
      <c r="R459" t="s">
        <v>550</v>
      </c>
      <c r="S459" t="s">
        <v>29</v>
      </c>
    </row>
    <row r="460" spans="1:19" x14ac:dyDescent="0.35">
      <c r="A460">
        <v>459</v>
      </c>
      <c r="B460" t="s">
        <v>505</v>
      </c>
      <c r="C460" t="s">
        <v>12</v>
      </c>
      <c r="D460" t="s">
        <v>13</v>
      </c>
      <c r="E460" s="2">
        <v>45842</v>
      </c>
      <c r="F460" s="2" t="str">
        <f>TEXT(Table1[[#This Row],[Order Date]],"YYYY")</f>
        <v>2025</v>
      </c>
      <c r="G460" s="2" t="str">
        <f>TEXT(Table1[[#This Row],[Order Date]],"MMM")</f>
        <v>Jul</v>
      </c>
      <c r="H460" s="2" t="str">
        <f>TEXT(Table1[[#This Row],[Order Date]],"DDD")</f>
        <v>Fri</v>
      </c>
      <c r="I460" s="1">
        <v>45844</v>
      </c>
      <c r="J460" s="4">
        <f>_xlfn.DAYS(Table1[[#This Row],[Delivered Date]],Table1[[#This Row],[Order Date]])</f>
        <v>2</v>
      </c>
      <c r="K460" s="3">
        <v>674</v>
      </c>
      <c r="L460">
        <v>10</v>
      </c>
      <c r="M460" s="3">
        <f>Table1[[#This Row],[Quantity]]*Table1[[#This Row],[Unit Price]]</f>
        <v>6740</v>
      </c>
      <c r="N460" s="3">
        <f>Table1[[#This Row],[Revenue]]*Table1[[#This Row],[Cost Percentage]]</f>
        <v>5055</v>
      </c>
      <c r="O460" s="3">
        <f>Table1[[#This Row],[Revenue]]-Table1[[#This Row],[Cost]]</f>
        <v>1685</v>
      </c>
      <c r="P460" s="3">
        <f>_xlfn.XLOOKUP(Table1[[#This Row],[Product Name]],cost[Product Name],cost[Cost Percentage])</f>
        <v>0.75</v>
      </c>
      <c r="Q460" t="s">
        <v>28</v>
      </c>
      <c r="R460" t="s">
        <v>549</v>
      </c>
      <c r="S460" t="s">
        <v>19</v>
      </c>
    </row>
    <row r="461" spans="1:19" x14ac:dyDescent="0.35">
      <c r="A461">
        <v>460</v>
      </c>
      <c r="B461" t="s">
        <v>506</v>
      </c>
      <c r="C461" t="s">
        <v>17</v>
      </c>
      <c r="D461" t="s">
        <v>18</v>
      </c>
      <c r="E461" s="2">
        <v>45925</v>
      </c>
      <c r="F461" s="2" t="str">
        <f>TEXT(Table1[[#This Row],[Order Date]],"YYYY")</f>
        <v>2025</v>
      </c>
      <c r="G461" s="2" t="str">
        <f>TEXT(Table1[[#This Row],[Order Date]],"MMM")</f>
        <v>Sep</v>
      </c>
      <c r="H461" s="2" t="str">
        <f>TEXT(Table1[[#This Row],[Order Date]],"DDD")</f>
        <v>Thu</v>
      </c>
      <c r="I461" s="1">
        <v>45930</v>
      </c>
      <c r="J461" s="4">
        <f>_xlfn.DAYS(Table1[[#This Row],[Delivered Date]],Table1[[#This Row],[Order Date]])</f>
        <v>5</v>
      </c>
      <c r="K461" s="3">
        <v>203</v>
      </c>
      <c r="L461">
        <v>8</v>
      </c>
      <c r="M461" s="3">
        <f>Table1[[#This Row],[Quantity]]*Table1[[#This Row],[Unit Price]]</f>
        <v>1624</v>
      </c>
      <c r="N461" s="3">
        <f>Table1[[#This Row],[Revenue]]*Table1[[#This Row],[Cost Percentage]]</f>
        <v>812</v>
      </c>
      <c r="O461" s="3">
        <f>Table1[[#This Row],[Revenue]]-Table1[[#This Row],[Cost]]</f>
        <v>812</v>
      </c>
      <c r="P461" s="3">
        <f>_xlfn.XLOOKUP(Table1[[#This Row],[Product Name]],cost[Product Name],cost[Cost Percentage])</f>
        <v>0.5</v>
      </c>
      <c r="Q461" t="s">
        <v>14</v>
      </c>
      <c r="R461" t="s">
        <v>547</v>
      </c>
      <c r="S461" t="s">
        <v>19</v>
      </c>
    </row>
    <row r="462" spans="1:19" x14ac:dyDescent="0.35">
      <c r="A462">
        <v>461</v>
      </c>
      <c r="B462" t="s">
        <v>507</v>
      </c>
      <c r="C462" t="s">
        <v>31</v>
      </c>
      <c r="D462" t="s">
        <v>50</v>
      </c>
      <c r="E462" s="2">
        <v>45759</v>
      </c>
      <c r="F462" s="2" t="str">
        <f>TEXT(Table1[[#This Row],[Order Date]],"YYYY")</f>
        <v>2025</v>
      </c>
      <c r="G462" s="2" t="str">
        <f>TEXT(Table1[[#This Row],[Order Date]],"MMM")</f>
        <v>Apr</v>
      </c>
      <c r="H462" s="2" t="str">
        <f>TEXT(Table1[[#This Row],[Order Date]],"DDD")</f>
        <v>Sat</v>
      </c>
      <c r="I462" s="1">
        <v>45765</v>
      </c>
      <c r="J462" s="4">
        <f>_xlfn.DAYS(Table1[[#This Row],[Delivered Date]],Table1[[#This Row],[Order Date]])</f>
        <v>6</v>
      </c>
      <c r="K462" s="3">
        <v>608</v>
      </c>
      <c r="L462">
        <v>5</v>
      </c>
      <c r="M462" s="3">
        <f>Table1[[#This Row],[Quantity]]*Table1[[#This Row],[Unit Price]]</f>
        <v>3040</v>
      </c>
      <c r="N462" s="3">
        <f>Table1[[#This Row],[Revenue]]*Table1[[#This Row],[Cost Percentage]]</f>
        <v>2128</v>
      </c>
      <c r="O462" s="3">
        <f>Table1[[#This Row],[Revenue]]-Table1[[#This Row],[Cost]]</f>
        <v>912</v>
      </c>
      <c r="P462" s="3">
        <f>_xlfn.XLOOKUP(Table1[[#This Row],[Product Name]],cost[Product Name],cost[Cost Percentage])</f>
        <v>0.7</v>
      </c>
      <c r="Q462" t="s">
        <v>28</v>
      </c>
      <c r="R462" t="s">
        <v>551</v>
      </c>
      <c r="S462" t="s">
        <v>46</v>
      </c>
    </row>
    <row r="463" spans="1:19" x14ac:dyDescent="0.35">
      <c r="A463">
        <v>462</v>
      </c>
      <c r="B463" t="s">
        <v>508</v>
      </c>
      <c r="C463" t="s">
        <v>31</v>
      </c>
      <c r="D463" t="s">
        <v>42</v>
      </c>
      <c r="E463" s="2">
        <v>45768</v>
      </c>
      <c r="F463" s="2" t="str">
        <f>TEXT(Table1[[#This Row],[Order Date]],"YYYY")</f>
        <v>2025</v>
      </c>
      <c r="G463" s="2" t="str">
        <f>TEXT(Table1[[#This Row],[Order Date]],"MMM")</f>
        <v>Apr</v>
      </c>
      <c r="H463" s="2" t="str">
        <f>TEXT(Table1[[#This Row],[Order Date]],"DDD")</f>
        <v>Mon</v>
      </c>
      <c r="I463" s="1">
        <v>45772</v>
      </c>
      <c r="J463" s="4">
        <f>_xlfn.DAYS(Table1[[#This Row],[Delivered Date]],Table1[[#This Row],[Order Date]])</f>
        <v>4</v>
      </c>
      <c r="K463" s="3">
        <v>664</v>
      </c>
      <c r="L463">
        <v>5</v>
      </c>
      <c r="M463" s="3">
        <f>Table1[[#This Row],[Quantity]]*Table1[[#This Row],[Unit Price]]</f>
        <v>3320</v>
      </c>
      <c r="N463" s="3">
        <f>Table1[[#This Row],[Revenue]]*Table1[[#This Row],[Cost Percentage]]</f>
        <v>2158</v>
      </c>
      <c r="O463" s="3">
        <f>Table1[[#This Row],[Revenue]]-Table1[[#This Row],[Cost]]</f>
        <v>1162</v>
      </c>
      <c r="P463" s="3">
        <f>_xlfn.XLOOKUP(Table1[[#This Row],[Product Name]],cost[Product Name],cost[Cost Percentage])</f>
        <v>0.65</v>
      </c>
      <c r="Q463" t="s">
        <v>28</v>
      </c>
      <c r="R463" t="s">
        <v>33</v>
      </c>
      <c r="S463" t="s">
        <v>19</v>
      </c>
    </row>
    <row r="464" spans="1:19" x14ac:dyDescent="0.35">
      <c r="A464">
        <v>463</v>
      </c>
      <c r="B464" t="s">
        <v>509</v>
      </c>
      <c r="C464" t="s">
        <v>31</v>
      </c>
      <c r="D464" t="s">
        <v>42</v>
      </c>
      <c r="E464" s="2">
        <v>45802</v>
      </c>
      <c r="F464" s="2" t="str">
        <f>TEXT(Table1[[#This Row],[Order Date]],"YYYY")</f>
        <v>2025</v>
      </c>
      <c r="G464" s="2" t="str">
        <f>TEXT(Table1[[#This Row],[Order Date]],"MMM")</f>
        <v>May</v>
      </c>
      <c r="H464" s="2" t="str">
        <f>TEXT(Table1[[#This Row],[Order Date]],"DDD")</f>
        <v>Sun</v>
      </c>
      <c r="I464" s="1">
        <v>45814</v>
      </c>
      <c r="J464" s="4">
        <f>_xlfn.DAYS(Table1[[#This Row],[Delivered Date]],Table1[[#This Row],[Order Date]])</f>
        <v>12</v>
      </c>
      <c r="K464" s="3">
        <v>164</v>
      </c>
      <c r="L464">
        <v>9</v>
      </c>
      <c r="M464" s="3">
        <f>Table1[[#This Row],[Quantity]]*Table1[[#This Row],[Unit Price]]</f>
        <v>1476</v>
      </c>
      <c r="N464" s="3">
        <f>Table1[[#This Row],[Revenue]]*Table1[[#This Row],[Cost Percentage]]</f>
        <v>959.4</v>
      </c>
      <c r="O464" s="3">
        <f>Table1[[#This Row],[Revenue]]-Table1[[#This Row],[Cost]]</f>
        <v>516.6</v>
      </c>
      <c r="P464" s="3">
        <f>_xlfn.XLOOKUP(Table1[[#This Row],[Product Name]],cost[Product Name],cost[Cost Percentage])</f>
        <v>0.65</v>
      </c>
      <c r="Q464" t="s">
        <v>28</v>
      </c>
      <c r="R464" t="s">
        <v>547</v>
      </c>
      <c r="S464" t="s">
        <v>15</v>
      </c>
    </row>
    <row r="465" spans="1:19" x14ac:dyDescent="0.35">
      <c r="A465">
        <v>464</v>
      </c>
      <c r="B465" t="s">
        <v>510</v>
      </c>
      <c r="C465" t="s">
        <v>21</v>
      </c>
      <c r="D465" t="s">
        <v>22</v>
      </c>
      <c r="E465" s="2">
        <v>45683</v>
      </c>
      <c r="F465" s="2" t="str">
        <f>TEXT(Table1[[#This Row],[Order Date]],"YYYY")</f>
        <v>2025</v>
      </c>
      <c r="G465" s="2" t="str">
        <f>TEXT(Table1[[#This Row],[Order Date]],"MMM")</f>
        <v>Jan</v>
      </c>
      <c r="H465" s="2" t="str">
        <f>TEXT(Table1[[#This Row],[Order Date]],"DDD")</f>
        <v>Sun</v>
      </c>
      <c r="I465" s="1">
        <v>45686</v>
      </c>
      <c r="J465" s="4">
        <f>_xlfn.DAYS(Table1[[#This Row],[Delivered Date]],Table1[[#This Row],[Order Date]])</f>
        <v>3</v>
      </c>
      <c r="K465" s="3">
        <v>200</v>
      </c>
      <c r="L465">
        <v>4</v>
      </c>
      <c r="M465" s="3">
        <f>Table1[[#This Row],[Quantity]]*Table1[[#This Row],[Unit Price]]</f>
        <v>800</v>
      </c>
      <c r="N465" s="3">
        <f>Table1[[#This Row],[Revenue]]*Table1[[#This Row],[Cost Percentage]]</f>
        <v>600</v>
      </c>
      <c r="O465" s="3">
        <f>Table1[[#This Row],[Revenue]]-Table1[[#This Row],[Cost]]</f>
        <v>200</v>
      </c>
      <c r="P465" s="3">
        <f>_xlfn.XLOOKUP(Table1[[#This Row],[Product Name]],cost[Product Name],cost[Cost Percentage])</f>
        <v>0.75</v>
      </c>
      <c r="Q465" t="s">
        <v>14</v>
      </c>
      <c r="R465" t="s">
        <v>549</v>
      </c>
      <c r="S465" t="s">
        <v>46</v>
      </c>
    </row>
    <row r="466" spans="1:19" x14ac:dyDescent="0.35">
      <c r="A466">
        <v>465</v>
      </c>
      <c r="B466" t="s">
        <v>511</v>
      </c>
      <c r="C466" t="s">
        <v>24</v>
      </c>
      <c r="D466" t="s">
        <v>38</v>
      </c>
      <c r="E466" s="2">
        <v>45793</v>
      </c>
      <c r="F466" s="2" t="str">
        <f>TEXT(Table1[[#This Row],[Order Date]],"YYYY")</f>
        <v>2025</v>
      </c>
      <c r="G466" s="2" t="str">
        <f>TEXT(Table1[[#This Row],[Order Date]],"MMM")</f>
        <v>May</v>
      </c>
      <c r="H466" s="2" t="str">
        <f>TEXT(Table1[[#This Row],[Order Date]],"DDD")</f>
        <v>Fri</v>
      </c>
      <c r="I466" s="1">
        <v>45802</v>
      </c>
      <c r="J466" s="4">
        <f>_xlfn.DAYS(Table1[[#This Row],[Delivered Date]],Table1[[#This Row],[Order Date]])</f>
        <v>9</v>
      </c>
      <c r="K466" s="3">
        <v>959</v>
      </c>
      <c r="L466">
        <v>4</v>
      </c>
      <c r="M466" s="3">
        <f>Table1[[#This Row],[Quantity]]*Table1[[#This Row],[Unit Price]]</f>
        <v>3836</v>
      </c>
      <c r="N466" s="3">
        <f>Table1[[#This Row],[Revenue]]*Table1[[#This Row],[Cost Percentage]]</f>
        <v>1918</v>
      </c>
      <c r="O466" s="3">
        <f>Table1[[#This Row],[Revenue]]-Table1[[#This Row],[Cost]]</f>
        <v>1918</v>
      </c>
      <c r="P466" s="3">
        <f>_xlfn.XLOOKUP(Table1[[#This Row],[Product Name]],cost[Product Name],cost[Cost Percentage])</f>
        <v>0.5</v>
      </c>
      <c r="Q466" t="s">
        <v>14</v>
      </c>
      <c r="R466" t="s">
        <v>550</v>
      </c>
      <c r="S466" t="s">
        <v>29</v>
      </c>
    </row>
    <row r="467" spans="1:19" x14ac:dyDescent="0.35">
      <c r="A467">
        <v>466</v>
      </c>
      <c r="B467" t="s">
        <v>512</v>
      </c>
      <c r="C467" t="s">
        <v>24</v>
      </c>
      <c r="D467" t="s">
        <v>38</v>
      </c>
      <c r="E467" s="2">
        <v>45942</v>
      </c>
      <c r="F467" s="2" t="str">
        <f>TEXT(Table1[[#This Row],[Order Date]],"YYYY")</f>
        <v>2025</v>
      </c>
      <c r="G467" s="2" t="str">
        <f>TEXT(Table1[[#This Row],[Order Date]],"MMM")</f>
        <v>Oct</v>
      </c>
      <c r="H467" s="2" t="str">
        <f>TEXT(Table1[[#This Row],[Order Date]],"DDD")</f>
        <v>Sun</v>
      </c>
      <c r="I467" s="1">
        <v>45945</v>
      </c>
      <c r="J467" s="4">
        <f>_xlfn.DAYS(Table1[[#This Row],[Delivered Date]],Table1[[#This Row],[Order Date]])</f>
        <v>3</v>
      </c>
      <c r="K467" s="3">
        <v>960</v>
      </c>
      <c r="L467">
        <v>3</v>
      </c>
      <c r="M467" s="3">
        <f>Table1[[#This Row],[Quantity]]*Table1[[#This Row],[Unit Price]]</f>
        <v>2880</v>
      </c>
      <c r="N467" s="3">
        <f>Table1[[#This Row],[Revenue]]*Table1[[#This Row],[Cost Percentage]]</f>
        <v>1440</v>
      </c>
      <c r="O467" s="3">
        <f>Table1[[#This Row],[Revenue]]-Table1[[#This Row],[Cost]]</f>
        <v>1440</v>
      </c>
      <c r="P467" s="3">
        <f>_xlfn.XLOOKUP(Table1[[#This Row],[Product Name]],cost[Product Name],cost[Cost Percentage])</f>
        <v>0.5</v>
      </c>
      <c r="Q467" t="s">
        <v>14</v>
      </c>
      <c r="R467" t="s">
        <v>547</v>
      </c>
      <c r="S467" t="s">
        <v>46</v>
      </c>
    </row>
    <row r="468" spans="1:19" x14ac:dyDescent="0.35">
      <c r="A468">
        <v>467</v>
      </c>
      <c r="B468" t="s">
        <v>513</v>
      </c>
      <c r="C468" t="s">
        <v>24</v>
      </c>
      <c r="D468" t="s">
        <v>70</v>
      </c>
      <c r="E468" s="2">
        <v>45878</v>
      </c>
      <c r="F468" s="2" t="str">
        <f>TEXT(Table1[[#This Row],[Order Date]],"YYYY")</f>
        <v>2025</v>
      </c>
      <c r="G468" s="2" t="str">
        <f>TEXT(Table1[[#This Row],[Order Date]],"MMM")</f>
        <v>Aug</v>
      </c>
      <c r="H468" s="2" t="str">
        <f>TEXT(Table1[[#This Row],[Order Date]],"DDD")</f>
        <v>Sat</v>
      </c>
      <c r="I468" s="1">
        <v>45882</v>
      </c>
      <c r="J468" s="4">
        <f>_xlfn.DAYS(Table1[[#This Row],[Delivered Date]],Table1[[#This Row],[Order Date]])</f>
        <v>4</v>
      </c>
      <c r="K468" s="3">
        <v>269</v>
      </c>
      <c r="L468">
        <v>1</v>
      </c>
      <c r="M468" s="3">
        <f>Table1[[#This Row],[Quantity]]*Table1[[#This Row],[Unit Price]]</f>
        <v>269</v>
      </c>
      <c r="N468" s="3">
        <f>Table1[[#This Row],[Revenue]]*Table1[[#This Row],[Cost Percentage]]</f>
        <v>147.95000000000002</v>
      </c>
      <c r="O468" s="3">
        <f>Table1[[#This Row],[Revenue]]-Table1[[#This Row],[Cost]]</f>
        <v>121.04999999999998</v>
      </c>
      <c r="P468" s="3">
        <f>_xlfn.XLOOKUP(Table1[[#This Row],[Product Name]],cost[Product Name],cost[Cost Percentage])</f>
        <v>0.55000000000000004</v>
      </c>
      <c r="Q468" t="s">
        <v>14</v>
      </c>
      <c r="R468" t="s">
        <v>550</v>
      </c>
      <c r="S468" t="s">
        <v>15</v>
      </c>
    </row>
    <row r="469" spans="1:19" x14ac:dyDescent="0.35">
      <c r="A469">
        <v>468</v>
      </c>
      <c r="B469" t="s">
        <v>514</v>
      </c>
      <c r="C469" t="s">
        <v>12</v>
      </c>
      <c r="D469" t="s">
        <v>27</v>
      </c>
      <c r="E469" s="2">
        <v>45680</v>
      </c>
      <c r="F469" s="2" t="str">
        <f>TEXT(Table1[[#This Row],[Order Date]],"YYYY")</f>
        <v>2025</v>
      </c>
      <c r="G469" s="2" t="str">
        <f>TEXT(Table1[[#This Row],[Order Date]],"MMM")</f>
        <v>Jan</v>
      </c>
      <c r="H469" s="2" t="str">
        <f>TEXT(Table1[[#This Row],[Order Date]],"DDD")</f>
        <v>Thu</v>
      </c>
      <c r="I469" s="1">
        <v>45689</v>
      </c>
      <c r="J469" s="4">
        <f>_xlfn.DAYS(Table1[[#This Row],[Delivered Date]],Table1[[#This Row],[Order Date]])</f>
        <v>9</v>
      </c>
      <c r="K469" s="3">
        <v>498</v>
      </c>
      <c r="L469">
        <v>9</v>
      </c>
      <c r="M469" s="3">
        <f>Table1[[#This Row],[Quantity]]*Table1[[#This Row],[Unit Price]]</f>
        <v>4482</v>
      </c>
      <c r="N469" s="3">
        <f>Table1[[#This Row],[Revenue]]*Table1[[#This Row],[Cost Percentage]]</f>
        <v>2913.3</v>
      </c>
      <c r="O469" s="3">
        <f>Table1[[#This Row],[Revenue]]-Table1[[#This Row],[Cost]]</f>
        <v>1568.6999999999998</v>
      </c>
      <c r="P469" s="3">
        <f>_xlfn.XLOOKUP(Table1[[#This Row],[Product Name]],cost[Product Name],cost[Cost Percentage])</f>
        <v>0.65</v>
      </c>
      <c r="Q469" t="s">
        <v>14</v>
      </c>
      <c r="R469" t="s">
        <v>551</v>
      </c>
      <c r="S469" t="s">
        <v>46</v>
      </c>
    </row>
    <row r="470" spans="1:19" x14ac:dyDescent="0.35">
      <c r="A470">
        <v>469</v>
      </c>
      <c r="B470" t="s">
        <v>515</v>
      </c>
      <c r="C470" t="s">
        <v>21</v>
      </c>
      <c r="D470" t="s">
        <v>83</v>
      </c>
      <c r="E470" s="2">
        <v>45736</v>
      </c>
      <c r="F470" s="2" t="str">
        <f>TEXT(Table1[[#This Row],[Order Date]],"YYYY")</f>
        <v>2025</v>
      </c>
      <c r="G470" s="2" t="str">
        <f>TEXT(Table1[[#This Row],[Order Date]],"MMM")</f>
        <v>Mar</v>
      </c>
      <c r="H470" s="2" t="str">
        <f>TEXT(Table1[[#This Row],[Order Date]],"DDD")</f>
        <v>Thu</v>
      </c>
      <c r="I470" s="1">
        <v>45743</v>
      </c>
      <c r="J470" s="4">
        <f>_xlfn.DAYS(Table1[[#This Row],[Delivered Date]],Table1[[#This Row],[Order Date]])</f>
        <v>7</v>
      </c>
      <c r="K470" s="3">
        <v>662</v>
      </c>
      <c r="L470">
        <v>6</v>
      </c>
      <c r="M470" s="3">
        <f>Table1[[#This Row],[Quantity]]*Table1[[#This Row],[Unit Price]]</f>
        <v>3972</v>
      </c>
      <c r="N470" s="3">
        <f>Table1[[#This Row],[Revenue]]*Table1[[#This Row],[Cost Percentage]]</f>
        <v>3177.6000000000004</v>
      </c>
      <c r="O470" s="3">
        <f>Table1[[#This Row],[Revenue]]-Table1[[#This Row],[Cost]]</f>
        <v>794.39999999999964</v>
      </c>
      <c r="P470" s="3">
        <f>_xlfn.XLOOKUP(Table1[[#This Row],[Product Name]],cost[Product Name],cost[Cost Percentage])</f>
        <v>0.8</v>
      </c>
      <c r="Q470" t="s">
        <v>14</v>
      </c>
      <c r="R470" t="s">
        <v>550</v>
      </c>
      <c r="S470" t="s">
        <v>46</v>
      </c>
    </row>
    <row r="471" spans="1:19" x14ac:dyDescent="0.35">
      <c r="A471">
        <v>470</v>
      </c>
      <c r="B471" t="s">
        <v>516</v>
      </c>
      <c r="C471" t="s">
        <v>24</v>
      </c>
      <c r="D471" t="s">
        <v>38</v>
      </c>
      <c r="E471" s="2">
        <v>45681</v>
      </c>
      <c r="F471" s="2" t="str">
        <f>TEXT(Table1[[#This Row],[Order Date]],"YYYY")</f>
        <v>2025</v>
      </c>
      <c r="G471" s="2" t="str">
        <f>TEXT(Table1[[#This Row],[Order Date]],"MMM")</f>
        <v>Jan</v>
      </c>
      <c r="H471" s="2" t="str">
        <f>TEXT(Table1[[#This Row],[Order Date]],"DDD")</f>
        <v>Fri</v>
      </c>
      <c r="I471" s="1">
        <v>45691</v>
      </c>
      <c r="J471" s="4">
        <f>_xlfn.DAYS(Table1[[#This Row],[Delivered Date]],Table1[[#This Row],[Order Date]])</f>
        <v>10</v>
      </c>
      <c r="K471" s="3">
        <v>909</v>
      </c>
      <c r="L471">
        <v>1</v>
      </c>
      <c r="M471" s="3">
        <f>Table1[[#This Row],[Quantity]]*Table1[[#This Row],[Unit Price]]</f>
        <v>909</v>
      </c>
      <c r="N471" s="3">
        <f>Table1[[#This Row],[Revenue]]*Table1[[#This Row],[Cost Percentage]]</f>
        <v>454.5</v>
      </c>
      <c r="O471" s="3">
        <f>Table1[[#This Row],[Revenue]]-Table1[[#This Row],[Cost]]</f>
        <v>454.5</v>
      </c>
      <c r="P471" s="3">
        <f>_xlfn.XLOOKUP(Table1[[#This Row],[Product Name]],cost[Product Name],cost[Cost Percentage])</f>
        <v>0.5</v>
      </c>
      <c r="Q471" t="s">
        <v>28</v>
      </c>
      <c r="R471" t="s">
        <v>33</v>
      </c>
      <c r="S471" t="s">
        <v>15</v>
      </c>
    </row>
    <row r="472" spans="1:19" x14ac:dyDescent="0.35">
      <c r="A472">
        <v>471</v>
      </c>
      <c r="B472" t="s">
        <v>517</v>
      </c>
      <c r="C472" t="s">
        <v>31</v>
      </c>
      <c r="D472" t="s">
        <v>32</v>
      </c>
      <c r="E472" s="2">
        <v>46012</v>
      </c>
      <c r="F472" s="2" t="str">
        <f>TEXT(Table1[[#This Row],[Order Date]],"YYYY")</f>
        <v>2025</v>
      </c>
      <c r="G472" s="2" t="str">
        <f>TEXT(Table1[[#This Row],[Order Date]],"MMM")</f>
        <v>Dec</v>
      </c>
      <c r="H472" s="2" t="str">
        <f>TEXT(Table1[[#This Row],[Order Date]],"DDD")</f>
        <v>Sun</v>
      </c>
      <c r="I472" s="1">
        <v>46015</v>
      </c>
      <c r="J472" s="4">
        <f>_xlfn.DAYS(Table1[[#This Row],[Delivered Date]],Table1[[#This Row],[Order Date]])</f>
        <v>3</v>
      </c>
      <c r="K472" s="3">
        <v>189</v>
      </c>
      <c r="L472">
        <v>8</v>
      </c>
      <c r="M472" s="3">
        <f>Table1[[#This Row],[Quantity]]*Table1[[#This Row],[Unit Price]]</f>
        <v>1512</v>
      </c>
      <c r="N472" s="3">
        <f>Table1[[#This Row],[Revenue]]*Table1[[#This Row],[Cost Percentage]]</f>
        <v>1134</v>
      </c>
      <c r="O472" s="3">
        <f>Table1[[#This Row],[Revenue]]-Table1[[#This Row],[Cost]]</f>
        <v>378</v>
      </c>
      <c r="P472" s="3">
        <f>_xlfn.XLOOKUP(Table1[[#This Row],[Product Name]],cost[Product Name],cost[Cost Percentage])</f>
        <v>0.75</v>
      </c>
      <c r="Q472" t="s">
        <v>14</v>
      </c>
      <c r="R472" t="s">
        <v>551</v>
      </c>
      <c r="S472" t="s">
        <v>29</v>
      </c>
    </row>
    <row r="473" spans="1:19" x14ac:dyDescent="0.35">
      <c r="A473">
        <v>472</v>
      </c>
      <c r="B473" t="s">
        <v>518</v>
      </c>
      <c r="C473" t="s">
        <v>24</v>
      </c>
      <c r="D473" t="s">
        <v>25</v>
      </c>
      <c r="E473" s="2">
        <v>45770</v>
      </c>
      <c r="F473" s="2" t="str">
        <f>TEXT(Table1[[#This Row],[Order Date]],"YYYY")</f>
        <v>2025</v>
      </c>
      <c r="G473" s="2" t="str">
        <f>TEXT(Table1[[#This Row],[Order Date]],"MMM")</f>
        <v>Apr</v>
      </c>
      <c r="H473" s="2" t="str">
        <f>TEXT(Table1[[#This Row],[Order Date]],"DDD")</f>
        <v>Wed</v>
      </c>
      <c r="I473" s="1">
        <v>45779</v>
      </c>
      <c r="J473" s="4">
        <f>_xlfn.DAYS(Table1[[#This Row],[Delivered Date]],Table1[[#This Row],[Order Date]])</f>
        <v>9</v>
      </c>
      <c r="K473" s="3">
        <v>689</v>
      </c>
      <c r="L473">
        <v>4</v>
      </c>
      <c r="M473" s="3">
        <f>Table1[[#This Row],[Quantity]]*Table1[[#This Row],[Unit Price]]</f>
        <v>2756</v>
      </c>
      <c r="N473" s="3">
        <f>Table1[[#This Row],[Revenue]]*Table1[[#This Row],[Cost Percentage]]</f>
        <v>1515.8000000000002</v>
      </c>
      <c r="O473" s="3">
        <f>Table1[[#This Row],[Revenue]]-Table1[[#This Row],[Cost]]</f>
        <v>1240.1999999999998</v>
      </c>
      <c r="P473" s="3">
        <f>_xlfn.XLOOKUP(Table1[[#This Row],[Product Name]],cost[Product Name],cost[Cost Percentage])</f>
        <v>0.55000000000000004</v>
      </c>
      <c r="Q473" t="s">
        <v>28</v>
      </c>
      <c r="R473" t="s">
        <v>549</v>
      </c>
      <c r="S473" t="s">
        <v>19</v>
      </c>
    </row>
    <row r="474" spans="1:19" x14ac:dyDescent="0.35">
      <c r="A474">
        <v>473</v>
      </c>
      <c r="B474" t="s">
        <v>519</v>
      </c>
      <c r="C474" t="s">
        <v>17</v>
      </c>
      <c r="D474" t="s">
        <v>44</v>
      </c>
      <c r="E474" s="2">
        <v>45921</v>
      </c>
      <c r="F474" s="2" t="str">
        <f>TEXT(Table1[[#This Row],[Order Date]],"YYYY")</f>
        <v>2025</v>
      </c>
      <c r="G474" s="2" t="str">
        <f>TEXT(Table1[[#This Row],[Order Date]],"MMM")</f>
        <v>Sep</v>
      </c>
      <c r="H474" s="2" t="str">
        <f>TEXT(Table1[[#This Row],[Order Date]],"DDD")</f>
        <v>Sun</v>
      </c>
      <c r="I474" s="1">
        <v>45928</v>
      </c>
      <c r="J474" s="4">
        <f>_xlfn.DAYS(Table1[[#This Row],[Delivered Date]],Table1[[#This Row],[Order Date]])</f>
        <v>7</v>
      </c>
      <c r="K474" s="3">
        <v>485</v>
      </c>
      <c r="L474">
        <v>9</v>
      </c>
      <c r="M474" s="3">
        <f>Table1[[#This Row],[Quantity]]*Table1[[#This Row],[Unit Price]]</f>
        <v>4365</v>
      </c>
      <c r="N474" s="3">
        <f>Table1[[#This Row],[Revenue]]*Table1[[#This Row],[Cost Percentage]]</f>
        <v>2619</v>
      </c>
      <c r="O474" s="3">
        <f>Table1[[#This Row],[Revenue]]-Table1[[#This Row],[Cost]]</f>
        <v>1746</v>
      </c>
      <c r="P474" s="3">
        <f>_xlfn.XLOOKUP(Table1[[#This Row],[Product Name]],cost[Product Name],cost[Cost Percentage])</f>
        <v>0.6</v>
      </c>
      <c r="Q474" t="s">
        <v>28</v>
      </c>
      <c r="R474" t="s">
        <v>550</v>
      </c>
      <c r="S474" t="s">
        <v>29</v>
      </c>
    </row>
    <row r="475" spans="1:19" x14ac:dyDescent="0.35">
      <c r="A475">
        <v>474</v>
      </c>
      <c r="B475" t="s">
        <v>520</v>
      </c>
      <c r="C475" t="s">
        <v>24</v>
      </c>
      <c r="D475" t="s">
        <v>25</v>
      </c>
      <c r="E475" s="2">
        <v>45909</v>
      </c>
      <c r="F475" s="2" t="str">
        <f>TEXT(Table1[[#This Row],[Order Date]],"YYYY")</f>
        <v>2025</v>
      </c>
      <c r="G475" s="2" t="str">
        <f>TEXT(Table1[[#This Row],[Order Date]],"MMM")</f>
        <v>Sep</v>
      </c>
      <c r="H475" s="2" t="str">
        <f>TEXT(Table1[[#This Row],[Order Date]],"DDD")</f>
        <v>Tue</v>
      </c>
      <c r="I475" s="1">
        <v>45911</v>
      </c>
      <c r="J475" s="4">
        <f>_xlfn.DAYS(Table1[[#This Row],[Delivered Date]],Table1[[#This Row],[Order Date]])</f>
        <v>2</v>
      </c>
      <c r="K475" s="3">
        <v>31</v>
      </c>
      <c r="L475">
        <v>2</v>
      </c>
      <c r="M475" s="3">
        <f>Table1[[#This Row],[Quantity]]*Table1[[#This Row],[Unit Price]]</f>
        <v>62</v>
      </c>
      <c r="N475" s="3">
        <f>Table1[[#This Row],[Revenue]]*Table1[[#This Row],[Cost Percentage]]</f>
        <v>34.1</v>
      </c>
      <c r="O475" s="3">
        <f>Table1[[#This Row],[Revenue]]-Table1[[#This Row],[Cost]]</f>
        <v>27.9</v>
      </c>
      <c r="P475" s="3">
        <f>_xlfn.XLOOKUP(Table1[[#This Row],[Product Name]],cost[Product Name],cost[Cost Percentage])</f>
        <v>0.55000000000000004</v>
      </c>
      <c r="Q475" t="s">
        <v>28</v>
      </c>
      <c r="R475" t="s">
        <v>547</v>
      </c>
      <c r="S475" t="s">
        <v>15</v>
      </c>
    </row>
    <row r="476" spans="1:19" x14ac:dyDescent="0.35">
      <c r="A476">
        <v>475</v>
      </c>
      <c r="B476" t="s">
        <v>521</v>
      </c>
      <c r="C476" t="s">
        <v>17</v>
      </c>
      <c r="D476" t="s">
        <v>56</v>
      </c>
      <c r="E476" s="2">
        <v>45912</v>
      </c>
      <c r="F476" s="2" t="str">
        <f>TEXT(Table1[[#This Row],[Order Date]],"YYYY")</f>
        <v>2025</v>
      </c>
      <c r="G476" s="2" t="str">
        <f>TEXT(Table1[[#This Row],[Order Date]],"MMM")</f>
        <v>Sep</v>
      </c>
      <c r="H476" s="2" t="str">
        <f>TEXT(Table1[[#This Row],[Order Date]],"DDD")</f>
        <v>Fri</v>
      </c>
      <c r="I476" s="1">
        <v>45914</v>
      </c>
      <c r="J476" s="4">
        <f>_xlfn.DAYS(Table1[[#This Row],[Delivered Date]],Table1[[#This Row],[Order Date]])</f>
        <v>2</v>
      </c>
      <c r="K476" s="3">
        <v>806</v>
      </c>
      <c r="L476">
        <v>6</v>
      </c>
      <c r="M476" s="3">
        <f>Table1[[#This Row],[Quantity]]*Table1[[#This Row],[Unit Price]]</f>
        <v>4836</v>
      </c>
      <c r="N476" s="3">
        <f>Table1[[#This Row],[Revenue]]*Table1[[#This Row],[Cost Percentage]]</f>
        <v>2659.8</v>
      </c>
      <c r="O476" s="3">
        <f>Table1[[#This Row],[Revenue]]-Table1[[#This Row],[Cost]]</f>
        <v>2176.1999999999998</v>
      </c>
      <c r="P476" s="3">
        <f>_xlfn.XLOOKUP(Table1[[#This Row],[Product Name]],cost[Product Name],cost[Cost Percentage])</f>
        <v>0.55000000000000004</v>
      </c>
      <c r="Q476" t="s">
        <v>14</v>
      </c>
      <c r="R476" t="s">
        <v>33</v>
      </c>
      <c r="S476" t="s">
        <v>15</v>
      </c>
    </row>
    <row r="477" spans="1:19" x14ac:dyDescent="0.35">
      <c r="A477">
        <v>476</v>
      </c>
      <c r="B477" t="s">
        <v>522</v>
      </c>
      <c r="C477" t="s">
        <v>31</v>
      </c>
      <c r="D477" t="s">
        <v>42</v>
      </c>
      <c r="E477" s="2">
        <v>45938</v>
      </c>
      <c r="F477" s="2" t="str">
        <f>TEXT(Table1[[#This Row],[Order Date]],"YYYY")</f>
        <v>2025</v>
      </c>
      <c r="G477" s="2" t="str">
        <f>TEXT(Table1[[#This Row],[Order Date]],"MMM")</f>
        <v>Oct</v>
      </c>
      <c r="H477" s="2" t="str">
        <f>TEXT(Table1[[#This Row],[Order Date]],"DDD")</f>
        <v>Wed</v>
      </c>
      <c r="I477" s="1">
        <v>45940</v>
      </c>
      <c r="J477" s="4">
        <f>_xlfn.DAYS(Table1[[#This Row],[Delivered Date]],Table1[[#This Row],[Order Date]])</f>
        <v>2</v>
      </c>
      <c r="K477" s="3">
        <v>720</v>
      </c>
      <c r="L477">
        <v>5</v>
      </c>
      <c r="M477" s="3">
        <f>Table1[[#This Row],[Quantity]]*Table1[[#This Row],[Unit Price]]</f>
        <v>3600</v>
      </c>
      <c r="N477" s="3">
        <f>Table1[[#This Row],[Revenue]]*Table1[[#This Row],[Cost Percentage]]</f>
        <v>2340</v>
      </c>
      <c r="O477" s="3">
        <f>Table1[[#This Row],[Revenue]]-Table1[[#This Row],[Cost]]</f>
        <v>1260</v>
      </c>
      <c r="P477" s="3">
        <f>_xlfn.XLOOKUP(Table1[[#This Row],[Product Name]],cost[Product Name],cost[Cost Percentage])</f>
        <v>0.65</v>
      </c>
      <c r="Q477" t="s">
        <v>14</v>
      </c>
      <c r="R477" t="s">
        <v>551</v>
      </c>
      <c r="S477" t="s">
        <v>29</v>
      </c>
    </row>
    <row r="478" spans="1:19" x14ac:dyDescent="0.35">
      <c r="A478">
        <v>477</v>
      </c>
      <c r="B478" t="s">
        <v>523</v>
      </c>
      <c r="C478" t="s">
        <v>31</v>
      </c>
      <c r="D478" t="s">
        <v>42</v>
      </c>
      <c r="E478" s="2">
        <v>45855</v>
      </c>
      <c r="F478" s="2" t="str">
        <f>TEXT(Table1[[#This Row],[Order Date]],"YYYY")</f>
        <v>2025</v>
      </c>
      <c r="G478" s="2" t="str">
        <f>TEXT(Table1[[#This Row],[Order Date]],"MMM")</f>
        <v>Jul</v>
      </c>
      <c r="H478" s="2" t="str">
        <f>TEXT(Table1[[#This Row],[Order Date]],"DDD")</f>
        <v>Thu</v>
      </c>
      <c r="I478" s="1">
        <v>45861</v>
      </c>
      <c r="J478" s="4">
        <f>_xlfn.DAYS(Table1[[#This Row],[Delivered Date]],Table1[[#This Row],[Order Date]])</f>
        <v>6</v>
      </c>
      <c r="K478" s="3">
        <v>420</v>
      </c>
      <c r="L478">
        <v>2</v>
      </c>
      <c r="M478" s="3">
        <f>Table1[[#This Row],[Quantity]]*Table1[[#This Row],[Unit Price]]</f>
        <v>840</v>
      </c>
      <c r="N478" s="3">
        <f>Table1[[#This Row],[Revenue]]*Table1[[#This Row],[Cost Percentage]]</f>
        <v>546</v>
      </c>
      <c r="O478" s="3">
        <f>Table1[[#This Row],[Revenue]]-Table1[[#This Row],[Cost]]</f>
        <v>294</v>
      </c>
      <c r="P478" s="3">
        <f>_xlfn.XLOOKUP(Table1[[#This Row],[Product Name]],cost[Product Name],cost[Cost Percentage])</f>
        <v>0.65</v>
      </c>
      <c r="Q478" t="s">
        <v>14</v>
      </c>
      <c r="R478" t="s">
        <v>549</v>
      </c>
      <c r="S478" t="s">
        <v>46</v>
      </c>
    </row>
    <row r="479" spans="1:19" x14ac:dyDescent="0.35">
      <c r="A479">
        <v>478</v>
      </c>
      <c r="B479" t="s">
        <v>524</v>
      </c>
      <c r="C479" t="s">
        <v>24</v>
      </c>
      <c r="D479" t="s">
        <v>70</v>
      </c>
      <c r="E479" s="2">
        <v>46007</v>
      </c>
      <c r="F479" s="2" t="str">
        <f>TEXT(Table1[[#This Row],[Order Date]],"YYYY")</f>
        <v>2025</v>
      </c>
      <c r="G479" s="2" t="str">
        <f>TEXT(Table1[[#This Row],[Order Date]],"MMM")</f>
        <v>Dec</v>
      </c>
      <c r="H479" s="2" t="str">
        <f>TEXT(Table1[[#This Row],[Order Date]],"DDD")</f>
        <v>Tue</v>
      </c>
      <c r="I479" s="1">
        <v>46017</v>
      </c>
      <c r="J479" s="4">
        <f>_xlfn.DAYS(Table1[[#This Row],[Delivered Date]],Table1[[#This Row],[Order Date]])</f>
        <v>10</v>
      </c>
      <c r="K479" s="3">
        <v>10</v>
      </c>
      <c r="L479">
        <v>3</v>
      </c>
      <c r="M479" s="3">
        <f>Table1[[#This Row],[Quantity]]*Table1[[#This Row],[Unit Price]]</f>
        <v>30</v>
      </c>
      <c r="N479" s="3">
        <f>Table1[[#This Row],[Revenue]]*Table1[[#This Row],[Cost Percentage]]</f>
        <v>16.5</v>
      </c>
      <c r="O479" s="3">
        <f>Table1[[#This Row],[Revenue]]-Table1[[#This Row],[Cost]]</f>
        <v>13.5</v>
      </c>
      <c r="P479" s="3">
        <f>_xlfn.XLOOKUP(Table1[[#This Row],[Product Name]],cost[Product Name],cost[Cost Percentage])</f>
        <v>0.55000000000000004</v>
      </c>
      <c r="Q479" t="s">
        <v>14</v>
      </c>
      <c r="R479" t="s">
        <v>33</v>
      </c>
      <c r="S479" t="s">
        <v>46</v>
      </c>
    </row>
    <row r="480" spans="1:19" x14ac:dyDescent="0.35">
      <c r="A480">
        <v>479</v>
      </c>
      <c r="B480" t="s">
        <v>525</v>
      </c>
      <c r="C480" t="s">
        <v>17</v>
      </c>
      <c r="D480" t="s">
        <v>18</v>
      </c>
      <c r="E480" s="2">
        <v>45953</v>
      </c>
      <c r="F480" s="2" t="str">
        <f>TEXT(Table1[[#This Row],[Order Date]],"YYYY")</f>
        <v>2025</v>
      </c>
      <c r="G480" s="2" t="str">
        <f>TEXT(Table1[[#This Row],[Order Date]],"MMM")</f>
        <v>Oct</v>
      </c>
      <c r="H480" s="2" t="str">
        <f>TEXT(Table1[[#This Row],[Order Date]],"DDD")</f>
        <v>Thu</v>
      </c>
      <c r="I480" s="1">
        <v>45963</v>
      </c>
      <c r="J480" s="4">
        <f>_xlfn.DAYS(Table1[[#This Row],[Delivered Date]],Table1[[#This Row],[Order Date]])</f>
        <v>10</v>
      </c>
      <c r="K480" s="3">
        <v>950</v>
      </c>
      <c r="L480">
        <v>1</v>
      </c>
      <c r="M480" s="3">
        <f>Table1[[#This Row],[Quantity]]*Table1[[#This Row],[Unit Price]]</f>
        <v>950</v>
      </c>
      <c r="N480" s="3">
        <f>Table1[[#This Row],[Revenue]]*Table1[[#This Row],[Cost Percentage]]</f>
        <v>475</v>
      </c>
      <c r="O480" s="3">
        <f>Table1[[#This Row],[Revenue]]-Table1[[#This Row],[Cost]]</f>
        <v>475</v>
      </c>
      <c r="P480" s="3">
        <f>_xlfn.XLOOKUP(Table1[[#This Row],[Product Name]],cost[Product Name],cost[Cost Percentage])</f>
        <v>0.5</v>
      </c>
      <c r="Q480" t="s">
        <v>14</v>
      </c>
      <c r="R480" t="s">
        <v>549</v>
      </c>
      <c r="S480" t="s">
        <v>19</v>
      </c>
    </row>
    <row r="481" spans="1:19" x14ac:dyDescent="0.35">
      <c r="A481">
        <v>480</v>
      </c>
      <c r="B481" t="s">
        <v>526</v>
      </c>
      <c r="C481" t="s">
        <v>21</v>
      </c>
      <c r="D481" t="s">
        <v>40</v>
      </c>
      <c r="E481" s="2">
        <v>45716</v>
      </c>
      <c r="F481" s="2" t="str">
        <f>TEXT(Table1[[#This Row],[Order Date]],"YYYY")</f>
        <v>2025</v>
      </c>
      <c r="G481" s="2" t="str">
        <f>TEXT(Table1[[#This Row],[Order Date]],"MMM")</f>
        <v>Feb</v>
      </c>
      <c r="H481" s="2" t="str">
        <f>TEXT(Table1[[#This Row],[Order Date]],"DDD")</f>
        <v>Fri</v>
      </c>
      <c r="I481" s="1">
        <v>45722</v>
      </c>
      <c r="J481" s="4">
        <f>_xlfn.DAYS(Table1[[#This Row],[Delivered Date]],Table1[[#This Row],[Order Date]])</f>
        <v>6</v>
      </c>
      <c r="K481" s="3">
        <v>996</v>
      </c>
      <c r="L481">
        <v>7</v>
      </c>
      <c r="M481" s="3">
        <f>Table1[[#This Row],[Quantity]]*Table1[[#This Row],[Unit Price]]</f>
        <v>6972</v>
      </c>
      <c r="N481" s="3">
        <f>Table1[[#This Row],[Revenue]]*Table1[[#This Row],[Cost Percentage]]</f>
        <v>4531.8</v>
      </c>
      <c r="O481" s="3">
        <f>Table1[[#This Row],[Revenue]]-Table1[[#This Row],[Cost]]</f>
        <v>2440.1999999999998</v>
      </c>
      <c r="P481" s="3">
        <f>_xlfn.XLOOKUP(Table1[[#This Row],[Product Name]],cost[Product Name],cost[Cost Percentage])</f>
        <v>0.65</v>
      </c>
      <c r="Q481" t="s">
        <v>14</v>
      </c>
      <c r="R481" t="s">
        <v>547</v>
      </c>
      <c r="S481" t="s">
        <v>15</v>
      </c>
    </row>
    <row r="482" spans="1:19" x14ac:dyDescent="0.35">
      <c r="A482">
        <v>481</v>
      </c>
      <c r="B482" t="s">
        <v>527</v>
      </c>
      <c r="C482" t="s">
        <v>17</v>
      </c>
      <c r="D482" t="s">
        <v>56</v>
      </c>
      <c r="E482" s="2">
        <v>45689</v>
      </c>
      <c r="F482" s="2" t="str">
        <f>TEXT(Table1[[#This Row],[Order Date]],"YYYY")</f>
        <v>2025</v>
      </c>
      <c r="G482" s="2" t="str">
        <f>TEXT(Table1[[#This Row],[Order Date]],"MMM")</f>
        <v>Feb</v>
      </c>
      <c r="H482" s="2" t="str">
        <f>TEXT(Table1[[#This Row],[Order Date]],"DDD")</f>
        <v>Sat</v>
      </c>
      <c r="I482" s="1">
        <v>45693</v>
      </c>
      <c r="J482" s="4">
        <f>_xlfn.DAYS(Table1[[#This Row],[Delivered Date]],Table1[[#This Row],[Order Date]])</f>
        <v>4</v>
      </c>
      <c r="K482" s="3">
        <v>439</v>
      </c>
      <c r="L482">
        <v>4</v>
      </c>
      <c r="M482" s="3">
        <f>Table1[[#This Row],[Quantity]]*Table1[[#This Row],[Unit Price]]</f>
        <v>1756</v>
      </c>
      <c r="N482" s="3">
        <f>Table1[[#This Row],[Revenue]]*Table1[[#This Row],[Cost Percentage]]</f>
        <v>965.80000000000007</v>
      </c>
      <c r="O482" s="3">
        <f>Table1[[#This Row],[Revenue]]-Table1[[#This Row],[Cost]]</f>
        <v>790.19999999999993</v>
      </c>
      <c r="P482" s="3">
        <f>_xlfn.XLOOKUP(Table1[[#This Row],[Product Name]],cost[Product Name],cost[Cost Percentage])</f>
        <v>0.55000000000000004</v>
      </c>
      <c r="Q482" t="s">
        <v>14</v>
      </c>
      <c r="R482" t="s">
        <v>550</v>
      </c>
      <c r="S482" t="s">
        <v>29</v>
      </c>
    </row>
    <row r="483" spans="1:19" x14ac:dyDescent="0.35">
      <c r="A483">
        <v>482</v>
      </c>
      <c r="B483" t="s">
        <v>528</v>
      </c>
      <c r="C483" t="s">
        <v>17</v>
      </c>
      <c r="D483" t="s">
        <v>56</v>
      </c>
      <c r="E483" s="2">
        <v>45660</v>
      </c>
      <c r="F483" s="2" t="str">
        <f>TEXT(Table1[[#This Row],[Order Date]],"YYYY")</f>
        <v>2025</v>
      </c>
      <c r="G483" s="2" t="str">
        <f>TEXT(Table1[[#This Row],[Order Date]],"MMM")</f>
        <v>Jan</v>
      </c>
      <c r="H483" s="2" t="str">
        <f>TEXT(Table1[[#This Row],[Order Date]],"DDD")</f>
        <v>Fri</v>
      </c>
      <c r="I483" s="1">
        <v>45667</v>
      </c>
      <c r="J483" s="4">
        <f>_xlfn.DAYS(Table1[[#This Row],[Delivered Date]],Table1[[#This Row],[Order Date]])</f>
        <v>7</v>
      </c>
      <c r="K483" s="3">
        <v>727</v>
      </c>
      <c r="L483">
        <v>9</v>
      </c>
      <c r="M483" s="3">
        <f>Table1[[#This Row],[Quantity]]*Table1[[#This Row],[Unit Price]]</f>
        <v>6543</v>
      </c>
      <c r="N483" s="3">
        <f>Table1[[#This Row],[Revenue]]*Table1[[#This Row],[Cost Percentage]]</f>
        <v>3598.65</v>
      </c>
      <c r="O483" s="3">
        <f>Table1[[#This Row],[Revenue]]-Table1[[#This Row],[Cost]]</f>
        <v>2944.35</v>
      </c>
      <c r="P483" s="3">
        <f>_xlfn.XLOOKUP(Table1[[#This Row],[Product Name]],cost[Product Name],cost[Cost Percentage])</f>
        <v>0.55000000000000004</v>
      </c>
      <c r="Q483" t="s">
        <v>14</v>
      </c>
      <c r="R483" t="s">
        <v>551</v>
      </c>
      <c r="S483" t="s">
        <v>15</v>
      </c>
    </row>
    <row r="484" spans="1:19" x14ac:dyDescent="0.35">
      <c r="A484">
        <v>483</v>
      </c>
      <c r="B484" t="s">
        <v>529</v>
      </c>
      <c r="C484" t="s">
        <v>12</v>
      </c>
      <c r="D484" t="s">
        <v>27</v>
      </c>
      <c r="E484" s="2">
        <v>45704</v>
      </c>
      <c r="F484" s="2" t="str">
        <f>TEXT(Table1[[#This Row],[Order Date]],"YYYY")</f>
        <v>2025</v>
      </c>
      <c r="G484" s="2" t="str">
        <f>TEXT(Table1[[#This Row],[Order Date]],"MMM")</f>
        <v>Feb</v>
      </c>
      <c r="H484" s="2" t="str">
        <f>TEXT(Table1[[#This Row],[Order Date]],"DDD")</f>
        <v>Sun</v>
      </c>
      <c r="I484" s="1">
        <v>45708</v>
      </c>
      <c r="J484" s="4">
        <f>_xlfn.DAYS(Table1[[#This Row],[Delivered Date]],Table1[[#This Row],[Order Date]])</f>
        <v>4</v>
      </c>
      <c r="K484" s="3">
        <v>314</v>
      </c>
      <c r="L484">
        <v>5</v>
      </c>
      <c r="M484" s="3">
        <f>Table1[[#This Row],[Quantity]]*Table1[[#This Row],[Unit Price]]</f>
        <v>1570</v>
      </c>
      <c r="N484" s="3">
        <f>Table1[[#This Row],[Revenue]]*Table1[[#This Row],[Cost Percentage]]</f>
        <v>1020.5</v>
      </c>
      <c r="O484" s="3">
        <f>Table1[[#This Row],[Revenue]]-Table1[[#This Row],[Cost]]</f>
        <v>549.5</v>
      </c>
      <c r="P484" s="3">
        <f>_xlfn.XLOOKUP(Table1[[#This Row],[Product Name]],cost[Product Name],cost[Cost Percentage])</f>
        <v>0.65</v>
      </c>
      <c r="Q484" t="s">
        <v>14</v>
      </c>
      <c r="R484" t="s">
        <v>33</v>
      </c>
      <c r="S484" t="s">
        <v>29</v>
      </c>
    </row>
    <row r="485" spans="1:19" x14ac:dyDescent="0.35">
      <c r="A485">
        <v>484</v>
      </c>
      <c r="B485" t="s">
        <v>530</v>
      </c>
      <c r="C485" t="s">
        <v>31</v>
      </c>
      <c r="D485" t="s">
        <v>76</v>
      </c>
      <c r="E485" s="2">
        <v>45920</v>
      </c>
      <c r="F485" s="2" t="str">
        <f>TEXT(Table1[[#This Row],[Order Date]],"YYYY")</f>
        <v>2025</v>
      </c>
      <c r="G485" s="2" t="str">
        <f>TEXT(Table1[[#This Row],[Order Date]],"MMM")</f>
        <v>Sep</v>
      </c>
      <c r="H485" s="2" t="str">
        <f>TEXT(Table1[[#This Row],[Order Date]],"DDD")</f>
        <v>Sat</v>
      </c>
      <c r="I485" s="1">
        <v>45924</v>
      </c>
      <c r="J485" s="4">
        <f>_xlfn.DAYS(Table1[[#This Row],[Delivered Date]],Table1[[#This Row],[Order Date]])</f>
        <v>4</v>
      </c>
      <c r="K485" s="3">
        <v>419</v>
      </c>
      <c r="L485">
        <v>8</v>
      </c>
      <c r="M485" s="3">
        <f>Table1[[#This Row],[Quantity]]*Table1[[#This Row],[Unit Price]]</f>
        <v>3352</v>
      </c>
      <c r="N485" s="3">
        <f>Table1[[#This Row],[Revenue]]*Table1[[#This Row],[Cost Percentage]]</f>
        <v>2514</v>
      </c>
      <c r="O485" s="3">
        <f>Table1[[#This Row],[Revenue]]-Table1[[#This Row],[Cost]]</f>
        <v>838</v>
      </c>
      <c r="P485" s="3">
        <f>_xlfn.XLOOKUP(Table1[[#This Row],[Product Name]],cost[Product Name],cost[Cost Percentage])</f>
        <v>0.75</v>
      </c>
      <c r="Q485" t="s">
        <v>28</v>
      </c>
      <c r="R485" t="s">
        <v>551</v>
      </c>
      <c r="S485" t="s">
        <v>46</v>
      </c>
    </row>
    <row r="486" spans="1:19" x14ac:dyDescent="0.35">
      <c r="A486">
        <v>485</v>
      </c>
      <c r="B486" t="s">
        <v>39</v>
      </c>
      <c r="C486" t="s">
        <v>17</v>
      </c>
      <c r="D486" t="s">
        <v>44</v>
      </c>
      <c r="E486" s="2">
        <v>45987</v>
      </c>
      <c r="F486" s="2" t="str">
        <f>TEXT(Table1[[#This Row],[Order Date]],"YYYY")</f>
        <v>2025</v>
      </c>
      <c r="G486" s="2" t="str">
        <f>TEXT(Table1[[#This Row],[Order Date]],"MMM")</f>
        <v>Nov</v>
      </c>
      <c r="H486" s="2" t="str">
        <f>TEXT(Table1[[#This Row],[Order Date]],"DDD")</f>
        <v>Wed</v>
      </c>
      <c r="I486" s="1">
        <v>45996</v>
      </c>
      <c r="J486" s="4">
        <f>_xlfn.DAYS(Table1[[#This Row],[Delivered Date]],Table1[[#This Row],[Order Date]])</f>
        <v>9</v>
      </c>
      <c r="K486" s="3">
        <v>900</v>
      </c>
      <c r="L486">
        <v>5</v>
      </c>
      <c r="M486" s="3">
        <f>Table1[[#This Row],[Quantity]]*Table1[[#This Row],[Unit Price]]</f>
        <v>4500</v>
      </c>
      <c r="N486" s="3">
        <f>Table1[[#This Row],[Revenue]]*Table1[[#This Row],[Cost Percentage]]</f>
        <v>2700</v>
      </c>
      <c r="O486" s="3">
        <f>Table1[[#This Row],[Revenue]]-Table1[[#This Row],[Cost]]</f>
        <v>1800</v>
      </c>
      <c r="P486" s="3">
        <f>_xlfn.XLOOKUP(Table1[[#This Row],[Product Name]],cost[Product Name],cost[Cost Percentage])</f>
        <v>0.6</v>
      </c>
      <c r="Q486" t="s">
        <v>28</v>
      </c>
      <c r="R486" t="s">
        <v>549</v>
      </c>
      <c r="S486" t="s">
        <v>46</v>
      </c>
    </row>
    <row r="487" spans="1:19" x14ac:dyDescent="0.35">
      <c r="A487">
        <v>486</v>
      </c>
      <c r="B487" t="s">
        <v>41</v>
      </c>
      <c r="C487" t="s">
        <v>24</v>
      </c>
      <c r="D487" t="s">
        <v>25</v>
      </c>
      <c r="E487" s="2">
        <v>45988</v>
      </c>
      <c r="F487" s="2" t="str">
        <f>TEXT(Table1[[#This Row],[Order Date]],"YYYY")</f>
        <v>2025</v>
      </c>
      <c r="G487" s="2" t="str">
        <f>TEXT(Table1[[#This Row],[Order Date]],"MMM")</f>
        <v>Nov</v>
      </c>
      <c r="H487" s="2" t="str">
        <f>TEXT(Table1[[#This Row],[Order Date]],"DDD")</f>
        <v>Thu</v>
      </c>
      <c r="I487" s="1">
        <v>45994</v>
      </c>
      <c r="J487" s="4">
        <f>_xlfn.DAYS(Table1[[#This Row],[Delivered Date]],Table1[[#This Row],[Order Date]])</f>
        <v>6</v>
      </c>
      <c r="K487" s="3">
        <v>444</v>
      </c>
      <c r="L487">
        <v>7</v>
      </c>
      <c r="M487" s="3">
        <f>Table1[[#This Row],[Quantity]]*Table1[[#This Row],[Unit Price]]</f>
        <v>3108</v>
      </c>
      <c r="N487" s="3">
        <f>Table1[[#This Row],[Revenue]]*Table1[[#This Row],[Cost Percentage]]</f>
        <v>1709.4</v>
      </c>
      <c r="O487" s="3">
        <f>Table1[[#This Row],[Revenue]]-Table1[[#This Row],[Cost]]</f>
        <v>1398.6</v>
      </c>
      <c r="P487" s="3">
        <f>_xlfn.XLOOKUP(Table1[[#This Row],[Product Name]],cost[Product Name],cost[Cost Percentage])</f>
        <v>0.55000000000000004</v>
      </c>
      <c r="Q487" t="s">
        <v>28</v>
      </c>
      <c r="R487" t="s">
        <v>549</v>
      </c>
      <c r="S487" t="s">
        <v>46</v>
      </c>
    </row>
    <row r="488" spans="1:19" x14ac:dyDescent="0.35">
      <c r="A488">
        <v>487</v>
      </c>
      <c r="B488" t="s">
        <v>43</v>
      </c>
      <c r="C488" t="s">
        <v>24</v>
      </c>
      <c r="D488" t="s">
        <v>25</v>
      </c>
      <c r="E488" s="2">
        <v>45814</v>
      </c>
      <c r="F488" s="2" t="str">
        <f>TEXT(Table1[[#This Row],[Order Date]],"YYYY")</f>
        <v>2025</v>
      </c>
      <c r="G488" s="2" t="str">
        <f>TEXT(Table1[[#This Row],[Order Date]],"MMM")</f>
        <v>Jun</v>
      </c>
      <c r="H488" s="2" t="str">
        <f>TEXT(Table1[[#This Row],[Order Date]],"DDD")</f>
        <v>Fri</v>
      </c>
      <c r="I488" s="1">
        <v>45817</v>
      </c>
      <c r="J488" s="4">
        <f>_xlfn.DAYS(Table1[[#This Row],[Delivered Date]],Table1[[#This Row],[Order Date]])</f>
        <v>3</v>
      </c>
      <c r="K488" s="3">
        <v>615</v>
      </c>
      <c r="L488">
        <v>5</v>
      </c>
      <c r="M488" s="3">
        <f>Table1[[#This Row],[Quantity]]*Table1[[#This Row],[Unit Price]]</f>
        <v>3075</v>
      </c>
      <c r="N488" s="3">
        <f>Table1[[#This Row],[Revenue]]*Table1[[#This Row],[Cost Percentage]]</f>
        <v>1691.2500000000002</v>
      </c>
      <c r="O488" s="3">
        <f>Table1[[#This Row],[Revenue]]-Table1[[#This Row],[Cost]]</f>
        <v>1383.7499999999998</v>
      </c>
      <c r="P488" s="3">
        <f>_xlfn.XLOOKUP(Table1[[#This Row],[Product Name]],cost[Product Name],cost[Cost Percentage])</f>
        <v>0.55000000000000004</v>
      </c>
      <c r="Q488" t="s">
        <v>28</v>
      </c>
      <c r="R488" t="s">
        <v>549</v>
      </c>
      <c r="S488" t="s">
        <v>15</v>
      </c>
    </row>
    <row r="489" spans="1:19" x14ac:dyDescent="0.35">
      <c r="A489">
        <v>488</v>
      </c>
      <c r="B489" t="s">
        <v>45</v>
      </c>
      <c r="C489" t="s">
        <v>17</v>
      </c>
      <c r="D489" t="s">
        <v>64</v>
      </c>
      <c r="E489" s="2">
        <v>46006</v>
      </c>
      <c r="F489" s="2" t="str">
        <f>TEXT(Table1[[#This Row],[Order Date]],"YYYY")</f>
        <v>2025</v>
      </c>
      <c r="G489" s="2" t="str">
        <f>TEXT(Table1[[#This Row],[Order Date]],"MMM")</f>
        <v>Dec</v>
      </c>
      <c r="H489" s="2" t="str">
        <f>TEXT(Table1[[#This Row],[Order Date]],"DDD")</f>
        <v>Mon</v>
      </c>
      <c r="I489" s="1">
        <v>46007</v>
      </c>
      <c r="J489" s="4">
        <f>_xlfn.DAYS(Table1[[#This Row],[Delivered Date]],Table1[[#This Row],[Order Date]])</f>
        <v>1</v>
      </c>
      <c r="K489" s="3">
        <v>595</v>
      </c>
      <c r="L489">
        <v>7</v>
      </c>
      <c r="M489" s="3">
        <f>Table1[[#This Row],[Quantity]]*Table1[[#This Row],[Unit Price]]</f>
        <v>4165</v>
      </c>
      <c r="N489" s="3">
        <f>Table1[[#This Row],[Revenue]]*Table1[[#This Row],[Cost Percentage]]</f>
        <v>2082.5</v>
      </c>
      <c r="O489" s="3">
        <f>Table1[[#This Row],[Revenue]]-Table1[[#This Row],[Cost]]</f>
        <v>2082.5</v>
      </c>
      <c r="P489" s="3">
        <f>_xlfn.XLOOKUP(Table1[[#This Row],[Product Name]],cost[Product Name],cost[Cost Percentage])</f>
        <v>0.5</v>
      </c>
      <c r="Q489" t="s">
        <v>14</v>
      </c>
      <c r="R489" t="s">
        <v>551</v>
      </c>
      <c r="S489" t="s">
        <v>19</v>
      </c>
    </row>
    <row r="490" spans="1:19" x14ac:dyDescent="0.35">
      <c r="A490">
        <v>489</v>
      </c>
      <c r="B490" t="s">
        <v>47</v>
      </c>
      <c r="C490" t="s">
        <v>31</v>
      </c>
      <c r="D490" t="s">
        <v>50</v>
      </c>
      <c r="E490" s="2">
        <v>45660</v>
      </c>
      <c r="F490" s="2" t="str">
        <f>TEXT(Table1[[#This Row],[Order Date]],"YYYY")</f>
        <v>2025</v>
      </c>
      <c r="G490" s="2" t="str">
        <f>TEXT(Table1[[#This Row],[Order Date]],"MMM")</f>
        <v>Jan</v>
      </c>
      <c r="H490" s="2" t="str">
        <f>TEXT(Table1[[#This Row],[Order Date]],"DDD")</f>
        <v>Fri</v>
      </c>
      <c r="I490" s="1">
        <v>45669</v>
      </c>
      <c r="J490" s="4">
        <f>_xlfn.DAYS(Table1[[#This Row],[Delivered Date]],Table1[[#This Row],[Order Date]])</f>
        <v>9</v>
      </c>
      <c r="K490" s="3">
        <v>669</v>
      </c>
      <c r="L490">
        <v>1</v>
      </c>
      <c r="M490" s="3">
        <f>Table1[[#This Row],[Quantity]]*Table1[[#This Row],[Unit Price]]</f>
        <v>669</v>
      </c>
      <c r="N490" s="3">
        <f>Table1[[#This Row],[Revenue]]*Table1[[#This Row],[Cost Percentage]]</f>
        <v>468.29999999999995</v>
      </c>
      <c r="O490" s="3">
        <f>Table1[[#This Row],[Revenue]]-Table1[[#This Row],[Cost]]</f>
        <v>200.70000000000005</v>
      </c>
      <c r="P490" s="3">
        <f>_xlfn.XLOOKUP(Table1[[#This Row],[Product Name]],cost[Product Name],cost[Cost Percentage])</f>
        <v>0.7</v>
      </c>
      <c r="Q490" t="s">
        <v>14</v>
      </c>
      <c r="R490" t="s">
        <v>551</v>
      </c>
      <c r="S490" t="s">
        <v>19</v>
      </c>
    </row>
    <row r="491" spans="1:19" x14ac:dyDescent="0.35">
      <c r="A491">
        <v>490</v>
      </c>
      <c r="B491" t="s">
        <v>48</v>
      </c>
      <c r="C491" t="s">
        <v>21</v>
      </c>
      <c r="D491" t="s">
        <v>40</v>
      </c>
      <c r="E491" s="2">
        <v>45879</v>
      </c>
      <c r="F491" s="2" t="str">
        <f>TEXT(Table1[[#This Row],[Order Date]],"YYYY")</f>
        <v>2025</v>
      </c>
      <c r="G491" s="2" t="str">
        <f>TEXT(Table1[[#This Row],[Order Date]],"MMM")</f>
        <v>Aug</v>
      </c>
      <c r="H491" s="2" t="str">
        <f>TEXT(Table1[[#This Row],[Order Date]],"DDD")</f>
        <v>Sun</v>
      </c>
      <c r="I491" s="1">
        <v>45882</v>
      </c>
      <c r="J491" s="4">
        <f>_xlfn.DAYS(Table1[[#This Row],[Delivered Date]],Table1[[#This Row],[Order Date]])</f>
        <v>3</v>
      </c>
      <c r="K491" s="3">
        <v>967</v>
      </c>
      <c r="L491">
        <v>9</v>
      </c>
      <c r="M491" s="3">
        <f>Table1[[#This Row],[Quantity]]*Table1[[#This Row],[Unit Price]]</f>
        <v>8703</v>
      </c>
      <c r="N491" s="3">
        <f>Table1[[#This Row],[Revenue]]*Table1[[#This Row],[Cost Percentage]]</f>
        <v>5656.95</v>
      </c>
      <c r="O491" s="3">
        <f>Table1[[#This Row],[Revenue]]-Table1[[#This Row],[Cost]]</f>
        <v>3046.05</v>
      </c>
      <c r="P491" s="3">
        <f>_xlfn.XLOOKUP(Table1[[#This Row],[Product Name]],cost[Product Name],cost[Cost Percentage])</f>
        <v>0.65</v>
      </c>
      <c r="Q491" t="s">
        <v>14</v>
      </c>
      <c r="R491" t="s">
        <v>33</v>
      </c>
      <c r="S491" t="s">
        <v>19</v>
      </c>
    </row>
    <row r="492" spans="1:19" x14ac:dyDescent="0.35">
      <c r="A492">
        <v>491</v>
      </c>
      <c r="B492" t="s">
        <v>49</v>
      </c>
      <c r="C492" t="s">
        <v>12</v>
      </c>
      <c r="D492" t="s">
        <v>13</v>
      </c>
      <c r="E492" s="2">
        <v>45759</v>
      </c>
      <c r="F492" s="2" t="str">
        <f>TEXT(Table1[[#This Row],[Order Date]],"YYYY")</f>
        <v>2025</v>
      </c>
      <c r="G492" s="2" t="str">
        <f>TEXT(Table1[[#This Row],[Order Date]],"MMM")</f>
        <v>Apr</v>
      </c>
      <c r="H492" s="2" t="str">
        <f>TEXT(Table1[[#This Row],[Order Date]],"DDD")</f>
        <v>Sat</v>
      </c>
      <c r="I492" s="1">
        <v>45765</v>
      </c>
      <c r="J492" s="4">
        <f>_xlfn.DAYS(Table1[[#This Row],[Delivered Date]],Table1[[#This Row],[Order Date]])</f>
        <v>6</v>
      </c>
      <c r="K492" s="3">
        <v>874</v>
      </c>
      <c r="L492">
        <v>5</v>
      </c>
      <c r="M492" s="3">
        <f>Table1[[#This Row],[Quantity]]*Table1[[#This Row],[Unit Price]]</f>
        <v>4370</v>
      </c>
      <c r="N492" s="3">
        <f>Table1[[#This Row],[Revenue]]*Table1[[#This Row],[Cost Percentage]]</f>
        <v>3277.5</v>
      </c>
      <c r="O492" s="3">
        <f>Table1[[#This Row],[Revenue]]-Table1[[#This Row],[Cost]]</f>
        <v>1092.5</v>
      </c>
      <c r="P492" s="3">
        <f>_xlfn.XLOOKUP(Table1[[#This Row],[Product Name]],cost[Product Name],cost[Cost Percentage])</f>
        <v>0.75</v>
      </c>
      <c r="Q492" t="s">
        <v>14</v>
      </c>
      <c r="R492" t="s">
        <v>33</v>
      </c>
      <c r="S492" t="s">
        <v>46</v>
      </c>
    </row>
    <row r="493" spans="1:19" x14ac:dyDescent="0.35">
      <c r="A493">
        <v>492</v>
      </c>
      <c r="B493" t="s">
        <v>51</v>
      </c>
      <c r="C493" t="s">
        <v>24</v>
      </c>
      <c r="D493" t="s">
        <v>38</v>
      </c>
      <c r="E493" s="2">
        <v>45948</v>
      </c>
      <c r="F493" s="2" t="str">
        <f>TEXT(Table1[[#This Row],[Order Date]],"YYYY")</f>
        <v>2025</v>
      </c>
      <c r="G493" s="2" t="str">
        <f>TEXT(Table1[[#This Row],[Order Date]],"MMM")</f>
        <v>Oct</v>
      </c>
      <c r="H493" s="2" t="str">
        <f>TEXT(Table1[[#This Row],[Order Date]],"DDD")</f>
        <v>Sat</v>
      </c>
      <c r="I493" s="1">
        <v>45955</v>
      </c>
      <c r="J493" s="4">
        <f>_xlfn.DAYS(Table1[[#This Row],[Delivered Date]],Table1[[#This Row],[Order Date]])</f>
        <v>7</v>
      </c>
      <c r="K493" s="3">
        <v>124</v>
      </c>
      <c r="L493">
        <v>6</v>
      </c>
      <c r="M493" s="3">
        <f>Table1[[#This Row],[Quantity]]*Table1[[#This Row],[Unit Price]]</f>
        <v>744</v>
      </c>
      <c r="N493" s="3">
        <f>Table1[[#This Row],[Revenue]]*Table1[[#This Row],[Cost Percentage]]</f>
        <v>372</v>
      </c>
      <c r="O493" s="3">
        <f>Table1[[#This Row],[Revenue]]-Table1[[#This Row],[Cost]]</f>
        <v>372</v>
      </c>
      <c r="P493" s="3">
        <f>_xlfn.XLOOKUP(Table1[[#This Row],[Product Name]],cost[Product Name],cost[Cost Percentage])</f>
        <v>0.5</v>
      </c>
      <c r="Q493" t="s">
        <v>28</v>
      </c>
      <c r="R493" t="s">
        <v>551</v>
      </c>
      <c r="S493" t="s">
        <v>46</v>
      </c>
    </row>
    <row r="494" spans="1:19" x14ac:dyDescent="0.35">
      <c r="A494">
        <v>493</v>
      </c>
      <c r="B494" t="s">
        <v>53</v>
      </c>
      <c r="C494" t="s">
        <v>17</v>
      </c>
      <c r="D494" t="s">
        <v>44</v>
      </c>
      <c r="E494" s="2">
        <v>45956</v>
      </c>
      <c r="F494" s="2" t="str">
        <f>TEXT(Table1[[#This Row],[Order Date]],"YYYY")</f>
        <v>2025</v>
      </c>
      <c r="G494" s="2" t="str">
        <f>TEXT(Table1[[#This Row],[Order Date]],"MMM")</f>
        <v>Oct</v>
      </c>
      <c r="H494" s="2" t="str">
        <f>TEXT(Table1[[#This Row],[Order Date]],"DDD")</f>
        <v>Sun</v>
      </c>
      <c r="I494" s="1">
        <v>45962</v>
      </c>
      <c r="J494" s="4">
        <f>_xlfn.DAYS(Table1[[#This Row],[Delivered Date]],Table1[[#This Row],[Order Date]])</f>
        <v>6</v>
      </c>
      <c r="K494" s="3">
        <v>894</v>
      </c>
      <c r="L494">
        <v>6</v>
      </c>
      <c r="M494" s="3">
        <f>Table1[[#This Row],[Quantity]]*Table1[[#This Row],[Unit Price]]</f>
        <v>5364</v>
      </c>
      <c r="N494" s="3">
        <f>Table1[[#This Row],[Revenue]]*Table1[[#This Row],[Cost Percentage]]</f>
        <v>3218.4</v>
      </c>
      <c r="O494" s="3">
        <f>Table1[[#This Row],[Revenue]]-Table1[[#This Row],[Cost]]</f>
        <v>2145.6</v>
      </c>
      <c r="P494" s="3">
        <f>_xlfn.XLOOKUP(Table1[[#This Row],[Product Name]],cost[Product Name],cost[Cost Percentage])</f>
        <v>0.6</v>
      </c>
      <c r="Q494" t="s">
        <v>28</v>
      </c>
      <c r="R494" t="s">
        <v>33</v>
      </c>
      <c r="S494" t="s">
        <v>15</v>
      </c>
    </row>
    <row r="495" spans="1:19" x14ac:dyDescent="0.35">
      <c r="A495">
        <v>494</v>
      </c>
      <c r="B495" t="s">
        <v>55</v>
      </c>
      <c r="C495" t="s">
        <v>21</v>
      </c>
      <c r="D495" t="s">
        <v>54</v>
      </c>
      <c r="E495" s="2">
        <v>45800</v>
      </c>
      <c r="F495" s="2" t="str">
        <f>TEXT(Table1[[#This Row],[Order Date]],"YYYY")</f>
        <v>2025</v>
      </c>
      <c r="G495" s="2" t="str">
        <f>TEXT(Table1[[#This Row],[Order Date]],"MMM")</f>
        <v>May</v>
      </c>
      <c r="H495" s="2" t="str">
        <f>TEXT(Table1[[#This Row],[Order Date]],"DDD")</f>
        <v>Fri</v>
      </c>
      <c r="I495" s="1">
        <v>45803</v>
      </c>
      <c r="J495" s="4">
        <f>_xlfn.DAYS(Table1[[#This Row],[Delivered Date]],Table1[[#This Row],[Order Date]])</f>
        <v>3</v>
      </c>
      <c r="K495" s="3">
        <v>740</v>
      </c>
      <c r="L495">
        <v>4</v>
      </c>
      <c r="M495" s="3">
        <f>Table1[[#This Row],[Quantity]]*Table1[[#This Row],[Unit Price]]</f>
        <v>2960</v>
      </c>
      <c r="N495" s="3">
        <f>Table1[[#This Row],[Revenue]]*Table1[[#This Row],[Cost Percentage]]</f>
        <v>2072</v>
      </c>
      <c r="O495" s="3">
        <f>Table1[[#This Row],[Revenue]]-Table1[[#This Row],[Cost]]</f>
        <v>888</v>
      </c>
      <c r="P495" s="3">
        <f>_xlfn.XLOOKUP(Table1[[#This Row],[Product Name]],cost[Product Name],cost[Cost Percentage])</f>
        <v>0.7</v>
      </c>
      <c r="Q495" t="s">
        <v>14</v>
      </c>
      <c r="R495" t="s">
        <v>549</v>
      </c>
      <c r="S495" t="s">
        <v>29</v>
      </c>
    </row>
    <row r="496" spans="1:19" x14ac:dyDescent="0.35">
      <c r="A496">
        <v>495</v>
      </c>
      <c r="B496" t="s">
        <v>57</v>
      </c>
      <c r="C496" t="s">
        <v>31</v>
      </c>
      <c r="D496" t="s">
        <v>50</v>
      </c>
      <c r="E496" s="2">
        <v>45916</v>
      </c>
      <c r="F496" s="2" t="str">
        <f>TEXT(Table1[[#This Row],[Order Date]],"YYYY")</f>
        <v>2025</v>
      </c>
      <c r="G496" s="2" t="str">
        <f>TEXT(Table1[[#This Row],[Order Date]],"MMM")</f>
        <v>Sep</v>
      </c>
      <c r="H496" s="2" t="str">
        <f>TEXT(Table1[[#This Row],[Order Date]],"DDD")</f>
        <v>Tue</v>
      </c>
      <c r="I496" s="1">
        <v>45919</v>
      </c>
      <c r="J496" s="4">
        <f>_xlfn.DAYS(Table1[[#This Row],[Delivered Date]],Table1[[#This Row],[Order Date]])</f>
        <v>3</v>
      </c>
      <c r="K496" s="3">
        <v>741</v>
      </c>
      <c r="L496">
        <v>10</v>
      </c>
      <c r="M496" s="3">
        <f>Table1[[#This Row],[Quantity]]*Table1[[#This Row],[Unit Price]]</f>
        <v>7410</v>
      </c>
      <c r="N496" s="3">
        <f>Table1[[#This Row],[Revenue]]*Table1[[#This Row],[Cost Percentage]]</f>
        <v>5187</v>
      </c>
      <c r="O496" s="3">
        <f>Table1[[#This Row],[Revenue]]-Table1[[#This Row],[Cost]]</f>
        <v>2223</v>
      </c>
      <c r="P496" s="3">
        <f>_xlfn.XLOOKUP(Table1[[#This Row],[Product Name]],cost[Product Name],cost[Cost Percentage])</f>
        <v>0.7</v>
      </c>
      <c r="Q496" t="s">
        <v>28</v>
      </c>
      <c r="R496" t="s">
        <v>547</v>
      </c>
      <c r="S496" t="s">
        <v>46</v>
      </c>
    </row>
    <row r="497" spans="1:19" x14ac:dyDescent="0.35">
      <c r="A497">
        <v>496</v>
      </c>
      <c r="B497" t="s">
        <v>43</v>
      </c>
      <c r="C497" t="s">
        <v>12</v>
      </c>
      <c r="D497" t="s">
        <v>13</v>
      </c>
      <c r="E497" s="2">
        <v>45709</v>
      </c>
      <c r="F497" s="2" t="str">
        <f>TEXT(Table1[[#This Row],[Order Date]],"YYYY")</f>
        <v>2025</v>
      </c>
      <c r="G497" s="2" t="str">
        <f>TEXT(Table1[[#This Row],[Order Date]],"MMM")</f>
        <v>Feb</v>
      </c>
      <c r="H497" s="2" t="str">
        <f>TEXT(Table1[[#This Row],[Order Date]],"DDD")</f>
        <v>Fri</v>
      </c>
      <c r="I497" s="1">
        <v>45718</v>
      </c>
      <c r="J497" s="4">
        <f>_xlfn.DAYS(Table1[[#This Row],[Delivered Date]],Table1[[#This Row],[Order Date]])</f>
        <v>9</v>
      </c>
      <c r="K497" s="3">
        <v>474</v>
      </c>
      <c r="L497">
        <v>1</v>
      </c>
      <c r="M497" s="3">
        <f>Table1[[#This Row],[Quantity]]*Table1[[#This Row],[Unit Price]]</f>
        <v>474</v>
      </c>
      <c r="N497" s="3">
        <f>Table1[[#This Row],[Revenue]]*Table1[[#This Row],[Cost Percentage]]</f>
        <v>355.5</v>
      </c>
      <c r="O497" s="3">
        <f>Table1[[#This Row],[Revenue]]-Table1[[#This Row],[Cost]]</f>
        <v>118.5</v>
      </c>
      <c r="P497" s="3">
        <f>_xlfn.XLOOKUP(Table1[[#This Row],[Product Name]],cost[Product Name],cost[Cost Percentage])</f>
        <v>0.75</v>
      </c>
      <c r="Q497" t="s">
        <v>28</v>
      </c>
      <c r="R497" t="s">
        <v>33</v>
      </c>
      <c r="S497" t="s">
        <v>29</v>
      </c>
    </row>
    <row r="498" spans="1:19" x14ac:dyDescent="0.35">
      <c r="A498">
        <v>497</v>
      </c>
      <c r="B498" t="s">
        <v>59</v>
      </c>
      <c r="C498" t="s">
        <v>31</v>
      </c>
      <c r="D498" t="s">
        <v>76</v>
      </c>
      <c r="E498" s="2">
        <v>45691</v>
      </c>
      <c r="F498" s="2" t="str">
        <f>TEXT(Table1[[#This Row],[Order Date]],"YYYY")</f>
        <v>2025</v>
      </c>
      <c r="G498" s="2" t="str">
        <f>TEXT(Table1[[#This Row],[Order Date]],"MMM")</f>
        <v>Feb</v>
      </c>
      <c r="H498" s="2" t="str">
        <f>TEXT(Table1[[#This Row],[Order Date]],"DDD")</f>
        <v>Mon</v>
      </c>
      <c r="I498" s="1">
        <v>45696</v>
      </c>
      <c r="J498" s="4">
        <f>_xlfn.DAYS(Table1[[#This Row],[Delivered Date]],Table1[[#This Row],[Order Date]])</f>
        <v>5</v>
      </c>
      <c r="K498" s="3">
        <v>811</v>
      </c>
      <c r="L498">
        <v>7</v>
      </c>
      <c r="M498" s="3">
        <f>Table1[[#This Row],[Quantity]]*Table1[[#This Row],[Unit Price]]</f>
        <v>5677</v>
      </c>
      <c r="N498" s="3">
        <f>Table1[[#This Row],[Revenue]]*Table1[[#This Row],[Cost Percentage]]</f>
        <v>4257.75</v>
      </c>
      <c r="O498" s="3">
        <f>Table1[[#This Row],[Revenue]]-Table1[[#This Row],[Cost]]</f>
        <v>1419.25</v>
      </c>
      <c r="P498" s="3">
        <f>_xlfn.XLOOKUP(Table1[[#This Row],[Product Name]],cost[Product Name],cost[Cost Percentage])</f>
        <v>0.75</v>
      </c>
      <c r="Q498" t="s">
        <v>28</v>
      </c>
      <c r="R498" t="s">
        <v>550</v>
      </c>
      <c r="S498" t="s">
        <v>15</v>
      </c>
    </row>
    <row r="499" spans="1:19" x14ac:dyDescent="0.35">
      <c r="A499">
        <v>498</v>
      </c>
      <c r="B499" t="s">
        <v>61</v>
      </c>
      <c r="C499" t="s">
        <v>24</v>
      </c>
      <c r="D499" t="s">
        <v>25</v>
      </c>
      <c r="E499" s="2">
        <v>45741</v>
      </c>
      <c r="F499" s="2" t="str">
        <f>TEXT(Table1[[#This Row],[Order Date]],"YYYY")</f>
        <v>2025</v>
      </c>
      <c r="G499" s="2" t="str">
        <f>TEXT(Table1[[#This Row],[Order Date]],"MMM")</f>
        <v>Mar</v>
      </c>
      <c r="H499" s="2" t="str">
        <f>TEXT(Table1[[#This Row],[Order Date]],"DDD")</f>
        <v>Tue</v>
      </c>
      <c r="I499" s="1">
        <v>45745</v>
      </c>
      <c r="J499" s="4">
        <f>_xlfn.DAYS(Table1[[#This Row],[Delivered Date]],Table1[[#This Row],[Order Date]])</f>
        <v>4</v>
      </c>
      <c r="K499" s="3">
        <v>247</v>
      </c>
      <c r="L499">
        <v>4</v>
      </c>
      <c r="M499" s="3">
        <f>Table1[[#This Row],[Quantity]]*Table1[[#This Row],[Unit Price]]</f>
        <v>988</v>
      </c>
      <c r="N499" s="3">
        <f>Table1[[#This Row],[Revenue]]*Table1[[#This Row],[Cost Percentage]]</f>
        <v>543.40000000000009</v>
      </c>
      <c r="O499" s="3">
        <f>Table1[[#This Row],[Revenue]]-Table1[[#This Row],[Cost]]</f>
        <v>444.59999999999991</v>
      </c>
      <c r="P499" s="3">
        <f>_xlfn.XLOOKUP(Table1[[#This Row],[Product Name]],cost[Product Name],cost[Cost Percentage])</f>
        <v>0.55000000000000004</v>
      </c>
      <c r="Q499" t="s">
        <v>14</v>
      </c>
      <c r="R499" t="s">
        <v>33</v>
      </c>
      <c r="S499" t="s">
        <v>46</v>
      </c>
    </row>
    <row r="500" spans="1:19" x14ac:dyDescent="0.35">
      <c r="A500">
        <v>499</v>
      </c>
      <c r="B500" t="s">
        <v>62</v>
      </c>
      <c r="C500" t="s">
        <v>31</v>
      </c>
      <c r="D500" t="s">
        <v>32</v>
      </c>
      <c r="E500" s="2">
        <v>45741</v>
      </c>
      <c r="F500" s="2" t="str">
        <f>TEXT(Table1[[#This Row],[Order Date]],"YYYY")</f>
        <v>2025</v>
      </c>
      <c r="G500" s="2" t="str">
        <f>TEXT(Table1[[#This Row],[Order Date]],"MMM")</f>
        <v>Mar</v>
      </c>
      <c r="H500" s="2" t="str">
        <f>TEXT(Table1[[#This Row],[Order Date]],"DDD")</f>
        <v>Tue</v>
      </c>
      <c r="I500" s="1">
        <v>45752</v>
      </c>
      <c r="J500" s="4">
        <f>_xlfn.DAYS(Table1[[#This Row],[Delivered Date]],Table1[[#This Row],[Order Date]])</f>
        <v>11</v>
      </c>
      <c r="K500" s="3">
        <v>774</v>
      </c>
      <c r="L500">
        <v>3</v>
      </c>
      <c r="M500" s="3">
        <f>Table1[[#This Row],[Quantity]]*Table1[[#This Row],[Unit Price]]</f>
        <v>2322</v>
      </c>
      <c r="N500" s="3">
        <f>Table1[[#This Row],[Revenue]]*Table1[[#This Row],[Cost Percentage]]</f>
        <v>1741.5</v>
      </c>
      <c r="O500" s="3">
        <f>Table1[[#This Row],[Revenue]]-Table1[[#This Row],[Cost]]</f>
        <v>580.5</v>
      </c>
      <c r="P500" s="3">
        <f>_xlfn.XLOOKUP(Table1[[#This Row],[Product Name]],cost[Product Name],cost[Cost Percentage])</f>
        <v>0.75</v>
      </c>
      <c r="Q500" t="s">
        <v>28</v>
      </c>
      <c r="R500" t="s">
        <v>547</v>
      </c>
      <c r="S500" t="s">
        <v>19</v>
      </c>
    </row>
    <row r="501" spans="1:19" x14ac:dyDescent="0.35">
      <c r="A501">
        <v>500</v>
      </c>
      <c r="B501" t="s">
        <v>63</v>
      </c>
      <c r="C501" t="s">
        <v>21</v>
      </c>
      <c r="D501" t="s">
        <v>83</v>
      </c>
      <c r="E501" s="2">
        <v>45753</v>
      </c>
      <c r="F501" s="2" t="str">
        <f>TEXT(Table1[[#This Row],[Order Date]],"YYYY")</f>
        <v>2025</v>
      </c>
      <c r="G501" s="2" t="str">
        <f>TEXT(Table1[[#This Row],[Order Date]],"MMM")</f>
        <v>Apr</v>
      </c>
      <c r="H501" s="2" t="str">
        <f>TEXT(Table1[[#This Row],[Order Date]],"DDD")</f>
        <v>Sun</v>
      </c>
      <c r="I501" s="1">
        <v>45759</v>
      </c>
      <c r="J501" s="4">
        <f>_xlfn.DAYS(Table1[[#This Row],[Delivered Date]],Table1[[#This Row],[Order Date]])</f>
        <v>6</v>
      </c>
      <c r="K501" s="3">
        <v>63</v>
      </c>
      <c r="L501">
        <v>5</v>
      </c>
      <c r="M501" s="3">
        <f>Table1[[#This Row],[Quantity]]*Table1[[#This Row],[Unit Price]]</f>
        <v>315</v>
      </c>
      <c r="N501" s="3">
        <f>Table1[[#This Row],[Revenue]]*Table1[[#This Row],[Cost Percentage]]</f>
        <v>252</v>
      </c>
      <c r="O501" s="3">
        <f>Table1[[#This Row],[Revenue]]-Table1[[#This Row],[Cost]]</f>
        <v>63</v>
      </c>
      <c r="P501" s="3">
        <f>_xlfn.XLOOKUP(Table1[[#This Row],[Product Name]],cost[Product Name],cost[Cost Percentage])</f>
        <v>0.8</v>
      </c>
      <c r="Q501" t="s">
        <v>14</v>
      </c>
      <c r="R501" t="s">
        <v>549</v>
      </c>
      <c r="S501" t="s">
        <v>46</v>
      </c>
    </row>
    <row r="502" spans="1:19" x14ac:dyDescent="0.35">
      <c r="A502">
        <v>501</v>
      </c>
      <c r="B502" t="s">
        <v>65</v>
      </c>
      <c r="C502" t="s">
        <v>31</v>
      </c>
      <c r="D502" t="s">
        <v>32</v>
      </c>
      <c r="E502" s="2">
        <v>45764</v>
      </c>
      <c r="F502" s="2" t="str">
        <f>TEXT(Table1[[#This Row],[Order Date]],"YYYY")</f>
        <v>2025</v>
      </c>
      <c r="G502" s="2" t="str">
        <f>TEXT(Table1[[#This Row],[Order Date]],"MMM")</f>
        <v>Apr</v>
      </c>
      <c r="H502" s="2" t="str">
        <f>TEXT(Table1[[#This Row],[Order Date]],"DDD")</f>
        <v>Thu</v>
      </c>
      <c r="I502" s="1">
        <v>45770</v>
      </c>
      <c r="J502" s="4">
        <f>_xlfn.DAYS(Table1[[#This Row],[Delivered Date]],Table1[[#This Row],[Order Date]])</f>
        <v>6</v>
      </c>
      <c r="K502" s="3">
        <v>30</v>
      </c>
      <c r="L502">
        <v>1</v>
      </c>
      <c r="M502" s="3">
        <f>Table1[[#This Row],[Quantity]]*Table1[[#This Row],[Unit Price]]</f>
        <v>30</v>
      </c>
      <c r="N502" s="3">
        <f>Table1[[#This Row],[Revenue]]*Table1[[#This Row],[Cost Percentage]]</f>
        <v>22.5</v>
      </c>
      <c r="O502" s="3">
        <f>Table1[[#This Row],[Revenue]]-Table1[[#This Row],[Cost]]</f>
        <v>7.5</v>
      </c>
      <c r="P502" s="3">
        <f>_xlfn.XLOOKUP(Table1[[#This Row],[Product Name]],cost[Product Name],cost[Cost Percentage])</f>
        <v>0.75</v>
      </c>
      <c r="Q502" t="s">
        <v>28</v>
      </c>
      <c r="R502" t="s">
        <v>33</v>
      </c>
      <c r="S502" t="s">
        <v>15</v>
      </c>
    </row>
    <row r="503" spans="1:19" x14ac:dyDescent="0.35">
      <c r="A503">
        <v>502</v>
      </c>
      <c r="B503" t="s">
        <v>66</v>
      </c>
      <c r="C503" t="s">
        <v>12</v>
      </c>
      <c r="D503" t="s">
        <v>13</v>
      </c>
      <c r="E503" s="2">
        <v>45931</v>
      </c>
      <c r="F503" s="2" t="str">
        <f>TEXT(Table1[[#This Row],[Order Date]],"YYYY")</f>
        <v>2025</v>
      </c>
      <c r="G503" s="2" t="str">
        <f>TEXT(Table1[[#This Row],[Order Date]],"MMM")</f>
        <v>Oct</v>
      </c>
      <c r="H503" s="2" t="str">
        <f>TEXT(Table1[[#This Row],[Order Date]],"DDD")</f>
        <v>Wed</v>
      </c>
      <c r="I503" s="1">
        <v>45933</v>
      </c>
      <c r="J503" s="4">
        <f>_xlfn.DAYS(Table1[[#This Row],[Delivered Date]],Table1[[#This Row],[Order Date]])</f>
        <v>2</v>
      </c>
      <c r="K503" s="3">
        <v>149</v>
      </c>
      <c r="L503">
        <v>7</v>
      </c>
      <c r="M503" s="3">
        <f>Table1[[#This Row],[Quantity]]*Table1[[#This Row],[Unit Price]]</f>
        <v>1043</v>
      </c>
      <c r="N503" s="3">
        <f>Table1[[#This Row],[Revenue]]*Table1[[#This Row],[Cost Percentage]]</f>
        <v>782.25</v>
      </c>
      <c r="O503" s="3">
        <f>Table1[[#This Row],[Revenue]]-Table1[[#This Row],[Cost]]</f>
        <v>260.75</v>
      </c>
      <c r="P503" s="3">
        <f>_xlfn.XLOOKUP(Table1[[#This Row],[Product Name]],cost[Product Name],cost[Cost Percentage])</f>
        <v>0.75</v>
      </c>
      <c r="Q503" t="s">
        <v>28</v>
      </c>
      <c r="R503" t="s">
        <v>551</v>
      </c>
      <c r="S503" t="s">
        <v>29</v>
      </c>
    </row>
    <row r="504" spans="1:19" x14ac:dyDescent="0.35">
      <c r="A504">
        <v>503</v>
      </c>
      <c r="B504" t="s">
        <v>67</v>
      </c>
      <c r="C504" t="s">
        <v>31</v>
      </c>
      <c r="D504" t="s">
        <v>42</v>
      </c>
      <c r="E504" s="2">
        <v>45662</v>
      </c>
      <c r="F504" s="2" t="str">
        <f>TEXT(Table1[[#This Row],[Order Date]],"YYYY")</f>
        <v>2025</v>
      </c>
      <c r="G504" s="2" t="str">
        <f>TEXT(Table1[[#This Row],[Order Date]],"MMM")</f>
        <v>Jan</v>
      </c>
      <c r="H504" s="2" t="str">
        <f>TEXT(Table1[[#This Row],[Order Date]],"DDD")</f>
        <v>Sun</v>
      </c>
      <c r="I504" s="1">
        <v>45663</v>
      </c>
      <c r="J504" s="4">
        <f>_xlfn.DAYS(Table1[[#This Row],[Delivered Date]],Table1[[#This Row],[Order Date]])</f>
        <v>1</v>
      </c>
      <c r="K504" s="3">
        <v>212</v>
      </c>
      <c r="L504">
        <v>4</v>
      </c>
      <c r="M504" s="3">
        <f>Table1[[#This Row],[Quantity]]*Table1[[#This Row],[Unit Price]]</f>
        <v>848</v>
      </c>
      <c r="N504" s="3">
        <f>Table1[[#This Row],[Revenue]]*Table1[[#This Row],[Cost Percentage]]</f>
        <v>551.20000000000005</v>
      </c>
      <c r="O504" s="3">
        <f>Table1[[#This Row],[Revenue]]-Table1[[#This Row],[Cost]]</f>
        <v>296.79999999999995</v>
      </c>
      <c r="P504" s="3">
        <f>_xlfn.XLOOKUP(Table1[[#This Row],[Product Name]],cost[Product Name],cost[Cost Percentage])</f>
        <v>0.65</v>
      </c>
      <c r="Q504" t="s">
        <v>14</v>
      </c>
      <c r="R504" t="s">
        <v>550</v>
      </c>
      <c r="S504" t="s">
        <v>15</v>
      </c>
    </row>
    <row r="505" spans="1:19" x14ac:dyDescent="0.35">
      <c r="A505">
        <v>504</v>
      </c>
      <c r="B505" t="s">
        <v>68</v>
      </c>
      <c r="C505" t="s">
        <v>24</v>
      </c>
      <c r="D505" t="s">
        <v>70</v>
      </c>
      <c r="E505" s="2">
        <v>45669</v>
      </c>
      <c r="F505" s="2" t="str">
        <f>TEXT(Table1[[#This Row],[Order Date]],"YYYY")</f>
        <v>2025</v>
      </c>
      <c r="G505" s="2" t="str">
        <f>TEXT(Table1[[#This Row],[Order Date]],"MMM")</f>
        <v>Jan</v>
      </c>
      <c r="H505" s="2" t="str">
        <f>TEXT(Table1[[#This Row],[Order Date]],"DDD")</f>
        <v>Sun</v>
      </c>
      <c r="I505" s="1">
        <v>45684</v>
      </c>
      <c r="J505" s="4">
        <f>_xlfn.DAYS(Table1[[#This Row],[Delivered Date]],Table1[[#This Row],[Order Date]])</f>
        <v>15</v>
      </c>
      <c r="K505" s="3">
        <v>639</v>
      </c>
      <c r="L505">
        <v>10</v>
      </c>
      <c r="M505" s="3">
        <f>Table1[[#This Row],[Quantity]]*Table1[[#This Row],[Unit Price]]</f>
        <v>6390</v>
      </c>
      <c r="N505" s="3">
        <f>Table1[[#This Row],[Revenue]]*Table1[[#This Row],[Cost Percentage]]</f>
        <v>3514.5000000000005</v>
      </c>
      <c r="O505" s="3">
        <f>Table1[[#This Row],[Revenue]]-Table1[[#This Row],[Cost]]</f>
        <v>2875.4999999999995</v>
      </c>
      <c r="P505" s="3">
        <f>_xlfn.XLOOKUP(Table1[[#This Row],[Product Name]],cost[Product Name],cost[Cost Percentage])</f>
        <v>0.55000000000000004</v>
      </c>
      <c r="Q505" t="s">
        <v>28</v>
      </c>
      <c r="R505" t="s">
        <v>547</v>
      </c>
      <c r="S505" t="s">
        <v>46</v>
      </c>
    </row>
    <row r="506" spans="1:19" x14ac:dyDescent="0.35">
      <c r="A506">
        <v>505</v>
      </c>
      <c r="B506" t="s">
        <v>69</v>
      </c>
      <c r="C506" t="s">
        <v>17</v>
      </c>
      <c r="D506" t="s">
        <v>44</v>
      </c>
      <c r="E506" s="2">
        <v>45682</v>
      </c>
      <c r="F506" s="2" t="str">
        <f>TEXT(Table1[[#This Row],[Order Date]],"YYYY")</f>
        <v>2025</v>
      </c>
      <c r="G506" s="2" t="str">
        <f>TEXT(Table1[[#This Row],[Order Date]],"MMM")</f>
        <v>Jan</v>
      </c>
      <c r="H506" s="2" t="str">
        <f>TEXT(Table1[[#This Row],[Order Date]],"DDD")</f>
        <v>Sat</v>
      </c>
      <c r="I506" s="1">
        <v>45683</v>
      </c>
      <c r="J506" s="4">
        <f>_xlfn.DAYS(Table1[[#This Row],[Delivered Date]],Table1[[#This Row],[Order Date]])</f>
        <v>1</v>
      </c>
      <c r="K506" s="3">
        <v>785</v>
      </c>
      <c r="L506">
        <v>7</v>
      </c>
      <c r="M506" s="3">
        <f>Table1[[#This Row],[Quantity]]*Table1[[#This Row],[Unit Price]]</f>
        <v>5495</v>
      </c>
      <c r="N506" s="3">
        <f>Table1[[#This Row],[Revenue]]*Table1[[#This Row],[Cost Percentage]]</f>
        <v>3297</v>
      </c>
      <c r="O506" s="3">
        <f>Table1[[#This Row],[Revenue]]-Table1[[#This Row],[Cost]]</f>
        <v>2198</v>
      </c>
      <c r="P506" s="3">
        <f>_xlfn.XLOOKUP(Table1[[#This Row],[Product Name]],cost[Product Name],cost[Cost Percentage])</f>
        <v>0.6</v>
      </c>
      <c r="Q506" t="s">
        <v>14</v>
      </c>
      <c r="R506" t="s">
        <v>547</v>
      </c>
      <c r="S506" t="s">
        <v>19</v>
      </c>
    </row>
    <row r="507" spans="1:19" x14ac:dyDescent="0.35">
      <c r="A507">
        <v>506</v>
      </c>
      <c r="B507" t="s">
        <v>71</v>
      </c>
      <c r="C507" t="s">
        <v>21</v>
      </c>
      <c r="D507" t="s">
        <v>54</v>
      </c>
      <c r="E507" s="2">
        <v>45915</v>
      </c>
      <c r="F507" s="2" t="str">
        <f>TEXT(Table1[[#This Row],[Order Date]],"YYYY")</f>
        <v>2025</v>
      </c>
      <c r="G507" s="2" t="str">
        <f>TEXT(Table1[[#This Row],[Order Date]],"MMM")</f>
        <v>Sep</v>
      </c>
      <c r="H507" s="2" t="str">
        <f>TEXT(Table1[[#This Row],[Order Date]],"DDD")</f>
        <v>Mon</v>
      </c>
      <c r="I507" s="1">
        <v>45918</v>
      </c>
      <c r="J507" s="4">
        <f>_xlfn.DAYS(Table1[[#This Row],[Delivered Date]],Table1[[#This Row],[Order Date]])</f>
        <v>3</v>
      </c>
      <c r="K507" s="3">
        <v>656</v>
      </c>
      <c r="L507">
        <v>8</v>
      </c>
      <c r="M507" s="3">
        <f>Table1[[#This Row],[Quantity]]*Table1[[#This Row],[Unit Price]]</f>
        <v>5248</v>
      </c>
      <c r="N507" s="3">
        <f>Table1[[#This Row],[Revenue]]*Table1[[#This Row],[Cost Percentage]]</f>
        <v>3673.6</v>
      </c>
      <c r="O507" s="3">
        <f>Table1[[#This Row],[Revenue]]-Table1[[#This Row],[Cost]]</f>
        <v>1574.4</v>
      </c>
      <c r="P507" s="3">
        <f>_xlfn.XLOOKUP(Table1[[#This Row],[Product Name]],cost[Product Name],cost[Cost Percentage])</f>
        <v>0.7</v>
      </c>
      <c r="Q507" t="s">
        <v>14</v>
      </c>
      <c r="R507" t="s">
        <v>551</v>
      </c>
      <c r="S507" t="s">
        <v>46</v>
      </c>
    </row>
    <row r="508" spans="1:19" x14ac:dyDescent="0.35">
      <c r="A508">
        <v>507</v>
      </c>
      <c r="B508" t="s">
        <v>72</v>
      </c>
      <c r="C508" t="s">
        <v>21</v>
      </c>
      <c r="D508" t="s">
        <v>83</v>
      </c>
      <c r="E508" s="2">
        <v>45691</v>
      </c>
      <c r="F508" s="2" t="str">
        <f>TEXT(Table1[[#This Row],[Order Date]],"YYYY")</f>
        <v>2025</v>
      </c>
      <c r="G508" s="2" t="str">
        <f>TEXT(Table1[[#This Row],[Order Date]],"MMM")</f>
        <v>Feb</v>
      </c>
      <c r="H508" s="2" t="str">
        <f>TEXT(Table1[[#This Row],[Order Date]],"DDD")</f>
        <v>Mon</v>
      </c>
      <c r="I508" s="1">
        <v>45699</v>
      </c>
      <c r="J508" s="4">
        <f>_xlfn.DAYS(Table1[[#This Row],[Delivered Date]],Table1[[#This Row],[Order Date]])</f>
        <v>8</v>
      </c>
      <c r="K508" s="3">
        <v>703</v>
      </c>
      <c r="L508">
        <v>3</v>
      </c>
      <c r="M508" s="3">
        <f>Table1[[#This Row],[Quantity]]*Table1[[#This Row],[Unit Price]]</f>
        <v>2109</v>
      </c>
      <c r="N508" s="3">
        <f>Table1[[#This Row],[Revenue]]*Table1[[#This Row],[Cost Percentage]]</f>
        <v>1687.2</v>
      </c>
      <c r="O508" s="3">
        <f>Table1[[#This Row],[Revenue]]-Table1[[#This Row],[Cost]]</f>
        <v>421.79999999999995</v>
      </c>
      <c r="P508" s="3">
        <f>_xlfn.XLOOKUP(Table1[[#This Row],[Product Name]],cost[Product Name],cost[Cost Percentage])</f>
        <v>0.8</v>
      </c>
      <c r="Q508" t="s">
        <v>14</v>
      </c>
      <c r="R508" t="s">
        <v>547</v>
      </c>
      <c r="S508" t="s">
        <v>29</v>
      </c>
    </row>
    <row r="509" spans="1:19" x14ac:dyDescent="0.35">
      <c r="A509">
        <v>508</v>
      </c>
      <c r="B509" t="s">
        <v>73</v>
      </c>
      <c r="C509" t="s">
        <v>17</v>
      </c>
      <c r="D509" t="s">
        <v>18</v>
      </c>
      <c r="E509" s="2">
        <v>45936</v>
      </c>
      <c r="F509" s="2" t="str">
        <f>TEXT(Table1[[#This Row],[Order Date]],"YYYY")</f>
        <v>2025</v>
      </c>
      <c r="G509" s="2" t="str">
        <f>TEXT(Table1[[#This Row],[Order Date]],"MMM")</f>
        <v>Oct</v>
      </c>
      <c r="H509" s="2" t="str">
        <f>TEXT(Table1[[#This Row],[Order Date]],"DDD")</f>
        <v>Mon</v>
      </c>
      <c r="I509" s="1">
        <v>45940</v>
      </c>
      <c r="J509" s="4">
        <f>_xlfn.DAYS(Table1[[#This Row],[Delivered Date]],Table1[[#This Row],[Order Date]])</f>
        <v>4</v>
      </c>
      <c r="K509" s="3">
        <v>908</v>
      </c>
      <c r="L509">
        <v>3</v>
      </c>
      <c r="M509" s="3">
        <f>Table1[[#This Row],[Quantity]]*Table1[[#This Row],[Unit Price]]</f>
        <v>2724</v>
      </c>
      <c r="N509" s="3">
        <f>Table1[[#This Row],[Revenue]]*Table1[[#This Row],[Cost Percentage]]</f>
        <v>1362</v>
      </c>
      <c r="O509" s="3">
        <f>Table1[[#This Row],[Revenue]]-Table1[[#This Row],[Cost]]</f>
        <v>1362</v>
      </c>
      <c r="P509" s="3">
        <f>_xlfn.XLOOKUP(Table1[[#This Row],[Product Name]],cost[Product Name],cost[Cost Percentage])</f>
        <v>0.5</v>
      </c>
      <c r="Q509" t="s">
        <v>28</v>
      </c>
      <c r="R509" t="s">
        <v>547</v>
      </c>
      <c r="S509" t="s">
        <v>15</v>
      </c>
    </row>
    <row r="510" spans="1:19" x14ac:dyDescent="0.35">
      <c r="A510">
        <v>509</v>
      </c>
      <c r="B510" t="s">
        <v>74</v>
      </c>
      <c r="C510" t="s">
        <v>31</v>
      </c>
      <c r="D510" t="s">
        <v>50</v>
      </c>
      <c r="E510" s="2">
        <v>45949</v>
      </c>
      <c r="F510" s="2" t="str">
        <f>TEXT(Table1[[#This Row],[Order Date]],"YYYY")</f>
        <v>2025</v>
      </c>
      <c r="G510" s="2" t="str">
        <f>TEXT(Table1[[#This Row],[Order Date]],"MMM")</f>
        <v>Oct</v>
      </c>
      <c r="H510" s="2" t="str">
        <f>TEXT(Table1[[#This Row],[Order Date]],"DDD")</f>
        <v>Sun</v>
      </c>
      <c r="I510" s="1">
        <v>45961</v>
      </c>
      <c r="J510" s="4">
        <f>_xlfn.DAYS(Table1[[#This Row],[Delivered Date]],Table1[[#This Row],[Order Date]])</f>
        <v>12</v>
      </c>
      <c r="K510" s="3">
        <v>50</v>
      </c>
      <c r="L510">
        <v>7</v>
      </c>
      <c r="M510" s="3">
        <f>Table1[[#This Row],[Quantity]]*Table1[[#This Row],[Unit Price]]</f>
        <v>350</v>
      </c>
      <c r="N510" s="3">
        <f>Table1[[#This Row],[Revenue]]*Table1[[#This Row],[Cost Percentage]]</f>
        <v>244.99999999999997</v>
      </c>
      <c r="O510" s="3">
        <f>Table1[[#This Row],[Revenue]]-Table1[[#This Row],[Cost]]</f>
        <v>105.00000000000003</v>
      </c>
      <c r="P510" s="3">
        <f>_xlfn.XLOOKUP(Table1[[#This Row],[Product Name]],cost[Product Name],cost[Cost Percentage])</f>
        <v>0.7</v>
      </c>
      <c r="Q510" t="s">
        <v>28</v>
      </c>
      <c r="R510" t="s">
        <v>550</v>
      </c>
      <c r="S510" t="s">
        <v>29</v>
      </c>
    </row>
    <row r="511" spans="1:19" x14ac:dyDescent="0.35">
      <c r="A511">
        <v>510</v>
      </c>
      <c r="B511" t="s">
        <v>75</v>
      </c>
      <c r="C511" t="s">
        <v>21</v>
      </c>
      <c r="D511" t="s">
        <v>54</v>
      </c>
      <c r="E511" s="2">
        <v>45804</v>
      </c>
      <c r="F511" s="2" t="str">
        <f>TEXT(Table1[[#This Row],[Order Date]],"YYYY")</f>
        <v>2025</v>
      </c>
      <c r="G511" s="2" t="str">
        <f>TEXT(Table1[[#This Row],[Order Date]],"MMM")</f>
        <v>May</v>
      </c>
      <c r="H511" s="2" t="str">
        <f>TEXT(Table1[[#This Row],[Order Date]],"DDD")</f>
        <v>Tue</v>
      </c>
      <c r="I511" s="1">
        <v>45812</v>
      </c>
      <c r="J511" s="4">
        <f>_xlfn.DAYS(Table1[[#This Row],[Delivered Date]],Table1[[#This Row],[Order Date]])</f>
        <v>8</v>
      </c>
      <c r="K511" s="3">
        <v>723</v>
      </c>
      <c r="L511">
        <v>10</v>
      </c>
      <c r="M511" s="3">
        <f>Table1[[#This Row],[Quantity]]*Table1[[#This Row],[Unit Price]]</f>
        <v>7230</v>
      </c>
      <c r="N511" s="3">
        <f>Table1[[#This Row],[Revenue]]*Table1[[#This Row],[Cost Percentage]]</f>
        <v>5061</v>
      </c>
      <c r="O511" s="3">
        <f>Table1[[#This Row],[Revenue]]-Table1[[#This Row],[Cost]]</f>
        <v>2169</v>
      </c>
      <c r="P511" s="3">
        <f>_xlfn.XLOOKUP(Table1[[#This Row],[Product Name]],cost[Product Name],cost[Cost Percentage])</f>
        <v>0.7</v>
      </c>
      <c r="Q511" t="s">
        <v>28</v>
      </c>
      <c r="R511" t="s">
        <v>549</v>
      </c>
      <c r="S511" t="s">
        <v>29</v>
      </c>
    </row>
    <row r="512" spans="1:19" x14ac:dyDescent="0.35">
      <c r="A512">
        <v>511</v>
      </c>
      <c r="B512" t="s">
        <v>77</v>
      </c>
      <c r="C512" t="s">
        <v>21</v>
      </c>
      <c r="D512" t="s">
        <v>54</v>
      </c>
      <c r="E512" s="2">
        <v>45967</v>
      </c>
      <c r="F512" s="2" t="str">
        <f>TEXT(Table1[[#This Row],[Order Date]],"YYYY")</f>
        <v>2025</v>
      </c>
      <c r="G512" s="2" t="str">
        <f>TEXT(Table1[[#This Row],[Order Date]],"MMM")</f>
        <v>Nov</v>
      </c>
      <c r="H512" s="2" t="str">
        <f>TEXT(Table1[[#This Row],[Order Date]],"DDD")</f>
        <v>Thu</v>
      </c>
      <c r="I512" s="1">
        <v>45973</v>
      </c>
      <c r="J512" s="4">
        <f>_xlfn.DAYS(Table1[[#This Row],[Delivered Date]],Table1[[#This Row],[Order Date]])</f>
        <v>6</v>
      </c>
      <c r="K512" s="3">
        <v>568</v>
      </c>
      <c r="L512">
        <v>7</v>
      </c>
      <c r="M512" s="3">
        <f>Table1[[#This Row],[Quantity]]*Table1[[#This Row],[Unit Price]]</f>
        <v>3976</v>
      </c>
      <c r="N512" s="3">
        <f>Table1[[#This Row],[Revenue]]*Table1[[#This Row],[Cost Percentage]]</f>
        <v>2783.2</v>
      </c>
      <c r="O512" s="3">
        <f>Table1[[#This Row],[Revenue]]-Table1[[#This Row],[Cost]]</f>
        <v>1192.8000000000002</v>
      </c>
      <c r="P512" s="3">
        <f>_xlfn.XLOOKUP(Table1[[#This Row],[Product Name]],cost[Product Name],cost[Cost Percentage])</f>
        <v>0.7</v>
      </c>
      <c r="Q512" t="s">
        <v>28</v>
      </c>
      <c r="R512" t="s">
        <v>547</v>
      </c>
      <c r="S512" t="s">
        <v>46</v>
      </c>
    </row>
    <row r="513" spans="1:19" x14ac:dyDescent="0.35">
      <c r="A513">
        <v>512</v>
      </c>
      <c r="B513" t="s">
        <v>78</v>
      </c>
      <c r="C513" t="s">
        <v>21</v>
      </c>
      <c r="D513" t="s">
        <v>83</v>
      </c>
      <c r="E513" s="2">
        <v>45972</v>
      </c>
      <c r="F513" s="2" t="str">
        <f>TEXT(Table1[[#This Row],[Order Date]],"YYYY")</f>
        <v>2025</v>
      </c>
      <c r="G513" s="2" t="str">
        <f>TEXT(Table1[[#This Row],[Order Date]],"MMM")</f>
        <v>Nov</v>
      </c>
      <c r="H513" s="2" t="str">
        <f>TEXT(Table1[[#This Row],[Order Date]],"DDD")</f>
        <v>Tue</v>
      </c>
      <c r="I513" s="1">
        <v>45987</v>
      </c>
      <c r="J513" s="4">
        <f>_xlfn.DAYS(Table1[[#This Row],[Delivered Date]],Table1[[#This Row],[Order Date]])</f>
        <v>15</v>
      </c>
      <c r="K513" s="3">
        <v>250</v>
      </c>
      <c r="L513">
        <v>6</v>
      </c>
      <c r="M513" s="3">
        <f>Table1[[#This Row],[Quantity]]*Table1[[#This Row],[Unit Price]]</f>
        <v>1500</v>
      </c>
      <c r="N513" s="3">
        <f>Table1[[#This Row],[Revenue]]*Table1[[#This Row],[Cost Percentage]]</f>
        <v>1200</v>
      </c>
      <c r="O513" s="3">
        <f>Table1[[#This Row],[Revenue]]-Table1[[#This Row],[Cost]]</f>
        <v>300</v>
      </c>
      <c r="P513" s="3">
        <f>_xlfn.XLOOKUP(Table1[[#This Row],[Product Name]],cost[Product Name],cost[Cost Percentage])</f>
        <v>0.8</v>
      </c>
      <c r="Q513" t="s">
        <v>28</v>
      </c>
      <c r="R513" t="s">
        <v>550</v>
      </c>
      <c r="S513" t="s">
        <v>29</v>
      </c>
    </row>
    <row r="514" spans="1:19" x14ac:dyDescent="0.35">
      <c r="A514">
        <v>513</v>
      </c>
      <c r="B514" t="s">
        <v>80</v>
      </c>
      <c r="C514" t="s">
        <v>12</v>
      </c>
      <c r="D514" t="s">
        <v>58</v>
      </c>
      <c r="E514" s="2">
        <v>45693</v>
      </c>
      <c r="F514" s="2" t="str">
        <f>TEXT(Table1[[#This Row],[Order Date]],"YYYY")</f>
        <v>2025</v>
      </c>
      <c r="G514" s="2" t="str">
        <f>TEXT(Table1[[#This Row],[Order Date]],"MMM")</f>
        <v>Feb</v>
      </c>
      <c r="H514" s="2" t="str">
        <f>TEXT(Table1[[#This Row],[Order Date]],"DDD")</f>
        <v>Wed</v>
      </c>
      <c r="I514" s="1">
        <v>45694</v>
      </c>
      <c r="J514" s="4">
        <f>_xlfn.DAYS(Table1[[#This Row],[Delivered Date]],Table1[[#This Row],[Order Date]])</f>
        <v>1</v>
      </c>
      <c r="K514" s="3">
        <v>572</v>
      </c>
      <c r="L514">
        <v>4</v>
      </c>
      <c r="M514" s="3">
        <f>Table1[[#This Row],[Quantity]]*Table1[[#This Row],[Unit Price]]</f>
        <v>2288</v>
      </c>
      <c r="N514" s="3">
        <f>Table1[[#This Row],[Revenue]]*Table1[[#This Row],[Cost Percentage]]</f>
        <v>1944.8</v>
      </c>
      <c r="O514" s="3">
        <f>Table1[[#This Row],[Revenue]]-Table1[[#This Row],[Cost]]</f>
        <v>343.20000000000005</v>
      </c>
      <c r="P514" s="3">
        <f>_xlfn.XLOOKUP(Table1[[#This Row],[Product Name]],cost[Product Name],cost[Cost Percentage])</f>
        <v>0.85</v>
      </c>
      <c r="Q514" t="s">
        <v>14</v>
      </c>
      <c r="R514" t="s">
        <v>550</v>
      </c>
      <c r="S514" t="s">
        <v>29</v>
      </c>
    </row>
    <row r="515" spans="1:19" x14ac:dyDescent="0.35">
      <c r="A515">
        <v>514</v>
      </c>
      <c r="B515" t="s">
        <v>81</v>
      </c>
      <c r="C515" t="s">
        <v>31</v>
      </c>
      <c r="D515" t="s">
        <v>42</v>
      </c>
      <c r="E515" s="2">
        <v>45678</v>
      </c>
      <c r="F515" s="2" t="str">
        <f>TEXT(Table1[[#This Row],[Order Date]],"YYYY")</f>
        <v>2025</v>
      </c>
      <c r="G515" s="2" t="str">
        <f>TEXT(Table1[[#This Row],[Order Date]],"MMM")</f>
        <v>Jan</v>
      </c>
      <c r="H515" s="2" t="str">
        <f>TEXT(Table1[[#This Row],[Order Date]],"DDD")</f>
        <v>Tue</v>
      </c>
      <c r="I515" s="1">
        <v>45692</v>
      </c>
      <c r="J515" s="4">
        <f>_xlfn.DAYS(Table1[[#This Row],[Delivered Date]],Table1[[#This Row],[Order Date]])</f>
        <v>14</v>
      </c>
      <c r="K515" s="3">
        <v>849</v>
      </c>
      <c r="L515">
        <v>8</v>
      </c>
      <c r="M515" s="3">
        <f>Table1[[#This Row],[Quantity]]*Table1[[#This Row],[Unit Price]]</f>
        <v>6792</v>
      </c>
      <c r="N515" s="3">
        <f>Table1[[#This Row],[Revenue]]*Table1[[#This Row],[Cost Percentage]]</f>
        <v>4414.8</v>
      </c>
      <c r="O515" s="3">
        <f>Table1[[#This Row],[Revenue]]-Table1[[#This Row],[Cost]]</f>
        <v>2377.1999999999998</v>
      </c>
      <c r="P515" s="3">
        <f>_xlfn.XLOOKUP(Table1[[#This Row],[Product Name]],cost[Product Name],cost[Cost Percentage])</f>
        <v>0.65</v>
      </c>
      <c r="Q515" t="s">
        <v>28</v>
      </c>
      <c r="R515" t="s">
        <v>551</v>
      </c>
      <c r="S515" t="s">
        <v>19</v>
      </c>
    </row>
    <row r="516" spans="1:19" x14ac:dyDescent="0.35">
      <c r="A516">
        <v>515</v>
      </c>
      <c r="B516" t="s">
        <v>82</v>
      </c>
      <c r="C516" t="s">
        <v>24</v>
      </c>
      <c r="D516" t="s">
        <v>25</v>
      </c>
      <c r="E516" s="2">
        <v>45733</v>
      </c>
      <c r="F516" s="2" t="str">
        <f>TEXT(Table1[[#This Row],[Order Date]],"YYYY")</f>
        <v>2025</v>
      </c>
      <c r="G516" s="2" t="str">
        <f>TEXT(Table1[[#This Row],[Order Date]],"MMM")</f>
        <v>Mar</v>
      </c>
      <c r="H516" s="2" t="str">
        <f>TEXT(Table1[[#This Row],[Order Date]],"DDD")</f>
        <v>Mon</v>
      </c>
      <c r="I516" s="1">
        <v>45736</v>
      </c>
      <c r="J516" s="4">
        <f>_xlfn.DAYS(Table1[[#This Row],[Delivered Date]],Table1[[#This Row],[Order Date]])</f>
        <v>3</v>
      </c>
      <c r="K516" s="3">
        <v>858</v>
      </c>
      <c r="L516">
        <v>8</v>
      </c>
      <c r="M516" s="3">
        <f>Table1[[#This Row],[Quantity]]*Table1[[#This Row],[Unit Price]]</f>
        <v>6864</v>
      </c>
      <c r="N516" s="3">
        <f>Table1[[#This Row],[Revenue]]*Table1[[#This Row],[Cost Percentage]]</f>
        <v>3775.2000000000003</v>
      </c>
      <c r="O516" s="3">
        <f>Table1[[#This Row],[Revenue]]-Table1[[#This Row],[Cost]]</f>
        <v>3088.7999999999997</v>
      </c>
      <c r="P516" s="3">
        <f>_xlfn.XLOOKUP(Table1[[#This Row],[Product Name]],cost[Product Name],cost[Cost Percentage])</f>
        <v>0.55000000000000004</v>
      </c>
      <c r="Q516" t="s">
        <v>28</v>
      </c>
      <c r="R516" t="s">
        <v>547</v>
      </c>
      <c r="S516" t="s">
        <v>19</v>
      </c>
    </row>
    <row r="517" spans="1:19" x14ac:dyDescent="0.35">
      <c r="A517">
        <v>516</v>
      </c>
      <c r="B517" t="s">
        <v>84</v>
      </c>
      <c r="C517" t="s">
        <v>17</v>
      </c>
      <c r="D517" t="s">
        <v>44</v>
      </c>
      <c r="E517" s="2">
        <v>45844</v>
      </c>
      <c r="F517" s="2" t="str">
        <f>TEXT(Table1[[#This Row],[Order Date]],"YYYY")</f>
        <v>2025</v>
      </c>
      <c r="G517" s="2" t="str">
        <f>TEXT(Table1[[#This Row],[Order Date]],"MMM")</f>
        <v>Jul</v>
      </c>
      <c r="H517" s="2" t="str">
        <f>TEXT(Table1[[#This Row],[Order Date]],"DDD")</f>
        <v>Sun</v>
      </c>
      <c r="I517" s="1">
        <v>45852</v>
      </c>
      <c r="J517" s="4">
        <f>_xlfn.DAYS(Table1[[#This Row],[Delivered Date]],Table1[[#This Row],[Order Date]])</f>
        <v>8</v>
      </c>
      <c r="K517" s="3">
        <v>256</v>
      </c>
      <c r="L517">
        <v>1</v>
      </c>
      <c r="M517" s="3">
        <f>Table1[[#This Row],[Quantity]]*Table1[[#This Row],[Unit Price]]</f>
        <v>256</v>
      </c>
      <c r="N517" s="3">
        <f>Table1[[#This Row],[Revenue]]*Table1[[#This Row],[Cost Percentage]]</f>
        <v>153.6</v>
      </c>
      <c r="O517" s="3">
        <f>Table1[[#This Row],[Revenue]]-Table1[[#This Row],[Cost]]</f>
        <v>102.4</v>
      </c>
      <c r="P517" s="3">
        <f>_xlfn.XLOOKUP(Table1[[#This Row],[Product Name]],cost[Product Name],cost[Cost Percentage])</f>
        <v>0.6</v>
      </c>
      <c r="Q517" t="s">
        <v>14</v>
      </c>
      <c r="R517" t="s">
        <v>33</v>
      </c>
      <c r="S517" t="s">
        <v>46</v>
      </c>
    </row>
    <row r="518" spans="1:19" x14ac:dyDescent="0.35">
      <c r="A518">
        <v>517</v>
      </c>
      <c r="B518" t="s">
        <v>85</v>
      </c>
      <c r="C518" t="s">
        <v>12</v>
      </c>
      <c r="D518" t="s">
        <v>13</v>
      </c>
      <c r="E518" s="2">
        <v>45799</v>
      </c>
      <c r="F518" s="2" t="str">
        <f>TEXT(Table1[[#This Row],[Order Date]],"YYYY")</f>
        <v>2025</v>
      </c>
      <c r="G518" s="2" t="str">
        <f>TEXT(Table1[[#This Row],[Order Date]],"MMM")</f>
        <v>May</v>
      </c>
      <c r="H518" s="2" t="str">
        <f>TEXT(Table1[[#This Row],[Order Date]],"DDD")</f>
        <v>Thu</v>
      </c>
      <c r="I518" s="1">
        <v>45806</v>
      </c>
      <c r="J518" s="4">
        <f>_xlfn.DAYS(Table1[[#This Row],[Delivered Date]],Table1[[#This Row],[Order Date]])</f>
        <v>7</v>
      </c>
      <c r="K518" s="3">
        <v>453</v>
      </c>
      <c r="L518">
        <v>8</v>
      </c>
      <c r="M518" s="3">
        <f>Table1[[#This Row],[Quantity]]*Table1[[#This Row],[Unit Price]]</f>
        <v>3624</v>
      </c>
      <c r="N518" s="3">
        <f>Table1[[#This Row],[Revenue]]*Table1[[#This Row],[Cost Percentage]]</f>
        <v>2718</v>
      </c>
      <c r="O518" s="3">
        <f>Table1[[#This Row],[Revenue]]-Table1[[#This Row],[Cost]]</f>
        <v>906</v>
      </c>
      <c r="P518" s="3">
        <f>_xlfn.XLOOKUP(Table1[[#This Row],[Product Name]],cost[Product Name],cost[Cost Percentage])</f>
        <v>0.75</v>
      </c>
      <c r="Q518" t="s">
        <v>28</v>
      </c>
      <c r="R518" t="s">
        <v>549</v>
      </c>
      <c r="S518" t="s">
        <v>19</v>
      </c>
    </row>
    <row r="519" spans="1:19" x14ac:dyDescent="0.35">
      <c r="A519">
        <v>518</v>
      </c>
      <c r="B519" t="s">
        <v>86</v>
      </c>
      <c r="C519" t="s">
        <v>24</v>
      </c>
      <c r="D519" t="s">
        <v>25</v>
      </c>
      <c r="E519" s="2">
        <v>45822</v>
      </c>
      <c r="F519" s="2" t="str">
        <f>TEXT(Table1[[#This Row],[Order Date]],"YYYY")</f>
        <v>2025</v>
      </c>
      <c r="G519" s="2" t="str">
        <f>TEXT(Table1[[#This Row],[Order Date]],"MMM")</f>
        <v>Jun</v>
      </c>
      <c r="H519" s="2" t="str">
        <f>TEXT(Table1[[#This Row],[Order Date]],"DDD")</f>
        <v>Sat</v>
      </c>
      <c r="I519" s="1">
        <v>45836</v>
      </c>
      <c r="J519" s="4">
        <f>_xlfn.DAYS(Table1[[#This Row],[Delivered Date]],Table1[[#This Row],[Order Date]])</f>
        <v>14</v>
      </c>
      <c r="K519" s="3">
        <v>218</v>
      </c>
      <c r="L519">
        <v>6</v>
      </c>
      <c r="M519" s="3">
        <f>Table1[[#This Row],[Quantity]]*Table1[[#This Row],[Unit Price]]</f>
        <v>1308</v>
      </c>
      <c r="N519" s="3">
        <f>Table1[[#This Row],[Revenue]]*Table1[[#This Row],[Cost Percentage]]</f>
        <v>719.40000000000009</v>
      </c>
      <c r="O519" s="3">
        <f>Table1[[#This Row],[Revenue]]-Table1[[#This Row],[Cost]]</f>
        <v>588.59999999999991</v>
      </c>
      <c r="P519" s="3">
        <f>_xlfn.XLOOKUP(Table1[[#This Row],[Product Name]],cost[Product Name],cost[Cost Percentage])</f>
        <v>0.55000000000000004</v>
      </c>
      <c r="Q519" t="s">
        <v>28</v>
      </c>
      <c r="R519" t="s">
        <v>33</v>
      </c>
      <c r="S519" t="s">
        <v>15</v>
      </c>
    </row>
    <row r="520" spans="1:19" x14ac:dyDescent="0.35">
      <c r="A520">
        <v>519</v>
      </c>
      <c r="B520" t="s">
        <v>87</v>
      </c>
      <c r="C520" t="s">
        <v>17</v>
      </c>
      <c r="D520" t="s">
        <v>44</v>
      </c>
      <c r="E520" s="2">
        <v>46009</v>
      </c>
      <c r="F520" s="2" t="str">
        <f>TEXT(Table1[[#This Row],[Order Date]],"YYYY")</f>
        <v>2025</v>
      </c>
      <c r="G520" s="2" t="str">
        <f>TEXT(Table1[[#This Row],[Order Date]],"MMM")</f>
        <v>Dec</v>
      </c>
      <c r="H520" s="2" t="str">
        <f>TEXT(Table1[[#This Row],[Order Date]],"DDD")</f>
        <v>Thu</v>
      </c>
      <c r="I520" s="1">
        <v>46018</v>
      </c>
      <c r="J520" s="4">
        <f>_xlfn.DAYS(Table1[[#This Row],[Delivered Date]],Table1[[#This Row],[Order Date]])</f>
        <v>9</v>
      </c>
      <c r="K520" s="3">
        <v>481</v>
      </c>
      <c r="L520">
        <v>7</v>
      </c>
      <c r="M520" s="3">
        <f>Table1[[#This Row],[Quantity]]*Table1[[#This Row],[Unit Price]]</f>
        <v>3367</v>
      </c>
      <c r="N520" s="3">
        <f>Table1[[#This Row],[Revenue]]*Table1[[#This Row],[Cost Percentage]]</f>
        <v>2020.1999999999998</v>
      </c>
      <c r="O520" s="3">
        <f>Table1[[#This Row],[Revenue]]-Table1[[#This Row],[Cost]]</f>
        <v>1346.8000000000002</v>
      </c>
      <c r="P520" s="3">
        <f>_xlfn.XLOOKUP(Table1[[#This Row],[Product Name]],cost[Product Name],cost[Cost Percentage])</f>
        <v>0.6</v>
      </c>
      <c r="Q520" t="s">
        <v>28</v>
      </c>
      <c r="R520" t="s">
        <v>549</v>
      </c>
      <c r="S520" t="s">
        <v>46</v>
      </c>
    </row>
    <row r="521" spans="1:19" x14ac:dyDescent="0.35">
      <c r="A521">
        <v>520</v>
      </c>
      <c r="B521" t="s">
        <v>88</v>
      </c>
      <c r="C521" t="s">
        <v>21</v>
      </c>
      <c r="D521" t="s">
        <v>22</v>
      </c>
      <c r="E521" s="2">
        <v>45756</v>
      </c>
      <c r="F521" s="2" t="str">
        <f>TEXT(Table1[[#This Row],[Order Date]],"YYYY")</f>
        <v>2025</v>
      </c>
      <c r="G521" s="2" t="str">
        <f>TEXT(Table1[[#This Row],[Order Date]],"MMM")</f>
        <v>Apr</v>
      </c>
      <c r="H521" s="2" t="str">
        <f>TEXT(Table1[[#This Row],[Order Date]],"DDD")</f>
        <v>Wed</v>
      </c>
      <c r="I521" s="1">
        <v>45764</v>
      </c>
      <c r="J521" s="4">
        <f>_xlfn.DAYS(Table1[[#This Row],[Delivered Date]],Table1[[#This Row],[Order Date]])</f>
        <v>8</v>
      </c>
      <c r="K521" s="3">
        <v>420</v>
      </c>
      <c r="L521">
        <v>1</v>
      </c>
      <c r="M521" s="3">
        <f>Table1[[#This Row],[Quantity]]*Table1[[#This Row],[Unit Price]]</f>
        <v>420</v>
      </c>
      <c r="N521" s="3">
        <f>Table1[[#This Row],[Revenue]]*Table1[[#This Row],[Cost Percentage]]</f>
        <v>315</v>
      </c>
      <c r="O521" s="3">
        <f>Table1[[#This Row],[Revenue]]-Table1[[#This Row],[Cost]]</f>
        <v>105</v>
      </c>
      <c r="P521" s="3">
        <f>_xlfn.XLOOKUP(Table1[[#This Row],[Product Name]],cost[Product Name],cost[Cost Percentage])</f>
        <v>0.75</v>
      </c>
      <c r="Q521" t="s">
        <v>14</v>
      </c>
      <c r="R521" t="s">
        <v>550</v>
      </c>
      <c r="S521" t="s">
        <v>29</v>
      </c>
    </row>
    <row r="522" spans="1:19" x14ac:dyDescent="0.35">
      <c r="A522">
        <v>521</v>
      </c>
      <c r="B522" t="s">
        <v>89</v>
      </c>
      <c r="C522" t="s">
        <v>17</v>
      </c>
      <c r="D522" t="s">
        <v>18</v>
      </c>
      <c r="E522" s="2">
        <v>45871</v>
      </c>
      <c r="F522" s="2" t="str">
        <f>TEXT(Table1[[#This Row],[Order Date]],"YYYY")</f>
        <v>2025</v>
      </c>
      <c r="G522" s="2" t="str">
        <f>TEXT(Table1[[#This Row],[Order Date]],"MMM")</f>
        <v>Aug</v>
      </c>
      <c r="H522" s="2" t="str">
        <f>TEXT(Table1[[#This Row],[Order Date]],"DDD")</f>
        <v>Sat</v>
      </c>
      <c r="I522" s="1">
        <v>45875</v>
      </c>
      <c r="J522" s="4">
        <f>_xlfn.DAYS(Table1[[#This Row],[Delivered Date]],Table1[[#This Row],[Order Date]])</f>
        <v>4</v>
      </c>
      <c r="K522" s="3">
        <v>98</v>
      </c>
      <c r="L522">
        <v>1</v>
      </c>
      <c r="M522" s="3">
        <f>Table1[[#This Row],[Quantity]]*Table1[[#This Row],[Unit Price]]</f>
        <v>98</v>
      </c>
      <c r="N522" s="3">
        <f>Table1[[#This Row],[Revenue]]*Table1[[#This Row],[Cost Percentage]]</f>
        <v>49</v>
      </c>
      <c r="O522" s="3">
        <f>Table1[[#This Row],[Revenue]]-Table1[[#This Row],[Cost]]</f>
        <v>49</v>
      </c>
      <c r="P522" s="3">
        <f>_xlfn.XLOOKUP(Table1[[#This Row],[Product Name]],cost[Product Name],cost[Cost Percentage])</f>
        <v>0.5</v>
      </c>
      <c r="Q522" t="s">
        <v>28</v>
      </c>
      <c r="R522" t="s">
        <v>550</v>
      </c>
      <c r="S522" t="s">
        <v>46</v>
      </c>
    </row>
    <row r="523" spans="1:19" x14ac:dyDescent="0.35">
      <c r="A523">
        <v>522</v>
      </c>
      <c r="B523" t="s">
        <v>90</v>
      </c>
      <c r="C523" t="s">
        <v>31</v>
      </c>
      <c r="D523" t="s">
        <v>76</v>
      </c>
      <c r="E523" s="2">
        <v>45714</v>
      </c>
      <c r="F523" s="2" t="str">
        <f>TEXT(Table1[[#This Row],[Order Date]],"YYYY")</f>
        <v>2025</v>
      </c>
      <c r="G523" s="2" t="str">
        <f>TEXT(Table1[[#This Row],[Order Date]],"MMM")</f>
        <v>Feb</v>
      </c>
      <c r="H523" s="2" t="str">
        <f>TEXT(Table1[[#This Row],[Order Date]],"DDD")</f>
        <v>Wed</v>
      </c>
      <c r="I523" s="1">
        <v>45721</v>
      </c>
      <c r="J523" s="4">
        <f>_xlfn.DAYS(Table1[[#This Row],[Delivered Date]],Table1[[#This Row],[Order Date]])</f>
        <v>7</v>
      </c>
      <c r="K523" s="3">
        <v>444</v>
      </c>
      <c r="L523">
        <v>1</v>
      </c>
      <c r="M523" s="3">
        <f>Table1[[#This Row],[Quantity]]*Table1[[#This Row],[Unit Price]]</f>
        <v>444</v>
      </c>
      <c r="N523" s="3">
        <f>Table1[[#This Row],[Revenue]]*Table1[[#This Row],[Cost Percentage]]</f>
        <v>333</v>
      </c>
      <c r="O523" s="3">
        <f>Table1[[#This Row],[Revenue]]-Table1[[#This Row],[Cost]]</f>
        <v>111</v>
      </c>
      <c r="P523" s="3">
        <f>_xlfn.XLOOKUP(Table1[[#This Row],[Product Name]],cost[Product Name],cost[Cost Percentage])</f>
        <v>0.75</v>
      </c>
      <c r="Q523" t="s">
        <v>28</v>
      </c>
      <c r="R523" t="s">
        <v>550</v>
      </c>
      <c r="S523" t="s">
        <v>15</v>
      </c>
    </row>
    <row r="524" spans="1:19" x14ac:dyDescent="0.35">
      <c r="A524">
        <v>523</v>
      </c>
      <c r="B524" t="s">
        <v>91</v>
      </c>
      <c r="C524" t="s">
        <v>17</v>
      </c>
      <c r="D524" t="s">
        <v>64</v>
      </c>
      <c r="E524" s="2">
        <v>45995</v>
      </c>
      <c r="F524" s="2" t="str">
        <f>TEXT(Table1[[#This Row],[Order Date]],"YYYY")</f>
        <v>2025</v>
      </c>
      <c r="G524" s="2" t="str">
        <f>TEXT(Table1[[#This Row],[Order Date]],"MMM")</f>
        <v>Dec</v>
      </c>
      <c r="H524" s="2" t="str">
        <f>TEXT(Table1[[#This Row],[Order Date]],"DDD")</f>
        <v>Thu</v>
      </c>
      <c r="I524" s="1">
        <v>46001</v>
      </c>
      <c r="J524" s="4">
        <f>_xlfn.DAYS(Table1[[#This Row],[Delivered Date]],Table1[[#This Row],[Order Date]])</f>
        <v>6</v>
      </c>
      <c r="K524" s="3">
        <v>858</v>
      </c>
      <c r="L524">
        <v>5</v>
      </c>
      <c r="M524" s="3">
        <f>Table1[[#This Row],[Quantity]]*Table1[[#This Row],[Unit Price]]</f>
        <v>4290</v>
      </c>
      <c r="N524" s="3">
        <f>Table1[[#This Row],[Revenue]]*Table1[[#This Row],[Cost Percentage]]</f>
        <v>2145</v>
      </c>
      <c r="O524" s="3">
        <f>Table1[[#This Row],[Revenue]]-Table1[[#This Row],[Cost]]</f>
        <v>2145</v>
      </c>
      <c r="P524" s="3">
        <f>_xlfn.XLOOKUP(Table1[[#This Row],[Product Name]],cost[Product Name],cost[Cost Percentage])</f>
        <v>0.5</v>
      </c>
      <c r="Q524" t="s">
        <v>14</v>
      </c>
      <c r="R524" t="s">
        <v>549</v>
      </c>
      <c r="S524" t="s">
        <v>46</v>
      </c>
    </row>
    <row r="525" spans="1:19" x14ac:dyDescent="0.35">
      <c r="A525">
        <v>524</v>
      </c>
      <c r="B525" t="s">
        <v>92</v>
      </c>
      <c r="C525" t="s">
        <v>17</v>
      </c>
      <c r="D525" t="s">
        <v>56</v>
      </c>
      <c r="E525" s="2">
        <v>45905</v>
      </c>
      <c r="F525" s="2" t="str">
        <f>TEXT(Table1[[#This Row],[Order Date]],"YYYY")</f>
        <v>2025</v>
      </c>
      <c r="G525" s="2" t="str">
        <f>TEXT(Table1[[#This Row],[Order Date]],"MMM")</f>
        <v>Sep</v>
      </c>
      <c r="H525" s="2" t="str">
        <f>TEXT(Table1[[#This Row],[Order Date]],"DDD")</f>
        <v>Fri</v>
      </c>
      <c r="I525" s="1">
        <v>45915</v>
      </c>
      <c r="J525" s="4">
        <f>_xlfn.DAYS(Table1[[#This Row],[Delivered Date]],Table1[[#This Row],[Order Date]])</f>
        <v>10</v>
      </c>
      <c r="K525" s="3">
        <v>914</v>
      </c>
      <c r="L525">
        <v>6</v>
      </c>
      <c r="M525" s="3">
        <f>Table1[[#This Row],[Quantity]]*Table1[[#This Row],[Unit Price]]</f>
        <v>5484</v>
      </c>
      <c r="N525" s="3">
        <f>Table1[[#This Row],[Revenue]]*Table1[[#This Row],[Cost Percentage]]</f>
        <v>3016.2000000000003</v>
      </c>
      <c r="O525" s="3">
        <f>Table1[[#This Row],[Revenue]]-Table1[[#This Row],[Cost]]</f>
        <v>2467.7999999999997</v>
      </c>
      <c r="P525" s="3">
        <f>_xlfn.XLOOKUP(Table1[[#This Row],[Product Name]],cost[Product Name],cost[Cost Percentage])</f>
        <v>0.55000000000000004</v>
      </c>
      <c r="Q525" t="s">
        <v>14</v>
      </c>
      <c r="R525" t="s">
        <v>551</v>
      </c>
      <c r="S525" t="s">
        <v>46</v>
      </c>
    </row>
    <row r="526" spans="1:19" x14ac:dyDescent="0.35">
      <c r="A526">
        <v>525</v>
      </c>
      <c r="B526" t="s">
        <v>93</v>
      </c>
      <c r="C526" t="s">
        <v>12</v>
      </c>
      <c r="D526" t="s">
        <v>58</v>
      </c>
      <c r="E526" s="2">
        <v>45935</v>
      </c>
      <c r="F526" s="2" t="str">
        <f>TEXT(Table1[[#This Row],[Order Date]],"YYYY")</f>
        <v>2025</v>
      </c>
      <c r="G526" s="2" t="str">
        <f>TEXT(Table1[[#This Row],[Order Date]],"MMM")</f>
        <v>Oct</v>
      </c>
      <c r="H526" s="2" t="str">
        <f>TEXT(Table1[[#This Row],[Order Date]],"DDD")</f>
        <v>Sun</v>
      </c>
      <c r="I526" s="1">
        <v>45949</v>
      </c>
      <c r="J526" s="4">
        <f>_xlfn.DAYS(Table1[[#This Row],[Delivered Date]],Table1[[#This Row],[Order Date]])</f>
        <v>14</v>
      </c>
      <c r="K526" s="3">
        <v>163</v>
      </c>
      <c r="L526">
        <v>5</v>
      </c>
      <c r="M526" s="3">
        <f>Table1[[#This Row],[Quantity]]*Table1[[#This Row],[Unit Price]]</f>
        <v>815</v>
      </c>
      <c r="N526" s="3">
        <f>Table1[[#This Row],[Revenue]]*Table1[[#This Row],[Cost Percentage]]</f>
        <v>692.75</v>
      </c>
      <c r="O526" s="3">
        <f>Table1[[#This Row],[Revenue]]-Table1[[#This Row],[Cost]]</f>
        <v>122.25</v>
      </c>
      <c r="P526" s="3">
        <f>_xlfn.XLOOKUP(Table1[[#This Row],[Product Name]],cost[Product Name],cost[Cost Percentage])</f>
        <v>0.85</v>
      </c>
      <c r="Q526" t="s">
        <v>28</v>
      </c>
      <c r="R526" t="s">
        <v>550</v>
      </c>
      <c r="S526" t="s">
        <v>15</v>
      </c>
    </row>
    <row r="527" spans="1:19" x14ac:dyDescent="0.35">
      <c r="A527">
        <v>526</v>
      </c>
      <c r="B527" t="s">
        <v>94</v>
      </c>
      <c r="C527" t="s">
        <v>24</v>
      </c>
      <c r="D527" t="s">
        <v>70</v>
      </c>
      <c r="E527" s="2">
        <v>45986</v>
      </c>
      <c r="F527" s="2" t="str">
        <f>TEXT(Table1[[#This Row],[Order Date]],"YYYY")</f>
        <v>2025</v>
      </c>
      <c r="G527" s="2" t="str">
        <f>TEXT(Table1[[#This Row],[Order Date]],"MMM")</f>
        <v>Nov</v>
      </c>
      <c r="H527" s="2" t="str">
        <f>TEXT(Table1[[#This Row],[Order Date]],"DDD")</f>
        <v>Tue</v>
      </c>
      <c r="I527" s="1">
        <v>45996</v>
      </c>
      <c r="J527" s="4">
        <f>_xlfn.DAYS(Table1[[#This Row],[Delivered Date]],Table1[[#This Row],[Order Date]])</f>
        <v>10</v>
      </c>
      <c r="K527" s="3">
        <v>811</v>
      </c>
      <c r="L527">
        <v>9</v>
      </c>
      <c r="M527" s="3">
        <f>Table1[[#This Row],[Quantity]]*Table1[[#This Row],[Unit Price]]</f>
        <v>7299</v>
      </c>
      <c r="N527" s="3">
        <f>Table1[[#This Row],[Revenue]]*Table1[[#This Row],[Cost Percentage]]</f>
        <v>4014.4500000000003</v>
      </c>
      <c r="O527" s="3">
        <f>Table1[[#This Row],[Revenue]]-Table1[[#This Row],[Cost]]</f>
        <v>3284.5499999999997</v>
      </c>
      <c r="P527" s="3">
        <f>_xlfn.XLOOKUP(Table1[[#This Row],[Product Name]],cost[Product Name],cost[Cost Percentage])</f>
        <v>0.55000000000000004</v>
      </c>
      <c r="Q527" t="s">
        <v>28</v>
      </c>
      <c r="R527" t="s">
        <v>551</v>
      </c>
      <c r="S527" t="s">
        <v>29</v>
      </c>
    </row>
    <row r="528" spans="1:19" x14ac:dyDescent="0.35">
      <c r="A528">
        <v>527</v>
      </c>
      <c r="B528" t="s">
        <v>95</v>
      </c>
      <c r="C528" t="s">
        <v>24</v>
      </c>
      <c r="D528" t="s">
        <v>25</v>
      </c>
      <c r="E528" s="2">
        <v>45966</v>
      </c>
      <c r="F528" s="2" t="str">
        <f>TEXT(Table1[[#This Row],[Order Date]],"YYYY")</f>
        <v>2025</v>
      </c>
      <c r="G528" s="2" t="str">
        <f>TEXT(Table1[[#This Row],[Order Date]],"MMM")</f>
        <v>Nov</v>
      </c>
      <c r="H528" s="2" t="str">
        <f>TEXT(Table1[[#This Row],[Order Date]],"DDD")</f>
        <v>Wed</v>
      </c>
      <c r="I528" s="1">
        <v>45968</v>
      </c>
      <c r="J528" s="4">
        <f>_xlfn.DAYS(Table1[[#This Row],[Delivered Date]],Table1[[#This Row],[Order Date]])</f>
        <v>2</v>
      </c>
      <c r="K528" s="3">
        <v>828</v>
      </c>
      <c r="L528">
        <v>9</v>
      </c>
      <c r="M528" s="3">
        <f>Table1[[#This Row],[Quantity]]*Table1[[#This Row],[Unit Price]]</f>
        <v>7452</v>
      </c>
      <c r="N528" s="3">
        <f>Table1[[#This Row],[Revenue]]*Table1[[#This Row],[Cost Percentage]]</f>
        <v>4098.6000000000004</v>
      </c>
      <c r="O528" s="3">
        <f>Table1[[#This Row],[Revenue]]-Table1[[#This Row],[Cost]]</f>
        <v>3353.3999999999996</v>
      </c>
      <c r="P528" s="3">
        <f>_xlfn.XLOOKUP(Table1[[#This Row],[Product Name]],cost[Product Name],cost[Cost Percentage])</f>
        <v>0.55000000000000004</v>
      </c>
      <c r="Q528" t="s">
        <v>14</v>
      </c>
      <c r="R528" t="s">
        <v>549</v>
      </c>
      <c r="S528" t="s">
        <v>19</v>
      </c>
    </row>
    <row r="529" spans="1:19" x14ac:dyDescent="0.35">
      <c r="A529">
        <v>528</v>
      </c>
      <c r="B529" t="s">
        <v>97</v>
      </c>
      <c r="C529" t="s">
        <v>31</v>
      </c>
      <c r="D529" t="s">
        <v>50</v>
      </c>
      <c r="E529" s="2">
        <v>45706</v>
      </c>
      <c r="F529" s="2" t="str">
        <f>TEXT(Table1[[#This Row],[Order Date]],"YYYY")</f>
        <v>2025</v>
      </c>
      <c r="G529" s="2" t="str">
        <f>TEXT(Table1[[#This Row],[Order Date]],"MMM")</f>
        <v>Feb</v>
      </c>
      <c r="H529" s="2" t="str">
        <f>TEXT(Table1[[#This Row],[Order Date]],"DDD")</f>
        <v>Tue</v>
      </c>
      <c r="I529" s="1">
        <v>45712</v>
      </c>
      <c r="J529" s="4">
        <f>_xlfn.DAYS(Table1[[#This Row],[Delivered Date]],Table1[[#This Row],[Order Date]])</f>
        <v>6</v>
      </c>
      <c r="K529" s="3">
        <v>745</v>
      </c>
      <c r="L529">
        <v>8</v>
      </c>
      <c r="M529" s="3">
        <f>Table1[[#This Row],[Quantity]]*Table1[[#This Row],[Unit Price]]</f>
        <v>5960</v>
      </c>
      <c r="N529" s="3">
        <f>Table1[[#This Row],[Revenue]]*Table1[[#This Row],[Cost Percentage]]</f>
        <v>4172</v>
      </c>
      <c r="O529" s="3">
        <f>Table1[[#This Row],[Revenue]]-Table1[[#This Row],[Cost]]</f>
        <v>1788</v>
      </c>
      <c r="P529" s="3">
        <f>_xlfn.XLOOKUP(Table1[[#This Row],[Product Name]],cost[Product Name],cost[Cost Percentage])</f>
        <v>0.7</v>
      </c>
      <c r="Q529" t="s">
        <v>28</v>
      </c>
      <c r="R529" t="s">
        <v>33</v>
      </c>
      <c r="S529" t="s">
        <v>29</v>
      </c>
    </row>
    <row r="530" spans="1:19" x14ac:dyDescent="0.35">
      <c r="A530">
        <v>529</v>
      </c>
      <c r="B530" t="s">
        <v>98</v>
      </c>
      <c r="C530" t="s">
        <v>17</v>
      </c>
      <c r="D530" t="s">
        <v>56</v>
      </c>
      <c r="E530" s="2">
        <v>45904</v>
      </c>
      <c r="F530" s="2" t="str">
        <f>TEXT(Table1[[#This Row],[Order Date]],"YYYY")</f>
        <v>2025</v>
      </c>
      <c r="G530" s="2" t="str">
        <f>TEXT(Table1[[#This Row],[Order Date]],"MMM")</f>
        <v>Sep</v>
      </c>
      <c r="H530" s="2" t="str">
        <f>TEXT(Table1[[#This Row],[Order Date]],"DDD")</f>
        <v>Thu</v>
      </c>
      <c r="I530" s="1">
        <v>45910</v>
      </c>
      <c r="J530" s="4">
        <f>_xlfn.DAYS(Table1[[#This Row],[Delivered Date]],Table1[[#This Row],[Order Date]])</f>
        <v>6</v>
      </c>
      <c r="K530" s="3">
        <v>238</v>
      </c>
      <c r="L530">
        <v>7</v>
      </c>
      <c r="M530" s="3">
        <f>Table1[[#This Row],[Quantity]]*Table1[[#This Row],[Unit Price]]</f>
        <v>1666</v>
      </c>
      <c r="N530" s="3">
        <f>Table1[[#This Row],[Revenue]]*Table1[[#This Row],[Cost Percentage]]</f>
        <v>916.30000000000007</v>
      </c>
      <c r="O530" s="3">
        <f>Table1[[#This Row],[Revenue]]-Table1[[#This Row],[Cost]]</f>
        <v>749.69999999999993</v>
      </c>
      <c r="P530" s="3">
        <f>_xlfn.XLOOKUP(Table1[[#This Row],[Product Name]],cost[Product Name],cost[Cost Percentage])</f>
        <v>0.55000000000000004</v>
      </c>
      <c r="Q530" t="s">
        <v>14</v>
      </c>
      <c r="R530" t="s">
        <v>550</v>
      </c>
      <c r="S530" t="s">
        <v>15</v>
      </c>
    </row>
    <row r="531" spans="1:19" x14ac:dyDescent="0.35">
      <c r="A531">
        <v>530</v>
      </c>
      <c r="B531" t="s">
        <v>99</v>
      </c>
      <c r="C531" t="s">
        <v>12</v>
      </c>
      <c r="D531" t="s">
        <v>13</v>
      </c>
      <c r="E531" s="2">
        <v>46003</v>
      </c>
      <c r="F531" s="2" t="str">
        <f>TEXT(Table1[[#This Row],[Order Date]],"YYYY")</f>
        <v>2025</v>
      </c>
      <c r="G531" s="2" t="str">
        <f>TEXT(Table1[[#This Row],[Order Date]],"MMM")</f>
        <v>Dec</v>
      </c>
      <c r="H531" s="2" t="str">
        <f>TEXT(Table1[[#This Row],[Order Date]],"DDD")</f>
        <v>Fri</v>
      </c>
      <c r="I531" s="1">
        <v>46013</v>
      </c>
      <c r="J531" s="4">
        <f>_xlfn.DAYS(Table1[[#This Row],[Delivered Date]],Table1[[#This Row],[Order Date]])</f>
        <v>10</v>
      </c>
      <c r="K531" s="3">
        <v>159</v>
      </c>
      <c r="L531">
        <v>1</v>
      </c>
      <c r="M531" s="3">
        <f>Table1[[#This Row],[Quantity]]*Table1[[#This Row],[Unit Price]]</f>
        <v>159</v>
      </c>
      <c r="N531" s="3">
        <f>Table1[[#This Row],[Revenue]]*Table1[[#This Row],[Cost Percentage]]</f>
        <v>119.25</v>
      </c>
      <c r="O531" s="3">
        <f>Table1[[#This Row],[Revenue]]-Table1[[#This Row],[Cost]]</f>
        <v>39.75</v>
      </c>
      <c r="P531" s="3">
        <f>_xlfn.XLOOKUP(Table1[[#This Row],[Product Name]],cost[Product Name],cost[Cost Percentage])</f>
        <v>0.75</v>
      </c>
      <c r="Q531" t="s">
        <v>14</v>
      </c>
      <c r="R531" t="s">
        <v>550</v>
      </c>
      <c r="S531" t="s">
        <v>15</v>
      </c>
    </row>
    <row r="532" spans="1:19" x14ac:dyDescent="0.35">
      <c r="A532">
        <v>531</v>
      </c>
      <c r="B532" t="s">
        <v>101</v>
      </c>
      <c r="C532" t="s">
        <v>24</v>
      </c>
      <c r="D532" t="s">
        <v>70</v>
      </c>
      <c r="E532" s="2">
        <v>45793</v>
      </c>
      <c r="F532" s="2" t="str">
        <f>TEXT(Table1[[#This Row],[Order Date]],"YYYY")</f>
        <v>2025</v>
      </c>
      <c r="G532" s="2" t="str">
        <f>TEXT(Table1[[#This Row],[Order Date]],"MMM")</f>
        <v>May</v>
      </c>
      <c r="H532" s="2" t="str">
        <f>TEXT(Table1[[#This Row],[Order Date]],"DDD")</f>
        <v>Fri</v>
      </c>
      <c r="I532" s="1">
        <v>45797</v>
      </c>
      <c r="J532" s="4">
        <f>_xlfn.DAYS(Table1[[#This Row],[Delivered Date]],Table1[[#This Row],[Order Date]])</f>
        <v>4</v>
      </c>
      <c r="K532" s="3">
        <v>102</v>
      </c>
      <c r="L532">
        <v>10</v>
      </c>
      <c r="M532" s="3">
        <f>Table1[[#This Row],[Quantity]]*Table1[[#This Row],[Unit Price]]</f>
        <v>1020</v>
      </c>
      <c r="N532" s="3">
        <f>Table1[[#This Row],[Revenue]]*Table1[[#This Row],[Cost Percentage]]</f>
        <v>561</v>
      </c>
      <c r="O532" s="3">
        <f>Table1[[#This Row],[Revenue]]-Table1[[#This Row],[Cost]]</f>
        <v>459</v>
      </c>
      <c r="P532" s="3">
        <f>_xlfn.XLOOKUP(Table1[[#This Row],[Product Name]],cost[Product Name],cost[Cost Percentage])</f>
        <v>0.55000000000000004</v>
      </c>
      <c r="Q532" t="s">
        <v>28</v>
      </c>
      <c r="R532" t="s">
        <v>550</v>
      </c>
      <c r="S532" t="s">
        <v>29</v>
      </c>
    </row>
    <row r="533" spans="1:19" x14ac:dyDescent="0.35">
      <c r="A533">
        <v>532</v>
      </c>
      <c r="B533" t="s">
        <v>102</v>
      </c>
      <c r="C533" t="s">
        <v>24</v>
      </c>
      <c r="D533" t="s">
        <v>25</v>
      </c>
      <c r="E533" s="2">
        <v>45997</v>
      </c>
      <c r="F533" s="2" t="str">
        <f>TEXT(Table1[[#This Row],[Order Date]],"YYYY")</f>
        <v>2025</v>
      </c>
      <c r="G533" s="2" t="str">
        <f>TEXT(Table1[[#This Row],[Order Date]],"MMM")</f>
        <v>Dec</v>
      </c>
      <c r="H533" s="2" t="str">
        <f>TEXT(Table1[[#This Row],[Order Date]],"DDD")</f>
        <v>Sat</v>
      </c>
      <c r="I533" s="1">
        <v>45998</v>
      </c>
      <c r="J533" s="4">
        <f>_xlfn.DAYS(Table1[[#This Row],[Delivered Date]],Table1[[#This Row],[Order Date]])</f>
        <v>1</v>
      </c>
      <c r="K533" s="3">
        <v>443</v>
      </c>
      <c r="L533">
        <v>2</v>
      </c>
      <c r="M533" s="3">
        <f>Table1[[#This Row],[Quantity]]*Table1[[#This Row],[Unit Price]]</f>
        <v>886</v>
      </c>
      <c r="N533" s="3">
        <f>Table1[[#This Row],[Revenue]]*Table1[[#This Row],[Cost Percentage]]</f>
        <v>487.3</v>
      </c>
      <c r="O533" s="3">
        <f>Table1[[#This Row],[Revenue]]-Table1[[#This Row],[Cost]]</f>
        <v>398.7</v>
      </c>
      <c r="P533" s="3">
        <f>_xlfn.XLOOKUP(Table1[[#This Row],[Product Name]],cost[Product Name],cost[Cost Percentage])</f>
        <v>0.55000000000000004</v>
      </c>
      <c r="Q533" t="s">
        <v>14</v>
      </c>
      <c r="R533" t="s">
        <v>547</v>
      </c>
      <c r="S533" t="s">
        <v>46</v>
      </c>
    </row>
    <row r="534" spans="1:19" x14ac:dyDescent="0.35">
      <c r="A534">
        <v>533</v>
      </c>
      <c r="B534" t="s">
        <v>103</v>
      </c>
      <c r="C534" t="s">
        <v>24</v>
      </c>
      <c r="D534" t="s">
        <v>38</v>
      </c>
      <c r="E534" s="2">
        <v>45711</v>
      </c>
      <c r="F534" s="2" t="str">
        <f>TEXT(Table1[[#This Row],[Order Date]],"YYYY")</f>
        <v>2025</v>
      </c>
      <c r="G534" s="2" t="str">
        <f>TEXT(Table1[[#This Row],[Order Date]],"MMM")</f>
        <v>Feb</v>
      </c>
      <c r="H534" s="2" t="str">
        <f>TEXT(Table1[[#This Row],[Order Date]],"DDD")</f>
        <v>Sun</v>
      </c>
      <c r="I534" s="1">
        <v>45714</v>
      </c>
      <c r="J534" s="4">
        <f>_xlfn.DAYS(Table1[[#This Row],[Delivered Date]],Table1[[#This Row],[Order Date]])</f>
        <v>3</v>
      </c>
      <c r="K534" s="3">
        <v>10</v>
      </c>
      <c r="L534">
        <v>9</v>
      </c>
      <c r="M534" s="3">
        <f>Table1[[#This Row],[Quantity]]*Table1[[#This Row],[Unit Price]]</f>
        <v>90</v>
      </c>
      <c r="N534" s="3">
        <f>Table1[[#This Row],[Revenue]]*Table1[[#This Row],[Cost Percentage]]</f>
        <v>45</v>
      </c>
      <c r="O534" s="3">
        <f>Table1[[#This Row],[Revenue]]-Table1[[#This Row],[Cost]]</f>
        <v>45</v>
      </c>
      <c r="P534" s="3">
        <f>_xlfn.XLOOKUP(Table1[[#This Row],[Product Name]],cost[Product Name],cost[Cost Percentage])</f>
        <v>0.5</v>
      </c>
      <c r="Q534" t="s">
        <v>14</v>
      </c>
      <c r="R534" t="s">
        <v>551</v>
      </c>
      <c r="S534" t="s">
        <v>46</v>
      </c>
    </row>
    <row r="535" spans="1:19" x14ac:dyDescent="0.35">
      <c r="A535">
        <v>534</v>
      </c>
      <c r="B535" t="s">
        <v>104</v>
      </c>
      <c r="C535" t="s">
        <v>31</v>
      </c>
      <c r="D535" t="s">
        <v>32</v>
      </c>
      <c r="E535" s="2">
        <v>45942</v>
      </c>
      <c r="F535" s="2" t="str">
        <f>TEXT(Table1[[#This Row],[Order Date]],"YYYY")</f>
        <v>2025</v>
      </c>
      <c r="G535" s="2" t="str">
        <f>TEXT(Table1[[#This Row],[Order Date]],"MMM")</f>
        <v>Oct</v>
      </c>
      <c r="H535" s="2" t="str">
        <f>TEXT(Table1[[#This Row],[Order Date]],"DDD")</f>
        <v>Sun</v>
      </c>
      <c r="I535" s="1">
        <v>45955</v>
      </c>
      <c r="J535" s="4">
        <f>_xlfn.DAYS(Table1[[#This Row],[Delivered Date]],Table1[[#This Row],[Order Date]])</f>
        <v>13</v>
      </c>
      <c r="K535" s="3">
        <v>758</v>
      </c>
      <c r="L535">
        <v>5</v>
      </c>
      <c r="M535" s="3">
        <f>Table1[[#This Row],[Quantity]]*Table1[[#This Row],[Unit Price]]</f>
        <v>3790</v>
      </c>
      <c r="N535" s="3">
        <f>Table1[[#This Row],[Revenue]]*Table1[[#This Row],[Cost Percentage]]</f>
        <v>2842.5</v>
      </c>
      <c r="O535" s="3">
        <f>Table1[[#This Row],[Revenue]]-Table1[[#This Row],[Cost]]</f>
        <v>947.5</v>
      </c>
      <c r="P535" s="3">
        <f>_xlfn.XLOOKUP(Table1[[#This Row],[Product Name]],cost[Product Name],cost[Cost Percentage])</f>
        <v>0.75</v>
      </c>
      <c r="Q535" t="s">
        <v>28</v>
      </c>
      <c r="R535" t="s">
        <v>551</v>
      </c>
      <c r="S535" t="s">
        <v>19</v>
      </c>
    </row>
    <row r="536" spans="1:19" x14ac:dyDescent="0.35">
      <c r="A536">
        <v>535</v>
      </c>
      <c r="B536" t="s">
        <v>105</v>
      </c>
      <c r="C536" t="s">
        <v>12</v>
      </c>
      <c r="D536" t="s">
        <v>13</v>
      </c>
      <c r="E536" s="2">
        <v>45896</v>
      </c>
      <c r="F536" s="2" t="str">
        <f>TEXT(Table1[[#This Row],[Order Date]],"YYYY")</f>
        <v>2025</v>
      </c>
      <c r="G536" s="2" t="str">
        <f>TEXT(Table1[[#This Row],[Order Date]],"MMM")</f>
        <v>Aug</v>
      </c>
      <c r="H536" s="2" t="str">
        <f>TEXT(Table1[[#This Row],[Order Date]],"DDD")</f>
        <v>Wed</v>
      </c>
      <c r="I536" s="1">
        <v>45897</v>
      </c>
      <c r="J536" s="4">
        <f>_xlfn.DAYS(Table1[[#This Row],[Delivered Date]],Table1[[#This Row],[Order Date]])</f>
        <v>1</v>
      </c>
      <c r="K536" s="3">
        <v>541</v>
      </c>
      <c r="L536">
        <v>10</v>
      </c>
      <c r="M536" s="3">
        <f>Table1[[#This Row],[Quantity]]*Table1[[#This Row],[Unit Price]]</f>
        <v>5410</v>
      </c>
      <c r="N536" s="3">
        <f>Table1[[#This Row],[Revenue]]*Table1[[#This Row],[Cost Percentage]]</f>
        <v>4057.5</v>
      </c>
      <c r="O536" s="3">
        <f>Table1[[#This Row],[Revenue]]-Table1[[#This Row],[Cost]]</f>
        <v>1352.5</v>
      </c>
      <c r="P536" s="3">
        <f>_xlfn.XLOOKUP(Table1[[#This Row],[Product Name]],cost[Product Name],cost[Cost Percentage])</f>
        <v>0.75</v>
      </c>
      <c r="Q536" t="s">
        <v>14</v>
      </c>
      <c r="R536" t="s">
        <v>549</v>
      </c>
      <c r="S536" t="s">
        <v>15</v>
      </c>
    </row>
    <row r="537" spans="1:19" x14ac:dyDescent="0.35">
      <c r="A537">
        <v>536</v>
      </c>
      <c r="B537" t="s">
        <v>106</v>
      </c>
      <c r="C537" t="s">
        <v>31</v>
      </c>
      <c r="D537" t="s">
        <v>50</v>
      </c>
      <c r="E537" s="2">
        <v>45890</v>
      </c>
      <c r="F537" s="2" t="str">
        <f>TEXT(Table1[[#This Row],[Order Date]],"YYYY")</f>
        <v>2025</v>
      </c>
      <c r="G537" s="2" t="str">
        <f>TEXT(Table1[[#This Row],[Order Date]],"MMM")</f>
        <v>Aug</v>
      </c>
      <c r="H537" s="2" t="str">
        <f>TEXT(Table1[[#This Row],[Order Date]],"DDD")</f>
        <v>Thu</v>
      </c>
      <c r="I537" s="1">
        <v>45891</v>
      </c>
      <c r="J537" s="4">
        <f>_xlfn.DAYS(Table1[[#This Row],[Delivered Date]],Table1[[#This Row],[Order Date]])</f>
        <v>1</v>
      </c>
      <c r="K537" s="3">
        <v>46</v>
      </c>
      <c r="L537">
        <v>1</v>
      </c>
      <c r="M537" s="3">
        <f>Table1[[#This Row],[Quantity]]*Table1[[#This Row],[Unit Price]]</f>
        <v>46</v>
      </c>
      <c r="N537" s="3">
        <f>Table1[[#This Row],[Revenue]]*Table1[[#This Row],[Cost Percentage]]</f>
        <v>32.199999999999996</v>
      </c>
      <c r="O537" s="3">
        <f>Table1[[#This Row],[Revenue]]-Table1[[#This Row],[Cost]]</f>
        <v>13.800000000000004</v>
      </c>
      <c r="P537" s="3">
        <f>_xlfn.XLOOKUP(Table1[[#This Row],[Product Name]],cost[Product Name],cost[Cost Percentage])</f>
        <v>0.7</v>
      </c>
      <c r="Q537" t="s">
        <v>14</v>
      </c>
      <c r="R537" t="s">
        <v>549</v>
      </c>
      <c r="S537" t="s">
        <v>29</v>
      </c>
    </row>
    <row r="538" spans="1:19" x14ac:dyDescent="0.35">
      <c r="A538">
        <v>537</v>
      </c>
      <c r="B538" t="s">
        <v>107</v>
      </c>
      <c r="C538" t="s">
        <v>31</v>
      </c>
      <c r="D538" t="s">
        <v>42</v>
      </c>
      <c r="E538" s="2">
        <v>45857</v>
      </c>
      <c r="F538" s="2" t="str">
        <f>TEXT(Table1[[#This Row],[Order Date]],"YYYY")</f>
        <v>2025</v>
      </c>
      <c r="G538" s="2" t="str">
        <f>TEXT(Table1[[#This Row],[Order Date]],"MMM")</f>
        <v>Jul</v>
      </c>
      <c r="H538" s="2" t="str">
        <f>TEXT(Table1[[#This Row],[Order Date]],"DDD")</f>
        <v>Sat</v>
      </c>
      <c r="I538" s="1">
        <v>45863</v>
      </c>
      <c r="J538" s="4">
        <f>_xlfn.DAYS(Table1[[#This Row],[Delivered Date]],Table1[[#This Row],[Order Date]])</f>
        <v>6</v>
      </c>
      <c r="K538" s="3">
        <v>82</v>
      </c>
      <c r="L538">
        <v>4</v>
      </c>
      <c r="M538" s="3">
        <f>Table1[[#This Row],[Quantity]]*Table1[[#This Row],[Unit Price]]</f>
        <v>328</v>
      </c>
      <c r="N538" s="3">
        <f>Table1[[#This Row],[Revenue]]*Table1[[#This Row],[Cost Percentage]]</f>
        <v>213.20000000000002</v>
      </c>
      <c r="O538" s="3">
        <f>Table1[[#This Row],[Revenue]]-Table1[[#This Row],[Cost]]</f>
        <v>114.79999999999998</v>
      </c>
      <c r="P538" s="3">
        <f>_xlfn.XLOOKUP(Table1[[#This Row],[Product Name]],cost[Product Name],cost[Cost Percentage])</f>
        <v>0.65</v>
      </c>
      <c r="Q538" t="s">
        <v>28</v>
      </c>
      <c r="R538" t="s">
        <v>550</v>
      </c>
      <c r="S538" t="s">
        <v>15</v>
      </c>
    </row>
    <row r="539" spans="1:19" x14ac:dyDescent="0.35">
      <c r="A539">
        <v>538</v>
      </c>
      <c r="B539" t="s">
        <v>531</v>
      </c>
      <c r="C539" t="s">
        <v>24</v>
      </c>
      <c r="D539" t="s">
        <v>25</v>
      </c>
      <c r="E539" s="2">
        <v>46008</v>
      </c>
      <c r="F539" s="2" t="str">
        <f>TEXT(Table1[[#This Row],[Order Date]],"YYYY")</f>
        <v>2025</v>
      </c>
      <c r="G539" s="2" t="str">
        <f>TEXT(Table1[[#This Row],[Order Date]],"MMM")</f>
        <v>Dec</v>
      </c>
      <c r="H539" s="2" t="str">
        <f>TEXT(Table1[[#This Row],[Order Date]],"DDD")</f>
        <v>Wed</v>
      </c>
      <c r="I539" s="1">
        <v>46014</v>
      </c>
      <c r="J539" s="4">
        <f>_xlfn.DAYS(Table1[[#This Row],[Delivered Date]],Table1[[#This Row],[Order Date]])</f>
        <v>6</v>
      </c>
      <c r="K539" s="3">
        <v>891</v>
      </c>
      <c r="L539">
        <v>9</v>
      </c>
      <c r="M539" s="3">
        <f>Table1[[#This Row],[Quantity]]*Table1[[#This Row],[Unit Price]]</f>
        <v>8019</v>
      </c>
      <c r="N539" s="3">
        <f>Table1[[#This Row],[Revenue]]*Table1[[#This Row],[Cost Percentage]]</f>
        <v>4410.4500000000007</v>
      </c>
      <c r="O539" s="3">
        <f>Table1[[#This Row],[Revenue]]-Table1[[#This Row],[Cost]]</f>
        <v>3608.5499999999993</v>
      </c>
      <c r="P539" s="3">
        <f>_xlfn.XLOOKUP(Table1[[#This Row],[Product Name]],cost[Product Name],cost[Cost Percentage])</f>
        <v>0.55000000000000004</v>
      </c>
      <c r="Q539" t="s">
        <v>28</v>
      </c>
      <c r="R539" t="s">
        <v>550</v>
      </c>
      <c r="S539" t="s">
        <v>29</v>
      </c>
    </row>
    <row r="540" spans="1:19" x14ac:dyDescent="0.35">
      <c r="A540">
        <v>539</v>
      </c>
      <c r="B540" t="s">
        <v>532</v>
      </c>
      <c r="C540" t="s">
        <v>17</v>
      </c>
      <c r="D540" t="s">
        <v>64</v>
      </c>
      <c r="E540" s="2">
        <v>45779</v>
      </c>
      <c r="F540" s="2" t="str">
        <f>TEXT(Table1[[#This Row],[Order Date]],"YYYY")</f>
        <v>2025</v>
      </c>
      <c r="G540" s="2" t="str">
        <f>TEXT(Table1[[#This Row],[Order Date]],"MMM")</f>
        <v>May</v>
      </c>
      <c r="H540" s="2" t="str">
        <f>TEXT(Table1[[#This Row],[Order Date]],"DDD")</f>
        <v>Fri</v>
      </c>
      <c r="I540" s="1">
        <v>45781</v>
      </c>
      <c r="J540" s="4">
        <f>_xlfn.DAYS(Table1[[#This Row],[Delivered Date]],Table1[[#This Row],[Order Date]])</f>
        <v>2</v>
      </c>
      <c r="K540" s="3">
        <v>578</v>
      </c>
      <c r="L540">
        <v>4</v>
      </c>
      <c r="M540" s="3">
        <f>Table1[[#This Row],[Quantity]]*Table1[[#This Row],[Unit Price]]</f>
        <v>2312</v>
      </c>
      <c r="N540" s="3">
        <f>Table1[[#This Row],[Revenue]]*Table1[[#This Row],[Cost Percentage]]</f>
        <v>1156</v>
      </c>
      <c r="O540" s="3">
        <f>Table1[[#This Row],[Revenue]]-Table1[[#This Row],[Cost]]</f>
        <v>1156</v>
      </c>
      <c r="P540" s="3">
        <f>_xlfn.XLOOKUP(Table1[[#This Row],[Product Name]],cost[Product Name],cost[Cost Percentage])</f>
        <v>0.5</v>
      </c>
      <c r="Q540" t="s">
        <v>14</v>
      </c>
      <c r="R540" t="s">
        <v>551</v>
      </c>
      <c r="S540" t="s">
        <v>46</v>
      </c>
    </row>
    <row r="541" spans="1:19" x14ac:dyDescent="0.35">
      <c r="A541">
        <v>540</v>
      </c>
      <c r="B541" t="s">
        <v>533</v>
      </c>
      <c r="C541" t="s">
        <v>12</v>
      </c>
      <c r="D541" t="s">
        <v>36</v>
      </c>
      <c r="E541" s="2">
        <v>45763</v>
      </c>
      <c r="F541" s="2" t="str">
        <f>TEXT(Table1[[#This Row],[Order Date]],"YYYY")</f>
        <v>2025</v>
      </c>
      <c r="G541" s="2" t="str">
        <f>TEXT(Table1[[#This Row],[Order Date]],"MMM")</f>
        <v>Apr</v>
      </c>
      <c r="H541" s="2" t="str">
        <f>TEXT(Table1[[#This Row],[Order Date]],"DDD")</f>
        <v>Wed</v>
      </c>
      <c r="I541" s="1">
        <v>45767</v>
      </c>
      <c r="J541" s="4">
        <f>_xlfn.DAYS(Table1[[#This Row],[Delivered Date]],Table1[[#This Row],[Order Date]])</f>
        <v>4</v>
      </c>
      <c r="K541" s="3">
        <v>152</v>
      </c>
      <c r="L541">
        <v>4</v>
      </c>
      <c r="M541" s="3">
        <f>Table1[[#This Row],[Quantity]]*Table1[[#This Row],[Unit Price]]</f>
        <v>608</v>
      </c>
      <c r="N541" s="3">
        <f>Table1[[#This Row],[Revenue]]*Table1[[#This Row],[Cost Percentage]]</f>
        <v>486.40000000000003</v>
      </c>
      <c r="O541" s="3">
        <f>Table1[[#This Row],[Revenue]]-Table1[[#This Row],[Cost]]</f>
        <v>121.59999999999997</v>
      </c>
      <c r="P541" s="3">
        <f>_xlfn.XLOOKUP(Table1[[#This Row],[Product Name]],cost[Product Name],cost[Cost Percentage])</f>
        <v>0.8</v>
      </c>
      <c r="Q541" t="s">
        <v>28</v>
      </c>
      <c r="R541" t="s">
        <v>550</v>
      </c>
      <c r="S541" t="s">
        <v>46</v>
      </c>
    </row>
    <row r="542" spans="1:19" x14ac:dyDescent="0.35">
      <c r="A542">
        <v>541</v>
      </c>
      <c r="B542" t="s">
        <v>534</v>
      </c>
      <c r="C542" t="s">
        <v>21</v>
      </c>
      <c r="D542" t="s">
        <v>54</v>
      </c>
      <c r="E542" s="2">
        <v>45698</v>
      </c>
      <c r="F542" s="2" t="str">
        <f>TEXT(Table1[[#This Row],[Order Date]],"YYYY")</f>
        <v>2025</v>
      </c>
      <c r="G542" s="2" t="str">
        <f>TEXT(Table1[[#This Row],[Order Date]],"MMM")</f>
        <v>Feb</v>
      </c>
      <c r="H542" s="2" t="str">
        <f>TEXT(Table1[[#This Row],[Order Date]],"DDD")</f>
        <v>Mon</v>
      </c>
      <c r="I542" s="1">
        <v>45699</v>
      </c>
      <c r="J542" s="4">
        <f>_xlfn.DAYS(Table1[[#This Row],[Delivered Date]],Table1[[#This Row],[Order Date]])</f>
        <v>1</v>
      </c>
      <c r="K542" s="3">
        <v>288</v>
      </c>
      <c r="L542">
        <v>3</v>
      </c>
      <c r="M542" s="3">
        <f>Table1[[#This Row],[Quantity]]*Table1[[#This Row],[Unit Price]]</f>
        <v>864</v>
      </c>
      <c r="N542" s="3">
        <f>Table1[[#This Row],[Revenue]]*Table1[[#This Row],[Cost Percentage]]</f>
        <v>604.79999999999995</v>
      </c>
      <c r="O542" s="3">
        <f>Table1[[#This Row],[Revenue]]-Table1[[#This Row],[Cost]]</f>
        <v>259.20000000000005</v>
      </c>
      <c r="P542" s="3">
        <f>_xlfn.XLOOKUP(Table1[[#This Row],[Product Name]],cost[Product Name],cost[Cost Percentage])</f>
        <v>0.7</v>
      </c>
      <c r="Q542" t="s">
        <v>14</v>
      </c>
      <c r="R542" t="s">
        <v>551</v>
      </c>
      <c r="S542" t="s">
        <v>46</v>
      </c>
    </row>
    <row r="543" spans="1:19" x14ac:dyDescent="0.35">
      <c r="A543">
        <v>542</v>
      </c>
      <c r="B543" t="s">
        <v>535</v>
      </c>
      <c r="C543" t="s">
        <v>24</v>
      </c>
      <c r="D543" t="s">
        <v>25</v>
      </c>
      <c r="E543" s="2">
        <v>45986</v>
      </c>
      <c r="F543" s="2" t="str">
        <f>TEXT(Table1[[#This Row],[Order Date]],"YYYY")</f>
        <v>2025</v>
      </c>
      <c r="G543" s="2" t="str">
        <f>TEXT(Table1[[#This Row],[Order Date]],"MMM")</f>
        <v>Nov</v>
      </c>
      <c r="H543" s="2" t="str">
        <f>TEXT(Table1[[#This Row],[Order Date]],"DDD")</f>
        <v>Tue</v>
      </c>
      <c r="I543" s="1">
        <v>45994</v>
      </c>
      <c r="J543" s="4">
        <f>_xlfn.DAYS(Table1[[#This Row],[Delivered Date]],Table1[[#This Row],[Order Date]])</f>
        <v>8</v>
      </c>
      <c r="K543" s="3">
        <v>321</v>
      </c>
      <c r="L543">
        <v>1</v>
      </c>
      <c r="M543" s="3">
        <f>Table1[[#This Row],[Quantity]]*Table1[[#This Row],[Unit Price]]</f>
        <v>321</v>
      </c>
      <c r="N543" s="3">
        <f>Table1[[#This Row],[Revenue]]*Table1[[#This Row],[Cost Percentage]]</f>
        <v>176.55</v>
      </c>
      <c r="O543" s="3">
        <f>Table1[[#This Row],[Revenue]]-Table1[[#This Row],[Cost]]</f>
        <v>144.44999999999999</v>
      </c>
      <c r="P543" s="3">
        <f>_xlfn.XLOOKUP(Table1[[#This Row],[Product Name]],cost[Product Name],cost[Cost Percentage])</f>
        <v>0.55000000000000004</v>
      </c>
      <c r="Q543" t="s">
        <v>14</v>
      </c>
      <c r="R543" t="s">
        <v>549</v>
      </c>
      <c r="S543" t="s">
        <v>15</v>
      </c>
    </row>
    <row r="544" spans="1:19" x14ac:dyDescent="0.35">
      <c r="A544">
        <v>543</v>
      </c>
      <c r="B544" t="s">
        <v>536</v>
      </c>
      <c r="C544" t="s">
        <v>31</v>
      </c>
      <c r="D544" t="s">
        <v>50</v>
      </c>
      <c r="E544" s="2">
        <v>45749</v>
      </c>
      <c r="F544" s="2" t="str">
        <f>TEXT(Table1[[#This Row],[Order Date]],"YYYY")</f>
        <v>2025</v>
      </c>
      <c r="G544" s="2" t="str">
        <f>TEXT(Table1[[#This Row],[Order Date]],"MMM")</f>
        <v>Apr</v>
      </c>
      <c r="H544" s="2" t="str">
        <f>TEXT(Table1[[#This Row],[Order Date]],"DDD")</f>
        <v>Wed</v>
      </c>
      <c r="I544" s="1">
        <v>45759</v>
      </c>
      <c r="J544" s="4">
        <f>_xlfn.DAYS(Table1[[#This Row],[Delivered Date]],Table1[[#This Row],[Order Date]])</f>
        <v>10</v>
      </c>
      <c r="K544" s="3">
        <v>356</v>
      </c>
      <c r="L544">
        <v>7</v>
      </c>
      <c r="M544" s="3">
        <f>Table1[[#This Row],[Quantity]]*Table1[[#This Row],[Unit Price]]</f>
        <v>2492</v>
      </c>
      <c r="N544" s="3">
        <f>Table1[[#This Row],[Revenue]]*Table1[[#This Row],[Cost Percentage]]</f>
        <v>1744.3999999999999</v>
      </c>
      <c r="O544" s="3">
        <f>Table1[[#This Row],[Revenue]]-Table1[[#This Row],[Cost]]</f>
        <v>747.60000000000014</v>
      </c>
      <c r="P544" s="3">
        <f>_xlfn.XLOOKUP(Table1[[#This Row],[Product Name]],cost[Product Name],cost[Cost Percentage])</f>
        <v>0.7</v>
      </c>
      <c r="Q544" t="s">
        <v>14</v>
      </c>
      <c r="R544" t="s">
        <v>549</v>
      </c>
      <c r="S544" t="s">
        <v>19</v>
      </c>
    </row>
    <row r="545" spans="1:19" x14ac:dyDescent="0.35">
      <c r="A545">
        <v>544</v>
      </c>
      <c r="B545" t="s">
        <v>537</v>
      </c>
      <c r="C545" t="s">
        <v>12</v>
      </c>
      <c r="D545" t="s">
        <v>36</v>
      </c>
      <c r="E545" s="2">
        <v>45726</v>
      </c>
      <c r="F545" s="2" t="str">
        <f>TEXT(Table1[[#This Row],[Order Date]],"YYYY")</f>
        <v>2025</v>
      </c>
      <c r="G545" s="2" t="str">
        <f>TEXT(Table1[[#This Row],[Order Date]],"MMM")</f>
        <v>Mar</v>
      </c>
      <c r="H545" s="2" t="str">
        <f>TEXT(Table1[[#This Row],[Order Date]],"DDD")</f>
        <v>Mon</v>
      </c>
      <c r="I545" s="1">
        <v>45737</v>
      </c>
      <c r="J545" s="4">
        <f>_xlfn.DAYS(Table1[[#This Row],[Delivered Date]],Table1[[#This Row],[Order Date]])</f>
        <v>11</v>
      </c>
      <c r="K545" s="3">
        <v>944</v>
      </c>
      <c r="L545">
        <v>2</v>
      </c>
      <c r="M545" s="3">
        <f>Table1[[#This Row],[Quantity]]*Table1[[#This Row],[Unit Price]]</f>
        <v>1888</v>
      </c>
      <c r="N545" s="3">
        <f>Table1[[#This Row],[Revenue]]*Table1[[#This Row],[Cost Percentage]]</f>
        <v>1510.4</v>
      </c>
      <c r="O545" s="3">
        <f>Table1[[#This Row],[Revenue]]-Table1[[#This Row],[Cost]]</f>
        <v>377.59999999999991</v>
      </c>
      <c r="P545" s="3">
        <f>_xlfn.XLOOKUP(Table1[[#This Row],[Product Name]],cost[Product Name],cost[Cost Percentage])</f>
        <v>0.8</v>
      </c>
      <c r="Q545" t="s">
        <v>28</v>
      </c>
      <c r="R545" t="s">
        <v>550</v>
      </c>
      <c r="S545" t="s">
        <v>19</v>
      </c>
    </row>
    <row r="546" spans="1:19" x14ac:dyDescent="0.35">
      <c r="A546">
        <v>545</v>
      </c>
      <c r="B546" t="s">
        <v>538</v>
      </c>
      <c r="C546" t="s">
        <v>31</v>
      </c>
      <c r="D546" t="s">
        <v>76</v>
      </c>
      <c r="E546" s="2">
        <v>46008</v>
      </c>
      <c r="F546" s="2" t="str">
        <f>TEXT(Table1[[#This Row],[Order Date]],"YYYY")</f>
        <v>2025</v>
      </c>
      <c r="G546" s="2" t="str">
        <f>TEXT(Table1[[#This Row],[Order Date]],"MMM")</f>
        <v>Dec</v>
      </c>
      <c r="H546" s="2" t="str">
        <f>TEXT(Table1[[#This Row],[Order Date]],"DDD")</f>
        <v>Wed</v>
      </c>
      <c r="I546" s="1">
        <v>46018</v>
      </c>
      <c r="J546" s="4">
        <f>_xlfn.DAYS(Table1[[#This Row],[Delivered Date]],Table1[[#This Row],[Order Date]])</f>
        <v>10</v>
      </c>
      <c r="K546" s="3">
        <v>172</v>
      </c>
      <c r="L546">
        <v>10</v>
      </c>
      <c r="M546" s="3">
        <f>Table1[[#This Row],[Quantity]]*Table1[[#This Row],[Unit Price]]</f>
        <v>1720</v>
      </c>
      <c r="N546" s="3">
        <f>Table1[[#This Row],[Revenue]]*Table1[[#This Row],[Cost Percentage]]</f>
        <v>1290</v>
      </c>
      <c r="O546" s="3">
        <f>Table1[[#This Row],[Revenue]]-Table1[[#This Row],[Cost]]</f>
        <v>430</v>
      </c>
      <c r="P546" s="3">
        <f>_xlfn.XLOOKUP(Table1[[#This Row],[Product Name]],cost[Product Name],cost[Cost Percentage])</f>
        <v>0.75</v>
      </c>
      <c r="Q546" t="s">
        <v>14</v>
      </c>
      <c r="R546" t="s">
        <v>33</v>
      </c>
      <c r="S546" t="s">
        <v>19</v>
      </c>
    </row>
    <row r="547" spans="1:19" x14ac:dyDescent="0.35">
      <c r="A547">
        <v>546</v>
      </c>
      <c r="B547" t="s">
        <v>539</v>
      </c>
      <c r="C547" t="s">
        <v>21</v>
      </c>
      <c r="D547" t="s">
        <v>22</v>
      </c>
      <c r="E547" s="2">
        <v>45883</v>
      </c>
      <c r="F547" s="2" t="str">
        <f>TEXT(Table1[[#This Row],[Order Date]],"YYYY")</f>
        <v>2025</v>
      </c>
      <c r="G547" s="2" t="str">
        <f>TEXT(Table1[[#This Row],[Order Date]],"MMM")</f>
        <v>Aug</v>
      </c>
      <c r="H547" s="2" t="str">
        <f>TEXT(Table1[[#This Row],[Order Date]],"DDD")</f>
        <v>Thu</v>
      </c>
      <c r="I547" s="1">
        <v>45885</v>
      </c>
      <c r="J547" s="4">
        <f>_xlfn.DAYS(Table1[[#This Row],[Delivered Date]],Table1[[#This Row],[Order Date]])</f>
        <v>2</v>
      </c>
      <c r="K547" s="3">
        <v>70</v>
      </c>
      <c r="L547">
        <v>7</v>
      </c>
      <c r="M547" s="3">
        <f>Table1[[#This Row],[Quantity]]*Table1[[#This Row],[Unit Price]]</f>
        <v>490</v>
      </c>
      <c r="N547" s="3">
        <f>Table1[[#This Row],[Revenue]]*Table1[[#This Row],[Cost Percentage]]</f>
        <v>367.5</v>
      </c>
      <c r="O547" s="3">
        <f>Table1[[#This Row],[Revenue]]-Table1[[#This Row],[Cost]]</f>
        <v>122.5</v>
      </c>
      <c r="P547" s="3">
        <f>_xlfn.XLOOKUP(Table1[[#This Row],[Product Name]],cost[Product Name],cost[Cost Percentage])</f>
        <v>0.75</v>
      </c>
      <c r="Q547" t="s">
        <v>14</v>
      </c>
      <c r="R547" t="s">
        <v>547</v>
      </c>
      <c r="S547" t="s">
        <v>46</v>
      </c>
    </row>
    <row r="548" spans="1:19" x14ac:dyDescent="0.35">
      <c r="A548">
        <v>547</v>
      </c>
      <c r="B548" t="s">
        <v>540</v>
      </c>
      <c r="C548" t="s">
        <v>12</v>
      </c>
      <c r="D548" t="s">
        <v>36</v>
      </c>
      <c r="E548" s="2">
        <v>45919</v>
      </c>
      <c r="F548" s="2" t="str">
        <f>TEXT(Table1[[#This Row],[Order Date]],"YYYY")</f>
        <v>2025</v>
      </c>
      <c r="G548" s="2" t="str">
        <f>TEXT(Table1[[#This Row],[Order Date]],"MMM")</f>
        <v>Sep</v>
      </c>
      <c r="H548" s="2" t="str">
        <f>TEXT(Table1[[#This Row],[Order Date]],"DDD")</f>
        <v>Fri</v>
      </c>
      <c r="I548" s="1">
        <v>45922</v>
      </c>
      <c r="J548" s="4">
        <f>_xlfn.DAYS(Table1[[#This Row],[Delivered Date]],Table1[[#This Row],[Order Date]])</f>
        <v>3</v>
      </c>
      <c r="K548" s="3">
        <v>722</v>
      </c>
      <c r="L548">
        <v>2</v>
      </c>
      <c r="M548" s="3">
        <f>Table1[[#This Row],[Quantity]]*Table1[[#This Row],[Unit Price]]</f>
        <v>1444</v>
      </c>
      <c r="N548" s="3">
        <f>Table1[[#This Row],[Revenue]]*Table1[[#This Row],[Cost Percentage]]</f>
        <v>1155.2</v>
      </c>
      <c r="O548" s="3">
        <f>Table1[[#This Row],[Revenue]]-Table1[[#This Row],[Cost]]</f>
        <v>288.79999999999995</v>
      </c>
      <c r="P548" s="3">
        <f>_xlfn.XLOOKUP(Table1[[#This Row],[Product Name]],cost[Product Name],cost[Cost Percentage])</f>
        <v>0.8</v>
      </c>
      <c r="Q548" t="s">
        <v>14</v>
      </c>
      <c r="R548" t="s">
        <v>550</v>
      </c>
      <c r="S548" t="s">
        <v>46</v>
      </c>
    </row>
    <row r="549" spans="1:19" x14ac:dyDescent="0.35">
      <c r="A549">
        <v>548</v>
      </c>
      <c r="B549" t="s">
        <v>541</v>
      </c>
      <c r="C549" t="s">
        <v>24</v>
      </c>
      <c r="D549" t="s">
        <v>70</v>
      </c>
      <c r="E549" s="2">
        <v>46002</v>
      </c>
      <c r="F549" s="2" t="str">
        <f>TEXT(Table1[[#This Row],[Order Date]],"YYYY")</f>
        <v>2025</v>
      </c>
      <c r="G549" s="2" t="str">
        <f>TEXT(Table1[[#This Row],[Order Date]],"MMM")</f>
        <v>Dec</v>
      </c>
      <c r="H549" s="2" t="str">
        <f>TEXT(Table1[[#This Row],[Order Date]],"DDD")</f>
        <v>Thu</v>
      </c>
      <c r="I549" s="1">
        <v>46010</v>
      </c>
      <c r="J549" s="4">
        <f>_xlfn.DAYS(Table1[[#This Row],[Delivered Date]],Table1[[#This Row],[Order Date]])</f>
        <v>8</v>
      </c>
      <c r="K549" s="3">
        <v>876</v>
      </c>
      <c r="L549">
        <v>2</v>
      </c>
      <c r="M549" s="3">
        <f>Table1[[#This Row],[Quantity]]*Table1[[#This Row],[Unit Price]]</f>
        <v>1752</v>
      </c>
      <c r="N549" s="3">
        <f>Table1[[#This Row],[Revenue]]*Table1[[#This Row],[Cost Percentage]]</f>
        <v>963.6</v>
      </c>
      <c r="O549" s="3">
        <f>Table1[[#This Row],[Revenue]]-Table1[[#This Row],[Cost]]</f>
        <v>788.4</v>
      </c>
      <c r="P549" s="3">
        <f>_xlfn.XLOOKUP(Table1[[#This Row],[Product Name]],cost[Product Name],cost[Cost Percentage])</f>
        <v>0.55000000000000004</v>
      </c>
      <c r="Q549" t="s">
        <v>28</v>
      </c>
      <c r="R549" t="s">
        <v>547</v>
      </c>
      <c r="S549" t="s">
        <v>15</v>
      </c>
    </row>
    <row r="550" spans="1:19" x14ac:dyDescent="0.35">
      <c r="A550">
        <v>549</v>
      </c>
      <c r="B550" t="s">
        <v>107</v>
      </c>
      <c r="C550" t="s">
        <v>21</v>
      </c>
      <c r="D550" t="s">
        <v>22</v>
      </c>
      <c r="E550" s="2">
        <v>45787</v>
      </c>
      <c r="F550" s="2" t="str">
        <f>TEXT(Table1[[#This Row],[Order Date]],"YYYY")</f>
        <v>2025</v>
      </c>
      <c r="G550" s="2" t="str">
        <f>TEXT(Table1[[#This Row],[Order Date]],"MMM")</f>
        <v>May</v>
      </c>
      <c r="H550" s="2" t="str">
        <f>TEXT(Table1[[#This Row],[Order Date]],"DDD")</f>
        <v>Sat</v>
      </c>
      <c r="I550" s="1">
        <v>45794</v>
      </c>
      <c r="J550" s="4">
        <f>_xlfn.DAYS(Table1[[#This Row],[Delivered Date]],Table1[[#This Row],[Order Date]])</f>
        <v>7</v>
      </c>
      <c r="K550" s="3">
        <v>281</v>
      </c>
      <c r="L550">
        <v>8</v>
      </c>
      <c r="M550" s="3">
        <f>Table1[[#This Row],[Quantity]]*Table1[[#This Row],[Unit Price]]</f>
        <v>2248</v>
      </c>
      <c r="N550" s="3">
        <f>Table1[[#This Row],[Revenue]]*Table1[[#This Row],[Cost Percentage]]</f>
        <v>1686</v>
      </c>
      <c r="O550" s="3">
        <f>Table1[[#This Row],[Revenue]]-Table1[[#This Row],[Cost]]</f>
        <v>562</v>
      </c>
      <c r="P550" s="3">
        <f>_xlfn.XLOOKUP(Table1[[#This Row],[Product Name]],cost[Product Name],cost[Cost Percentage])</f>
        <v>0.75</v>
      </c>
      <c r="Q550" t="s">
        <v>14</v>
      </c>
      <c r="R550" t="s">
        <v>33</v>
      </c>
      <c r="S550" t="s">
        <v>29</v>
      </c>
    </row>
    <row r="551" spans="1:19" x14ac:dyDescent="0.35">
      <c r="A551">
        <v>550</v>
      </c>
      <c r="B551" t="s">
        <v>542</v>
      </c>
      <c r="C551" t="s">
        <v>12</v>
      </c>
      <c r="D551" t="s">
        <v>27</v>
      </c>
      <c r="E551" s="2">
        <v>45757</v>
      </c>
      <c r="F551" s="2" t="str">
        <f>TEXT(Table1[[#This Row],[Order Date]],"YYYY")</f>
        <v>2025</v>
      </c>
      <c r="G551" s="2" t="str">
        <f>TEXT(Table1[[#This Row],[Order Date]],"MMM")</f>
        <v>Apr</v>
      </c>
      <c r="H551" s="2" t="str">
        <f>TEXT(Table1[[#This Row],[Order Date]],"DDD")</f>
        <v>Thu</v>
      </c>
      <c r="I551" s="1">
        <v>45764</v>
      </c>
      <c r="J551" s="4">
        <f>_xlfn.DAYS(Table1[[#This Row],[Delivered Date]],Table1[[#This Row],[Order Date]])</f>
        <v>7</v>
      </c>
      <c r="K551" s="3">
        <v>390</v>
      </c>
      <c r="L551">
        <v>7</v>
      </c>
      <c r="M551" s="3">
        <f>Table1[[#This Row],[Quantity]]*Table1[[#This Row],[Unit Price]]</f>
        <v>2730</v>
      </c>
      <c r="N551" s="3">
        <f>Table1[[#This Row],[Revenue]]*Table1[[#This Row],[Cost Percentage]]</f>
        <v>1774.5</v>
      </c>
      <c r="O551" s="3">
        <f>Table1[[#This Row],[Revenue]]-Table1[[#This Row],[Cost]]</f>
        <v>955.5</v>
      </c>
      <c r="P551" s="3">
        <f>_xlfn.XLOOKUP(Table1[[#This Row],[Product Name]],cost[Product Name],cost[Cost Percentage])</f>
        <v>0.65</v>
      </c>
      <c r="Q551" t="s">
        <v>28</v>
      </c>
      <c r="R551" t="s">
        <v>547</v>
      </c>
      <c r="S551" t="s">
        <v>46</v>
      </c>
    </row>
    <row r="552" spans="1:19" x14ac:dyDescent="0.35">
      <c r="A552">
        <v>551</v>
      </c>
      <c r="B552" t="s">
        <v>543</v>
      </c>
      <c r="C552" t="s">
        <v>31</v>
      </c>
      <c r="D552" t="s">
        <v>76</v>
      </c>
      <c r="E552" s="2">
        <v>45934</v>
      </c>
      <c r="F552" s="2" t="str">
        <f>TEXT(Table1[[#This Row],[Order Date]],"YYYY")</f>
        <v>2025</v>
      </c>
      <c r="G552" s="2" t="str">
        <f>TEXT(Table1[[#This Row],[Order Date]],"MMM")</f>
        <v>Oct</v>
      </c>
      <c r="H552" s="2" t="str">
        <f>TEXT(Table1[[#This Row],[Order Date]],"DDD")</f>
        <v>Sat</v>
      </c>
      <c r="I552" s="1">
        <v>45940</v>
      </c>
      <c r="J552" s="4">
        <f>_xlfn.DAYS(Table1[[#This Row],[Delivered Date]],Table1[[#This Row],[Order Date]])</f>
        <v>6</v>
      </c>
      <c r="K552" s="3">
        <v>953</v>
      </c>
      <c r="L552">
        <v>5</v>
      </c>
      <c r="M552" s="3">
        <f>Table1[[#This Row],[Quantity]]*Table1[[#This Row],[Unit Price]]</f>
        <v>4765</v>
      </c>
      <c r="N552" s="3">
        <f>Table1[[#This Row],[Revenue]]*Table1[[#This Row],[Cost Percentage]]</f>
        <v>3573.75</v>
      </c>
      <c r="O552" s="3">
        <f>Table1[[#This Row],[Revenue]]-Table1[[#This Row],[Cost]]</f>
        <v>1191.25</v>
      </c>
      <c r="P552" s="3">
        <f>_xlfn.XLOOKUP(Table1[[#This Row],[Product Name]],cost[Product Name],cost[Cost Percentage])</f>
        <v>0.75</v>
      </c>
      <c r="Q552" t="s">
        <v>14</v>
      </c>
      <c r="R552" t="s">
        <v>549</v>
      </c>
      <c r="S552" t="s">
        <v>29</v>
      </c>
    </row>
    <row r="553" spans="1:19" x14ac:dyDescent="0.35">
      <c r="A553">
        <v>552</v>
      </c>
      <c r="B553" t="s">
        <v>544</v>
      </c>
      <c r="C553" t="s">
        <v>31</v>
      </c>
      <c r="D553" t="s">
        <v>42</v>
      </c>
      <c r="E553" s="2">
        <v>45666</v>
      </c>
      <c r="F553" s="2" t="str">
        <f>TEXT(Table1[[#This Row],[Order Date]],"YYYY")</f>
        <v>2025</v>
      </c>
      <c r="G553" s="2" t="str">
        <f>TEXT(Table1[[#This Row],[Order Date]],"MMM")</f>
        <v>Jan</v>
      </c>
      <c r="H553" s="2" t="str">
        <f>TEXT(Table1[[#This Row],[Order Date]],"DDD")</f>
        <v>Thu</v>
      </c>
      <c r="I553" s="1">
        <v>45678</v>
      </c>
      <c r="J553" s="4">
        <f>_xlfn.DAYS(Table1[[#This Row],[Delivered Date]],Table1[[#This Row],[Order Date]])</f>
        <v>12</v>
      </c>
      <c r="K553" s="3">
        <v>323</v>
      </c>
      <c r="L553">
        <v>6</v>
      </c>
      <c r="M553" s="3">
        <f>Table1[[#This Row],[Quantity]]*Table1[[#This Row],[Unit Price]]</f>
        <v>1938</v>
      </c>
      <c r="N553" s="3">
        <f>Table1[[#This Row],[Revenue]]*Table1[[#This Row],[Cost Percentage]]</f>
        <v>1259.7</v>
      </c>
      <c r="O553" s="3">
        <f>Table1[[#This Row],[Revenue]]-Table1[[#This Row],[Cost]]</f>
        <v>678.3</v>
      </c>
      <c r="P553" s="3">
        <f>_xlfn.XLOOKUP(Table1[[#This Row],[Product Name]],cost[Product Name],cost[Cost Percentage])</f>
        <v>0.65</v>
      </c>
      <c r="Q553" t="s">
        <v>28</v>
      </c>
      <c r="R553" t="s">
        <v>547</v>
      </c>
      <c r="S553" t="s">
        <v>15</v>
      </c>
    </row>
    <row r="554" spans="1:19" x14ac:dyDescent="0.35">
      <c r="A554">
        <v>553</v>
      </c>
      <c r="B554" t="s">
        <v>545</v>
      </c>
      <c r="C554" t="s">
        <v>31</v>
      </c>
      <c r="D554" t="s">
        <v>50</v>
      </c>
      <c r="E554" s="2">
        <v>45713</v>
      </c>
      <c r="F554" s="2" t="str">
        <f>TEXT(Table1[[#This Row],[Order Date]],"YYYY")</f>
        <v>2025</v>
      </c>
      <c r="G554" s="2" t="str">
        <f>TEXT(Table1[[#This Row],[Order Date]],"MMM")</f>
        <v>Feb</v>
      </c>
      <c r="H554" s="2" t="str">
        <f>TEXT(Table1[[#This Row],[Order Date]],"DDD")</f>
        <v>Tue</v>
      </c>
      <c r="I554" s="1">
        <v>45717</v>
      </c>
      <c r="J554" s="4">
        <f>_xlfn.DAYS(Table1[[#This Row],[Delivered Date]],Table1[[#This Row],[Order Date]])</f>
        <v>4</v>
      </c>
      <c r="K554" s="3">
        <v>380</v>
      </c>
      <c r="L554">
        <v>3</v>
      </c>
      <c r="M554" s="3">
        <f>Table1[[#This Row],[Quantity]]*Table1[[#This Row],[Unit Price]]</f>
        <v>1140</v>
      </c>
      <c r="N554" s="3">
        <f>Table1[[#This Row],[Revenue]]*Table1[[#This Row],[Cost Percentage]]</f>
        <v>798</v>
      </c>
      <c r="O554" s="3">
        <f>Table1[[#This Row],[Revenue]]-Table1[[#This Row],[Cost]]</f>
        <v>342</v>
      </c>
      <c r="P554" s="3">
        <f>_xlfn.XLOOKUP(Table1[[#This Row],[Product Name]],cost[Product Name],cost[Cost Percentage])</f>
        <v>0.7</v>
      </c>
      <c r="Q554" t="s">
        <v>14</v>
      </c>
      <c r="R554" t="s">
        <v>549</v>
      </c>
      <c r="S554" t="s">
        <v>46</v>
      </c>
    </row>
    <row r="555" spans="1:19" x14ac:dyDescent="0.35">
      <c r="A555">
        <v>554</v>
      </c>
      <c r="B555" t="s">
        <v>546</v>
      </c>
      <c r="C555" t="s">
        <v>17</v>
      </c>
      <c r="D555" t="s">
        <v>18</v>
      </c>
      <c r="E555" s="2">
        <v>45897</v>
      </c>
      <c r="F555" s="2" t="str">
        <f>TEXT(Table1[[#This Row],[Order Date]],"YYYY")</f>
        <v>2025</v>
      </c>
      <c r="G555" s="2" t="str">
        <f>TEXT(Table1[[#This Row],[Order Date]],"MMM")</f>
        <v>Aug</v>
      </c>
      <c r="H555" s="2" t="str">
        <f>TEXT(Table1[[#This Row],[Order Date]],"DDD")</f>
        <v>Thu</v>
      </c>
      <c r="I555" s="1">
        <v>45905</v>
      </c>
      <c r="J555" s="4">
        <f>_xlfn.DAYS(Table1[[#This Row],[Delivered Date]],Table1[[#This Row],[Order Date]])</f>
        <v>8</v>
      </c>
      <c r="K555" s="3">
        <v>509</v>
      </c>
      <c r="L555">
        <v>10</v>
      </c>
      <c r="M555" s="3">
        <f>Table1[[#This Row],[Quantity]]*Table1[[#This Row],[Unit Price]]</f>
        <v>5090</v>
      </c>
      <c r="N555" s="3">
        <f>Table1[[#This Row],[Revenue]]*Table1[[#This Row],[Cost Percentage]]</f>
        <v>2545</v>
      </c>
      <c r="O555" s="3">
        <f>Table1[[#This Row],[Revenue]]-Table1[[#This Row],[Cost]]</f>
        <v>2545</v>
      </c>
      <c r="P555" s="3">
        <f>_xlfn.XLOOKUP(Table1[[#This Row],[Product Name]],cost[Product Name],cost[Cost Percentage])</f>
        <v>0.5</v>
      </c>
      <c r="Q555" t="s">
        <v>28</v>
      </c>
      <c r="R555" t="s">
        <v>547</v>
      </c>
      <c r="S555" t="s">
        <v>15</v>
      </c>
    </row>
    <row r="556" spans="1:19" x14ac:dyDescent="0.35">
      <c r="A556">
        <v>555</v>
      </c>
      <c r="B556" t="s">
        <v>126</v>
      </c>
      <c r="C556" t="s">
        <v>24</v>
      </c>
      <c r="D556" t="s">
        <v>25</v>
      </c>
      <c r="E556" s="2">
        <v>45743</v>
      </c>
      <c r="F556" s="2" t="str">
        <f>TEXT(Table1[[#This Row],[Order Date]],"YYYY")</f>
        <v>2025</v>
      </c>
      <c r="G556" s="2" t="str">
        <f>TEXT(Table1[[#This Row],[Order Date]],"MMM")</f>
        <v>Mar</v>
      </c>
      <c r="H556" s="2" t="str">
        <f>TEXT(Table1[[#This Row],[Order Date]],"DDD")</f>
        <v>Thu</v>
      </c>
      <c r="I556" s="1">
        <v>45748</v>
      </c>
      <c r="J556" s="4">
        <f>_xlfn.DAYS(Table1[[#This Row],[Delivered Date]],Table1[[#This Row],[Order Date]])</f>
        <v>5</v>
      </c>
      <c r="K556" s="3">
        <v>968</v>
      </c>
      <c r="L556">
        <v>1</v>
      </c>
      <c r="M556" s="3">
        <f>Table1[[#This Row],[Quantity]]*Table1[[#This Row],[Unit Price]]</f>
        <v>968</v>
      </c>
      <c r="N556" s="3">
        <f>Table1[[#This Row],[Revenue]]*Table1[[#This Row],[Cost Percentage]]</f>
        <v>532.40000000000009</v>
      </c>
      <c r="O556" s="3">
        <f>Table1[[#This Row],[Revenue]]-Table1[[#This Row],[Cost]]</f>
        <v>435.59999999999991</v>
      </c>
      <c r="P556" s="3">
        <f>_xlfn.XLOOKUP(Table1[[#This Row],[Product Name]],cost[Product Name],cost[Cost Percentage])</f>
        <v>0.55000000000000004</v>
      </c>
      <c r="Q556" t="s">
        <v>14</v>
      </c>
      <c r="R556" t="s">
        <v>33</v>
      </c>
      <c r="S556" t="s">
        <v>29</v>
      </c>
    </row>
    <row r="557" spans="1:19" x14ac:dyDescent="0.35">
      <c r="E557"/>
      <c r="F557"/>
      <c r="G557"/>
      <c r="H557"/>
      <c r="K557"/>
      <c r="N557"/>
      <c r="O557"/>
      <c r="Q557"/>
      <c r="S557"/>
    </row>
  </sheetData>
  <conditionalFormatting sqref="A2:S556">
    <cfRule type="containsBlanks" dxfId="0" priority="1">
      <formula>LEN(TRIM(A2))=0</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602F9-F452-4AE9-9966-49D30FFF3B96}">
  <dimension ref="A1:B26"/>
  <sheetViews>
    <sheetView workbookViewId="0">
      <selection activeCell="B2" sqref="B2:B30"/>
    </sheetView>
  </sheetViews>
  <sheetFormatPr defaultRowHeight="14.5" x14ac:dyDescent="0.35"/>
  <cols>
    <col min="1" max="1" width="15.453125" bestFit="1" customWidth="1"/>
    <col min="2" max="2" width="21" customWidth="1"/>
  </cols>
  <sheetData>
    <row r="1" spans="1:2" x14ac:dyDescent="0.35">
      <c r="A1" t="s">
        <v>3</v>
      </c>
      <c r="B1" t="s">
        <v>553</v>
      </c>
    </row>
    <row r="2" spans="1:2" x14ac:dyDescent="0.35">
      <c r="A2" t="s">
        <v>13</v>
      </c>
      <c r="B2">
        <v>0.75</v>
      </c>
    </row>
    <row r="3" spans="1:2" x14ac:dyDescent="0.35">
      <c r="A3" t="s">
        <v>27</v>
      </c>
      <c r="B3">
        <v>0.65</v>
      </c>
    </row>
    <row r="4" spans="1:2" x14ac:dyDescent="0.35">
      <c r="A4" t="s">
        <v>36</v>
      </c>
      <c r="B4">
        <v>0.8</v>
      </c>
    </row>
    <row r="5" spans="1:2" x14ac:dyDescent="0.35">
      <c r="A5" t="s">
        <v>58</v>
      </c>
      <c r="B5">
        <v>0.85</v>
      </c>
    </row>
    <row r="6" spans="1:2" x14ac:dyDescent="0.35">
      <c r="A6" t="s">
        <v>96</v>
      </c>
      <c r="B6">
        <v>0.7</v>
      </c>
    </row>
    <row r="7" spans="1:2" x14ac:dyDescent="0.35">
      <c r="A7" t="s">
        <v>18</v>
      </c>
      <c r="B7">
        <v>0.5</v>
      </c>
    </row>
    <row r="8" spans="1:2" x14ac:dyDescent="0.35">
      <c r="A8" t="s">
        <v>56</v>
      </c>
      <c r="B8">
        <v>0.55000000000000004</v>
      </c>
    </row>
    <row r="9" spans="1:2" x14ac:dyDescent="0.35">
      <c r="A9" t="s">
        <v>44</v>
      </c>
      <c r="B9">
        <v>0.6</v>
      </c>
    </row>
    <row r="10" spans="1:2" x14ac:dyDescent="0.35">
      <c r="A10" t="s">
        <v>60</v>
      </c>
      <c r="B10">
        <v>0.65</v>
      </c>
    </row>
    <row r="11" spans="1:2" x14ac:dyDescent="0.35">
      <c r="A11" t="s">
        <v>64</v>
      </c>
      <c r="B11">
        <v>0.5</v>
      </c>
    </row>
    <row r="12" spans="1:2" x14ac:dyDescent="0.35">
      <c r="A12" t="s">
        <v>52</v>
      </c>
      <c r="B12">
        <v>0.7</v>
      </c>
    </row>
    <row r="13" spans="1:2" x14ac:dyDescent="0.35">
      <c r="A13" t="s">
        <v>22</v>
      </c>
      <c r="B13">
        <v>0.75</v>
      </c>
    </row>
    <row r="14" spans="1:2" x14ac:dyDescent="0.35">
      <c r="A14" t="s">
        <v>83</v>
      </c>
      <c r="B14">
        <v>0.8</v>
      </c>
    </row>
    <row r="15" spans="1:2" x14ac:dyDescent="0.35">
      <c r="A15" t="s">
        <v>54</v>
      </c>
      <c r="B15">
        <v>0.7</v>
      </c>
    </row>
    <row r="16" spans="1:2" x14ac:dyDescent="0.35">
      <c r="A16" t="s">
        <v>40</v>
      </c>
      <c r="B16">
        <v>0.65</v>
      </c>
    </row>
    <row r="17" spans="1:2" x14ac:dyDescent="0.35">
      <c r="A17" t="s">
        <v>25</v>
      </c>
      <c r="B17">
        <v>0.55000000000000004</v>
      </c>
    </row>
    <row r="18" spans="1:2" x14ac:dyDescent="0.35">
      <c r="A18" t="s">
        <v>38</v>
      </c>
      <c r="B18">
        <v>0.5</v>
      </c>
    </row>
    <row r="19" spans="1:2" x14ac:dyDescent="0.35">
      <c r="A19" t="s">
        <v>100</v>
      </c>
      <c r="B19">
        <v>0.6</v>
      </c>
    </row>
    <row r="20" spans="1:2" x14ac:dyDescent="0.35">
      <c r="A20" t="s">
        <v>70</v>
      </c>
      <c r="B20">
        <v>0.55000000000000004</v>
      </c>
    </row>
    <row r="21" spans="1:2" x14ac:dyDescent="0.35">
      <c r="A21" t="s">
        <v>115</v>
      </c>
      <c r="B21">
        <v>0.6</v>
      </c>
    </row>
    <row r="22" spans="1:2" x14ac:dyDescent="0.35">
      <c r="A22" t="s">
        <v>32</v>
      </c>
      <c r="B22">
        <v>0.75</v>
      </c>
    </row>
    <row r="23" spans="1:2" x14ac:dyDescent="0.35">
      <c r="A23" t="s">
        <v>42</v>
      </c>
      <c r="B23">
        <v>0.65</v>
      </c>
    </row>
    <row r="24" spans="1:2" x14ac:dyDescent="0.35">
      <c r="A24" t="s">
        <v>50</v>
      </c>
      <c r="B24">
        <v>0.7</v>
      </c>
    </row>
    <row r="25" spans="1:2" x14ac:dyDescent="0.35">
      <c r="A25" t="s">
        <v>76</v>
      </c>
      <c r="B25">
        <v>0.75</v>
      </c>
    </row>
    <row r="26" spans="1:2" x14ac:dyDescent="0.35">
      <c r="A26" t="s">
        <v>79</v>
      </c>
      <c r="B26">
        <v>0.65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14A71-C42D-499D-AFD3-3C26F9E0F1F3}">
  <dimension ref="D2:P28"/>
  <sheetViews>
    <sheetView showGridLines="0" workbookViewId="0">
      <selection activeCell="D23" sqref="D23"/>
    </sheetView>
  </sheetViews>
  <sheetFormatPr defaultRowHeight="14.5" x14ac:dyDescent="0.35"/>
  <cols>
    <col min="4" max="4" width="16.81640625" bestFit="1" customWidth="1"/>
    <col min="5" max="5" width="12" bestFit="1" customWidth="1"/>
    <col min="6" max="6" width="16.81640625" bestFit="1" customWidth="1"/>
    <col min="7" max="7" width="13.6328125" bestFit="1" customWidth="1"/>
    <col min="8" max="8" width="16.81640625" bestFit="1" customWidth="1"/>
    <col min="9" max="9" width="13.6328125" bestFit="1" customWidth="1"/>
    <col min="10" max="10" width="16.81640625" bestFit="1" customWidth="1"/>
    <col min="11" max="11" width="12.08984375" bestFit="1" customWidth="1"/>
    <col min="12" max="12" width="16.7265625" customWidth="1"/>
    <col min="13" max="13" width="12.54296875" customWidth="1"/>
  </cols>
  <sheetData>
    <row r="2" spans="4:16" ht="28.5" x14ac:dyDescent="0.65">
      <c r="D2" s="25" t="s">
        <v>579</v>
      </c>
      <c r="E2" s="25"/>
      <c r="F2" s="25"/>
      <c r="G2" s="25"/>
      <c r="H2" s="25"/>
      <c r="I2" s="25"/>
      <c r="J2" s="25"/>
      <c r="K2" s="25"/>
      <c r="L2" s="25"/>
      <c r="M2" s="25"/>
    </row>
    <row r="3" spans="4:16" ht="15" thickBot="1" x14ac:dyDescent="0.4"/>
    <row r="4" spans="4:16" ht="18.5" x14ac:dyDescent="0.45">
      <c r="D4" s="26" t="s">
        <v>6</v>
      </c>
      <c r="E4" s="27"/>
      <c r="F4" s="28" t="s">
        <v>572</v>
      </c>
      <c r="G4" s="28"/>
      <c r="H4" s="26" t="s">
        <v>573</v>
      </c>
      <c r="I4" s="27"/>
      <c r="J4" s="28" t="s">
        <v>574</v>
      </c>
      <c r="K4" s="28"/>
      <c r="L4" s="26" t="s">
        <v>571</v>
      </c>
      <c r="M4" s="27"/>
    </row>
    <row r="5" spans="4:16" x14ac:dyDescent="0.35">
      <c r="D5" s="9"/>
      <c r="E5" s="10"/>
      <c r="H5" s="9"/>
      <c r="I5" s="10"/>
      <c r="L5" s="9"/>
      <c r="M5" s="10"/>
    </row>
    <row r="6" spans="4:16" x14ac:dyDescent="0.35">
      <c r="D6" s="11" t="s">
        <v>555</v>
      </c>
      <c r="E6" s="12">
        <v>5.4036036036036039</v>
      </c>
      <c r="F6" s="7" t="s">
        <v>555</v>
      </c>
      <c r="G6" s="7">
        <v>2651.452252252252</v>
      </c>
      <c r="H6" s="15" t="s">
        <v>555</v>
      </c>
      <c r="I6" s="12">
        <v>1724.731441441442</v>
      </c>
      <c r="J6" s="7" t="s">
        <v>555</v>
      </c>
      <c r="K6" s="7">
        <v>926.72081081081058</v>
      </c>
      <c r="L6" s="15" t="s">
        <v>555</v>
      </c>
      <c r="M6" s="12">
        <v>7.8450450450450449</v>
      </c>
    </row>
    <row r="7" spans="4:16" x14ac:dyDescent="0.35">
      <c r="D7" s="11" t="s">
        <v>556</v>
      </c>
      <c r="E7" s="12">
        <v>0.12491377053492385</v>
      </c>
      <c r="F7" s="7" t="s">
        <v>556</v>
      </c>
      <c r="G7" s="7">
        <v>93.337616930853656</v>
      </c>
      <c r="H7" s="15" t="s">
        <v>556</v>
      </c>
      <c r="I7" s="12">
        <v>62.580058382090655</v>
      </c>
      <c r="J7" s="7" t="s">
        <v>556</v>
      </c>
      <c r="K7" s="7">
        <v>35.608412656483971</v>
      </c>
      <c r="L7" s="15" t="s">
        <v>556</v>
      </c>
      <c r="M7" s="12">
        <v>0.16495863205869249</v>
      </c>
    </row>
    <row r="8" spans="4:16" x14ac:dyDescent="0.35">
      <c r="D8" s="11" t="s">
        <v>557</v>
      </c>
      <c r="E8" s="12">
        <v>5</v>
      </c>
      <c r="F8" s="7" t="s">
        <v>557</v>
      </c>
      <c r="G8" s="7">
        <v>1938</v>
      </c>
      <c r="H8" s="15" t="s">
        <v>557</v>
      </c>
      <c r="I8" s="12">
        <v>1262.8000000000002</v>
      </c>
      <c r="J8" s="7" t="s">
        <v>557</v>
      </c>
      <c r="K8" s="7">
        <v>650.70000000000005</v>
      </c>
      <c r="L8" s="15" t="s">
        <v>557</v>
      </c>
      <c r="M8" s="12">
        <v>7</v>
      </c>
    </row>
    <row r="9" spans="4:16" x14ac:dyDescent="0.35">
      <c r="D9" s="11" t="s">
        <v>558</v>
      </c>
      <c r="E9" s="12">
        <v>3</v>
      </c>
      <c r="F9" s="7" t="s">
        <v>558</v>
      </c>
      <c r="G9" s="7">
        <v>1512</v>
      </c>
      <c r="H9" s="15" t="s">
        <v>558</v>
      </c>
      <c r="I9" s="12">
        <v>2158</v>
      </c>
      <c r="J9" s="7" t="s">
        <v>558</v>
      </c>
      <c r="K9" s="7">
        <v>1162</v>
      </c>
      <c r="L9" s="15" t="s">
        <v>558</v>
      </c>
      <c r="M9" s="12">
        <v>6</v>
      </c>
    </row>
    <row r="10" spans="4:16" x14ac:dyDescent="0.35">
      <c r="D10" s="11" t="s">
        <v>559</v>
      </c>
      <c r="E10" s="12">
        <v>2.9427733158424969</v>
      </c>
      <c r="F10" s="7" t="s">
        <v>559</v>
      </c>
      <c r="G10" s="7">
        <v>2198.8884595525947</v>
      </c>
      <c r="H10" s="15" t="s">
        <v>559</v>
      </c>
      <c r="I10" s="12">
        <v>1474.2884241028826</v>
      </c>
      <c r="J10" s="7" t="s">
        <v>559</v>
      </c>
      <c r="K10" s="7">
        <v>838.87858109056435</v>
      </c>
      <c r="L10" s="15" t="s">
        <v>559</v>
      </c>
      <c r="M10" s="12">
        <v>3.886167702419014</v>
      </c>
    </row>
    <row r="11" spans="4:16" x14ac:dyDescent="0.35">
      <c r="D11" s="11" t="s">
        <v>560</v>
      </c>
      <c r="E11" s="12">
        <v>8.6599147884346444</v>
      </c>
      <c r="F11" s="7" t="s">
        <v>560</v>
      </c>
      <c r="G11" s="7">
        <v>4835110.4575535823</v>
      </c>
      <c r="H11" s="15" t="s">
        <v>560</v>
      </c>
      <c r="I11" s="12">
        <v>2173526.3574437611</v>
      </c>
      <c r="J11" s="7" t="s">
        <v>560</v>
      </c>
      <c r="K11" s="7">
        <v>703717.27381251857</v>
      </c>
      <c r="L11" s="15" t="s">
        <v>560</v>
      </c>
      <c r="M11" s="12">
        <v>15.102299411324678</v>
      </c>
    </row>
    <row r="12" spans="4:16" x14ac:dyDescent="0.35">
      <c r="D12" s="11" t="s">
        <v>561</v>
      </c>
      <c r="E12" s="12">
        <v>-1.3130806502004244</v>
      </c>
      <c r="F12" s="7" t="s">
        <v>561</v>
      </c>
      <c r="G12" s="7">
        <v>-6.0001674049760201E-2</v>
      </c>
      <c r="H12" s="15" t="s">
        <v>561</v>
      </c>
      <c r="I12" s="12">
        <v>0.55209408241360736</v>
      </c>
      <c r="J12" s="7" t="s">
        <v>561</v>
      </c>
      <c r="K12" s="7">
        <v>1.4415831309388083</v>
      </c>
      <c r="L12" s="15" t="s">
        <v>561</v>
      </c>
      <c r="M12" s="12">
        <v>-0.30501814526275295</v>
      </c>
    </row>
    <row r="13" spans="4:16" x14ac:dyDescent="0.35">
      <c r="D13" s="11" t="s">
        <v>562</v>
      </c>
      <c r="E13" s="12">
        <v>2.4776099799179902E-2</v>
      </c>
      <c r="F13" s="7" t="s">
        <v>562</v>
      </c>
      <c r="G13" s="7">
        <v>0.91701342374043282</v>
      </c>
      <c r="H13" s="15" t="s">
        <v>562</v>
      </c>
      <c r="I13" s="12">
        <v>1.0808338996527618</v>
      </c>
      <c r="J13" s="7" t="s">
        <v>562</v>
      </c>
      <c r="K13" s="7">
        <v>1.2851142451546216</v>
      </c>
      <c r="L13" s="15" t="s">
        <v>562</v>
      </c>
      <c r="M13" s="12">
        <v>0.38285607387120102</v>
      </c>
    </row>
    <row r="14" spans="4:16" x14ac:dyDescent="0.35">
      <c r="D14" s="11" t="s">
        <v>563</v>
      </c>
      <c r="E14" s="12">
        <v>9</v>
      </c>
      <c r="F14" s="7" t="s">
        <v>563</v>
      </c>
      <c r="G14" s="7">
        <v>9727</v>
      </c>
      <c r="H14" s="15" t="s">
        <v>563</v>
      </c>
      <c r="I14" s="12">
        <v>7296.55</v>
      </c>
      <c r="J14" s="7" t="s">
        <v>563</v>
      </c>
      <c r="K14" s="7">
        <v>4610.45</v>
      </c>
      <c r="L14" s="15" t="s">
        <v>563</v>
      </c>
      <c r="M14" s="12">
        <v>21</v>
      </c>
    </row>
    <row r="15" spans="4:16" x14ac:dyDescent="0.35">
      <c r="D15" s="11" t="s">
        <v>564</v>
      </c>
      <c r="E15" s="12">
        <v>1</v>
      </c>
      <c r="F15" s="7" t="s">
        <v>564</v>
      </c>
      <c r="G15" s="7">
        <v>13</v>
      </c>
      <c r="H15" s="15" t="s">
        <v>564</v>
      </c>
      <c r="I15" s="12">
        <v>8.4500000000000011</v>
      </c>
      <c r="J15" s="7" t="s">
        <v>564</v>
      </c>
      <c r="K15" s="7">
        <v>4.5499999999999989</v>
      </c>
      <c r="L15" s="15" t="s">
        <v>564</v>
      </c>
      <c r="M15" s="12">
        <v>1</v>
      </c>
    </row>
    <row r="16" spans="4:16" x14ac:dyDescent="0.35">
      <c r="D16" s="11" t="s">
        <v>565</v>
      </c>
      <c r="E16" s="12">
        <v>10</v>
      </c>
      <c r="F16" s="7" t="s">
        <v>565</v>
      </c>
      <c r="G16" s="7">
        <v>9740</v>
      </c>
      <c r="H16" s="15" t="s">
        <v>565</v>
      </c>
      <c r="I16" s="12">
        <v>7305</v>
      </c>
      <c r="J16" s="7" t="s">
        <v>565</v>
      </c>
      <c r="K16" s="7">
        <v>4615</v>
      </c>
      <c r="L16" s="15" t="s">
        <v>565</v>
      </c>
      <c r="M16" s="12">
        <v>22</v>
      </c>
      <c r="O16" s="5"/>
      <c r="P16" s="5"/>
    </row>
    <row r="17" spans="4:16" x14ac:dyDescent="0.35">
      <c r="D17" s="11" t="s">
        <v>566</v>
      </c>
      <c r="E17" s="12">
        <v>2999</v>
      </c>
      <c r="F17" s="7" t="s">
        <v>566</v>
      </c>
      <c r="G17" s="7">
        <v>1471556</v>
      </c>
      <c r="H17" s="15" t="s">
        <v>566</v>
      </c>
      <c r="I17" s="12">
        <v>957225.9500000003</v>
      </c>
      <c r="J17" s="7" t="s">
        <v>566</v>
      </c>
      <c r="K17" s="7">
        <v>514330.04999999987</v>
      </c>
      <c r="L17" s="15" t="s">
        <v>566</v>
      </c>
      <c r="M17" s="12">
        <v>4354</v>
      </c>
      <c r="O17" s="5"/>
      <c r="P17" s="5"/>
    </row>
    <row r="18" spans="4:16" ht="15" thickBot="1" x14ac:dyDescent="0.4">
      <c r="D18" s="13" t="s">
        <v>567</v>
      </c>
      <c r="E18" s="14">
        <v>555</v>
      </c>
      <c r="F18" s="8" t="s">
        <v>567</v>
      </c>
      <c r="G18" s="8">
        <v>555</v>
      </c>
      <c r="H18" s="16" t="s">
        <v>567</v>
      </c>
      <c r="I18" s="14">
        <v>555</v>
      </c>
      <c r="J18" s="8" t="s">
        <v>567</v>
      </c>
      <c r="K18" s="8">
        <v>555</v>
      </c>
      <c r="L18" s="16" t="s">
        <v>567</v>
      </c>
      <c r="M18" s="14">
        <v>555</v>
      </c>
      <c r="O18" s="5"/>
      <c r="P18" s="5"/>
    </row>
    <row r="19" spans="4:16" x14ac:dyDescent="0.35">
      <c r="O19" s="5"/>
      <c r="P19" s="5"/>
    </row>
    <row r="20" spans="4:16" x14ac:dyDescent="0.35">
      <c r="O20" s="5"/>
      <c r="P20" s="5"/>
    </row>
    <row r="21" spans="4:16" x14ac:dyDescent="0.35">
      <c r="L21" s="5"/>
      <c r="O21" s="5"/>
      <c r="P21" s="5"/>
    </row>
    <row r="22" spans="4:16" x14ac:dyDescent="0.35">
      <c r="L22" s="5"/>
      <c r="O22" s="5"/>
      <c r="P22" s="5"/>
    </row>
    <row r="23" spans="4:16" x14ac:dyDescent="0.35">
      <c r="O23" s="5"/>
      <c r="P23" s="5"/>
    </row>
    <row r="24" spans="4:16" x14ac:dyDescent="0.35">
      <c r="O24" s="5"/>
      <c r="P24" s="5"/>
    </row>
    <row r="25" spans="4:16" x14ac:dyDescent="0.35">
      <c r="O25" s="5"/>
      <c r="P25" s="5"/>
    </row>
    <row r="26" spans="4:16" x14ac:dyDescent="0.35">
      <c r="O26" s="5"/>
      <c r="P26" s="5"/>
    </row>
    <row r="27" spans="4:16" x14ac:dyDescent="0.35">
      <c r="O27" s="5"/>
      <c r="P27" s="5"/>
    </row>
    <row r="28" spans="4:16" ht="15" thickBot="1" x14ac:dyDescent="0.4">
      <c r="O28" s="6"/>
      <c r="P28" s="6"/>
    </row>
  </sheetData>
  <mergeCells count="6">
    <mergeCell ref="D2:M2"/>
    <mergeCell ref="D4:E4"/>
    <mergeCell ref="F4:G4"/>
    <mergeCell ref="H4:I4"/>
    <mergeCell ref="J4:K4"/>
    <mergeCell ref="L4:M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9FB6D-67AE-4C5A-9A55-2A847380881A}">
  <dimension ref="C5:M45"/>
  <sheetViews>
    <sheetView tabSelected="1" topLeftCell="A28" zoomScale="80" workbookViewId="0">
      <selection activeCell="K71" sqref="K71"/>
    </sheetView>
  </sheetViews>
  <sheetFormatPr defaultRowHeight="14.5" x14ac:dyDescent="0.35"/>
  <cols>
    <col min="3" max="3" width="13.36328125" bestFit="1" customWidth="1"/>
    <col min="4" max="4" width="16.26953125" bestFit="1" customWidth="1"/>
    <col min="5" max="5" width="11.7265625" bestFit="1" customWidth="1"/>
    <col min="6" max="6" width="12.36328125" bestFit="1" customWidth="1"/>
    <col min="8" max="8" width="12.36328125" bestFit="1" customWidth="1"/>
    <col min="9" max="9" width="16.26953125" bestFit="1" customWidth="1"/>
    <col min="10" max="10" width="15.90625" bestFit="1" customWidth="1"/>
    <col min="11" max="11" width="12.36328125" bestFit="1" customWidth="1"/>
    <col min="12" max="12" width="15.90625" bestFit="1" customWidth="1"/>
  </cols>
  <sheetData>
    <row r="5" spans="3:13" x14ac:dyDescent="0.35">
      <c r="C5" t="s">
        <v>575</v>
      </c>
      <c r="D5" t="s">
        <v>576</v>
      </c>
      <c r="E5" t="s">
        <v>577</v>
      </c>
      <c r="F5" t="s">
        <v>578</v>
      </c>
    </row>
    <row r="6" spans="3:13" x14ac:dyDescent="0.35">
      <c r="C6" s="19">
        <v>1471556</v>
      </c>
      <c r="D6" s="20">
        <v>957225.9500000003</v>
      </c>
      <c r="E6" s="20">
        <v>514330.04999999987</v>
      </c>
      <c r="F6">
        <v>555</v>
      </c>
    </row>
    <row r="10" spans="3:13" x14ac:dyDescent="0.35">
      <c r="C10" s="21" t="s">
        <v>580</v>
      </c>
      <c r="D10" t="s">
        <v>575</v>
      </c>
      <c r="L10" t="str">
        <f>C11</f>
        <v>Antarctica</v>
      </c>
      <c r="M10">
        <f>D11</f>
        <v>36031</v>
      </c>
    </row>
    <row r="11" spans="3:13" x14ac:dyDescent="0.35">
      <c r="C11" s="22" t="s">
        <v>552</v>
      </c>
      <c r="D11" s="19">
        <v>36031</v>
      </c>
      <c r="L11" t="str">
        <f t="shared" ref="L11:L17" si="0">C12</f>
        <v>Australia</v>
      </c>
      <c r="M11">
        <f t="shared" ref="M11:M17" si="1">D12</f>
        <v>299488</v>
      </c>
    </row>
    <row r="12" spans="3:13" x14ac:dyDescent="0.35">
      <c r="C12" s="22" t="s">
        <v>551</v>
      </c>
      <c r="D12" s="19">
        <v>299488</v>
      </c>
      <c r="L12" t="str">
        <f t="shared" si="0"/>
        <v>Brazil</v>
      </c>
      <c r="M12">
        <f t="shared" si="1"/>
        <v>61582</v>
      </c>
    </row>
    <row r="13" spans="3:13" x14ac:dyDescent="0.35">
      <c r="C13" s="22" t="s">
        <v>548</v>
      </c>
      <c r="D13" s="19">
        <v>61582</v>
      </c>
      <c r="L13" t="str">
        <f t="shared" si="0"/>
        <v>China</v>
      </c>
      <c r="M13">
        <f t="shared" si="1"/>
        <v>230231</v>
      </c>
    </row>
    <row r="14" spans="3:13" x14ac:dyDescent="0.35">
      <c r="C14" s="22" t="s">
        <v>550</v>
      </c>
      <c r="D14" s="19">
        <v>230231</v>
      </c>
      <c r="I14" s="21" t="s">
        <v>580</v>
      </c>
      <c r="J14" t="s">
        <v>578</v>
      </c>
      <c r="L14" t="str">
        <f t="shared" si="0"/>
        <v>Nigeria</v>
      </c>
      <c r="M14">
        <f t="shared" si="1"/>
        <v>333585</v>
      </c>
    </row>
    <row r="15" spans="3:13" x14ac:dyDescent="0.35">
      <c r="C15" s="22" t="s">
        <v>33</v>
      </c>
      <c r="D15" s="19">
        <v>333585</v>
      </c>
      <c r="I15" s="22" t="s">
        <v>46</v>
      </c>
      <c r="J15">
        <v>162</v>
      </c>
      <c r="L15" t="str">
        <f t="shared" si="0"/>
        <v>United Kingdom</v>
      </c>
      <c r="M15">
        <f t="shared" si="1"/>
        <v>277832</v>
      </c>
    </row>
    <row r="16" spans="3:13" x14ac:dyDescent="0.35">
      <c r="C16" s="22" t="s">
        <v>549</v>
      </c>
      <c r="D16" s="19">
        <v>277832</v>
      </c>
      <c r="I16" s="22" t="s">
        <v>29</v>
      </c>
      <c r="J16">
        <v>127</v>
      </c>
      <c r="L16" t="str">
        <f t="shared" si="0"/>
        <v>United States</v>
      </c>
      <c r="M16">
        <f t="shared" si="1"/>
        <v>232807</v>
      </c>
    </row>
    <row r="17" spans="3:13" x14ac:dyDescent="0.35">
      <c r="C17" s="22" t="s">
        <v>547</v>
      </c>
      <c r="D17" s="19">
        <v>232807</v>
      </c>
      <c r="I17" s="22" t="s">
        <v>19</v>
      </c>
      <c r="J17">
        <v>123</v>
      </c>
      <c r="L17" t="str">
        <f t="shared" si="0"/>
        <v>Grand Total</v>
      </c>
      <c r="M17">
        <f t="shared" si="1"/>
        <v>1471556</v>
      </c>
    </row>
    <row r="18" spans="3:13" x14ac:dyDescent="0.35">
      <c r="C18" s="22" t="s">
        <v>581</v>
      </c>
      <c r="D18" s="19">
        <v>1471556</v>
      </c>
      <c r="I18" s="22" t="s">
        <v>15</v>
      </c>
      <c r="J18">
        <v>143</v>
      </c>
    </row>
    <row r="19" spans="3:13" x14ac:dyDescent="0.35">
      <c r="I19" s="22" t="s">
        <v>581</v>
      </c>
      <c r="J19">
        <v>555</v>
      </c>
    </row>
    <row r="22" spans="3:13" x14ac:dyDescent="0.35">
      <c r="C22" s="21" t="s">
        <v>580</v>
      </c>
      <c r="D22" t="s">
        <v>575</v>
      </c>
      <c r="E22" t="s">
        <v>576</v>
      </c>
      <c r="F22" t="s">
        <v>577</v>
      </c>
    </row>
    <row r="23" spans="3:13" x14ac:dyDescent="0.35">
      <c r="C23" s="22" t="s">
        <v>21</v>
      </c>
      <c r="D23" s="19">
        <v>323605</v>
      </c>
      <c r="E23" s="18">
        <v>232996.90000000005</v>
      </c>
      <c r="F23" s="18">
        <v>90608.099999999977</v>
      </c>
      <c r="K23" s="21" t="s">
        <v>580</v>
      </c>
      <c r="L23" t="s">
        <v>578</v>
      </c>
    </row>
    <row r="24" spans="3:13" x14ac:dyDescent="0.35">
      <c r="C24" s="22" t="s">
        <v>17</v>
      </c>
      <c r="D24" s="19">
        <v>320050</v>
      </c>
      <c r="E24" s="18">
        <v>175858.9</v>
      </c>
      <c r="F24" s="18">
        <v>144191.1</v>
      </c>
      <c r="K24" s="22" t="s">
        <v>14</v>
      </c>
      <c r="L24" s="24">
        <v>0.51711711711711716</v>
      </c>
    </row>
    <row r="25" spans="3:13" x14ac:dyDescent="0.35">
      <c r="C25" s="22" t="s">
        <v>12</v>
      </c>
      <c r="D25" s="19">
        <v>291366</v>
      </c>
      <c r="E25" s="18">
        <v>215100.04999999996</v>
      </c>
      <c r="F25" s="18">
        <v>76265.950000000012</v>
      </c>
      <c r="K25" s="22" t="s">
        <v>28</v>
      </c>
      <c r="L25" s="24">
        <v>0.48288288288288289</v>
      </c>
    </row>
    <row r="26" spans="3:13" x14ac:dyDescent="0.35">
      <c r="C26" s="22" t="s">
        <v>24</v>
      </c>
      <c r="D26" s="19">
        <v>293726</v>
      </c>
      <c r="E26" s="18">
        <v>161652.39999999994</v>
      </c>
      <c r="F26" s="18">
        <v>132073.60000000003</v>
      </c>
      <c r="K26" s="22" t="s">
        <v>581</v>
      </c>
      <c r="L26" s="23">
        <v>1</v>
      </c>
    </row>
    <row r="27" spans="3:13" x14ac:dyDescent="0.35">
      <c r="C27" s="22" t="s">
        <v>31</v>
      </c>
      <c r="D27" s="19">
        <v>242809</v>
      </c>
      <c r="E27" s="18">
        <v>171617.7</v>
      </c>
      <c r="F27" s="18">
        <v>71191.3</v>
      </c>
    </row>
    <row r="28" spans="3:13" x14ac:dyDescent="0.35">
      <c r="C28" s="22" t="s">
        <v>581</v>
      </c>
      <c r="D28" s="19">
        <v>1471556</v>
      </c>
      <c r="E28" s="18">
        <v>957225.95</v>
      </c>
      <c r="F28" s="18">
        <v>514330.05000000005</v>
      </c>
    </row>
    <row r="32" spans="3:13" x14ac:dyDescent="0.35">
      <c r="C32" s="21" t="s">
        <v>580</v>
      </c>
      <c r="D32" t="s">
        <v>575</v>
      </c>
      <c r="E32" t="s">
        <v>576</v>
      </c>
      <c r="F32" t="s">
        <v>577</v>
      </c>
      <c r="H32" s="21" t="s">
        <v>580</v>
      </c>
      <c r="I32" t="s">
        <v>575</v>
      </c>
    </row>
    <row r="33" spans="3:9" x14ac:dyDescent="0.35">
      <c r="C33" s="22" t="s">
        <v>582</v>
      </c>
      <c r="D33" s="19">
        <v>121897</v>
      </c>
      <c r="E33" s="18">
        <v>77967.05</v>
      </c>
      <c r="F33" s="18">
        <v>43929.950000000004</v>
      </c>
      <c r="H33" s="22" t="s">
        <v>594</v>
      </c>
      <c r="I33" s="19">
        <v>218480</v>
      </c>
    </row>
    <row r="34" spans="3:9" x14ac:dyDescent="0.35">
      <c r="C34" s="22" t="s">
        <v>583</v>
      </c>
      <c r="D34" s="19">
        <v>125625</v>
      </c>
      <c r="E34" s="18">
        <v>84617</v>
      </c>
      <c r="F34" s="18">
        <v>41007.999999999993</v>
      </c>
      <c r="H34" s="22" t="s">
        <v>595</v>
      </c>
      <c r="I34" s="19">
        <v>153672</v>
      </c>
    </row>
    <row r="35" spans="3:9" x14ac:dyDescent="0.35">
      <c r="C35" s="22" t="s">
        <v>584</v>
      </c>
      <c r="D35" s="19">
        <v>141726</v>
      </c>
      <c r="E35" s="18">
        <v>91685.799999999974</v>
      </c>
      <c r="F35" s="18">
        <v>50040.199999999983</v>
      </c>
      <c r="H35" s="22" t="s">
        <v>596</v>
      </c>
      <c r="I35" s="19">
        <v>226248</v>
      </c>
    </row>
    <row r="36" spans="3:9" x14ac:dyDescent="0.35">
      <c r="C36" s="22" t="s">
        <v>585</v>
      </c>
      <c r="D36" s="19">
        <v>116357</v>
      </c>
      <c r="E36" s="18">
        <v>80567.299999999988</v>
      </c>
      <c r="F36" s="18">
        <v>35789.699999999997</v>
      </c>
      <c r="H36" s="22" t="s">
        <v>597</v>
      </c>
      <c r="I36" s="19">
        <v>231876</v>
      </c>
    </row>
    <row r="37" spans="3:9" x14ac:dyDescent="0.35">
      <c r="C37" s="22" t="s">
        <v>586</v>
      </c>
      <c r="D37" s="19">
        <v>96525</v>
      </c>
      <c r="E37" s="18">
        <v>64160.600000000006</v>
      </c>
      <c r="F37" s="18">
        <v>32364.400000000001</v>
      </c>
      <c r="H37" s="22" t="s">
        <v>598</v>
      </c>
      <c r="I37" s="19">
        <v>224219</v>
      </c>
    </row>
    <row r="38" spans="3:9" x14ac:dyDescent="0.35">
      <c r="C38" s="22" t="s">
        <v>587</v>
      </c>
      <c r="D38" s="19">
        <v>101778</v>
      </c>
      <c r="E38" s="18">
        <v>61442.45</v>
      </c>
      <c r="F38" s="18">
        <v>40335.549999999988</v>
      </c>
      <c r="H38" s="22" t="s">
        <v>599</v>
      </c>
      <c r="I38" s="19">
        <v>172126</v>
      </c>
    </row>
    <row r="39" spans="3:9" x14ac:dyDescent="0.35">
      <c r="C39" s="22" t="s">
        <v>588</v>
      </c>
      <c r="D39" s="19">
        <v>127996</v>
      </c>
      <c r="E39" s="18">
        <v>84325.800000000017</v>
      </c>
      <c r="F39" s="18">
        <v>43670.200000000004</v>
      </c>
      <c r="H39" s="22" t="s">
        <v>600</v>
      </c>
      <c r="I39" s="19">
        <v>244935</v>
      </c>
    </row>
    <row r="40" spans="3:9" x14ac:dyDescent="0.35">
      <c r="C40" s="22" t="s">
        <v>589</v>
      </c>
      <c r="D40" s="19">
        <v>132129</v>
      </c>
      <c r="E40" s="18">
        <v>84429.999999999985</v>
      </c>
      <c r="F40" s="18">
        <v>47699.000000000007</v>
      </c>
      <c r="H40" s="22" t="s">
        <v>581</v>
      </c>
      <c r="I40" s="19">
        <v>1471556</v>
      </c>
    </row>
    <row r="41" spans="3:9" x14ac:dyDescent="0.35">
      <c r="C41" s="22" t="s">
        <v>590</v>
      </c>
      <c r="D41" s="19">
        <v>119385</v>
      </c>
      <c r="E41" s="18">
        <v>78577.95</v>
      </c>
      <c r="F41" s="18">
        <v>40807.05000000001</v>
      </c>
    </row>
    <row r="42" spans="3:9" x14ac:dyDescent="0.35">
      <c r="C42" s="22" t="s">
        <v>591</v>
      </c>
      <c r="D42" s="19">
        <v>126232</v>
      </c>
      <c r="E42" s="18">
        <v>83379.699999999983</v>
      </c>
      <c r="F42" s="18">
        <v>42852.299999999996</v>
      </c>
    </row>
    <row r="43" spans="3:9" x14ac:dyDescent="0.35">
      <c r="C43" s="22" t="s">
        <v>592</v>
      </c>
      <c r="D43" s="19">
        <v>105535</v>
      </c>
      <c r="E43" s="18">
        <v>65611.7</v>
      </c>
      <c r="F43" s="18">
        <v>39923.299999999996</v>
      </c>
    </row>
    <row r="44" spans="3:9" x14ac:dyDescent="0.35">
      <c r="C44" s="22" t="s">
        <v>593</v>
      </c>
      <c r="D44" s="19">
        <v>156371</v>
      </c>
      <c r="E44" s="18">
        <v>100460.6</v>
      </c>
      <c r="F44" s="18">
        <v>55910.400000000001</v>
      </c>
    </row>
    <row r="45" spans="3:9" x14ac:dyDescent="0.35">
      <c r="C45" s="22" t="s">
        <v>581</v>
      </c>
      <c r="D45" s="19">
        <v>1471556</v>
      </c>
      <c r="E45" s="18">
        <v>957225.94999999984</v>
      </c>
      <c r="F45" s="18">
        <v>514330.04999999993</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7D889-051B-477F-8765-073EB43B3C20}">
  <dimension ref="A1"/>
  <sheetViews>
    <sheetView zoomScale="96" zoomScaleNormal="100" workbookViewId="0">
      <selection activeCell="R43" sqref="R43"/>
    </sheetView>
  </sheetViews>
  <sheetFormatPr defaultRowHeight="14.5" x14ac:dyDescent="0.35"/>
  <cols>
    <col min="1" max="16384" width="8.7265625" style="1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Retail Store Sales</vt:lpstr>
      <vt:lpstr>Sheet4</vt:lpstr>
      <vt:lpstr>Retail</vt:lpstr>
      <vt:lpstr>Cost Per Unit</vt:lpstr>
      <vt:lpstr>EDA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Abessolo Ateba Abhas</dc:creator>
  <cp:lastModifiedBy>Priscilla Bassey</cp:lastModifiedBy>
  <dcterms:created xsi:type="dcterms:W3CDTF">2025-01-30T07:46:36Z</dcterms:created>
  <dcterms:modified xsi:type="dcterms:W3CDTF">2025-05-26T12:41:54Z</dcterms:modified>
</cp:coreProperties>
</file>