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my.shell.com/personal/pritam_shetty_shell_com/Documents/Documents/Pritam/Data Science/Optimisation/"/>
    </mc:Choice>
  </mc:AlternateContent>
  <xr:revisionPtr revIDLastSave="193" documentId="8_{096DDDFC-269C-43EE-81F6-806229369673}" xr6:coauthVersionLast="47" xr6:coauthVersionMax="47" xr10:uidLastSave="{181A6723-F0BF-4E3D-BF79-2A8C01BC5821}"/>
  <bookViews>
    <workbookView xWindow="-110" yWindow="-110" windowWidth="19420" windowHeight="10420" activeTab="4" xr2:uid="{00000000-000D-0000-FFFF-FFFF00000000}"/>
  </bookViews>
  <sheets>
    <sheet name="Seat_Calculation" sheetId="1" r:id="rId1"/>
    <sheet name="Seat_Visualization" sheetId="2" r:id="rId2"/>
    <sheet name="Connecting_Flight" sheetId="3" r:id="rId3"/>
    <sheet name="Marketing" sheetId="4" r:id="rId4"/>
    <sheet name="Capacity" sheetId="5" r:id="rId5"/>
  </sheets>
  <externalReferences>
    <externalReference r:id="rId6"/>
  </externalReferences>
  <definedNames>
    <definedName name="solver_adj" localSheetId="2" hidden="1">Connecting_Flight!$E$5:$E$10</definedName>
    <definedName name="solver_adj" localSheetId="0" hidden="1">Seat_Calculation!$E$5:$E$6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2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Connecting_Flight!$B$15:$B$16</definedName>
    <definedName name="solver_lhs1" localSheetId="0" hidden="1">Seat_Calculation!$B$12:$B$14</definedName>
    <definedName name="solver_lhs2" localSheetId="2" hidden="1">Connecting_Flight!$E$5:$E$10</definedName>
    <definedName name="solver_lhs2" localSheetId="0" hidden="1">Seat_Calculation!$B$15:$B$16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2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Connecting_Flight!$B$12</definedName>
    <definedName name="solver_opt" localSheetId="0" hidden="1">Seat_Calculation!$C$9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2" hidden="1">1</definedName>
    <definedName name="solver_rel1" localSheetId="0" hidden="1">1</definedName>
    <definedName name="solver_rel2" localSheetId="2" hidden="1">1</definedName>
    <definedName name="solver_rel2" localSheetId="0" hidden="1">3</definedName>
    <definedName name="solver_rhs1" localSheetId="2" hidden="1">Connecting_Flight!$D$15:$D$16</definedName>
    <definedName name="solver_rhs1" localSheetId="0" hidden="1">Seat_Calculation!$D$12:$D$14</definedName>
    <definedName name="solver_rhs2" localSheetId="2" hidden="1">Connecting_Flight!$D$5:$D$10</definedName>
    <definedName name="solver_rhs2" localSheetId="0" hidden="1">Seat_Calculation!$D$15:$D$16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G5" i="4"/>
  <c r="H5" i="4" s="1"/>
  <c r="F5" i="4"/>
  <c r="B12" i="3" l="1"/>
  <c r="B16" i="3"/>
  <c r="B15" i="3"/>
  <c r="D14" i="1"/>
  <c r="D13" i="1"/>
  <c r="B16" i="1"/>
  <c r="B15" i="1"/>
  <c r="B14" i="1"/>
  <c r="B13" i="1"/>
  <c r="B12" i="1"/>
  <c r="C9" i="1"/>
</calcChain>
</file>

<file path=xl/sharedStrings.xml><?xml version="1.0" encoding="utf-8"?>
<sst xmlns="http://schemas.openxmlformats.org/spreadsheetml/2006/main" count="89" uniqueCount="54">
  <si>
    <t>Price</t>
  </si>
  <si>
    <t>Demand</t>
  </si>
  <si>
    <t>DEL to BLR</t>
  </si>
  <si>
    <t>Regular</t>
  </si>
  <si>
    <t>Discount</t>
  </si>
  <si>
    <t>Objective:</t>
  </si>
  <si>
    <t>Decisions</t>
  </si>
  <si>
    <t>Seats</t>
  </si>
  <si>
    <t>Constraints</t>
  </si>
  <si>
    <t>LHS</t>
  </si>
  <si>
    <t>Sign</t>
  </si>
  <si>
    <t>RHS</t>
  </si>
  <si>
    <t>Capacity:</t>
  </si>
  <si>
    <t>&lt;=</t>
  </si>
  <si>
    <t>Regular Demand:</t>
  </si>
  <si>
    <t>Discount Demand:</t>
  </si>
  <si>
    <t>Regular Non-negative:</t>
  </si>
  <si>
    <t>&gt;=</t>
  </si>
  <si>
    <t>Discount Non-negative:</t>
  </si>
  <si>
    <t>Type</t>
  </si>
  <si>
    <t>Seat constraints max</t>
  </si>
  <si>
    <t>Minimum</t>
  </si>
  <si>
    <t>Discounted</t>
  </si>
  <si>
    <t>x</t>
  </si>
  <si>
    <t>y</t>
  </si>
  <si>
    <t xml:space="preserve">Regular </t>
  </si>
  <si>
    <t>DEL to MUM</t>
  </si>
  <si>
    <t>MUM to BLR</t>
  </si>
  <si>
    <t>Objective</t>
  </si>
  <si>
    <t>sign</t>
  </si>
  <si>
    <t>Capacity DEL-MUM</t>
  </si>
  <si>
    <t>Capacity MUM-BLR</t>
  </si>
  <si>
    <t>Demand Constraints</t>
  </si>
  <si>
    <t>Non-negative</t>
  </si>
  <si>
    <t>Type of Seat</t>
  </si>
  <si>
    <t>Marketing costs/unit</t>
  </si>
  <si>
    <t>Price of Flight</t>
  </si>
  <si>
    <t>Total demand W/0 Marketing</t>
  </si>
  <si>
    <t>Allocation with Marketing</t>
  </si>
  <si>
    <t>Marketing Spend</t>
  </si>
  <si>
    <t>Revenue</t>
  </si>
  <si>
    <t>Marginal Revenue</t>
  </si>
  <si>
    <t>Different flights available according to the number of seats</t>
  </si>
  <si>
    <t>Regular Price</t>
  </si>
  <si>
    <t>Discounted Price</t>
  </si>
  <si>
    <t>Air craft rental</t>
  </si>
  <si>
    <t>Cost/hr</t>
  </si>
  <si>
    <t>Total cost</t>
  </si>
  <si>
    <t>Marginal revenue</t>
  </si>
  <si>
    <t>Basic 166</t>
  </si>
  <si>
    <t>176 seater</t>
  </si>
  <si>
    <t>218 seater</t>
  </si>
  <si>
    <t xml:space="preserve">flight time </t>
  </si>
  <si>
    <t>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</si>
</sst>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3DEB3D"/>
        <bgColor indexed="64"/>
      </patternFill>
    </fill>
    <fill>
      <patternFill patternType="solid">
        <fgColor rgb="FFACB9CA"/>
        <bgColor rgb="FF000000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1" fillId="0" borderId="0" xfId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3" borderId="7" xfId="0" applyFill="1" applyBorder="1" applyAlignment="1">
      <alignment horizontal="righ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3" borderId="19" xfId="0" applyFill="1" applyBorder="1" applyAlignment="1">
      <alignment horizontal="righ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righ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4" borderId="5" xfId="0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2" fillId="2" borderId="7" xfId="0" applyFont="1" applyFill="1" applyBorder="1"/>
    <xf numFmtId="0" fontId="2" fillId="2" borderId="4" xfId="0" applyFont="1" applyFill="1" applyBorder="1"/>
    <xf numFmtId="0" fontId="0" fillId="0" borderId="7" xfId="0" applyBorder="1"/>
    <xf numFmtId="0" fontId="0" fillId="0" borderId="26" xfId="0" applyBorder="1"/>
    <xf numFmtId="0" fontId="0" fillId="0" borderId="27" xfId="0" applyBorder="1"/>
    <xf numFmtId="0" fontId="0" fillId="0" borderId="19" xfId="0" applyBorder="1"/>
    <xf numFmtId="0" fontId="4" fillId="0" borderId="0" xfId="0" applyFont="1"/>
    <xf numFmtId="0" fontId="3" fillId="5" borderId="7" xfId="0" applyFont="1" applyFill="1" applyBorder="1"/>
    <xf numFmtId="0" fontId="4" fillId="0" borderId="30" xfId="0" applyFont="1" applyBorder="1"/>
    <xf numFmtId="0" fontId="4" fillId="0" borderId="7" xfId="0" applyFont="1" applyBorder="1"/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wrapText="1"/>
    </xf>
    <xf numFmtId="0" fontId="3" fillId="5" borderId="29" xfId="0" applyFont="1" applyFill="1" applyBorder="1" applyAlignment="1">
      <alignment horizontal="center" wrapText="1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</cellXfs>
  <cellStyles count="2">
    <cellStyle name="Normal" xfId="0" builtinId="0"/>
    <cellStyle name="Normal 2" xfId="1" xr:uid="{D56CA63D-09CA-4D9B-9363-E43AFFF1EB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[1]Graphical_representation!$F$21</c:f>
          <c:strCache>
            <c:ptCount val="1"/>
            <c:pt idx="0">
              <c:v>Total revenue made in this case is 387040 INR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5458565256445"/>
          <c:y val="0.10654984199942545"/>
          <c:w val="0.86113383020479539"/>
          <c:h val="0.76109340469183673"/>
        </c:manualLayout>
      </c:layout>
      <c:scatterChart>
        <c:scatterStyle val="lineMarker"/>
        <c:varyColors val="0"/>
        <c:ser>
          <c:idx val="1"/>
          <c:order val="0"/>
          <c:tx>
            <c:v>Regular Demand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0.18352677843907697"/>
                  <c:y val="0.163090297725659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7F9979-1A98-45F4-AA6F-EAF4B3023031}" type="YVALUE">
                      <a:rPr lang="en-US" sz="120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683237063460113E-2"/>
                      <c:h val="0.1029400831333851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3EE-4C47-8EE1-CE8453CE4E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Seat_Visualization!$B$10:$B$11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Seat_Visualization!$C$10:$C$11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FE-45D9-A789-C848E0B8025A}"/>
            </c:ext>
          </c:extLst>
        </c:ser>
        <c:ser>
          <c:idx val="2"/>
          <c:order val="1"/>
          <c:tx>
            <c:v>Discount Demand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Seat_Visualization!$B$14:$B$15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Seat_Visualization!$C$14:$C$15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FE-45D9-A789-C848E0B8025A}"/>
            </c:ext>
          </c:extLst>
        </c:ser>
        <c:ser>
          <c:idx val="0"/>
          <c:order val="2"/>
          <c:tx>
            <c:v>Capacity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Seat_Visualization!$B$7:$B$8</c:f>
              <c:numCache>
                <c:formatCode>General</c:formatCode>
                <c:ptCount val="2"/>
                <c:pt idx="0">
                  <c:v>166</c:v>
                </c:pt>
                <c:pt idx="1">
                  <c:v>0</c:v>
                </c:pt>
              </c:numCache>
            </c:numRef>
          </c:xVal>
          <c:yVal>
            <c:numRef>
              <c:f>Seat_Visualization!$C$7:$C$8</c:f>
              <c:numCache>
                <c:formatCode>General</c:formatCode>
                <c:ptCount val="2"/>
                <c:pt idx="0">
                  <c:v>0</c:v>
                </c:pt>
                <c:pt idx="1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FE-45D9-A789-C848E0B8025A}"/>
            </c:ext>
          </c:extLst>
        </c:ser>
        <c:ser>
          <c:idx val="3"/>
          <c:order val="3"/>
          <c:tx>
            <c:v>optimized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Seat_Visualization!$B$18:$C$18</c:f>
              <c:numCache>
                <c:formatCode>General</c:formatCode>
                <c:ptCount val="2"/>
                <c:pt idx="0">
                  <c:v>66</c:v>
                </c:pt>
                <c:pt idx="1">
                  <c:v>0</c:v>
                </c:pt>
              </c:numCache>
            </c:numRef>
          </c:xVal>
          <c:yVal>
            <c:numRef>
              <c:f>Seat_Visualization!$B$19:$C$19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FE-45D9-A789-C848E0B8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29080"/>
        <c:axId val="699829408"/>
      </c:scatterChart>
      <c:valAx>
        <c:axId val="6998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Discounted</a:t>
                </a:r>
              </a:p>
            </c:rich>
          </c:tx>
          <c:layout>
            <c:manualLayout>
              <c:xMode val="edge"/>
              <c:yMode val="edge"/>
              <c:x val="0.47660786754838397"/>
              <c:y val="0.9039248846780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29408"/>
        <c:crosses val="autoZero"/>
        <c:crossBetween val="midCat"/>
      </c:valAx>
      <c:valAx>
        <c:axId val="699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Regular seats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2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384176</xdr:colOff>
      <xdr:row>20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A7763-B945-4B58-83CF-F48541510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rline+Optim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flight"/>
      <sheetName val="Graphical_representation"/>
    </sheetNames>
    <sheetDataSet>
      <sheetData sheetId="0"/>
      <sheetData sheetId="1">
        <row r="21">
          <cell r="F21" t="str">
            <v>Total revenue made in this case is 387040 INR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workbookViewId="0">
      <selection activeCell="E12" sqref="E12"/>
    </sheetView>
  </sheetViews>
  <sheetFormatPr defaultRowHeight="14.5" x14ac:dyDescent="0.35"/>
  <cols>
    <col min="1" max="1" width="18.26953125" customWidth="1"/>
    <col min="5" max="5" width="13.1796875" customWidth="1"/>
  </cols>
  <sheetData>
    <row r="3" spans="1:5" ht="31.5" thickBot="1" x14ac:dyDescent="0.4">
      <c r="E3" s="9" t="s">
        <v>6</v>
      </c>
    </row>
    <row r="4" spans="1:5" ht="15" thickBot="1" x14ac:dyDescent="0.4">
      <c r="A4" s="1"/>
      <c r="B4" s="1"/>
      <c r="C4" s="2" t="s">
        <v>0</v>
      </c>
      <c r="D4" s="3" t="s">
        <v>1</v>
      </c>
      <c r="E4" s="3" t="s">
        <v>7</v>
      </c>
    </row>
    <row r="5" spans="1:5" ht="15" thickBot="1" x14ac:dyDescent="0.4">
      <c r="A5" s="56" t="s">
        <v>2</v>
      </c>
      <c r="B5" s="4" t="s">
        <v>3</v>
      </c>
      <c r="C5" s="5">
        <v>3085</v>
      </c>
      <c r="D5" s="6">
        <v>100</v>
      </c>
      <c r="E5" s="10">
        <v>100</v>
      </c>
    </row>
    <row r="6" spans="1:5" ht="15" thickBot="1" x14ac:dyDescent="0.4">
      <c r="A6" s="57"/>
      <c r="B6" s="4" t="s">
        <v>4</v>
      </c>
      <c r="C6" s="7">
        <v>1190</v>
      </c>
      <c r="D6" s="6">
        <v>150</v>
      </c>
      <c r="E6" s="10">
        <v>66</v>
      </c>
    </row>
    <row r="9" spans="1:5" ht="31" x14ac:dyDescent="0.35">
      <c r="A9" s="8" t="s">
        <v>5</v>
      </c>
      <c r="C9">
        <f>SUMPRODUCT(C5:C6,E5:E6)</f>
        <v>387040</v>
      </c>
    </row>
    <row r="10" spans="1:5" ht="15" thickBot="1" x14ac:dyDescent="0.4"/>
    <row r="11" spans="1:5" ht="16" thickBot="1" x14ac:dyDescent="0.4">
      <c r="A11" s="11" t="s">
        <v>8</v>
      </c>
      <c r="B11" s="11" t="s">
        <v>9</v>
      </c>
      <c r="C11" s="11" t="s">
        <v>10</v>
      </c>
      <c r="D11" s="12" t="s">
        <v>11</v>
      </c>
    </row>
    <row r="12" spans="1:5" ht="15" thickBot="1" x14ac:dyDescent="0.4">
      <c r="A12" s="13" t="s">
        <v>12</v>
      </c>
      <c r="B12" s="14">
        <f>E6+E5</f>
        <v>166</v>
      </c>
      <c r="C12" s="15" t="s">
        <v>13</v>
      </c>
      <c r="D12" s="16">
        <v>166</v>
      </c>
    </row>
    <row r="13" spans="1:5" ht="29.5" thickBot="1" x14ac:dyDescent="0.4">
      <c r="A13" s="13" t="s">
        <v>14</v>
      </c>
      <c r="B13" s="17">
        <f>E5</f>
        <v>100</v>
      </c>
      <c r="C13" s="18" t="s">
        <v>13</v>
      </c>
      <c r="D13" s="19">
        <f>D5</f>
        <v>100</v>
      </c>
    </row>
    <row r="14" spans="1:5" ht="29.5" thickBot="1" x14ac:dyDescent="0.4">
      <c r="A14" s="13" t="s">
        <v>15</v>
      </c>
      <c r="B14" s="17">
        <f>E6</f>
        <v>66</v>
      </c>
      <c r="C14" s="18" t="s">
        <v>13</v>
      </c>
      <c r="D14" s="19">
        <f>D6</f>
        <v>150</v>
      </c>
    </row>
    <row r="15" spans="1:5" ht="29.5" thickBot="1" x14ac:dyDescent="0.4">
      <c r="A15" s="13" t="s">
        <v>16</v>
      </c>
      <c r="B15" s="17">
        <f>E5</f>
        <v>100</v>
      </c>
      <c r="C15" s="18" t="s">
        <v>17</v>
      </c>
      <c r="D15" s="19">
        <v>0</v>
      </c>
    </row>
    <row r="16" spans="1:5" ht="29.5" thickBot="1" x14ac:dyDescent="0.4">
      <c r="A16" s="13" t="s">
        <v>18</v>
      </c>
      <c r="B16" s="20">
        <f>E6</f>
        <v>66</v>
      </c>
      <c r="C16" s="21" t="s">
        <v>17</v>
      </c>
      <c r="D16" s="22">
        <v>0</v>
      </c>
    </row>
  </sheetData>
  <mergeCells count="1"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73B3-FA2A-405E-8BE7-67C767418BAC}">
  <dimension ref="A1:D19"/>
  <sheetViews>
    <sheetView topLeftCell="A4" workbookViewId="0">
      <selection activeCell="F13" sqref="F13"/>
    </sheetView>
  </sheetViews>
  <sheetFormatPr defaultRowHeight="14.5" x14ac:dyDescent="0.35"/>
  <sheetData>
    <row r="1" spans="1:4" x14ac:dyDescent="0.35">
      <c r="A1" s="23" t="s">
        <v>19</v>
      </c>
      <c r="B1" s="23" t="s">
        <v>20</v>
      </c>
      <c r="C1" s="23" t="s">
        <v>21</v>
      </c>
      <c r="D1" s="23" t="s">
        <v>0</v>
      </c>
    </row>
    <row r="2" spans="1:4" x14ac:dyDescent="0.35">
      <c r="A2" s="23" t="s">
        <v>3</v>
      </c>
      <c r="B2" s="23">
        <v>100</v>
      </c>
      <c r="C2" s="23">
        <v>0</v>
      </c>
      <c r="D2" s="23">
        <v>3085</v>
      </c>
    </row>
    <row r="3" spans="1:4" x14ac:dyDescent="0.35">
      <c r="A3" s="23" t="s">
        <v>22</v>
      </c>
      <c r="B3" s="23">
        <v>150</v>
      </c>
      <c r="C3" s="23">
        <v>0</v>
      </c>
      <c r="D3" s="23">
        <v>1190</v>
      </c>
    </row>
    <row r="6" spans="1:4" x14ac:dyDescent="0.35">
      <c r="B6" s="23" t="s">
        <v>23</v>
      </c>
      <c r="C6" s="23" t="s">
        <v>24</v>
      </c>
    </row>
    <row r="7" spans="1:4" x14ac:dyDescent="0.35">
      <c r="B7" s="23">
        <v>166</v>
      </c>
      <c r="C7" s="23">
        <v>0</v>
      </c>
    </row>
    <row r="8" spans="1:4" x14ac:dyDescent="0.35">
      <c r="B8" s="23">
        <v>0</v>
      </c>
      <c r="C8" s="23">
        <v>166</v>
      </c>
    </row>
    <row r="10" spans="1:4" x14ac:dyDescent="0.35">
      <c r="A10" t="s">
        <v>25</v>
      </c>
      <c r="B10">
        <v>0</v>
      </c>
      <c r="C10">
        <v>100</v>
      </c>
    </row>
    <row r="11" spans="1:4" x14ac:dyDescent="0.35">
      <c r="B11">
        <v>200</v>
      </c>
      <c r="C11">
        <v>100</v>
      </c>
    </row>
    <row r="14" spans="1:4" x14ac:dyDescent="0.35">
      <c r="A14" t="s">
        <v>4</v>
      </c>
      <c r="B14">
        <v>150</v>
      </c>
      <c r="C14">
        <v>0</v>
      </c>
    </row>
    <row r="15" spans="1:4" x14ac:dyDescent="0.35">
      <c r="B15">
        <v>150</v>
      </c>
      <c r="C15">
        <v>150</v>
      </c>
    </row>
    <row r="18" spans="1:3" x14ac:dyDescent="0.35">
      <c r="A18" t="s">
        <v>22</v>
      </c>
      <c r="B18">
        <v>66</v>
      </c>
      <c r="C18">
        <v>0</v>
      </c>
    </row>
    <row r="19" spans="1:3" x14ac:dyDescent="0.35">
      <c r="A19" t="s">
        <v>3</v>
      </c>
      <c r="B19">
        <v>100</v>
      </c>
      <c r="C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53A7-0AD3-41C5-B2B0-1BA300C2D6C2}">
  <dimension ref="A3:E18"/>
  <sheetViews>
    <sheetView topLeftCell="A7" workbookViewId="0">
      <selection activeCell="B12" sqref="B12"/>
    </sheetView>
  </sheetViews>
  <sheetFormatPr defaultRowHeight="14.5" x14ac:dyDescent="0.35"/>
  <cols>
    <col min="1" max="1" width="20.54296875" customWidth="1"/>
    <col min="5" max="5" width="12.90625" customWidth="1"/>
  </cols>
  <sheetData>
    <row r="3" spans="1:5" ht="31.5" thickBot="1" x14ac:dyDescent="0.4">
      <c r="A3" s="25"/>
      <c r="B3" s="25"/>
      <c r="C3" s="25"/>
      <c r="D3" s="25"/>
      <c r="E3" s="9" t="s">
        <v>6</v>
      </c>
    </row>
    <row r="4" spans="1:5" ht="16" thickBot="1" x14ac:dyDescent="0.4">
      <c r="A4" s="26"/>
      <c r="B4" s="26"/>
      <c r="C4" s="27" t="s">
        <v>0</v>
      </c>
      <c r="D4" s="27" t="s">
        <v>1</v>
      </c>
      <c r="E4" s="27" t="s">
        <v>7</v>
      </c>
    </row>
    <row r="5" spans="1:5" ht="15" thickBot="1" x14ac:dyDescent="0.4">
      <c r="A5" s="58" t="s">
        <v>2</v>
      </c>
      <c r="B5" s="24" t="s">
        <v>3</v>
      </c>
      <c r="C5" s="24">
        <v>4280</v>
      </c>
      <c r="D5" s="28">
        <v>80</v>
      </c>
      <c r="E5" s="29">
        <v>80</v>
      </c>
    </row>
    <row r="6" spans="1:5" ht="15" thickBot="1" x14ac:dyDescent="0.4">
      <c r="A6" s="59"/>
      <c r="B6" s="24" t="s">
        <v>4</v>
      </c>
      <c r="C6" s="24">
        <v>1900</v>
      </c>
      <c r="D6" s="28">
        <v>120</v>
      </c>
      <c r="E6" s="29">
        <v>0</v>
      </c>
    </row>
    <row r="7" spans="1:5" ht="15" thickBot="1" x14ac:dyDescent="0.4">
      <c r="A7" s="60" t="s">
        <v>26</v>
      </c>
      <c r="B7" s="24" t="s">
        <v>3</v>
      </c>
      <c r="C7" s="24">
        <v>6420</v>
      </c>
      <c r="D7" s="28">
        <v>75</v>
      </c>
      <c r="E7" s="29">
        <v>75</v>
      </c>
    </row>
    <row r="8" spans="1:5" ht="15" thickBot="1" x14ac:dyDescent="0.4">
      <c r="A8" s="61"/>
      <c r="B8" s="24" t="s">
        <v>4</v>
      </c>
      <c r="C8" s="24">
        <v>2240</v>
      </c>
      <c r="D8" s="28">
        <v>100</v>
      </c>
      <c r="E8" s="29">
        <v>63</v>
      </c>
    </row>
    <row r="9" spans="1:5" ht="15" thickBot="1" x14ac:dyDescent="0.4">
      <c r="A9" s="62" t="s">
        <v>27</v>
      </c>
      <c r="B9" s="24" t="s">
        <v>3</v>
      </c>
      <c r="C9" s="24">
        <v>5120</v>
      </c>
      <c r="D9" s="28">
        <v>60</v>
      </c>
      <c r="E9" s="29">
        <v>60</v>
      </c>
    </row>
    <row r="10" spans="1:5" ht="15" thickBot="1" x14ac:dyDescent="0.4">
      <c r="A10" s="61"/>
      <c r="B10" s="30" t="s">
        <v>4</v>
      </c>
      <c r="C10" s="31">
        <v>1900</v>
      </c>
      <c r="D10" s="32">
        <v>110</v>
      </c>
      <c r="E10" s="33">
        <v>78</v>
      </c>
    </row>
    <row r="12" spans="1:5" x14ac:dyDescent="0.35">
      <c r="A12" t="s">
        <v>28</v>
      </c>
      <c r="B12">
        <f>SUMPRODUCT(E5:E10,C5:C10)</f>
        <v>1420420</v>
      </c>
    </row>
    <row r="13" spans="1:5" ht="15" thickBot="1" x14ac:dyDescent="0.4"/>
    <row r="14" spans="1:5" ht="16" thickBot="1" x14ac:dyDescent="0.4">
      <c r="A14" s="34" t="s">
        <v>8</v>
      </c>
      <c r="B14" s="35" t="s">
        <v>9</v>
      </c>
      <c r="C14" s="36" t="s">
        <v>29</v>
      </c>
      <c r="D14" s="37" t="s">
        <v>11</v>
      </c>
    </row>
    <row r="15" spans="1:5" ht="15" thickBot="1" x14ac:dyDescent="0.4">
      <c r="A15" s="13" t="s">
        <v>30</v>
      </c>
      <c r="B15" s="38">
        <f>E5+E6+E7+E8</f>
        <v>218</v>
      </c>
      <c r="C15" s="39" t="s">
        <v>13</v>
      </c>
      <c r="D15" s="40">
        <v>218</v>
      </c>
    </row>
    <row r="16" spans="1:5" ht="15" thickBot="1" x14ac:dyDescent="0.4">
      <c r="A16" s="13" t="s">
        <v>31</v>
      </c>
      <c r="B16" s="41">
        <f>E5+E6+E9+E10</f>
        <v>218</v>
      </c>
      <c r="C16" s="42" t="s">
        <v>13</v>
      </c>
      <c r="D16" s="43">
        <v>218</v>
      </c>
    </row>
    <row r="17" spans="1:4" ht="29.5" thickBot="1" x14ac:dyDescent="0.4">
      <c r="A17" s="13" t="s">
        <v>32</v>
      </c>
      <c r="B17" s="44" t="s">
        <v>7</v>
      </c>
      <c r="C17" s="42" t="s">
        <v>13</v>
      </c>
      <c r="D17" s="42" t="s">
        <v>1</v>
      </c>
    </row>
    <row r="18" spans="1:4" ht="29.5" thickBot="1" x14ac:dyDescent="0.4">
      <c r="A18" s="45" t="s">
        <v>33</v>
      </c>
      <c r="B18" s="44" t="s">
        <v>7</v>
      </c>
      <c r="C18" s="42" t="s">
        <v>17</v>
      </c>
      <c r="D18" s="43">
        <v>0</v>
      </c>
    </row>
  </sheetData>
  <mergeCells count="3">
    <mergeCell ref="A5:A6"/>
    <mergeCell ref="A7:A8"/>
    <mergeCell ref="A9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D5A5-D855-466B-8BC0-75EAB009FD0C}">
  <dimension ref="A3:H6"/>
  <sheetViews>
    <sheetView workbookViewId="0">
      <selection activeCell="F5" sqref="F5"/>
    </sheetView>
  </sheetViews>
  <sheetFormatPr defaultRowHeight="14.5" x14ac:dyDescent="0.35"/>
  <cols>
    <col min="1" max="1" width="11.90625" bestFit="1" customWidth="1"/>
    <col min="2" max="2" width="20.08984375" bestFit="1" customWidth="1"/>
    <col min="3" max="3" width="13.26953125" bestFit="1" customWidth="1"/>
    <col min="4" max="4" width="28.1796875" bestFit="1" customWidth="1"/>
    <col min="5" max="5" width="24.81640625" bestFit="1" customWidth="1"/>
    <col min="6" max="6" width="16.453125" bestFit="1" customWidth="1"/>
    <col min="8" max="8" width="17.54296875" bestFit="1" customWidth="1"/>
  </cols>
  <sheetData>
    <row r="3" spans="1:8" ht="15" thickBot="1" x14ac:dyDescent="0.4"/>
    <row r="4" spans="1:8" ht="16" thickBot="1" x14ac:dyDescent="0.4">
      <c r="A4" s="46" t="s">
        <v>34</v>
      </c>
      <c r="B4" s="46" t="s">
        <v>35</v>
      </c>
      <c r="C4" s="46" t="s">
        <v>36</v>
      </c>
      <c r="D4" s="46" t="s">
        <v>37</v>
      </c>
      <c r="E4" s="46" t="s">
        <v>38</v>
      </c>
      <c r="F4" s="47" t="s">
        <v>39</v>
      </c>
      <c r="G4" s="47" t="s">
        <v>40</v>
      </c>
      <c r="H4" s="47" t="s">
        <v>41</v>
      </c>
    </row>
    <row r="5" spans="1:8" ht="15" thickBot="1" x14ac:dyDescent="0.4">
      <c r="A5" s="48" t="s">
        <v>3</v>
      </c>
      <c r="B5" s="48">
        <v>1000</v>
      </c>
      <c r="C5" s="48">
        <v>3085</v>
      </c>
      <c r="D5" s="48">
        <v>100</v>
      </c>
      <c r="E5" s="48">
        <v>150</v>
      </c>
      <c r="F5" s="48">
        <f>(E5-D5)*B5</f>
        <v>50000</v>
      </c>
      <c r="G5" s="48">
        <f>SUMPRODUCT(E5:E6,C5:C6)</f>
        <v>481790</v>
      </c>
      <c r="H5" s="48">
        <f>G5-A1-F5</f>
        <v>431790</v>
      </c>
    </row>
    <row r="6" spans="1:8" ht="15" thickBot="1" x14ac:dyDescent="0.4">
      <c r="A6" s="48" t="s">
        <v>22</v>
      </c>
      <c r="B6" s="48">
        <v>850</v>
      </c>
      <c r="C6" s="49">
        <v>1190</v>
      </c>
      <c r="D6" s="48">
        <v>150</v>
      </c>
      <c r="E6" s="50">
        <f>166-E5</f>
        <v>16</v>
      </c>
      <c r="F6" s="50"/>
      <c r="G6" s="51"/>
      <c r="H6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3566-F50F-443D-A12F-BB93A1EAF8C5}">
  <dimension ref="A1:H13"/>
  <sheetViews>
    <sheetView tabSelected="1" workbookViewId="0">
      <selection activeCell="J3" sqref="J3"/>
    </sheetView>
  </sheetViews>
  <sheetFormatPr defaultRowHeight="14.5" x14ac:dyDescent="0.35"/>
  <cols>
    <col min="1" max="1" width="14.26953125" bestFit="1" customWidth="1"/>
    <col min="2" max="2" width="16.1796875" bestFit="1" customWidth="1"/>
    <col min="3" max="3" width="9.6328125" bestFit="1" customWidth="1"/>
    <col min="4" max="4" width="5.6328125" bestFit="1" customWidth="1"/>
    <col min="6" max="6" width="11.08984375" bestFit="1" customWidth="1"/>
    <col min="8" max="8" width="17.08984375" bestFit="1" customWidth="1"/>
  </cols>
  <sheetData>
    <row r="1" spans="1:8" ht="16" thickBot="1" x14ac:dyDescent="0.4">
      <c r="A1" s="63" t="s">
        <v>42</v>
      </c>
      <c r="B1" s="64"/>
      <c r="C1" s="64"/>
      <c r="D1" s="64"/>
      <c r="E1" s="52"/>
      <c r="F1" s="52"/>
      <c r="G1" s="52"/>
      <c r="H1" s="52"/>
    </row>
    <row r="2" spans="1:8" ht="15" thickBot="1" x14ac:dyDescent="0.4">
      <c r="A2" s="65">
        <v>166</v>
      </c>
      <c r="B2" s="66"/>
      <c r="C2" s="66"/>
      <c r="D2" s="66"/>
      <c r="E2" s="52"/>
      <c r="F2" s="52"/>
      <c r="G2" s="52"/>
      <c r="H2" s="52"/>
    </row>
    <row r="3" spans="1:8" ht="15" thickBot="1" x14ac:dyDescent="0.4">
      <c r="A3" s="65">
        <v>176</v>
      </c>
      <c r="B3" s="66"/>
      <c r="C3" s="66"/>
      <c r="D3" s="66"/>
      <c r="E3" s="52"/>
      <c r="F3" s="52"/>
      <c r="G3" s="52"/>
      <c r="H3" s="52"/>
    </row>
    <row r="4" spans="1:8" ht="15" thickBot="1" x14ac:dyDescent="0.4">
      <c r="A4" s="65">
        <v>218</v>
      </c>
      <c r="B4" s="66"/>
      <c r="C4" s="66"/>
      <c r="D4" s="66"/>
      <c r="E4" s="52"/>
      <c r="F4" s="52"/>
      <c r="G4" s="52"/>
      <c r="H4" s="52"/>
    </row>
    <row r="5" spans="1:8" ht="15" thickBot="1" x14ac:dyDescent="0.4">
      <c r="A5" s="52"/>
      <c r="B5" s="52"/>
      <c r="C5" s="52"/>
      <c r="D5" s="52"/>
      <c r="E5" s="52"/>
      <c r="F5" s="52"/>
      <c r="G5" s="52"/>
      <c r="H5" s="52"/>
    </row>
    <row r="6" spans="1:8" ht="16" thickBot="1" x14ac:dyDescent="0.4">
      <c r="A6" s="53" t="s">
        <v>43</v>
      </c>
      <c r="B6" s="53" t="s">
        <v>44</v>
      </c>
      <c r="C6" s="52"/>
      <c r="D6" s="52"/>
      <c r="E6" s="52"/>
      <c r="F6" s="52"/>
      <c r="G6" s="52"/>
      <c r="H6" s="52"/>
    </row>
    <row r="7" spans="1:8" ht="15" thickBot="1" x14ac:dyDescent="0.4">
      <c r="A7" s="54">
        <v>3085</v>
      </c>
      <c r="B7" s="55">
        <v>1190</v>
      </c>
      <c r="C7" s="52"/>
      <c r="D7" s="52"/>
      <c r="E7" s="52"/>
      <c r="F7" s="52"/>
      <c r="G7" s="52"/>
      <c r="H7" s="52"/>
    </row>
    <row r="8" spans="1:8" x14ac:dyDescent="0.35">
      <c r="A8" s="52"/>
      <c r="B8" s="52"/>
      <c r="C8" s="52"/>
      <c r="D8" s="52"/>
      <c r="E8" s="52"/>
      <c r="F8" s="52"/>
      <c r="G8" s="52"/>
      <c r="H8" s="52"/>
    </row>
    <row r="9" spans="1:8" ht="15" thickBot="1" x14ac:dyDescent="0.4">
      <c r="A9" s="52" t="s">
        <v>52</v>
      </c>
      <c r="B9" s="52" t="s">
        <v>53</v>
      </c>
      <c r="C9" s="52"/>
      <c r="D9" s="52"/>
      <c r="E9" s="52"/>
      <c r="F9" s="52"/>
      <c r="G9" s="52"/>
      <c r="H9" s="52"/>
    </row>
    <row r="10" spans="1:8" ht="16" thickBot="1" x14ac:dyDescent="0.4">
      <c r="A10" s="53" t="s">
        <v>45</v>
      </c>
      <c r="B10" s="53" t="s">
        <v>46</v>
      </c>
      <c r="C10" s="53" t="s">
        <v>47</v>
      </c>
      <c r="D10" s="53" t="s">
        <v>7</v>
      </c>
      <c r="E10" s="53" t="s">
        <v>3</v>
      </c>
      <c r="F10" s="53" t="s">
        <v>22</v>
      </c>
      <c r="G10" s="53" t="s">
        <v>40</v>
      </c>
      <c r="H10" s="53" t="s">
        <v>48</v>
      </c>
    </row>
    <row r="11" spans="1:8" ht="15" thickBot="1" x14ac:dyDescent="0.4">
      <c r="A11" s="55" t="s">
        <v>49</v>
      </c>
      <c r="B11" s="55">
        <v>60335</v>
      </c>
      <c r="C11" s="55">
        <v>362010</v>
      </c>
      <c r="D11" s="55">
        <v>166</v>
      </c>
      <c r="E11" s="55">
        <v>100</v>
      </c>
      <c r="F11" s="55">
        <v>66</v>
      </c>
      <c r="G11" s="55">
        <v>387040</v>
      </c>
      <c r="H11" s="55">
        <v>25030</v>
      </c>
    </row>
    <row r="12" spans="1:8" ht="15" thickBot="1" x14ac:dyDescent="0.4">
      <c r="A12" s="55" t="s">
        <v>50</v>
      </c>
      <c r="B12" s="55">
        <v>63825</v>
      </c>
      <c r="C12" s="55">
        <v>382950</v>
      </c>
      <c r="D12" s="55">
        <v>176</v>
      </c>
      <c r="E12" s="55">
        <v>100</v>
      </c>
      <c r="F12" s="55">
        <v>76</v>
      </c>
      <c r="G12" s="55">
        <v>398940</v>
      </c>
      <c r="H12" s="55">
        <v>15990</v>
      </c>
    </row>
    <row r="13" spans="1:8" ht="15" thickBot="1" x14ac:dyDescent="0.4">
      <c r="A13" s="55" t="s">
        <v>51</v>
      </c>
      <c r="B13" s="55">
        <v>72785</v>
      </c>
      <c r="C13" s="55">
        <v>436710</v>
      </c>
      <c r="D13" s="55">
        <v>218</v>
      </c>
      <c r="E13" s="55">
        <v>100</v>
      </c>
      <c r="F13" s="55">
        <v>118</v>
      </c>
      <c r="G13" s="55">
        <v>448920</v>
      </c>
      <c r="H13" s="55">
        <v>12210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Seat_Calculation</vt:lpstr>
      <vt:lpstr>Seat_Visualization</vt:lpstr>
      <vt:lpstr>Connecting_Flight</vt:lpstr>
      <vt:lpstr>Marketing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Pritam S SSSCCH-PTS/TFW</dc:creator>
  <cp:lastModifiedBy>Shetty, Pritam S SSSCCH-PTS/TFW</cp:lastModifiedBy>
  <dcterms:created xsi:type="dcterms:W3CDTF">2015-06-05T18:17:20Z</dcterms:created>
  <dcterms:modified xsi:type="dcterms:W3CDTF">2023-06-25T14:08:03Z</dcterms:modified>
</cp:coreProperties>
</file>