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anikandanr/Downloads/"/>
    </mc:Choice>
  </mc:AlternateContent>
  <xr:revisionPtr revIDLastSave="0" documentId="13_ncr:1_{57E404EB-C8D8-8D43-AF64-6049D2DBEFAB}" xr6:coauthVersionLast="47" xr6:coauthVersionMax="47" xr10:uidLastSave="{00000000-0000-0000-0000-000000000000}"/>
  <bookViews>
    <workbookView xWindow="0" yWindow="700" windowWidth="27040" windowHeight="15740" tabRatio="700" activeTab="5" xr2:uid="{00000000-000D-0000-FFFF-FFFF00000000}"/>
  </bookViews>
  <sheets>
    <sheet name="DataTypes" sheetId="1" r:id="rId1"/>
    <sheet name="#0_SETUP" sheetId="2" r:id="rId2"/>
    <sheet name="#2a_#2b_DROP_TABLE" sheetId="3" r:id="rId3"/>
    <sheet name="#1b_#3c_INDICES" sheetId="5" r:id="rId4"/>
    <sheet name="#1a_#4_CONSTRAINTS" sheetId="6" r:id="rId5"/>
    <sheet name="#3a_#3b_#3c_DD" sheetId="4" r:id="rId6"/>
    <sheet name="#5_PROCEDURES_FUNCTIONS" sheetId="7" r:id="rId7"/>
    <sheet name="06 CANDIDATE_INDEX_STRUCTURE" sheetId="9" r:id="rId8"/>
    <sheet name="Reference" sheetId="8" r:id="rId9"/>
  </sheets>
  <definedNames>
    <definedName name="_xlnm._FilterDatabase" localSheetId="4" hidden="1">'#1a_#4_CONSTRAINTS'!$A$1:$A$78</definedName>
    <definedName name="_xlnm._FilterDatabase" localSheetId="3" hidden="1">'#1b_#3c_INDICES'!$A$1:$H$37</definedName>
    <definedName name="_xlnm._FilterDatabase" localSheetId="2" hidden="1">'#2a_#2b_DROP_TABLE'!$A$1:$J$64</definedName>
    <definedName name="_xlnm._FilterDatabase" localSheetId="5" hidden="1">'#3a_#3b_#3c_DD'!$F$1:$F$1048</definedName>
    <definedName name="_xlnm._FilterDatabase" localSheetId="0" hidden="1">DataTypes!#REF!</definedName>
    <definedName name="_xlnm.Extract" localSheetId="0">DataTypes!#REF!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hItiaXCjW88RtWUxvs6+L91/hkFQ=="/>
    </ext>
  </extLst>
</workbook>
</file>

<file path=xl/calcChain.xml><?xml version="1.0" encoding="utf-8"?>
<calcChain xmlns="http://schemas.openxmlformats.org/spreadsheetml/2006/main">
  <c r="N1048" i="4" l="1"/>
  <c r="M1048" i="4"/>
  <c r="P1048" i="4" s="1"/>
  <c r="N1047" i="4"/>
  <c r="M1047" i="4"/>
  <c r="P1047" i="4" s="1"/>
  <c r="O1046" i="4"/>
  <c r="N1046" i="4"/>
  <c r="M1046" i="4"/>
  <c r="P1046" i="4" s="1"/>
  <c r="P1045" i="4"/>
  <c r="O1045" i="4"/>
  <c r="N1045" i="4"/>
  <c r="M1045" i="4"/>
  <c r="N1044" i="4"/>
  <c r="M1044" i="4"/>
  <c r="P1044" i="4" s="1"/>
  <c r="P1043" i="4"/>
  <c r="N1043" i="4"/>
  <c r="M1043" i="4"/>
  <c r="O1043" i="4" s="1"/>
  <c r="N1042" i="4"/>
  <c r="M1042" i="4"/>
  <c r="P1042" i="4" s="1"/>
  <c r="N1041" i="4"/>
  <c r="M1041" i="4"/>
  <c r="P1041" i="4" s="1"/>
  <c r="N1040" i="4"/>
  <c r="M1040" i="4"/>
  <c r="P1040" i="4" s="1"/>
  <c r="N1039" i="4"/>
  <c r="M1039" i="4"/>
  <c r="P1039" i="4" s="1"/>
  <c r="P1038" i="4"/>
  <c r="O1038" i="4"/>
  <c r="N1038" i="4"/>
  <c r="M1038" i="4"/>
  <c r="N1037" i="4"/>
  <c r="M1037" i="4"/>
  <c r="P1037" i="4" s="1"/>
  <c r="P1036" i="4"/>
  <c r="N1036" i="4"/>
  <c r="M1036" i="4"/>
  <c r="O1036" i="4" s="1"/>
  <c r="N1035" i="4"/>
  <c r="M1035" i="4"/>
  <c r="P1035" i="4" s="1"/>
  <c r="N1034" i="4"/>
  <c r="M1034" i="4"/>
  <c r="P1034" i="4" s="1"/>
  <c r="P1033" i="4"/>
  <c r="N1033" i="4"/>
  <c r="M1033" i="4"/>
  <c r="O1033" i="4" s="1"/>
  <c r="P1032" i="4"/>
  <c r="O1032" i="4"/>
  <c r="N1032" i="4"/>
  <c r="M1032" i="4"/>
  <c r="P1031" i="4"/>
  <c r="O1031" i="4"/>
  <c r="N1031" i="4"/>
  <c r="M1031" i="4"/>
  <c r="P1030" i="4"/>
  <c r="N1030" i="4"/>
  <c r="M1030" i="4"/>
  <c r="O1030" i="4" s="1"/>
  <c r="P1029" i="4"/>
  <c r="N1029" i="4"/>
  <c r="M1029" i="4"/>
  <c r="O1029" i="4" s="1"/>
  <c r="P1028" i="4"/>
  <c r="O1028" i="4"/>
  <c r="N1028" i="4"/>
  <c r="M1028" i="4"/>
  <c r="N1027" i="4"/>
  <c r="M1027" i="4"/>
  <c r="P1027" i="4" s="1"/>
  <c r="N1026" i="4"/>
  <c r="M1026" i="4"/>
  <c r="P1026" i="4" s="1"/>
  <c r="P1025" i="4"/>
  <c r="O1025" i="4"/>
  <c r="N1025" i="4"/>
  <c r="M1025" i="4"/>
  <c r="P1024" i="4"/>
  <c r="O1024" i="4"/>
  <c r="N1024" i="4"/>
  <c r="M1024" i="4"/>
  <c r="N1023" i="4"/>
  <c r="M1023" i="4"/>
  <c r="P1023" i="4" s="1"/>
  <c r="N1022" i="4"/>
  <c r="M1022" i="4"/>
  <c r="P1021" i="4"/>
  <c r="O1021" i="4"/>
  <c r="N1021" i="4"/>
  <c r="M1021" i="4"/>
  <c r="N1020" i="4"/>
  <c r="M1020" i="4"/>
  <c r="P1020" i="4" s="1"/>
  <c r="N1019" i="4"/>
  <c r="M1019" i="4"/>
  <c r="P1019" i="4" s="1"/>
  <c r="N1018" i="4"/>
  <c r="M1018" i="4"/>
  <c r="P1017" i="4"/>
  <c r="O1017" i="4"/>
  <c r="N1017" i="4"/>
  <c r="M1017" i="4"/>
  <c r="N1016" i="4"/>
  <c r="M1016" i="4"/>
  <c r="N1015" i="4"/>
  <c r="M1015" i="4"/>
  <c r="P1015" i="4" s="1"/>
  <c r="N1014" i="4"/>
  <c r="M1014" i="4"/>
  <c r="N1013" i="4"/>
  <c r="M1013" i="4"/>
  <c r="P1013" i="4" s="1"/>
  <c r="O1012" i="4"/>
  <c r="N1012" i="4"/>
  <c r="M1012" i="4"/>
  <c r="P1012" i="4" s="1"/>
  <c r="N1011" i="4"/>
  <c r="M1011" i="4"/>
  <c r="P1010" i="4"/>
  <c r="O1010" i="4"/>
  <c r="N1010" i="4"/>
  <c r="M1010" i="4"/>
  <c r="N1009" i="4"/>
  <c r="M1009" i="4"/>
  <c r="P1008" i="4"/>
  <c r="O1008" i="4"/>
  <c r="N1008" i="4"/>
  <c r="M1008" i="4"/>
  <c r="N1007" i="4"/>
  <c r="M1007" i="4"/>
  <c r="N1006" i="4"/>
  <c r="M1006" i="4"/>
  <c r="P1006" i="4" s="1"/>
  <c r="N1005" i="4"/>
  <c r="M1005" i="4"/>
  <c r="N1004" i="4"/>
  <c r="M1004" i="4"/>
  <c r="P1004" i="4" s="1"/>
  <c r="P1003" i="4"/>
  <c r="O1003" i="4"/>
  <c r="N1003" i="4"/>
  <c r="M1003" i="4"/>
  <c r="N1002" i="4"/>
  <c r="M1002" i="4"/>
  <c r="N1001" i="4"/>
  <c r="M1001" i="4"/>
  <c r="N1000" i="4"/>
  <c r="M1000" i="4"/>
  <c r="P1000" i="4" s="1"/>
  <c r="N999" i="4"/>
  <c r="M999" i="4"/>
  <c r="P999" i="4" s="1"/>
  <c r="N998" i="4"/>
  <c r="M998" i="4"/>
  <c r="N997" i="4"/>
  <c r="M997" i="4"/>
  <c r="P997" i="4" s="1"/>
  <c r="P996" i="4"/>
  <c r="O996" i="4"/>
  <c r="N996" i="4"/>
  <c r="M996" i="4"/>
  <c r="N995" i="4"/>
  <c r="M995" i="4"/>
  <c r="N994" i="4"/>
  <c r="M994" i="4"/>
  <c r="N993" i="4"/>
  <c r="M993" i="4"/>
  <c r="P993" i="4" s="1"/>
  <c r="N992" i="4"/>
  <c r="M992" i="4"/>
  <c r="P992" i="4" s="1"/>
  <c r="O991" i="4"/>
  <c r="N991" i="4"/>
  <c r="M991" i="4"/>
  <c r="P991" i="4" s="1"/>
  <c r="P990" i="4"/>
  <c r="O990" i="4"/>
  <c r="N990" i="4"/>
  <c r="M990" i="4"/>
  <c r="P989" i="4"/>
  <c r="O989" i="4"/>
  <c r="N989" i="4"/>
  <c r="M989" i="4"/>
  <c r="P988" i="4"/>
  <c r="N988" i="4"/>
  <c r="M988" i="4"/>
  <c r="O988" i="4" s="1"/>
  <c r="P987" i="4"/>
  <c r="O987" i="4"/>
  <c r="N987" i="4"/>
  <c r="M987" i="4"/>
  <c r="P986" i="4"/>
  <c r="N986" i="4"/>
  <c r="M986" i="4"/>
  <c r="O986" i="4" s="1"/>
  <c r="P985" i="4"/>
  <c r="N985" i="4"/>
  <c r="M985" i="4"/>
  <c r="O985" i="4" s="1"/>
  <c r="P984" i="4"/>
  <c r="N984" i="4"/>
  <c r="M984" i="4"/>
  <c r="O984" i="4" s="1"/>
  <c r="P983" i="4"/>
  <c r="O983" i="4"/>
  <c r="N983" i="4"/>
  <c r="M983" i="4"/>
  <c r="P982" i="4"/>
  <c r="O982" i="4"/>
  <c r="N982" i="4"/>
  <c r="M982" i="4"/>
  <c r="P981" i="4"/>
  <c r="N981" i="4"/>
  <c r="M981" i="4"/>
  <c r="O981" i="4" s="1"/>
  <c r="P980" i="4"/>
  <c r="N980" i="4"/>
  <c r="M980" i="4"/>
  <c r="O980" i="4" s="1"/>
  <c r="P979" i="4"/>
  <c r="O979" i="4"/>
  <c r="N979" i="4"/>
  <c r="M979" i="4"/>
  <c r="P978" i="4"/>
  <c r="N978" i="4"/>
  <c r="M978" i="4"/>
  <c r="O978" i="4" s="1"/>
  <c r="P977" i="4"/>
  <c r="N977" i="4"/>
  <c r="M977" i="4"/>
  <c r="O977" i="4" s="1"/>
  <c r="P976" i="4"/>
  <c r="N976" i="4"/>
  <c r="M976" i="4"/>
  <c r="O976" i="4" s="1"/>
  <c r="P975" i="4"/>
  <c r="O975" i="4"/>
  <c r="N975" i="4"/>
  <c r="M975" i="4"/>
  <c r="P974" i="4"/>
  <c r="N974" i="4"/>
  <c r="M974" i="4"/>
  <c r="O974" i="4" s="1"/>
  <c r="P973" i="4"/>
  <c r="N973" i="4"/>
  <c r="M973" i="4"/>
  <c r="O973" i="4" s="1"/>
  <c r="P972" i="4"/>
  <c r="O972" i="4"/>
  <c r="N972" i="4"/>
  <c r="M972" i="4"/>
  <c r="P971" i="4"/>
  <c r="N971" i="4"/>
  <c r="M971" i="4"/>
  <c r="O971" i="4" s="1"/>
  <c r="P970" i="4"/>
  <c r="O970" i="4"/>
  <c r="N970" i="4"/>
  <c r="M970" i="4"/>
  <c r="P969" i="4"/>
  <c r="N969" i="4"/>
  <c r="M969" i="4"/>
  <c r="O969" i="4" s="1"/>
  <c r="P968" i="4"/>
  <c r="O968" i="4"/>
  <c r="N968" i="4"/>
  <c r="M968" i="4"/>
  <c r="N967" i="4"/>
  <c r="M967" i="4"/>
  <c r="P966" i="4"/>
  <c r="O966" i="4"/>
  <c r="N966" i="4"/>
  <c r="M966" i="4"/>
  <c r="N965" i="4"/>
  <c r="M965" i="4"/>
  <c r="P965" i="4" s="1"/>
  <c r="N964" i="4"/>
  <c r="M964" i="4"/>
  <c r="P964" i="4" s="1"/>
  <c r="O963" i="4"/>
  <c r="N963" i="4"/>
  <c r="M963" i="4"/>
  <c r="P963" i="4" s="1"/>
  <c r="O962" i="4"/>
  <c r="N962" i="4"/>
  <c r="M962" i="4"/>
  <c r="P962" i="4" s="1"/>
  <c r="P961" i="4"/>
  <c r="O961" i="4"/>
  <c r="N961" i="4"/>
  <c r="M961" i="4"/>
  <c r="N960" i="4"/>
  <c r="M960" i="4"/>
  <c r="P959" i="4"/>
  <c r="O959" i="4"/>
  <c r="N959" i="4"/>
  <c r="M959" i="4"/>
  <c r="O958" i="4"/>
  <c r="N958" i="4"/>
  <c r="M958" i="4"/>
  <c r="P958" i="4" s="1"/>
  <c r="N957" i="4"/>
  <c r="M957" i="4"/>
  <c r="P957" i="4" s="1"/>
  <c r="N956" i="4"/>
  <c r="M956" i="4"/>
  <c r="P956" i="4" s="1"/>
  <c r="P955" i="4"/>
  <c r="O955" i="4"/>
  <c r="N955" i="4"/>
  <c r="M955" i="4"/>
  <c r="P954" i="4"/>
  <c r="O954" i="4"/>
  <c r="N954" i="4"/>
  <c r="M954" i="4"/>
  <c r="N953" i="4"/>
  <c r="M953" i="4"/>
  <c r="N952" i="4"/>
  <c r="M952" i="4"/>
  <c r="P952" i="4" s="1"/>
  <c r="P951" i="4"/>
  <c r="O951" i="4"/>
  <c r="N951" i="4"/>
  <c r="M951" i="4"/>
  <c r="N950" i="4"/>
  <c r="M950" i="4"/>
  <c r="P950" i="4" s="1"/>
  <c r="O949" i="4"/>
  <c r="N949" i="4"/>
  <c r="M949" i="4"/>
  <c r="P949" i="4" s="1"/>
  <c r="N948" i="4"/>
  <c r="M948" i="4"/>
  <c r="P947" i="4"/>
  <c r="O947" i="4"/>
  <c r="N947" i="4"/>
  <c r="M947" i="4"/>
  <c r="N946" i="4"/>
  <c r="M946" i="4"/>
  <c r="O945" i="4"/>
  <c r="N945" i="4"/>
  <c r="M945" i="4"/>
  <c r="P945" i="4" s="1"/>
  <c r="N944" i="4"/>
  <c r="M944" i="4"/>
  <c r="N943" i="4"/>
  <c r="M943" i="4"/>
  <c r="P943" i="4" s="1"/>
  <c r="O942" i="4"/>
  <c r="N942" i="4"/>
  <c r="M942" i="4"/>
  <c r="P942" i="4" s="1"/>
  <c r="N941" i="4"/>
  <c r="M941" i="4"/>
  <c r="P941" i="4" s="1"/>
  <c r="P940" i="4"/>
  <c r="O940" i="4"/>
  <c r="N940" i="4"/>
  <c r="M940" i="4"/>
  <c r="N939" i="4"/>
  <c r="M939" i="4"/>
  <c r="P938" i="4"/>
  <c r="O938" i="4"/>
  <c r="N938" i="4"/>
  <c r="M938" i="4"/>
  <c r="N937" i="4"/>
  <c r="M937" i="4"/>
  <c r="P937" i="4" s="1"/>
  <c r="N936" i="4"/>
  <c r="M936" i="4"/>
  <c r="P936" i="4" s="1"/>
  <c r="N935" i="4"/>
  <c r="M935" i="4"/>
  <c r="P934" i="4"/>
  <c r="O934" i="4"/>
  <c r="N934" i="4"/>
  <c r="M934" i="4"/>
  <c r="P933" i="4"/>
  <c r="O933" i="4"/>
  <c r="N933" i="4"/>
  <c r="M933" i="4"/>
  <c r="N932" i="4"/>
  <c r="M932" i="4"/>
  <c r="N931" i="4"/>
  <c r="M931" i="4"/>
  <c r="P930" i="4"/>
  <c r="O930" i="4"/>
  <c r="N930" i="4"/>
  <c r="M930" i="4"/>
  <c r="N929" i="4"/>
  <c r="M929" i="4"/>
  <c r="P929" i="4" s="1"/>
  <c r="N928" i="4"/>
  <c r="M928" i="4"/>
  <c r="P928" i="4" s="1"/>
  <c r="N927" i="4"/>
  <c r="M927" i="4"/>
  <c r="P926" i="4"/>
  <c r="O926" i="4"/>
  <c r="N926" i="4"/>
  <c r="M926" i="4"/>
  <c r="N925" i="4"/>
  <c r="M925" i="4"/>
  <c r="N924" i="4"/>
  <c r="M924" i="4"/>
  <c r="P924" i="4" s="1"/>
  <c r="N923" i="4"/>
  <c r="M923" i="4"/>
  <c r="N922" i="4"/>
  <c r="M922" i="4"/>
  <c r="P922" i="4" s="1"/>
  <c r="O921" i="4"/>
  <c r="N921" i="4"/>
  <c r="M921" i="4"/>
  <c r="P921" i="4" s="1"/>
  <c r="N920" i="4"/>
  <c r="M920" i="4"/>
  <c r="P919" i="4"/>
  <c r="O919" i="4"/>
  <c r="N919" i="4"/>
  <c r="M919" i="4"/>
  <c r="N918" i="4"/>
  <c r="M918" i="4"/>
  <c r="P917" i="4"/>
  <c r="O917" i="4"/>
  <c r="N917" i="4"/>
  <c r="M917" i="4"/>
  <c r="N916" i="4"/>
  <c r="M916" i="4"/>
  <c r="N915" i="4"/>
  <c r="M915" i="4"/>
  <c r="P915" i="4" s="1"/>
  <c r="N914" i="4"/>
  <c r="M914" i="4"/>
  <c r="N913" i="4"/>
  <c r="M913" i="4"/>
  <c r="P913" i="4" s="1"/>
  <c r="P912" i="4"/>
  <c r="O912" i="4"/>
  <c r="N912" i="4"/>
  <c r="M912" i="4"/>
  <c r="N911" i="4"/>
  <c r="M911" i="4"/>
  <c r="N910" i="4"/>
  <c r="M910" i="4"/>
  <c r="N909" i="4"/>
  <c r="M909" i="4"/>
  <c r="P909" i="4" s="1"/>
  <c r="N908" i="4"/>
  <c r="M908" i="4"/>
  <c r="P908" i="4" s="1"/>
  <c r="N907" i="4"/>
  <c r="M907" i="4"/>
  <c r="N906" i="4"/>
  <c r="M906" i="4"/>
  <c r="P906" i="4" s="1"/>
  <c r="P905" i="4"/>
  <c r="O905" i="4"/>
  <c r="N905" i="4"/>
  <c r="M905" i="4"/>
  <c r="N904" i="4"/>
  <c r="M904" i="4"/>
  <c r="N903" i="4"/>
  <c r="M903" i="4"/>
  <c r="N902" i="4"/>
  <c r="M902" i="4"/>
  <c r="P902" i="4" s="1"/>
  <c r="N901" i="4"/>
  <c r="M901" i="4"/>
  <c r="P901" i="4" s="1"/>
  <c r="N900" i="4"/>
  <c r="M900" i="4"/>
  <c r="P900" i="4" s="1"/>
  <c r="P899" i="4"/>
  <c r="N899" i="4"/>
  <c r="M899" i="4"/>
  <c r="O899" i="4" s="1"/>
  <c r="P898" i="4"/>
  <c r="O898" i="4"/>
  <c r="N898" i="4"/>
  <c r="M898" i="4"/>
  <c r="N897" i="4"/>
  <c r="M897" i="4"/>
  <c r="P896" i="4"/>
  <c r="N896" i="4"/>
  <c r="M896" i="4"/>
  <c r="O896" i="4" s="1"/>
  <c r="P895" i="4"/>
  <c r="N895" i="4"/>
  <c r="M895" i="4"/>
  <c r="O895" i="4" s="1"/>
  <c r="N894" i="4"/>
  <c r="M894" i="4"/>
  <c r="P894" i="4" s="1"/>
  <c r="N893" i="4"/>
  <c r="M893" i="4"/>
  <c r="P893" i="4" s="1"/>
  <c r="N892" i="4"/>
  <c r="M892" i="4"/>
  <c r="P892" i="4" s="1"/>
  <c r="P891" i="4"/>
  <c r="O891" i="4"/>
  <c r="N891" i="4"/>
  <c r="M891" i="4"/>
  <c r="N890" i="4"/>
  <c r="M890" i="4"/>
  <c r="N889" i="4"/>
  <c r="M889" i="4"/>
  <c r="P889" i="4" s="1"/>
  <c r="N888" i="4"/>
  <c r="M888" i="4"/>
  <c r="P888" i="4" s="1"/>
  <c r="N887" i="4"/>
  <c r="M887" i="4"/>
  <c r="P887" i="4" s="1"/>
  <c r="N886" i="4"/>
  <c r="M886" i="4"/>
  <c r="P886" i="4" s="1"/>
  <c r="P885" i="4"/>
  <c r="O885" i="4"/>
  <c r="N885" i="4"/>
  <c r="M885" i="4"/>
  <c r="P884" i="4"/>
  <c r="O884" i="4"/>
  <c r="N884" i="4"/>
  <c r="M884" i="4"/>
  <c r="N883" i="4"/>
  <c r="M883" i="4"/>
  <c r="P882" i="4"/>
  <c r="N882" i="4"/>
  <c r="M882" i="4"/>
  <c r="O882" i="4" s="1"/>
  <c r="P881" i="4"/>
  <c r="O881" i="4"/>
  <c r="N881" i="4"/>
  <c r="M881" i="4"/>
  <c r="N880" i="4"/>
  <c r="M880" i="4"/>
  <c r="P880" i="4" s="1"/>
  <c r="N879" i="4"/>
  <c r="M879" i="4"/>
  <c r="P879" i="4" s="1"/>
  <c r="P878" i="4"/>
  <c r="O878" i="4"/>
  <c r="N878" i="4"/>
  <c r="M878" i="4"/>
  <c r="P877" i="4"/>
  <c r="O877" i="4"/>
  <c r="N877" i="4"/>
  <c r="M877" i="4"/>
  <c r="N876" i="4"/>
  <c r="M876" i="4"/>
  <c r="N875" i="4"/>
  <c r="M875" i="4"/>
  <c r="P875" i="4" s="1"/>
  <c r="P874" i="4"/>
  <c r="O874" i="4"/>
  <c r="N874" i="4"/>
  <c r="M874" i="4"/>
  <c r="N873" i="4"/>
  <c r="M873" i="4"/>
  <c r="P873" i="4" s="1"/>
  <c r="O872" i="4"/>
  <c r="N872" i="4"/>
  <c r="M872" i="4"/>
  <c r="P872" i="4" s="1"/>
  <c r="N871" i="4"/>
  <c r="M871" i="4"/>
  <c r="P871" i="4" s="1"/>
  <c r="P870" i="4"/>
  <c r="O870" i="4"/>
  <c r="N870" i="4"/>
  <c r="M870" i="4"/>
  <c r="N869" i="4"/>
  <c r="M869" i="4"/>
  <c r="P868" i="4"/>
  <c r="O868" i="4"/>
  <c r="N868" i="4"/>
  <c r="M868" i="4"/>
  <c r="N867" i="4"/>
  <c r="M867" i="4"/>
  <c r="P867" i="4" s="1"/>
  <c r="N866" i="4"/>
  <c r="M866" i="4"/>
  <c r="P866" i="4" s="1"/>
  <c r="O865" i="4"/>
  <c r="N865" i="4"/>
  <c r="M865" i="4"/>
  <c r="P865" i="4" s="1"/>
  <c r="O864" i="4"/>
  <c r="N864" i="4"/>
  <c r="M864" i="4"/>
  <c r="P864" i="4" s="1"/>
  <c r="P863" i="4"/>
  <c r="O863" i="4"/>
  <c r="N863" i="4"/>
  <c r="M863" i="4"/>
  <c r="N862" i="4"/>
  <c r="M862" i="4"/>
  <c r="P861" i="4"/>
  <c r="O861" i="4"/>
  <c r="N861" i="4"/>
  <c r="M861" i="4"/>
  <c r="O860" i="4"/>
  <c r="N860" i="4"/>
  <c r="M860" i="4"/>
  <c r="P860" i="4" s="1"/>
  <c r="N859" i="4"/>
  <c r="M859" i="4"/>
  <c r="P859" i="4" s="1"/>
  <c r="N858" i="4"/>
  <c r="M858" i="4"/>
  <c r="P858" i="4" s="1"/>
  <c r="P857" i="4"/>
  <c r="O857" i="4"/>
  <c r="N857" i="4"/>
  <c r="M857" i="4"/>
  <c r="P856" i="4"/>
  <c r="O856" i="4"/>
  <c r="N856" i="4"/>
  <c r="M856" i="4"/>
  <c r="N855" i="4"/>
  <c r="M855" i="4"/>
  <c r="N854" i="4"/>
  <c r="M854" i="4"/>
  <c r="P854" i="4" s="1"/>
  <c r="P853" i="4"/>
  <c r="O853" i="4"/>
  <c r="N853" i="4"/>
  <c r="M853" i="4"/>
  <c r="N852" i="4"/>
  <c r="M852" i="4"/>
  <c r="P852" i="4" s="1"/>
  <c r="O851" i="4"/>
  <c r="N851" i="4"/>
  <c r="M851" i="4"/>
  <c r="P851" i="4" s="1"/>
  <c r="N850" i="4"/>
  <c r="M850" i="4"/>
  <c r="P849" i="4"/>
  <c r="O849" i="4"/>
  <c r="N849" i="4"/>
  <c r="M849" i="4"/>
  <c r="N848" i="4"/>
  <c r="M848" i="4"/>
  <c r="O847" i="4"/>
  <c r="N847" i="4"/>
  <c r="M847" i="4"/>
  <c r="P847" i="4" s="1"/>
  <c r="N846" i="4"/>
  <c r="M846" i="4"/>
  <c r="N845" i="4"/>
  <c r="M845" i="4"/>
  <c r="P845" i="4" s="1"/>
  <c r="O844" i="4"/>
  <c r="N844" i="4"/>
  <c r="M844" i="4"/>
  <c r="P844" i="4" s="1"/>
  <c r="N843" i="4"/>
  <c r="M843" i="4"/>
  <c r="P843" i="4" s="1"/>
  <c r="P842" i="4"/>
  <c r="O842" i="4"/>
  <c r="N842" i="4"/>
  <c r="M842" i="4"/>
  <c r="N841" i="4"/>
  <c r="M841" i="4"/>
  <c r="P840" i="4"/>
  <c r="O840" i="4"/>
  <c r="N840" i="4"/>
  <c r="M840" i="4"/>
  <c r="N839" i="4"/>
  <c r="M839" i="4"/>
  <c r="P839" i="4" s="1"/>
  <c r="N838" i="4"/>
  <c r="M838" i="4"/>
  <c r="P838" i="4" s="1"/>
  <c r="N837" i="4"/>
  <c r="M837" i="4"/>
  <c r="P836" i="4"/>
  <c r="O836" i="4"/>
  <c r="N836" i="4"/>
  <c r="M836" i="4"/>
  <c r="P835" i="4"/>
  <c r="O835" i="4"/>
  <c r="N835" i="4"/>
  <c r="M835" i="4"/>
  <c r="N834" i="4"/>
  <c r="M834" i="4"/>
  <c r="N833" i="4"/>
  <c r="M833" i="4"/>
  <c r="P832" i="4"/>
  <c r="O832" i="4"/>
  <c r="N832" i="4"/>
  <c r="M832" i="4"/>
  <c r="N831" i="4"/>
  <c r="M831" i="4"/>
  <c r="P831" i="4" s="1"/>
  <c r="N830" i="4"/>
  <c r="M830" i="4"/>
  <c r="P830" i="4" s="1"/>
  <c r="N829" i="4"/>
  <c r="M829" i="4"/>
  <c r="P828" i="4"/>
  <c r="O828" i="4"/>
  <c r="N828" i="4"/>
  <c r="M828" i="4"/>
  <c r="N827" i="4"/>
  <c r="M827" i="4"/>
  <c r="N826" i="4"/>
  <c r="M826" i="4"/>
  <c r="P826" i="4" s="1"/>
  <c r="N825" i="4"/>
  <c r="M825" i="4"/>
  <c r="N824" i="4"/>
  <c r="M824" i="4"/>
  <c r="P824" i="4" s="1"/>
  <c r="O823" i="4"/>
  <c r="N823" i="4"/>
  <c r="M823" i="4"/>
  <c r="P823" i="4" s="1"/>
  <c r="N822" i="4"/>
  <c r="M822" i="4"/>
  <c r="P821" i="4"/>
  <c r="O821" i="4"/>
  <c r="N821" i="4"/>
  <c r="M821" i="4"/>
  <c r="N820" i="4"/>
  <c r="M820" i="4"/>
  <c r="P819" i="4"/>
  <c r="O819" i="4"/>
  <c r="N819" i="4"/>
  <c r="M819" i="4"/>
  <c r="N818" i="4"/>
  <c r="M818" i="4"/>
  <c r="N817" i="4"/>
  <c r="M817" i="4"/>
  <c r="P817" i="4" s="1"/>
  <c r="N816" i="4"/>
  <c r="M816" i="4"/>
  <c r="N815" i="4"/>
  <c r="M815" i="4"/>
  <c r="P815" i="4" s="1"/>
  <c r="P814" i="4"/>
  <c r="O814" i="4"/>
  <c r="N814" i="4"/>
  <c r="M814" i="4"/>
  <c r="N813" i="4"/>
  <c r="M813" i="4"/>
  <c r="N812" i="4"/>
  <c r="M812" i="4"/>
  <c r="N811" i="4"/>
  <c r="M811" i="4"/>
  <c r="P811" i="4" s="1"/>
  <c r="N810" i="4"/>
  <c r="M810" i="4"/>
  <c r="P810" i="4" s="1"/>
  <c r="N809" i="4"/>
  <c r="M809" i="4"/>
  <c r="N808" i="4"/>
  <c r="M808" i="4"/>
  <c r="P808" i="4" s="1"/>
  <c r="P807" i="4"/>
  <c r="O807" i="4"/>
  <c r="N807" i="4"/>
  <c r="M807" i="4"/>
  <c r="N806" i="4"/>
  <c r="M806" i="4"/>
  <c r="N805" i="4"/>
  <c r="M805" i="4"/>
  <c r="N804" i="4"/>
  <c r="M804" i="4"/>
  <c r="P804" i="4" s="1"/>
  <c r="N803" i="4"/>
  <c r="M803" i="4"/>
  <c r="P803" i="4" s="1"/>
  <c r="O802" i="4"/>
  <c r="N802" i="4"/>
  <c r="M802" i="4"/>
  <c r="P802" i="4" s="1"/>
  <c r="P801" i="4"/>
  <c r="O801" i="4"/>
  <c r="N801" i="4"/>
  <c r="M801" i="4"/>
  <c r="P800" i="4"/>
  <c r="O800" i="4"/>
  <c r="N800" i="4"/>
  <c r="M800" i="4"/>
  <c r="N799" i="4"/>
  <c r="M799" i="4"/>
  <c r="P798" i="4"/>
  <c r="O798" i="4"/>
  <c r="N798" i="4"/>
  <c r="M798" i="4"/>
  <c r="P797" i="4"/>
  <c r="O797" i="4"/>
  <c r="N797" i="4"/>
  <c r="M797" i="4"/>
  <c r="N796" i="4"/>
  <c r="M796" i="4"/>
  <c r="P796" i="4" s="1"/>
  <c r="N795" i="4"/>
  <c r="M795" i="4"/>
  <c r="P795" i="4" s="1"/>
  <c r="N794" i="4"/>
  <c r="M794" i="4"/>
  <c r="O794" i="4" s="1"/>
  <c r="P793" i="4"/>
  <c r="O793" i="4"/>
  <c r="N793" i="4"/>
  <c r="M793" i="4"/>
  <c r="N792" i="4"/>
  <c r="M792" i="4"/>
  <c r="N791" i="4"/>
  <c r="M791" i="4"/>
  <c r="N790" i="4"/>
  <c r="M790" i="4"/>
  <c r="P790" i="4" s="1"/>
  <c r="N789" i="4"/>
  <c r="M789" i="4"/>
  <c r="P789" i="4" s="1"/>
  <c r="O788" i="4"/>
  <c r="N788" i="4"/>
  <c r="M788" i="4"/>
  <c r="P788" i="4" s="1"/>
  <c r="P787" i="4"/>
  <c r="O787" i="4"/>
  <c r="N787" i="4"/>
  <c r="M787" i="4"/>
  <c r="P786" i="4"/>
  <c r="O786" i="4"/>
  <c r="N786" i="4"/>
  <c r="M786" i="4"/>
  <c r="N785" i="4"/>
  <c r="M785" i="4"/>
  <c r="P784" i="4"/>
  <c r="O784" i="4"/>
  <c r="N784" i="4"/>
  <c r="M784" i="4"/>
  <c r="P783" i="4"/>
  <c r="O783" i="4"/>
  <c r="N783" i="4"/>
  <c r="M783" i="4"/>
  <c r="N782" i="4"/>
  <c r="M782" i="4"/>
  <c r="P782" i="4" s="1"/>
  <c r="N781" i="4"/>
  <c r="M781" i="4"/>
  <c r="P781" i="4" s="1"/>
  <c r="P780" i="4"/>
  <c r="O780" i="4"/>
  <c r="N780" i="4"/>
  <c r="M780" i="4"/>
  <c r="P779" i="4"/>
  <c r="O779" i="4"/>
  <c r="N779" i="4"/>
  <c r="M779" i="4"/>
  <c r="N778" i="4"/>
  <c r="M778" i="4"/>
  <c r="N777" i="4"/>
  <c r="M777" i="4"/>
  <c r="P777" i="4" s="1"/>
  <c r="P776" i="4"/>
  <c r="O776" i="4"/>
  <c r="N776" i="4"/>
  <c r="M776" i="4"/>
  <c r="N775" i="4"/>
  <c r="M775" i="4"/>
  <c r="P775" i="4" s="1"/>
  <c r="O774" i="4"/>
  <c r="N774" i="4"/>
  <c r="M774" i="4"/>
  <c r="P774" i="4" s="1"/>
  <c r="N773" i="4"/>
  <c r="M773" i="4"/>
  <c r="P773" i="4" s="1"/>
  <c r="P772" i="4"/>
  <c r="O772" i="4"/>
  <c r="N772" i="4"/>
  <c r="M772" i="4"/>
  <c r="N771" i="4"/>
  <c r="M771" i="4"/>
  <c r="P770" i="4"/>
  <c r="O770" i="4"/>
  <c r="N770" i="4"/>
  <c r="M770" i="4"/>
  <c r="N769" i="4"/>
  <c r="M769" i="4"/>
  <c r="P769" i="4" s="1"/>
  <c r="N768" i="4"/>
  <c r="M768" i="4"/>
  <c r="P768" i="4" s="1"/>
  <c r="O767" i="4"/>
  <c r="N767" i="4"/>
  <c r="M767" i="4"/>
  <c r="P767" i="4" s="1"/>
  <c r="O766" i="4"/>
  <c r="N766" i="4"/>
  <c r="M766" i="4"/>
  <c r="P766" i="4" s="1"/>
  <c r="P765" i="4"/>
  <c r="O765" i="4"/>
  <c r="N765" i="4"/>
  <c r="M765" i="4"/>
  <c r="N764" i="4"/>
  <c r="M764" i="4"/>
  <c r="P763" i="4"/>
  <c r="O763" i="4"/>
  <c r="N763" i="4"/>
  <c r="M763" i="4"/>
  <c r="O762" i="4"/>
  <c r="N762" i="4"/>
  <c r="M762" i="4"/>
  <c r="P762" i="4" s="1"/>
  <c r="N761" i="4"/>
  <c r="M761" i="4"/>
  <c r="P761" i="4" s="1"/>
  <c r="N760" i="4"/>
  <c r="M760" i="4"/>
  <c r="P760" i="4" s="1"/>
  <c r="P759" i="4"/>
  <c r="O759" i="4"/>
  <c r="N759" i="4"/>
  <c r="M759" i="4"/>
  <c r="P758" i="4"/>
  <c r="O758" i="4"/>
  <c r="N758" i="4"/>
  <c r="M758" i="4"/>
  <c r="N757" i="4"/>
  <c r="M757" i="4"/>
  <c r="N756" i="4"/>
  <c r="M756" i="4"/>
  <c r="P756" i="4" s="1"/>
  <c r="P755" i="4"/>
  <c r="O755" i="4"/>
  <c r="N755" i="4"/>
  <c r="M755" i="4"/>
  <c r="N754" i="4"/>
  <c r="M754" i="4"/>
  <c r="P754" i="4" s="1"/>
  <c r="O753" i="4"/>
  <c r="N753" i="4"/>
  <c r="M753" i="4"/>
  <c r="P753" i="4" s="1"/>
  <c r="N752" i="4"/>
  <c r="M752" i="4"/>
  <c r="P752" i="4" s="1"/>
  <c r="P751" i="4"/>
  <c r="O751" i="4"/>
  <c r="N751" i="4"/>
  <c r="M751" i="4"/>
  <c r="N750" i="4"/>
  <c r="M750" i="4"/>
  <c r="O749" i="4"/>
  <c r="N749" i="4"/>
  <c r="M749" i="4"/>
  <c r="P749" i="4" s="1"/>
  <c r="N748" i="4"/>
  <c r="M748" i="4"/>
  <c r="P748" i="4" s="1"/>
  <c r="N747" i="4"/>
  <c r="M747" i="4"/>
  <c r="P747" i="4" s="1"/>
  <c r="O746" i="4"/>
  <c r="N746" i="4"/>
  <c r="M746" i="4"/>
  <c r="P746" i="4" s="1"/>
  <c r="N745" i="4"/>
  <c r="M745" i="4"/>
  <c r="P745" i="4" s="1"/>
  <c r="P744" i="4"/>
  <c r="O744" i="4"/>
  <c r="N744" i="4"/>
  <c r="M744" i="4"/>
  <c r="N743" i="4"/>
  <c r="M743" i="4"/>
  <c r="P742" i="4"/>
  <c r="O742" i="4"/>
  <c r="N742" i="4"/>
  <c r="M742" i="4"/>
  <c r="N741" i="4"/>
  <c r="M741" i="4"/>
  <c r="P741" i="4" s="1"/>
  <c r="N740" i="4"/>
  <c r="M740" i="4"/>
  <c r="P740" i="4" s="1"/>
  <c r="N739" i="4"/>
  <c r="M739" i="4"/>
  <c r="P739" i="4" s="1"/>
  <c r="P738" i="4"/>
  <c r="O738" i="4"/>
  <c r="N738" i="4"/>
  <c r="M738" i="4"/>
  <c r="P737" i="4"/>
  <c r="O737" i="4"/>
  <c r="N737" i="4"/>
  <c r="M737" i="4"/>
  <c r="N736" i="4"/>
  <c r="M736" i="4"/>
  <c r="N735" i="4"/>
  <c r="M735" i="4"/>
  <c r="P735" i="4" s="1"/>
  <c r="P734" i="4"/>
  <c r="O734" i="4"/>
  <c r="N734" i="4"/>
  <c r="M734" i="4"/>
  <c r="N733" i="4"/>
  <c r="M733" i="4"/>
  <c r="P733" i="4" s="1"/>
  <c r="N732" i="4"/>
  <c r="M732" i="4"/>
  <c r="P732" i="4" s="1"/>
  <c r="N731" i="4"/>
  <c r="M731" i="4"/>
  <c r="P730" i="4"/>
  <c r="O730" i="4"/>
  <c r="N730" i="4"/>
  <c r="M730" i="4"/>
  <c r="N729" i="4"/>
  <c r="M729" i="4"/>
  <c r="N728" i="4"/>
  <c r="M728" i="4"/>
  <c r="N727" i="4"/>
  <c r="M727" i="4"/>
  <c r="N726" i="4"/>
  <c r="M726" i="4"/>
  <c r="P726" i="4" s="1"/>
  <c r="O725" i="4"/>
  <c r="N725" i="4"/>
  <c r="M725" i="4"/>
  <c r="P725" i="4" s="1"/>
  <c r="N724" i="4"/>
  <c r="M724" i="4"/>
  <c r="P723" i="4"/>
  <c r="O723" i="4"/>
  <c r="N723" i="4"/>
  <c r="M723" i="4"/>
  <c r="N722" i="4"/>
  <c r="M722" i="4"/>
  <c r="P721" i="4"/>
  <c r="O721" i="4"/>
  <c r="N721" i="4"/>
  <c r="M721" i="4"/>
  <c r="N720" i="4"/>
  <c r="M720" i="4"/>
  <c r="N719" i="4"/>
  <c r="M719" i="4"/>
  <c r="P719" i="4" s="1"/>
  <c r="N718" i="4"/>
  <c r="M718" i="4"/>
  <c r="P717" i="4"/>
  <c r="N717" i="4"/>
  <c r="M717" i="4"/>
  <c r="O717" i="4" s="1"/>
  <c r="P716" i="4"/>
  <c r="O716" i="4"/>
  <c r="N716" i="4"/>
  <c r="M716" i="4"/>
  <c r="N715" i="4"/>
  <c r="M715" i="4"/>
  <c r="N714" i="4"/>
  <c r="M714" i="4"/>
  <c r="P713" i="4"/>
  <c r="O713" i="4"/>
  <c r="N713" i="4"/>
  <c r="M713" i="4"/>
  <c r="N712" i="4"/>
  <c r="M712" i="4"/>
  <c r="P712" i="4" s="1"/>
  <c r="N711" i="4"/>
  <c r="M711" i="4"/>
  <c r="P710" i="4"/>
  <c r="N710" i="4"/>
  <c r="M710" i="4"/>
  <c r="O710" i="4" s="1"/>
  <c r="P709" i="4"/>
  <c r="O709" i="4"/>
  <c r="N709" i="4"/>
  <c r="M709" i="4"/>
  <c r="N708" i="4"/>
  <c r="M708" i="4"/>
  <c r="N707" i="4"/>
  <c r="M707" i="4"/>
  <c r="N706" i="4"/>
  <c r="M706" i="4"/>
  <c r="O706" i="4" s="1"/>
  <c r="N705" i="4"/>
  <c r="M705" i="4"/>
  <c r="P705" i="4" s="1"/>
  <c r="N704" i="4"/>
  <c r="M704" i="4"/>
  <c r="P704" i="4" s="1"/>
  <c r="P703" i="4"/>
  <c r="O703" i="4"/>
  <c r="N703" i="4"/>
  <c r="M703" i="4"/>
  <c r="P702" i="4"/>
  <c r="O702" i="4"/>
  <c r="N702" i="4"/>
  <c r="M702" i="4"/>
  <c r="N701" i="4"/>
  <c r="M701" i="4"/>
  <c r="N700" i="4"/>
  <c r="M700" i="4"/>
  <c r="P700" i="4" s="1"/>
  <c r="P699" i="4"/>
  <c r="O699" i="4"/>
  <c r="N699" i="4"/>
  <c r="M699" i="4"/>
  <c r="N698" i="4"/>
  <c r="M698" i="4"/>
  <c r="P698" i="4" s="1"/>
  <c r="N697" i="4"/>
  <c r="M697" i="4"/>
  <c r="O696" i="4"/>
  <c r="N696" i="4"/>
  <c r="M696" i="4"/>
  <c r="P696" i="4" s="1"/>
  <c r="P695" i="4"/>
  <c r="O695" i="4"/>
  <c r="N695" i="4"/>
  <c r="M695" i="4"/>
  <c r="N694" i="4"/>
  <c r="M694" i="4"/>
  <c r="N693" i="4"/>
  <c r="M693" i="4"/>
  <c r="O693" i="4" s="1"/>
  <c r="N692" i="4"/>
  <c r="M692" i="4"/>
  <c r="P692" i="4" s="1"/>
  <c r="N691" i="4"/>
  <c r="M691" i="4"/>
  <c r="P691" i="4" s="1"/>
  <c r="O690" i="4"/>
  <c r="N690" i="4"/>
  <c r="M690" i="4"/>
  <c r="P690" i="4" s="1"/>
  <c r="P689" i="4"/>
  <c r="O689" i="4"/>
  <c r="N689" i="4"/>
  <c r="M689" i="4"/>
  <c r="P688" i="4"/>
  <c r="O688" i="4"/>
  <c r="N688" i="4"/>
  <c r="M688" i="4"/>
  <c r="N687" i="4"/>
  <c r="M687" i="4"/>
  <c r="P686" i="4"/>
  <c r="O686" i="4"/>
  <c r="N686" i="4"/>
  <c r="M686" i="4"/>
  <c r="P685" i="4"/>
  <c r="O685" i="4"/>
  <c r="N685" i="4"/>
  <c r="M685" i="4"/>
  <c r="N684" i="4"/>
  <c r="M684" i="4"/>
  <c r="P684" i="4" s="1"/>
  <c r="N683" i="4"/>
  <c r="M683" i="4"/>
  <c r="P683" i="4" s="1"/>
  <c r="P682" i="4"/>
  <c r="O682" i="4"/>
  <c r="N682" i="4"/>
  <c r="M682" i="4"/>
  <c r="P681" i="4"/>
  <c r="O681" i="4"/>
  <c r="N681" i="4"/>
  <c r="M681" i="4"/>
  <c r="N680" i="4"/>
  <c r="M680" i="4"/>
  <c r="N679" i="4"/>
  <c r="M679" i="4"/>
  <c r="P679" i="4" s="1"/>
  <c r="P678" i="4"/>
  <c r="O678" i="4"/>
  <c r="N678" i="4"/>
  <c r="M678" i="4"/>
  <c r="P677" i="4"/>
  <c r="N677" i="4"/>
  <c r="M677" i="4"/>
  <c r="O677" i="4" s="1"/>
  <c r="P676" i="4"/>
  <c r="N676" i="4"/>
  <c r="M676" i="4"/>
  <c r="O676" i="4" s="1"/>
  <c r="P675" i="4"/>
  <c r="N675" i="4"/>
  <c r="M675" i="4"/>
  <c r="O675" i="4" s="1"/>
  <c r="P674" i="4"/>
  <c r="O674" i="4"/>
  <c r="N674" i="4"/>
  <c r="M674" i="4"/>
  <c r="P673" i="4"/>
  <c r="N673" i="4"/>
  <c r="M673" i="4"/>
  <c r="O673" i="4" s="1"/>
  <c r="P672" i="4"/>
  <c r="N672" i="4"/>
  <c r="M672" i="4"/>
  <c r="O672" i="4" s="1"/>
  <c r="P671" i="4"/>
  <c r="O671" i="4"/>
  <c r="N671" i="4"/>
  <c r="M671" i="4"/>
  <c r="P670" i="4"/>
  <c r="N670" i="4"/>
  <c r="M670" i="4"/>
  <c r="O670" i="4" s="1"/>
  <c r="P669" i="4"/>
  <c r="O669" i="4"/>
  <c r="N669" i="4"/>
  <c r="M669" i="4"/>
  <c r="P668" i="4"/>
  <c r="N668" i="4"/>
  <c r="M668" i="4"/>
  <c r="O668" i="4" s="1"/>
  <c r="P667" i="4"/>
  <c r="O667" i="4"/>
  <c r="N667" i="4"/>
  <c r="M667" i="4"/>
  <c r="P666" i="4"/>
  <c r="N666" i="4"/>
  <c r="M666" i="4"/>
  <c r="O666" i="4" s="1"/>
  <c r="P665" i="4"/>
  <c r="N665" i="4"/>
  <c r="M665" i="4"/>
  <c r="O665" i="4" s="1"/>
  <c r="P664" i="4"/>
  <c r="N664" i="4"/>
  <c r="M664" i="4"/>
  <c r="O664" i="4" s="1"/>
  <c r="P663" i="4"/>
  <c r="N663" i="4"/>
  <c r="M663" i="4"/>
  <c r="O663" i="4" s="1"/>
  <c r="P662" i="4"/>
  <c r="N662" i="4"/>
  <c r="M662" i="4"/>
  <c r="O662" i="4" s="1"/>
  <c r="P661" i="4"/>
  <c r="N661" i="4"/>
  <c r="M661" i="4"/>
  <c r="O661" i="4" s="1"/>
  <c r="P660" i="4"/>
  <c r="O660" i="4"/>
  <c r="N660" i="4"/>
  <c r="M660" i="4"/>
  <c r="P659" i="4"/>
  <c r="N659" i="4"/>
  <c r="M659" i="4"/>
  <c r="O659" i="4" s="1"/>
  <c r="P658" i="4"/>
  <c r="O658" i="4"/>
  <c r="N658" i="4"/>
  <c r="M658" i="4"/>
  <c r="P657" i="4"/>
  <c r="O657" i="4"/>
  <c r="N657" i="4"/>
  <c r="M657" i="4"/>
  <c r="P656" i="4"/>
  <c r="N656" i="4"/>
  <c r="M656" i="4"/>
  <c r="O656" i="4" s="1"/>
  <c r="P655" i="4"/>
  <c r="O655" i="4"/>
  <c r="N655" i="4"/>
  <c r="M655" i="4"/>
  <c r="P654" i="4"/>
  <c r="O654" i="4"/>
  <c r="N654" i="4"/>
  <c r="M654" i="4"/>
  <c r="P653" i="4"/>
  <c r="O653" i="4"/>
  <c r="N653" i="4"/>
  <c r="M653" i="4"/>
  <c r="P652" i="4"/>
  <c r="N652" i="4"/>
  <c r="M652" i="4"/>
  <c r="O652" i="4" s="1"/>
  <c r="P651" i="4"/>
  <c r="N651" i="4"/>
  <c r="M651" i="4"/>
  <c r="O651" i="4" s="1"/>
  <c r="P650" i="4"/>
  <c r="N650" i="4"/>
  <c r="M650" i="4"/>
  <c r="O650" i="4" s="1"/>
  <c r="P649" i="4"/>
  <c r="N649" i="4"/>
  <c r="M649" i="4"/>
  <c r="O649" i="4" s="1"/>
  <c r="P648" i="4"/>
  <c r="O648" i="4"/>
  <c r="N648" i="4"/>
  <c r="M648" i="4"/>
  <c r="P647" i="4"/>
  <c r="N647" i="4"/>
  <c r="M647" i="4"/>
  <c r="O647" i="4" s="1"/>
  <c r="P646" i="4"/>
  <c r="O646" i="4"/>
  <c r="N646" i="4"/>
  <c r="M646" i="4"/>
  <c r="P645" i="4"/>
  <c r="N645" i="4"/>
  <c r="M645" i="4"/>
  <c r="O645" i="4" s="1"/>
  <c r="P644" i="4"/>
  <c r="O644" i="4"/>
  <c r="N644" i="4"/>
  <c r="M644" i="4"/>
  <c r="P643" i="4"/>
  <c r="O643" i="4"/>
  <c r="N643" i="4"/>
  <c r="M643" i="4"/>
  <c r="P642" i="4"/>
  <c r="N642" i="4"/>
  <c r="M642" i="4"/>
  <c r="O642" i="4" s="1"/>
  <c r="P641" i="4"/>
  <c r="O641" i="4"/>
  <c r="N641" i="4"/>
  <c r="M641" i="4"/>
  <c r="P640" i="4"/>
  <c r="O640" i="4"/>
  <c r="N640" i="4"/>
  <c r="M640" i="4"/>
  <c r="P639" i="4"/>
  <c r="O639" i="4"/>
  <c r="N639" i="4"/>
  <c r="M639" i="4"/>
  <c r="P638" i="4"/>
  <c r="N638" i="4"/>
  <c r="M638" i="4"/>
  <c r="O638" i="4" s="1"/>
  <c r="P637" i="4"/>
  <c r="O637" i="4"/>
  <c r="N637" i="4"/>
  <c r="M637" i="4"/>
  <c r="N636" i="4"/>
  <c r="M636" i="4"/>
  <c r="N635" i="4"/>
  <c r="M635" i="4"/>
  <c r="P635" i="4" s="1"/>
  <c r="N634" i="4"/>
  <c r="M634" i="4"/>
  <c r="N633" i="4"/>
  <c r="M633" i="4"/>
  <c r="P633" i="4" s="1"/>
  <c r="P632" i="4"/>
  <c r="O632" i="4"/>
  <c r="N632" i="4"/>
  <c r="M632" i="4"/>
  <c r="N631" i="4"/>
  <c r="M631" i="4"/>
  <c r="N630" i="4"/>
  <c r="M630" i="4"/>
  <c r="N629" i="4"/>
  <c r="M629" i="4"/>
  <c r="P629" i="4" s="1"/>
  <c r="N628" i="4"/>
  <c r="M628" i="4"/>
  <c r="P628" i="4" s="1"/>
  <c r="N627" i="4"/>
  <c r="M627" i="4"/>
  <c r="N626" i="4"/>
  <c r="M626" i="4"/>
  <c r="O626" i="4" s="1"/>
  <c r="P625" i="4"/>
  <c r="O625" i="4"/>
  <c r="N625" i="4"/>
  <c r="M625" i="4"/>
  <c r="N624" i="4"/>
  <c r="M624" i="4"/>
  <c r="N623" i="4"/>
  <c r="M623" i="4"/>
  <c r="P622" i="4"/>
  <c r="N622" i="4"/>
  <c r="M622" i="4"/>
  <c r="O622" i="4" s="1"/>
  <c r="P621" i="4"/>
  <c r="N621" i="4"/>
  <c r="M621" i="4"/>
  <c r="O621" i="4" s="1"/>
  <c r="O620" i="4"/>
  <c r="N620" i="4"/>
  <c r="M620" i="4"/>
  <c r="P620" i="4" s="1"/>
  <c r="N619" i="4"/>
  <c r="M619" i="4"/>
  <c r="P618" i="4"/>
  <c r="O618" i="4"/>
  <c r="N618" i="4"/>
  <c r="M618" i="4"/>
  <c r="N617" i="4"/>
  <c r="M617" i="4"/>
  <c r="P616" i="4"/>
  <c r="O616" i="4"/>
  <c r="N616" i="4"/>
  <c r="M616" i="4"/>
  <c r="N615" i="4"/>
  <c r="M615" i="4"/>
  <c r="P614" i="4"/>
  <c r="N614" i="4"/>
  <c r="M614" i="4"/>
  <c r="O614" i="4" s="1"/>
  <c r="N613" i="4"/>
  <c r="M613" i="4"/>
  <c r="P613" i="4" s="1"/>
  <c r="P612" i="4"/>
  <c r="O612" i="4"/>
  <c r="N612" i="4"/>
  <c r="M612" i="4"/>
  <c r="P611" i="4"/>
  <c r="O611" i="4"/>
  <c r="N611" i="4"/>
  <c r="M611" i="4"/>
  <c r="N610" i="4"/>
  <c r="M610" i="4"/>
  <c r="N609" i="4"/>
  <c r="M609" i="4"/>
  <c r="P609" i="4" s="1"/>
  <c r="P608" i="4"/>
  <c r="O608" i="4"/>
  <c r="N608" i="4"/>
  <c r="M608" i="4"/>
  <c r="P607" i="4"/>
  <c r="N607" i="4"/>
  <c r="M607" i="4"/>
  <c r="O607" i="4" s="1"/>
  <c r="O606" i="4"/>
  <c r="N606" i="4"/>
  <c r="M606" i="4"/>
  <c r="P606" i="4" s="1"/>
  <c r="N605" i="4"/>
  <c r="M605" i="4"/>
  <c r="P605" i="4" s="1"/>
  <c r="P604" i="4"/>
  <c r="O604" i="4"/>
  <c r="N604" i="4"/>
  <c r="M604" i="4"/>
  <c r="N603" i="4"/>
  <c r="M603" i="4"/>
  <c r="O602" i="4"/>
  <c r="N602" i="4"/>
  <c r="M602" i="4"/>
  <c r="P602" i="4" s="1"/>
  <c r="O601" i="4"/>
  <c r="N601" i="4"/>
  <c r="M601" i="4"/>
  <c r="P601" i="4" s="1"/>
  <c r="P600" i="4"/>
  <c r="N600" i="4"/>
  <c r="M600" i="4"/>
  <c r="O600" i="4" s="1"/>
  <c r="O599" i="4"/>
  <c r="N599" i="4"/>
  <c r="M599" i="4"/>
  <c r="P599" i="4" s="1"/>
  <c r="O598" i="4"/>
  <c r="N598" i="4"/>
  <c r="M598" i="4"/>
  <c r="P598" i="4" s="1"/>
  <c r="P597" i="4"/>
  <c r="O597" i="4"/>
  <c r="N597" i="4"/>
  <c r="M597" i="4"/>
  <c r="N596" i="4"/>
  <c r="M596" i="4"/>
  <c r="P595" i="4"/>
  <c r="O595" i="4"/>
  <c r="N595" i="4"/>
  <c r="M595" i="4"/>
  <c r="O594" i="4"/>
  <c r="N594" i="4"/>
  <c r="M594" i="4"/>
  <c r="P594" i="4" s="1"/>
  <c r="P593" i="4"/>
  <c r="N593" i="4"/>
  <c r="M593" i="4"/>
  <c r="O593" i="4" s="1"/>
  <c r="O592" i="4"/>
  <c r="N592" i="4"/>
  <c r="M592" i="4"/>
  <c r="P592" i="4" s="1"/>
  <c r="P591" i="4"/>
  <c r="O591" i="4"/>
  <c r="N591" i="4"/>
  <c r="M591" i="4"/>
  <c r="P590" i="4"/>
  <c r="O590" i="4"/>
  <c r="N590" i="4"/>
  <c r="M590" i="4"/>
  <c r="N589" i="4"/>
  <c r="M589" i="4"/>
  <c r="P588" i="4"/>
  <c r="O588" i="4"/>
  <c r="N588" i="4"/>
  <c r="M588" i="4"/>
  <c r="P587" i="4"/>
  <c r="O587" i="4"/>
  <c r="N587" i="4"/>
  <c r="M587" i="4"/>
  <c r="P586" i="4"/>
  <c r="O586" i="4"/>
  <c r="N586" i="4"/>
  <c r="M586" i="4"/>
  <c r="N585" i="4"/>
  <c r="M585" i="4"/>
  <c r="P584" i="4"/>
  <c r="O584" i="4"/>
  <c r="N584" i="4"/>
  <c r="M584" i="4"/>
  <c r="P583" i="4"/>
  <c r="O583" i="4"/>
  <c r="N583" i="4"/>
  <c r="M583" i="4"/>
  <c r="N582" i="4"/>
  <c r="M582" i="4"/>
  <c r="N581" i="4"/>
  <c r="M581" i="4"/>
  <c r="N580" i="4"/>
  <c r="M580" i="4"/>
  <c r="P580" i="4" s="1"/>
  <c r="P579" i="4"/>
  <c r="O579" i="4"/>
  <c r="N579" i="4"/>
  <c r="M579" i="4"/>
  <c r="O578" i="4"/>
  <c r="N578" i="4"/>
  <c r="M578" i="4"/>
  <c r="P578" i="4" s="1"/>
  <c r="O577" i="4"/>
  <c r="N577" i="4"/>
  <c r="M577" i="4"/>
  <c r="P577" i="4" s="1"/>
  <c r="P576" i="4"/>
  <c r="O576" i="4"/>
  <c r="N576" i="4"/>
  <c r="M576" i="4"/>
  <c r="N575" i="4"/>
  <c r="M575" i="4"/>
  <c r="O574" i="4"/>
  <c r="N574" i="4"/>
  <c r="M574" i="4"/>
  <c r="P574" i="4" s="1"/>
  <c r="O573" i="4"/>
  <c r="N573" i="4"/>
  <c r="M573" i="4"/>
  <c r="P573" i="4" s="1"/>
  <c r="P572" i="4"/>
  <c r="O572" i="4"/>
  <c r="N572" i="4"/>
  <c r="M572" i="4"/>
  <c r="O571" i="4"/>
  <c r="N571" i="4"/>
  <c r="M571" i="4"/>
  <c r="P571" i="4" s="1"/>
  <c r="P570" i="4"/>
  <c r="O570" i="4"/>
  <c r="N570" i="4"/>
  <c r="M570" i="4"/>
  <c r="P569" i="4"/>
  <c r="O569" i="4"/>
  <c r="N569" i="4"/>
  <c r="M569" i="4"/>
  <c r="N568" i="4"/>
  <c r="M568" i="4"/>
  <c r="P567" i="4"/>
  <c r="O567" i="4"/>
  <c r="N567" i="4"/>
  <c r="M567" i="4"/>
  <c r="P566" i="4"/>
  <c r="O566" i="4"/>
  <c r="N566" i="4"/>
  <c r="M566" i="4"/>
  <c r="P565" i="4"/>
  <c r="O565" i="4"/>
  <c r="N565" i="4"/>
  <c r="M565" i="4"/>
  <c r="O564" i="4"/>
  <c r="N564" i="4"/>
  <c r="M564" i="4"/>
  <c r="P564" i="4" s="1"/>
  <c r="N563" i="4"/>
  <c r="M563" i="4"/>
  <c r="P562" i="4"/>
  <c r="O562" i="4"/>
  <c r="N562" i="4"/>
  <c r="M562" i="4"/>
  <c r="N561" i="4"/>
  <c r="M561" i="4"/>
  <c r="P560" i="4"/>
  <c r="O560" i="4"/>
  <c r="N560" i="4"/>
  <c r="M560" i="4"/>
  <c r="N559" i="4"/>
  <c r="M559" i="4"/>
  <c r="P558" i="4"/>
  <c r="O558" i="4"/>
  <c r="N558" i="4"/>
  <c r="M558" i="4"/>
  <c r="N557" i="4"/>
  <c r="M557" i="4"/>
  <c r="P557" i="4" s="1"/>
  <c r="P556" i="4"/>
  <c r="O556" i="4"/>
  <c r="N556" i="4"/>
  <c r="M556" i="4"/>
  <c r="P555" i="4"/>
  <c r="O555" i="4"/>
  <c r="N555" i="4"/>
  <c r="M555" i="4"/>
  <c r="N554" i="4"/>
  <c r="M554" i="4"/>
  <c r="N553" i="4"/>
  <c r="M553" i="4"/>
  <c r="P553" i="4" s="1"/>
  <c r="P552" i="4"/>
  <c r="O552" i="4"/>
  <c r="N552" i="4"/>
  <c r="M552" i="4"/>
  <c r="P551" i="4"/>
  <c r="O551" i="4"/>
  <c r="N551" i="4"/>
  <c r="M551" i="4"/>
  <c r="O550" i="4"/>
  <c r="N550" i="4"/>
  <c r="M550" i="4"/>
  <c r="P550" i="4" s="1"/>
  <c r="N549" i="4"/>
  <c r="M549" i="4"/>
  <c r="O549" i="4" s="1"/>
  <c r="P548" i="4"/>
  <c r="O548" i="4"/>
  <c r="N548" i="4"/>
  <c r="M548" i="4"/>
  <c r="N547" i="4"/>
  <c r="M547" i="4"/>
  <c r="P546" i="4"/>
  <c r="O546" i="4"/>
  <c r="N546" i="4"/>
  <c r="M546" i="4"/>
  <c r="N545" i="4"/>
  <c r="M545" i="4"/>
  <c r="P545" i="4" s="1"/>
  <c r="P544" i="4"/>
  <c r="O544" i="4"/>
  <c r="N544" i="4"/>
  <c r="M544" i="4"/>
  <c r="N543" i="4"/>
  <c r="M543" i="4"/>
  <c r="P542" i="4"/>
  <c r="N542" i="4"/>
  <c r="M542" i="4"/>
  <c r="O542" i="4" s="1"/>
  <c r="N541" i="4"/>
  <c r="M541" i="4"/>
  <c r="P541" i="4" s="1"/>
  <c r="N540" i="4"/>
  <c r="M540" i="4"/>
  <c r="N539" i="4"/>
  <c r="M539" i="4"/>
  <c r="N538" i="4"/>
  <c r="M538" i="4"/>
  <c r="O538" i="4" s="1"/>
  <c r="P537" i="4"/>
  <c r="O537" i="4"/>
  <c r="N537" i="4"/>
  <c r="M537" i="4"/>
  <c r="O536" i="4"/>
  <c r="N536" i="4"/>
  <c r="M536" i="4"/>
  <c r="P536" i="4" s="1"/>
  <c r="O535" i="4"/>
  <c r="N535" i="4"/>
  <c r="M535" i="4"/>
  <c r="P535" i="4" s="1"/>
  <c r="N534" i="4"/>
  <c r="M534" i="4"/>
  <c r="P534" i="4" s="1"/>
  <c r="N533" i="4"/>
  <c r="M533" i="4"/>
  <c r="P532" i="4"/>
  <c r="O532" i="4"/>
  <c r="N532" i="4"/>
  <c r="M532" i="4"/>
  <c r="N531" i="4"/>
  <c r="M531" i="4"/>
  <c r="P531" i="4" s="1"/>
  <c r="P530" i="4"/>
  <c r="O530" i="4"/>
  <c r="N530" i="4"/>
  <c r="M530" i="4"/>
  <c r="N529" i="4"/>
  <c r="M529" i="4"/>
  <c r="P529" i="4" s="1"/>
  <c r="P528" i="4"/>
  <c r="O528" i="4"/>
  <c r="N528" i="4"/>
  <c r="M528" i="4"/>
  <c r="P527" i="4"/>
  <c r="O527" i="4"/>
  <c r="N527" i="4"/>
  <c r="M527" i="4"/>
  <c r="N526" i="4"/>
  <c r="M526" i="4"/>
  <c r="N525" i="4"/>
  <c r="M525" i="4"/>
  <c r="P525" i="4" s="1"/>
  <c r="P524" i="4"/>
  <c r="O524" i="4"/>
  <c r="N524" i="4"/>
  <c r="M524" i="4"/>
  <c r="P523" i="4"/>
  <c r="O523" i="4"/>
  <c r="N523" i="4"/>
  <c r="M523" i="4"/>
  <c r="P522" i="4"/>
  <c r="N522" i="4"/>
  <c r="M522" i="4"/>
  <c r="O522" i="4" s="1"/>
  <c r="P521" i="4"/>
  <c r="O521" i="4"/>
  <c r="N521" i="4"/>
  <c r="M521" i="4"/>
  <c r="N520" i="4"/>
  <c r="M520" i="4"/>
  <c r="N519" i="4"/>
  <c r="M519" i="4"/>
  <c r="O519" i="4" s="1"/>
  <c r="P518" i="4"/>
  <c r="O518" i="4"/>
  <c r="N518" i="4"/>
  <c r="M518" i="4"/>
  <c r="P517" i="4"/>
  <c r="O517" i="4"/>
  <c r="N517" i="4"/>
  <c r="M517" i="4"/>
  <c r="P516" i="4"/>
  <c r="O516" i="4"/>
  <c r="N516" i="4"/>
  <c r="M516" i="4"/>
  <c r="N515" i="4"/>
  <c r="M515" i="4"/>
  <c r="P515" i="4" s="1"/>
  <c r="P514" i="4"/>
  <c r="O514" i="4"/>
  <c r="N514" i="4"/>
  <c r="M514" i="4"/>
  <c r="N513" i="4"/>
  <c r="M513" i="4"/>
  <c r="P512" i="4"/>
  <c r="N512" i="4"/>
  <c r="M512" i="4"/>
  <c r="O512" i="4" s="1"/>
  <c r="N511" i="4"/>
  <c r="M511" i="4"/>
  <c r="O511" i="4" s="1"/>
  <c r="P510" i="4"/>
  <c r="O510" i="4"/>
  <c r="N510" i="4"/>
  <c r="M510" i="4"/>
  <c r="P509" i="4"/>
  <c r="O509" i="4"/>
  <c r="N509" i="4"/>
  <c r="M509" i="4"/>
  <c r="N508" i="4"/>
  <c r="M508" i="4"/>
  <c r="O508" i="4" s="1"/>
  <c r="N507" i="4"/>
  <c r="M507" i="4"/>
  <c r="P507" i="4" s="1"/>
  <c r="P506" i="4"/>
  <c r="O506" i="4"/>
  <c r="N506" i="4"/>
  <c r="M506" i="4"/>
  <c r="N505" i="4"/>
  <c r="M505" i="4"/>
  <c r="O505" i="4" s="1"/>
  <c r="N504" i="4"/>
  <c r="M504" i="4"/>
  <c r="P504" i="4" s="1"/>
  <c r="P503" i="4"/>
  <c r="O503" i="4"/>
  <c r="N503" i="4"/>
  <c r="M503" i="4"/>
  <c r="P502" i="4"/>
  <c r="O502" i="4"/>
  <c r="N502" i="4"/>
  <c r="M502" i="4"/>
  <c r="O501" i="4"/>
  <c r="N501" i="4"/>
  <c r="M501" i="4"/>
  <c r="P501" i="4" s="1"/>
  <c r="N500" i="4"/>
  <c r="M500" i="4"/>
  <c r="O500" i="4" s="1"/>
  <c r="P499" i="4"/>
  <c r="O499" i="4"/>
  <c r="N499" i="4"/>
  <c r="M499" i="4"/>
  <c r="N498" i="4"/>
  <c r="M498" i="4"/>
  <c r="N497" i="4"/>
  <c r="M497" i="4"/>
  <c r="O497" i="4" s="1"/>
  <c r="N496" i="4"/>
  <c r="M496" i="4"/>
  <c r="P496" i="4" s="1"/>
  <c r="P495" i="4"/>
  <c r="O495" i="4"/>
  <c r="N495" i="4"/>
  <c r="M495" i="4"/>
  <c r="P494" i="4"/>
  <c r="O494" i="4"/>
  <c r="N494" i="4"/>
  <c r="M494" i="4"/>
  <c r="P493" i="4"/>
  <c r="O493" i="4"/>
  <c r="N493" i="4"/>
  <c r="M493" i="4"/>
  <c r="P492" i="4"/>
  <c r="O492" i="4"/>
  <c r="N492" i="4"/>
  <c r="M492" i="4"/>
  <c r="N491" i="4"/>
  <c r="M491" i="4"/>
  <c r="N490" i="4"/>
  <c r="M490" i="4"/>
  <c r="P490" i="4" s="1"/>
  <c r="P489" i="4"/>
  <c r="O489" i="4"/>
  <c r="N489" i="4"/>
  <c r="M489" i="4"/>
  <c r="P488" i="4"/>
  <c r="O488" i="4"/>
  <c r="N488" i="4"/>
  <c r="M488" i="4"/>
  <c r="O487" i="4"/>
  <c r="N487" i="4"/>
  <c r="M487" i="4"/>
  <c r="P487" i="4" s="1"/>
  <c r="N486" i="4"/>
  <c r="M486" i="4"/>
  <c r="P486" i="4" s="1"/>
  <c r="P485" i="4"/>
  <c r="O485" i="4"/>
  <c r="N485" i="4"/>
  <c r="M485" i="4"/>
  <c r="P484" i="4"/>
  <c r="N484" i="4"/>
  <c r="M484" i="4"/>
  <c r="O484" i="4" s="1"/>
  <c r="P483" i="4"/>
  <c r="O483" i="4"/>
  <c r="N483" i="4"/>
  <c r="M483" i="4"/>
  <c r="N482" i="4"/>
  <c r="M482" i="4"/>
  <c r="P482" i="4" s="1"/>
  <c r="P481" i="4"/>
  <c r="O481" i="4"/>
  <c r="N481" i="4"/>
  <c r="M481" i="4"/>
  <c r="N480" i="4"/>
  <c r="M480" i="4"/>
  <c r="P479" i="4"/>
  <c r="N479" i="4"/>
  <c r="M479" i="4"/>
  <c r="O479" i="4" s="1"/>
  <c r="N478" i="4"/>
  <c r="M478" i="4"/>
  <c r="P478" i="4" s="1"/>
  <c r="P477" i="4"/>
  <c r="N477" i="4"/>
  <c r="M477" i="4"/>
  <c r="O477" i="4" s="1"/>
  <c r="N476" i="4"/>
  <c r="M476" i="4"/>
  <c r="P476" i="4" s="1"/>
  <c r="N475" i="4"/>
  <c r="M475" i="4"/>
  <c r="P475" i="4" s="1"/>
  <c r="P474" i="4"/>
  <c r="O474" i="4"/>
  <c r="N474" i="4"/>
  <c r="M474" i="4"/>
  <c r="N473" i="4"/>
  <c r="M473" i="4"/>
  <c r="N472" i="4"/>
  <c r="M472" i="4"/>
  <c r="P472" i="4" s="1"/>
  <c r="N471" i="4"/>
  <c r="M471" i="4"/>
  <c r="P471" i="4" s="1"/>
  <c r="P470" i="4"/>
  <c r="N470" i="4"/>
  <c r="M470" i="4"/>
  <c r="O470" i="4" s="1"/>
  <c r="N469" i="4"/>
  <c r="M469" i="4"/>
  <c r="P468" i="4"/>
  <c r="N468" i="4"/>
  <c r="M468" i="4"/>
  <c r="O468" i="4" s="1"/>
  <c r="P467" i="4"/>
  <c r="O467" i="4"/>
  <c r="N467" i="4"/>
  <c r="M467" i="4"/>
  <c r="P466" i="4"/>
  <c r="O466" i="4"/>
  <c r="N466" i="4"/>
  <c r="M466" i="4"/>
  <c r="P465" i="4"/>
  <c r="O465" i="4"/>
  <c r="N465" i="4"/>
  <c r="M465" i="4"/>
  <c r="N464" i="4"/>
  <c r="M464" i="4"/>
  <c r="P464" i="4" s="1"/>
  <c r="P463" i="4"/>
  <c r="N463" i="4"/>
  <c r="M463" i="4"/>
  <c r="O463" i="4" s="1"/>
  <c r="N462" i="4"/>
  <c r="M462" i="4"/>
  <c r="N461" i="4"/>
  <c r="M461" i="4"/>
  <c r="P461" i="4" s="1"/>
  <c r="P460" i="4"/>
  <c r="O460" i="4"/>
  <c r="N460" i="4"/>
  <c r="M460" i="4"/>
  <c r="P459" i="4"/>
  <c r="O459" i="4"/>
  <c r="N459" i="4"/>
  <c r="M459" i="4"/>
  <c r="O458" i="4"/>
  <c r="N458" i="4"/>
  <c r="M458" i="4"/>
  <c r="P458" i="4" s="1"/>
  <c r="N457" i="4"/>
  <c r="M457" i="4"/>
  <c r="P457" i="4" s="1"/>
  <c r="P456" i="4"/>
  <c r="N456" i="4"/>
  <c r="M456" i="4"/>
  <c r="O456" i="4" s="1"/>
  <c r="P455" i="4"/>
  <c r="O455" i="4"/>
  <c r="N455" i="4"/>
  <c r="M455" i="4"/>
  <c r="P454" i="4"/>
  <c r="O454" i="4"/>
  <c r="N454" i="4"/>
  <c r="M454" i="4"/>
  <c r="N453" i="4"/>
  <c r="M453" i="4"/>
  <c r="P453" i="4" s="1"/>
  <c r="P452" i="4"/>
  <c r="O452" i="4"/>
  <c r="N452" i="4"/>
  <c r="M452" i="4"/>
  <c r="N451" i="4"/>
  <c r="M451" i="4"/>
  <c r="P450" i="4"/>
  <c r="N450" i="4"/>
  <c r="M450" i="4"/>
  <c r="O450" i="4" s="1"/>
  <c r="N449" i="4"/>
  <c r="M449" i="4"/>
  <c r="P449" i="4" s="1"/>
  <c r="P448" i="4"/>
  <c r="O448" i="4"/>
  <c r="N448" i="4"/>
  <c r="M448" i="4"/>
  <c r="P447" i="4"/>
  <c r="O447" i="4"/>
  <c r="N447" i="4"/>
  <c r="M447" i="4"/>
  <c r="P446" i="4"/>
  <c r="O446" i="4"/>
  <c r="N446" i="4"/>
  <c r="M446" i="4"/>
  <c r="P445" i="4"/>
  <c r="O445" i="4"/>
  <c r="N445" i="4"/>
  <c r="M445" i="4"/>
  <c r="N444" i="4"/>
  <c r="M444" i="4"/>
  <c r="N443" i="4"/>
  <c r="M443" i="4"/>
  <c r="O443" i="4" s="1"/>
  <c r="P442" i="4"/>
  <c r="O442" i="4"/>
  <c r="N442" i="4"/>
  <c r="M442" i="4"/>
  <c r="P441" i="4"/>
  <c r="O441" i="4"/>
  <c r="N441" i="4"/>
  <c r="M441" i="4"/>
  <c r="P440" i="4"/>
  <c r="O440" i="4"/>
  <c r="N440" i="4"/>
  <c r="M440" i="4"/>
  <c r="N439" i="4"/>
  <c r="M439" i="4"/>
  <c r="P439" i="4" s="1"/>
  <c r="P438" i="4"/>
  <c r="O438" i="4"/>
  <c r="N438" i="4"/>
  <c r="M438" i="4"/>
  <c r="N437" i="4"/>
  <c r="M437" i="4"/>
  <c r="P436" i="4"/>
  <c r="N436" i="4"/>
  <c r="M436" i="4"/>
  <c r="O436" i="4" s="1"/>
  <c r="N435" i="4"/>
  <c r="M435" i="4"/>
  <c r="O435" i="4" s="1"/>
  <c r="P434" i="4"/>
  <c r="O434" i="4"/>
  <c r="N434" i="4"/>
  <c r="M434" i="4"/>
  <c r="P433" i="4"/>
  <c r="O433" i="4"/>
  <c r="N433" i="4"/>
  <c r="M433" i="4"/>
  <c r="N432" i="4"/>
  <c r="M432" i="4"/>
  <c r="P432" i="4" s="1"/>
  <c r="P431" i="4"/>
  <c r="O431" i="4"/>
  <c r="N431" i="4"/>
  <c r="M431" i="4"/>
  <c r="N430" i="4"/>
  <c r="M430" i="4"/>
  <c r="N429" i="4"/>
  <c r="M429" i="4"/>
  <c r="O429" i="4" s="1"/>
  <c r="N428" i="4"/>
  <c r="M428" i="4"/>
  <c r="P428" i="4" s="1"/>
  <c r="P427" i="4"/>
  <c r="O427" i="4"/>
  <c r="N427" i="4"/>
  <c r="M427" i="4"/>
  <c r="P426" i="4"/>
  <c r="O426" i="4"/>
  <c r="N426" i="4"/>
  <c r="M426" i="4"/>
  <c r="P425" i="4"/>
  <c r="O425" i="4"/>
  <c r="N425" i="4"/>
  <c r="M425" i="4"/>
  <c r="P424" i="4"/>
  <c r="O424" i="4"/>
  <c r="N424" i="4"/>
  <c r="M424" i="4"/>
  <c r="N423" i="4"/>
  <c r="M423" i="4"/>
  <c r="P422" i="4"/>
  <c r="N422" i="4"/>
  <c r="M422" i="4"/>
  <c r="O422" i="4" s="1"/>
  <c r="N421" i="4"/>
  <c r="M421" i="4"/>
  <c r="P421" i="4" s="1"/>
  <c r="P420" i="4"/>
  <c r="O420" i="4"/>
  <c r="N420" i="4"/>
  <c r="M420" i="4"/>
  <c r="P419" i="4"/>
  <c r="O419" i="4"/>
  <c r="N419" i="4"/>
  <c r="M419" i="4"/>
  <c r="N418" i="4"/>
  <c r="M418" i="4"/>
  <c r="P418" i="4" s="1"/>
  <c r="P417" i="4"/>
  <c r="O417" i="4"/>
  <c r="N417" i="4"/>
  <c r="M417" i="4"/>
  <c r="N416" i="4"/>
  <c r="M416" i="4"/>
  <c r="N415" i="4"/>
  <c r="M415" i="4"/>
  <c r="O415" i="4" s="1"/>
  <c r="P414" i="4"/>
  <c r="N414" i="4"/>
  <c r="M414" i="4"/>
  <c r="O414" i="4" s="1"/>
  <c r="P413" i="4"/>
  <c r="O413" i="4"/>
  <c r="N413" i="4"/>
  <c r="M413" i="4"/>
  <c r="P412" i="4"/>
  <c r="O412" i="4"/>
  <c r="N412" i="4"/>
  <c r="M412" i="4"/>
  <c r="P411" i="4"/>
  <c r="O411" i="4"/>
  <c r="N411" i="4"/>
  <c r="M411" i="4"/>
  <c r="P410" i="4"/>
  <c r="O410" i="4"/>
  <c r="N410" i="4"/>
  <c r="M410" i="4"/>
  <c r="N409" i="4"/>
  <c r="M409" i="4"/>
  <c r="N408" i="4"/>
  <c r="M408" i="4"/>
  <c r="O408" i="4" s="1"/>
  <c r="P407" i="4"/>
  <c r="O407" i="4"/>
  <c r="N407" i="4"/>
  <c r="M407" i="4"/>
  <c r="P406" i="4"/>
  <c r="O406" i="4"/>
  <c r="N406" i="4"/>
  <c r="M406" i="4"/>
  <c r="P405" i="4"/>
  <c r="O405" i="4"/>
  <c r="N405" i="4"/>
  <c r="M405" i="4"/>
  <c r="N404" i="4"/>
  <c r="M404" i="4"/>
  <c r="O404" i="4" s="1"/>
  <c r="P403" i="4"/>
  <c r="O403" i="4"/>
  <c r="N403" i="4"/>
  <c r="M403" i="4"/>
  <c r="P402" i="4"/>
  <c r="N402" i="4"/>
  <c r="M402" i="4"/>
  <c r="O402" i="4" s="1"/>
  <c r="P401" i="4"/>
  <c r="N401" i="4"/>
  <c r="M401" i="4"/>
  <c r="O401" i="4" s="1"/>
  <c r="P400" i="4"/>
  <c r="N400" i="4"/>
  <c r="M400" i="4"/>
  <c r="O400" i="4" s="1"/>
  <c r="P399" i="4"/>
  <c r="O399" i="4"/>
  <c r="N399" i="4"/>
  <c r="M399" i="4"/>
  <c r="P398" i="4"/>
  <c r="O398" i="4"/>
  <c r="N398" i="4"/>
  <c r="M398" i="4"/>
  <c r="P397" i="4"/>
  <c r="N397" i="4"/>
  <c r="M397" i="4"/>
  <c r="O397" i="4" s="1"/>
  <c r="P396" i="4"/>
  <c r="O396" i="4"/>
  <c r="N396" i="4"/>
  <c r="M396" i="4"/>
  <c r="P395" i="4"/>
  <c r="N395" i="4"/>
  <c r="M395" i="4"/>
  <c r="O395" i="4" s="1"/>
  <c r="P394" i="4"/>
  <c r="N394" i="4"/>
  <c r="M394" i="4"/>
  <c r="O394" i="4" s="1"/>
  <c r="N393" i="4"/>
  <c r="M393" i="4"/>
  <c r="P393" i="4" s="1"/>
  <c r="P392" i="4"/>
  <c r="O392" i="4"/>
  <c r="N392" i="4"/>
  <c r="M392" i="4"/>
  <c r="P391" i="4"/>
  <c r="O391" i="4"/>
  <c r="N391" i="4"/>
  <c r="M391" i="4"/>
  <c r="P390" i="4"/>
  <c r="O390" i="4"/>
  <c r="N390" i="4"/>
  <c r="M390" i="4"/>
  <c r="P389" i="4"/>
  <c r="O389" i="4"/>
  <c r="N389" i="4"/>
  <c r="M389" i="4"/>
  <c r="N388" i="4"/>
  <c r="M388" i="4"/>
  <c r="N387" i="4"/>
  <c r="M387" i="4"/>
  <c r="O387" i="4" s="1"/>
  <c r="O386" i="4"/>
  <c r="N386" i="4"/>
  <c r="M386" i="4"/>
  <c r="P386" i="4" s="1"/>
  <c r="P385" i="4"/>
  <c r="O385" i="4"/>
  <c r="N385" i="4"/>
  <c r="M385" i="4"/>
  <c r="P384" i="4"/>
  <c r="O384" i="4"/>
  <c r="N384" i="4"/>
  <c r="M384" i="4"/>
  <c r="P383" i="4"/>
  <c r="N383" i="4"/>
  <c r="M383" i="4"/>
  <c r="O383" i="4" s="1"/>
  <c r="P382" i="4"/>
  <c r="O382" i="4"/>
  <c r="N382" i="4"/>
  <c r="M382" i="4"/>
  <c r="P381" i="4"/>
  <c r="N381" i="4"/>
  <c r="M381" i="4"/>
  <c r="O381" i="4" s="1"/>
  <c r="P380" i="4"/>
  <c r="N380" i="4"/>
  <c r="M380" i="4"/>
  <c r="O380" i="4" s="1"/>
  <c r="P379" i="4"/>
  <c r="N379" i="4"/>
  <c r="M379" i="4"/>
  <c r="O379" i="4" s="1"/>
  <c r="P378" i="4"/>
  <c r="O378" i="4"/>
  <c r="N378" i="4"/>
  <c r="M378" i="4"/>
  <c r="P377" i="4"/>
  <c r="O377" i="4"/>
  <c r="N377" i="4"/>
  <c r="M377" i="4"/>
  <c r="P376" i="4"/>
  <c r="N376" i="4"/>
  <c r="M376" i="4"/>
  <c r="O376" i="4" s="1"/>
  <c r="P375" i="4"/>
  <c r="O375" i="4"/>
  <c r="N375" i="4"/>
  <c r="M375" i="4"/>
  <c r="N374" i="4"/>
  <c r="M374" i="4"/>
  <c r="N373" i="4"/>
  <c r="M373" i="4"/>
  <c r="O373" i="4" s="1"/>
  <c r="P372" i="4"/>
  <c r="O372" i="4"/>
  <c r="N372" i="4"/>
  <c r="M372" i="4"/>
  <c r="P371" i="4"/>
  <c r="O371" i="4"/>
  <c r="N371" i="4"/>
  <c r="M371" i="4"/>
  <c r="P370" i="4"/>
  <c r="O370" i="4"/>
  <c r="N370" i="4"/>
  <c r="M370" i="4"/>
  <c r="P369" i="4"/>
  <c r="O369" i="4"/>
  <c r="N369" i="4"/>
  <c r="M369" i="4"/>
  <c r="P368" i="4"/>
  <c r="O368" i="4"/>
  <c r="N368" i="4"/>
  <c r="M368" i="4"/>
  <c r="N367" i="4"/>
  <c r="M367" i="4"/>
  <c r="N366" i="4"/>
  <c r="M366" i="4"/>
  <c r="O366" i="4" s="1"/>
  <c r="N365" i="4"/>
  <c r="M365" i="4"/>
  <c r="P365" i="4" s="1"/>
  <c r="P364" i="4"/>
  <c r="O364" i="4"/>
  <c r="N364" i="4"/>
  <c r="M364" i="4"/>
  <c r="P363" i="4"/>
  <c r="O363" i="4"/>
  <c r="N363" i="4"/>
  <c r="M363" i="4"/>
  <c r="N362" i="4"/>
  <c r="M362" i="4"/>
  <c r="O362" i="4" s="1"/>
  <c r="P361" i="4"/>
  <c r="O361" i="4"/>
  <c r="N361" i="4"/>
  <c r="M361" i="4"/>
  <c r="N360" i="4"/>
  <c r="M360" i="4"/>
  <c r="N359" i="4"/>
  <c r="M359" i="4"/>
  <c r="O359" i="4" s="1"/>
  <c r="N358" i="4"/>
  <c r="M358" i="4"/>
  <c r="P358" i="4" s="1"/>
  <c r="P357" i="4"/>
  <c r="O357" i="4"/>
  <c r="N357" i="4"/>
  <c r="M357" i="4"/>
  <c r="P356" i="4"/>
  <c r="O356" i="4"/>
  <c r="N356" i="4"/>
  <c r="M356" i="4"/>
  <c r="P355" i="4"/>
  <c r="O355" i="4"/>
  <c r="N355" i="4"/>
  <c r="M355" i="4"/>
  <c r="P354" i="4"/>
  <c r="O354" i="4"/>
  <c r="N354" i="4"/>
  <c r="M354" i="4"/>
  <c r="N353" i="4"/>
  <c r="M353" i="4"/>
  <c r="N352" i="4"/>
  <c r="M352" i="4"/>
  <c r="O352" i="4" s="1"/>
  <c r="O351" i="4"/>
  <c r="N351" i="4"/>
  <c r="M351" i="4"/>
  <c r="P351" i="4" s="1"/>
  <c r="P350" i="4"/>
  <c r="O350" i="4"/>
  <c r="N350" i="4"/>
  <c r="M350" i="4"/>
  <c r="P349" i="4"/>
  <c r="O349" i="4"/>
  <c r="N349" i="4"/>
  <c r="M349" i="4"/>
  <c r="N348" i="4"/>
  <c r="M348" i="4"/>
  <c r="P348" i="4" s="1"/>
  <c r="N347" i="4"/>
  <c r="M347" i="4"/>
  <c r="P347" i="4" s="1"/>
  <c r="N346" i="4"/>
  <c r="M346" i="4"/>
  <c r="P345" i="4"/>
  <c r="N345" i="4"/>
  <c r="M345" i="4"/>
  <c r="O345" i="4" s="1"/>
  <c r="N344" i="4"/>
  <c r="M344" i="4"/>
  <c r="P344" i="4" s="1"/>
  <c r="P343" i="4"/>
  <c r="O343" i="4"/>
  <c r="N343" i="4"/>
  <c r="M343" i="4"/>
  <c r="P342" i="4"/>
  <c r="O342" i="4"/>
  <c r="N342" i="4"/>
  <c r="M342" i="4"/>
  <c r="P341" i="4"/>
  <c r="O341" i="4"/>
  <c r="N341" i="4"/>
  <c r="M341" i="4"/>
  <c r="N340" i="4"/>
  <c r="M340" i="4"/>
  <c r="O340" i="4" s="1"/>
  <c r="N339" i="4"/>
  <c r="M339" i="4"/>
  <c r="N338" i="4"/>
  <c r="M338" i="4"/>
  <c r="O338" i="4" s="1"/>
  <c r="P337" i="4"/>
  <c r="O337" i="4"/>
  <c r="N337" i="4"/>
  <c r="M337" i="4"/>
  <c r="P336" i="4"/>
  <c r="O336" i="4"/>
  <c r="N336" i="4"/>
  <c r="M336" i="4"/>
  <c r="P335" i="4"/>
  <c r="O335" i="4"/>
  <c r="N335" i="4"/>
  <c r="M335" i="4"/>
  <c r="N334" i="4"/>
  <c r="M334" i="4"/>
  <c r="P334" i="4" s="1"/>
  <c r="P333" i="4"/>
  <c r="N333" i="4"/>
  <c r="M333" i="4"/>
  <c r="O333" i="4" s="1"/>
  <c r="N332" i="4"/>
  <c r="M332" i="4"/>
  <c r="P331" i="4"/>
  <c r="N331" i="4"/>
  <c r="M331" i="4"/>
  <c r="O331" i="4" s="1"/>
  <c r="N330" i="4"/>
  <c r="M330" i="4"/>
  <c r="O330" i="4" s="1"/>
  <c r="P329" i="4"/>
  <c r="O329" i="4"/>
  <c r="N329" i="4"/>
  <c r="M329" i="4"/>
  <c r="P328" i="4"/>
  <c r="O328" i="4"/>
  <c r="N328" i="4"/>
  <c r="M328" i="4"/>
  <c r="N327" i="4"/>
  <c r="M327" i="4"/>
  <c r="P327" i="4" s="1"/>
  <c r="P326" i="4"/>
  <c r="O326" i="4"/>
  <c r="N326" i="4"/>
  <c r="M326" i="4"/>
  <c r="N325" i="4"/>
  <c r="M325" i="4"/>
  <c r="N324" i="4"/>
  <c r="M324" i="4"/>
  <c r="O324" i="4" s="1"/>
  <c r="N323" i="4"/>
  <c r="M323" i="4"/>
  <c r="P323" i="4" s="1"/>
  <c r="P322" i="4"/>
  <c r="O322" i="4"/>
  <c r="N322" i="4"/>
  <c r="M322" i="4"/>
  <c r="P321" i="4"/>
  <c r="O321" i="4"/>
  <c r="N321" i="4"/>
  <c r="M321" i="4"/>
  <c r="O320" i="4"/>
  <c r="N320" i="4"/>
  <c r="M320" i="4"/>
  <c r="P320" i="4" s="1"/>
  <c r="N319" i="4"/>
  <c r="M319" i="4"/>
  <c r="P319" i="4" s="1"/>
  <c r="N318" i="4"/>
  <c r="M318" i="4"/>
  <c r="P317" i="4"/>
  <c r="N317" i="4"/>
  <c r="M317" i="4"/>
  <c r="O317" i="4" s="1"/>
  <c r="N316" i="4"/>
  <c r="M316" i="4"/>
  <c r="P316" i="4" s="1"/>
  <c r="P315" i="4"/>
  <c r="O315" i="4"/>
  <c r="N315" i="4"/>
  <c r="M315" i="4"/>
  <c r="P314" i="4"/>
  <c r="O314" i="4"/>
  <c r="N314" i="4"/>
  <c r="M314" i="4"/>
  <c r="N313" i="4"/>
  <c r="M313" i="4"/>
  <c r="P313" i="4" s="1"/>
  <c r="P312" i="4"/>
  <c r="O312" i="4"/>
  <c r="N312" i="4"/>
  <c r="M312" i="4"/>
  <c r="N311" i="4"/>
  <c r="M311" i="4"/>
  <c r="N310" i="4"/>
  <c r="M310" i="4"/>
  <c r="O310" i="4" s="1"/>
  <c r="P309" i="4"/>
  <c r="N309" i="4"/>
  <c r="M309" i="4"/>
  <c r="O309" i="4" s="1"/>
  <c r="P308" i="4"/>
  <c r="O308" i="4"/>
  <c r="N308" i="4"/>
  <c r="M308" i="4"/>
  <c r="P307" i="4"/>
  <c r="O307" i="4"/>
  <c r="N307" i="4"/>
  <c r="M307" i="4"/>
  <c r="P306" i="4"/>
  <c r="O306" i="4"/>
  <c r="N306" i="4"/>
  <c r="M306" i="4"/>
  <c r="N305" i="4"/>
  <c r="M305" i="4"/>
  <c r="P305" i="4" s="1"/>
  <c r="N304" i="4"/>
  <c r="M304" i="4"/>
  <c r="N303" i="4"/>
  <c r="M303" i="4"/>
  <c r="O303" i="4" s="1"/>
  <c r="P302" i="4"/>
  <c r="O302" i="4"/>
  <c r="N302" i="4"/>
  <c r="M302" i="4"/>
  <c r="P301" i="4"/>
  <c r="O301" i="4"/>
  <c r="N301" i="4"/>
  <c r="M301" i="4"/>
  <c r="P300" i="4"/>
  <c r="O300" i="4"/>
  <c r="N300" i="4"/>
  <c r="M300" i="4"/>
  <c r="N299" i="4"/>
  <c r="M299" i="4"/>
  <c r="P299" i="4" s="1"/>
  <c r="P298" i="4"/>
  <c r="O298" i="4"/>
  <c r="N298" i="4"/>
  <c r="M298" i="4"/>
  <c r="N297" i="4"/>
  <c r="M297" i="4"/>
  <c r="P296" i="4"/>
  <c r="N296" i="4"/>
  <c r="M296" i="4"/>
  <c r="O296" i="4" s="1"/>
  <c r="N295" i="4"/>
  <c r="M295" i="4"/>
  <c r="O295" i="4" s="1"/>
  <c r="P294" i="4"/>
  <c r="O294" i="4"/>
  <c r="N294" i="4"/>
  <c r="M294" i="4"/>
  <c r="P293" i="4"/>
  <c r="O293" i="4"/>
  <c r="N293" i="4"/>
  <c r="M293" i="4"/>
  <c r="N292" i="4"/>
  <c r="M292" i="4"/>
  <c r="P292" i="4" s="1"/>
  <c r="N291" i="4"/>
  <c r="M291" i="4"/>
  <c r="O291" i="4" s="1"/>
  <c r="N290" i="4"/>
  <c r="M290" i="4"/>
  <c r="N289" i="4"/>
  <c r="M289" i="4"/>
  <c r="O289" i="4" s="1"/>
  <c r="P288" i="4"/>
  <c r="O288" i="4"/>
  <c r="N288" i="4"/>
  <c r="M288" i="4"/>
  <c r="P287" i="4"/>
  <c r="O287" i="4"/>
  <c r="N287" i="4"/>
  <c r="M287" i="4"/>
  <c r="P286" i="4"/>
  <c r="O286" i="4"/>
  <c r="N286" i="4"/>
  <c r="M286" i="4"/>
  <c r="N285" i="4"/>
  <c r="M285" i="4"/>
  <c r="P285" i="4" s="1"/>
  <c r="N284" i="4"/>
  <c r="M284" i="4"/>
  <c r="P284" i="4" s="1"/>
  <c r="N283" i="4"/>
  <c r="M283" i="4"/>
  <c r="P282" i="4"/>
  <c r="N282" i="4"/>
  <c r="M282" i="4"/>
  <c r="O282" i="4" s="1"/>
  <c r="P281" i="4"/>
  <c r="N281" i="4"/>
  <c r="M281" i="4"/>
  <c r="O281" i="4" s="1"/>
  <c r="P280" i="4"/>
  <c r="O280" i="4"/>
  <c r="N280" i="4"/>
  <c r="M280" i="4"/>
  <c r="P279" i="4"/>
  <c r="O279" i="4"/>
  <c r="N279" i="4"/>
  <c r="M279" i="4"/>
  <c r="P278" i="4"/>
  <c r="N278" i="4"/>
  <c r="M278" i="4"/>
  <c r="O278" i="4" s="1"/>
  <c r="P277" i="4"/>
  <c r="O277" i="4"/>
  <c r="N277" i="4"/>
  <c r="M277" i="4"/>
  <c r="P276" i="4"/>
  <c r="N276" i="4"/>
  <c r="M276" i="4"/>
  <c r="O276" i="4" s="1"/>
  <c r="P275" i="4"/>
  <c r="N275" i="4"/>
  <c r="M275" i="4"/>
  <c r="O275" i="4" s="1"/>
  <c r="P274" i="4"/>
  <c r="N274" i="4"/>
  <c r="M274" i="4"/>
  <c r="O274" i="4" s="1"/>
  <c r="P273" i="4"/>
  <c r="O273" i="4"/>
  <c r="N273" i="4"/>
  <c r="M273" i="4"/>
  <c r="P272" i="4"/>
  <c r="O272" i="4"/>
  <c r="N272" i="4"/>
  <c r="M272" i="4"/>
  <c r="P271" i="4"/>
  <c r="O271" i="4"/>
  <c r="N271" i="4"/>
  <c r="M271" i="4"/>
  <c r="P270" i="4"/>
  <c r="N270" i="4"/>
  <c r="M270" i="4"/>
  <c r="O270" i="4" s="1"/>
  <c r="P269" i="4"/>
  <c r="N269" i="4"/>
  <c r="M269" i="4"/>
  <c r="O269" i="4" s="1"/>
  <c r="P268" i="4"/>
  <c r="N268" i="4"/>
  <c r="M268" i="4"/>
  <c r="O268" i="4" s="1"/>
  <c r="P267" i="4"/>
  <c r="O267" i="4"/>
  <c r="N267" i="4"/>
  <c r="M267" i="4"/>
  <c r="P266" i="4"/>
  <c r="O266" i="4"/>
  <c r="N266" i="4"/>
  <c r="M266" i="4"/>
  <c r="P265" i="4"/>
  <c r="O265" i="4"/>
  <c r="N265" i="4"/>
  <c r="M265" i="4"/>
  <c r="P264" i="4"/>
  <c r="N264" i="4"/>
  <c r="M264" i="4"/>
  <c r="O264" i="4" s="1"/>
  <c r="P263" i="4"/>
  <c r="N263" i="4"/>
  <c r="M263" i="4"/>
  <c r="O263" i="4" s="1"/>
  <c r="P262" i="4"/>
  <c r="N262" i="4"/>
  <c r="M262" i="4"/>
  <c r="O262" i="4" s="1"/>
  <c r="P261" i="4"/>
  <c r="N261" i="4"/>
  <c r="M261" i="4"/>
  <c r="O261" i="4" s="1"/>
  <c r="P260" i="4"/>
  <c r="N260" i="4"/>
  <c r="M260" i="4"/>
  <c r="O260" i="4" s="1"/>
  <c r="P259" i="4"/>
  <c r="O259" i="4"/>
  <c r="N259" i="4"/>
  <c r="M259" i="4"/>
  <c r="P258" i="4"/>
  <c r="O258" i="4"/>
  <c r="N258" i="4"/>
  <c r="M258" i="4"/>
  <c r="P257" i="4"/>
  <c r="N257" i="4"/>
  <c r="M257" i="4"/>
  <c r="O257" i="4" s="1"/>
  <c r="P256" i="4"/>
  <c r="O256" i="4"/>
  <c r="N256" i="4"/>
  <c r="M256" i="4"/>
  <c r="P255" i="4"/>
  <c r="N255" i="4"/>
  <c r="M255" i="4"/>
  <c r="O255" i="4" s="1"/>
  <c r="P254" i="4"/>
  <c r="N254" i="4"/>
  <c r="M254" i="4"/>
  <c r="O254" i="4" s="1"/>
  <c r="P253" i="4"/>
  <c r="N253" i="4"/>
  <c r="M253" i="4"/>
  <c r="O253" i="4" s="1"/>
  <c r="P252" i="4"/>
  <c r="O252" i="4"/>
  <c r="N252" i="4"/>
  <c r="M252" i="4"/>
  <c r="P251" i="4"/>
  <c r="O251" i="4"/>
  <c r="N251" i="4"/>
  <c r="M251" i="4"/>
  <c r="P250" i="4"/>
  <c r="N250" i="4"/>
  <c r="M250" i="4"/>
  <c r="O250" i="4" s="1"/>
  <c r="P249" i="4"/>
  <c r="N249" i="4"/>
  <c r="M249" i="4"/>
  <c r="O249" i="4" s="1"/>
  <c r="P248" i="4"/>
  <c r="N248" i="4"/>
  <c r="M248" i="4"/>
  <c r="O248" i="4" s="1"/>
  <c r="P247" i="4"/>
  <c r="N247" i="4"/>
  <c r="M247" i="4"/>
  <c r="O247" i="4" s="1"/>
  <c r="P246" i="4"/>
  <c r="N246" i="4"/>
  <c r="M246" i="4"/>
  <c r="O246" i="4" s="1"/>
  <c r="P245" i="4"/>
  <c r="O245" i="4"/>
  <c r="N245" i="4"/>
  <c r="M245" i="4"/>
  <c r="P244" i="4"/>
  <c r="O244" i="4"/>
  <c r="N244" i="4"/>
  <c r="M244" i="4"/>
  <c r="P243" i="4"/>
  <c r="O243" i="4"/>
  <c r="N243" i="4"/>
  <c r="M243" i="4"/>
  <c r="N242" i="4"/>
  <c r="M242" i="4"/>
  <c r="O242" i="4" s="1"/>
  <c r="P241" i="4"/>
  <c r="N241" i="4"/>
  <c r="M241" i="4"/>
  <c r="O241" i="4" s="1"/>
  <c r="P240" i="4"/>
  <c r="N240" i="4"/>
  <c r="M240" i="4"/>
  <c r="O240" i="4" s="1"/>
  <c r="P239" i="4"/>
  <c r="O239" i="4"/>
  <c r="N239" i="4"/>
  <c r="M239" i="4"/>
  <c r="P238" i="4"/>
  <c r="O238" i="4"/>
  <c r="N238" i="4"/>
  <c r="M238" i="4"/>
  <c r="P237" i="4"/>
  <c r="O237" i="4"/>
  <c r="N237" i="4"/>
  <c r="M237" i="4"/>
  <c r="P236" i="4"/>
  <c r="N236" i="4"/>
  <c r="M236" i="4"/>
  <c r="O236" i="4" s="1"/>
  <c r="P235" i="4"/>
  <c r="N235" i="4"/>
  <c r="M235" i="4"/>
  <c r="O235" i="4" s="1"/>
  <c r="P234" i="4"/>
  <c r="N234" i="4"/>
  <c r="M234" i="4"/>
  <c r="O234" i="4" s="1"/>
  <c r="P233" i="4"/>
  <c r="N233" i="4"/>
  <c r="M233" i="4"/>
  <c r="O233" i="4" s="1"/>
  <c r="P232" i="4"/>
  <c r="N232" i="4"/>
  <c r="M232" i="4"/>
  <c r="O232" i="4" s="1"/>
  <c r="P231" i="4"/>
  <c r="O231" i="4"/>
  <c r="N231" i="4"/>
  <c r="M231" i="4"/>
  <c r="P230" i="4"/>
  <c r="O230" i="4"/>
  <c r="N230" i="4"/>
  <c r="M230" i="4"/>
  <c r="P229" i="4"/>
  <c r="N229" i="4"/>
  <c r="M229" i="4"/>
  <c r="O229" i="4" s="1"/>
  <c r="P228" i="4"/>
  <c r="O228" i="4"/>
  <c r="N228" i="4"/>
  <c r="M228" i="4"/>
  <c r="P227" i="4"/>
  <c r="N227" i="4"/>
  <c r="M227" i="4"/>
  <c r="O227" i="4" s="1"/>
  <c r="P226" i="4"/>
  <c r="N226" i="4"/>
  <c r="M226" i="4"/>
  <c r="O226" i="4" s="1"/>
  <c r="P225" i="4"/>
  <c r="N225" i="4"/>
  <c r="M225" i="4"/>
  <c r="O225" i="4" s="1"/>
  <c r="P224" i="4"/>
  <c r="O224" i="4"/>
  <c r="N224" i="4"/>
  <c r="M224" i="4"/>
  <c r="P223" i="4"/>
  <c r="O223" i="4"/>
  <c r="N223" i="4"/>
  <c r="M223" i="4"/>
  <c r="P222" i="4"/>
  <c r="O222" i="4"/>
  <c r="N222" i="4"/>
  <c r="M222" i="4"/>
  <c r="P221" i="4"/>
  <c r="N221" i="4"/>
  <c r="M221" i="4"/>
  <c r="O221" i="4" s="1"/>
  <c r="N220" i="4"/>
  <c r="M220" i="4"/>
  <c r="P219" i="4"/>
  <c r="N219" i="4"/>
  <c r="M219" i="4"/>
  <c r="O219" i="4" s="1"/>
  <c r="P218" i="4"/>
  <c r="O218" i="4"/>
  <c r="N218" i="4"/>
  <c r="M218" i="4"/>
  <c r="P217" i="4"/>
  <c r="O217" i="4"/>
  <c r="N217" i="4"/>
  <c r="M217" i="4"/>
  <c r="P216" i="4"/>
  <c r="O216" i="4"/>
  <c r="N216" i="4"/>
  <c r="M216" i="4"/>
  <c r="P215" i="4"/>
  <c r="N215" i="4"/>
  <c r="M215" i="4"/>
  <c r="O215" i="4" s="1"/>
  <c r="P214" i="4"/>
  <c r="O214" i="4"/>
  <c r="N214" i="4"/>
  <c r="M214" i="4"/>
  <c r="P213" i="4"/>
  <c r="N213" i="4"/>
  <c r="M213" i="4"/>
  <c r="O213" i="4" s="1"/>
  <c r="P212" i="4"/>
  <c r="N212" i="4"/>
  <c r="M212" i="4"/>
  <c r="O212" i="4" s="1"/>
  <c r="P211" i="4"/>
  <c r="N211" i="4"/>
  <c r="M211" i="4"/>
  <c r="O211" i="4" s="1"/>
  <c r="P210" i="4"/>
  <c r="O210" i="4"/>
  <c r="N210" i="4"/>
  <c r="M210" i="4"/>
  <c r="P209" i="4"/>
  <c r="O209" i="4"/>
  <c r="N209" i="4"/>
  <c r="M209" i="4"/>
  <c r="P208" i="4"/>
  <c r="N208" i="4"/>
  <c r="M208" i="4"/>
  <c r="O208" i="4" s="1"/>
  <c r="P207" i="4"/>
  <c r="O207" i="4"/>
  <c r="N207" i="4"/>
  <c r="M207" i="4"/>
  <c r="P206" i="4"/>
  <c r="N206" i="4"/>
  <c r="M206" i="4"/>
  <c r="O206" i="4" s="1"/>
  <c r="P205" i="4"/>
  <c r="O205" i="4"/>
  <c r="N205" i="4"/>
  <c r="M205" i="4"/>
  <c r="P204" i="4"/>
  <c r="N204" i="4"/>
  <c r="M204" i="4"/>
  <c r="O204" i="4" s="1"/>
  <c r="P203" i="4"/>
  <c r="O203" i="4"/>
  <c r="N203" i="4"/>
  <c r="M203" i="4"/>
  <c r="P202" i="4"/>
  <c r="N202" i="4"/>
  <c r="M202" i="4"/>
  <c r="O202" i="4" s="1"/>
  <c r="P201" i="4"/>
  <c r="N201" i="4"/>
  <c r="M201" i="4"/>
  <c r="O201" i="4" s="1"/>
  <c r="P200" i="4"/>
  <c r="O200" i="4"/>
  <c r="N200" i="4"/>
  <c r="M200" i="4"/>
  <c r="P199" i="4"/>
  <c r="N199" i="4"/>
  <c r="M199" i="4"/>
  <c r="O199" i="4" s="1"/>
  <c r="P198" i="4"/>
  <c r="O198" i="4"/>
  <c r="N198" i="4"/>
  <c r="M198" i="4"/>
  <c r="P197" i="4"/>
  <c r="N197" i="4"/>
  <c r="M197" i="4"/>
  <c r="O197" i="4" s="1"/>
  <c r="P196" i="4"/>
  <c r="O196" i="4"/>
  <c r="N196" i="4"/>
  <c r="M196" i="4"/>
  <c r="P195" i="4"/>
  <c r="N195" i="4"/>
  <c r="M195" i="4"/>
  <c r="O195" i="4" s="1"/>
  <c r="P194" i="4"/>
  <c r="N194" i="4"/>
  <c r="M194" i="4"/>
  <c r="O194" i="4" s="1"/>
  <c r="P193" i="4"/>
  <c r="N193" i="4"/>
  <c r="M193" i="4"/>
  <c r="O193" i="4" s="1"/>
  <c r="P192" i="4"/>
  <c r="N192" i="4"/>
  <c r="M192" i="4"/>
  <c r="O192" i="4" s="1"/>
  <c r="P191" i="4"/>
  <c r="N191" i="4"/>
  <c r="M191" i="4"/>
  <c r="O191" i="4" s="1"/>
  <c r="P190" i="4"/>
  <c r="N190" i="4"/>
  <c r="M190" i="4"/>
  <c r="O190" i="4" s="1"/>
  <c r="P189" i="4"/>
  <c r="O189" i="4"/>
  <c r="N189" i="4"/>
  <c r="M189" i="4"/>
  <c r="P188" i="4"/>
  <c r="N188" i="4"/>
  <c r="M188" i="4"/>
  <c r="O188" i="4" s="1"/>
  <c r="P187" i="4"/>
  <c r="O187" i="4"/>
  <c r="N187" i="4"/>
  <c r="M187" i="4"/>
  <c r="P186" i="4"/>
  <c r="N186" i="4"/>
  <c r="M186" i="4"/>
  <c r="O186" i="4" s="1"/>
  <c r="P185" i="4"/>
  <c r="N185" i="4"/>
  <c r="M185" i="4"/>
  <c r="O185" i="4" s="1"/>
  <c r="P184" i="4"/>
  <c r="N184" i="4"/>
  <c r="M184" i="4"/>
  <c r="O184" i="4" s="1"/>
  <c r="P183" i="4"/>
  <c r="N183" i="4"/>
  <c r="M183" i="4"/>
  <c r="O183" i="4" s="1"/>
  <c r="P182" i="4"/>
  <c r="O182" i="4"/>
  <c r="N182" i="4"/>
  <c r="M182" i="4"/>
  <c r="P181" i="4"/>
  <c r="N181" i="4"/>
  <c r="M181" i="4"/>
  <c r="O181" i="4" s="1"/>
  <c r="P180" i="4"/>
  <c r="O180" i="4"/>
  <c r="N180" i="4"/>
  <c r="M180" i="4"/>
  <c r="P179" i="4"/>
  <c r="N179" i="4"/>
  <c r="M179" i="4"/>
  <c r="O179" i="4" s="1"/>
  <c r="P178" i="4"/>
  <c r="N178" i="4"/>
  <c r="M178" i="4"/>
  <c r="O178" i="4" s="1"/>
  <c r="P177" i="4"/>
  <c r="N177" i="4"/>
  <c r="M177" i="4"/>
  <c r="O177" i="4" s="1"/>
  <c r="P176" i="4"/>
  <c r="O176" i="4"/>
  <c r="N176" i="4"/>
  <c r="M176" i="4"/>
  <c r="P175" i="4"/>
  <c r="O175" i="4"/>
  <c r="N175" i="4"/>
  <c r="M175" i="4"/>
  <c r="P174" i="4"/>
  <c r="O174" i="4"/>
  <c r="N174" i="4"/>
  <c r="M174" i="4"/>
  <c r="P173" i="4"/>
  <c r="N173" i="4"/>
  <c r="M173" i="4"/>
  <c r="O173" i="4" s="1"/>
  <c r="P172" i="4"/>
  <c r="N172" i="4"/>
  <c r="M172" i="4"/>
  <c r="O172" i="4" s="1"/>
  <c r="P171" i="4"/>
  <c r="N171" i="4"/>
  <c r="M171" i="4"/>
  <c r="O171" i="4" s="1"/>
  <c r="P170" i="4"/>
  <c r="N170" i="4"/>
  <c r="M170" i="4"/>
  <c r="O170" i="4" s="1"/>
  <c r="P169" i="4"/>
  <c r="O169" i="4"/>
  <c r="N169" i="4"/>
  <c r="M169" i="4"/>
  <c r="P168" i="4"/>
  <c r="O168" i="4"/>
  <c r="N168" i="4"/>
  <c r="M168" i="4"/>
  <c r="P167" i="4"/>
  <c r="O167" i="4"/>
  <c r="N167" i="4"/>
  <c r="M167" i="4"/>
  <c r="P166" i="4"/>
  <c r="N166" i="4"/>
  <c r="M166" i="4"/>
  <c r="O166" i="4" s="1"/>
  <c r="P165" i="4"/>
  <c r="N165" i="4"/>
  <c r="M165" i="4"/>
  <c r="O165" i="4" s="1"/>
  <c r="P164" i="4"/>
  <c r="N164" i="4"/>
  <c r="M164" i="4"/>
  <c r="O164" i="4" s="1"/>
  <c r="P163" i="4"/>
  <c r="O163" i="4"/>
  <c r="N163" i="4"/>
  <c r="M163" i="4"/>
  <c r="P162" i="4"/>
  <c r="N162" i="4"/>
  <c r="M162" i="4"/>
  <c r="O162" i="4" s="1"/>
  <c r="P161" i="4"/>
  <c r="O161" i="4"/>
  <c r="N161" i="4"/>
  <c r="M161" i="4"/>
  <c r="P160" i="4"/>
  <c r="O160" i="4"/>
  <c r="N160" i="4"/>
  <c r="M160" i="4"/>
  <c r="P159" i="4"/>
  <c r="N159" i="4"/>
  <c r="M159" i="4"/>
  <c r="O159" i="4" s="1"/>
  <c r="P158" i="4"/>
  <c r="O158" i="4"/>
  <c r="N158" i="4"/>
  <c r="M158" i="4"/>
  <c r="P157" i="4"/>
  <c r="N157" i="4"/>
  <c r="M157" i="4"/>
  <c r="O157" i="4" s="1"/>
  <c r="P156" i="4"/>
  <c r="O156" i="4"/>
  <c r="N156" i="4"/>
  <c r="M156" i="4"/>
  <c r="P155" i="4"/>
  <c r="N155" i="4"/>
  <c r="M155" i="4"/>
  <c r="O155" i="4" s="1"/>
  <c r="P154" i="4"/>
  <c r="O154" i="4"/>
  <c r="N154" i="4"/>
  <c r="M154" i="4"/>
  <c r="P153" i="4"/>
  <c r="N153" i="4"/>
  <c r="M153" i="4"/>
  <c r="O153" i="4" s="1"/>
  <c r="P152" i="4"/>
  <c r="N152" i="4"/>
  <c r="M152" i="4"/>
  <c r="O152" i="4" s="1"/>
  <c r="P151" i="4"/>
  <c r="O151" i="4"/>
  <c r="N151" i="4"/>
  <c r="M151" i="4"/>
  <c r="P150" i="4"/>
  <c r="N150" i="4"/>
  <c r="M150" i="4"/>
  <c r="O150" i="4" s="1"/>
  <c r="P149" i="4"/>
  <c r="O149" i="4"/>
  <c r="N149" i="4"/>
  <c r="M149" i="4"/>
  <c r="P148" i="4"/>
  <c r="N148" i="4"/>
  <c r="M148" i="4"/>
  <c r="O148" i="4" s="1"/>
  <c r="P147" i="4"/>
  <c r="O147" i="4"/>
  <c r="N147" i="4"/>
  <c r="M147" i="4"/>
  <c r="P146" i="4"/>
  <c r="N146" i="4"/>
  <c r="M146" i="4"/>
  <c r="O146" i="4" s="1"/>
  <c r="P145" i="4"/>
  <c r="O145" i="4"/>
  <c r="N145" i="4"/>
  <c r="M145" i="4"/>
  <c r="P144" i="4"/>
  <c r="N144" i="4"/>
  <c r="M144" i="4"/>
  <c r="O144" i="4" s="1"/>
  <c r="P143" i="4"/>
  <c r="N143" i="4"/>
  <c r="M143" i="4"/>
  <c r="O143" i="4" s="1"/>
  <c r="P142" i="4"/>
  <c r="N142" i="4"/>
  <c r="M142" i="4"/>
  <c r="O142" i="4" s="1"/>
  <c r="P141" i="4"/>
  <c r="N141" i="4"/>
  <c r="M141" i="4"/>
  <c r="O141" i="4" s="1"/>
  <c r="P140" i="4"/>
  <c r="O140" i="4"/>
  <c r="N140" i="4"/>
  <c r="M140" i="4"/>
  <c r="P139" i="4"/>
  <c r="N139" i="4"/>
  <c r="M139" i="4"/>
  <c r="O139" i="4" s="1"/>
  <c r="P138" i="4"/>
  <c r="O138" i="4"/>
  <c r="N138" i="4"/>
  <c r="M138" i="4"/>
  <c r="P137" i="4"/>
  <c r="N137" i="4"/>
  <c r="M137" i="4"/>
  <c r="O137" i="4" s="1"/>
  <c r="P136" i="4"/>
  <c r="N136" i="4"/>
  <c r="M136" i="4"/>
  <c r="O136" i="4" s="1"/>
  <c r="P135" i="4"/>
  <c r="N135" i="4"/>
  <c r="M135" i="4"/>
  <c r="O135" i="4" s="1"/>
  <c r="P134" i="4"/>
  <c r="O134" i="4"/>
  <c r="N134" i="4"/>
  <c r="M134" i="4"/>
  <c r="P133" i="4"/>
  <c r="O133" i="4"/>
  <c r="N133" i="4"/>
  <c r="M133" i="4"/>
  <c r="P132" i="4"/>
  <c r="N132" i="4"/>
  <c r="M132" i="4"/>
  <c r="O132" i="4" s="1"/>
  <c r="P131" i="4"/>
  <c r="O131" i="4"/>
  <c r="N131" i="4"/>
  <c r="M131" i="4"/>
  <c r="P130" i="4"/>
  <c r="N130" i="4"/>
  <c r="M130" i="4"/>
  <c r="O130" i="4" s="1"/>
  <c r="P129" i="4"/>
  <c r="N129" i="4"/>
  <c r="M129" i="4"/>
  <c r="O129" i="4" s="1"/>
  <c r="P128" i="4"/>
  <c r="N128" i="4"/>
  <c r="M128" i="4"/>
  <c r="O128" i="4" s="1"/>
  <c r="P127" i="4"/>
  <c r="O127" i="4"/>
  <c r="N127" i="4"/>
  <c r="M127" i="4"/>
  <c r="P126" i="4"/>
  <c r="O126" i="4"/>
  <c r="N126" i="4"/>
  <c r="M126" i="4"/>
  <c r="P125" i="4"/>
  <c r="N125" i="4"/>
  <c r="M125" i="4"/>
  <c r="O125" i="4" s="1"/>
  <c r="P124" i="4"/>
  <c r="N124" i="4"/>
  <c r="M124" i="4"/>
  <c r="O124" i="4" s="1"/>
  <c r="P123" i="4"/>
  <c r="N123" i="4"/>
  <c r="M123" i="4"/>
  <c r="O123" i="4" s="1"/>
  <c r="P122" i="4"/>
  <c r="N122" i="4"/>
  <c r="M122" i="4"/>
  <c r="O122" i="4" s="1"/>
  <c r="P121" i="4"/>
  <c r="N121" i="4"/>
  <c r="M121" i="4"/>
  <c r="O121" i="4" s="1"/>
  <c r="P120" i="4"/>
  <c r="O120" i="4"/>
  <c r="N120" i="4"/>
  <c r="M120" i="4"/>
  <c r="P119" i="4"/>
  <c r="O119" i="4"/>
  <c r="N119" i="4"/>
  <c r="M119" i="4"/>
  <c r="P118" i="4"/>
  <c r="O118" i="4"/>
  <c r="N118" i="4"/>
  <c r="M118" i="4"/>
  <c r="P117" i="4"/>
  <c r="N117" i="4"/>
  <c r="M117" i="4"/>
  <c r="O117" i="4" s="1"/>
  <c r="P116" i="4"/>
  <c r="O116" i="4"/>
  <c r="N116" i="4"/>
  <c r="M116" i="4"/>
  <c r="P115" i="4"/>
  <c r="N115" i="4"/>
  <c r="M115" i="4"/>
  <c r="O115" i="4" s="1"/>
  <c r="P114" i="4"/>
  <c r="N114" i="4"/>
  <c r="M114" i="4"/>
  <c r="O114" i="4" s="1"/>
  <c r="P113" i="4"/>
  <c r="N113" i="4"/>
  <c r="M113" i="4"/>
  <c r="O113" i="4" s="1"/>
  <c r="P112" i="4"/>
  <c r="O112" i="4"/>
  <c r="N112" i="4"/>
  <c r="M112" i="4"/>
  <c r="P111" i="4"/>
  <c r="O111" i="4"/>
  <c r="N111" i="4"/>
  <c r="M111" i="4"/>
  <c r="P110" i="4"/>
  <c r="N110" i="4"/>
  <c r="M110" i="4"/>
  <c r="O110" i="4" s="1"/>
  <c r="P109" i="4"/>
  <c r="O109" i="4"/>
  <c r="N109" i="4"/>
  <c r="M109" i="4"/>
  <c r="P108" i="4"/>
  <c r="N108" i="4"/>
  <c r="M108" i="4"/>
  <c r="O108" i="4" s="1"/>
  <c r="P107" i="4"/>
  <c r="O107" i="4"/>
  <c r="N107" i="4"/>
  <c r="M107" i="4"/>
  <c r="P106" i="4"/>
  <c r="N106" i="4"/>
  <c r="M106" i="4"/>
  <c r="O106" i="4" s="1"/>
  <c r="P105" i="4"/>
  <c r="O105" i="4"/>
  <c r="N105" i="4"/>
  <c r="M105" i="4"/>
  <c r="P104" i="4"/>
  <c r="N104" i="4"/>
  <c r="M104" i="4"/>
  <c r="O104" i="4" s="1"/>
  <c r="P103" i="4"/>
  <c r="N103" i="4"/>
  <c r="M103" i="4"/>
  <c r="O103" i="4" s="1"/>
  <c r="P102" i="4"/>
  <c r="O102" i="4"/>
  <c r="N102" i="4"/>
  <c r="M102" i="4"/>
  <c r="P101" i="4"/>
  <c r="N101" i="4"/>
  <c r="M101" i="4"/>
  <c r="O101" i="4" s="1"/>
  <c r="P100" i="4"/>
  <c r="O100" i="4"/>
  <c r="N100" i="4"/>
  <c r="M100" i="4"/>
  <c r="P99" i="4"/>
  <c r="N99" i="4"/>
  <c r="M99" i="4"/>
  <c r="O99" i="4" s="1"/>
  <c r="P98" i="4"/>
  <c r="O98" i="4"/>
  <c r="N98" i="4"/>
  <c r="M98" i="4"/>
  <c r="P97" i="4"/>
  <c r="N97" i="4"/>
  <c r="M97" i="4"/>
  <c r="O97" i="4" s="1"/>
  <c r="P96" i="4"/>
  <c r="N96" i="4"/>
  <c r="M96" i="4"/>
  <c r="O96" i="4" s="1"/>
  <c r="P95" i="4"/>
  <c r="N95" i="4"/>
  <c r="M95" i="4"/>
  <c r="O95" i="4" s="1"/>
  <c r="P94" i="4"/>
  <c r="N94" i="4"/>
  <c r="M94" i="4"/>
  <c r="O94" i="4" s="1"/>
  <c r="P93" i="4"/>
  <c r="N93" i="4"/>
  <c r="M93" i="4"/>
  <c r="O93" i="4" s="1"/>
  <c r="P92" i="4"/>
  <c r="N92" i="4"/>
  <c r="M92" i="4"/>
  <c r="O92" i="4" s="1"/>
  <c r="P91" i="4"/>
  <c r="O91" i="4"/>
  <c r="N91" i="4"/>
  <c r="M91" i="4"/>
  <c r="P90" i="4"/>
  <c r="N90" i="4"/>
  <c r="M90" i="4"/>
  <c r="O90" i="4" s="1"/>
  <c r="P89" i="4"/>
  <c r="O89" i="4"/>
  <c r="N89" i="4"/>
  <c r="M89" i="4"/>
  <c r="P88" i="4"/>
  <c r="N88" i="4"/>
  <c r="M88" i="4"/>
  <c r="O88" i="4" s="1"/>
  <c r="P87" i="4"/>
  <c r="N87" i="4"/>
  <c r="M87" i="4"/>
  <c r="O87" i="4" s="1"/>
  <c r="P86" i="4"/>
  <c r="N86" i="4"/>
  <c r="M86" i="4"/>
  <c r="O86" i="4" s="1"/>
  <c r="P85" i="4"/>
  <c r="N85" i="4"/>
  <c r="M85" i="4"/>
  <c r="O85" i="4" s="1"/>
  <c r="P84" i="4"/>
  <c r="O84" i="4"/>
  <c r="N84" i="4"/>
  <c r="M84" i="4"/>
  <c r="P83" i="4"/>
  <c r="N83" i="4"/>
  <c r="M83" i="4"/>
  <c r="O83" i="4" s="1"/>
  <c r="P82" i="4"/>
  <c r="O82" i="4"/>
  <c r="N82" i="4"/>
  <c r="M82" i="4"/>
  <c r="P81" i="4"/>
  <c r="N81" i="4"/>
  <c r="M81" i="4"/>
  <c r="O81" i="4" s="1"/>
  <c r="P80" i="4"/>
  <c r="N80" i="4"/>
  <c r="M80" i="4"/>
  <c r="O80" i="4" s="1"/>
  <c r="P79" i="4"/>
  <c r="N79" i="4"/>
  <c r="M79" i="4"/>
  <c r="O79" i="4" s="1"/>
  <c r="P78" i="4"/>
  <c r="O78" i="4"/>
  <c r="N78" i="4"/>
  <c r="M78" i="4"/>
  <c r="P77" i="4"/>
  <c r="N77" i="4"/>
  <c r="M77" i="4"/>
  <c r="O77" i="4" s="1"/>
  <c r="P76" i="4"/>
  <c r="O76" i="4"/>
  <c r="N76" i="4"/>
  <c r="M76" i="4"/>
  <c r="P75" i="4"/>
  <c r="N75" i="4"/>
  <c r="M75" i="4"/>
  <c r="O75" i="4" s="1"/>
  <c r="P74" i="4"/>
  <c r="N74" i="4"/>
  <c r="M74" i="4"/>
  <c r="O74" i="4" s="1"/>
  <c r="P73" i="4"/>
  <c r="O73" i="4"/>
  <c r="N73" i="4"/>
  <c r="M73" i="4"/>
  <c r="P72" i="4"/>
  <c r="N72" i="4"/>
  <c r="M72" i="4"/>
  <c r="O72" i="4" s="1"/>
  <c r="P71" i="4"/>
  <c r="O71" i="4"/>
  <c r="N71" i="4"/>
  <c r="M71" i="4"/>
  <c r="P70" i="4"/>
  <c r="N70" i="4"/>
  <c r="M70" i="4"/>
  <c r="O70" i="4" s="1"/>
  <c r="P69" i="4"/>
  <c r="O69" i="4"/>
  <c r="N69" i="4"/>
  <c r="M69" i="4"/>
  <c r="P68" i="4"/>
  <c r="N68" i="4"/>
  <c r="M68" i="4"/>
  <c r="O68" i="4" s="1"/>
  <c r="P67" i="4"/>
  <c r="N67" i="4"/>
  <c r="M67" i="4"/>
  <c r="O67" i="4" s="1"/>
  <c r="P66" i="4"/>
  <c r="O66" i="4"/>
  <c r="N66" i="4"/>
  <c r="M66" i="4"/>
  <c r="P65" i="4"/>
  <c r="N65" i="4"/>
  <c r="M65" i="4"/>
  <c r="O65" i="4" s="1"/>
  <c r="P64" i="4"/>
  <c r="O64" i="4"/>
  <c r="N64" i="4"/>
  <c r="M64" i="4"/>
  <c r="P63" i="4"/>
  <c r="N63" i="4"/>
  <c r="M63" i="4"/>
  <c r="O63" i="4" s="1"/>
  <c r="P62" i="4"/>
  <c r="O62" i="4"/>
  <c r="N62" i="4"/>
  <c r="M62" i="4"/>
  <c r="P61" i="4"/>
  <c r="N61" i="4"/>
  <c r="M61" i="4"/>
  <c r="O61" i="4" s="1"/>
  <c r="P60" i="4"/>
  <c r="N60" i="4"/>
  <c r="M60" i="4"/>
  <c r="O60" i="4" s="1"/>
  <c r="P59" i="4"/>
  <c r="O59" i="4"/>
  <c r="N59" i="4"/>
  <c r="M59" i="4"/>
  <c r="P58" i="4"/>
  <c r="N58" i="4"/>
  <c r="M58" i="4"/>
  <c r="O58" i="4" s="1"/>
  <c r="P57" i="4"/>
  <c r="O57" i="4"/>
  <c r="N57" i="4"/>
  <c r="M57" i="4"/>
  <c r="N56" i="4"/>
  <c r="M56" i="4"/>
  <c r="P56" i="4" s="1"/>
  <c r="P55" i="4"/>
  <c r="O55" i="4"/>
  <c r="N55" i="4"/>
  <c r="M55" i="4"/>
  <c r="N54" i="4"/>
  <c r="M54" i="4"/>
  <c r="O54" i="4" s="1"/>
  <c r="N53" i="4"/>
  <c r="M53" i="4"/>
  <c r="P53" i="4" s="1"/>
  <c r="P52" i="4"/>
  <c r="O52" i="4"/>
  <c r="N52" i="4"/>
  <c r="M52" i="4"/>
  <c r="N51" i="4"/>
  <c r="M51" i="4"/>
  <c r="P51" i="4" s="1"/>
  <c r="P50" i="4"/>
  <c r="O50" i="4"/>
  <c r="N50" i="4"/>
  <c r="M50" i="4"/>
  <c r="N49" i="4"/>
  <c r="M49" i="4"/>
  <c r="P49" i="4" s="1"/>
  <c r="P48" i="4"/>
  <c r="O48" i="4"/>
  <c r="N48" i="4"/>
  <c r="M48" i="4"/>
  <c r="N47" i="4"/>
  <c r="M47" i="4"/>
  <c r="O47" i="4" s="1"/>
  <c r="N46" i="4"/>
  <c r="M46" i="4"/>
  <c r="P46" i="4" s="1"/>
  <c r="P45" i="4"/>
  <c r="O45" i="4"/>
  <c r="N45" i="4"/>
  <c r="M45" i="4"/>
  <c r="N44" i="4"/>
  <c r="M44" i="4"/>
  <c r="P44" i="4" s="1"/>
  <c r="P43" i="4"/>
  <c r="O43" i="4"/>
  <c r="N43" i="4"/>
  <c r="M43" i="4"/>
  <c r="N42" i="4"/>
  <c r="M42" i="4"/>
  <c r="O42" i="4" s="1"/>
  <c r="P41" i="4"/>
  <c r="O41" i="4"/>
  <c r="N41" i="4"/>
  <c r="M41" i="4"/>
  <c r="N40" i="4"/>
  <c r="M40" i="4"/>
  <c r="P40" i="4" s="1"/>
  <c r="N39" i="4"/>
  <c r="M39" i="4"/>
  <c r="P39" i="4" s="1"/>
  <c r="P38" i="4"/>
  <c r="O38" i="4"/>
  <c r="N38" i="4"/>
  <c r="M38" i="4"/>
  <c r="N37" i="4"/>
  <c r="M37" i="4"/>
  <c r="P37" i="4" s="1"/>
  <c r="P36" i="4"/>
  <c r="O36" i="4"/>
  <c r="N36" i="4"/>
  <c r="M36" i="4"/>
  <c r="N35" i="4"/>
  <c r="M35" i="4"/>
  <c r="P35" i="4" s="1"/>
  <c r="P34" i="4"/>
  <c r="O34" i="4"/>
  <c r="N34" i="4"/>
  <c r="M34" i="4"/>
  <c r="N33" i="4"/>
  <c r="M33" i="4"/>
  <c r="O33" i="4" s="1"/>
  <c r="N32" i="4"/>
  <c r="M32" i="4"/>
  <c r="P32" i="4" s="1"/>
  <c r="P31" i="4"/>
  <c r="O31" i="4"/>
  <c r="N31" i="4"/>
  <c r="M31" i="4"/>
  <c r="N30" i="4"/>
  <c r="M30" i="4"/>
  <c r="P30" i="4" s="1"/>
  <c r="P29" i="4"/>
  <c r="O29" i="4"/>
  <c r="N29" i="4"/>
  <c r="M29" i="4"/>
  <c r="N28" i="4"/>
  <c r="M28" i="4"/>
  <c r="P28" i="4" s="1"/>
  <c r="P27" i="4"/>
  <c r="O27" i="4"/>
  <c r="N27" i="4"/>
  <c r="M27" i="4"/>
  <c r="N26" i="4"/>
  <c r="M26" i="4"/>
  <c r="O26" i="4" s="1"/>
  <c r="N25" i="4"/>
  <c r="M25" i="4"/>
  <c r="P25" i="4" s="1"/>
  <c r="P24" i="4"/>
  <c r="O24" i="4"/>
  <c r="N24" i="4"/>
  <c r="M24" i="4"/>
  <c r="N23" i="4"/>
  <c r="M23" i="4"/>
  <c r="P23" i="4" s="1"/>
  <c r="P22" i="4"/>
  <c r="O22" i="4"/>
  <c r="N22" i="4"/>
  <c r="M22" i="4"/>
  <c r="N21" i="4"/>
  <c r="M21" i="4"/>
  <c r="O21" i="4" s="1"/>
  <c r="P20" i="4"/>
  <c r="O20" i="4"/>
  <c r="N20" i="4"/>
  <c r="M20" i="4"/>
  <c r="N19" i="4"/>
  <c r="M19" i="4"/>
  <c r="O19" i="4" s="1"/>
  <c r="N18" i="4"/>
  <c r="M18" i="4"/>
  <c r="P18" i="4" s="1"/>
  <c r="P17" i="4"/>
  <c r="O17" i="4"/>
  <c r="N17" i="4"/>
  <c r="M17" i="4"/>
  <c r="N16" i="4"/>
  <c r="M16" i="4"/>
  <c r="P16" i="4" s="1"/>
  <c r="P15" i="4"/>
  <c r="O15" i="4"/>
  <c r="N15" i="4"/>
  <c r="M15" i="4"/>
  <c r="N14" i="4"/>
  <c r="M14" i="4"/>
  <c r="P14" i="4" s="1"/>
  <c r="P13" i="4"/>
  <c r="O13" i="4"/>
  <c r="N13" i="4"/>
  <c r="M13" i="4"/>
  <c r="N12" i="4"/>
  <c r="M12" i="4"/>
  <c r="O12" i="4" s="1"/>
  <c r="N11" i="4"/>
  <c r="M11" i="4"/>
  <c r="P11" i="4" s="1"/>
  <c r="P10" i="4"/>
  <c r="O10" i="4"/>
  <c r="N10" i="4"/>
  <c r="M10" i="4"/>
  <c r="N9" i="4"/>
  <c r="M9" i="4"/>
  <c r="P9" i="4" s="1"/>
  <c r="P8" i="4"/>
  <c r="O8" i="4"/>
  <c r="N8" i="4"/>
  <c r="M8" i="4"/>
  <c r="N7" i="4"/>
  <c r="M7" i="4"/>
  <c r="P7" i="4" s="1"/>
  <c r="P6" i="4"/>
  <c r="O6" i="4"/>
  <c r="N6" i="4"/>
  <c r="M6" i="4"/>
  <c r="N5" i="4"/>
  <c r="M5" i="4"/>
  <c r="O5" i="4" s="1"/>
  <c r="N4" i="4"/>
  <c r="M4" i="4"/>
  <c r="P4" i="4" s="1"/>
  <c r="P3" i="4"/>
  <c r="O3" i="4"/>
  <c r="N3" i="4"/>
  <c r="M3" i="4"/>
  <c r="H577" i="4"/>
  <c r="H348" i="4"/>
  <c r="B348" i="4" s="1"/>
  <c r="H347" i="4"/>
  <c r="H346" i="4"/>
  <c r="B346" i="4" s="1"/>
  <c r="H345" i="4"/>
  <c r="A38" i="5"/>
  <c r="B38" i="5"/>
  <c r="H38" i="5" s="1"/>
  <c r="H488" i="4"/>
  <c r="H48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B1033" i="4" s="1"/>
  <c r="H1032" i="4"/>
  <c r="B1032" i="4" s="1"/>
  <c r="H1031" i="4"/>
  <c r="H1030" i="4"/>
  <c r="B1030" i="4" s="1"/>
  <c r="H1029" i="4"/>
  <c r="B1029" i="4" s="1"/>
  <c r="H1028" i="4"/>
  <c r="B1028" i="4" s="1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B990" i="4" s="1"/>
  <c r="H989" i="4"/>
  <c r="H988" i="4"/>
  <c r="B988" i="4" s="1"/>
  <c r="H987" i="4"/>
  <c r="B987" i="4" s="1"/>
  <c r="H986" i="4"/>
  <c r="B986" i="4" s="1"/>
  <c r="H985" i="4"/>
  <c r="H984" i="4"/>
  <c r="H983" i="4"/>
  <c r="B983" i="4" s="1"/>
  <c r="H982" i="4"/>
  <c r="B982" i="4" s="1"/>
  <c r="H981" i="4"/>
  <c r="B981" i="4" s="1"/>
  <c r="H980" i="4"/>
  <c r="B980" i="4" s="1"/>
  <c r="H979" i="4"/>
  <c r="H978" i="4"/>
  <c r="B978" i="4" s="1"/>
  <c r="H977" i="4"/>
  <c r="B977" i="4" s="1"/>
  <c r="H976" i="4"/>
  <c r="B976" i="4" s="1"/>
  <c r="H975" i="4"/>
  <c r="H974" i="4"/>
  <c r="B974" i="4" s="1"/>
  <c r="H973" i="4"/>
  <c r="H972" i="4"/>
  <c r="B972" i="4" s="1"/>
  <c r="H971" i="4"/>
  <c r="B971" i="4" s="1"/>
  <c r="H970" i="4"/>
  <c r="B970" i="4" s="1"/>
  <c r="H969" i="4"/>
  <c r="B969" i="4" s="1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B677" i="4" s="1"/>
  <c r="H676" i="4"/>
  <c r="B676" i="4" s="1"/>
  <c r="H675" i="4"/>
  <c r="B675" i="4" s="1"/>
  <c r="H674" i="4"/>
  <c r="B674" i="4" s="1"/>
  <c r="H673" i="4"/>
  <c r="H672" i="4"/>
  <c r="B672" i="4" s="1"/>
  <c r="H671" i="4"/>
  <c r="B671" i="4" s="1"/>
  <c r="H670" i="4"/>
  <c r="H669" i="4"/>
  <c r="H668" i="4"/>
  <c r="H667" i="4"/>
  <c r="B667" i="4" s="1"/>
  <c r="H666" i="4"/>
  <c r="H665" i="4"/>
  <c r="H664" i="4"/>
  <c r="B664" i="4" s="1"/>
  <c r="H663" i="4"/>
  <c r="B663" i="4" s="1"/>
  <c r="H662" i="4"/>
  <c r="B662" i="4" s="1"/>
  <c r="H661" i="4"/>
  <c r="B661" i="4" s="1"/>
  <c r="H660" i="4"/>
  <c r="B660" i="4" s="1"/>
  <c r="H659" i="4"/>
  <c r="H658" i="4"/>
  <c r="B658" i="4" s="1"/>
  <c r="H657" i="4"/>
  <c r="B657" i="4" s="1"/>
  <c r="H656" i="4"/>
  <c r="B656" i="4" s="1"/>
  <c r="H655" i="4"/>
  <c r="B655" i="4" s="1"/>
  <c r="H654" i="4"/>
  <c r="B654" i="4" s="1"/>
  <c r="H653" i="4"/>
  <c r="B653" i="4" s="1"/>
  <c r="H652" i="4"/>
  <c r="H651" i="4"/>
  <c r="B651" i="4" s="1"/>
  <c r="H650" i="4"/>
  <c r="B650" i="4" s="1"/>
  <c r="H649" i="4"/>
  <c r="B649" i="4" s="1"/>
  <c r="H648" i="4"/>
  <c r="B648" i="4" s="1"/>
  <c r="H647" i="4"/>
  <c r="B647" i="4" s="1"/>
  <c r="H646" i="4"/>
  <c r="B646" i="4" s="1"/>
  <c r="H645" i="4"/>
  <c r="B645" i="4" s="1"/>
  <c r="H644" i="4"/>
  <c r="B644" i="4" s="1"/>
  <c r="H643" i="4"/>
  <c r="B643" i="4" s="1"/>
  <c r="H642" i="4"/>
  <c r="B642" i="4" s="1"/>
  <c r="H641" i="4"/>
  <c r="B641" i="4" s="1"/>
  <c r="H640" i="4"/>
  <c r="B640" i="4" s="1"/>
  <c r="H639" i="4"/>
  <c r="B639" i="4" s="1"/>
  <c r="H638" i="4"/>
  <c r="B638" i="4" s="1"/>
  <c r="H637" i="4"/>
  <c r="B637" i="4" s="1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B403" i="4" s="1"/>
  <c r="H402" i="4"/>
  <c r="B402" i="4" s="1"/>
  <c r="H401" i="4"/>
  <c r="B401" i="4" s="1"/>
  <c r="H400" i="4"/>
  <c r="B400" i="4" s="1"/>
  <c r="H399" i="4"/>
  <c r="B399" i="4" s="1"/>
  <c r="H398" i="4"/>
  <c r="B398" i="4" s="1"/>
  <c r="H397" i="4"/>
  <c r="B397" i="4" s="1"/>
  <c r="H396" i="4"/>
  <c r="B396" i="4" s="1"/>
  <c r="H395" i="4"/>
  <c r="B395" i="4" s="1"/>
  <c r="H394" i="4"/>
  <c r="B394" i="4" s="1"/>
  <c r="H393" i="4"/>
  <c r="H392" i="4"/>
  <c r="H391" i="4"/>
  <c r="H390" i="4"/>
  <c r="H389" i="4"/>
  <c r="H388" i="4"/>
  <c r="H387" i="4"/>
  <c r="H386" i="4"/>
  <c r="H385" i="4"/>
  <c r="B385" i="4" s="1"/>
  <c r="H384" i="4"/>
  <c r="B384" i="4" s="1"/>
  <c r="H383" i="4"/>
  <c r="B383" i="4" s="1"/>
  <c r="H382" i="4"/>
  <c r="B382" i="4" s="1"/>
  <c r="H381" i="4"/>
  <c r="B381" i="4" s="1"/>
  <c r="H380" i="4"/>
  <c r="B380" i="4" s="1"/>
  <c r="H379" i="4"/>
  <c r="B379" i="4" s="1"/>
  <c r="H378" i="4"/>
  <c r="B378" i="4" s="1"/>
  <c r="H377" i="4"/>
  <c r="B377" i="4" s="1"/>
  <c r="H376" i="4"/>
  <c r="B376" i="4" s="1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B281" i="4" s="1"/>
  <c r="H280" i="4"/>
  <c r="B280" i="4" s="1"/>
  <c r="H279" i="4"/>
  <c r="B279" i="4" s="1"/>
  <c r="H278" i="4"/>
  <c r="B278" i="4" s="1"/>
  <c r="H277" i="4"/>
  <c r="B277" i="4" s="1"/>
  <c r="H276" i="4"/>
  <c r="B276" i="4" s="1"/>
  <c r="H275" i="4"/>
  <c r="B275" i="4" s="1"/>
  <c r="H274" i="4"/>
  <c r="B274" i="4" s="1"/>
  <c r="H273" i="4"/>
  <c r="B273" i="4" s="1"/>
  <c r="H272" i="4"/>
  <c r="B272" i="4" s="1"/>
  <c r="H271" i="4"/>
  <c r="B271" i="4" s="1"/>
  <c r="H270" i="4"/>
  <c r="B270" i="4" s="1"/>
  <c r="H269" i="4"/>
  <c r="B269" i="4" s="1"/>
  <c r="H268" i="4"/>
  <c r="B268" i="4" s="1"/>
  <c r="H267" i="4"/>
  <c r="B267" i="4" s="1"/>
  <c r="H266" i="4"/>
  <c r="B266" i="4" s="1"/>
  <c r="H265" i="4"/>
  <c r="B265" i="4" s="1"/>
  <c r="H264" i="4"/>
  <c r="B264" i="4" s="1"/>
  <c r="H263" i="4"/>
  <c r="B263" i="4" s="1"/>
  <c r="H262" i="4"/>
  <c r="B262" i="4" s="1"/>
  <c r="H261" i="4"/>
  <c r="B261" i="4" s="1"/>
  <c r="H260" i="4"/>
  <c r="B260" i="4" s="1"/>
  <c r="H259" i="4"/>
  <c r="H258" i="4"/>
  <c r="B258" i="4" s="1"/>
  <c r="H257" i="4"/>
  <c r="B257" i="4" s="1"/>
  <c r="B973" i="4"/>
  <c r="B665" i="4"/>
  <c r="B652" i="4"/>
  <c r="H256" i="4"/>
  <c r="H255" i="4"/>
  <c r="H254" i="4"/>
  <c r="H253" i="4"/>
  <c r="B253" i="4" s="1"/>
  <c r="H252" i="4"/>
  <c r="B252" i="4" s="1"/>
  <c r="H251" i="4"/>
  <c r="B251" i="4" s="1"/>
  <c r="H250" i="4"/>
  <c r="B250" i="4" s="1"/>
  <c r="H249" i="4"/>
  <c r="B249" i="4" s="1"/>
  <c r="H248" i="4"/>
  <c r="B248" i="4" s="1"/>
  <c r="H247" i="4"/>
  <c r="B247" i="4" s="1"/>
  <c r="H246" i="4"/>
  <c r="B246" i="4" s="1"/>
  <c r="H245" i="4"/>
  <c r="B245" i="4" s="1"/>
  <c r="H244" i="4"/>
  <c r="B244" i="4" s="1"/>
  <c r="H243" i="4"/>
  <c r="B243" i="4" s="1"/>
  <c r="H242" i="4"/>
  <c r="H241" i="4"/>
  <c r="B241" i="4" s="1"/>
  <c r="H240" i="4"/>
  <c r="B240" i="4" s="1"/>
  <c r="H239" i="4"/>
  <c r="B239" i="4" s="1"/>
  <c r="H238" i="4"/>
  <c r="B238" i="4" s="1"/>
  <c r="H237" i="4"/>
  <c r="B237" i="4" s="1"/>
  <c r="H236" i="4"/>
  <c r="B236" i="4" s="1"/>
  <c r="H235" i="4"/>
  <c r="B235" i="4" s="1"/>
  <c r="H234" i="4"/>
  <c r="B234" i="4" s="1"/>
  <c r="H233" i="4"/>
  <c r="B233" i="4" s="1"/>
  <c r="H232" i="4"/>
  <c r="B232" i="4" s="1"/>
  <c r="H231" i="4"/>
  <c r="B231" i="4" s="1"/>
  <c r="H230" i="4"/>
  <c r="B230" i="4" s="1"/>
  <c r="H229" i="4"/>
  <c r="B229" i="4" s="1"/>
  <c r="H228" i="4"/>
  <c r="B228" i="4" s="1"/>
  <c r="H227" i="4"/>
  <c r="B227" i="4" s="1"/>
  <c r="H226" i="4"/>
  <c r="B226" i="4" s="1"/>
  <c r="H225" i="4"/>
  <c r="B225" i="4" s="1"/>
  <c r="H224" i="4"/>
  <c r="B224" i="4" s="1"/>
  <c r="H223" i="4"/>
  <c r="B223" i="4" s="1"/>
  <c r="H222" i="4"/>
  <c r="B222" i="4" s="1"/>
  <c r="H221" i="4"/>
  <c r="B221" i="4" s="1"/>
  <c r="H220" i="4"/>
  <c r="H219" i="4"/>
  <c r="B219" i="4" s="1"/>
  <c r="H218" i="4"/>
  <c r="B218" i="4" s="1"/>
  <c r="H217" i="4"/>
  <c r="B217" i="4" s="1"/>
  <c r="H216" i="4"/>
  <c r="B216" i="4" s="1"/>
  <c r="H215" i="4"/>
  <c r="B215" i="4" s="1"/>
  <c r="H214" i="4"/>
  <c r="B214" i="4" s="1"/>
  <c r="H213" i="4"/>
  <c r="B213" i="4" s="1"/>
  <c r="H212" i="4"/>
  <c r="B212" i="4" s="1"/>
  <c r="H211" i="4"/>
  <c r="B211" i="4" s="1"/>
  <c r="H210" i="4"/>
  <c r="B210" i="4" s="1"/>
  <c r="H209" i="4"/>
  <c r="B209" i="4" s="1"/>
  <c r="H208" i="4"/>
  <c r="B208" i="4" s="1"/>
  <c r="H207" i="4"/>
  <c r="B207" i="4" s="1"/>
  <c r="H206" i="4"/>
  <c r="B206" i="4" s="1"/>
  <c r="H205" i="4"/>
  <c r="B205" i="4" s="1"/>
  <c r="H204" i="4"/>
  <c r="B204" i="4" s="1"/>
  <c r="H203" i="4"/>
  <c r="B203" i="4" s="1"/>
  <c r="H202" i="4"/>
  <c r="B202" i="4" s="1"/>
  <c r="H201" i="4"/>
  <c r="B201" i="4" s="1"/>
  <c r="H200" i="4"/>
  <c r="H199" i="4"/>
  <c r="B199" i="4" s="1"/>
  <c r="H198" i="4"/>
  <c r="B198" i="4" s="1"/>
  <c r="H197" i="4"/>
  <c r="B197" i="4" s="1"/>
  <c r="H196" i="4"/>
  <c r="B196" i="4" s="1"/>
  <c r="H195" i="4"/>
  <c r="B195" i="4" s="1"/>
  <c r="H194" i="4"/>
  <c r="B194" i="4" s="1"/>
  <c r="H193" i="4"/>
  <c r="B193" i="4" s="1"/>
  <c r="H192" i="4"/>
  <c r="B192" i="4" s="1"/>
  <c r="H191" i="4"/>
  <c r="B191" i="4" s="1"/>
  <c r="H190" i="4"/>
  <c r="B190" i="4" s="1"/>
  <c r="H189" i="4"/>
  <c r="B189" i="4" s="1"/>
  <c r="H188" i="4"/>
  <c r="B188" i="4" s="1"/>
  <c r="H187" i="4"/>
  <c r="B187" i="4" s="1"/>
  <c r="H186" i="4"/>
  <c r="B186" i="4" s="1"/>
  <c r="H185" i="4"/>
  <c r="B185" i="4" s="1"/>
  <c r="H184" i="4"/>
  <c r="B184" i="4" s="1"/>
  <c r="H183" i="4"/>
  <c r="B183" i="4" s="1"/>
  <c r="H182" i="4"/>
  <c r="B182" i="4" s="1"/>
  <c r="H181" i="4"/>
  <c r="B181" i="4" s="1"/>
  <c r="H180" i="4"/>
  <c r="B180" i="4" s="1"/>
  <c r="H179" i="4"/>
  <c r="B179" i="4" s="1"/>
  <c r="H178" i="4"/>
  <c r="B178" i="4" s="1"/>
  <c r="H177" i="4"/>
  <c r="B177" i="4" s="1"/>
  <c r="H176" i="4"/>
  <c r="B176" i="4" s="1"/>
  <c r="H175" i="4"/>
  <c r="H174" i="4"/>
  <c r="B174" i="4" s="1"/>
  <c r="H173" i="4"/>
  <c r="B173" i="4" s="1"/>
  <c r="H172" i="4"/>
  <c r="H171" i="4"/>
  <c r="B171" i="4" s="1"/>
  <c r="H170" i="4"/>
  <c r="B170" i="4" s="1"/>
  <c r="H169" i="4"/>
  <c r="B169" i="4" s="1"/>
  <c r="H168" i="4"/>
  <c r="B168" i="4" s="1"/>
  <c r="H167" i="4"/>
  <c r="B167" i="4" s="1"/>
  <c r="H166" i="4"/>
  <c r="B166" i="4" s="1"/>
  <c r="H165" i="4"/>
  <c r="B165" i="4" s="1"/>
  <c r="H164" i="4"/>
  <c r="B164" i="4" s="1"/>
  <c r="H163" i="4"/>
  <c r="B163" i="4" s="1"/>
  <c r="H162" i="4"/>
  <c r="B162" i="4" s="1"/>
  <c r="H161" i="4"/>
  <c r="B161" i="4" s="1"/>
  <c r="H160" i="4"/>
  <c r="B160" i="4" s="1"/>
  <c r="H159" i="4"/>
  <c r="B159" i="4" s="1"/>
  <c r="H158" i="4"/>
  <c r="H157" i="4"/>
  <c r="B157" i="4" s="1"/>
  <c r="H156" i="4"/>
  <c r="B156" i="4" s="1"/>
  <c r="H155" i="4"/>
  <c r="B155" i="4" s="1"/>
  <c r="H154" i="4"/>
  <c r="B154" i="4" s="1"/>
  <c r="H153" i="4"/>
  <c r="B153" i="4" s="1"/>
  <c r="H152" i="4"/>
  <c r="B152" i="4" s="1"/>
  <c r="H151" i="4"/>
  <c r="B151" i="4" s="1"/>
  <c r="H150" i="4"/>
  <c r="B150" i="4" s="1"/>
  <c r="H149" i="4"/>
  <c r="B149" i="4" s="1"/>
  <c r="H148" i="4"/>
  <c r="B148" i="4" s="1"/>
  <c r="H147" i="4"/>
  <c r="B147" i="4" s="1"/>
  <c r="H146" i="4"/>
  <c r="B146" i="4" s="1"/>
  <c r="H145" i="4"/>
  <c r="B145" i="4" s="1"/>
  <c r="H144" i="4"/>
  <c r="H143" i="4"/>
  <c r="B143" i="4" s="1"/>
  <c r="H142" i="4"/>
  <c r="B142" i="4" s="1"/>
  <c r="H141" i="4"/>
  <c r="B141" i="4" s="1"/>
  <c r="H140" i="4"/>
  <c r="B140" i="4" s="1"/>
  <c r="H139" i="4"/>
  <c r="B139" i="4" s="1"/>
  <c r="H138" i="4"/>
  <c r="B138" i="4" s="1"/>
  <c r="H137" i="4"/>
  <c r="B137" i="4" s="1"/>
  <c r="H136" i="4"/>
  <c r="B136" i="4" s="1"/>
  <c r="H135" i="4"/>
  <c r="B135" i="4" s="1"/>
  <c r="H134" i="4"/>
  <c r="B134" i="4" s="1"/>
  <c r="H133" i="4"/>
  <c r="B133" i="4" s="1"/>
  <c r="H132" i="4"/>
  <c r="B132" i="4" s="1"/>
  <c r="H131" i="4"/>
  <c r="B131" i="4" s="1"/>
  <c r="H130" i="4"/>
  <c r="B130" i="4" s="1"/>
  <c r="H129" i="4"/>
  <c r="B129" i="4" s="1"/>
  <c r="H128" i="4"/>
  <c r="B128" i="4" s="1"/>
  <c r="H127" i="4"/>
  <c r="B127" i="4" s="1"/>
  <c r="H126" i="4"/>
  <c r="B126" i="4" s="1"/>
  <c r="H125" i="4"/>
  <c r="B125" i="4" s="1"/>
  <c r="H124" i="4"/>
  <c r="B124" i="4" s="1"/>
  <c r="H123" i="4"/>
  <c r="B123" i="4" s="1"/>
  <c r="H122" i="4"/>
  <c r="B122" i="4" s="1"/>
  <c r="H121" i="4"/>
  <c r="B121" i="4" s="1"/>
  <c r="H120" i="4"/>
  <c r="B120" i="4" s="1"/>
  <c r="H119" i="4"/>
  <c r="B119" i="4" s="1"/>
  <c r="H118" i="4"/>
  <c r="B118" i="4" s="1"/>
  <c r="H117" i="4"/>
  <c r="B117" i="4" s="1"/>
  <c r="H116" i="4"/>
  <c r="B116" i="4" s="1"/>
  <c r="H115" i="4"/>
  <c r="B115" i="4" s="1"/>
  <c r="H114" i="4"/>
  <c r="B114" i="4" s="1"/>
  <c r="H113" i="4"/>
  <c r="B113" i="4" s="1"/>
  <c r="H112" i="4"/>
  <c r="B112" i="4" s="1"/>
  <c r="H111" i="4"/>
  <c r="B111" i="4" s="1"/>
  <c r="H110" i="4"/>
  <c r="B110" i="4" s="1"/>
  <c r="H109" i="4"/>
  <c r="B109" i="4" s="1"/>
  <c r="H108" i="4"/>
  <c r="B108" i="4" s="1"/>
  <c r="H107" i="4"/>
  <c r="B107" i="4" s="1"/>
  <c r="H106" i="4"/>
  <c r="B106" i="4" s="1"/>
  <c r="H105" i="4"/>
  <c r="B105" i="4" s="1"/>
  <c r="H104" i="4"/>
  <c r="B104" i="4" s="1"/>
  <c r="H103" i="4"/>
  <c r="B103" i="4" s="1"/>
  <c r="H102" i="4"/>
  <c r="B102" i="4" s="1"/>
  <c r="H101" i="4"/>
  <c r="B101" i="4" s="1"/>
  <c r="H100" i="4"/>
  <c r="B100" i="4" s="1"/>
  <c r="H99" i="4"/>
  <c r="B99" i="4" s="1"/>
  <c r="H98" i="4"/>
  <c r="B98" i="4" s="1"/>
  <c r="H97" i="4"/>
  <c r="B97" i="4" s="1"/>
  <c r="H96" i="4"/>
  <c r="B96" i="4" s="1"/>
  <c r="H95" i="4"/>
  <c r="B95" i="4" s="1"/>
  <c r="H94" i="4"/>
  <c r="B94" i="4" s="1"/>
  <c r="H93" i="4"/>
  <c r="B93" i="4" s="1"/>
  <c r="H92" i="4"/>
  <c r="B92" i="4" s="1"/>
  <c r="H91" i="4"/>
  <c r="B91" i="4" s="1"/>
  <c r="H90" i="4"/>
  <c r="B90" i="4" s="1"/>
  <c r="H89" i="4"/>
  <c r="B89" i="4" s="1"/>
  <c r="H88" i="4"/>
  <c r="B88" i="4" s="1"/>
  <c r="H87" i="4"/>
  <c r="B87" i="4" s="1"/>
  <c r="H86" i="4"/>
  <c r="B86" i="4" s="1"/>
  <c r="H85" i="4"/>
  <c r="B85" i="4" s="1"/>
  <c r="H84" i="4"/>
  <c r="B84" i="4" s="1"/>
  <c r="H83" i="4"/>
  <c r="B83" i="4" s="1"/>
  <c r="H82" i="4"/>
  <c r="B82" i="4" s="1"/>
  <c r="H81" i="4"/>
  <c r="B81" i="4" s="1"/>
  <c r="H80" i="4"/>
  <c r="B80" i="4" s="1"/>
  <c r="H79" i="4"/>
  <c r="B79" i="4" s="1"/>
  <c r="H78" i="4"/>
  <c r="B78" i="4" s="1"/>
  <c r="H77" i="4"/>
  <c r="B77" i="4" s="1"/>
  <c r="H76" i="4"/>
  <c r="B76" i="4" s="1"/>
  <c r="H75" i="4"/>
  <c r="B75" i="4" s="1"/>
  <c r="H74" i="4"/>
  <c r="B74" i="4" s="1"/>
  <c r="H73" i="4"/>
  <c r="B73" i="4" s="1"/>
  <c r="H72" i="4"/>
  <c r="B72" i="4" s="1"/>
  <c r="H71" i="4"/>
  <c r="B71" i="4" s="1"/>
  <c r="H70" i="4"/>
  <c r="B70" i="4" s="1"/>
  <c r="H69" i="4"/>
  <c r="B69" i="4" s="1"/>
  <c r="H68" i="4"/>
  <c r="B68" i="4" s="1"/>
  <c r="H67" i="4"/>
  <c r="B67" i="4" s="1"/>
  <c r="H66" i="4"/>
  <c r="B66" i="4" s="1"/>
  <c r="H65" i="4"/>
  <c r="B65" i="4" s="1"/>
  <c r="H64" i="4"/>
  <c r="B64" i="4" s="1"/>
  <c r="H63" i="4"/>
  <c r="B63" i="4" s="1"/>
  <c r="H62" i="4"/>
  <c r="B62" i="4" s="1"/>
  <c r="H61" i="4"/>
  <c r="B61" i="4" s="1"/>
  <c r="H60" i="4"/>
  <c r="H59" i="4"/>
  <c r="B59" i="4" s="1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B1031" i="4"/>
  <c r="B989" i="4"/>
  <c r="B985" i="4"/>
  <c r="B984" i="4"/>
  <c r="B975" i="4"/>
  <c r="B673" i="4"/>
  <c r="B670" i="4"/>
  <c r="B669" i="4"/>
  <c r="B668" i="4"/>
  <c r="B666" i="4"/>
  <c r="B256" i="4"/>
  <c r="B200" i="4"/>
  <c r="B175" i="4"/>
  <c r="B172" i="4"/>
  <c r="B158" i="4"/>
  <c r="B144" i="4"/>
  <c r="B60" i="4"/>
  <c r="B58" i="4"/>
  <c r="B979" i="4"/>
  <c r="B659" i="4"/>
  <c r="B255" i="4"/>
  <c r="J3" i="8"/>
  <c r="J2" i="8"/>
  <c r="J11" i="8" s="1"/>
  <c r="P897" i="4" l="1"/>
  <c r="O897" i="4"/>
  <c r="O334" i="4"/>
  <c r="O471" i="4"/>
  <c r="P291" i="4"/>
  <c r="O299" i="4"/>
  <c r="O545" i="4"/>
  <c r="O613" i="4"/>
  <c r="O633" i="4"/>
  <c r="P799" i="4"/>
  <c r="O799" i="4"/>
  <c r="O913" i="4"/>
  <c r="O319" i="4"/>
  <c r="P330" i="4"/>
  <c r="P374" i="4"/>
  <c r="O374" i="4"/>
  <c r="P435" i="4"/>
  <c r="P443" i="4"/>
  <c r="P511" i="4"/>
  <c r="P520" i="4"/>
  <c r="O520" i="4"/>
  <c r="O541" i="4"/>
  <c r="P549" i="4"/>
  <c r="O553" i="4"/>
  <c r="O557" i="4"/>
  <c r="P596" i="4"/>
  <c r="O596" i="4"/>
  <c r="O609" i="4"/>
  <c r="P715" i="4"/>
  <c r="O715" i="4"/>
  <c r="P720" i="4"/>
  <c r="O720" i="4"/>
  <c r="P764" i="4"/>
  <c r="O764" i="4"/>
  <c r="P794" i="4"/>
  <c r="P820" i="4"/>
  <c r="O820" i="4"/>
  <c r="O888" i="4"/>
  <c r="P935" i="4"/>
  <c r="O935" i="4"/>
  <c r="P960" i="4"/>
  <c r="O960" i="4"/>
  <c r="O4" i="4"/>
  <c r="O11" i="4"/>
  <c r="O18" i="4"/>
  <c r="O25" i="4"/>
  <c r="O32" i="4"/>
  <c r="O39" i="4"/>
  <c r="O46" i="4"/>
  <c r="O53" i="4"/>
  <c r="P242" i="4"/>
  <c r="O284" i="4"/>
  <c r="P295" i="4"/>
  <c r="P303" i="4"/>
  <c r="O327" i="4"/>
  <c r="P339" i="4"/>
  <c r="O339" i="4"/>
  <c r="O358" i="4"/>
  <c r="P362" i="4"/>
  <c r="O393" i="4"/>
  <c r="P408" i="4"/>
  <c r="O432" i="4"/>
  <c r="P444" i="4"/>
  <c r="O444" i="4"/>
  <c r="O476" i="4"/>
  <c r="O496" i="4"/>
  <c r="P500" i="4"/>
  <c r="O605" i="4"/>
  <c r="P619" i="4"/>
  <c r="O619" i="4"/>
  <c r="O629" i="4"/>
  <c r="P634" i="4"/>
  <c r="O634" i="4"/>
  <c r="P687" i="4"/>
  <c r="O687" i="4"/>
  <c r="O700" i="4"/>
  <c r="O704" i="4"/>
  <c r="P731" i="4"/>
  <c r="O731" i="4"/>
  <c r="O777" i="4"/>
  <c r="O781" i="4"/>
  <c r="O790" i="4"/>
  <c r="O909" i="4"/>
  <c r="P914" i="4"/>
  <c r="O914" i="4"/>
  <c r="P994" i="4"/>
  <c r="O994" i="4"/>
  <c r="O1004" i="4"/>
  <c r="O1039" i="4"/>
  <c r="P718" i="4"/>
  <c r="O718" i="4"/>
  <c r="O365" i="4"/>
  <c r="P785" i="4"/>
  <c r="O785" i="4"/>
  <c r="O7" i="4"/>
  <c r="P841" i="4"/>
  <c r="O841" i="4"/>
  <c r="P404" i="4"/>
  <c r="P220" i="4"/>
  <c r="O220" i="4"/>
  <c r="O292" i="4"/>
  <c r="P304" i="4"/>
  <c r="O304" i="4"/>
  <c r="O323" i="4"/>
  <c r="O347" i="4"/>
  <c r="P366" i="4"/>
  <c r="P409" i="4"/>
  <c r="O409" i="4"/>
  <c r="O428" i="4"/>
  <c r="O464" i="4"/>
  <c r="O472" i="4"/>
  <c r="O504" i="4"/>
  <c r="P508" i="4"/>
  <c r="O769" i="4"/>
  <c r="O773" i="4"/>
  <c r="P805" i="4"/>
  <c r="O805" i="4"/>
  <c r="O815" i="4"/>
  <c r="O875" i="4"/>
  <c r="O879" i="4"/>
  <c r="P931" i="4"/>
  <c r="O931" i="4"/>
  <c r="O965" i="4"/>
  <c r="P939" i="4"/>
  <c r="O939" i="4"/>
  <c r="P918" i="4"/>
  <c r="O918" i="4"/>
  <c r="P451" i="4"/>
  <c r="O451" i="4"/>
  <c r="O507" i="4"/>
  <c r="P846" i="4"/>
  <c r="O846" i="4"/>
  <c r="O735" i="4"/>
  <c r="P367" i="4"/>
  <c r="O367" i="4"/>
  <c r="P563" i="4"/>
  <c r="O563" i="4"/>
  <c r="P615" i="4"/>
  <c r="O615" i="4"/>
  <c r="P630" i="4"/>
  <c r="O630" i="4"/>
  <c r="P701" i="4"/>
  <c r="O701" i="4"/>
  <c r="P778" i="4"/>
  <c r="O778" i="4"/>
  <c r="P791" i="4"/>
  <c r="O791" i="4"/>
  <c r="P837" i="4"/>
  <c r="O837" i="4"/>
  <c r="P862" i="4"/>
  <c r="O862" i="4"/>
  <c r="P910" i="4"/>
  <c r="O910" i="4"/>
  <c r="P920" i="4"/>
  <c r="O920" i="4"/>
  <c r="O1000" i="4"/>
  <c r="P1005" i="4"/>
  <c r="O1005" i="4"/>
  <c r="O1035" i="4"/>
  <c r="O439" i="4"/>
  <c r="O28" i="4"/>
  <c r="P416" i="4"/>
  <c r="O416" i="4"/>
  <c r="P338" i="4"/>
  <c r="P513" i="4"/>
  <c r="O513" i="4"/>
  <c r="P533" i="4"/>
  <c r="O533" i="4"/>
  <c r="O679" i="4"/>
  <c r="O683" i="4"/>
  <c r="O692" i="4"/>
  <c r="P711" i="4"/>
  <c r="O711" i="4"/>
  <c r="O756" i="4"/>
  <c r="O760" i="4"/>
  <c r="O811" i="4"/>
  <c r="P816" i="4"/>
  <c r="O816" i="4"/>
  <c r="O871" i="4"/>
  <c r="P890" i="4"/>
  <c r="O890" i="4"/>
  <c r="O956" i="4"/>
  <c r="P1022" i="4"/>
  <c r="O1022" i="4"/>
  <c r="O35" i="4"/>
  <c r="P903" i="4"/>
  <c r="O903" i="4"/>
  <c r="O285" i="4"/>
  <c r="O316" i="4"/>
  <c r="O421" i="4"/>
  <c r="P469" i="4"/>
  <c r="O469" i="4"/>
  <c r="P497" i="4"/>
  <c r="P505" i="4"/>
  <c r="P543" i="4"/>
  <c r="O543" i="4"/>
  <c r="P547" i="4"/>
  <c r="O547" i="4"/>
  <c r="P559" i="4"/>
  <c r="O559" i="4"/>
  <c r="O580" i="4"/>
  <c r="P585" i="4"/>
  <c r="O585" i="4"/>
  <c r="P589" i="4"/>
  <c r="O589" i="4"/>
  <c r="P631" i="4"/>
  <c r="O631" i="4"/>
  <c r="P636" i="4"/>
  <c r="O636" i="4"/>
  <c r="P697" i="4"/>
  <c r="O697" i="4"/>
  <c r="P727" i="4"/>
  <c r="O727" i="4"/>
  <c r="P792" i="4"/>
  <c r="O792" i="4"/>
  <c r="P833" i="4"/>
  <c r="O833" i="4"/>
  <c r="O867" i="4"/>
  <c r="P916" i="4"/>
  <c r="O916" i="4"/>
  <c r="O952" i="4"/>
  <c r="P1001" i="4"/>
  <c r="O1001" i="4"/>
  <c r="P1011" i="4"/>
  <c r="O1011" i="4"/>
  <c r="P423" i="4"/>
  <c r="O423" i="4"/>
  <c r="O475" i="4"/>
  <c r="O515" i="4"/>
  <c r="O892" i="4"/>
  <c r="O14" i="4"/>
  <c r="O49" i="4"/>
  <c r="O56" i="4"/>
  <c r="P519" i="4"/>
  <c r="O531" i="4"/>
  <c r="P1009" i="4"/>
  <c r="O1009" i="4"/>
  <c r="P437" i="4"/>
  <c r="O437" i="4"/>
  <c r="P473" i="4"/>
  <c r="O473" i="4"/>
  <c r="O40" i="4"/>
  <c r="P359" i="4"/>
  <c r="P5" i="4"/>
  <c r="P12" i="4"/>
  <c r="P19" i="4"/>
  <c r="P26" i="4"/>
  <c r="P33" i="4"/>
  <c r="P47" i="4"/>
  <c r="P54" i="4"/>
  <c r="O305" i="4"/>
  <c r="P324" i="4"/>
  <c r="P340" i="4"/>
  <c r="O348" i="4"/>
  <c r="P360" i="4"/>
  <c r="O360" i="4"/>
  <c r="P429" i="4"/>
  <c r="O453" i="4"/>
  <c r="O482" i="4"/>
  <c r="O498" i="4"/>
  <c r="P498" i="4"/>
  <c r="O525" i="4"/>
  <c r="O529" i="4"/>
  <c r="P568" i="4"/>
  <c r="O568" i="4"/>
  <c r="P680" i="4"/>
  <c r="O680" i="4"/>
  <c r="P706" i="4"/>
  <c r="P722" i="4"/>
  <c r="O722" i="4"/>
  <c r="O752" i="4"/>
  <c r="P812" i="4"/>
  <c r="O812" i="4"/>
  <c r="P822" i="4"/>
  <c r="O822" i="4"/>
  <c r="P927" i="4"/>
  <c r="O927" i="4"/>
  <c r="P948" i="4"/>
  <c r="O948" i="4"/>
  <c r="P318" i="4"/>
  <c r="O318" i="4"/>
  <c r="P561" i="4"/>
  <c r="O561" i="4"/>
  <c r="P998" i="4"/>
  <c r="O998" i="4"/>
  <c r="P310" i="4"/>
  <c r="P724" i="4"/>
  <c r="O724" i="4"/>
  <c r="O739" i="4"/>
  <c r="P809" i="4"/>
  <c r="O809" i="4"/>
  <c r="P883" i="4"/>
  <c r="O883" i="4"/>
  <c r="P21" i="4"/>
  <c r="P42" i="4"/>
  <c r="P297" i="4"/>
  <c r="O297" i="4"/>
  <c r="O9" i="4"/>
  <c r="O16" i="4"/>
  <c r="O23" i="4"/>
  <c r="O30" i="4"/>
  <c r="O37" i="4"/>
  <c r="O44" i="4"/>
  <c r="O51" i="4"/>
  <c r="P289" i="4"/>
  <c r="O313" i="4"/>
  <c r="P325" i="4"/>
  <c r="O325" i="4"/>
  <c r="O344" i="4"/>
  <c r="O418" i="4"/>
  <c r="P430" i="4"/>
  <c r="O430" i="4"/>
  <c r="O449" i="4"/>
  <c r="O457" i="4"/>
  <c r="O461" i="4"/>
  <c r="O478" i="4"/>
  <c r="O486" i="4"/>
  <c r="O490" i="4"/>
  <c r="P538" i="4"/>
  <c r="P581" i="4"/>
  <c r="O581" i="4"/>
  <c r="P707" i="4"/>
  <c r="O707" i="4"/>
  <c r="P728" i="4"/>
  <c r="O728" i="4"/>
  <c r="P743" i="4"/>
  <c r="O743" i="4"/>
  <c r="O858" i="4"/>
  <c r="P1007" i="4"/>
  <c r="O1007" i="4"/>
  <c r="P923" i="4"/>
  <c r="O923" i="4"/>
  <c r="P346" i="4"/>
  <c r="O346" i="4"/>
  <c r="P415" i="4"/>
  <c r="P480" i="4"/>
  <c r="O480" i="4"/>
  <c r="P714" i="4"/>
  <c r="O714" i="4"/>
  <c r="P311" i="4"/>
  <c r="O311" i="4"/>
  <c r="P373" i="4"/>
  <c r="P825" i="4"/>
  <c r="O825" i="4"/>
  <c r="P332" i="4"/>
  <c r="O332" i="4"/>
  <c r="P290" i="4"/>
  <c r="O290" i="4"/>
  <c r="P352" i="4"/>
  <c r="P387" i="4"/>
  <c r="P526" i="4"/>
  <c r="O526" i="4"/>
  <c r="O534" i="4"/>
  <c r="P539" i="4"/>
  <c r="O539" i="4"/>
  <c r="P626" i="4"/>
  <c r="P693" i="4"/>
  <c r="O748" i="4"/>
  <c r="P818" i="4"/>
  <c r="O818" i="4"/>
  <c r="O854" i="4"/>
  <c r="O900" i="4"/>
  <c r="P1018" i="4"/>
  <c r="O1018" i="4"/>
  <c r="P283" i="4"/>
  <c r="O283" i="4"/>
  <c r="P623" i="4"/>
  <c r="O623" i="4"/>
  <c r="P1014" i="4"/>
  <c r="O1014" i="4"/>
  <c r="P353" i="4"/>
  <c r="O353" i="4"/>
  <c r="P388" i="4"/>
  <c r="O388" i="4"/>
  <c r="P462" i="4"/>
  <c r="O462" i="4"/>
  <c r="O491" i="4"/>
  <c r="P491" i="4"/>
  <c r="P582" i="4"/>
  <c r="O582" i="4"/>
  <c r="P617" i="4"/>
  <c r="O617" i="4"/>
  <c r="P627" i="4"/>
  <c r="O627" i="4"/>
  <c r="P694" i="4"/>
  <c r="O694" i="4"/>
  <c r="P829" i="4"/>
  <c r="O829" i="4"/>
  <c r="P850" i="4"/>
  <c r="O850" i="4"/>
  <c r="P907" i="4"/>
  <c r="O907" i="4"/>
  <c r="P944" i="4"/>
  <c r="O944" i="4"/>
  <c r="P876" i="4"/>
  <c r="O876" i="4"/>
  <c r="P554" i="4"/>
  <c r="O554" i="4"/>
  <c r="P757" i="4"/>
  <c r="O757" i="4"/>
  <c r="P855" i="4"/>
  <c r="O855" i="4"/>
  <c r="P953" i="4"/>
  <c r="O953" i="4"/>
  <c r="P610" i="4"/>
  <c r="O610" i="4"/>
  <c r="P736" i="4"/>
  <c r="O736" i="4"/>
  <c r="O795" i="4"/>
  <c r="O804" i="4"/>
  <c r="O808" i="4"/>
  <c r="P834" i="4"/>
  <c r="O834" i="4"/>
  <c r="O889" i="4"/>
  <c r="O893" i="4"/>
  <c r="O902" i="4"/>
  <c r="O906" i="4"/>
  <c r="P932" i="4"/>
  <c r="O932" i="4"/>
  <c r="O993" i="4"/>
  <c r="O997" i="4"/>
  <c r="P813" i="4"/>
  <c r="O813" i="4"/>
  <c r="P911" i="4"/>
  <c r="O911" i="4"/>
  <c r="P1002" i="4"/>
  <c r="O1002" i="4"/>
  <c r="O732" i="4"/>
  <c r="O741" i="4"/>
  <c r="O745" i="4"/>
  <c r="P771" i="4"/>
  <c r="O771" i="4"/>
  <c r="O826" i="4"/>
  <c r="O830" i="4"/>
  <c r="O839" i="4"/>
  <c r="O843" i="4"/>
  <c r="P869" i="4"/>
  <c r="O869" i="4"/>
  <c r="O924" i="4"/>
  <c r="O928" i="4"/>
  <c r="O937" i="4"/>
  <c r="O941" i="4"/>
  <c r="P967" i="4"/>
  <c r="O967" i="4"/>
  <c r="O1015" i="4"/>
  <c r="O1019" i="4"/>
  <c r="O1042" i="4"/>
  <c r="P575" i="4"/>
  <c r="O575" i="4"/>
  <c r="P603" i="4"/>
  <c r="O603" i="4"/>
  <c r="P750" i="4"/>
  <c r="O750" i="4"/>
  <c r="P848" i="4"/>
  <c r="O848" i="4"/>
  <c r="P946" i="4"/>
  <c r="O946" i="4"/>
  <c r="P540" i="4"/>
  <c r="O540" i="4"/>
  <c r="P729" i="4"/>
  <c r="O729" i="4"/>
  <c r="P827" i="4"/>
  <c r="O827" i="4"/>
  <c r="O886" i="4"/>
  <c r="P925" i="4"/>
  <c r="O925" i="4"/>
  <c r="P1016" i="4"/>
  <c r="O1016" i="4"/>
  <c r="P624" i="4"/>
  <c r="O624" i="4"/>
  <c r="P708" i="4"/>
  <c r="O708" i="4"/>
  <c r="P806" i="4"/>
  <c r="O806" i="4"/>
  <c r="P904" i="4"/>
  <c r="O904" i="4"/>
  <c r="P995" i="4"/>
  <c r="O995" i="4"/>
  <c r="O1026" i="4"/>
  <c r="O1040" i="4"/>
  <c r="O1047" i="4"/>
  <c r="O1023" i="4"/>
  <c r="O1037" i="4"/>
  <c r="O1044" i="4"/>
  <c r="O628" i="4"/>
  <c r="O635" i="4"/>
  <c r="O684" i="4"/>
  <c r="O691" i="4"/>
  <c r="O698" i="4"/>
  <c r="O705" i="4"/>
  <c r="O712" i="4"/>
  <c r="O719" i="4"/>
  <c r="O726" i="4"/>
  <c r="O733" i="4"/>
  <c r="O740" i="4"/>
  <c r="O747" i="4"/>
  <c r="O754" i="4"/>
  <c r="O761" i="4"/>
  <c r="O768" i="4"/>
  <c r="O775" i="4"/>
  <c r="O782" i="4"/>
  <c r="O789" i="4"/>
  <c r="O796" i="4"/>
  <c r="O803" i="4"/>
  <c r="O810" i="4"/>
  <c r="O817" i="4"/>
  <c r="O824" i="4"/>
  <c r="O831" i="4"/>
  <c r="O838" i="4"/>
  <c r="O845" i="4"/>
  <c r="O852" i="4"/>
  <c r="O859" i="4"/>
  <c r="O866" i="4"/>
  <c r="O873" i="4"/>
  <c r="O880" i="4"/>
  <c r="O887" i="4"/>
  <c r="O894" i="4"/>
  <c r="O901" i="4"/>
  <c r="O908" i="4"/>
  <c r="O915" i="4"/>
  <c r="O922" i="4"/>
  <c r="O929" i="4"/>
  <c r="O936" i="4"/>
  <c r="O943" i="4"/>
  <c r="O950" i="4"/>
  <c r="O957" i="4"/>
  <c r="O964" i="4"/>
  <c r="O992" i="4"/>
  <c r="O999" i="4"/>
  <c r="O1006" i="4"/>
  <c r="O1013" i="4"/>
  <c r="O1020" i="4"/>
  <c r="O1027" i="4"/>
  <c r="O1034" i="4"/>
  <c r="O1041" i="4"/>
  <c r="O1048" i="4"/>
  <c r="B345" i="4"/>
  <c r="B347" i="4"/>
  <c r="B577" i="4"/>
  <c r="G38" i="5"/>
  <c r="B488" i="4"/>
  <c r="B489" i="4"/>
  <c r="B259" i="4"/>
  <c r="B576" i="4"/>
  <c r="B573" i="4"/>
  <c r="B574" i="4"/>
  <c r="B575" i="4"/>
  <c r="B572" i="4"/>
  <c r="B568" i="4"/>
  <c r="B254" i="4"/>
  <c r="B242" i="4"/>
  <c r="B220" i="4"/>
  <c r="B20" i="4"/>
  <c r="B7" i="4"/>
  <c r="B26" i="4"/>
  <c r="B786" i="4"/>
  <c r="B1034" i="4"/>
  <c r="B1035" i="4"/>
  <c r="B592" i="4"/>
  <c r="B417" i="4"/>
  <c r="B1037" i="4"/>
  <c r="B344" i="4"/>
  <c r="B46" i="4"/>
  <c r="B316" i="4"/>
  <c r="B599" i="4"/>
  <c r="B627" i="4"/>
  <c r="B711" i="4"/>
  <c r="B17" i="4"/>
  <c r="B702" i="4"/>
  <c r="B433" i="4"/>
  <c r="B614" i="4"/>
  <c r="B52" i="4"/>
  <c r="B53" i="4"/>
  <c r="B309" i="4"/>
  <c r="B815" i="4"/>
  <c r="B23" i="4"/>
  <c r="B294" i="4"/>
  <c r="B787" i="4"/>
  <c r="B1011" i="4"/>
  <c r="B502" i="4"/>
  <c r="B558" i="4"/>
  <c r="B593" i="4"/>
  <c r="B336" i="4"/>
  <c r="B542" i="4"/>
  <c r="B885" i="4"/>
  <c r="B28" i="4"/>
  <c r="B543" i="4"/>
  <c r="B466" i="4"/>
  <c r="B605" i="4"/>
  <c r="B759" i="4"/>
  <c r="B801" i="4"/>
  <c r="B913" i="4"/>
  <c r="B955" i="4"/>
  <c r="B359" i="4"/>
  <c r="B468" i="4"/>
  <c r="B555" i="4"/>
  <c r="B912" i="4"/>
  <c r="B1010" i="4"/>
  <c r="B30" i="4"/>
  <c r="B517" i="4"/>
  <c r="B730" i="4"/>
  <c r="B361" i="4"/>
  <c r="B431" i="4"/>
  <c r="B286" i="4"/>
  <c r="B758" i="4"/>
  <c r="B596" i="4"/>
  <c r="B708" i="4"/>
  <c r="B287" i="4"/>
  <c r="B497" i="4"/>
  <c r="B362" i="4"/>
  <c r="B475" i="4"/>
  <c r="B420" i="4"/>
  <c r="B549" i="4"/>
  <c r="B626" i="4"/>
  <c r="B710" i="4"/>
  <c r="B780" i="4"/>
  <c r="B342" i="4"/>
  <c r="B835" i="4"/>
  <c r="B49" i="4"/>
  <c r="B421" i="4"/>
  <c r="B823" i="4"/>
  <c r="B865" i="4"/>
  <c r="B921" i="4"/>
  <c r="B836" i="4"/>
  <c r="B315" i="4"/>
  <c r="B611" i="4"/>
  <c r="B709" i="4"/>
  <c r="B880" i="4"/>
  <c r="B837" i="4"/>
  <c r="B548" i="4"/>
  <c r="B293" i="4"/>
  <c r="B351" i="4"/>
  <c r="B352" i="4"/>
  <c r="B24" i="4"/>
  <c r="B34" i="4"/>
  <c r="B419" i="4"/>
  <c r="B528" i="4"/>
  <c r="B559" i="4"/>
  <c r="B532" i="4"/>
  <c r="B679" i="4"/>
  <c r="B945" i="4"/>
  <c r="B305" i="4"/>
  <c r="B460" i="4"/>
  <c r="B582" i="4"/>
  <c r="B820" i="4"/>
  <c r="B862" i="4"/>
  <c r="B904" i="4"/>
  <c r="B946" i="4"/>
  <c r="B1002" i="4"/>
  <c r="B306" i="4"/>
  <c r="B562" i="4"/>
  <c r="B751" i="4"/>
  <c r="B321" i="4"/>
  <c r="B367" i="4"/>
  <c r="B507" i="4"/>
  <c r="B563" i="4"/>
  <c r="B612" i="4"/>
  <c r="B682" i="4"/>
  <c r="B864" i="4"/>
  <c r="B322" i="4"/>
  <c r="B368" i="4"/>
  <c r="B522" i="4"/>
  <c r="B767" i="4"/>
  <c r="B949" i="4"/>
  <c r="B1005" i="4"/>
  <c r="B1047" i="4"/>
  <c r="B752" i="4"/>
  <c r="B310" i="4"/>
  <c r="B524" i="4"/>
  <c r="B615" i="4"/>
  <c r="B727" i="4"/>
  <c r="B853" i="4"/>
  <c r="B895" i="4"/>
  <c r="B308" i="4"/>
  <c r="B561" i="4"/>
  <c r="B476" i="4"/>
  <c r="B457" i="4"/>
  <c r="B516" i="4"/>
  <c r="B579" i="4"/>
  <c r="B621" i="4"/>
  <c r="B349" i="4"/>
  <c r="B860" i="4"/>
  <c r="B332" i="4"/>
  <c r="B623" i="4"/>
  <c r="B819" i="4"/>
  <c r="B1015" i="4"/>
  <c r="B35" i="4"/>
  <c r="B505" i="4"/>
  <c r="B792" i="4"/>
  <c r="B876" i="4"/>
  <c r="B366" i="4"/>
  <c r="B461" i="4"/>
  <c r="B534" i="4"/>
  <c r="B695" i="4"/>
  <c r="B765" i="4"/>
  <c r="B821" i="4"/>
  <c r="B919" i="4"/>
  <c r="B37" i="4"/>
  <c r="B434" i="4"/>
  <c r="B535" i="4"/>
  <c r="B850" i="4"/>
  <c r="B920" i="4"/>
  <c r="B432" i="4"/>
  <c r="B435" i="4"/>
  <c r="B739" i="4"/>
  <c r="B809" i="4"/>
  <c r="B302" i="4"/>
  <c r="B463" i="4"/>
  <c r="B21" i="4"/>
  <c r="B390" i="4"/>
  <c r="B763" i="4"/>
  <c r="B893" i="4"/>
  <c r="B991" i="4"/>
  <c r="B22" i="4"/>
  <c r="B318" i="4"/>
  <c r="B392" i="4"/>
  <c r="B469" i="4"/>
  <c r="B764" i="4"/>
  <c r="B905" i="4"/>
  <c r="B485" i="4"/>
  <c r="B581" i="4"/>
  <c r="B917" i="4"/>
  <c r="B6" i="4"/>
  <c r="B610" i="4"/>
  <c r="B959" i="4"/>
  <c r="B50" i="4"/>
  <c r="B447" i="4"/>
  <c r="B723" i="4"/>
  <c r="B807" i="4"/>
  <c r="B863" i="4"/>
  <c r="B1045" i="4"/>
  <c r="B8" i="4"/>
  <c r="B353" i="4"/>
  <c r="B406" i="4"/>
  <c r="B462" i="4"/>
  <c r="B696" i="4"/>
  <c r="B766" i="4"/>
  <c r="B962" i="4"/>
  <c r="B847" i="4"/>
  <c r="B9" i="4"/>
  <c r="B550" i="4"/>
  <c r="B697" i="4"/>
  <c r="B963" i="4"/>
  <c r="B11" i="4"/>
  <c r="B297" i="4"/>
  <c r="B329" i="4"/>
  <c r="B393" i="4"/>
  <c r="B595" i="4"/>
  <c r="B906" i="4"/>
  <c r="B5" i="4"/>
  <c r="B364" i="4"/>
  <c r="B518" i="4"/>
  <c r="B365" i="4"/>
  <c r="B624" i="4"/>
  <c r="B694" i="4"/>
  <c r="B778" i="4"/>
  <c r="B918" i="4"/>
  <c r="B1016" i="4"/>
  <c r="B429" i="4"/>
  <c r="B292" i="4"/>
  <c r="B583" i="4"/>
  <c r="B625" i="4"/>
  <c r="B779" i="4"/>
  <c r="B877" i="4"/>
  <c r="B947" i="4"/>
  <c r="B1017" i="4"/>
  <c r="B722" i="4"/>
  <c r="B1044" i="4"/>
  <c r="B448" i="4"/>
  <c r="B808" i="4"/>
  <c r="B948" i="4"/>
  <c r="B1018" i="4"/>
  <c r="B1046" i="4"/>
  <c r="B547" i="4"/>
  <c r="B635" i="4"/>
  <c r="B38" i="4"/>
  <c r="B477" i="4"/>
  <c r="B564" i="4"/>
  <c r="B725" i="4"/>
  <c r="B795" i="4"/>
  <c r="B851" i="4"/>
  <c r="B848" i="4"/>
  <c r="B311" i="4"/>
  <c r="B357" i="4"/>
  <c r="B15" i="4"/>
  <c r="B314" i="4"/>
  <c r="B360" i="4"/>
  <c r="B514" i="4"/>
  <c r="B571" i="4"/>
  <c r="B731" i="4"/>
  <c r="B333" i="4"/>
  <c r="B492" i="4"/>
  <c r="B703" i="4"/>
  <c r="B781" i="4"/>
  <c r="B907" i="4"/>
  <c r="B330" i="4"/>
  <c r="B415" i="4"/>
  <c r="B607" i="4"/>
  <c r="B4" i="4"/>
  <c r="B531" i="4"/>
  <c r="B861" i="4"/>
  <c r="B404" i="4"/>
  <c r="B446" i="4"/>
  <c r="B490" i="4"/>
  <c r="B533" i="4"/>
  <c r="B680" i="4"/>
  <c r="B750" i="4"/>
  <c r="B806" i="4"/>
  <c r="B890" i="4"/>
  <c r="B1043" i="4"/>
  <c r="B36" i="4"/>
  <c r="B334" i="4"/>
  <c r="B405" i="4"/>
  <c r="B681" i="4"/>
  <c r="B933" i="4"/>
  <c r="B961" i="4"/>
  <c r="B1003" i="4"/>
  <c r="B544" i="4"/>
  <c r="B960" i="4"/>
  <c r="B51" i="4"/>
  <c r="B335" i="4"/>
  <c r="B584" i="4"/>
  <c r="B724" i="4"/>
  <c r="B822" i="4"/>
  <c r="B878" i="4"/>
  <c r="B934" i="4"/>
  <c r="B1004" i="4"/>
  <c r="B288" i="4"/>
  <c r="B449" i="4"/>
  <c r="B508" i="4"/>
  <c r="B585" i="4"/>
  <c r="B613" i="4"/>
  <c r="B879" i="4"/>
  <c r="B935" i="4"/>
  <c r="B1019" i="4"/>
  <c r="B849" i="4"/>
  <c r="B45" i="4"/>
  <c r="B301" i="4"/>
  <c r="B414" i="4"/>
  <c r="B501" i="4"/>
  <c r="B578" i="4"/>
  <c r="B620" i="4"/>
  <c r="B27" i="4"/>
  <c r="B338" i="4"/>
  <c r="B418" i="4"/>
  <c r="B493" i="4"/>
  <c r="B597" i="4"/>
  <c r="B707" i="4"/>
  <c r="B436" i="4"/>
  <c r="B450" i="4"/>
  <c r="B726" i="4"/>
  <c r="B312" i="4"/>
  <c r="B569" i="4"/>
  <c r="B313" i="4"/>
  <c r="B284" i="4"/>
  <c r="B358" i="4"/>
  <c r="B43" i="4"/>
  <c r="B387" i="4"/>
  <c r="B499" i="4"/>
  <c r="B541" i="4"/>
  <c r="B570" i="4"/>
  <c r="B523" i="4"/>
  <c r="B884" i="4"/>
  <c r="B513" i="4"/>
  <c r="B628" i="4"/>
  <c r="B323" i="4"/>
  <c r="B369" i="4"/>
  <c r="B422" i="4"/>
  <c r="B551" i="4"/>
  <c r="B698" i="4"/>
  <c r="B768" i="4"/>
  <c r="B838" i="4"/>
  <c r="B908" i="4"/>
  <c r="B992" i="4"/>
  <c r="B54" i="4"/>
  <c r="B282" i="4"/>
  <c r="B324" i="4"/>
  <c r="B356" i="4"/>
  <c r="B370" i="4"/>
  <c r="B409" i="4"/>
  <c r="B437" i="4"/>
  <c r="B451" i="4"/>
  <c r="B465" i="4"/>
  <c r="B479" i="4"/>
  <c r="B538" i="4"/>
  <c r="B552" i="4"/>
  <c r="B566" i="4"/>
  <c r="B587" i="4"/>
  <c r="B601" i="4"/>
  <c r="B629" i="4"/>
  <c r="B685" i="4"/>
  <c r="B699" i="4"/>
  <c r="B713" i="4"/>
  <c r="B741" i="4"/>
  <c r="B755" i="4"/>
  <c r="B769" i="4"/>
  <c r="B783" i="4"/>
  <c r="B797" i="4"/>
  <c r="B811" i="4"/>
  <c r="B825" i="4"/>
  <c r="B839" i="4"/>
  <c r="B867" i="4"/>
  <c r="B881" i="4"/>
  <c r="B909" i="4"/>
  <c r="B923" i="4"/>
  <c r="B951" i="4"/>
  <c r="B965" i="4"/>
  <c r="B993" i="4"/>
  <c r="B1007" i="4"/>
  <c r="B1021" i="4"/>
  <c r="B39" i="4"/>
  <c r="B355" i="4"/>
  <c r="B408" i="4"/>
  <c r="B478" i="4"/>
  <c r="B565" i="4"/>
  <c r="B712" i="4"/>
  <c r="B754" i="4"/>
  <c r="B796" i="4"/>
  <c r="B866" i="4"/>
  <c r="B922" i="4"/>
  <c r="B950" i="4"/>
  <c r="B1020" i="4"/>
  <c r="B40" i="4"/>
  <c r="B452" i="4"/>
  <c r="B480" i="4"/>
  <c r="B510" i="4"/>
  <c r="B525" i="4"/>
  <c r="B539" i="4"/>
  <c r="B553" i="4"/>
  <c r="B567" i="4"/>
  <c r="B588" i="4"/>
  <c r="B602" i="4"/>
  <c r="B616" i="4"/>
  <c r="B630" i="4"/>
  <c r="B686" i="4"/>
  <c r="B700" i="4"/>
  <c r="B714" i="4"/>
  <c r="B728" i="4"/>
  <c r="B742" i="4"/>
  <c r="B770" i="4"/>
  <c r="B784" i="4"/>
  <c r="B798" i="4"/>
  <c r="B812" i="4"/>
  <c r="B826" i="4"/>
  <c r="B840" i="4"/>
  <c r="B854" i="4"/>
  <c r="B868" i="4"/>
  <c r="B882" i="4"/>
  <c r="B896" i="4"/>
  <c r="B910" i="4"/>
  <c r="B924" i="4"/>
  <c r="B938" i="4"/>
  <c r="B952" i="4"/>
  <c r="B966" i="4"/>
  <c r="B994" i="4"/>
  <c r="B1008" i="4"/>
  <c r="B1022" i="4"/>
  <c r="B1036" i="4"/>
  <c r="B494" i="4"/>
  <c r="B756" i="4"/>
  <c r="B464" i="4"/>
  <c r="B537" i="4"/>
  <c r="B684" i="4"/>
  <c r="B852" i="4"/>
  <c r="B1048" i="4"/>
  <c r="B25" i="4"/>
  <c r="B296" i="4"/>
  <c r="B41" i="4"/>
  <c r="B283" i="4"/>
  <c r="B339" i="4"/>
  <c r="B56" i="4"/>
  <c r="B298" i="4"/>
  <c r="B386" i="4"/>
  <c r="B439" i="4"/>
  <c r="B526" i="4"/>
  <c r="B589" i="4"/>
  <c r="B603" i="4"/>
  <c r="B617" i="4"/>
  <c r="B631" i="4"/>
  <c r="B687" i="4"/>
  <c r="B701" i="4"/>
  <c r="B715" i="4"/>
  <c r="B729" i="4"/>
  <c r="B743" i="4"/>
  <c r="B771" i="4"/>
  <c r="B785" i="4"/>
  <c r="B799" i="4"/>
  <c r="B813" i="4"/>
  <c r="B827" i="4"/>
  <c r="B841" i="4"/>
  <c r="B855" i="4"/>
  <c r="B869" i="4"/>
  <c r="B883" i="4"/>
  <c r="B897" i="4"/>
  <c r="B911" i="4"/>
  <c r="B925" i="4"/>
  <c r="B953" i="4"/>
  <c r="B967" i="4"/>
  <c r="B995" i="4"/>
  <c r="B1009" i="4"/>
  <c r="B1023" i="4"/>
  <c r="B495" i="4"/>
  <c r="B540" i="4"/>
  <c r="B757" i="4"/>
  <c r="B10" i="4"/>
  <c r="B337" i="4"/>
  <c r="B509" i="4"/>
  <c r="B586" i="4"/>
  <c r="B810" i="4"/>
  <c r="B936" i="4"/>
  <c r="B1006" i="4"/>
  <c r="B782" i="4"/>
  <c r="B12" i="4"/>
  <c r="B55" i="4"/>
  <c r="B325" i="4"/>
  <c r="B371" i="4"/>
  <c r="B438" i="4"/>
  <c r="B453" i="4"/>
  <c r="B467" i="4"/>
  <c r="B423" i="4"/>
  <c r="B496" i="4"/>
  <c r="B937" i="4"/>
  <c r="B295" i="4"/>
  <c r="B600" i="4"/>
  <c r="B740" i="4"/>
  <c r="B824" i="4"/>
  <c r="B894" i="4"/>
  <c r="B964" i="4"/>
  <c r="B410" i="4"/>
  <c r="B13" i="4"/>
  <c r="B42" i="4"/>
  <c r="B326" i="4"/>
  <c r="B340" i="4"/>
  <c r="B372" i="4"/>
  <c r="B411" i="4"/>
  <c r="B425" i="4"/>
  <c r="B481" i="4"/>
  <c r="B511" i="4"/>
  <c r="B554" i="4"/>
  <c r="B424" i="4"/>
  <c r="B498" i="4"/>
  <c r="B939" i="4"/>
  <c r="B426" i="4"/>
  <c r="B772" i="4"/>
  <c r="B828" i="4"/>
  <c r="B842" i="4"/>
  <c r="B870" i="4"/>
  <c r="B926" i="4"/>
  <c r="B940" i="4"/>
  <c r="B968" i="4"/>
  <c r="B1024" i="4"/>
  <c r="B1038" i="4"/>
  <c r="B856" i="4"/>
  <c r="B44" i="4"/>
  <c r="B300" i="4"/>
  <c r="B413" i="4"/>
  <c r="B427" i="4"/>
  <c r="B441" i="4"/>
  <c r="B455" i="4"/>
  <c r="B500" i="4"/>
  <c r="B619" i="4"/>
  <c r="B633" i="4"/>
  <c r="B717" i="4"/>
  <c r="B745" i="4"/>
  <c r="B773" i="4"/>
  <c r="B829" i="4"/>
  <c r="B843" i="4"/>
  <c r="B871" i="4"/>
  <c r="B927" i="4"/>
  <c r="B941" i="4"/>
  <c r="B1025" i="4"/>
  <c r="B1039" i="4"/>
  <c r="B388" i="4"/>
  <c r="B857" i="4"/>
  <c r="B916" i="4"/>
  <c r="B14" i="4"/>
  <c r="B632" i="4"/>
  <c r="B704" i="4"/>
  <c r="B760" i="4"/>
  <c r="B830" i="4"/>
  <c r="B900" i="4"/>
  <c r="B454" i="4"/>
  <c r="B289" i="4"/>
  <c r="B331" i="4"/>
  <c r="B416" i="4"/>
  <c r="B472" i="4"/>
  <c r="B503" i="4"/>
  <c r="B545" i="4"/>
  <c r="B692" i="4"/>
  <c r="B748" i="4"/>
  <c r="B804" i="4"/>
  <c r="B832" i="4"/>
  <c r="B888" i="4"/>
  <c r="B930" i="4"/>
  <c r="B944" i="4"/>
  <c r="B1000" i="4"/>
  <c r="B459" i="4"/>
  <c r="B473" i="4"/>
  <c r="B487" i="4"/>
  <c r="B504" i="4"/>
  <c r="B546" i="4"/>
  <c r="B560" i="4"/>
  <c r="B721" i="4"/>
  <c r="B735" i="4"/>
  <c r="B749" i="4"/>
  <c r="B791" i="4"/>
  <c r="B805" i="4"/>
  <c r="B833" i="4"/>
  <c r="B889" i="4"/>
  <c r="B903" i="4"/>
  <c r="B931" i="4"/>
  <c r="B1001" i="4"/>
  <c r="B18" i="4"/>
  <c r="B299" i="4"/>
  <c r="B483" i="4"/>
  <c r="B609" i="4"/>
  <c r="B777" i="4"/>
  <c r="B898" i="4"/>
  <c r="B29" i="4"/>
  <c r="B482" i="4"/>
  <c r="B618" i="4"/>
  <c r="B31" i="4"/>
  <c r="B529" i="4"/>
  <c r="B634" i="4"/>
  <c r="B690" i="4"/>
  <c r="B746" i="4"/>
  <c r="B788" i="4"/>
  <c r="B844" i="4"/>
  <c r="B886" i="4"/>
  <c r="B1012" i="4"/>
  <c r="B1040" i="4"/>
  <c r="B57" i="4"/>
  <c r="B389" i="4"/>
  <c r="B527" i="4"/>
  <c r="B954" i="4"/>
  <c r="B391" i="4"/>
  <c r="B444" i="4"/>
  <c r="B486" i="4"/>
  <c r="B608" i="4"/>
  <c r="B636" i="4"/>
  <c r="B678" i="4"/>
  <c r="B734" i="4"/>
  <c r="B790" i="4"/>
  <c r="B846" i="4"/>
  <c r="B902" i="4"/>
  <c r="B958" i="4"/>
  <c r="B48" i="4"/>
  <c r="B304" i="4"/>
  <c r="B350" i="4"/>
  <c r="B291" i="4"/>
  <c r="B19" i="4"/>
  <c r="B373" i="4"/>
  <c r="B484" i="4"/>
  <c r="B556" i="4"/>
  <c r="B688" i="4"/>
  <c r="B744" i="4"/>
  <c r="B899" i="4"/>
  <c r="B440" i="4"/>
  <c r="B604" i="4"/>
  <c r="B716" i="4"/>
  <c r="B428" i="4"/>
  <c r="B456" i="4"/>
  <c r="B732" i="4"/>
  <c r="B802" i="4"/>
  <c r="B858" i="4"/>
  <c r="B914" i="4"/>
  <c r="B942" i="4"/>
  <c r="B998" i="4"/>
  <c r="B606" i="4"/>
  <c r="B47" i="4"/>
  <c r="B317" i="4"/>
  <c r="B458" i="4"/>
  <c r="B594" i="4"/>
  <c r="B622" i="4"/>
  <c r="B706" i="4"/>
  <c r="B762" i="4"/>
  <c r="B818" i="4"/>
  <c r="B874" i="4"/>
  <c r="B1014" i="4"/>
  <c r="B343" i="4"/>
  <c r="B290" i="4"/>
  <c r="B327" i="4"/>
  <c r="B374" i="4"/>
  <c r="B557" i="4"/>
  <c r="B590" i="4"/>
  <c r="B689" i="4"/>
  <c r="B875" i="4"/>
  <c r="B996" i="4"/>
  <c r="B285" i="4"/>
  <c r="B412" i="4"/>
  <c r="B16" i="4"/>
  <c r="B442" i="4"/>
  <c r="B470" i="4"/>
  <c r="B515" i="4"/>
  <c r="B718" i="4"/>
  <c r="B774" i="4"/>
  <c r="B816" i="4"/>
  <c r="B872" i="4"/>
  <c r="B928" i="4"/>
  <c r="B956" i="4"/>
  <c r="B1026" i="4"/>
  <c r="B341" i="4"/>
  <c r="B800" i="4"/>
  <c r="B33" i="4"/>
  <c r="B303" i="4"/>
  <c r="B363" i="4"/>
  <c r="B430" i="4"/>
  <c r="B580" i="4"/>
  <c r="B720" i="4"/>
  <c r="B776" i="4"/>
  <c r="B1042" i="4"/>
  <c r="B328" i="4"/>
  <c r="B375" i="4"/>
  <c r="B445" i="4"/>
  <c r="B512" i="4"/>
  <c r="B591" i="4"/>
  <c r="B693" i="4"/>
  <c r="B814" i="4"/>
  <c r="B997" i="4"/>
  <c r="B3" i="4"/>
  <c r="B32" i="4"/>
  <c r="B691" i="4"/>
  <c r="B705" i="4"/>
  <c r="B719" i="4"/>
  <c r="B733" i="4"/>
  <c r="B747" i="4"/>
  <c r="B761" i="4"/>
  <c r="B775" i="4"/>
  <c r="B789" i="4"/>
  <c r="B803" i="4"/>
  <c r="B817" i="4"/>
  <c r="B831" i="4"/>
  <c r="B845" i="4"/>
  <c r="B859" i="4"/>
  <c r="B873" i="4"/>
  <c r="B887" i="4"/>
  <c r="B901" i="4"/>
  <c r="B915" i="4"/>
  <c r="B929" i="4"/>
  <c r="B943" i="4"/>
  <c r="B957" i="4"/>
  <c r="B999" i="4"/>
  <c r="B1013" i="4"/>
  <c r="B1027" i="4"/>
  <c r="B1041" i="4"/>
  <c r="B407" i="4"/>
  <c r="B530" i="4"/>
  <c r="B598" i="4"/>
  <c r="B319" i="4"/>
  <c r="B519" i="4"/>
  <c r="B320" i="4"/>
  <c r="B354" i="4"/>
  <c r="B471" i="4"/>
  <c r="B520" i="4"/>
  <c r="B736" i="4"/>
  <c r="B753" i="4"/>
  <c r="B506" i="4"/>
  <c r="B521" i="4"/>
  <c r="B536" i="4"/>
  <c r="B683" i="4"/>
  <c r="B737" i="4"/>
  <c r="B793" i="4"/>
  <c r="B891" i="4"/>
  <c r="B307" i="4"/>
  <c r="B443" i="4"/>
  <c r="B474" i="4"/>
  <c r="B491" i="4"/>
  <c r="B738" i="4"/>
  <c r="B794" i="4"/>
  <c r="B834" i="4"/>
  <c r="B892" i="4"/>
  <c r="B932" i="4"/>
  <c r="F12" i="8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H35" i="5"/>
  <c r="G35" i="5"/>
  <c r="B37" i="5"/>
  <c r="H37" i="5" s="1"/>
  <c r="B36" i="5"/>
  <c r="H36" i="5" s="1"/>
  <c r="B35" i="5"/>
  <c r="B34" i="5"/>
  <c r="G34" i="5" s="1"/>
  <c r="B33" i="5"/>
  <c r="G33" i="5" s="1"/>
  <c r="B32" i="5"/>
  <c r="H32" i="5" s="1"/>
  <c r="B31" i="5"/>
  <c r="H31" i="5" s="1"/>
  <c r="B30" i="5"/>
  <c r="G30" i="5" s="1"/>
  <c r="B29" i="5"/>
  <c r="H29" i="5" s="1"/>
  <c r="B28" i="5"/>
  <c r="G28" i="5" s="1"/>
  <c r="B27" i="5"/>
  <c r="G27" i="5" s="1"/>
  <c r="B26" i="5"/>
  <c r="H26" i="5" s="1"/>
  <c r="B25" i="5"/>
  <c r="H25" i="5" s="1"/>
  <c r="B24" i="5"/>
  <c r="H24" i="5" s="1"/>
  <c r="B23" i="5"/>
  <c r="H23" i="5" s="1"/>
  <c r="B22" i="5"/>
  <c r="H22" i="5" s="1"/>
  <c r="B21" i="5"/>
  <c r="H21" i="5" s="1"/>
  <c r="B20" i="5"/>
  <c r="H20" i="5" s="1"/>
  <c r="B19" i="5"/>
  <c r="H19" i="5" s="1"/>
  <c r="B18" i="5"/>
  <c r="H18" i="5" s="1"/>
  <c r="B17" i="5"/>
  <c r="H17" i="5" s="1"/>
  <c r="B16" i="5"/>
  <c r="G16" i="5" s="1"/>
  <c r="B15" i="5"/>
  <c r="H15" i="5" s="1"/>
  <c r="B14" i="5"/>
  <c r="G14" i="5" s="1"/>
  <c r="B13" i="5"/>
  <c r="G13" i="5" s="1"/>
  <c r="B12" i="5"/>
  <c r="H12" i="5" s="1"/>
  <c r="B11" i="5"/>
  <c r="H11" i="5" s="1"/>
  <c r="B10" i="5"/>
  <c r="H10" i="5" s="1"/>
  <c r="B9" i="5"/>
  <c r="H9" i="5" s="1"/>
  <c r="B8" i="5"/>
  <c r="H8" i="5" s="1"/>
  <c r="B7" i="5"/>
  <c r="G7" i="5" s="1"/>
  <c r="B6" i="5"/>
  <c r="H6" i="5" s="1"/>
  <c r="B5" i="5"/>
  <c r="G5" i="5" s="1"/>
  <c r="B4" i="5"/>
  <c r="H4" i="5" s="1"/>
  <c r="B3" i="5"/>
  <c r="H3" i="5" s="1"/>
  <c r="A6" i="5"/>
  <c r="A9" i="5"/>
  <c r="A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7" i="5"/>
  <c r="A5" i="5"/>
  <c r="A4" i="5"/>
  <c r="A3" i="5"/>
  <c r="A2" i="5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B2" i="5"/>
  <c r="H2" i="5" s="1"/>
  <c r="H7" i="5" l="1"/>
  <c r="G9" i="5"/>
  <c r="H13" i="5"/>
  <c r="G20" i="5"/>
  <c r="G21" i="5"/>
  <c r="H34" i="5"/>
  <c r="H33" i="5"/>
  <c r="G8" i="5"/>
  <c r="G19" i="5"/>
  <c r="G36" i="5"/>
  <c r="G37" i="5"/>
  <c r="H5" i="5"/>
  <c r="G6" i="5"/>
  <c r="G22" i="5"/>
  <c r="H27" i="5"/>
  <c r="G11" i="5"/>
  <c r="G23" i="5"/>
  <c r="G25" i="5"/>
  <c r="G12" i="5"/>
  <c r="G26" i="5"/>
  <c r="H14" i="5"/>
  <c r="G4" i="5"/>
  <c r="G18" i="5"/>
  <c r="G32" i="5"/>
  <c r="H28" i="5"/>
  <c r="H16" i="5"/>
  <c r="H30" i="5"/>
  <c r="G15" i="5"/>
  <c r="G29" i="5"/>
  <c r="G3" i="5"/>
  <c r="G10" i="5"/>
  <c r="G17" i="5"/>
  <c r="G24" i="5"/>
  <c r="G31" i="5"/>
  <c r="G2" i="5"/>
  <c r="J2" i="3" l="1"/>
  <c r="I2" i="3"/>
  <c r="H2" i="3"/>
  <c r="B78" i="6"/>
  <c r="Q78" i="6" s="1"/>
  <c r="B77" i="6"/>
  <c r="Q77" i="6" s="1"/>
  <c r="B76" i="6"/>
  <c r="Q76" i="6" s="1"/>
  <c r="B75" i="6"/>
  <c r="Q75" i="6" s="1"/>
  <c r="B74" i="6"/>
  <c r="Q74" i="6" s="1"/>
  <c r="B73" i="6"/>
  <c r="Q73" i="6" s="1"/>
  <c r="B72" i="6"/>
  <c r="Q72" i="6" s="1"/>
  <c r="B71" i="6"/>
  <c r="Q71" i="6" s="1"/>
  <c r="B70" i="6"/>
  <c r="Q70" i="6" s="1"/>
  <c r="B69" i="6"/>
  <c r="Q69" i="6" s="1"/>
  <c r="B68" i="6"/>
  <c r="Q68" i="6" s="1"/>
  <c r="B67" i="6"/>
  <c r="Q67" i="6" s="1"/>
  <c r="B66" i="6"/>
  <c r="Q66" i="6" s="1"/>
  <c r="B65" i="6"/>
  <c r="Q65" i="6" s="1"/>
  <c r="B64" i="6"/>
  <c r="Q64" i="6" s="1"/>
  <c r="B63" i="6"/>
  <c r="Q63" i="6" s="1"/>
  <c r="B62" i="6"/>
  <c r="Q62" i="6" s="1"/>
  <c r="B61" i="6"/>
  <c r="Q61" i="6" s="1"/>
  <c r="B60" i="6"/>
  <c r="Q60" i="6" s="1"/>
  <c r="B59" i="6"/>
  <c r="Q59" i="6" s="1"/>
  <c r="B58" i="6"/>
  <c r="Q58" i="6" s="1"/>
  <c r="B57" i="6"/>
  <c r="Q57" i="6" s="1"/>
  <c r="B56" i="6"/>
  <c r="Q56" i="6" s="1"/>
  <c r="B55" i="6"/>
  <c r="Q55" i="6" s="1"/>
  <c r="B54" i="6"/>
  <c r="Q54" i="6" s="1"/>
  <c r="B53" i="6"/>
  <c r="Q53" i="6" s="1"/>
  <c r="B52" i="6"/>
  <c r="Q52" i="6" s="1"/>
  <c r="B51" i="6"/>
  <c r="Q51" i="6" s="1"/>
  <c r="B50" i="6"/>
  <c r="Q50" i="6" s="1"/>
  <c r="B49" i="6"/>
  <c r="Q49" i="6" s="1"/>
  <c r="B48" i="6"/>
  <c r="Q48" i="6" s="1"/>
  <c r="B47" i="6"/>
  <c r="Q47" i="6" s="1"/>
  <c r="B46" i="6"/>
  <c r="Q46" i="6" s="1"/>
  <c r="B45" i="6"/>
  <c r="Q45" i="6" s="1"/>
  <c r="B44" i="6"/>
  <c r="Q44" i="6" s="1"/>
  <c r="B43" i="6"/>
  <c r="Q43" i="6" s="1"/>
  <c r="B42" i="6"/>
  <c r="Q42" i="6" s="1"/>
  <c r="B41" i="6"/>
  <c r="Q41" i="6" s="1"/>
  <c r="B40" i="6"/>
  <c r="Q40" i="6" s="1"/>
  <c r="B39" i="6"/>
  <c r="Q39" i="6" s="1"/>
  <c r="B38" i="6"/>
  <c r="Q38" i="6" s="1"/>
  <c r="B37" i="6"/>
  <c r="Q37" i="6" s="1"/>
  <c r="B36" i="6"/>
  <c r="Q36" i="6" s="1"/>
  <c r="B35" i="6"/>
  <c r="Q35" i="6" s="1"/>
  <c r="B34" i="6"/>
  <c r="Q34" i="6" s="1"/>
  <c r="B33" i="6"/>
  <c r="Q33" i="6" s="1"/>
  <c r="B32" i="6"/>
  <c r="Q32" i="6" s="1"/>
  <c r="B31" i="6"/>
  <c r="Q31" i="6" s="1"/>
  <c r="B30" i="6"/>
  <c r="Q30" i="6" s="1"/>
  <c r="B29" i="6"/>
  <c r="Q29" i="6" s="1"/>
  <c r="B28" i="6"/>
  <c r="Q28" i="6" s="1"/>
  <c r="B27" i="6"/>
  <c r="Q27" i="6" s="1"/>
  <c r="B26" i="6"/>
  <c r="Q26" i="6" s="1"/>
  <c r="B25" i="6"/>
  <c r="Q25" i="6" s="1"/>
  <c r="B24" i="6"/>
  <c r="Q24" i="6" s="1"/>
  <c r="B23" i="6"/>
  <c r="Q23" i="6" s="1"/>
  <c r="B22" i="6"/>
  <c r="Q22" i="6" s="1"/>
  <c r="B21" i="6"/>
  <c r="Q21" i="6" s="1"/>
  <c r="B20" i="6"/>
  <c r="Q20" i="6" s="1"/>
  <c r="B19" i="6"/>
  <c r="Q19" i="6" s="1"/>
  <c r="B18" i="6"/>
  <c r="Q18" i="6" s="1"/>
  <c r="B17" i="6"/>
  <c r="Q17" i="6" s="1"/>
  <c r="B16" i="6"/>
  <c r="Q16" i="6" s="1"/>
  <c r="B15" i="6"/>
  <c r="Q15" i="6" s="1"/>
  <c r="B14" i="6"/>
  <c r="Q14" i="6" s="1"/>
  <c r="B13" i="6"/>
  <c r="Q13" i="6" s="1"/>
  <c r="B12" i="6"/>
  <c r="Q12" i="6" s="1"/>
  <c r="B11" i="6"/>
  <c r="Q11" i="6" s="1"/>
  <c r="B10" i="6"/>
  <c r="Q10" i="6" s="1"/>
  <c r="B9" i="6"/>
  <c r="Q9" i="6" s="1"/>
  <c r="B8" i="6"/>
  <c r="Q8" i="6" s="1"/>
  <c r="B7" i="6"/>
  <c r="Q7" i="6" s="1"/>
  <c r="B6" i="6"/>
  <c r="Q6" i="6" s="1"/>
  <c r="B5" i="6"/>
  <c r="Q5" i="6" s="1"/>
  <c r="B4" i="6"/>
  <c r="Q4" i="6" s="1"/>
  <c r="B3" i="6"/>
  <c r="Q3" i="6" s="1"/>
  <c r="P2" i="6"/>
  <c r="B2" i="6" s="1"/>
  <c r="Q2" i="6" s="1"/>
  <c r="S42" i="6" l="1"/>
  <c r="R42" i="6"/>
  <c r="S43" i="6"/>
  <c r="R43" i="6"/>
  <c r="S14" i="6"/>
  <c r="R14" i="6"/>
  <c r="S15" i="6"/>
  <c r="R15" i="6"/>
  <c r="S31" i="6"/>
  <c r="R31" i="6"/>
  <c r="S46" i="6"/>
  <c r="R46" i="6"/>
  <c r="S62" i="6"/>
  <c r="R62" i="6"/>
  <c r="S78" i="6"/>
  <c r="R78" i="6"/>
  <c r="S11" i="6"/>
  <c r="R11" i="6"/>
  <c r="S75" i="6"/>
  <c r="R75" i="6"/>
  <c r="S76" i="6"/>
  <c r="R76" i="6"/>
  <c r="S16" i="6"/>
  <c r="R16" i="6"/>
  <c r="S32" i="6"/>
  <c r="R32" i="6"/>
  <c r="S47" i="6"/>
  <c r="R47" i="6"/>
  <c r="S63" i="6"/>
  <c r="R63" i="6"/>
  <c r="S45" i="6"/>
  <c r="R45" i="6"/>
  <c r="S3" i="6"/>
  <c r="R3" i="6"/>
  <c r="S17" i="6"/>
  <c r="R17" i="6"/>
  <c r="S33" i="6"/>
  <c r="R33" i="6"/>
  <c r="S48" i="6"/>
  <c r="R48" i="6"/>
  <c r="S64" i="6"/>
  <c r="R64" i="6"/>
  <c r="S18" i="6"/>
  <c r="R18" i="6"/>
  <c r="S34" i="6"/>
  <c r="R34" i="6"/>
  <c r="S65" i="6"/>
  <c r="R65" i="6"/>
  <c r="S74" i="6"/>
  <c r="R74" i="6"/>
  <c r="S59" i="6"/>
  <c r="R59" i="6"/>
  <c r="S60" i="6"/>
  <c r="R60" i="6"/>
  <c r="S30" i="6"/>
  <c r="R30" i="6"/>
  <c r="S49" i="6"/>
  <c r="R49" i="6"/>
  <c r="S5" i="6"/>
  <c r="R5" i="6"/>
  <c r="S19" i="6"/>
  <c r="R19" i="6"/>
  <c r="S35" i="6"/>
  <c r="R35" i="6"/>
  <c r="S50" i="6"/>
  <c r="R50" i="6"/>
  <c r="S66" i="6"/>
  <c r="R66" i="6"/>
  <c r="S6" i="6"/>
  <c r="R6" i="6"/>
  <c r="S20" i="6"/>
  <c r="R20" i="6"/>
  <c r="S51" i="6"/>
  <c r="R51" i="6"/>
  <c r="S67" i="6"/>
  <c r="R67" i="6"/>
  <c r="S13" i="6"/>
  <c r="R13" i="6"/>
  <c r="S7" i="6"/>
  <c r="R7" i="6"/>
  <c r="S21" i="6"/>
  <c r="R21" i="6"/>
  <c r="S36" i="6"/>
  <c r="R36" i="6"/>
  <c r="S52" i="6"/>
  <c r="R52" i="6"/>
  <c r="S68" i="6"/>
  <c r="R68" i="6"/>
  <c r="S44" i="6"/>
  <c r="R44" i="6"/>
  <c r="S8" i="6"/>
  <c r="R8" i="6"/>
  <c r="S22" i="6"/>
  <c r="R22" i="6"/>
  <c r="S37" i="6"/>
  <c r="R37" i="6"/>
  <c r="S53" i="6"/>
  <c r="R53" i="6"/>
  <c r="S69" i="6"/>
  <c r="R69" i="6"/>
  <c r="S77" i="6"/>
  <c r="R77" i="6"/>
  <c r="S4" i="6"/>
  <c r="R4" i="6"/>
  <c r="S9" i="6"/>
  <c r="R9" i="6"/>
  <c r="S23" i="6"/>
  <c r="R23" i="6"/>
  <c r="S38" i="6"/>
  <c r="R38" i="6"/>
  <c r="S54" i="6"/>
  <c r="R54" i="6"/>
  <c r="S70" i="6"/>
  <c r="R70" i="6"/>
  <c r="S12" i="6"/>
  <c r="R12" i="6"/>
  <c r="S24" i="6"/>
  <c r="R24" i="6"/>
  <c r="S39" i="6"/>
  <c r="R39" i="6"/>
  <c r="S55" i="6"/>
  <c r="R55" i="6"/>
  <c r="S71" i="6"/>
  <c r="R71" i="6"/>
  <c r="S58" i="6"/>
  <c r="R58" i="6"/>
  <c r="S61" i="6"/>
  <c r="R61" i="6"/>
  <c r="S25" i="6"/>
  <c r="R25" i="6"/>
  <c r="S40" i="6"/>
  <c r="R40" i="6"/>
  <c r="S56" i="6"/>
  <c r="R56" i="6"/>
  <c r="S72" i="6"/>
  <c r="R72" i="6"/>
  <c r="S27" i="6"/>
  <c r="R27" i="6"/>
  <c r="S28" i="6"/>
  <c r="R28" i="6"/>
  <c r="S29" i="6"/>
  <c r="R29" i="6"/>
  <c r="S10" i="6"/>
  <c r="R10" i="6"/>
  <c r="S26" i="6"/>
  <c r="R26" i="6"/>
  <c r="S41" i="6"/>
  <c r="R41" i="6"/>
  <c r="S57" i="6"/>
  <c r="R57" i="6"/>
  <c r="S73" i="6"/>
  <c r="R73" i="6"/>
  <c r="S2" i="6"/>
  <c r="R2" i="6"/>
  <c r="C6" i="2" l="1"/>
  <c r="C7" i="2"/>
  <c r="C8" i="2"/>
  <c r="C9" i="2"/>
  <c r="D16" i="1"/>
  <c r="D21" i="1" l="1"/>
  <c r="D33" i="1" l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3" i="8"/>
  <c r="F8" i="8"/>
  <c r="C5" i="8"/>
  <c r="G13" i="8" l="1"/>
  <c r="C17" i="8" l="1"/>
  <c r="C16" i="8"/>
  <c r="C15" i="8"/>
  <c r="C14" i="8"/>
  <c r="C13" i="8"/>
  <c r="C12" i="8"/>
  <c r="C11" i="8"/>
  <c r="C10" i="8"/>
  <c r="F9" i="8"/>
  <c r="C9" i="8"/>
  <c r="C8" i="8"/>
  <c r="F7" i="8"/>
  <c r="C7" i="8"/>
  <c r="C6" i="8"/>
  <c r="C4" i="8"/>
  <c r="C3" i="8"/>
  <c r="C2" i="8"/>
  <c r="H2" i="4"/>
  <c r="D2" i="1"/>
  <c r="N2" i="4" l="1"/>
  <c r="M2" i="4"/>
  <c r="O2" i="4" s="1"/>
  <c r="B2" i="4"/>
  <c r="F4" i="8"/>
  <c r="F2" i="8"/>
  <c r="G8" i="8"/>
  <c r="C18" i="8"/>
  <c r="F3" i="8"/>
  <c r="P2" i="4" l="1"/>
  <c r="K6" i="8"/>
  <c r="K5" i="8"/>
  <c r="K7" i="8"/>
  <c r="K4" i="8"/>
  <c r="K3" i="8"/>
  <c r="K2" i="8"/>
  <c r="K9" i="8"/>
  <c r="K10" i="8"/>
  <c r="K8" i="8"/>
  <c r="G7" i="8"/>
  <c r="K11" i="8" l="1"/>
</calcChain>
</file>

<file path=xl/sharedStrings.xml><?xml version="1.0" encoding="utf-8"?>
<sst xmlns="http://schemas.openxmlformats.org/spreadsheetml/2006/main" count="7293" uniqueCount="1746">
  <si>
    <t>Table Name</t>
  </si>
  <si>
    <t>Field</t>
  </si>
  <si>
    <t>Row Format?</t>
  </si>
  <si>
    <t>SQL Type</t>
  </si>
  <si>
    <t>Default</t>
  </si>
  <si>
    <t>Scope</t>
  </si>
  <si>
    <t>Description</t>
  </si>
  <si>
    <t>Remarks</t>
  </si>
  <si>
    <t>Audit Scope</t>
  </si>
  <si>
    <t>Sequence #3a - Create Tables/Primary Keys</t>
  </si>
  <si>
    <t>Sequence #3b - Create AUD Tables/Keys</t>
  </si>
  <si>
    <t>Sequence #3c - Alter AUD Field Nullable</t>
  </si>
  <si>
    <t>SERIAL</t>
  </si>
  <si>
    <t>NOT NULL</t>
  </si>
  <si>
    <t>AUTO_INCREMENT</t>
  </si>
  <si>
    <t>PHONE</t>
  </si>
  <si>
    <t>mobile_number</t>
  </si>
  <si>
    <t>DEFAULT NULL</t>
  </si>
  <si>
    <t>Mobile number of the user, will be used for authentication purposes (unique)</t>
  </si>
  <si>
    <t>ENTITY_NAME</t>
  </si>
  <si>
    <t>email_address</t>
  </si>
  <si>
    <t>Mail ID of the user, will be used for authentication purposes (unique)</t>
  </si>
  <si>
    <t>first_name</t>
  </si>
  <si>
    <t>First name of the user</t>
  </si>
  <si>
    <t>middle_name</t>
  </si>
  <si>
    <t>Middle name of the user</t>
  </si>
  <si>
    <t>last_name</t>
  </si>
  <si>
    <t>Last name of the user</t>
  </si>
  <si>
    <t>known_as</t>
  </si>
  <si>
    <t>DATE_TYPE</t>
  </si>
  <si>
    <t>date_of_birth</t>
  </si>
  <si>
    <t>CATEGORY_1</t>
  </si>
  <si>
    <t>gender</t>
  </si>
  <si>
    <t>ENTITY_SHORT_DESCRIPTION</t>
  </si>
  <si>
    <t>CODE_TEXT</t>
  </si>
  <si>
    <t>NULL</t>
  </si>
  <si>
    <t>zip_code</t>
  </si>
  <si>
    <t>Pincode of the user</t>
  </si>
  <si>
    <t>nationality</t>
  </si>
  <si>
    <t>Nationality of the user</t>
  </si>
  <si>
    <t>TIME_STAMP</t>
  </si>
  <si>
    <t>NULL DEFAULT NULL</t>
  </si>
  <si>
    <t>RESTRICTED_ENTITY</t>
  </si>
  <si>
    <t>LATLON</t>
  </si>
  <si>
    <t>latitude</t>
  </si>
  <si>
    <t>longitude</t>
  </si>
  <si>
    <t>dormant_flag</t>
  </si>
  <si>
    <t>Whether the account is dormant or not</t>
  </si>
  <si>
    <t>A-Active, D-Dormant, N-Pending OTP/Mail Verification, I-Inactive, B-Blacklisted</t>
  </si>
  <si>
    <t>OVERVIEW</t>
  </si>
  <si>
    <t>delisting_remarks</t>
  </si>
  <si>
    <t>All delisting notes with timestamp</t>
  </si>
  <si>
    <t>Y-Verified, N-Not Verified</t>
  </si>
  <si>
    <t>VERSION</t>
  </si>
  <si>
    <t>terms_of_use_accepted_version</t>
  </si>
  <si>
    <t>Version of accepted terms of use</t>
  </si>
  <si>
    <t>terms_of_use_accepted_on</t>
  </si>
  <si>
    <t>When was terms of use accepted</t>
  </si>
  <si>
    <t>privacy_consented_version</t>
  </si>
  <si>
    <t>Version of accepted privacy</t>
  </si>
  <si>
    <t>privacy_consented_on</t>
  </si>
  <si>
    <t>When was privacy consented</t>
  </si>
  <si>
    <t>CATEGORY_2</t>
  </si>
  <si>
    <t>URL</t>
  </si>
  <si>
    <t>media_file</t>
  </si>
  <si>
    <t>background_media_file</t>
  </si>
  <si>
    <t>URL of the background media file uploaded</t>
  </si>
  <si>
    <t>available_for_opportunities</t>
  </si>
  <si>
    <t>Y-Available (default), N-Not Available, X-Anonimized</t>
  </si>
  <si>
    <t>hide_phone_email</t>
  </si>
  <si>
    <t>Whether to hide the phone/email from home page or not</t>
  </si>
  <si>
    <t>email_last_active</t>
  </si>
  <si>
    <t>When last was email active and checked</t>
  </si>
  <si>
    <t>BLOB</t>
  </si>
  <si>
    <t>brief</t>
  </si>
  <si>
    <t>SMALL_DECIMAL_VALUES</t>
  </si>
  <si>
    <t>PAGE_KEY</t>
  </si>
  <si>
    <t>page_key</t>
  </si>
  <si>
    <t>profile_completion_percentage</t>
  </si>
  <si>
    <t>tags</t>
  </si>
  <si>
    <t>created_by</t>
  </si>
  <si>
    <t>Data created by</t>
  </si>
  <si>
    <t>created_timestamp</t>
  </si>
  <si>
    <t>When the data was created</t>
  </si>
  <si>
    <t>last_updated_by</t>
  </si>
  <si>
    <t>Data last updated by</t>
  </si>
  <si>
    <t>last_updated_timestamp</t>
  </si>
  <si>
    <t>When the data was last updated</t>
  </si>
  <si>
    <t>establishment_name</t>
  </si>
  <si>
    <t>valid_domain_names</t>
  </si>
  <si>
    <t>All valid domain names of the business for email @domain</t>
  </si>
  <si>
    <t>Calculated field, comma separated, not displayed to user</t>
  </si>
  <si>
    <t>category</t>
  </si>
  <si>
    <t>status</t>
  </si>
  <si>
    <t>offboarding_date</t>
  </si>
  <si>
    <t>Date of offboarding</t>
  </si>
  <si>
    <t>offboarding_remarks</t>
  </si>
  <si>
    <t>Remarks for onboarding/offboarding</t>
  </si>
  <si>
    <t>verified_by</t>
  </si>
  <si>
    <t>Login ID of the verifier of onboarding</t>
  </si>
  <si>
    <t>verified_on</t>
  </si>
  <si>
    <t>logo_file</t>
  </si>
  <si>
    <t>URL of the logo media file uploaded</t>
  </si>
  <si>
    <t>RANK</t>
  </si>
  <si>
    <t>access_valid_from</t>
  </si>
  <si>
    <t>Date from which access is valid</t>
  </si>
  <si>
    <t>access_valid_till</t>
  </si>
  <si>
    <t>Date till access is valid</t>
  </si>
  <si>
    <t>active_or_not</t>
  </si>
  <si>
    <t>Whether the access is valid or not</t>
  </si>
  <si>
    <t>A-Active, I-Inactive</t>
  </si>
  <si>
    <t>BRIEF</t>
  </si>
  <si>
    <t>device_id</t>
  </si>
  <si>
    <t>ip_address</t>
  </si>
  <si>
    <t>Name of the country</t>
  </si>
  <si>
    <t>state_name</t>
  </si>
  <si>
    <t>Name of the state</t>
  </si>
  <si>
    <t>DECIMAL_VALUES</t>
  </si>
  <si>
    <t>Name of the city</t>
  </si>
  <si>
    <t>system_parameters</t>
  </si>
  <si>
    <t>parameter_name</t>
  </si>
  <si>
    <t>System parameter name</t>
  </si>
  <si>
    <t>parameter_values</t>
  </si>
  <si>
    <t>Parameter value</t>
  </si>
  <si>
    <t>templates</t>
  </si>
  <si>
    <t>template_id</t>
  </si>
  <si>
    <t>ID of the template</t>
  </si>
  <si>
    <t>skills</t>
  </si>
  <si>
    <t>skill_id</t>
  </si>
  <si>
    <t>ID of the skill</t>
  </si>
  <si>
    <t>remarks</t>
  </si>
  <si>
    <t>title</t>
  </si>
  <si>
    <t>minimum_years_of_experience</t>
  </si>
  <si>
    <t>UNIQUE</t>
  </si>
  <si>
    <t>session_id</t>
  </si>
  <si>
    <t>content</t>
  </si>
  <si>
    <t>SMALL_UNITS</t>
  </si>
  <si>
    <t>work_history_id</t>
  </si>
  <si>
    <t>Title of the work</t>
  </si>
  <si>
    <t>worked_with</t>
  </si>
  <si>
    <t>With whom worked</t>
  </si>
  <si>
    <t>skills_worked</t>
  </si>
  <si>
    <t>worked_from</t>
  </si>
  <si>
    <t>Date from worked</t>
  </si>
  <si>
    <t>worked_till</t>
  </si>
  <si>
    <t>Date till worked</t>
  </si>
  <si>
    <t>summary_of_work</t>
  </si>
  <si>
    <t>Short summary of work performed</t>
  </si>
  <si>
    <t>showcase_url</t>
  </si>
  <si>
    <t>URL of the showcase</t>
  </si>
  <si>
    <t>INTEGRATION_REFERENCE</t>
  </si>
  <si>
    <t>applied_date</t>
  </si>
  <si>
    <t>saved_date</t>
  </si>
  <si>
    <t>offered_date</t>
  </si>
  <si>
    <t>offer_expiry_date</t>
  </si>
  <si>
    <t>offer_accepted_date</t>
  </si>
  <si>
    <t>application_remarks</t>
  </si>
  <si>
    <t>onboarded_date</t>
  </si>
  <si>
    <t>Date of onboarding</t>
  </si>
  <si>
    <t>completed_date</t>
  </si>
  <si>
    <t>Date of completing the assignment</t>
  </si>
  <si>
    <t>offboarded_date</t>
  </si>
  <si>
    <t>offboarding_status</t>
  </si>
  <si>
    <t>Status of offboarding</t>
  </si>
  <si>
    <t>feedback</t>
  </si>
  <si>
    <t>notification_status</t>
  </si>
  <si>
    <t>UNITS</t>
  </si>
  <si>
    <t>subject</t>
  </si>
  <si>
    <t>notifications</t>
  </si>
  <si>
    <t>notification_id</t>
  </si>
  <si>
    <t>Primary key field for notification</t>
  </si>
  <si>
    <t>notification_value</t>
  </si>
  <si>
    <t>call_to_action_url</t>
  </si>
  <si>
    <t>Status of notification</t>
  </si>
  <si>
    <t>R-Read, U-Unread, D-Deleted</t>
  </si>
  <si>
    <t>read_timestamp</t>
  </si>
  <si>
    <t>When was the notification read/deleted/unread</t>
  </si>
  <si>
    <t>Invoice number</t>
  </si>
  <si>
    <t>verification_status</t>
  </si>
  <si>
    <t>Status of verification</t>
  </si>
  <si>
    <t>Account number</t>
  </si>
  <si>
    <t>message</t>
  </si>
  <si>
    <t>url</t>
  </si>
  <si>
    <t>frequency</t>
  </si>
  <si>
    <t>response_text</t>
  </si>
  <si>
    <t>address</t>
  </si>
  <si>
    <t>Address</t>
  </si>
  <si>
    <t>city</t>
  </si>
  <si>
    <t>City</t>
  </si>
  <si>
    <t>state</t>
  </si>
  <si>
    <t>State</t>
  </si>
  <si>
    <t>access_id</t>
  </si>
  <si>
    <t>valid_till</t>
  </si>
  <si>
    <t>level_of_education</t>
  </si>
  <si>
    <t>Level of education</t>
  </si>
  <si>
    <t>S-School, D-Diploma, B-Bachelors, M-Masters, P-Doctorate</t>
  </si>
  <si>
    <t>mode_of_education</t>
  </si>
  <si>
    <t>Mode of education</t>
  </si>
  <si>
    <t>F-Full Time, P-Part Time, D-Distant Education</t>
  </si>
  <si>
    <t>university_name</t>
  </si>
  <si>
    <t>Name of the university</t>
  </si>
  <si>
    <t>name_of_degree</t>
  </si>
  <si>
    <t>Name of degree</t>
  </si>
  <si>
    <t>PERIOD_YM</t>
  </si>
  <si>
    <t>certified_when</t>
  </si>
  <si>
    <t>When was the certificate issued</t>
  </si>
  <si>
    <t>joined_when</t>
  </si>
  <si>
    <t>Date of joining the institute</t>
  </si>
  <si>
    <t>P-Pending, S-Successfully Verified, F-Failed Verification, U-Unverifiable</t>
  </si>
  <si>
    <t>document_url</t>
  </si>
  <si>
    <t>URL of the education document</t>
  </si>
  <si>
    <t>log_id</t>
  </si>
  <si>
    <t>timestamp</t>
  </si>
  <si>
    <t>Timestamp when the API call was made</t>
  </si>
  <si>
    <t>type</t>
  </si>
  <si>
    <t>Type of the call, free text</t>
  </si>
  <si>
    <t>GET, POST, PUT, DELETE</t>
  </si>
  <si>
    <t>payload</t>
  </si>
  <si>
    <t>Payload of the API call</t>
  </si>
  <si>
    <t>URL of the API soure</t>
  </si>
  <si>
    <t>ID of the device calling the API</t>
  </si>
  <si>
    <t>IP address from where API is called</t>
  </si>
  <si>
    <t>message_type</t>
  </si>
  <si>
    <t>Type of message</t>
  </si>
  <si>
    <t>number_of_views</t>
  </si>
  <si>
    <t>DURATION</t>
  </si>
  <si>
    <t>transaction_id</t>
  </si>
  <si>
    <t>touch_points</t>
  </si>
  <si>
    <t>touch_id</t>
  </si>
  <si>
    <t>ID of the touch point</t>
  </si>
  <si>
    <t>Subject of the touch point</t>
  </si>
  <si>
    <t>message_body</t>
  </si>
  <si>
    <t>Body of the message</t>
  </si>
  <si>
    <t>reference_data</t>
  </si>
  <si>
    <t>Reference data</t>
  </si>
  <si>
    <t>Template ID from VLT etc.</t>
  </si>
  <si>
    <t>job_id</t>
  </si>
  <si>
    <t>Job ID</t>
  </si>
  <si>
    <t>Status of the job</t>
  </si>
  <si>
    <t>resume_url</t>
  </si>
  <si>
    <t>note_id</t>
  </si>
  <si>
    <t>notes</t>
  </si>
  <si>
    <t>note</t>
  </si>
  <si>
    <t># Usage</t>
  </si>
  <si>
    <t>MEDIUMBLOB</t>
  </si>
  <si>
    <t>Blob field</t>
  </si>
  <si>
    <t>VARCHAR(1024)</t>
  </si>
  <si>
    <t>Brief description</t>
  </si>
  <si>
    <t>VARCHAR(1)</t>
  </si>
  <si>
    <t>Single character category fields</t>
  </si>
  <si>
    <t>VARCHAR(2)</t>
  </si>
  <si>
    <t>VARCHAR(6)</t>
  </si>
  <si>
    <t>Pin code, file extension</t>
  </si>
  <si>
    <t>DATE</t>
  </si>
  <si>
    <t>Date field</t>
  </si>
  <si>
    <t>DOUBLE(13,3)</t>
  </si>
  <si>
    <t>Price of the commodity in local currency</t>
  </si>
  <si>
    <t>DETAILED_OVERVIEW</t>
  </si>
  <si>
    <t>LONGTEXT</t>
  </si>
  <si>
    <t>Overview details</t>
  </si>
  <si>
    <t>TIME</t>
  </si>
  <si>
    <t>Duration data in hour, minute, second</t>
  </si>
  <si>
    <t>VARCHAR(128)</t>
  </si>
  <si>
    <t>Name of entities</t>
  </si>
  <si>
    <t>VARCHAR(256)</t>
  </si>
  <si>
    <t>Short description values</t>
  </si>
  <si>
    <t>VARCHAR(32)</t>
  </si>
  <si>
    <t>Payment gateway status, mode of payment</t>
  </si>
  <si>
    <t>DOUBLE(9,6)</t>
  </si>
  <si>
    <t>Latitude, longitude</t>
  </si>
  <si>
    <t>NOSQL</t>
  </si>
  <si>
    <t>NoSQL - no type</t>
  </si>
  <si>
    <t>TEXT</t>
  </si>
  <si>
    <t>Overview summary</t>
  </si>
  <si>
    <t>VARCHAR(512)</t>
  </si>
  <si>
    <t>Page key for SEO</t>
  </si>
  <si>
    <t>Period day in YYYYMM format</t>
  </si>
  <si>
    <t>Phone number</t>
  </si>
  <si>
    <t>POINTS</t>
  </si>
  <si>
    <t>SMALLINT</t>
  </si>
  <si>
    <t>Points for gamification</t>
  </si>
  <si>
    <t>DOUBLE(2,1)</t>
  </si>
  <si>
    <t>Rating and ranking of stakeholders</t>
  </si>
  <si>
    <t>ID proof data</t>
  </si>
  <si>
    <t>BIGINT UNSIGNED</t>
  </si>
  <si>
    <t>Running serial number</t>
  </si>
  <si>
    <t>DOUBLE(5,2)</t>
  </si>
  <si>
    <t>Small decimal values</t>
  </si>
  <si>
    <t>SMALLINT UNSIGNED</t>
  </si>
  <si>
    <t>Unsigned number for smaller units</t>
  </si>
  <si>
    <t>TIMESTAMP</t>
  </si>
  <si>
    <t>Time stamp with date, month, year and time</t>
  </si>
  <si>
    <t>INT UNSIGNED</t>
  </si>
  <si>
    <t>Measured units</t>
  </si>
  <si>
    <t>URL for documents/pages</t>
  </si>
  <si>
    <t>UUID</t>
  </si>
  <si>
    <t>VARCHAR(64)</t>
  </si>
  <si>
    <t>UUID type</t>
  </si>
  <si>
    <t>VARCHAR(8)</t>
  </si>
  <si>
    <t>Version number</t>
  </si>
  <si>
    <r>
      <rPr>
        <sz val="13"/>
        <color theme="1"/>
        <rFont val="Inherit"/>
      </rPr>
      <t>SET</t>
    </r>
    <r>
      <rPr>
        <sz val="13"/>
        <color rgb="FF303336"/>
        <rFont val="Inherit"/>
      </rPr>
      <t xml:space="preserve"> global innodb_file_format = BARRACUDA;</t>
    </r>
  </si>
  <si>
    <t>SET global innodb_large_prefix = ON;</t>
  </si>
  <si>
    <t>SET lower_case_table_names = 1;</t>
  </si>
  <si>
    <t>SET explicit_defaults_for_timestamp = 1;</t>
  </si>
  <si>
    <t>DB Type</t>
  </si>
  <si>
    <t>Tables (Sort Ascending)</t>
  </si>
  <si>
    <t>Type</t>
  </si>
  <si>
    <t>Log</t>
  </si>
  <si>
    <t>Sequence #2a - Drop Tables</t>
  </si>
  <si>
    <t>Sequence #2b - Drop Audit Tables</t>
  </si>
  <si>
    <t># Entries In DD</t>
  </si>
  <si>
    <t>NoSQL</t>
  </si>
  <si>
    <t>TABLE</t>
  </si>
  <si>
    <t>StaticData</t>
  </si>
  <si>
    <t>NA</t>
  </si>
  <si>
    <t>SQL</t>
  </si>
  <si>
    <t>JobManagement</t>
  </si>
  <si>
    <t>CandidateEngagement</t>
  </si>
  <si>
    <t>UserManagement</t>
  </si>
  <si>
    <t>SystemControl</t>
  </si>
  <si>
    <t>Index Name</t>
  </si>
  <si>
    <t>Sequence #1b - Drop Index</t>
  </si>
  <si>
    <t>Sequence #3b - Create Index</t>
  </si>
  <si>
    <t>Identifier Length (&lt;64)</t>
  </si>
  <si>
    <t>Constraint Name (Optional)</t>
  </si>
  <si>
    <t>Field … 2</t>
  </si>
  <si>
    <t>Field … 3</t>
  </si>
  <si>
    <t>Field … 4</t>
  </si>
  <si>
    <t>Field … 5</t>
  </si>
  <si>
    <t>Foreign Table</t>
  </si>
  <si>
    <t>Foreign Field</t>
  </si>
  <si>
    <t>Foreign Field … 2</t>
  </si>
  <si>
    <t>Foreign Field … 3</t>
  </si>
  <si>
    <t>Foreign Field … 4</t>
  </si>
  <si>
    <t>Foreign Field … 5</t>
  </si>
  <si>
    <t>Constraint Name</t>
  </si>
  <si>
    <t>Revised Constraint Name</t>
  </si>
  <si>
    <t>Sequence #1a - Drop Constraints</t>
  </si>
  <si>
    <t>Sequence #4 - Create Constraints</t>
  </si>
  <si>
    <t>Schema</t>
  </si>
  <si>
    <t>DEFAULT UUID()</t>
  </si>
  <si>
    <t>event</t>
  </si>
  <si>
    <t>ID of the log</t>
  </si>
  <si>
    <t>Name</t>
  </si>
  <si>
    <t>Method</t>
  </si>
  <si>
    <t>Sample Usage</t>
  </si>
  <si>
    <t>#</t>
  </si>
  <si>
    <t>Purpose of Origin</t>
  </si>
  <si>
    <t>Static Data</t>
  </si>
  <si>
    <t>System</t>
  </si>
  <si>
    <t>Transactions</t>
  </si>
  <si>
    <t>Total</t>
  </si>
  <si>
    <t>Tables</t>
  </si>
  <si>
    <t>Fields</t>
  </si>
  <si>
    <t>Foreign Key Constraints</t>
  </si>
  <si>
    <t>Table Type</t>
  </si>
  <si>
    <t xml:space="preserve"> </t>
  </si>
  <si>
    <t>GDPR Special</t>
  </si>
  <si>
    <t>DSaaS.ai Type</t>
  </si>
  <si>
    <t>VARCHAR(4)</t>
  </si>
  <si>
    <t>PERIOD_HM</t>
  </si>
  <si>
    <t>Period in HHMM format</t>
  </si>
  <si>
    <t>JOB_NUMBER</t>
  </si>
  <si>
    <t>LONG_URL</t>
  </si>
  <si>
    <t>Long URL for documents/pages</t>
  </si>
  <si>
    <t>Double character category fields</t>
  </si>
  <si>
    <t>hummingbird</t>
  </si>
  <si>
    <t>users</t>
  </si>
  <si>
    <t>user_id</t>
  </si>
  <si>
    <t>encrypted_password</t>
  </si>
  <si>
    <t>ID of the user</t>
  </si>
  <si>
    <t>eMail address of the user</t>
  </si>
  <si>
    <t>Mobile number of the user</t>
  </si>
  <si>
    <t>Encrypted password</t>
  </si>
  <si>
    <t>Status of the user</t>
  </si>
  <si>
    <t>last_active</t>
  </si>
  <si>
    <t>When was the user last active</t>
  </si>
  <si>
    <t>access</t>
  </si>
  <si>
    <t>Modules that the user have access</t>
  </si>
  <si>
    <t>C-Candidates, E-Enterprises, B-Both</t>
  </si>
  <si>
    <t>user_event_logs</t>
  </si>
  <si>
    <t>login_attempts</t>
  </si>
  <si>
    <t>Number of failed attempts to login</t>
  </si>
  <si>
    <t>Reset to 0 after every successful login</t>
  </si>
  <si>
    <t>demo</t>
  </si>
  <si>
    <t>test</t>
  </si>
  <si>
    <t>develop</t>
  </si>
  <si>
    <t>live</t>
  </si>
  <si>
    <t>ALTER DATABASE &lt;schema&gt; CHARACTER SET = utf8mb4 COLLATE = utf8mb4_unicode_ci;</t>
  </si>
  <si>
    <t>Database</t>
  </si>
  <si>
    <t>Schemas</t>
  </si>
  <si>
    <t>authentication</t>
  </si>
  <si>
    <t>U-Unverified, A-Active, I-Inactive, Y-Anonymised, W-Wiped, B-Blocked, X-Blacklisted</t>
  </si>
  <si>
    <t>candidates</t>
  </si>
  <si>
    <t>candidate_id</t>
  </si>
  <si>
    <t>Login ID of the candidate</t>
  </si>
  <si>
    <t>alternate_mobile_number</t>
  </si>
  <si>
    <t>alternate_email_address</t>
  </si>
  <si>
    <t>Alternate mail ID of the user, can be used for authentication purposes (unique)</t>
  </si>
  <si>
    <t>email_address_for_access</t>
  </si>
  <si>
    <t>P-Primary, A-Alternate</t>
  </si>
  <si>
    <t>mobile_number_for_access</t>
  </si>
  <si>
    <t>profile_title</t>
  </si>
  <si>
    <t>Title of the profile of the candidate</t>
  </si>
  <si>
    <t>How the candidate is known in the public</t>
  </si>
  <si>
    <t>Address of the user</t>
  </si>
  <si>
    <t>country</t>
  </si>
  <si>
    <t>Latitude of address of the candidates</t>
  </si>
  <si>
    <t>Longitude of address of the candidates</t>
  </si>
  <si>
    <t>Linked to countries</t>
  </si>
  <si>
    <t>ethnicity</t>
  </si>
  <si>
    <t>Ethnicity of the user</t>
  </si>
  <si>
    <t>Date of birth of the candidate</t>
  </si>
  <si>
    <t>Gender of the candidate</t>
  </si>
  <si>
    <t>male, female, transgender, gender neutral, non-binary, agender, pangender, genderqueer, two-spirit, third gender, all, combination of these, none, prefer not to say</t>
  </si>
  <si>
    <t>workplace_preference</t>
  </si>
  <si>
    <t>work_type_preference</t>
  </si>
  <si>
    <t>FT-Full Time, PT-Part Time, FL-Contract/Freelance, IN-Internship, OT-Others</t>
  </si>
  <si>
    <t>verified_candidate</t>
  </si>
  <si>
    <t>Whether the candidate is verified or not (PAN, GST, Bank A/C)</t>
  </si>
  <si>
    <t>rate_per_hour</t>
  </si>
  <si>
    <t>Rate per hour</t>
  </si>
  <si>
    <t>currency</t>
  </si>
  <si>
    <t>Currency code in SWIFT format</t>
  </si>
  <si>
    <t>overall_years_of_experience</t>
  </si>
  <si>
    <t>Years of overall experience</t>
  </si>
  <si>
    <t>URL of the media file uploaded for profile picture or video</t>
  </si>
  <si>
    <t>Whether the candidate is available while searched via skill</t>
  </si>
  <si>
    <t>&lt;Blank&gt;-Do Not Hide Any, P-Hide Phone, E-Hide eMail, B-Hide Both, X-Anonymized</t>
  </si>
  <si>
    <t>Short brief about the candidate</t>
  </si>
  <si>
    <t>portfolio_url_1</t>
  </si>
  <si>
    <t>Portfolio URL of the website of the candidate</t>
  </si>
  <si>
    <t>portfolio_url_2</t>
  </si>
  <si>
    <t>portfolio_url_3</t>
  </si>
  <si>
    <t>portfolio_url_4</t>
  </si>
  <si>
    <t>Page key for the candidate</t>
  </si>
  <si>
    <t>Profile completion percentage of the candidate</t>
  </si>
  <si>
    <t>notification_key</t>
  </si>
  <si>
    <t>Notification key for the candidate</t>
  </si>
  <si>
    <t>import_source_candidate_id</t>
  </si>
  <si>
    <t>ID of the candidate in the source from where it is imported</t>
  </si>
  <si>
    <t>import_source</t>
  </si>
  <si>
    <t>Source of import</t>
  </si>
  <si>
    <t>import_text</t>
  </si>
  <si>
    <t>Text dump of import record</t>
  </si>
  <si>
    <t>import_when_converted</t>
  </si>
  <si>
    <t>When was the import candidate converted as registered</t>
  </si>
  <si>
    <t>NULL for not converted</t>
  </si>
  <si>
    <t>sync_status</t>
  </si>
  <si>
    <t>Status of sync with NOSQL database</t>
  </si>
  <si>
    <t>skill_data</t>
  </si>
  <si>
    <t>Skill JSON of the candidate</t>
  </si>
  <si>
    <t>email_alert</t>
  </si>
  <si>
    <t>Frequency to send email alerts</t>
  </si>
  <si>
    <t>D-Daily, W-Weekly (default), M-Monthly, N-Do not send</t>
  </si>
  <si>
    <t>sms_alert</t>
  </si>
  <si>
    <t>Frequency to send SMS alerts</t>
  </si>
  <si>
    <t>origin</t>
  </si>
  <si>
    <t>Origin from where the candidate came in</t>
  </si>
  <si>
    <t>P-Platform, J-Job Board, I-Invite, R-Career Portal</t>
  </si>
  <si>
    <t>source_enterprise_id</t>
  </si>
  <si>
    <t>ID of the enterprise to which the candidate belongs as priority talent</t>
  </si>
  <si>
    <t>Blank if not a priority candidate in any enterprise</t>
  </si>
  <si>
    <t>unbind_request_status</t>
  </si>
  <si>
    <t>Status the unbind request</t>
  </si>
  <si>
    <t>P-Pending, A - Accepted, R - Rejected, S-Auto Approved</t>
  </si>
  <si>
    <t>unbind_requested_on</t>
  </si>
  <si>
    <t>Date of the unbind request</t>
  </si>
  <si>
    <t>region</t>
  </si>
  <si>
    <t>Region of the user according to GDPR</t>
  </si>
  <si>
    <t>GDPR, ROW etc.</t>
  </si>
  <si>
    <t>accessibility</t>
  </si>
  <si>
    <t>Whether the candidate has enabled accessibility or not</t>
  </si>
  <si>
    <t>Y-Enabled, N-Not Enabled</t>
  </si>
  <si>
    <t>neuro_classification</t>
  </si>
  <si>
    <t>Whether the candidate has specified to browse only neurodistinct jobs or only neurotypical jobs</t>
  </si>
  <si>
    <t>ND-Neurodistinct Only, NT-Neurotypical Only</t>
  </si>
  <si>
    <t>bionic_reading_configuration</t>
  </si>
  <si>
    <t>Configurations stored for bionic reading</t>
  </si>
  <si>
    <t>military_status</t>
  </si>
  <si>
    <t>Military status of the candidate</t>
  </si>
  <si>
    <t>wage_expectation_category</t>
  </si>
  <si>
    <t>Wage expectation category of the candidate</t>
  </si>
  <si>
    <t>HR-Hourly, DA-Daily, WK-Weekly, FN-Fortnightly, MN-Monthly, QA-Quarterly, HY-Half-Yearly, AL-Annually, EP-End of Project</t>
  </si>
  <si>
    <t>shift_start_time</t>
  </si>
  <si>
    <t>Preferred shift start time of the candidate</t>
  </si>
  <si>
    <t>shift_end_time</t>
  </si>
  <si>
    <t>Preferred shift end time of the candidate</t>
  </si>
  <si>
    <t>shift_timezone</t>
  </si>
  <si>
    <t>Timezone of the candidate</t>
  </si>
  <si>
    <t>default_screening_responses</t>
  </si>
  <si>
    <t>Default screening responses</t>
  </si>
  <si>
    <t>Title of the candidate in the resume context</t>
  </si>
  <si>
    <t>Physical path of resume file</t>
  </si>
  <si>
    <t>job_imports</t>
  </si>
  <si>
    <t>ID of the job</t>
  </si>
  <si>
    <t>imported_raw_data</t>
  </si>
  <si>
    <t>Raw data as imported from source</t>
  </si>
  <si>
    <t>Date and time of import</t>
  </si>
  <si>
    <t>system_logs</t>
  </si>
  <si>
    <t>api_type</t>
  </si>
  <si>
    <t>log_type</t>
  </si>
  <si>
    <t>Type of log</t>
  </si>
  <si>
    <t>DEBUG, API</t>
  </si>
  <si>
    <t>device_version</t>
  </si>
  <si>
    <t>Version of the device</t>
  </si>
  <si>
    <t>Candidate ID of the person from whom API is called</t>
  </si>
  <si>
    <t>enterprise_id</t>
  </si>
  <si>
    <t>access_logs</t>
  </si>
  <si>
    <t>Candidate ID of the person for whom log is created</t>
  </si>
  <si>
    <t>date</t>
  </si>
  <si>
    <t>Date (UTC)</t>
  </si>
  <si>
    <t>Event</t>
  </si>
  <si>
    <t>result</t>
  </si>
  <si>
    <t>Result</t>
  </si>
  <si>
    <t>IP</t>
  </si>
  <si>
    <t>device</t>
  </si>
  <si>
    <t>Device</t>
  </si>
  <si>
    <t>location</t>
  </si>
  <si>
    <t>Location</t>
  </si>
  <si>
    <t>bean_bag_consumers</t>
  </si>
  <si>
    <t>consumer_id</t>
  </si>
  <si>
    <t>ID of the consumer</t>
  </si>
  <si>
    <t>Enterprise ID when used in DSaaS.ai</t>
  </si>
  <si>
    <t>name</t>
  </si>
  <si>
    <t>Name of the consumer</t>
  </si>
  <si>
    <t>api_access_key</t>
  </si>
  <si>
    <t>Access key of the consumer for API</t>
  </si>
  <si>
    <t>mode</t>
  </si>
  <si>
    <t>Mode of consumer operation</t>
  </si>
  <si>
    <t>T-Test, L-Live</t>
  </si>
  <si>
    <t>bean_bag_job_boards</t>
  </si>
  <si>
    <t>job_board_id</t>
  </si>
  <si>
    <t>ID for the job board</t>
  </si>
  <si>
    <t>Name of the job board</t>
  </si>
  <si>
    <t>board_type</t>
  </si>
  <si>
    <t>Type of job board</t>
  </si>
  <si>
    <t>X-XML, A-API</t>
  </si>
  <si>
    <t>When was the job board created</t>
  </si>
  <si>
    <t>When was the job board last updated</t>
  </si>
  <si>
    <t>bean_bag_job_board_accesses</t>
  </si>
  <si>
    <t>ID of the access</t>
  </si>
  <si>
    <t>ID of the job board</t>
  </si>
  <si>
    <t>user_name</t>
  </si>
  <si>
    <t>User name to login to job board</t>
  </si>
  <si>
    <t>password</t>
  </si>
  <si>
    <t>Password for the job board</t>
  </si>
  <si>
    <t>api_key</t>
  </si>
  <si>
    <t>API key for the job board</t>
  </si>
  <si>
    <t>job_limit</t>
  </si>
  <si>
    <t>Job limit for job board</t>
  </si>
  <si>
    <t>miscellaneous_1</t>
  </si>
  <si>
    <t>Miscellaneous field for job board access</t>
  </si>
  <si>
    <t>miscellaneous_2</t>
  </si>
  <si>
    <t>miscellaneous_3</t>
  </si>
  <si>
    <t>mode_of_operation</t>
  </si>
  <si>
    <t>Mode of integration operation</t>
  </si>
  <si>
    <t>R-Redirect, A-Apply</t>
  </si>
  <si>
    <t>default_s3_path</t>
  </si>
  <si>
    <t>Whether default S3 path is consumed or not</t>
  </si>
  <si>
    <t>&lt;blank&gt;/D-Default Path, C-Custom Path</t>
  </si>
  <si>
    <t>publish_path</t>
  </si>
  <si>
    <t>URL path of storage</t>
  </si>
  <si>
    <t>XML files etc.</t>
  </si>
  <si>
    <t>Status of the access</t>
  </si>
  <si>
    <t>bean_bag_job_logs</t>
  </si>
  <si>
    <t>job_title</t>
  </si>
  <si>
    <t>Title of the job</t>
  </si>
  <si>
    <t>job_identifier</t>
  </si>
  <si>
    <t>Identifier of the job</t>
  </si>
  <si>
    <t>job_identifier_minified</t>
  </si>
  <si>
    <t>Identifier of the job that is minified</t>
  </si>
  <si>
    <t>job_reference_number</t>
  </si>
  <si>
    <t>Reference number for the job</t>
  </si>
  <si>
    <t>Date/time till job is valid</t>
  </si>
  <si>
    <t>request_timestamp</t>
  </si>
  <si>
    <t>Date and time of the request</t>
  </si>
  <si>
    <t>request_payload</t>
  </si>
  <si>
    <t>Payload of the request</t>
  </si>
  <si>
    <t>response_payload</t>
  </si>
  <si>
    <t>Payload of the response</t>
  </si>
  <si>
    <t>Status of the request</t>
  </si>
  <si>
    <t>P-Pending, C-Posting Completed, R-Posting Rejected, I-Made Inactive</t>
  </si>
  <si>
    <t>When was the log last updated</t>
  </si>
  <si>
    <t>bean_bag_job_log_responses</t>
  </si>
  <si>
    <t>response_id</t>
  </si>
  <si>
    <t>ID of the response</t>
  </si>
  <si>
    <t>Mail ID of the user whose response is coming in</t>
  </si>
  <si>
    <t>replayed</t>
  </si>
  <si>
    <t>Status of the replay on consumer platform</t>
  </si>
  <si>
    <t>Y-Replayed, N-Not Replayed</t>
  </si>
  <si>
    <t>When was the response created</t>
  </si>
  <si>
    <t>grade</t>
  </si>
  <si>
    <t>Grade of degree</t>
  </si>
  <si>
    <t>expiring_on</t>
  </si>
  <si>
    <t>candidate_certifications</t>
  </si>
  <si>
    <t>issued_by</t>
  </si>
  <si>
    <t>skill_categories</t>
  </si>
  <si>
    <t>category_id</t>
  </si>
  <si>
    <t>ID of the category</t>
  </si>
  <si>
    <t>keyword</t>
  </si>
  <si>
    <t>Name of the category</t>
  </si>
  <si>
    <t>screening_questions</t>
  </si>
  <si>
    <t>Screening questions for the category</t>
  </si>
  <si>
    <t>profile_percentage_configuration</t>
  </si>
  <si>
    <t>Configuration for profile percentage completion</t>
  </si>
  <si>
    <t>skill_subcategories</t>
  </si>
  <si>
    <t>subcategory_id</t>
  </si>
  <si>
    <t>ID of the subcategory</t>
  </si>
  <si>
    <t>Name of the subcategory</t>
  </si>
  <si>
    <t>ID of the category to which this subcategory belongs</t>
  </si>
  <si>
    <t>Name of the skill</t>
  </si>
  <si>
    <t>aliases</t>
  </si>
  <si>
    <t>JSON of all aliases of the skill including this keyword</t>
  </si>
  <si>
    <t>ID of the subcategory to which this skill belongs</t>
  </si>
  <si>
    <t>parent_skill_id</t>
  </si>
  <si>
    <t>ID of the parent skill</t>
  </si>
  <si>
    <t>S-Skill, C-Certification, E-Education</t>
  </si>
  <si>
    <t>enterprises</t>
  </si>
  <si>
    <t>ID of the enterprise</t>
  </si>
  <si>
    <t>Name of the enterprise establishment</t>
  </si>
  <si>
    <t>mnemonic</t>
  </si>
  <si>
    <t>Mnemonic for the enterprise</t>
  </si>
  <si>
    <t>enterprise_unique_identifier</t>
  </si>
  <si>
    <t>Unique identifier for enteprise</t>
  </si>
  <si>
    <t>Used in integrations, e.g., credentialing</t>
  </si>
  <si>
    <t>domain_identifier_verification_initiated_on</t>
  </si>
  <si>
    <t>When was domain email verification initiated in SES</t>
  </si>
  <si>
    <t>domain_identifier_verified_on</t>
  </si>
  <si>
    <t>When was domain email verification completed in SES</t>
  </si>
  <si>
    <t>communication_email_address</t>
  </si>
  <si>
    <t>JSON of from email address list used for sending mails</t>
  </si>
  <si>
    <t>Keys (hiring, campaign, internal, default) and eMail address</t>
  </si>
  <si>
    <t>hours_per_day</t>
  </si>
  <si>
    <t>Number of hours per day</t>
  </si>
  <si>
    <t>days_per_week</t>
  </si>
  <si>
    <t>Number of days per week</t>
  </si>
  <si>
    <t>is_managed_service_provider</t>
  </si>
  <si>
    <t>Whether the enterprise is a managed service provider</t>
  </si>
  <si>
    <t>Y-Managed Service Provider, N-Not</t>
  </si>
  <si>
    <t>is_preq_user</t>
  </si>
  <si>
    <t>Whether the enterprise is enabled for preq or not</t>
  </si>
  <si>
    <t>Y-Enabled, N-Not Enabled (default)</t>
  </si>
  <si>
    <t>show_global_allocations</t>
  </si>
  <si>
    <t>Whether the enterprise is enabled to show global allocations</t>
  </si>
  <si>
    <t>Y-Show Global, N/&lt;null&gt;-Show Only Enterprise</t>
  </si>
  <si>
    <t>included_mandatory_fields</t>
  </si>
  <si>
    <t>Additional mandatory fields chosen by the enterprise</t>
  </si>
  <si>
    <t>While candidte applies</t>
  </si>
  <si>
    <t>Whether the enterprise account is active or not</t>
  </si>
  <si>
    <t>R-Registered, P-Pending Verification, A-Active, D-Dormant, O-Offboarded, R-Reported</t>
  </si>
  <si>
    <t>When was the enterprise onboarding verified</t>
  </si>
  <si>
    <t>exclusive_candidate_logo_file</t>
  </si>
  <si>
    <t>URL of the logo media file uploaded for exclusive candidates</t>
  </si>
  <si>
    <t>nav_bar_url_file</t>
  </si>
  <si>
    <t>URL of the navbar media file uploaded</t>
  </si>
  <si>
    <t>matching_configuration</t>
  </si>
  <si>
    <t>Configurations of the matching score for the enterprise</t>
  </si>
  <si>
    <t>priority_pool_boundary</t>
  </si>
  <si>
    <t>Whether the priority pool is shared with the platform</t>
  </si>
  <si>
    <t>B - Bound, U - Unbound</t>
  </si>
  <si>
    <t>hide_salary_from_candidates</t>
  </si>
  <si>
    <t>Whether to hide salary from candidates or not</t>
  </si>
  <si>
    <t>Y - Hide, N - Show (default N)</t>
  </si>
  <si>
    <t>unbind_auto_approval_days</t>
  </si>
  <si>
    <t>Number of days after the unbind request is approved automatically</t>
  </si>
  <si>
    <t>career_portal_domain</t>
  </si>
  <si>
    <t>Domain of the career portal</t>
  </si>
  <si>
    <t>career_portal_favicon</t>
  </si>
  <si>
    <t>Favicon to be used in career portal</t>
  </si>
  <si>
    <t>career_portal_description</t>
  </si>
  <si>
    <t>Description to be used in career portal</t>
  </si>
  <si>
    <t>career_portal_title</t>
  </si>
  <si>
    <t>Title of the career portal</t>
  </si>
  <si>
    <t>career_portal_gtm_code</t>
  </si>
  <si>
    <t>Google tag manager pixel analytics ID for career portal</t>
  </si>
  <si>
    <t>theme</t>
  </si>
  <si>
    <t>JSON of UI theme</t>
  </si>
  <si>
    <t>exclusive_candidate_theme</t>
  </si>
  <si>
    <t>JSON of UI theme for exclusive candidates</t>
  </si>
  <si>
    <t>vendor_neutrality</t>
  </si>
  <si>
    <t>Vendor neutrality is enabled or not</t>
  </si>
  <si>
    <t>E - Enabled, &lt;blank&gt; - Not enabled</t>
  </si>
  <si>
    <t>limit_for_applications</t>
  </si>
  <si>
    <t>Limit for number of applications</t>
  </si>
  <si>
    <t>Used only for restricting queue for HR system</t>
  </si>
  <si>
    <t>limit_for_shortlists</t>
  </si>
  <si>
    <t>Limit for number of shortlists</t>
  </si>
  <si>
    <t>interview_configurations</t>
  </si>
  <si>
    <t>Configuration parameter for interviews, JSON format</t>
  </si>
  <si>
    <t>Round number, name, type etc.</t>
  </si>
  <si>
    <t>interview_stop_criteria</t>
  </si>
  <si>
    <t>C-Continue All Rounds, S-Stop At First Failure</t>
  </si>
  <si>
    <t>number_of_calendar_schedules_to_block</t>
  </si>
  <si>
    <t>Number of schedules to block for every round of interview</t>
  </si>
  <si>
    <t>expiry_minutes_for_accepting_schedules</t>
  </si>
  <si>
    <t>Minutes after which the unaccepted schedules will be automatically canceled</t>
  </si>
  <si>
    <t>email_type</t>
  </si>
  <si>
    <t>Type of email interface</t>
  </si>
  <si>
    <t>AWS, SENDGRID etc.</t>
  </si>
  <si>
    <t>email_service_access_key</t>
  </si>
  <si>
    <t>Access key for the email interface</t>
  </si>
  <si>
    <t>email_service_security_key</t>
  </si>
  <si>
    <t>Security key for the email interface</t>
  </si>
  <si>
    <t>default_screening_questions</t>
  </si>
  <si>
    <t>Default screening questions</t>
  </si>
  <si>
    <t>custom_configurations</t>
  </si>
  <si>
    <t>Custom configurations of the enterprise</t>
  </si>
  <si>
    <t>JSON</t>
  </si>
  <si>
    <t>enterprise_users</t>
  </si>
  <si>
    <t>enterprise_user_id</t>
  </si>
  <si>
    <t>ID of the enterprise user data</t>
  </si>
  <si>
    <t>user_type</t>
  </si>
  <si>
    <t>Type of the user</t>
  </si>
  <si>
    <t>interviewer_or_not</t>
  </si>
  <si>
    <t>Whether the user can interview</t>
  </si>
  <si>
    <t>Y-Interviewer, N-Not</t>
  </si>
  <si>
    <t>hiring_manager_or_not</t>
  </si>
  <si>
    <t>Whether the user is hiring manager</t>
  </si>
  <si>
    <t>Y-Hiring Manager, N-Not</t>
  </si>
  <si>
    <t>available_for_interview_from</t>
  </si>
  <si>
    <t>HHMM from when the interviewer is available</t>
  </si>
  <si>
    <t>e.g., 1400</t>
  </si>
  <si>
    <t>available_for_interview_till</t>
  </si>
  <si>
    <t>HHMM till when the interviewer is available</t>
  </si>
  <si>
    <t>e.g., 1600</t>
  </si>
  <si>
    <t>available_weekdays</t>
  </si>
  <si>
    <t>Power of 2</t>
  </si>
  <si>
    <t>Sunday - 0, Saturday - 6</t>
  </si>
  <si>
    <t>search_data</t>
  </si>
  <si>
    <t>Search data saved in JSON format</t>
  </si>
  <si>
    <t>Whether the enterprise user has enabled accessibility or not</t>
  </si>
  <si>
    <t>P-Pending Approval, A-Active, I-Inactive</t>
  </si>
  <si>
    <t>calendar_integration_credentials</t>
  </si>
  <si>
    <t>JSON of integration credentials for calendars</t>
  </si>
  <si>
    <t>enterprise_user_locations</t>
  </si>
  <si>
    <t>enterprise_user_location_id</t>
  </si>
  <si>
    <t>ID of the enterprise user location data</t>
  </si>
  <si>
    <t>place_id</t>
  </si>
  <si>
    <t>Place ID for the location data from Google places.api</t>
  </si>
  <si>
    <t>Country for allocating jobs</t>
  </si>
  <si>
    <t>State for allocating jobs</t>
  </si>
  <si>
    <t>City for allocating jobs</t>
  </si>
  <si>
    <t>enterprise_screening_questions</t>
  </si>
  <si>
    <t>enterprise_screening_question_id</t>
  </si>
  <si>
    <t>ID of the enterprise screening question record</t>
  </si>
  <si>
    <t>skill_category_id</t>
  </si>
  <si>
    <t>ID of the skill category</t>
  </si>
  <si>
    <t>Screening questions for the skill category</t>
  </si>
  <si>
    <t>msp_user_access</t>
  </si>
  <si>
    <t>msp_user_access_id</t>
  </si>
  <si>
    <t>ID of the msp user access</t>
  </si>
  <si>
    <t>Enterprise ID to which the MSP user has access</t>
  </si>
  <si>
    <t>candidate_work_history</t>
  </si>
  <si>
    <t>Skills worked, all skill keywords, comma separated</t>
  </si>
  <si>
    <t>candidate_work_history_showcases</t>
  </si>
  <si>
    <t>jobs</t>
  </si>
  <si>
    <t>MMMY/nnnnnn (MMM-Enterprise Mnemonic, Y-Year of Creation (A-2022), nnnnnn - Running Serial Number)</t>
  </si>
  <si>
    <t>external_job_id</t>
  </si>
  <si>
    <t>ID of the job if posted by external system</t>
  </si>
  <si>
    <t>e.g., vmsv1:&lt;id of the job&gt;, beeline:&lt;id of the job&gt;</t>
  </si>
  <si>
    <t>msp_enterprise_id</t>
  </si>
  <si>
    <t>ID of the MSP enterprise assigned the job</t>
  </si>
  <si>
    <t>ID of the enterprise user to whom the job is allocated</t>
  </si>
  <si>
    <t>boundary</t>
  </si>
  <si>
    <t>Boundary of job</t>
  </si>
  <si>
    <t>e.g., 0 - General, 1 - NeuroDiversify etc.</t>
  </si>
  <si>
    <t>job_description_url</t>
  </si>
  <si>
    <t>URL of the job description document</t>
  </si>
  <si>
    <t>job_description_text</t>
  </si>
  <si>
    <t>Textual job description</t>
  </si>
  <si>
    <t>job_category</t>
  </si>
  <si>
    <t>Industry</t>
  </si>
  <si>
    <t>overall_years_of_experience_minimum</t>
  </si>
  <si>
    <t>Minimum years of overall experience required</t>
  </si>
  <si>
    <t>overall_years_of_experience_maximum</t>
  </si>
  <si>
    <t>Maximum years of overall experience required</t>
  </si>
  <si>
    <t>job_experience_level</t>
  </si>
  <si>
    <t>Job experience level required</t>
  </si>
  <si>
    <t>IN-Internship, EL-Entry level, AT-Associate, ML-Mid-Senior Level, DR-Director, ET-Executive</t>
  </si>
  <si>
    <t>job_type</t>
  </si>
  <si>
    <t>Type of the job</t>
  </si>
  <si>
    <t>work_from</t>
  </si>
  <si>
    <t>Remote working is allowed or not</t>
  </si>
  <si>
    <t>R-Remote, O-Onsite, H-Hybrid</t>
  </si>
  <si>
    <t>Name of the country where job is to be fulfilled</t>
  </si>
  <si>
    <t>Name of the state where job is to be fulfilled</t>
  </si>
  <si>
    <t>Name of the city where job is to be fulfilled</t>
  </si>
  <si>
    <t>Latitude of physical location of the job</t>
  </si>
  <si>
    <t>Longitude of physical location of the job</t>
  </si>
  <si>
    <t>HR-Hourly, DA-Daily, WK-Weekly, FN-Fortnightly, MN-Monthly etc.</t>
  </si>
  <si>
    <t>minimum_education</t>
  </si>
  <si>
    <t>Minimum required education</t>
  </si>
  <si>
    <t>number_of_openings</t>
  </si>
  <si>
    <t>Total number of openings</t>
  </si>
  <si>
    <t>posted_on</t>
  </si>
  <si>
    <t>When the job got posted first time</t>
  </si>
  <si>
    <t>refreshed_on</t>
  </si>
  <si>
    <t>When the job got refreshed last (posted date in case of new job)</t>
  </si>
  <si>
    <t>valid_from</t>
  </si>
  <si>
    <t>From when the job is open</t>
  </si>
  <si>
    <t>duration</t>
  </si>
  <si>
    <t>Duration of the job with unit</t>
  </si>
  <si>
    <t>nnnU - nnn-Duration, U-Unit (D-Day, W-Week, M-Month, Y-Year)</t>
  </si>
  <si>
    <t>Till when the job is open</t>
  </si>
  <si>
    <t>workflow_unique_identifier</t>
  </si>
  <si>
    <t>Unique identifier of workflow as defined by credentialing</t>
  </si>
  <si>
    <t>benefits</t>
  </si>
  <si>
    <t>Freetext of benefits</t>
  </si>
  <si>
    <t>additional_fields</t>
  </si>
  <si>
    <t>JSON of additional fields</t>
  </si>
  <si>
    <t>Assessments etc.</t>
  </si>
  <si>
    <t>checklist_id</t>
  </si>
  <si>
    <t>ID for the checklist record</t>
  </si>
  <si>
    <t>P-Pending Draft, O-Open Position, C-Closed, D-Dropped/Cancelled, H-Hold</t>
  </si>
  <si>
    <t>Number of views on the job</t>
  </si>
  <si>
    <t>Configurations of the matching score for the job</t>
  </si>
  <si>
    <t>social_media_url</t>
  </si>
  <si>
    <t>URL of the social media video that is plugged into job</t>
  </si>
  <si>
    <t>allowed_to_work_in_other_jobs</t>
  </si>
  <si>
    <t>Whether the candidate is allowed to work in other jobs</t>
  </si>
  <si>
    <t>Y-Allowed, N-Not Allowed</t>
  </si>
  <si>
    <t>Round number, name, type, {panel member enterprise user IDs}, mode, duration, message</t>
  </si>
  <si>
    <t>job_skills</t>
  </si>
  <si>
    <t>job_skill_id</t>
  </si>
  <si>
    <t>ID of the candidate skill</t>
  </si>
  <si>
    <t>Minimum years of experience required in the skill</t>
  </si>
  <si>
    <t>calculated_priority</t>
  </si>
  <si>
    <t>Calculated priority of the skill based on other skills including years of experience</t>
  </si>
  <si>
    <t>weightage</t>
  </si>
  <si>
    <t>Percentage weightage of the skill</t>
  </si>
  <si>
    <t>candidate_pool</t>
  </si>
  <si>
    <t>candidate_pool_id</t>
  </si>
  <si>
    <t>ID of the candidate pool</t>
  </si>
  <si>
    <t>apply_media_file</t>
  </si>
  <si>
    <t>URL of the media file uploaded during apply</t>
  </si>
  <si>
    <t>Like why am I a good fit for this project message from candidate on video</t>
  </si>
  <si>
    <t>candidate_process_status</t>
  </si>
  <si>
    <t>Status of process for the candidate</t>
  </si>
  <si>
    <t>S-Saved (Favorite), H-Hidden, A-Applied, W-Withdrawn, P-Accepted Offer, D-Declined</t>
  </si>
  <si>
    <t>Remarks by candidate while applying/saving on why candidate feels fit for this job</t>
  </si>
  <si>
    <t>application_start_date</t>
  </si>
  <si>
    <t>Date of starting to apply to the job by candidate</t>
  </si>
  <si>
    <t>Date of applying to the job by candidate</t>
  </si>
  <si>
    <t>Date of saving the job by candidate</t>
  </si>
  <si>
    <t>hidden_date</t>
  </si>
  <si>
    <t>Date of hiding the job by candidate</t>
  </si>
  <si>
    <t>Date of accepting the offer by candidate</t>
  </si>
  <si>
    <t>enterprise_process_status</t>
  </si>
  <si>
    <t>Status of application for the enterprise</t>
  </si>
  <si>
    <t>shortlisted_date</t>
  </si>
  <si>
    <t>Date of shortlisting by enterprise</t>
  </si>
  <si>
    <t>interview_scheduled_date</t>
  </si>
  <si>
    <t>Date interview is scheduled by enterprise</t>
  </si>
  <si>
    <t>rejected_date</t>
  </si>
  <si>
    <t>Date of rejection by enterprise</t>
  </si>
  <si>
    <t>Date of offer by enterprise</t>
  </si>
  <si>
    <t>Date of expiry of offer</t>
  </si>
  <si>
    <t>offer_document_file</t>
  </si>
  <si>
    <t>URL of the offer document</t>
  </si>
  <si>
    <t>offer_accepted_document_file</t>
  </si>
  <si>
    <t>URL of the offer accepted document by candidate</t>
  </si>
  <si>
    <t>offer_accepted_ip_address</t>
  </si>
  <si>
    <t>IP address from where candidate accepted the offer</t>
  </si>
  <si>
    <t>offer_accepted_location</t>
  </si>
  <si>
    <t>Location from where candidate accepted the offer</t>
  </si>
  <si>
    <t>offer_accepted_timestamp</t>
  </si>
  <si>
    <t>When did the candidate accept the offer</t>
  </si>
  <si>
    <t>offer_declined_timestamp</t>
  </si>
  <si>
    <t>When did the candidate decline the offer</t>
  </si>
  <si>
    <t>offer_decline_remarks</t>
  </si>
  <si>
    <t>Remarks by candidate while declining the offer</t>
  </si>
  <si>
    <t>job_start_date</t>
  </si>
  <si>
    <t>Start date of the job after offer</t>
  </si>
  <si>
    <t>job_completion_date</t>
  </si>
  <si>
    <t>Completion date of the job after offer</t>
  </si>
  <si>
    <t>pay_rate</t>
  </si>
  <si>
    <t>Rate agreed to be paid by the enterprise to the candidate</t>
  </si>
  <si>
    <t>packet_sent_status</t>
  </si>
  <si>
    <t>Status of packet sent to HR system</t>
  </si>
  <si>
    <t>A-Application Sent, S-Shortlist Sent, B-Both Application And Shortlist Sent, &lt;blank&gt; - Nothing Sent</t>
  </si>
  <si>
    <t>S-Successful Completion, F-Failed Engagement, R-Regretted Offboarding, Z-Cancelled (by candidate), X-Cancelled (by enterprise)</t>
  </si>
  <si>
    <t>additional_field_responses</t>
  </si>
  <si>
    <t>JSON of responses to additional fields</t>
  </si>
  <si>
    <t>preq_responses</t>
  </si>
  <si>
    <t>JSON of responses to pre-qualification chatbot</t>
  </si>
  <si>
    <t>rating_overall</t>
  </si>
  <si>
    <t>General rating for the candidate given by enterprise upon offboarding</t>
  </si>
  <si>
    <t>Rating: 1 to 5</t>
  </si>
  <si>
    <t>rating_delivery_quality</t>
  </si>
  <si>
    <t>Delivery quality rating for the candidate given by enterprise upon offboarding</t>
  </si>
  <si>
    <t>rating_schedule_adherence</t>
  </si>
  <si>
    <t>Schedule adherence rating for the candidate given by enterprise upon offboarding</t>
  </si>
  <si>
    <t>rating_sticking_to_commitment</t>
  </si>
  <si>
    <t>Sticking to commitment rating for the candidate given by enterprise upon offboarding</t>
  </si>
  <si>
    <t>rating_value_for_money</t>
  </si>
  <si>
    <t>Value for money rating for the candidate given by enterprise upon offboarding</t>
  </si>
  <si>
    <t>remarks_on_rating_by_enterprise</t>
  </si>
  <si>
    <t>Remarks given by enterprise on the rating</t>
  </si>
  <si>
    <t>remarks_on_rating_by_candidate</t>
  </si>
  <si>
    <t>Remarks given by candidate on the rating</t>
  </si>
  <si>
    <t>when_remarks_on_rating_by_candidate</t>
  </si>
  <si>
    <t>Timestamp of remarks given by candidate on the rating</t>
  </si>
  <si>
    <t>net_promoter_score</t>
  </si>
  <si>
    <t>Net promoter score for the enterprise on the job given by candidate upon completion</t>
  </si>
  <si>
    <t>0 to 10</t>
  </si>
  <si>
    <t>remarks_on_nps_by_enterprise</t>
  </si>
  <si>
    <t>Remarks given by enterprise on the nps</t>
  </si>
  <si>
    <t>when_remarks_on_nps_by_enterprise</t>
  </si>
  <si>
    <t>Timestamp of remarks given by enterprise on the nps</t>
  </si>
  <si>
    <t>profile_viewed_by_enterprise_timestamp</t>
  </si>
  <si>
    <t>When enterprise viewed candidate profile</t>
  </si>
  <si>
    <t>profile_downloaded_by_enterprise_timestamp</t>
  </si>
  <si>
    <t>When enterprise downloaded candidate profile</t>
  </si>
  <si>
    <t>profile_searched_by_enterprise_timestamp</t>
  </si>
  <si>
    <t>When enterprise searched candidate profile</t>
  </si>
  <si>
    <t>resume_downloaded_by_enterprise_timestamp</t>
  </si>
  <si>
    <t>When enterprise downloaded candidate resume</t>
  </si>
  <si>
    <t>application_viewed_by_enterprise_timestamp</t>
  </si>
  <si>
    <t>When enterprise viewed candidate job application</t>
  </si>
  <si>
    <t>job_viewed_by_candidate_timestamp</t>
  </si>
  <si>
    <t>When candidate viewed the job</t>
  </si>
  <si>
    <t>job_hidden_by_candidate_timestamp</t>
  </si>
  <si>
    <t>When candidate hid the job</t>
  </si>
  <si>
    <t>profile_shortlisted_by_enterprise_timestamp</t>
  </si>
  <si>
    <t>When enterprise shortlisted the candidate profile</t>
  </si>
  <si>
    <t>profile_hidden_by_enterprise_timestamp</t>
  </si>
  <si>
    <t>When enterprise hid the candidate profile</t>
  </si>
  <si>
    <t>cross_border_consented_timestamp</t>
  </si>
  <si>
    <t>Date and time that the cross border candidate consented to share personal data to enterprise</t>
  </si>
  <si>
    <t>cross_border_consented_ip_address</t>
  </si>
  <si>
    <t>IP address from where candidate accepted to share personal data</t>
  </si>
  <si>
    <t>referrer_id</t>
  </si>
  <si>
    <t>ID of the candidate who referred to this job</t>
  </si>
  <si>
    <t>touch_point_id</t>
  </si>
  <si>
    <t>ID of the touch point record</t>
  </si>
  <si>
    <t>Mnnnnn, where M is E-eMail, S-SMS, W-WhatsApp &amp; nnnnn is a running serial number</t>
  </si>
  <si>
    <t>campaign_templates</t>
  </si>
  <si>
    <t>campaign_id</t>
  </si>
  <si>
    <t>ID of the campaign</t>
  </si>
  <si>
    <t>Title of the campaign, subject</t>
  </si>
  <si>
    <t>medium</t>
  </si>
  <si>
    <t>Medium of campaign</t>
  </si>
  <si>
    <t>E-eMail, S-SMS</t>
  </si>
  <si>
    <t>Content of campaign</t>
  </si>
  <si>
    <t>campaign_name</t>
  </si>
  <si>
    <t>Name of the campaign</t>
  </si>
  <si>
    <t>Skills chosen for sending the campaign</t>
  </si>
  <si>
    <t>profile_titles</t>
  </si>
  <si>
    <t>Profile titles chosen for sending the campaign</t>
  </si>
  <si>
    <t>educations</t>
  </si>
  <si>
    <t>Educations chosen for sending the campaign</t>
  </si>
  <si>
    <t>universities</t>
  </si>
  <si>
    <t>Universities chosen for sending the campaign</t>
  </si>
  <si>
    <t>locations</t>
  </si>
  <si>
    <t>City-state-country list chosen for sending the campaign</t>
  </si>
  <si>
    <t xml:space="preserve">talent_pool  </t>
  </si>
  <si>
    <t>Talent pool chosen for sending the campaign</t>
  </si>
  <si>
    <t>Public, Qualified, Exclusive, &lt;talent_pool_id&gt; - multi-select, comma separated</t>
  </si>
  <si>
    <t xml:space="preserve">exclusion </t>
  </si>
  <si>
    <t>Days of exclusion chosen for sending the campaign</t>
  </si>
  <si>
    <t>sender_name</t>
  </si>
  <si>
    <t>Name of the sender that should appear on campaign email</t>
  </si>
  <si>
    <t>email_from</t>
  </si>
  <si>
    <t>eMail for sending the campaign</t>
  </si>
  <si>
    <t>scheduled_time</t>
  </si>
  <si>
    <t>Scheduled time for sending the campaign</t>
  </si>
  <si>
    <t>Status of the campaign</t>
  </si>
  <si>
    <t>D-Draft, S-Scheduled, P-Processed</t>
  </si>
  <si>
    <t>campaign_transactions</t>
  </si>
  <si>
    <t>ID of the campaign transaction</t>
  </si>
  <si>
    <t>skills_chosen</t>
  </si>
  <si>
    <t>count_sent</t>
  </si>
  <si>
    <t>Total count sent</t>
  </si>
  <si>
    <t>count_delivered</t>
  </si>
  <si>
    <t>Total count delivered</t>
  </si>
  <si>
    <t>count_opened</t>
  </si>
  <si>
    <t>Total count of opened messages</t>
  </si>
  <si>
    <t>count_bounced</t>
  </si>
  <si>
    <t>Total count of bounced messages</t>
  </si>
  <si>
    <t>last_sent_by</t>
  </si>
  <si>
    <t>Who sent the campaign last</t>
  </si>
  <si>
    <t>last_sent_timestamp</t>
  </si>
  <si>
    <t>When was the campaign last sent</t>
  </si>
  <si>
    <t>campaign_transaction_logs</t>
  </si>
  <si>
    <t>ID of the campaign log</t>
  </si>
  <si>
    <t>target_id</t>
  </si>
  <si>
    <t>ID of the target</t>
  </si>
  <si>
    <t>eMail ID, phone number etc.</t>
  </si>
  <si>
    <t>message_identifier</t>
  </si>
  <si>
    <t>Identifier of the message as given by email service provider</t>
  </si>
  <si>
    <t>sent_on</t>
  </si>
  <si>
    <t>Date and time of sending</t>
  </si>
  <si>
    <t>delivered_on</t>
  </si>
  <si>
    <t>Date and time of delivering</t>
  </si>
  <si>
    <t>opened_on</t>
  </si>
  <si>
    <t>Date and time of opening</t>
  </si>
  <si>
    <t>Login ID of candidate</t>
  </si>
  <si>
    <t>Actual notification message</t>
  </si>
  <si>
    <t>notification_data</t>
  </si>
  <si>
    <t>Notification data in JSON format including URL for call to action navigation</t>
  </si>
  <si>
    <t>URL for call to action</t>
  </si>
  <si>
    <t>messages</t>
  </si>
  <si>
    <t>message_to</t>
  </si>
  <si>
    <t>message_from</t>
  </si>
  <si>
    <t>file_name</t>
  </si>
  <si>
    <t>Full name of the file if attached</t>
  </si>
  <si>
    <t>ID of the job on which this messaging is happening</t>
  </si>
  <si>
    <t>Date and time of sending the message</t>
  </si>
  <si>
    <t>status_for_to</t>
  </si>
  <si>
    <t>Status of message for to</t>
  </si>
  <si>
    <t>status_for_from</t>
  </si>
  <si>
    <t>Status of message for from</t>
  </si>
  <si>
    <t>service_provider</t>
  </si>
  <si>
    <t>Name of the service provider</t>
  </si>
  <si>
    <t>TWILIO, INAPP etc.</t>
  </si>
  <si>
    <t>Payload</t>
  </si>
  <si>
    <t>response</t>
  </si>
  <si>
    <t>Response from service provider</t>
  </si>
  <si>
    <t>Generate AI summary or not</t>
  </si>
  <si>
    <t>Y-Generate, N-Don't Generate</t>
  </si>
  <si>
    <t>when_ai_summary_generated</t>
  </si>
  <si>
    <t>Date and time of generating AI summary</t>
  </si>
  <si>
    <t>e.g., J2EE, Java</t>
  </si>
  <si>
    <t>ID for the note</t>
  </si>
  <si>
    <t>Enterprise user ID who created the note</t>
  </si>
  <si>
    <t>ID of the candidate on whom note is put up</t>
  </si>
  <si>
    <t>Actual text of note</t>
  </si>
  <si>
    <t>Category of the screening label as custom configured by the enterprise</t>
  </si>
  <si>
    <t>SHORTLIST, REJECT etc.</t>
  </si>
  <si>
    <t>created_on</t>
  </si>
  <si>
    <t>When was note created</t>
  </si>
  <si>
    <t>candidate_references</t>
  </si>
  <si>
    <t>reference_id</t>
  </si>
  <si>
    <t>ID of the reference record</t>
  </si>
  <si>
    <t>full_name</t>
  </si>
  <si>
    <t>Full name of the person referred</t>
  </si>
  <si>
    <t>eMail address of the person referred</t>
  </si>
  <si>
    <t>Phone number of the person referred</t>
  </si>
  <si>
    <t>organization_name</t>
  </si>
  <si>
    <t>Organization of the person referred</t>
  </si>
  <si>
    <t>candidate_licensures</t>
  </si>
  <si>
    <t>licensure_id</t>
  </si>
  <si>
    <t>ID of the licensure record</t>
  </si>
  <si>
    <t>ID of the candidate</t>
  </si>
  <si>
    <t>license_name</t>
  </si>
  <si>
    <t>License name</t>
  </si>
  <si>
    <t>license_file</t>
  </si>
  <si>
    <t>File URL of license</t>
  </si>
  <si>
    <t>license_number</t>
  </si>
  <si>
    <t>License number</t>
  </si>
  <si>
    <t>license_state</t>
  </si>
  <si>
    <t>State where license is granted</t>
  </si>
  <si>
    <t>date_issued</t>
  </si>
  <si>
    <t>Date of issuing license</t>
  </si>
  <si>
    <t>expiration_date</t>
  </si>
  <si>
    <t>Expiry date of license</t>
  </si>
  <si>
    <t>Type of license</t>
  </si>
  <si>
    <t>L-Limited, U-Unlimited</t>
  </si>
  <si>
    <t>Status of license</t>
  </si>
  <si>
    <t>A-Active, E-Expired, P-Applied and pending</t>
  </si>
  <si>
    <t>skill_checklist_master</t>
  </si>
  <si>
    <t>ID of the category of the skill checklist</t>
  </si>
  <si>
    <t>Title of the checklist</t>
  </si>
  <si>
    <t>Relative URL of the file</t>
  </si>
  <si>
    <t>template</t>
  </si>
  <si>
    <t>Complete HTML content of the checklist file</t>
  </si>
  <si>
    <t>candidate_skill_checklist_responses</t>
  </si>
  <si>
    <t>ID of the candidate skill checklist response</t>
  </si>
  <si>
    <t>Response text, HTML format</t>
  </si>
  <si>
    <t>Submitted or draft saved</t>
  </si>
  <si>
    <t>job_board_synchronization_log</t>
  </si>
  <si>
    <t>synchronization_id</t>
  </si>
  <si>
    <t>ID of the job synchronization</t>
  </si>
  <si>
    <t>job_board_mnemonic</t>
  </si>
  <si>
    <t>Mnemonic of the job board that is synchronized</t>
  </si>
  <si>
    <t>Job ID from the job board that is synchronized</t>
  </si>
  <si>
    <t>reference_value_1</t>
  </si>
  <si>
    <t>Reference value from job board - 1</t>
  </si>
  <si>
    <t>e.g., company name</t>
  </si>
  <si>
    <t>reference_value_2</t>
  </si>
  <si>
    <t>Reference value from job board - 2</t>
  </si>
  <si>
    <t>reference_value_3</t>
  </si>
  <si>
    <t>Reference value from job board - 3</t>
  </si>
  <si>
    <t>reference_value_4</t>
  </si>
  <si>
    <t>Reference value from job board - 4</t>
  </si>
  <si>
    <t>reference_value_5</t>
  </si>
  <si>
    <t>Reference value from job board - 5</t>
  </si>
  <si>
    <t>synchronization_status</t>
  </si>
  <si>
    <t>Status of synchronization</t>
  </si>
  <si>
    <t>P-Pending, C-Completed, X-Canceled, L-Closed, D-Dropped</t>
  </si>
  <si>
    <t>DSaaS.ai job ID</t>
  </si>
  <si>
    <t>Remarks related to the synchronization</t>
  </si>
  <si>
    <t>enterprise_user_search</t>
  </si>
  <si>
    <t>search_id</t>
  </si>
  <si>
    <t>ID of the enterprise user search</t>
  </si>
  <si>
    <t>Enterprise user ID who saved the search</t>
  </si>
  <si>
    <t>search_name</t>
  </si>
  <si>
    <t>Name of the saved search</t>
  </si>
  <si>
    <t>filters</t>
  </si>
  <si>
    <t>Filters applied by enterprise user</t>
  </si>
  <si>
    <t>search_string</t>
  </si>
  <si>
    <t>Search string entered by the enterprise user</t>
  </si>
  <si>
    <t>bulk_job_upload_log</t>
  </si>
  <si>
    <t>ID of the bulk job upload log</t>
  </si>
  <si>
    <t>ID of the enterprise that uploaded</t>
  </si>
  <si>
    <t>upload_file_url</t>
  </si>
  <si>
    <t>URL of the upload file</t>
  </si>
  <si>
    <t>total_records_in_upload_file</t>
  </si>
  <si>
    <t>Total number of records in the upload file</t>
  </si>
  <si>
    <t>failed_record_count</t>
  </si>
  <si>
    <t>Number of records failed during processing</t>
  </si>
  <si>
    <t>when_uploaded</t>
  </si>
  <si>
    <t>When was the upload done</t>
  </si>
  <si>
    <t>when_started</t>
  </si>
  <si>
    <t>When did the upload start</t>
  </si>
  <si>
    <t>when_completed</t>
  </si>
  <si>
    <t>When did the upload complete</t>
  </si>
  <si>
    <t>Response payload from upload processing</t>
  </si>
  <si>
    <t>uploaded_by</t>
  </si>
  <si>
    <t>Status of the upload</t>
  </si>
  <si>
    <t>Y-Yet to process, I-In progress, P-Processed, F-Failed</t>
  </si>
  <si>
    <t>talent_pools</t>
  </si>
  <si>
    <t>talent_pool_id</t>
  </si>
  <si>
    <t>ID of the talent pool</t>
  </si>
  <si>
    <t>ID of the MSP enterprise who created/maintained the talent pool</t>
  </si>
  <si>
    <t>Name of the talent pool</t>
  </si>
  <si>
    <t>purpose</t>
  </si>
  <si>
    <t>Purpose of the talent pool</t>
  </si>
  <si>
    <t>Status of the talent pool</t>
  </si>
  <si>
    <t>D - Disabled, E - Enabled</t>
  </si>
  <si>
    <t>portal_visibility</t>
  </si>
  <si>
    <t>Visibility of the talent pool on career portal</t>
  </si>
  <si>
    <t>Y - Visible, N - Not Visible</t>
  </si>
  <si>
    <t>candidate_attributes</t>
  </si>
  <si>
    <t>Criteria to select the candidates</t>
  </si>
  <si>
    <t>Screening questions for candidates while applying to talent pool</t>
  </si>
  <si>
    <t>talent_pool_candidates</t>
  </si>
  <si>
    <t>talent_pool_candidate_id</t>
  </si>
  <si>
    <t>ID of the talent pool candidate</t>
  </si>
  <si>
    <t>Origin of the candidate</t>
  </si>
  <si>
    <t>C - Campaign, I - Invite, R - Refferral, J - Job Board, A - ATS, P - Platform</t>
  </si>
  <si>
    <t xml:space="preserve">NOT NULL </t>
  </si>
  <si>
    <t>Staus of the candidate in talent pool</t>
  </si>
  <si>
    <t>O - Open, R - Removed</t>
  </si>
  <si>
    <t>screening_responses</t>
  </si>
  <si>
    <t>Responses to screening questions by the candidate</t>
  </si>
  <si>
    <t>folder_name</t>
  </si>
  <si>
    <t>Folder of the template</t>
  </si>
  <si>
    <t>overview</t>
  </si>
  <si>
    <t>Overview of the template</t>
  </si>
  <si>
    <t>Industry category of the template</t>
  </si>
  <si>
    <t>created_by_enterprise_id</t>
  </si>
  <si>
    <t>complete_path</t>
  </si>
  <si>
    <t>Complete path of the template</t>
  </si>
  <si>
    <t>Tags for the template</t>
  </si>
  <si>
    <t>enterprise_templates</t>
  </si>
  <si>
    <t>enterprise_template_id</t>
  </si>
  <si>
    <t>ID of the template for enterprise</t>
  </si>
  <si>
    <t>saved_path</t>
  </si>
  <si>
    <t>Path for saved or published template</t>
  </si>
  <si>
    <t>Status of the enterprise template</t>
  </si>
  <si>
    <t>S-Saved, P-Publshed</t>
  </si>
  <si>
    <t>managed_service_providers</t>
  </si>
  <si>
    <t>relation_id</t>
  </si>
  <si>
    <t>Enterprise ID of the managed service provider</t>
  </si>
  <si>
    <t>enterprise_consented _on</t>
  </si>
  <si>
    <t>When did the enterprise consent to this addition</t>
  </si>
  <si>
    <t>If enterprise created, this will be current time stamp</t>
  </si>
  <si>
    <t>msp_consented _on</t>
  </si>
  <si>
    <t>When did the MSP consent to this addition</t>
  </si>
  <si>
    <t>If MSP created, this will be current time stamp</t>
  </si>
  <si>
    <t>Status of the MSP addition</t>
  </si>
  <si>
    <t>U-Unconfirmed, C-Confirmed</t>
  </si>
  <si>
    <t>candidate_interviews</t>
  </si>
  <si>
    <t>interview_id</t>
  </si>
  <si>
    <t>ID of the interview record</t>
  </si>
  <si>
    <t>Subject to be put in interview mail</t>
  </si>
  <si>
    <t>Message body of the interview</t>
  </si>
  <si>
    <t>interview_slots</t>
  </si>
  <si>
    <t>JSON of all possible slots for interview</t>
  </si>
  <si>
    <t>timeslot, location, mode_of_interview, candidate_response_status</t>
  </si>
  <si>
    <t>pulses</t>
  </si>
  <si>
    <t>pulse_id</t>
  </si>
  <si>
    <t>ID of the pulse</t>
  </si>
  <si>
    <t>engagement_type</t>
  </si>
  <si>
    <t>Engagement type of the pulse</t>
  </si>
  <si>
    <t>EG-Engagement</t>
  </si>
  <si>
    <t>question</t>
  </si>
  <si>
    <t>Question for the pulse</t>
  </si>
  <si>
    <t>Status of the pulse</t>
  </si>
  <si>
    <t>Frequency of the pulse to be sent</t>
  </si>
  <si>
    <t>OT-One-time, FN-Fortnightly, MN-Monthly, YR-Yearly</t>
  </si>
  <si>
    <t>survey_id</t>
  </si>
  <si>
    <t>pulse_responses</t>
  </si>
  <si>
    <t>pulse_response_id</t>
  </si>
  <si>
    <t>ID of the response of the pulse</t>
  </si>
  <si>
    <t>Candidate ID</t>
  </si>
  <si>
    <t>response_score</t>
  </si>
  <si>
    <t>Rating given by candidate in response</t>
  </si>
  <si>
    <t>Remarks given by candidate in response</t>
  </si>
  <si>
    <t>regions</t>
  </si>
  <si>
    <t>region_id</t>
  </si>
  <si>
    <t>ID of the region data</t>
  </si>
  <si>
    <t>country_code</t>
  </si>
  <si>
    <t>Code of the coutry</t>
  </si>
  <si>
    <t>state_code</t>
  </si>
  <si>
    <t>State code of the state</t>
  </si>
  <si>
    <t>Name of the state in the country</t>
  </si>
  <si>
    <t>job_educational_qualifications</t>
  </si>
  <si>
    <t>job_educational_qualification_id</t>
  </si>
  <si>
    <t>ID for the job education qualification</t>
  </si>
  <si>
    <t>vitals</t>
  </si>
  <si>
    <t>vital_id</t>
  </si>
  <si>
    <t>ID of the vital</t>
  </si>
  <si>
    <t>Question for the vital</t>
  </si>
  <si>
    <t>Type of vital</t>
  </si>
  <si>
    <t>N-Neuro Diverse, G-General</t>
  </si>
  <si>
    <t>media_url</t>
  </si>
  <si>
    <t>Media file URL</t>
  </si>
  <si>
    <t>options</t>
  </si>
  <si>
    <t>JSON of options in the vital question to be responded</t>
  </si>
  <si>
    <t>vital_responses</t>
  </si>
  <si>
    <t>vital_response_id</t>
  </si>
  <si>
    <t>JSON of response to the vital</t>
  </si>
  <si>
    <t>Full JSON to be stored</t>
  </si>
  <si>
    <t>when_responded</t>
  </si>
  <si>
    <t>interview_headers</t>
  </si>
  <si>
    <t>closure_notes</t>
  </si>
  <si>
    <t>Closure notes by TAM or hiring manager</t>
  </si>
  <si>
    <t>recommended_salary</t>
  </si>
  <si>
    <t>Salary recommended by TAM</t>
  </si>
  <si>
    <t>date_of_joining</t>
  </si>
  <si>
    <t>When the candidate should join</t>
  </si>
  <si>
    <t>Currency of salary</t>
  </si>
  <si>
    <t>closure_raised_on</t>
  </si>
  <si>
    <t>When was closure request raised</t>
  </si>
  <si>
    <t>closure_raised_by</t>
  </si>
  <si>
    <t>ID of the TAM raising closure request</t>
  </si>
  <si>
    <t>closure_status</t>
  </si>
  <si>
    <t>Status of closure</t>
  </si>
  <si>
    <t>R-Reject, H-Hire, O-On Hold</t>
  </si>
  <si>
    <t>closure_confirmed_on</t>
  </si>
  <si>
    <t>When was closure confirmed by hiring manager</t>
  </si>
  <si>
    <t>closure_confirmed_by</t>
  </si>
  <si>
    <t>ID of the hiring manager confirming the closure</t>
  </si>
  <si>
    <t>interview_panels</t>
  </si>
  <si>
    <t>interview_panel_id</t>
  </si>
  <si>
    <t>ID of the interview panel schedule record</t>
  </si>
  <si>
    <t>Panel ID of the interview</t>
  </si>
  <si>
    <t>ID of the interview</t>
  </si>
  <si>
    <t>interview_schedule_id</t>
  </si>
  <si>
    <t>ID of the interview schedule record</t>
  </si>
  <si>
    <t>ID of the note entered by the panel member</t>
  </si>
  <si>
    <t>Feedback of the panel member</t>
  </si>
  <si>
    <t>feedback_captured_on</t>
  </si>
  <si>
    <t>When was feedback captured by the panel member</t>
  </si>
  <si>
    <t>recommendation_status</t>
  </si>
  <si>
    <t>Recommendation status</t>
  </si>
  <si>
    <t>SY-Sure Yes, Y-Yes, N-No, NS-Not Sure</t>
  </si>
  <si>
    <t>interview_schedules</t>
  </si>
  <si>
    <t>round_number</t>
  </si>
  <si>
    <t>Round number of the interview</t>
  </si>
  <si>
    <t>Mode of interview</t>
  </si>
  <si>
    <t>P-Phone, T-Teams, M-Meet, Z-Zoom, F-F2F, L-Multiple</t>
  </si>
  <si>
    <t>Duration of interview in minutes</t>
  </si>
  <si>
    <t>schedule_source</t>
  </si>
  <si>
    <t>Source of schedule creation</t>
  </si>
  <si>
    <t>ME-Manual Enterprise, MC-Manual Candidate, AE-Automated Enterprise, AC-Automated Candidate</t>
  </si>
  <si>
    <t>schedule_start_datetime</t>
  </si>
  <si>
    <t>When interview starts</t>
  </si>
  <si>
    <t>schedule_complete_datetime</t>
  </si>
  <si>
    <t>When interview completes</t>
  </si>
  <si>
    <t>configuration_details</t>
  </si>
  <si>
    <t>Interview configurations received from linked collaboration tool</t>
  </si>
  <si>
    <t>e.g., from Office365</t>
  </si>
  <si>
    <t>interview_location_link</t>
  </si>
  <si>
    <t>Location or link of the interview</t>
  </si>
  <si>
    <t>Status of the interview</t>
  </si>
  <si>
    <t>P-Pending, A-Accepted by Candidate, D-Declined by Candidate, C-Cancelled by Enterprise, X-Cancelled by Candidate, E-Expired</t>
  </si>
  <si>
    <t>candidate_status_datetime</t>
  </si>
  <si>
    <t>When did candidate act on the linked status</t>
  </si>
  <si>
    <t>enterprise_status_datetime</t>
  </si>
  <si>
    <t>When did enterprise act on the linked status</t>
  </si>
  <si>
    <t>candidate_remarks</t>
  </si>
  <si>
    <t>Remarks given by candidate on the schedule</t>
  </si>
  <si>
    <t>candidate_cancel_remarks</t>
  </si>
  <si>
    <t>Remarks given by candidate while cancelling</t>
  </si>
  <si>
    <t>enterprise_cancel_remarks</t>
  </si>
  <si>
    <t>Remarks given by enterprise while cancelling</t>
  </si>
  <si>
    <t>candidate_exercises</t>
  </si>
  <si>
    <t>Exercises done by the candidate</t>
  </si>
  <si>
    <t>rating_of_panel_by_candidate</t>
  </si>
  <si>
    <t>Rating given by the candidate for the panel</t>
  </si>
  <si>
    <t>candidate_feedback</t>
  </si>
  <si>
    <t>Feedback of the candidate</t>
  </si>
  <si>
    <t>candidate_feedback_timestamp</t>
  </si>
  <si>
    <t>When the feedback was given by the candidate</t>
  </si>
  <si>
    <t>round_completed</t>
  </si>
  <si>
    <t>Whether the interview round is completed or not</t>
  </si>
  <si>
    <t>Y-Completed, N-Not Completed</t>
  </si>
  <si>
    <t>candidate_referrals</t>
  </si>
  <si>
    <t>referral_id</t>
  </si>
  <si>
    <t>ID of the referral</t>
  </si>
  <si>
    <t>ID of the job to which candidate is referred</t>
  </si>
  <si>
    <t>ID of the talent pool to which candidate is referred</t>
  </si>
  <si>
    <t>ID of the enterprise to which candidate is referred</t>
  </si>
  <si>
    <t>Mobile number of the referee</t>
  </si>
  <si>
    <t>Mail ID of the referee</t>
  </si>
  <si>
    <t>First name of the referee</t>
  </si>
  <si>
    <t>Last name of the referee</t>
  </si>
  <si>
    <t>Years of overall experience of the referee</t>
  </si>
  <si>
    <t>URL of the resume of the referee</t>
  </si>
  <si>
    <t>availability_to_join_in_days</t>
  </si>
  <si>
    <t>Number of days that the referee can join</t>
  </si>
  <si>
    <t>0-Immediate, &lt;n&gt;-Number of days to join</t>
  </si>
  <si>
    <t>portfolio_url</t>
  </si>
  <si>
    <t>Portfolio URL of the website of the referred candidate</t>
  </si>
  <si>
    <t>referred_from</t>
  </si>
  <si>
    <t>Referral is from which application</t>
  </si>
  <si>
    <t>C-Candidate, E-Enterprise</t>
  </si>
  <si>
    <t>Status of the referral</t>
  </si>
  <si>
    <t>P-Pending Acceptance, A-Accepted Referral</t>
  </si>
  <si>
    <t>referred_on</t>
  </si>
  <si>
    <t>When was the referral made</t>
  </si>
  <si>
    <t>referred_by_candidate_id</t>
  </si>
  <si>
    <t>ID of the candidate who referred</t>
  </si>
  <si>
    <t>referral_notes</t>
  </si>
  <si>
    <t>Notes entered by the referrer</t>
  </si>
  <si>
    <t>referee_candidate_id</t>
  </si>
  <si>
    <t>Candidate ID referred</t>
  </si>
  <si>
    <t>reference_accepted_on</t>
  </si>
  <si>
    <t>When was the referrance accepted</t>
  </si>
  <si>
    <t>engagement_chat_logs</t>
  </si>
  <si>
    <t>NOT_LOGGED_IN for candidates without signing in</t>
  </si>
  <si>
    <t>ID of the chat session</t>
  </si>
  <si>
    <t>when_requested</t>
  </si>
  <si>
    <t>When was the chat requested by the candidate</t>
  </si>
  <si>
    <t>Payload of request sent by the candidate</t>
  </si>
  <si>
    <t>derived_intent</t>
  </si>
  <si>
    <t>Intent of the chat as derived from request</t>
  </si>
  <si>
    <t>intent_confidence_score</t>
  </si>
  <si>
    <t>Confidence score of the intent</t>
  </si>
  <si>
    <t>response_type</t>
  </si>
  <si>
    <t>Type of the response</t>
  </si>
  <si>
    <t>LLM, HELP, API, CATCH_ALL etc.</t>
  </si>
  <si>
    <t>Payload of response in JSON format</t>
  </si>
  <si>
    <t>engagement_chat_help_guide</t>
  </si>
  <si>
    <t>intent</t>
  </si>
  <si>
    <t>Intent code</t>
  </si>
  <si>
    <t>help_text</t>
  </si>
  <si>
    <t>Help text for the intent</t>
  </si>
  <si>
    <t>redirection_url</t>
  </si>
  <si>
    <t>URL for redirection if required</t>
  </si>
  <si>
    <t>integration_logs</t>
  </si>
  <si>
    <t>http_status_code</t>
  </si>
  <si>
    <t>HTTP status code</t>
  </si>
  <si>
    <t>integration_status</t>
  </si>
  <si>
    <t>Status of the integration</t>
  </si>
  <si>
    <t>SUCCESS, FAILURE etc.</t>
  </si>
  <si>
    <t>enterprise_candidate_documents</t>
  </si>
  <si>
    <t>document_id</t>
  </si>
  <si>
    <t>ID of the document</t>
  </si>
  <si>
    <t>document_title</t>
  </si>
  <si>
    <t>Title of the document</t>
  </si>
  <si>
    <t>document_category</t>
  </si>
  <si>
    <t>Category of the document</t>
  </si>
  <si>
    <t>R-Resume, O-Others etc.</t>
  </si>
  <si>
    <t>URL of the document</t>
  </si>
  <si>
    <t>screening_question_templates</t>
  </si>
  <si>
    <t>template_name</t>
  </si>
  <si>
    <t>Name of the template</t>
  </si>
  <si>
    <t>Status of the screening template</t>
  </si>
  <si>
    <t>A-Active, I-Inactive, P-Pending Draft</t>
  </si>
  <si>
    <t>screening_question_template_details</t>
  </si>
  <si>
    <t>screening_question_id</t>
  </si>
  <si>
    <t>screening_question</t>
  </si>
  <si>
    <t>Screening question for the template</t>
  </si>
  <si>
    <t>sequence_number</t>
  </si>
  <si>
    <t>Sequence of the question</t>
  </si>
  <si>
    <t>JSON of options for the question</t>
  </si>
  <si>
    <t>answer_type</t>
  </si>
  <si>
    <t>Type of answer</t>
  </si>
  <si>
    <t>R-Radio, C-Checkbox, I-Inputbox, D-Dropdown, T-Date</t>
  </si>
  <si>
    <t>mandatory_or_not</t>
  </si>
  <si>
    <t>Whether the question is mandatory or not</t>
  </si>
  <si>
    <t>Y-Mandatory, N-Not Mandatory</t>
  </si>
  <si>
    <t>Status of the details</t>
  </si>
  <si>
    <t>A-Active, I-Inactive, P-Pending Draft, F-Followup</t>
  </si>
  <si>
    <t>bulk_email_batch_details</t>
  </si>
  <si>
    <t>ID of the bulk email batch detail record</t>
  </si>
  <si>
    <t>eMail address of the candidate</t>
  </si>
  <si>
    <t>email_sent_or_not</t>
  </si>
  <si>
    <t>Status of email that is sent</t>
  </si>
  <si>
    <t>Y-Sent, N-Not Sent, X-Stale</t>
  </si>
  <si>
    <t>email_sent_timestamp</t>
  </si>
  <si>
    <t>Date and time of sending the email</t>
  </si>
  <si>
    <t>enterprise_candidate_data</t>
  </si>
  <si>
    <t>enterprise_candidate_data_id</t>
  </si>
  <si>
    <t>ID of the enterprise-candidate record</t>
  </si>
  <si>
    <t>Alternate mobile number for the candidate under this enterprise</t>
  </si>
  <si>
    <t>Alternate mail ID for the candidate under this enterprise</t>
  </si>
  <si>
    <t>Which email address is used for communication</t>
  </si>
  <si>
    <t>PC-Primary Candidate, AC-Alternate Candidate, AE-Alternate Enterprise Candidate</t>
  </si>
  <si>
    <t>Which mobile number is used for communication</t>
  </si>
  <si>
    <t>when_candidate_confirmed</t>
  </si>
  <si>
    <t>When did the candidate confirm alternate update to candidates record</t>
  </si>
  <si>
    <t>enterprise_id_status</t>
  </si>
  <si>
    <t>enterprise_id, status</t>
  </si>
  <si>
    <t>enterprise_id_candidate_process_status_enterprise_process_status</t>
  </si>
  <si>
    <t>enterprise_id, candidate_process_status, enterprise_process_status</t>
  </si>
  <si>
    <t>enterprise_id_candidate_id</t>
  </si>
  <si>
    <t>enterprise_id, candidate_id</t>
  </si>
  <si>
    <t>skill_category_id_enterprise_id</t>
  </si>
  <si>
    <t>skill_category_id, enterprise_id</t>
  </si>
  <si>
    <t>job_board_mnemonic_external_job_id</t>
  </si>
  <si>
    <t>job_board_mnemonic, external_job_id</t>
  </si>
  <si>
    <t>enterprise_id_msp_enterprise_id</t>
  </si>
  <si>
    <t>enterprise_id, msp_enterprise_id</t>
  </si>
  <si>
    <t>country_state_code</t>
  </si>
  <si>
    <t>country_code, state_code</t>
  </si>
  <si>
    <t>enterprise_id_screening_question_id</t>
  </si>
  <si>
    <t>enterprise_id, screening_question_id</t>
  </si>
  <si>
    <t>touch_id_enterprise_id</t>
  </si>
  <si>
    <t>touch_id, enterprise_id</t>
  </si>
  <si>
    <t>Audited</t>
  </si>
  <si>
    <t>Classified</t>
  </si>
  <si>
    <t>chat_logs</t>
  </si>
  <si>
    <t>interview_feedbacks</t>
  </si>
  <si>
    <t>parsed_data</t>
  </si>
  <si>
    <t>resume_physical_path</t>
  </si>
  <si>
    <t>candidate_details</t>
  </si>
  <si>
    <t>Data parsed from resume</t>
  </si>
  <si>
    <t>Aliases for the skill category</t>
  </si>
  <si>
    <t>Aliases for the skill subcategory</t>
  </si>
  <si>
    <t>resumes</t>
  </si>
  <si>
    <t>work_history</t>
  </si>
  <si>
    <t>showcases</t>
  </si>
  <si>
    <t>Y-Synced, N-Not synced</t>
  </si>
  <si>
    <t>other_previously_used_name</t>
  </si>
  <si>
    <t>ssn</t>
  </si>
  <si>
    <t>ssn_verfication_status</t>
  </si>
  <si>
    <t>address_type</t>
  </si>
  <si>
    <t>address_notes</t>
  </si>
  <si>
    <t>Country</t>
  </si>
  <si>
    <t>Zip code</t>
  </si>
  <si>
    <t>relationship</t>
  </si>
  <si>
    <t xml:space="preserve">Relationship </t>
  </si>
  <si>
    <t>primary_mobile_number</t>
  </si>
  <si>
    <t>secondary_mobile_number</t>
  </si>
  <si>
    <t>citizenship_status</t>
  </si>
  <si>
    <t>uscis_number</t>
  </si>
  <si>
    <t>form_I94</t>
  </si>
  <si>
    <t>foreign_passport_number</t>
  </si>
  <si>
    <t>preparer_status</t>
  </si>
  <si>
    <t>issuing_authority</t>
  </si>
  <si>
    <t>document_number</t>
  </si>
  <si>
    <t>deposit_type</t>
  </si>
  <si>
    <t>payment_method_details</t>
  </si>
  <si>
    <t>financial_institution</t>
  </si>
  <si>
    <t>account_number</t>
  </si>
  <si>
    <t>routing_number</t>
  </si>
  <si>
    <t>account_type</t>
  </si>
  <si>
    <t>agreement_and_form_type</t>
  </si>
  <si>
    <t>agreements_and_forms</t>
  </si>
  <si>
    <t>End year of education</t>
  </si>
  <si>
    <t>City of educational institute</t>
  </si>
  <si>
    <t>Country of educational institute</t>
  </si>
  <si>
    <t>State of educational institute</t>
  </si>
  <si>
    <t>type_of_business</t>
  </si>
  <si>
    <t>supervisor_name</t>
  </si>
  <si>
    <t>reason_for_leaving</t>
  </si>
  <si>
    <t>Any other previously used name of the user</t>
  </si>
  <si>
    <t>Social security number of the user</t>
  </si>
  <si>
    <t>Status of verification of SSN</t>
  </si>
  <si>
    <t>alternate_phone_number</t>
  </si>
  <si>
    <t>Alternate phone number of the user, can be used for authentication purposes (unique)</t>
  </si>
  <si>
    <t>Type of address</t>
  </si>
  <si>
    <t>Notes about the address</t>
  </si>
  <si>
    <t>emergency_contact_details</t>
  </si>
  <si>
    <t>emergency_contact_details-&gt;address</t>
  </si>
  <si>
    <t>First name</t>
  </si>
  <si>
    <t>Middle name</t>
  </si>
  <si>
    <t>Last name</t>
  </si>
  <si>
    <t>Primary mobile number</t>
  </si>
  <si>
    <t>Secondary phone number</t>
  </si>
  <si>
    <t>Work phone number</t>
  </si>
  <si>
    <t>Contact notes</t>
  </si>
  <si>
    <t>i9_details</t>
  </si>
  <si>
    <t>i9_details-&gt;preparer</t>
  </si>
  <si>
    <t>i9_details-&gt;document_entries</t>
  </si>
  <si>
    <t>work_phone_extension_number</t>
  </si>
  <si>
    <t>work_phone_number</t>
  </si>
  <si>
    <t>Work phone extension number</t>
  </si>
  <si>
    <t>Citizenship status of the user</t>
  </si>
  <si>
    <t>United States Citizenship and Immigration Services number</t>
  </si>
  <si>
    <t>US Department of Homeland Security (DHS) arrival/departure record Number</t>
  </si>
  <si>
    <t>Passport number</t>
  </si>
  <si>
    <t>I9 document type</t>
  </si>
  <si>
    <t>List-A, List-B&amp;C</t>
  </si>
  <si>
    <t>document_list_type</t>
  </si>
  <si>
    <t>document_acknowledgement</t>
  </si>
  <si>
    <t>document_acknowledgement_decline_reason</t>
  </si>
  <si>
    <t>Acknowledgement decline reason</t>
  </si>
  <si>
    <t>Document title</t>
  </si>
  <si>
    <t>Issuing authority</t>
  </si>
  <si>
    <t>Document number</t>
  </si>
  <si>
    <t>Document expiration date</t>
  </si>
  <si>
    <t>Document file path</t>
  </si>
  <si>
    <t>Yes, No</t>
  </si>
  <si>
    <t>Acknowledging that candidate is aware that federal law provides for imprisonment and-or fines for false statements or use of documents in connection with the completion of the I9</t>
  </si>
  <si>
    <t>Took help of translator-preparer</t>
  </si>
  <si>
    <t>payment_method_details-&gt;bank_accounts</t>
  </si>
  <si>
    <t>agreement_and_form_file_path</t>
  </si>
  <si>
    <t>document_file_path</t>
  </si>
  <si>
    <t>Type of salary deposit</t>
  </si>
  <si>
    <t>Bank Transfer, Pay Card, Delivery to Address</t>
  </si>
  <si>
    <t>Name of bank or financial institution</t>
  </si>
  <si>
    <t>Routing number</t>
  </si>
  <si>
    <t>Account type</t>
  </si>
  <si>
    <t>Whether cheque book is there or not</t>
  </si>
  <si>
    <t>voided_cheque_availability</t>
  </si>
  <si>
    <t>voided_cheque_file_path</t>
  </si>
  <si>
    <t>File path of voided cheque</t>
  </si>
  <si>
    <t>File path of agreement and form</t>
  </si>
  <si>
    <t>Type of agreement and form</t>
  </si>
  <si>
    <t>completed_when</t>
  </si>
  <si>
    <t>graduation_status</t>
  </si>
  <si>
    <t>Whether graduated or not</t>
  </si>
  <si>
    <t>employer_phone_number</t>
  </si>
  <si>
    <t>Business or domain of the employer</t>
  </si>
  <si>
    <t>Address of the employer</t>
  </si>
  <si>
    <t>City of the employer</t>
  </si>
  <si>
    <t>Country of the employer</t>
  </si>
  <si>
    <t>State of the employer</t>
  </si>
  <si>
    <t>Zip code of the employer</t>
  </si>
  <si>
    <t>Employer phone number</t>
  </si>
  <si>
    <t>Name of the reporting supervisor or manager</t>
  </si>
  <si>
    <t>Reason for leaving the employer</t>
  </si>
  <si>
    <t>certifications_licenses</t>
  </si>
  <si>
    <t>number</t>
  </si>
  <si>
    <t>RDBMS</t>
  </si>
  <si>
    <t>Whether certificate or license</t>
  </si>
  <si>
    <t>C-Certificate, L-License</t>
  </si>
  <si>
    <t>references</t>
  </si>
  <si>
    <t>Full name of the person given as reference</t>
  </si>
  <si>
    <t>eMail address of the person  given as reference</t>
  </si>
  <si>
    <t>Phone number of the person  given as reference</t>
  </si>
  <si>
    <t>Organization of the person given as reference</t>
  </si>
  <si>
    <t>PUT candidate_index</t>
  </si>
  <si>
    <t>{</t>
  </si>
  <si>
    <t>}</t>
  </si>
  <si>
    <t xml:space="preserve">          }</t>
  </si>
  <si>
    <t xml:space="preserve">        }</t>
  </si>
  <si>
    <t xml:space="preserve">              }</t>
  </si>
  <si>
    <t xml:space="preserve">            }</t>
  </si>
  <si>
    <t xml:space="preserve">      }</t>
  </si>
  <si>
    <t xml:space="preserve">    }</t>
  </si>
  <si>
    <t>avoid</t>
  </si>
  <si>
    <t># Fields</t>
  </si>
  <si>
    <t># Tables</t>
  </si>
  <si>
    <t>Preference for work type</t>
  </si>
  <si>
    <t>1.0.0</t>
  </si>
  <si>
    <t>available_from</t>
  </si>
  <si>
    <t>From when the candidate is available for opportunities</t>
  </si>
  <si>
    <t>TEXT or FILE or SMS or MMS or EMAIL</t>
  </si>
  <si>
    <t>sent_timestamp</t>
  </si>
  <si>
    <t>changed_timestamp</t>
  </si>
  <si>
    <t>Actual message or attached file URL or eMail JSON</t>
  </si>
  <si>
    <t>generated_ai_summary</t>
  </si>
  <si>
    <t>when_email_summary_sent</t>
  </si>
  <si>
    <t>Date and time of sending email summary</t>
  </si>
  <si>
    <t>A-Administrator,  R-Recruiter, O-Onboarder</t>
  </si>
  <si>
    <t>professional_title</t>
  </si>
  <si>
    <t>specialties</t>
  </si>
  <si>
    <t>summary</t>
  </si>
  <si>
    <t>Name of certification/license</t>
  </si>
  <si>
    <t>Certification/license issued by</t>
  </si>
  <si>
    <t>When certified/licensed</t>
  </si>
  <si>
    <t>Expiry date of certificaiton/license</t>
  </si>
  <si>
    <t>Certificate/license number</t>
  </si>
  <si>
    <t>URL of the certification/license</t>
  </si>
  <si>
    <t>State where certification/license is applicable</t>
  </si>
  <si>
    <t>SENT, FAILED, EDITED, DELIVERED, EDITED AND DELIVERED, READ, ARCHIVED, DELETED</t>
  </si>
  <si>
    <t>READ, ARCHIVED, DELETED</t>
  </si>
  <si>
    <t>Candidate ID/enterprise user ID of the sender</t>
  </si>
  <si>
    <t>Candidate ID/enterprise user ID of the receiver</t>
  </si>
  <si>
    <t>preferred_shift</t>
  </si>
  <si>
    <t>Preferred shift of the candidate</t>
  </si>
  <si>
    <t>DAY, NIGHT, FLOAT etc.</t>
  </si>
  <si>
    <t>preferred_location</t>
  </si>
  <si>
    <t>Preferred location of the candidate</t>
  </si>
  <si>
    <t>Summary of the candidate resume record</t>
  </si>
  <si>
    <t>Specialties of the candidate in the resume context</t>
  </si>
  <si>
    <t>shift_type</t>
  </si>
  <si>
    <t>Shift type of the job</t>
  </si>
  <si>
    <t>Preferred shift start time of the job</t>
  </si>
  <si>
    <t>Preferred shift end time of the job</t>
  </si>
  <si>
    <t>Timezone of the job</t>
  </si>
  <si>
    <t>shift_details</t>
  </si>
  <si>
    <t>Shift details of the job</t>
  </si>
  <si>
    <t>3x12, 8x5, 4x10 etc.</t>
  </si>
  <si>
    <t>bill_rate_minimum</t>
  </si>
  <si>
    <t>bill_rate_maximum</t>
  </si>
  <si>
    <t>pay_rate_minimum</t>
  </si>
  <si>
    <t>pay_rate_maximum</t>
  </si>
  <si>
    <t>Minimum bill rate</t>
  </si>
  <si>
    <t>Maximum bill rate</t>
  </si>
  <si>
    <t>Minimum pay rate</t>
  </si>
  <si>
    <t>Maximum pay rate</t>
  </si>
  <si>
    <t>bill_rate_type</t>
  </si>
  <si>
    <t>Bill rate type</t>
  </si>
  <si>
    <t>pay_rate_type</t>
  </si>
  <si>
    <t>Pay rate type</t>
  </si>
  <si>
    <t>submitted_date</t>
  </si>
  <si>
    <t>Date of submitting to the job by candidate</t>
  </si>
  <si>
    <t>H-Hidden, S-Shortlisted, U-Sent for Submission, I-Interview Scheduled, T-Submitted, F-Offered, O-Onboarded, B-Off-boarded, R-Rejected</t>
  </si>
  <si>
    <t>submission_packet_url</t>
  </si>
  <si>
    <t>URL of the submission packet</t>
  </si>
  <si>
    <t>Work, Physical, Home, Permanent, Current etc.</t>
  </si>
  <si>
    <t>specialisation</t>
  </si>
  <si>
    <t>Specialisation</t>
  </si>
  <si>
    <t>Zip code where job is to be fulfilled</t>
  </si>
  <si>
    <t>Skill JSON of the job</t>
  </si>
  <si>
    <t xml:space="preserve">      "mappings": {</t>
  </si>
  <si>
    <t xml:space="preserve">      "properties": {</t>
  </si>
  <si>
    <t xml:space="preserve">        "address": {</t>
  </si>
  <si>
    <t xml:space="preserve">          "type": "nested",</t>
  </si>
  <si>
    <t xml:space="preserve">          "properties": {</t>
  </si>
  <si>
    <t xml:space="preserve">            "address": {</t>
  </si>
  <si>
    <t xml:space="preserve">              "type": "text"</t>
  </si>
  <si>
    <t xml:space="preserve">            },</t>
  </si>
  <si>
    <t xml:space="preserve">            "address_notes": {</t>
  </si>
  <si>
    <t xml:space="preserve">            "address_type": {</t>
  </si>
  <si>
    <t xml:space="preserve">            "city": {</t>
  </si>
  <si>
    <t xml:space="preserve">            "country": {</t>
  </si>
  <si>
    <t xml:space="preserve">            "latitude": {</t>
  </si>
  <si>
    <t xml:space="preserve">              "type": "float"</t>
  </si>
  <si>
    <t xml:space="preserve">            "location": {</t>
  </si>
  <si>
    <t xml:space="preserve">              "type": "geo_point"</t>
  </si>
  <si>
    <t xml:space="preserve">            "longitude": {</t>
  </si>
  <si>
    <t xml:space="preserve">            "state": {</t>
  </si>
  <si>
    <t xml:space="preserve">            "zip_code": {</t>
  </si>
  <si>
    <t xml:space="preserve">              "type": "keyword"</t>
  </si>
  <si>
    <t xml:space="preserve">        },</t>
  </si>
  <si>
    <t xml:space="preserve">        "alternate_email_address": {</t>
  </si>
  <si>
    <t xml:space="preserve">          "type": "keyword"</t>
  </si>
  <si>
    <t xml:space="preserve">        "alternate_mobile_number": {</t>
  </si>
  <si>
    <t xml:space="preserve">        "available_for_opportunities": {</t>
  </si>
  <si>
    <t xml:space="preserve">        "background_media_file": {</t>
  </si>
  <si>
    <t xml:space="preserve">          "type": "text"</t>
  </si>
  <si>
    <t xml:space="preserve">        "brief": {</t>
  </si>
  <si>
    <t xml:space="preserve">        "candidate_id": {</t>
  </si>
  <si>
    <t xml:space="preserve">        "certifications_licenses": {</t>
  </si>
  <si>
    <t xml:space="preserve">            "certified_when": {</t>
  </si>
  <si>
    <t xml:space="preserve">              "type": "date",</t>
  </si>
  <si>
    <t xml:space="preserve">              "format": "yyyy-MM-dd||strict_date_optional_time||epoch_millis"</t>
  </si>
  <si>
    <t xml:space="preserve">            "expiring_on": {</t>
  </si>
  <si>
    <t xml:space="preserve">            "issued_by": {</t>
  </si>
  <si>
    <t xml:space="preserve">            "name": {</t>
  </si>
  <si>
    <t xml:space="preserve">            "number": {</t>
  </si>
  <si>
    <t xml:space="preserve">            "type": {</t>
  </si>
  <si>
    <t xml:space="preserve">            "url": {</t>
  </si>
  <si>
    <t xml:space="preserve">        "currency": {</t>
  </si>
  <si>
    <t xml:space="preserve">        "date_of_birth": {</t>
  </si>
  <si>
    <t xml:space="preserve">          "type": "date"</t>
  </si>
  <si>
    <t xml:space="preserve">        "dormant_flag": {</t>
  </si>
  <si>
    <t xml:space="preserve">        "email_address": {</t>
  </si>
  <si>
    <t xml:space="preserve">        "first_name": {</t>
  </si>
  <si>
    <t xml:space="preserve">        "full_name": {</t>
  </si>
  <si>
    <t xml:space="preserve">        "gender": {</t>
  </si>
  <si>
    <t xml:space="preserve">        "hide_phone_email": {</t>
  </si>
  <si>
    <t xml:space="preserve">        "known_as": {</t>
  </si>
  <si>
    <t xml:space="preserve">        "last_name": {</t>
  </si>
  <si>
    <t xml:space="preserve">        "media_file": {</t>
  </si>
  <si>
    <t xml:space="preserve">        "mobile_number": {</t>
  </si>
  <si>
    <t xml:space="preserve">        "overall_years_of_experience": {</t>
  </si>
  <si>
    <t xml:space="preserve">          "type": "float"</t>
  </si>
  <si>
    <t xml:space="preserve">        "profile_completion_percentage": {</t>
  </si>
  <si>
    <t xml:space="preserve">        "profile_title": {</t>
  </si>
  <si>
    <t xml:space="preserve">          "type": "text",</t>
  </si>
  <si>
    <t xml:space="preserve">          "fields": {</t>
  </si>
  <si>
    <t xml:space="preserve">            "keyword": {</t>
  </si>
  <si>
    <t xml:space="preserve">        "rate_per_hour": {</t>
  </si>
  <si>
    <t xml:space="preserve">        "region": {</t>
  </si>
  <si>
    <t xml:space="preserve">        "resumes": {</t>
  </si>
  <si>
    <t xml:space="preserve">            "created_by": {</t>
  </si>
  <si>
    <t xml:space="preserve">              "type": "text",</t>
  </si>
  <si>
    <t xml:space="preserve">              "fields": {</t>
  </si>
  <si>
    <t xml:space="preserve">                "keyword": {</t>
  </si>
  <si>
    <t xml:space="preserve">                  "type": "keyword",</t>
  </si>
  <si>
    <t xml:space="preserve">                  "ignore_above": 256</t>
  </si>
  <si>
    <t xml:space="preserve">                }</t>
  </si>
  <si>
    <t xml:space="preserve">            "created_timestamp": {</t>
  </si>
  <si>
    <t xml:space="preserve">              "type": "date"</t>
  </si>
  <si>
    <t xml:space="preserve">            "last_updated_by": {</t>
  </si>
  <si>
    <t xml:space="preserve">            "last_updated_timestamp": {</t>
  </si>
  <si>
    <t xml:space="preserve">            "parsed_data": {</t>
  </si>
  <si>
    <t xml:space="preserve">            "resume_physical_path": {</t>
  </si>
  <si>
    <t xml:space="preserve">            "title": {</t>
  </si>
  <si>
    <t xml:space="preserve">        "skill_data": {</t>
  </si>
  <si>
    <t xml:space="preserve">            "last_used": {</t>
  </si>
  <si>
    <t xml:space="preserve">        "verified_candidate": {</t>
  </si>
  <si>
    <t xml:space="preserve">        "work_type_preference": {</t>
  </si>
  <si>
    <t xml:space="preserve">        "workplace_preference": {</t>
  </si>
  <si>
    <t>Preference for work place</t>
  </si>
  <si>
    <t>additional_details</t>
  </si>
  <si>
    <t>Additional details about work history</t>
  </si>
  <si>
    <t>JSON object</t>
  </si>
  <si>
    <t>Additional details to be asked in candidate profile</t>
  </si>
  <si>
    <t>additional_profile_details</t>
  </si>
  <si>
    <t>contact_or_not</t>
  </si>
  <si>
    <t>Can the reference be contacted or not</t>
  </si>
  <si>
    <t>Y-Contactable, N-Not Contactable</t>
  </si>
  <si>
    <t>id</t>
  </si>
  <si>
    <t>deleted_or_not</t>
  </si>
  <si>
    <t>Whether the record is deleted or not</t>
  </si>
  <si>
    <t>Y-Deleted, N/&lt;BLANK&gt;-Not Deleted</t>
  </si>
  <si>
    <t>ID of the record</t>
  </si>
  <si>
    <t>Full Time, Part Time, Contract/Freelance, Internship, Others, Travel, Per Diem, Permanent, Interim Leadership etc.</t>
  </si>
  <si>
    <t>do_not_disturb</t>
  </si>
  <si>
    <t>Whether the candidate has chosen do not disturb or not</t>
  </si>
  <si>
    <t>Y-Do Not Disturb, N/&lt;BLANK&gt;-Open</t>
  </si>
  <si>
    <t>external_reference_id</t>
  </si>
  <si>
    <t>External reference ID related to candidate pool</t>
  </si>
  <si>
    <t>Example JobDiva hotlist ID</t>
  </si>
  <si>
    <t>preferred_screening_date</t>
  </si>
  <si>
    <t>Date of preference for screening by candidate</t>
  </si>
  <si>
    <t>screening_start_date</t>
  </si>
  <si>
    <t>screening_completed_date</t>
  </si>
  <si>
    <t>When did screening start</t>
  </si>
  <si>
    <t>When did screening complete</t>
  </si>
  <si>
    <t>Y-Consented, N-Not Consented</t>
  </si>
  <si>
    <t>screening_consent_status</t>
  </si>
  <si>
    <t>screening_consent_ip_address</t>
  </si>
  <si>
    <t>Status of consent for screening</t>
  </si>
  <si>
    <t>IP address from where screening consent is recorded</t>
  </si>
  <si>
    <t>client_enterprise_id</t>
  </si>
  <si>
    <t>ID of the client enterprise</t>
  </si>
  <si>
    <t>facility_enterprise_id</t>
  </si>
  <si>
    <t>ID of the facility enterprise</t>
  </si>
  <si>
    <t>Under the client enterprise</t>
  </si>
  <si>
    <t>A-Assigned, D-Drafted, S-Submitted</t>
  </si>
  <si>
    <t>screening_status</t>
  </si>
  <si>
    <t>Status of screening</t>
  </si>
  <si>
    <t>CP-Call Pending, NR-No Response, CS-Call Started, CI-Call Incomplete, CC-Call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</si>
</sst>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24">
    <font>
      <sz val="11"/>
      <color rgb="FF000000"/>
      <name val="Arial"/>
    </font>
    <font>
      <sz val="10"/>
      <color rgb="FFFFFFFF"/>
      <name val="Avenir"/>
      <family val="2"/>
    </font>
    <font>
      <sz val="10"/>
      <color rgb="FF000000"/>
      <name val="Calibri"/>
      <family val="2"/>
    </font>
    <font>
      <sz val="13"/>
      <color theme="1"/>
      <name val="Inherit"/>
    </font>
    <font>
      <sz val="11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ourier New"/>
      <family val="1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ourier New"/>
      <family val="1"/>
    </font>
    <font>
      <sz val="8"/>
      <color theme="1"/>
      <name val="Courier New"/>
      <family val="1"/>
    </font>
    <font>
      <sz val="12"/>
      <color theme="1"/>
      <name val="Courier New"/>
      <family val="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FFFFFF"/>
      <name val="Avenir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3"/>
      <color rgb="FF303336"/>
      <name val="Inherit"/>
    </font>
    <font>
      <sz val="8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06285"/>
        <bgColor rgb="FF206285"/>
      </patternFill>
    </fill>
    <fill>
      <patternFill patternType="solid">
        <fgColor rgb="FFE6E0EC"/>
        <bgColor rgb="FFE6E0EC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385623"/>
        <bgColor rgb="FF385623"/>
      </patternFill>
    </fill>
    <fill>
      <patternFill patternType="solid">
        <fgColor rgb="FFC6D9F1"/>
        <bgColor rgb="FFC6D9F1"/>
      </patternFill>
    </fill>
    <fill>
      <patternFill patternType="solid">
        <fgColor rgb="FFCCC1DA"/>
        <bgColor rgb="FFCCC1DA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5"/>
  </cellStyleXfs>
  <cellXfs count="73">
    <xf numFmtId="0" fontId="0" fillId="0" borderId="0" xfId="0"/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164" fontId="2" fillId="3" borderId="1" xfId="0" applyNumberFormat="1" applyFont="1" applyFill="1" applyBorder="1" applyAlignment="1">
      <alignment shrinkToFit="1"/>
    </xf>
    <xf numFmtId="0" fontId="3" fillId="0" borderId="0" xfId="0" applyFont="1"/>
    <xf numFmtId="0" fontId="4" fillId="0" borderId="0" xfId="0" applyFont="1"/>
    <xf numFmtId="164" fontId="5" fillId="2" borderId="1" xfId="0" applyNumberFormat="1" applyFont="1" applyFill="1" applyBorder="1" applyAlignment="1">
      <alignment horizontal="left" shrinkToFit="1"/>
    </xf>
    <xf numFmtId="164" fontId="5" fillId="2" borderId="1" xfId="0" applyNumberFormat="1" applyFont="1" applyFill="1" applyBorder="1" applyAlignment="1">
      <alignment horizontal="right" shrinkToFit="1"/>
    </xf>
    <xf numFmtId="0" fontId="2" fillId="0" borderId="0" xfId="0" applyFont="1"/>
    <xf numFmtId="164" fontId="2" fillId="0" borderId="2" xfId="0" applyNumberFormat="1" applyFont="1" applyBorder="1" applyAlignment="1">
      <alignment horizontal="left" shrinkToFit="1"/>
    </xf>
    <xf numFmtId="164" fontId="2" fillId="0" borderId="1" xfId="0" applyNumberFormat="1" applyFont="1" applyBorder="1" applyAlignment="1">
      <alignment horizontal="left" shrinkToFit="1"/>
    </xf>
    <xf numFmtId="164" fontId="2" fillId="0" borderId="3" xfId="0" applyNumberFormat="1" applyFont="1" applyBorder="1" applyAlignment="1">
      <alignment horizontal="left" shrinkToFit="1"/>
    </xf>
    <xf numFmtId="164" fontId="2" fillId="5" borderId="1" xfId="0" applyNumberFormat="1" applyFont="1" applyFill="1" applyBorder="1" applyAlignment="1">
      <alignment horizontal="right" shrinkToFit="1"/>
    </xf>
    <xf numFmtId="164" fontId="7" fillId="2" borderId="4" xfId="0" applyNumberFormat="1" applyFont="1" applyFill="1" applyBorder="1" applyAlignment="1">
      <alignment horizontal="left" shrinkToFit="1"/>
    </xf>
    <xf numFmtId="0" fontId="0" fillId="0" borderId="0" xfId="0" applyAlignment="1">
      <alignment shrinkToFit="1"/>
    </xf>
    <xf numFmtId="0" fontId="9" fillId="0" borderId="0" xfId="0" applyFont="1" applyAlignment="1">
      <alignment shrinkToFit="1"/>
    </xf>
    <xf numFmtId="0" fontId="9" fillId="4" borderId="5" xfId="0" applyFont="1" applyFill="1" applyBorder="1" applyAlignment="1">
      <alignment shrinkToFit="1"/>
    </xf>
    <xf numFmtId="164" fontId="6" fillId="9" borderId="1" xfId="0" applyNumberFormat="1" applyFont="1" applyFill="1" applyBorder="1" applyAlignment="1">
      <alignment horizontal="left" shrinkToFit="1"/>
    </xf>
    <xf numFmtId="164" fontId="6" fillId="5" borderId="1" xfId="0" applyNumberFormat="1" applyFont="1" applyFill="1" applyBorder="1" applyAlignment="1">
      <alignment horizontal="left" shrinkToFit="1"/>
    </xf>
    <xf numFmtId="164" fontId="7" fillId="2" borderId="1" xfId="0" applyNumberFormat="1" applyFont="1" applyFill="1" applyBorder="1" applyAlignment="1">
      <alignment horizontal="left" shrinkToFit="1"/>
    </xf>
    <xf numFmtId="0" fontId="0" fillId="0" borderId="0" xfId="0" applyAlignment="1">
      <alignment vertical="top"/>
    </xf>
    <xf numFmtId="0" fontId="10" fillId="0" borderId="0" xfId="0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left" shrinkToFit="1"/>
    </xf>
    <xf numFmtId="164" fontId="1" fillId="2" borderId="1" xfId="0" applyNumberFormat="1" applyFont="1" applyFill="1" applyBorder="1" applyAlignment="1">
      <alignment horizontal="right" shrinkToFit="1"/>
    </xf>
    <xf numFmtId="0" fontId="14" fillId="0" borderId="0" xfId="0" applyFont="1"/>
    <xf numFmtId="164" fontId="15" fillId="2" borderId="1" xfId="0" applyNumberFormat="1" applyFont="1" applyFill="1" applyBorder="1" applyAlignment="1">
      <alignment horizontal="left" shrinkToFit="1"/>
    </xf>
    <xf numFmtId="164" fontId="15" fillId="2" borderId="1" xfId="0" applyNumberFormat="1" applyFont="1" applyFill="1" applyBorder="1" applyAlignment="1">
      <alignment horizontal="right" shrinkToFit="1"/>
    </xf>
    <xf numFmtId="164" fontId="2" fillId="4" borderId="1" xfId="0" applyNumberFormat="1" applyFont="1" applyFill="1" applyBorder="1"/>
    <xf numFmtId="164" fontId="16" fillId="0" borderId="1" xfId="0" applyNumberFormat="1" applyFont="1" applyBorder="1" applyAlignment="1">
      <alignment horizontal="left" shrinkToFit="1"/>
    </xf>
    <xf numFmtId="0" fontId="17" fillId="0" borderId="1" xfId="0" applyFont="1" applyBorder="1"/>
    <xf numFmtId="0" fontId="17" fillId="0" borderId="0" xfId="0" applyFont="1"/>
    <xf numFmtId="164" fontId="5" fillId="6" borderId="6" xfId="0" applyNumberFormat="1" applyFont="1" applyFill="1" applyBorder="1" applyAlignment="1">
      <alignment horizontal="left" shrinkToFit="1"/>
    </xf>
    <xf numFmtId="164" fontId="5" fillId="2" borderId="6" xfId="0" applyNumberFormat="1" applyFont="1" applyFill="1" applyBorder="1" applyAlignment="1">
      <alignment horizontal="left" shrinkToFit="1"/>
    </xf>
    <xf numFmtId="164" fontId="7" fillId="2" borderId="6" xfId="0" applyNumberFormat="1" applyFont="1" applyFill="1" applyBorder="1" applyAlignment="1">
      <alignment horizontal="left" shrinkToFit="1"/>
    </xf>
    <xf numFmtId="0" fontId="7" fillId="2" borderId="6" xfId="0" applyFont="1" applyFill="1" applyBorder="1" applyAlignment="1">
      <alignment horizontal="left" shrinkToFit="1"/>
    </xf>
    <xf numFmtId="164" fontId="2" fillId="0" borderId="6" xfId="0" applyNumberFormat="1" applyFont="1" applyBorder="1" applyAlignment="1">
      <alignment horizontal="left" shrinkToFit="1"/>
    </xf>
    <xf numFmtId="164" fontId="8" fillId="7" borderId="6" xfId="0" applyNumberFormat="1" applyFont="1" applyFill="1" applyBorder="1" applyAlignment="1">
      <alignment horizontal="left" shrinkToFit="1"/>
    </xf>
    <xf numFmtId="0" fontId="8" fillId="3" borderId="6" xfId="0" applyFont="1" applyFill="1" applyBorder="1" applyAlignment="1">
      <alignment horizontal="left" shrinkToFit="1"/>
    </xf>
    <xf numFmtId="164" fontId="8" fillId="0" borderId="6" xfId="0" applyNumberFormat="1" applyFont="1" applyBorder="1" applyAlignment="1">
      <alignment horizontal="left" shrinkToFit="1"/>
    </xf>
    <xf numFmtId="164" fontId="8" fillId="4" borderId="6" xfId="0" applyNumberFormat="1" applyFont="1" applyFill="1" applyBorder="1" applyAlignment="1">
      <alignment horizontal="left" shrinkToFit="1"/>
    </xf>
    <xf numFmtId="164" fontId="6" fillId="5" borderId="6" xfId="0" applyNumberFormat="1" applyFont="1" applyFill="1" applyBorder="1" applyAlignment="1">
      <alignment horizontal="left" shrinkToFit="1"/>
    </xf>
    <xf numFmtId="164" fontId="8" fillId="8" borderId="6" xfId="0" applyNumberFormat="1" applyFont="1" applyFill="1" applyBorder="1" applyAlignment="1">
      <alignment horizontal="left" shrinkToFit="1"/>
    </xf>
    <xf numFmtId="164" fontId="8" fillId="11" borderId="6" xfId="0" applyNumberFormat="1" applyFont="1" applyFill="1" applyBorder="1" applyAlignment="1">
      <alignment horizontal="left" shrinkToFit="1"/>
    </xf>
    <xf numFmtId="164" fontId="8" fillId="10" borderId="6" xfId="0" applyNumberFormat="1" applyFont="1" applyFill="1" applyBorder="1" applyAlignment="1">
      <alignment horizontal="left" shrinkToFit="1"/>
    </xf>
    <xf numFmtId="164" fontId="5" fillId="2" borderId="2" xfId="0" applyNumberFormat="1" applyFont="1" applyFill="1" applyBorder="1" applyAlignment="1">
      <alignment horizontal="left" shrinkToFit="1"/>
    </xf>
    <xf numFmtId="164" fontId="5" fillId="2" borderId="3" xfId="0" applyNumberFormat="1" applyFont="1" applyFill="1" applyBorder="1" applyAlignment="1">
      <alignment horizontal="left" shrinkToFit="1"/>
    </xf>
    <xf numFmtId="164" fontId="6" fillId="4" borderId="3" xfId="0" applyNumberFormat="1" applyFont="1" applyFill="1" applyBorder="1" applyAlignment="1">
      <alignment horizontal="left" shrinkToFit="1"/>
    </xf>
    <xf numFmtId="164" fontId="5" fillId="2" borderId="2" xfId="0" applyNumberFormat="1" applyFont="1" applyFill="1" applyBorder="1" applyAlignment="1">
      <alignment horizontal="center" shrinkToFit="1"/>
    </xf>
    <xf numFmtId="164" fontId="6" fillId="9" borderId="2" xfId="0" applyNumberFormat="1" applyFont="1" applyFill="1" applyBorder="1" applyAlignment="1">
      <alignment horizontal="center" shrinkToFit="1"/>
    </xf>
    <xf numFmtId="164" fontId="20" fillId="12" borderId="1" xfId="0" applyNumberFormat="1" applyFont="1" applyFill="1" applyBorder="1"/>
    <xf numFmtId="0" fontId="20" fillId="12" borderId="1" xfId="0" applyFont="1" applyFill="1" applyBorder="1"/>
    <xf numFmtId="0" fontId="20" fillId="13" borderId="1" xfId="0" applyFont="1" applyFill="1" applyBorder="1"/>
    <xf numFmtId="0" fontId="21" fillId="0" borderId="1" xfId="0" applyFont="1" applyBorder="1"/>
    <xf numFmtId="0" fontId="0" fillId="0" borderId="5" xfId="0" applyBorder="1" applyAlignment="1">
      <alignment shrinkToFi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14" borderId="0" xfId="0" applyFont="1" applyFill="1"/>
    <xf numFmtId="0" fontId="23" fillId="0" borderId="0" xfId="0" applyFont="1"/>
    <xf numFmtId="164" fontId="2" fillId="0" borderId="6" xfId="0" applyNumberFormat="1" applyFont="1" applyBorder="1" applyAlignment="1">
      <alignment shrinkToFit="1"/>
    </xf>
    <xf numFmtId="164" fontId="2" fillId="0" borderId="6" xfId="0" applyNumberFormat="1" applyFont="1" applyBorder="1" applyAlignment="1">
      <alignment horizontal="left" wrapText="1" shrinkToFit="1"/>
    </xf>
    <xf numFmtId="164" fontId="2" fillId="10" borderId="1" xfId="0" applyNumberFormat="1" applyFont="1" applyFill="1" applyBorder="1" applyAlignment="1">
      <alignment horizontal="left" shrinkToFit="1"/>
    </xf>
    <xf numFmtId="0" fontId="2" fillId="3" borderId="6" xfId="0" applyFont="1" applyFill="1" applyBorder="1" applyAlignment="1">
      <alignment horizontal="left" shrinkToFit="1"/>
    </xf>
    <xf numFmtId="0" fontId="14" fillId="0" borderId="0" xfId="0" applyFont="1" applyAlignment="1">
      <alignment shrinkToFit="1"/>
    </xf>
    <xf numFmtId="164" fontId="16" fillId="0" borderId="1" xfId="0" applyNumberFormat="1" applyFont="1" applyBorder="1" applyAlignment="1">
      <alignment horizontal="right" shrinkToFit="1"/>
    </xf>
    <xf numFmtId="0" fontId="20" fillId="13" borderId="1" xfId="0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</cellXfs>
  <cellStyles count="2">
    <cellStyle name="Normal" xfId="0" builtinId="0"/>
    <cellStyle name="Normal 2" xfId="1" xr:uid="{E894D90F-2461-C744-9B48-94E44726DC2D}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dsaas.ai/" TargetMode="External"/><Relationship Id="rId3" Type="http://schemas.openxmlformats.org/officeDocument/2006/relationships/hyperlink" Target="http://dsaas.ai/" TargetMode="External"/><Relationship Id="rId7" Type="http://schemas.openxmlformats.org/officeDocument/2006/relationships/hyperlink" Target="http://dsaas.ai/" TargetMode="External"/><Relationship Id="rId2" Type="http://schemas.openxmlformats.org/officeDocument/2006/relationships/hyperlink" Target="http://dsaas.ai/" TargetMode="External"/><Relationship Id="rId1" Type="http://schemas.openxmlformats.org/officeDocument/2006/relationships/hyperlink" Target="http://dsaas.ai/" TargetMode="External"/><Relationship Id="rId6" Type="http://schemas.openxmlformats.org/officeDocument/2006/relationships/hyperlink" Target="http://dsaas.ai/" TargetMode="External"/><Relationship Id="rId11" Type="http://schemas.openxmlformats.org/officeDocument/2006/relationships/hyperlink" Target="http://dsaas.ai/" TargetMode="External"/><Relationship Id="rId5" Type="http://schemas.openxmlformats.org/officeDocument/2006/relationships/hyperlink" Target="http://dsaas.ai/" TargetMode="External"/><Relationship Id="rId10" Type="http://schemas.openxmlformats.org/officeDocument/2006/relationships/hyperlink" Target="http://dsaas.ai/" TargetMode="External"/><Relationship Id="rId4" Type="http://schemas.openxmlformats.org/officeDocument/2006/relationships/hyperlink" Target="http://dsaas.ai/" TargetMode="External"/><Relationship Id="rId9" Type="http://schemas.openxmlformats.org/officeDocument/2006/relationships/hyperlink" Target="http://dsaas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zoomScale="170" zoomScaleNormal="170" workbookViewId="0">
      <pane ySplit="1" topLeftCell="A8" activePane="bottomLeft" state="frozen"/>
      <selection activeCell="A6" sqref="A6"/>
      <selection pane="bottomLeft" activeCell="A22" sqref="A22"/>
    </sheetView>
  </sheetViews>
  <sheetFormatPr baseColWidth="10" defaultColWidth="12.6640625" defaultRowHeight="14"/>
  <cols>
    <col min="1" max="1" width="21.6640625" customWidth="1"/>
    <col min="2" max="2" width="15.6640625" customWidth="1"/>
    <col min="3" max="3" width="48.6640625" customWidth="1"/>
    <col min="4" max="4" width="7.1640625" customWidth="1"/>
    <col min="5" max="22" width="11" customWidth="1"/>
  </cols>
  <sheetData>
    <row r="1" spans="1:4" ht="16">
      <c r="A1" s="1" t="s">
        <v>358</v>
      </c>
      <c r="B1" s="1" t="s">
        <v>3</v>
      </c>
      <c r="C1" s="1" t="s">
        <v>6</v>
      </c>
      <c r="D1" s="2" t="s">
        <v>243</v>
      </c>
    </row>
    <row r="2" spans="1:4" ht="15">
      <c r="A2" s="3" t="s">
        <v>73</v>
      </c>
      <c r="B2" s="3" t="s">
        <v>244</v>
      </c>
      <c r="C2" s="3" t="s">
        <v>245</v>
      </c>
      <c r="D2" s="4">
        <f>COUNTIF('#3a_#3b_#3c_DD'!D:D,DataTypes!A2)</f>
        <v>2</v>
      </c>
    </row>
    <row r="3" spans="1:4" ht="15">
      <c r="A3" s="3" t="s">
        <v>111</v>
      </c>
      <c r="B3" s="3" t="s">
        <v>246</v>
      </c>
      <c r="C3" s="3" t="s">
        <v>247</v>
      </c>
      <c r="D3" s="4">
        <f>COUNTIF('#3a_#3b_#3c_DD'!D:D,DataTypes!A3)</f>
        <v>13</v>
      </c>
    </row>
    <row r="4" spans="1:4" ht="15">
      <c r="A4" s="3" t="s">
        <v>31</v>
      </c>
      <c r="B4" s="3" t="s">
        <v>248</v>
      </c>
      <c r="C4" s="3" t="s">
        <v>249</v>
      </c>
      <c r="D4" s="4">
        <f>COUNTIF('#3a_#3b_#3c_DD'!D:D,DataTypes!A4)</f>
        <v>95</v>
      </c>
    </row>
    <row r="5" spans="1:4" ht="15">
      <c r="A5" s="3" t="s">
        <v>62</v>
      </c>
      <c r="B5" s="3" t="s">
        <v>250</v>
      </c>
      <c r="C5" s="3" t="s">
        <v>365</v>
      </c>
      <c r="D5" s="4">
        <f>COUNTIF('#3a_#3b_#3c_DD'!D:D,DataTypes!A5)</f>
        <v>12</v>
      </c>
    </row>
    <row r="6" spans="1:4" ht="15">
      <c r="A6" s="3" t="s">
        <v>34</v>
      </c>
      <c r="B6" s="3" t="s">
        <v>298</v>
      </c>
      <c r="C6" s="3" t="s">
        <v>252</v>
      </c>
      <c r="D6" s="4">
        <f>COUNTIF('#3a_#3b_#3c_DD'!D:D,DataTypes!A6)</f>
        <v>31</v>
      </c>
    </row>
    <row r="7" spans="1:4" ht="15">
      <c r="A7" s="3" t="s">
        <v>29</v>
      </c>
      <c r="B7" s="3" t="s">
        <v>253</v>
      </c>
      <c r="C7" s="3" t="s">
        <v>254</v>
      </c>
      <c r="D7" s="4">
        <f>COUNTIF('#3a_#3b_#3c_DD'!D:D,DataTypes!A7)</f>
        <v>11</v>
      </c>
    </row>
    <row r="8" spans="1:4" ht="15">
      <c r="A8" s="3" t="s">
        <v>117</v>
      </c>
      <c r="B8" s="3" t="s">
        <v>255</v>
      </c>
      <c r="C8" s="3" t="s">
        <v>256</v>
      </c>
      <c r="D8" s="4">
        <f>COUNTIF('#3a_#3b_#3c_DD'!D:D,DataTypes!A8)</f>
        <v>9</v>
      </c>
    </row>
    <row r="9" spans="1:4" ht="15">
      <c r="A9" s="3" t="s">
        <v>257</v>
      </c>
      <c r="B9" s="3" t="s">
        <v>258</v>
      </c>
      <c r="C9" s="3" t="s">
        <v>259</v>
      </c>
      <c r="D9" s="4">
        <f>COUNTIF('#3a_#3b_#3c_DD'!D:D,DataTypes!A9)</f>
        <v>3</v>
      </c>
    </row>
    <row r="10" spans="1:4" ht="15">
      <c r="A10" s="3" t="s">
        <v>225</v>
      </c>
      <c r="B10" s="3" t="s">
        <v>260</v>
      </c>
      <c r="C10" s="3" t="s">
        <v>261</v>
      </c>
      <c r="D10" s="4">
        <f>COUNTIF('#3a_#3b_#3c_DD'!D:D,DataTypes!A10)</f>
        <v>0</v>
      </c>
    </row>
    <row r="11" spans="1:4" ht="15">
      <c r="A11" s="3" t="s">
        <v>19</v>
      </c>
      <c r="B11" s="3" t="s">
        <v>262</v>
      </c>
      <c r="C11" s="3" t="s">
        <v>263</v>
      </c>
      <c r="D11" s="4">
        <f>COUNTIF('#3a_#3b_#3c_DD'!D:D,DataTypes!A11)</f>
        <v>120</v>
      </c>
    </row>
    <row r="12" spans="1:4" ht="15">
      <c r="A12" s="3" t="s">
        <v>33</v>
      </c>
      <c r="B12" s="3" t="s">
        <v>264</v>
      </c>
      <c r="C12" s="3" t="s">
        <v>265</v>
      </c>
      <c r="D12" s="4">
        <f>COUNTIF('#3a_#3b_#3c_DD'!D:D,DataTypes!A12)</f>
        <v>48</v>
      </c>
    </row>
    <row r="13" spans="1:4" ht="15">
      <c r="A13" s="3" t="s">
        <v>150</v>
      </c>
      <c r="B13" s="3" t="s">
        <v>266</v>
      </c>
      <c r="C13" s="3" t="s">
        <v>267</v>
      </c>
      <c r="D13" s="4">
        <f>COUNTIF('#3a_#3b_#3c_DD'!D:D,DataTypes!A13)</f>
        <v>5</v>
      </c>
    </row>
    <row r="14" spans="1:4" ht="15">
      <c r="A14" s="3" t="s">
        <v>362</v>
      </c>
      <c r="B14" s="3" t="s">
        <v>266</v>
      </c>
      <c r="C14" s="3" t="s">
        <v>177</v>
      </c>
      <c r="D14" s="4">
        <f>COUNTIF('#3a_#3b_#3c_DD'!D:D,DataTypes!A14)</f>
        <v>2</v>
      </c>
    </row>
    <row r="15" spans="1:4" ht="15">
      <c r="A15" s="3" t="s">
        <v>43</v>
      </c>
      <c r="B15" s="3" t="s">
        <v>268</v>
      </c>
      <c r="C15" s="3" t="s">
        <v>269</v>
      </c>
      <c r="D15" s="4">
        <f>COUNTIF('#3a_#3b_#3c_DD'!D:D,DataTypes!A15)</f>
        <v>4</v>
      </c>
    </row>
    <row r="16" spans="1:4" ht="15">
      <c r="A16" s="3" t="s">
        <v>363</v>
      </c>
      <c r="B16" s="3" t="s">
        <v>274</v>
      </c>
      <c r="C16" s="3" t="s">
        <v>364</v>
      </c>
      <c r="D16" s="4">
        <f>COUNTIF('#3a_#3b_#3c_DD'!D:D,DataTypes!A31)</f>
        <v>35</v>
      </c>
    </row>
    <row r="17" spans="1:4" ht="15">
      <c r="A17" s="3" t="s">
        <v>270</v>
      </c>
      <c r="B17" s="3" t="s">
        <v>356</v>
      </c>
      <c r="C17" s="3" t="s">
        <v>271</v>
      </c>
      <c r="D17" s="4">
        <f>COUNTIF('#3a_#3b_#3c_DD'!D:D,DataTypes!A16)</f>
        <v>1</v>
      </c>
    </row>
    <row r="18" spans="1:4" ht="15">
      <c r="A18" s="3" t="s">
        <v>49</v>
      </c>
      <c r="B18" s="3" t="s">
        <v>272</v>
      </c>
      <c r="C18" s="3" t="s">
        <v>273</v>
      </c>
      <c r="D18" s="4">
        <f>COUNTIF('#3a_#3b_#3c_DD'!D:D,DataTypes!A17)</f>
        <v>78</v>
      </c>
    </row>
    <row r="19" spans="1:4" ht="15">
      <c r="A19" s="3" t="s">
        <v>76</v>
      </c>
      <c r="B19" s="3" t="s">
        <v>274</v>
      </c>
      <c r="C19" s="3" t="s">
        <v>275</v>
      </c>
      <c r="D19" s="4">
        <f>COUNTIF('#3a_#3b_#3c_DD'!D:D,DataTypes!A18)</f>
        <v>65</v>
      </c>
    </row>
    <row r="20" spans="1:4" ht="15">
      <c r="A20" s="3" t="s">
        <v>360</v>
      </c>
      <c r="B20" s="3" t="s">
        <v>359</v>
      </c>
      <c r="C20" s="3" t="s">
        <v>361</v>
      </c>
      <c r="D20" s="4">
        <f>COUNTIF('#3a_#3b_#3c_DD'!D:D,DataTypes!A20)</f>
        <v>6</v>
      </c>
    </row>
    <row r="21" spans="1:4" ht="15">
      <c r="A21" s="3" t="s">
        <v>203</v>
      </c>
      <c r="B21" s="3" t="s">
        <v>251</v>
      </c>
      <c r="C21" s="3" t="s">
        <v>276</v>
      </c>
      <c r="D21" s="4">
        <f>COUNTIF('#3a_#3b_#3c_DD'!D:D,DataTypes!A19)</f>
        <v>1</v>
      </c>
    </row>
    <row r="22" spans="1:4" ht="15">
      <c r="A22" s="3" t="s">
        <v>15</v>
      </c>
      <c r="B22" s="3" t="s">
        <v>266</v>
      </c>
      <c r="C22" s="3" t="s">
        <v>277</v>
      </c>
      <c r="D22" s="4">
        <f>COUNTIF('#3a_#3b_#3c_DD'!D:D,DataTypes!A21)</f>
        <v>5</v>
      </c>
    </row>
    <row r="23" spans="1:4" ht="15">
      <c r="A23" s="3" t="s">
        <v>278</v>
      </c>
      <c r="B23" s="3" t="s">
        <v>279</v>
      </c>
      <c r="C23" s="3" t="s">
        <v>280</v>
      </c>
      <c r="D23" s="4">
        <f>COUNTIF('#3a_#3b_#3c_DD'!D:D,DataTypes!A22)</f>
        <v>14</v>
      </c>
    </row>
    <row r="24" spans="1:4" ht="15">
      <c r="A24" s="3" t="s">
        <v>103</v>
      </c>
      <c r="B24" s="3" t="s">
        <v>281</v>
      </c>
      <c r="C24" s="3" t="s">
        <v>282</v>
      </c>
      <c r="D24" s="4">
        <f>COUNTIF('#3a_#3b_#3c_DD'!D:D,DataTypes!A23)</f>
        <v>0</v>
      </c>
    </row>
    <row r="25" spans="1:4" ht="15">
      <c r="A25" s="3" t="s">
        <v>42</v>
      </c>
      <c r="B25" s="3" t="s">
        <v>266</v>
      </c>
      <c r="C25" s="3" t="s">
        <v>283</v>
      </c>
      <c r="D25" s="4">
        <f>COUNTIF('#3a_#3b_#3c_DD'!D:D,DataTypes!A24)</f>
        <v>0</v>
      </c>
    </row>
    <row r="26" spans="1:4" ht="15">
      <c r="A26" s="3" t="s">
        <v>12</v>
      </c>
      <c r="B26" s="3" t="s">
        <v>284</v>
      </c>
      <c r="C26" s="3" t="s">
        <v>285</v>
      </c>
      <c r="D26" s="4">
        <f>COUNTIF('#3a_#3b_#3c_DD'!D:D,DataTypes!A25)</f>
        <v>15</v>
      </c>
    </row>
    <row r="27" spans="1:4" ht="15">
      <c r="A27" s="3" t="s">
        <v>75</v>
      </c>
      <c r="B27" s="3" t="s">
        <v>286</v>
      </c>
      <c r="C27" s="3" t="s">
        <v>287</v>
      </c>
      <c r="D27" s="4">
        <f>COUNTIF('#3a_#3b_#3c_DD'!D:D,DataTypes!A26)</f>
        <v>72</v>
      </c>
    </row>
    <row r="28" spans="1:4" ht="15">
      <c r="A28" s="3" t="s">
        <v>136</v>
      </c>
      <c r="B28" s="3" t="s">
        <v>288</v>
      </c>
      <c r="C28" s="3" t="s">
        <v>289</v>
      </c>
      <c r="D28" s="4">
        <f>COUNTIF('#3a_#3b_#3c_DD'!D:D,DataTypes!A27)</f>
        <v>9</v>
      </c>
    </row>
    <row r="29" spans="1:4" ht="15">
      <c r="A29" s="3" t="s">
        <v>40</v>
      </c>
      <c r="B29" s="3" t="s">
        <v>290</v>
      </c>
      <c r="C29" s="3" t="s">
        <v>291</v>
      </c>
      <c r="D29" s="4">
        <f>COUNTIF('#3a_#3b_#3c_DD'!D:D,DataTypes!A28)</f>
        <v>19</v>
      </c>
    </row>
    <row r="30" spans="1:4" ht="15">
      <c r="A30" s="3" t="s">
        <v>166</v>
      </c>
      <c r="B30" s="3" t="s">
        <v>292</v>
      </c>
      <c r="C30" s="3" t="s">
        <v>293</v>
      </c>
      <c r="D30" s="4">
        <f>COUNTIF('#3a_#3b_#3c_DD'!D:D,DataTypes!A29)</f>
        <v>137</v>
      </c>
    </row>
    <row r="31" spans="1:4" ht="15">
      <c r="A31" s="3" t="s">
        <v>63</v>
      </c>
      <c r="B31" s="3" t="s">
        <v>264</v>
      </c>
      <c r="C31" s="3" t="s">
        <v>294</v>
      </c>
      <c r="D31" s="4">
        <f>COUNTIF('#3a_#3b_#3c_DD'!D:D,DataTypes!A30)</f>
        <v>7</v>
      </c>
    </row>
    <row r="32" spans="1:4" ht="15">
      <c r="A32" s="3" t="s">
        <v>295</v>
      </c>
      <c r="B32" s="3" t="s">
        <v>296</v>
      </c>
      <c r="C32" s="3" t="s">
        <v>297</v>
      </c>
      <c r="D32" s="4">
        <f>COUNTIF('#3a_#3b_#3c_DD'!D:D,DataTypes!A32)</f>
        <v>128</v>
      </c>
    </row>
    <row r="33" spans="1:4" ht="15">
      <c r="A33" s="3" t="s">
        <v>53</v>
      </c>
      <c r="B33" s="3" t="s">
        <v>298</v>
      </c>
      <c r="C33" s="3" t="s">
        <v>299</v>
      </c>
      <c r="D33" s="4">
        <f>COUNTIF('#3a_#3b_#3c_DD'!D:D,DataTypes!A33)</f>
        <v>2</v>
      </c>
    </row>
  </sheetData>
  <sortState xmlns:xlrd2="http://schemas.microsoft.com/office/spreadsheetml/2017/richdata2" ref="A2:D33">
    <sortCondition ref="A2:A3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170" zoomScaleNormal="170" workbookViewId="0">
      <selection activeCell="B12" sqref="B12"/>
    </sheetView>
  </sheetViews>
  <sheetFormatPr baseColWidth="10" defaultColWidth="12.6640625" defaultRowHeight="14"/>
  <cols>
    <col min="1" max="1" width="92.1640625" customWidth="1"/>
    <col min="2" max="2" width="12.83203125" bestFit="1" customWidth="1"/>
    <col min="3" max="3" width="19.83203125" bestFit="1" customWidth="1"/>
    <col min="4" max="26" width="10.6640625" customWidth="1"/>
  </cols>
  <sheetData>
    <row r="1" spans="1:3" ht="17">
      <c r="A1" s="5" t="s">
        <v>300</v>
      </c>
    </row>
    <row r="2" spans="1:3" ht="17">
      <c r="A2" s="5" t="s">
        <v>301</v>
      </c>
    </row>
    <row r="3" spans="1:3" ht="15">
      <c r="A3" s="6" t="s">
        <v>302</v>
      </c>
    </row>
    <row r="4" spans="1:3" ht="15">
      <c r="A4" s="6" t="s">
        <v>303</v>
      </c>
    </row>
    <row r="5" spans="1:3">
      <c r="B5" s="62" t="s">
        <v>389</v>
      </c>
    </row>
    <row r="6" spans="1:3" ht="15">
      <c r="A6" s="60" t="s">
        <v>388</v>
      </c>
      <c r="B6" s="59" t="s">
        <v>387</v>
      </c>
      <c r="C6" t="str">
        <f>B6&amp;"_hummingbird"</f>
        <v>live_hummingbird</v>
      </c>
    </row>
    <row r="7" spans="1:3">
      <c r="B7" s="59" t="s">
        <v>384</v>
      </c>
      <c r="C7" t="str">
        <f t="shared" ref="C7:C9" si="0">B7&amp;"_hummingbird"</f>
        <v>demo_hummingbird</v>
      </c>
    </row>
    <row r="8" spans="1:3">
      <c r="B8" s="59" t="s">
        <v>385</v>
      </c>
      <c r="C8" t="str">
        <f t="shared" si="0"/>
        <v>test_hummingbird</v>
      </c>
    </row>
    <row r="9" spans="1:3">
      <c r="B9" s="59" t="s">
        <v>386</v>
      </c>
      <c r="C9" t="str">
        <f t="shared" si="0"/>
        <v>develop_hummingbird</v>
      </c>
    </row>
    <row r="11" spans="1:3">
      <c r="B11" s="62" t="s">
        <v>390</v>
      </c>
    </row>
    <row r="12" spans="1:3">
      <c r="B12" s="59" t="s">
        <v>391</v>
      </c>
    </row>
    <row r="13" spans="1:3">
      <c r="B13" s="59" t="s">
        <v>366</v>
      </c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4"/>
  <sheetViews>
    <sheetView zoomScale="170" zoomScaleNormal="170" workbookViewId="0">
      <pane ySplit="1" topLeftCell="A10" activePane="bottomLeft" state="frozen"/>
      <selection pane="bottomLeft" activeCell="D21" sqref="D21"/>
    </sheetView>
  </sheetViews>
  <sheetFormatPr baseColWidth="10" defaultColWidth="12.6640625" defaultRowHeight="14"/>
  <cols>
    <col min="1" max="1" width="8.33203125" bestFit="1" customWidth="1"/>
    <col min="2" max="3" width="7.6640625" customWidth="1"/>
    <col min="4" max="4" width="29.6640625" customWidth="1"/>
    <col min="5" max="5" width="11.5" customWidth="1"/>
    <col min="6" max="6" width="33.1640625" customWidth="1"/>
    <col min="7" max="7" width="9.1640625" customWidth="1"/>
    <col min="8" max="9" width="40.1640625" customWidth="1"/>
    <col min="10" max="10" width="11" customWidth="1"/>
    <col min="11" max="28" width="8.6640625" customWidth="1"/>
  </cols>
  <sheetData>
    <row r="1" spans="1:28" ht="15">
      <c r="A1" s="49" t="s">
        <v>339</v>
      </c>
      <c r="B1" s="49" t="s">
        <v>304</v>
      </c>
      <c r="C1" s="49" t="s">
        <v>357</v>
      </c>
      <c r="D1" s="49" t="s">
        <v>305</v>
      </c>
      <c r="E1" s="7" t="s">
        <v>306</v>
      </c>
      <c r="F1" s="7" t="s">
        <v>5</v>
      </c>
      <c r="G1" s="50" t="s">
        <v>307</v>
      </c>
      <c r="H1" s="50" t="s">
        <v>308</v>
      </c>
      <c r="I1" s="50" t="s">
        <v>309</v>
      </c>
      <c r="J1" s="8" t="s">
        <v>310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">
      <c r="A2" s="11" t="s">
        <v>366</v>
      </c>
      <c r="B2" s="11" t="s">
        <v>311</v>
      </c>
      <c r="C2" s="10"/>
      <c r="D2" s="10" t="s">
        <v>508</v>
      </c>
      <c r="E2" s="11" t="s">
        <v>312</v>
      </c>
      <c r="F2" s="11" t="s">
        <v>313</v>
      </c>
      <c r="G2" s="12" t="s">
        <v>314</v>
      </c>
      <c r="H2" s="51" t="str">
        <f>IF(B2="NoSQL","",IF(E2="TABLE","DROP "&amp;E2&amp;" "&amp;D2&amp;";",""))</f>
        <v/>
      </c>
      <c r="I2" s="51" t="str">
        <f>IF(B2="NoSQL","",IF(G2="Audited",IF(E2="TABLE","DROP "&amp;E2&amp;" "&amp;D2&amp;"_aud;",""),""))</f>
        <v/>
      </c>
      <c r="J2" s="13">
        <f>COUNTIF('#3a_#3b_#3c_DD'!E:E,D2)</f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">
      <c r="A3" s="11" t="s">
        <v>1558</v>
      </c>
      <c r="B3" s="11" t="s">
        <v>315</v>
      </c>
      <c r="C3" s="10"/>
      <c r="D3" s="10" t="s">
        <v>520</v>
      </c>
      <c r="E3" s="11" t="s">
        <v>312</v>
      </c>
      <c r="F3" s="11" t="s">
        <v>313</v>
      </c>
      <c r="G3" s="12" t="s">
        <v>314</v>
      </c>
      <c r="H3" s="51" t="str">
        <f t="shared" ref="H3:H64" si="0">IF(B3="NoSQL","",IF(E3="TABLE","DROP "&amp;E3&amp;" "&amp;D3&amp;";",""))</f>
        <v>DROP TABLE bean_bag_consumers;</v>
      </c>
      <c r="I3" s="51" t="str">
        <f t="shared" ref="I3:I64" si="1">IF(B3="NoSQL","",IF(G3="Audited",IF(E3="TABLE","DROP "&amp;E3&amp;" "&amp;D3&amp;"_aud;",""),""))</f>
        <v/>
      </c>
      <c r="J3" s="13">
        <f>COUNTIF('#3a_#3b_#3c_DD'!E:E,D3)</f>
        <v>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">
      <c r="A4" s="11" t="s">
        <v>1558</v>
      </c>
      <c r="B4" s="11" t="s">
        <v>315</v>
      </c>
      <c r="C4" s="10"/>
      <c r="D4" s="10" t="s">
        <v>540</v>
      </c>
      <c r="E4" s="11" t="s">
        <v>312</v>
      </c>
      <c r="F4" s="11" t="s">
        <v>313</v>
      </c>
      <c r="G4" s="12" t="s">
        <v>314</v>
      </c>
      <c r="H4" s="51" t="str">
        <f t="shared" si="0"/>
        <v>DROP TABLE bean_bag_job_board_accesses;</v>
      </c>
      <c r="I4" s="51" t="str">
        <f t="shared" si="1"/>
        <v/>
      </c>
      <c r="J4" s="13">
        <f>COUNTIF('#3a_#3b_#3c_DD'!E:E,D4)</f>
        <v>16</v>
      </c>
    </row>
    <row r="5" spans="1:28" ht="15">
      <c r="A5" s="11" t="s">
        <v>1558</v>
      </c>
      <c r="B5" s="11" t="s">
        <v>315</v>
      </c>
      <c r="C5" s="10"/>
      <c r="D5" s="10" t="s">
        <v>531</v>
      </c>
      <c r="E5" s="11" t="s">
        <v>312</v>
      </c>
      <c r="F5" s="11" t="s">
        <v>313</v>
      </c>
      <c r="G5" s="12" t="s">
        <v>314</v>
      </c>
      <c r="H5" s="51" t="str">
        <f t="shared" si="0"/>
        <v>DROP TABLE bean_bag_job_boards;</v>
      </c>
      <c r="I5" s="51" t="str">
        <f t="shared" si="1"/>
        <v/>
      </c>
      <c r="J5" s="13">
        <f>COUNTIF('#3a_#3b_#3c_DD'!E:E,D5)</f>
        <v>7</v>
      </c>
    </row>
    <row r="6" spans="1:28" ht="15">
      <c r="A6" s="11" t="s">
        <v>1558</v>
      </c>
      <c r="B6" s="11" t="s">
        <v>315</v>
      </c>
      <c r="C6" s="10"/>
      <c r="D6" s="10" t="s">
        <v>584</v>
      </c>
      <c r="E6" s="11" t="s">
        <v>312</v>
      </c>
      <c r="F6" s="11" t="s">
        <v>316</v>
      </c>
      <c r="G6" s="12" t="s">
        <v>314</v>
      </c>
      <c r="H6" s="51" t="str">
        <f t="shared" si="0"/>
        <v>DROP TABLE bean_bag_job_log_responses;</v>
      </c>
      <c r="I6" s="51" t="str">
        <f t="shared" si="1"/>
        <v/>
      </c>
      <c r="J6" s="13">
        <f>COUNTIF('#3a_#3b_#3c_DD'!E:E,D6)</f>
        <v>8</v>
      </c>
    </row>
    <row r="7" spans="1:28" ht="15">
      <c r="A7" s="11" t="s">
        <v>1558</v>
      </c>
      <c r="B7" s="11" t="s">
        <v>315</v>
      </c>
      <c r="C7" s="10"/>
      <c r="D7" s="10" t="s">
        <v>565</v>
      </c>
      <c r="E7" s="11" t="s">
        <v>312</v>
      </c>
      <c r="F7" s="11" t="s">
        <v>316</v>
      </c>
      <c r="G7" s="12" t="s">
        <v>314</v>
      </c>
      <c r="H7" s="51" t="str">
        <f t="shared" si="0"/>
        <v>DROP TABLE bean_bag_job_logs;</v>
      </c>
      <c r="I7" s="51" t="str">
        <f t="shared" si="1"/>
        <v/>
      </c>
      <c r="J7" s="13">
        <f>COUNTIF('#3a_#3b_#3c_DD'!E:E,D7)</f>
        <v>15</v>
      </c>
    </row>
    <row r="8" spans="1:28" ht="15">
      <c r="A8" s="11" t="s">
        <v>1558</v>
      </c>
      <c r="B8" s="11" t="s">
        <v>311</v>
      </c>
      <c r="C8" s="10"/>
      <c r="D8" s="10" t="s">
        <v>1389</v>
      </c>
      <c r="E8" s="11" t="s">
        <v>312</v>
      </c>
      <c r="F8" s="11" t="s">
        <v>319</v>
      </c>
      <c r="G8" s="12" t="s">
        <v>314</v>
      </c>
      <c r="H8" s="51" t="str">
        <f t="shared" si="0"/>
        <v/>
      </c>
      <c r="I8" s="51" t="str">
        <f t="shared" si="1"/>
        <v/>
      </c>
      <c r="J8" s="13">
        <f>COUNTIF('#3a_#3b_#3c_DD'!E:E,D8)</f>
        <v>6</v>
      </c>
    </row>
    <row r="9" spans="1:28" ht="15">
      <c r="A9" s="11" t="s">
        <v>366</v>
      </c>
      <c r="B9" s="11" t="s">
        <v>315</v>
      </c>
      <c r="C9" s="10"/>
      <c r="D9" s="10" t="s">
        <v>1103</v>
      </c>
      <c r="E9" s="11" t="s">
        <v>312</v>
      </c>
      <c r="F9" s="11" t="s">
        <v>316</v>
      </c>
      <c r="G9" s="12" t="s">
        <v>314</v>
      </c>
      <c r="H9" s="51" t="str">
        <f t="shared" si="0"/>
        <v>DROP TABLE bulk_job_upload_log;</v>
      </c>
      <c r="I9" s="51" t="str">
        <f t="shared" si="1"/>
        <v/>
      </c>
      <c r="J9" s="13">
        <f>COUNTIF('#3a_#3b_#3c_DD'!E:E,D9)</f>
        <v>13</v>
      </c>
    </row>
    <row r="10" spans="1:28" ht="15">
      <c r="A10" s="11" t="s">
        <v>1558</v>
      </c>
      <c r="B10" s="11" t="s">
        <v>311</v>
      </c>
      <c r="C10" s="10"/>
      <c r="D10" s="10" t="s">
        <v>937</v>
      </c>
      <c r="E10" s="11" t="s">
        <v>312</v>
      </c>
      <c r="F10" s="11" t="s">
        <v>317</v>
      </c>
      <c r="G10" s="12" t="s">
        <v>314</v>
      </c>
      <c r="H10" s="51" t="str">
        <f t="shared" si="0"/>
        <v/>
      </c>
      <c r="I10" s="51" t="str">
        <f t="shared" si="1"/>
        <v/>
      </c>
      <c r="J10" s="13">
        <f>COUNTIF('#3a_#3b_#3c_DD'!E:E,D10)</f>
        <v>22</v>
      </c>
    </row>
    <row r="11" spans="1:28" ht="15">
      <c r="A11" s="11" t="s">
        <v>1558</v>
      </c>
      <c r="B11" s="11" t="s">
        <v>311</v>
      </c>
      <c r="C11" s="10"/>
      <c r="D11" s="10" t="s">
        <v>984</v>
      </c>
      <c r="E11" s="11" t="s">
        <v>312</v>
      </c>
      <c r="F11" s="11" t="s">
        <v>317</v>
      </c>
      <c r="G11" s="12" t="s">
        <v>314</v>
      </c>
      <c r="H11" s="51" t="str">
        <f t="shared" si="0"/>
        <v/>
      </c>
      <c r="I11" s="51" t="str">
        <f t="shared" si="1"/>
        <v/>
      </c>
      <c r="J11" s="13">
        <f>COUNTIF('#3a_#3b_#3c_DD'!E:E,D11)</f>
        <v>9</v>
      </c>
    </row>
    <row r="12" spans="1:28" ht="15">
      <c r="A12" s="11" t="s">
        <v>1558</v>
      </c>
      <c r="B12" s="11" t="s">
        <v>311</v>
      </c>
      <c r="C12" s="10"/>
      <c r="D12" s="10" t="s">
        <v>969</v>
      </c>
      <c r="E12" s="11" t="s">
        <v>312</v>
      </c>
      <c r="F12" s="11" t="s">
        <v>317</v>
      </c>
      <c r="G12" s="12" t="s">
        <v>314</v>
      </c>
      <c r="H12" s="51" t="str">
        <f t="shared" si="0"/>
        <v/>
      </c>
      <c r="I12" s="51" t="str">
        <f t="shared" si="1"/>
        <v/>
      </c>
      <c r="J12" s="13">
        <f>COUNTIF('#3a_#3b_#3c_DD'!E:E,D12)</f>
        <v>10</v>
      </c>
    </row>
    <row r="13" spans="1:28" ht="15">
      <c r="A13" s="11" t="s">
        <v>366</v>
      </c>
      <c r="B13" s="11" t="s">
        <v>311</v>
      </c>
      <c r="C13" s="10" t="s">
        <v>1426</v>
      </c>
      <c r="D13" s="10" t="s">
        <v>1431</v>
      </c>
      <c r="E13" s="11" t="s">
        <v>312</v>
      </c>
      <c r="F13" s="11" t="s">
        <v>318</v>
      </c>
      <c r="G13" s="12" t="s">
        <v>1425</v>
      </c>
      <c r="H13" s="51" t="str">
        <f t="shared" si="0"/>
        <v/>
      </c>
      <c r="I13" s="51" t="str">
        <f t="shared" si="1"/>
        <v/>
      </c>
      <c r="J13" s="13">
        <f>COUNTIF('#3a_#3b_#3c_DD'!E:E,D13)</f>
        <v>206</v>
      </c>
    </row>
    <row r="14" spans="1:28" ht="15">
      <c r="A14" s="11" t="s">
        <v>1558</v>
      </c>
      <c r="B14" s="11" t="s">
        <v>315</v>
      </c>
      <c r="C14" s="10"/>
      <c r="D14" s="10" t="s">
        <v>1174</v>
      </c>
      <c r="E14" s="11" t="s">
        <v>312</v>
      </c>
      <c r="F14" s="11" t="s">
        <v>316</v>
      </c>
      <c r="G14" s="12" t="s">
        <v>1425</v>
      </c>
      <c r="H14" s="51" t="str">
        <f t="shared" si="0"/>
        <v>DROP TABLE candidate_interviews;</v>
      </c>
      <c r="I14" s="51" t="str">
        <f t="shared" si="1"/>
        <v>DROP TABLE candidate_interviews_aud;</v>
      </c>
      <c r="J14" s="13">
        <f>COUNTIF('#3a_#3b_#3c_DD'!E:E,D14)</f>
        <v>12</v>
      </c>
    </row>
    <row r="15" spans="1:28" ht="15">
      <c r="A15" s="11" t="s">
        <v>1558</v>
      </c>
      <c r="B15" s="11" t="s">
        <v>315</v>
      </c>
      <c r="C15" s="10"/>
      <c r="D15" s="10" t="s">
        <v>1041</v>
      </c>
      <c r="E15" s="11" t="s">
        <v>312</v>
      </c>
      <c r="F15" s="11" t="s">
        <v>318</v>
      </c>
      <c r="G15" s="12" t="s">
        <v>1425</v>
      </c>
      <c r="H15" s="51" t="str">
        <f t="shared" si="0"/>
        <v>DROP TABLE candidate_licensures;</v>
      </c>
      <c r="I15" s="51" t="str">
        <f t="shared" si="1"/>
        <v>DROP TABLE candidate_licensures_aud;</v>
      </c>
      <c r="J15" s="13">
        <f>COUNTIF('#3a_#3b_#3c_DD'!E:E,D15)</f>
        <v>16</v>
      </c>
    </row>
    <row r="16" spans="1:28" ht="15">
      <c r="A16" s="11" t="s">
        <v>366</v>
      </c>
      <c r="B16" s="11" t="s">
        <v>315</v>
      </c>
      <c r="C16" s="10"/>
      <c r="D16" s="10" t="s">
        <v>831</v>
      </c>
      <c r="E16" s="11" t="s">
        <v>312</v>
      </c>
      <c r="F16" s="11" t="s">
        <v>316</v>
      </c>
      <c r="G16" s="12" t="s">
        <v>1425</v>
      </c>
      <c r="H16" s="51" t="str">
        <f t="shared" si="0"/>
        <v>DROP TABLE candidate_pool;</v>
      </c>
      <c r="I16" s="51" t="str">
        <f t="shared" si="1"/>
        <v>DROP TABLE candidate_pool_aud;</v>
      </c>
      <c r="J16" s="13">
        <f>COUNTIF('#3a_#3b_#3c_DD'!E:E,D16)</f>
        <v>74</v>
      </c>
    </row>
    <row r="17" spans="1:10" ht="15">
      <c r="A17" s="11" t="s">
        <v>1558</v>
      </c>
      <c r="B17" s="11" t="s">
        <v>315</v>
      </c>
      <c r="C17" s="10"/>
      <c r="D17" s="10" t="s">
        <v>1032</v>
      </c>
      <c r="E17" s="11" t="s">
        <v>312</v>
      </c>
      <c r="F17" s="11" t="s">
        <v>318</v>
      </c>
      <c r="G17" s="12" t="s">
        <v>1425</v>
      </c>
      <c r="H17" s="51" t="str">
        <f t="shared" si="0"/>
        <v>DROP TABLE candidate_references;</v>
      </c>
      <c r="I17" s="51" t="str">
        <f t="shared" si="1"/>
        <v>DROP TABLE candidate_references_aud;</v>
      </c>
      <c r="J17" s="13">
        <f>COUNTIF('#3a_#3b_#3c_DD'!E:E,D17)</f>
        <v>12</v>
      </c>
    </row>
    <row r="18" spans="1:10" ht="15">
      <c r="A18" s="11" t="s">
        <v>1558</v>
      </c>
      <c r="B18" s="11" t="s">
        <v>315</v>
      </c>
      <c r="C18" s="10"/>
      <c r="D18" s="10" t="s">
        <v>1301</v>
      </c>
      <c r="E18" s="11" t="s">
        <v>312</v>
      </c>
      <c r="F18" s="11" t="s">
        <v>313</v>
      </c>
      <c r="G18" s="12" t="s">
        <v>1425</v>
      </c>
      <c r="H18" s="51" t="str">
        <f t="shared" si="0"/>
        <v>DROP TABLE candidate_referrals;</v>
      </c>
      <c r="I18" s="51" t="str">
        <f t="shared" si="1"/>
        <v>DROP TABLE candidate_referrals_aud;</v>
      </c>
      <c r="J18" s="13">
        <f>COUNTIF('#3a_#3b_#3c_DD'!E:E,D18)</f>
        <v>25</v>
      </c>
    </row>
    <row r="19" spans="1:10" ht="15">
      <c r="A19" s="11" t="s">
        <v>366</v>
      </c>
      <c r="B19" s="11" t="s">
        <v>315</v>
      </c>
      <c r="C19" s="10"/>
      <c r="D19" s="10" t="s">
        <v>1067</v>
      </c>
      <c r="E19" s="11" t="s">
        <v>312</v>
      </c>
      <c r="F19" s="11" t="s">
        <v>313</v>
      </c>
      <c r="G19" s="12" t="s">
        <v>1425</v>
      </c>
      <c r="H19" s="51" t="str">
        <f t="shared" si="0"/>
        <v>DROP TABLE candidate_skill_checklist_responses;</v>
      </c>
      <c r="I19" s="51" t="str">
        <f t="shared" si="1"/>
        <v>DROP TABLE candidate_skill_checklist_responses_aud;</v>
      </c>
      <c r="J19" s="13">
        <f>COUNTIF('#3a_#3b_#3c_DD'!E:E,D19)</f>
        <v>11</v>
      </c>
    </row>
    <row r="20" spans="1:10" ht="15">
      <c r="A20" s="11" t="s">
        <v>366</v>
      </c>
      <c r="B20" s="11" t="s">
        <v>315</v>
      </c>
      <c r="C20" s="10" t="s">
        <v>1426</v>
      </c>
      <c r="D20" s="10" t="s">
        <v>393</v>
      </c>
      <c r="E20" s="11" t="s">
        <v>312</v>
      </c>
      <c r="F20" s="11" t="s">
        <v>318</v>
      </c>
      <c r="G20" s="12" t="s">
        <v>1425</v>
      </c>
      <c r="H20" s="51" t="str">
        <f t="shared" si="0"/>
        <v>DROP TABLE candidates;</v>
      </c>
      <c r="I20" s="51" t="str">
        <f t="shared" si="1"/>
        <v>DROP TABLE candidates_aud;</v>
      </c>
      <c r="J20" s="13">
        <f>COUNTIF('#3a_#3b_#3c_DD'!E:E,D20)</f>
        <v>10</v>
      </c>
    </row>
    <row r="21" spans="1:10" ht="15">
      <c r="A21" s="11" t="s">
        <v>1558</v>
      </c>
      <c r="B21" s="11" t="s">
        <v>311</v>
      </c>
      <c r="C21" s="10"/>
      <c r="D21" s="10" t="s">
        <v>1427</v>
      </c>
      <c r="E21" s="11" t="s">
        <v>312</v>
      </c>
      <c r="F21" s="11" t="s">
        <v>317</v>
      </c>
      <c r="G21" s="12" t="s">
        <v>314</v>
      </c>
      <c r="H21" s="51" t="str">
        <f t="shared" si="0"/>
        <v/>
      </c>
      <c r="I21" s="51" t="str">
        <f t="shared" si="1"/>
        <v/>
      </c>
      <c r="J21" s="13">
        <f>COUNTIF('#3a_#3b_#3c_DD'!E:E,D21)</f>
        <v>0</v>
      </c>
    </row>
    <row r="22" spans="1:10" ht="15">
      <c r="A22" s="11" t="s">
        <v>1558</v>
      </c>
      <c r="B22" s="11" t="s">
        <v>311</v>
      </c>
      <c r="C22" s="10"/>
      <c r="D22" s="10" t="s">
        <v>1347</v>
      </c>
      <c r="E22" s="11" t="s">
        <v>312</v>
      </c>
      <c r="F22" s="11" t="s">
        <v>317</v>
      </c>
      <c r="G22" s="12" t="s">
        <v>314</v>
      </c>
      <c r="H22" s="51" t="str">
        <f t="shared" si="0"/>
        <v/>
      </c>
      <c r="I22" s="51" t="str">
        <f t="shared" si="1"/>
        <v/>
      </c>
      <c r="J22" s="13">
        <f>COUNTIF('#3a_#3b_#3c_DD'!E:E,D22)</f>
        <v>3</v>
      </c>
    </row>
    <row r="23" spans="1:10" ht="15">
      <c r="A23" s="11" t="s">
        <v>1558</v>
      </c>
      <c r="B23" s="11" t="s">
        <v>311</v>
      </c>
      <c r="C23" s="10"/>
      <c r="D23" s="10" t="s">
        <v>1333</v>
      </c>
      <c r="E23" s="11" t="s">
        <v>312</v>
      </c>
      <c r="F23" s="11" t="s">
        <v>317</v>
      </c>
      <c r="G23" s="12" t="s">
        <v>314</v>
      </c>
      <c r="H23" s="51" t="str">
        <f t="shared" si="0"/>
        <v/>
      </c>
      <c r="I23" s="51" t="str">
        <f t="shared" si="1"/>
        <v/>
      </c>
      <c r="J23" s="13">
        <f>COUNTIF('#3a_#3b_#3c_DD'!E:E,D23)</f>
        <v>9</v>
      </c>
    </row>
    <row r="24" spans="1:10" ht="15">
      <c r="A24" s="11" t="s">
        <v>1558</v>
      </c>
      <c r="B24" s="11" t="s">
        <v>315</v>
      </c>
      <c r="C24" s="10"/>
      <c r="D24" s="10" t="s">
        <v>1397</v>
      </c>
      <c r="E24" s="11" t="s">
        <v>312</v>
      </c>
      <c r="F24" s="11" t="s">
        <v>313</v>
      </c>
      <c r="G24" s="12" t="s">
        <v>1425</v>
      </c>
      <c r="H24" s="51" t="str">
        <f t="shared" si="0"/>
        <v>DROP TABLE enterprise_candidate_data;</v>
      </c>
      <c r="I24" s="51" t="str">
        <f t="shared" si="1"/>
        <v>DROP TABLE enterprise_candidate_data_aud;</v>
      </c>
      <c r="J24" s="13">
        <f>COUNTIF('#3a_#3b_#3c_DD'!E:E,D24)</f>
        <v>15</v>
      </c>
    </row>
    <row r="25" spans="1:10" ht="15">
      <c r="A25" s="11" t="s">
        <v>1558</v>
      </c>
      <c r="B25" s="11" t="s">
        <v>315</v>
      </c>
      <c r="C25" s="10"/>
      <c r="D25" s="10" t="s">
        <v>1360</v>
      </c>
      <c r="E25" s="11" t="s">
        <v>312</v>
      </c>
      <c r="F25" s="11" t="s">
        <v>316</v>
      </c>
      <c r="G25" s="12" t="s">
        <v>1425</v>
      </c>
      <c r="H25" s="51" t="str">
        <f t="shared" si="0"/>
        <v>DROP TABLE enterprise_candidate_documents;</v>
      </c>
      <c r="I25" s="51" t="str">
        <f t="shared" si="1"/>
        <v>DROP TABLE enterprise_candidate_documents_aud;</v>
      </c>
      <c r="J25" s="13">
        <f>COUNTIF('#3a_#3b_#3c_DD'!E:E,D25)</f>
        <v>13</v>
      </c>
    </row>
    <row r="26" spans="1:10" ht="15">
      <c r="A26" s="11" t="s">
        <v>1558</v>
      </c>
      <c r="B26" s="11" t="s">
        <v>315</v>
      </c>
      <c r="C26" s="10"/>
      <c r="D26" s="10" t="s">
        <v>743</v>
      </c>
      <c r="E26" s="11" t="s">
        <v>312</v>
      </c>
      <c r="F26" s="11" t="s">
        <v>313</v>
      </c>
      <c r="G26" s="12" t="s">
        <v>314</v>
      </c>
      <c r="H26" s="51" t="str">
        <f t="shared" si="0"/>
        <v>DROP TABLE enterprise_screening_questions;</v>
      </c>
      <c r="I26" s="51" t="str">
        <f t="shared" si="1"/>
        <v/>
      </c>
      <c r="J26" s="13">
        <f>COUNTIF('#3a_#3b_#3c_DD'!E:E,D26)</f>
        <v>6</v>
      </c>
    </row>
    <row r="27" spans="1:10" ht="15">
      <c r="A27" s="11" t="s">
        <v>1558</v>
      </c>
      <c r="B27" s="11" t="s">
        <v>315</v>
      </c>
      <c r="C27" s="10"/>
      <c r="D27" s="10" t="s">
        <v>1156</v>
      </c>
      <c r="E27" s="11" t="s">
        <v>312</v>
      </c>
      <c r="F27" s="11" t="s">
        <v>313</v>
      </c>
      <c r="G27" s="12" t="s">
        <v>314</v>
      </c>
      <c r="H27" s="51" t="str">
        <f t="shared" si="0"/>
        <v>DROP TABLE enterprise_templates;</v>
      </c>
      <c r="I27" s="51" t="str">
        <f t="shared" si="1"/>
        <v/>
      </c>
      <c r="J27" s="13">
        <f>COUNTIF('#3a_#3b_#3c_DD'!E:E,D27)</f>
        <v>9</v>
      </c>
    </row>
    <row r="28" spans="1:10" ht="15">
      <c r="A28" s="11" t="s">
        <v>1558</v>
      </c>
      <c r="B28" s="11" t="s">
        <v>315</v>
      </c>
      <c r="C28" s="10"/>
      <c r="D28" s="10" t="s">
        <v>735</v>
      </c>
      <c r="E28" s="11" t="s">
        <v>312</v>
      </c>
      <c r="F28" s="11" t="s">
        <v>318</v>
      </c>
      <c r="G28" s="12" t="s">
        <v>1425</v>
      </c>
      <c r="H28" s="51" t="str">
        <f t="shared" si="0"/>
        <v>DROP TABLE enterprise_user_locations;</v>
      </c>
      <c r="I28" s="51" t="str">
        <f t="shared" si="1"/>
        <v>DROP TABLE enterprise_user_locations_aud;</v>
      </c>
      <c r="J28" s="13">
        <f>COUNTIF('#3a_#3b_#3c_DD'!E:E,D28)</f>
        <v>12</v>
      </c>
    </row>
    <row r="29" spans="1:10" ht="15">
      <c r="A29" s="11" t="s">
        <v>366</v>
      </c>
      <c r="B29" s="11" t="s">
        <v>315</v>
      </c>
      <c r="C29" s="10"/>
      <c r="D29" s="10" t="s">
        <v>1093</v>
      </c>
      <c r="E29" s="11" t="s">
        <v>312</v>
      </c>
      <c r="F29" s="11" t="s">
        <v>313</v>
      </c>
      <c r="G29" s="12" t="s">
        <v>314</v>
      </c>
      <c r="H29" s="51" t="str">
        <f t="shared" si="0"/>
        <v>DROP TABLE enterprise_user_search;</v>
      </c>
      <c r="I29" s="51" t="str">
        <f t="shared" si="1"/>
        <v/>
      </c>
      <c r="J29" s="13">
        <f>COUNTIF('#3a_#3b_#3c_DD'!E:E,D29)</f>
        <v>9</v>
      </c>
    </row>
    <row r="30" spans="1:10" ht="15">
      <c r="A30" s="11" t="s">
        <v>366</v>
      </c>
      <c r="B30" s="11" t="s">
        <v>315</v>
      </c>
      <c r="C30" s="10"/>
      <c r="D30" s="10" t="s">
        <v>709</v>
      </c>
      <c r="E30" s="11" t="s">
        <v>312</v>
      </c>
      <c r="F30" s="11" t="s">
        <v>318</v>
      </c>
      <c r="G30" s="12" t="s">
        <v>1425</v>
      </c>
      <c r="H30" s="51" t="str">
        <f t="shared" si="0"/>
        <v>DROP TABLE enterprise_users;</v>
      </c>
      <c r="I30" s="51" t="str">
        <f t="shared" si="1"/>
        <v>DROP TABLE enterprise_users_aud;</v>
      </c>
      <c r="J30" s="13">
        <f>COUNTIF('#3a_#3b_#3c_DD'!E:E,D30)</f>
        <v>26</v>
      </c>
    </row>
    <row r="31" spans="1:10" ht="15">
      <c r="A31" s="11" t="s">
        <v>366</v>
      </c>
      <c r="B31" s="11" t="s">
        <v>315</v>
      </c>
      <c r="C31" s="10"/>
      <c r="D31" s="10" t="s">
        <v>618</v>
      </c>
      <c r="E31" s="11" t="s">
        <v>312</v>
      </c>
      <c r="F31" s="11" t="s">
        <v>318</v>
      </c>
      <c r="G31" s="12" t="s">
        <v>1425</v>
      </c>
      <c r="H31" s="51" t="str">
        <f t="shared" si="0"/>
        <v>DROP TABLE enterprises;</v>
      </c>
      <c r="I31" s="51" t="str">
        <f t="shared" si="1"/>
        <v>DROP TABLE enterprises_aud;</v>
      </c>
      <c r="J31" s="13">
        <f>COUNTIF('#3a_#3b_#3c_DD'!E:E,D31)</f>
        <v>59</v>
      </c>
    </row>
    <row r="32" spans="1:10" ht="15">
      <c r="A32" s="11" t="s">
        <v>1558</v>
      </c>
      <c r="B32" s="11" t="s">
        <v>311</v>
      </c>
      <c r="C32" s="10"/>
      <c r="D32" s="10" t="s">
        <v>1354</v>
      </c>
      <c r="E32" s="11" t="s">
        <v>312</v>
      </c>
      <c r="F32" s="11" t="s">
        <v>319</v>
      </c>
      <c r="G32" s="12" t="s">
        <v>314</v>
      </c>
      <c r="H32" s="51" t="str">
        <f t="shared" si="0"/>
        <v/>
      </c>
      <c r="I32" s="51" t="str">
        <f t="shared" si="1"/>
        <v/>
      </c>
      <c r="J32" s="13">
        <f>COUNTIF('#3a_#3b_#3c_DD'!E:E,D32)</f>
        <v>10</v>
      </c>
    </row>
    <row r="33" spans="1:10" ht="15">
      <c r="A33" s="11" t="s">
        <v>1558</v>
      </c>
      <c r="B33" s="11" t="s">
        <v>315</v>
      </c>
      <c r="C33" s="10"/>
      <c r="D33" s="10" t="s">
        <v>1428</v>
      </c>
      <c r="E33" s="11" t="s">
        <v>312</v>
      </c>
      <c r="F33" s="11" t="s">
        <v>316</v>
      </c>
      <c r="G33" s="12" t="s">
        <v>1425</v>
      </c>
      <c r="H33" s="51" t="str">
        <f t="shared" si="0"/>
        <v>DROP TABLE interview_feedbacks;</v>
      </c>
      <c r="I33" s="51" t="str">
        <f t="shared" si="1"/>
        <v>DROP TABLE interview_feedbacks_aud;</v>
      </c>
      <c r="J33" s="13">
        <f>COUNTIF('#3a_#3b_#3c_DD'!E:E,D33)</f>
        <v>0</v>
      </c>
    </row>
    <row r="34" spans="1:10" ht="15">
      <c r="A34" s="11" t="s">
        <v>1558</v>
      </c>
      <c r="B34" s="11" t="s">
        <v>315</v>
      </c>
      <c r="C34" s="10"/>
      <c r="D34" s="10" t="s">
        <v>1227</v>
      </c>
      <c r="E34" s="11" t="s">
        <v>312</v>
      </c>
      <c r="F34" s="11" t="s">
        <v>316</v>
      </c>
      <c r="G34" s="12" t="s">
        <v>1425</v>
      </c>
      <c r="H34" s="51" t="str">
        <f t="shared" si="0"/>
        <v>DROP TABLE interview_headers;</v>
      </c>
      <c r="I34" s="51" t="str">
        <f t="shared" si="1"/>
        <v>DROP TABLE interview_headers_aud;</v>
      </c>
      <c r="J34" s="13">
        <f>COUNTIF('#3a_#3b_#3c_DD'!E:E,D34)</f>
        <v>18</v>
      </c>
    </row>
    <row r="35" spans="1:10" ht="15">
      <c r="A35" s="11" t="s">
        <v>1558</v>
      </c>
      <c r="B35" s="11" t="s">
        <v>315</v>
      </c>
      <c r="C35" s="10"/>
      <c r="D35" s="10" t="s">
        <v>1246</v>
      </c>
      <c r="E35" s="11" t="s">
        <v>312</v>
      </c>
      <c r="F35" s="11" t="s">
        <v>316</v>
      </c>
      <c r="G35" s="12" t="s">
        <v>1425</v>
      </c>
      <c r="H35" s="51" t="str">
        <f t="shared" si="0"/>
        <v>DROP TABLE interview_panels;</v>
      </c>
      <c r="I35" s="51" t="str">
        <f t="shared" si="1"/>
        <v>DROP TABLE interview_panels_aud;</v>
      </c>
      <c r="J35" s="13">
        <f>COUNTIF('#3a_#3b_#3c_DD'!E:E,D35)</f>
        <v>12</v>
      </c>
    </row>
    <row r="36" spans="1:10" ht="15">
      <c r="A36" s="11" t="s">
        <v>1558</v>
      </c>
      <c r="B36" s="11" t="s">
        <v>315</v>
      </c>
      <c r="C36" s="10"/>
      <c r="D36" s="10" t="s">
        <v>1260</v>
      </c>
      <c r="E36" s="11" t="s">
        <v>312</v>
      </c>
      <c r="F36" s="11" t="s">
        <v>316</v>
      </c>
      <c r="G36" s="12" t="s">
        <v>1425</v>
      </c>
      <c r="H36" s="51" t="str">
        <f t="shared" si="0"/>
        <v>DROP TABLE interview_schedules;</v>
      </c>
      <c r="I36" s="51" t="str">
        <f t="shared" si="1"/>
        <v>DROP TABLE interview_schedules_aud;</v>
      </c>
      <c r="J36" s="13">
        <f>COUNTIF('#3a_#3b_#3c_DD'!E:E,D36)</f>
        <v>28</v>
      </c>
    </row>
    <row r="37" spans="1:10" ht="15">
      <c r="A37" s="11" t="s">
        <v>1558</v>
      </c>
      <c r="B37" s="11" t="s">
        <v>315</v>
      </c>
      <c r="C37" s="10"/>
      <c r="D37" s="10" t="s">
        <v>1071</v>
      </c>
      <c r="E37" s="11" t="s">
        <v>312</v>
      </c>
      <c r="F37" s="11" t="s">
        <v>316</v>
      </c>
      <c r="G37" s="12" t="s">
        <v>314</v>
      </c>
      <c r="H37" s="51" t="str">
        <f t="shared" si="0"/>
        <v>DROP TABLE job_board_synchronization_log;</v>
      </c>
      <c r="I37" s="51" t="str">
        <f t="shared" si="1"/>
        <v/>
      </c>
      <c r="J37" s="13">
        <f>COUNTIF('#3a_#3b_#3c_DD'!E:E,D37)</f>
        <v>15</v>
      </c>
    </row>
    <row r="38" spans="1:10" ht="15">
      <c r="A38" s="11" t="s">
        <v>366</v>
      </c>
      <c r="B38" s="11" t="s">
        <v>315</v>
      </c>
      <c r="C38" s="10"/>
      <c r="D38" s="10" t="s">
        <v>1209</v>
      </c>
      <c r="E38" s="11" t="s">
        <v>312</v>
      </c>
      <c r="F38" s="11" t="s">
        <v>316</v>
      </c>
      <c r="G38" s="12" t="s">
        <v>1425</v>
      </c>
      <c r="H38" s="51" t="str">
        <f t="shared" si="0"/>
        <v>DROP TABLE job_educational_qualifications;</v>
      </c>
      <c r="I38" s="51" t="str">
        <f t="shared" si="1"/>
        <v>DROP TABLE job_educational_qualifications_aud;</v>
      </c>
      <c r="J38" s="13">
        <f>COUNTIF('#3a_#3b_#3c_DD'!E:E,D38)</f>
        <v>7</v>
      </c>
    </row>
    <row r="39" spans="1:10" ht="15">
      <c r="A39" s="11" t="s">
        <v>1558</v>
      </c>
      <c r="B39" s="11" t="s">
        <v>311</v>
      </c>
      <c r="C39" s="10"/>
      <c r="D39" s="10" t="s">
        <v>494</v>
      </c>
      <c r="E39" s="11" t="s">
        <v>312</v>
      </c>
      <c r="F39" s="11" t="s">
        <v>316</v>
      </c>
      <c r="G39" s="12" t="s">
        <v>314</v>
      </c>
      <c r="H39" s="51" t="str">
        <f t="shared" si="0"/>
        <v/>
      </c>
      <c r="I39" s="51" t="str">
        <f t="shared" si="1"/>
        <v/>
      </c>
      <c r="J39" s="13">
        <f>COUNTIF('#3a_#3b_#3c_DD'!E:E,D39)</f>
        <v>3</v>
      </c>
    </row>
    <row r="40" spans="1:10" ht="15">
      <c r="A40" s="11" t="s">
        <v>1558</v>
      </c>
      <c r="B40" s="11" t="s">
        <v>315</v>
      </c>
      <c r="C40" s="10"/>
      <c r="D40" s="10" t="s">
        <v>823</v>
      </c>
      <c r="E40" s="11" t="s">
        <v>312</v>
      </c>
      <c r="F40" s="11" t="s">
        <v>316</v>
      </c>
      <c r="G40" s="12" t="s">
        <v>1425</v>
      </c>
      <c r="H40" s="51" t="str">
        <f t="shared" si="0"/>
        <v>DROP TABLE job_skills;</v>
      </c>
      <c r="I40" s="51" t="str">
        <f t="shared" si="1"/>
        <v>DROP TABLE job_skills_aud;</v>
      </c>
      <c r="J40" s="13">
        <f>COUNTIF('#3a_#3b_#3c_DD'!E:E,D40)</f>
        <v>12</v>
      </c>
    </row>
    <row r="41" spans="1:10" ht="15">
      <c r="A41" s="11" t="s">
        <v>366</v>
      </c>
      <c r="B41" s="11" t="s">
        <v>315</v>
      </c>
      <c r="C41" s="10"/>
      <c r="D41" s="10" t="s">
        <v>756</v>
      </c>
      <c r="E41" s="11" t="s">
        <v>312</v>
      </c>
      <c r="F41" s="11" t="s">
        <v>316</v>
      </c>
      <c r="G41" s="12" t="s">
        <v>1425</v>
      </c>
      <c r="H41" s="51" t="str">
        <f t="shared" si="0"/>
        <v>DROP TABLE jobs;</v>
      </c>
      <c r="I41" s="51" t="str">
        <f t="shared" si="1"/>
        <v>DROP TABLE jobs_aud;</v>
      </c>
      <c r="J41" s="13">
        <f>COUNTIF('#3a_#3b_#3c_DD'!E:E,D41)</f>
        <v>68</v>
      </c>
    </row>
    <row r="42" spans="1:10" ht="15">
      <c r="A42" s="11" t="s">
        <v>1558</v>
      </c>
      <c r="B42" s="11" t="s">
        <v>315</v>
      </c>
      <c r="C42" s="10"/>
      <c r="D42" s="10" t="s">
        <v>1163</v>
      </c>
      <c r="E42" s="11" t="s">
        <v>312</v>
      </c>
      <c r="F42" s="11" t="s">
        <v>313</v>
      </c>
      <c r="G42" s="12" t="s">
        <v>314</v>
      </c>
      <c r="H42" s="51" t="str">
        <f t="shared" si="0"/>
        <v>DROP TABLE managed_service_providers;</v>
      </c>
      <c r="I42" s="51" t="str">
        <f t="shared" si="1"/>
        <v/>
      </c>
      <c r="J42" s="13">
        <f>COUNTIF('#3a_#3b_#3c_DD'!E:E,D42)</f>
        <v>12</v>
      </c>
    </row>
    <row r="43" spans="1:10" ht="15">
      <c r="A43" s="11" t="s">
        <v>366</v>
      </c>
      <c r="B43" s="11" t="s">
        <v>311</v>
      </c>
      <c r="C43" s="10"/>
      <c r="D43" s="10" t="s">
        <v>1002</v>
      </c>
      <c r="E43" s="11" t="s">
        <v>312</v>
      </c>
      <c r="F43" s="11" t="s">
        <v>317</v>
      </c>
      <c r="G43" s="12" t="s">
        <v>314</v>
      </c>
      <c r="H43" s="51" t="str">
        <f t="shared" si="0"/>
        <v/>
      </c>
      <c r="I43" s="51" t="str">
        <f t="shared" si="1"/>
        <v/>
      </c>
      <c r="J43" s="13">
        <f>COUNTIF('#3a_#3b_#3c_DD'!E:E,D43)</f>
        <v>18</v>
      </c>
    </row>
    <row r="44" spans="1:10" ht="15">
      <c r="A44" s="11" t="s">
        <v>1558</v>
      </c>
      <c r="B44" s="11" t="s">
        <v>315</v>
      </c>
      <c r="C44" s="10"/>
      <c r="D44" s="10" t="s">
        <v>749</v>
      </c>
      <c r="E44" s="11" t="s">
        <v>312</v>
      </c>
      <c r="F44" s="11" t="s">
        <v>313</v>
      </c>
      <c r="G44" s="12" t="s">
        <v>314</v>
      </c>
      <c r="H44" s="51" t="str">
        <f t="shared" si="0"/>
        <v>DROP TABLE msp_user_access;</v>
      </c>
      <c r="I44" s="51" t="str">
        <f t="shared" si="1"/>
        <v/>
      </c>
      <c r="J44" s="13">
        <f>COUNTIF('#3a_#3b_#3c_DD'!E:E,D44)</f>
        <v>9</v>
      </c>
    </row>
    <row r="45" spans="1:10" ht="15">
      <c r="A45" s="11" t="s">
        <v>366</v>
      </c>
      <c r="B45" s="11" t="s">
        <v>315</v>
      </c>
      <c r="C45" s="10"/>
      <c r="D45" s="10" t="s">
        <v>241</v>
      </c>
      <c r="E45" s="11" t="s">
        <v>312</v>
      </c>
      <c r="F45" s="11" t="s">
        <v>316</v>
      </c>
      <c r="G45" s="12" t="s">
        <v>314</v>
      </c>
      <c r="H45" s="51" t="str">
        <f t="shared" si="0"/>
        <v>DROP TABLE notes;</v>
      </c>
      <c r="I45" s="51" t="str">
        <f t="shared" si="1"/>
        <v/>
      </c>
      <c r="J45" s="13">
        <f>COUNTIF('#3a_#3b_#3c_DD'!E:E,D45)</f>
        <v>9</v>
      </c>
    </row>
    <row r="46" spans="1:10" ht="15">
      <c r="A46" s="11" t="s">
        <v>366</v>
      </c>
      <c r="B46" s="11" t="s">
        <v>315</v>
      </c>
      <c r="C46" s="10"/>
      <c r="D46" s="10" t="s">
        <v>168</v>
      </c>
      <c r="E46" s="11" t="s">
        <v>312</v>
      </c>
      <c r="F46" s="11" t="s">
        <v>319</v>
      </c>
      <c r="G46" s="12" t="s">
        <v>314</v>
      </c>
      <c r="H46" s="51" t="str">
        <f t="shared" si="0"/>
        <v>DROP TABLE notifications;</v>
      </c>
      <c r="I46" s="51" t="str">
        <f t="shared" si="1"/>
        <v/>
      </c>
      <c r="J46" s="13">
        <f>COUNTIF('#3a_#3b_#3c_DD'!E:E,D46)</f>
        <v>11</v>
      </c>
    </row>
    <row r="47" spans="1:10" ht="15">
      <c r="A47" s="11" t="s">
        <v>1558</v>
      </c>
      <c r="B47" s="11" t="s">
        <v>315</v>
      </c>
      <c r="C47" s="10"/>
      <c r="D47" s="10" t="s">
        <v>1194</v>
      </c>
      <c r="E47" s="11" t="s">
        <v>312</v>
      </c>
      <c r="F47" s="11" t="s">
        <v>317</v>
      </c>
      <c r="G47" s="12" t="s">
        <v>314</v>
      </c>
      <c r="H47" s="51" t="str">
        <f t="shared" si="0"/>
        <v>DROP TABLE pulse_responses;</v>
      </c>
      <c r="I47" s="51" t="str">
        <f t="shared" si="1"/>
        <v/>
      </c>
      <c r="J47" s="13">
        <f>COUNTIF('#3a_#3b_#3c_DD'!E:E,D47)</f>
        <v>12</v>
      </c>
    </row>
    <row r="48" spans="1:10" ht="15">
      <c r="A48" s="11" t="s">
        <v>1558</v>
      </c>
      <c r="B48" s="11" t="s">
        <v>315</v>
      </c>
      <c r="C48" s="10"/>
      <c r="D48" s="10" t="s">
        <v>1182</v>
      </c>
      <c r="E48" s="11" t="s">
        <v>312</v>
      </c>
      <c r="F48" s="11" t="s">
        <v>317</v>
      </c>
      <c r="G48" s="12" t="s">
        <v>314</v>
      </c>
      <c r="H48" s="51" t="str">
        <f t="shared" si="0"/>
        <v>DROP TABLE pulses;</v>
      </c>
      <c r="I48" s="51" t="str">
        <f t="shared" si="1"/>
        <v/>
      </c>
      <c r="J48" s="13">
        <f>COUNTIF('#3a_#3b_#3c_DD'!E:E,D48)</f>
        <v>7</v>
      </c>
    </row>
    <row r="49" spans="1:10" ht="15">
      <c r="A49" s="11" t="s">
        <v>366</v>
      </c>
      <c r="B49" s="11" t="s">
        <v>315</v>
      </c>
      <c r="C49" s="10"/>
      <c r="D49" s="10" t="s">
        <v>1201</v>
      </c>
      <c r="E49" s="11" t="s">
        <v>312</v>
      </c>
      <c r="F49" s="11" t="s">
        <v>313</v>
      </c>
      <c r="G49" s="12" t="s">
        <v>314</v>
      </c>
      <c r="H49" s="51" t="str">
        <f t="shared" si="0"/>
        <v>DROP TABLE regions;</v>
      </c>
      <c r="I49" s="51" t="str">
        <f t="shared" si="1"/>
        <v/>
      </c>
      <c r="J49" s="13">
        <f>COUNTIF('#3a_#3b_#3c_DD'!E:E,D49)</f>
        <v>6</v>
      </c>
    </row>
    <row r="50" spans="1:10" ht="15">
      <c r="A50" s="11" t="s">
        <v>1558</v>
      </c>
      <c r="B50" s="11" t="s">
        <v>315</v>
      </c>
      <c r="C50" s="10"/>
      <c r="D50" s="10" t="s">
        <v>1374</v>
      </c>
      <c r="E50" s="11" t="s">
        <v>312</v>
      </c>
      <c r="F50" s="11" t="s">
        <v>313</v>
      </c>
      <c r="G50" s="12" t="s">
        <v>1425</v>
      </c>
      <c r="H50" s="51" t="str">
        <f t="shared" si="0"/>
        <v>DROP TABLE screening_question_template_details;</v>
      </c>
      <c r="I50" s="51" t="str">
        <f t="shared" si="1"/>
        <v>DROP TABLE screening_question_template_details_aud;</v>
      </c>
      <c r="J50" s="13">
        <f>COUNTIF('#3a_#3b_#3c_DD'!E:E,D50)</f>
        <v>14</v>
      </c>
    </row>
    <row r="51" spans="1:10" ht="15">
      <c r="A51" s="11" t="s">
        <v>1558</v>
      </c>
      <c r="B51" s="11" t="s">
        <v>315</v>
      </c>
      <c r="C51" s="10"/>
      <c r="D51" s="10" t="s">
        <v>1369</v>
      </c>
      <c r="E51" s="11" t="s">
        <v>312</v>
      </c>
      <c r="F51" s="11" t="s">
        <v>313</v>
      </c>
      <c r="G51" s="12" t="s">
        <v>1425</v>
      </c>
      <c r="H51" s="51" t="str">
        <f t="shared" si="0"/>
        <v>DROP TABLE screening_question_templates;</v>
      </c>
      <c r="I51" s="51" t="str">
        <f t="shared" si="1"/>
        <v>DROP TABLE screening_question_templates_aud;</v>
      </c>
      <c r="J51" s="13">
        <f>COUNTIF('#3a_#3b_#3c_DD'!E:E,D51)</f>
        <v>10</v>
      </c>
    </row>
    <row r="52" spans="1:10" ht="15">
      <c r="A52" s="11" t="s">
        <v>366</v>
      </c>
      <c r="B52" s="11" t="s">
        <v>315</v>
      </c>
      <c r="C52" s="10"/>
      <c r="D52" s="10" t="s">
        <v>597</v>
      </c>
      <c r="E52" s="11" t="s">
        <v>312</v>
      </c>
      <c r="F52" s="11" t="s">
        <v>313</v>
      </c>
      <c r="G52" s="12" t="s">
        <v>314</v>
      </c>
      <c r="H52" s="51" t="str">
        <f t="shared" si="0"/>
        <v>DROP TABLE skill_categories;</v>
      </c>
      <c r="I52" s="51" t="str">
        <f t="shared" si="1"/>
        <v/>
      </c>
      <c r="J52" s="13">
        <f>COUNTIF('#3a_#3b_#3c_DD'!E:E,D52)</f>
        <v>8</v>
      </c>
    </row>
    <row r="53" spans="1:10" ht="15">
      <c r="A53" s="11" t="s">
        <v>366</v>
      </c>
      <c r="B53" s="11" t="s">
        <v>315</v>
      </c>
      <c r="C53" s="10"/>
      <c r="D53" s="10" t="s">
        <v>1061</v>
      </c>
      <c r="E53" s="11" t="s">
        <v>312</v>
      </c>
      <c r="F53" s="11" t="s">
        <v>319</v>
      </c>
      <c r="G53" s="12" t="s">
        <v>314</v>
      </c>
      <c r="H53" s="51" t="str">
        <f t="shared" si="0"/>
        <v>DROP TABLE skill_checklist_master;</v>
      </c>
      <c r="I53" s="51" t="str">
        <f t="shared" si="1"/>
        <v/>
      </c>
      <c r="J53" s="13">
        <f>COUNTIF('#3a_#3b_#3c_DD'!E:E,D53)</f>
        <v>8</v>
      </c>
    </row>
    <row r="54" spans="1:10" ht="15">
      <c r="A54" s="11" t="s">
        <v>366</v>
      </c>
      <c r="B54" s="11" t="s">
        <v>315</v>
      </c>
      <c r="C54" s="10"/>
      <c r="D54" s="10" t="s">
        <v>606</v>
      </c>
      <c r="E54" s="11" t="s">
        <v>312</v>
      </c>
      <c r="F54" s="11" t="s">
        <v>313</v>
      </c>
      <c r="G54" s="12" t="s">
        <v>314</v>
      </c>
      <c r="H54" s="51" t="str">
        <f t="shared" si="0"/>
        <v>DROP TABLE skill_subcategories;</v>
      </c>
      <c r="I54" s="51" t="str">
        <f t="shared" si="1"/>
        <v/>
      </c>
      <c r="J54" s="13">
        <f>COUNTIF('#3a_#3b_#3c_DD'!E:E,D54)</f>
        <v>6</v>
      </c>
    </row>
    <row r="55" spans="1:10" ht="15">
      <c r="A55" s="11" t="s">
        <v>366</v>
      </c>
      <c r="B55" s="11" t="s">
        <v>315</v>
      </c>
      <c r="C55" s="10"/>
      <c r="D55" s="10" t="s">
        <v>127</v>
      </c>
      <c r="E55" s="11" t="s">
        <v>312</v>
      </c>
      <c r="F55" s="11" t="s">
        <v>313</v>
      </c>
      <c r="G55" s="12" t="s">
        <v>314</v>
      </c>
      <c r="H55" s="51" t="str">
        <f t="shared" si="0"/>
        <v>DROP TABLE skills;</v>
      </c>
      <c r="I55" s="51" t="str">
        <f t="shared" si="1"/>
        <v/>
      </c>
      <c r="J55" s="13">
        <f>COUNTIF('#3a_#3b_#3c_DD'!E:E,D55)</f>
        <v>8</v>
      </c>
    </row>
    <row r="56" spans="1:10" ht="15">
      <c r="A56" s="11" t="s">
        <v>366</v>
      </c>
      <c r="B56" s="11" t="s">
        <v>311</v>
      </c>
      <c r="C56" s="10"/>
      <c r="D56" s="10" t="s">
        <v>499</v>
      </c>
      <c r="E56" s="11" t="s">
        <v>312</v>
      </c>
      <c r="F56" s="11" t="s">
        <v>319</v>
      </c>
      <c r="G56" s="12" t="s">
        <v>314</v>
      </c>
      <c r="H56" s="51" t="str">
        <f t="shared" si="0"/>
        <v/>
      </c>
      <c r="I56" s="51" t="str">
        <f t="shared" si="1"/>
        <v/>
      </c>
      <c r="J56" s="13">
        <f>COUNTIF('#3a_#3b_#3c_DD'!E:E,D56)</f>
        <v>10</v>
      </c>
    </row>
    <row r="57" spans="1:10" ht="15">
      <c r="A57" s="11" t="s">
        <v>366</v>
      </c>
      <c r="B57" s="11" t="s">
        <v>315</v>
      </c>
      <c r="C57" s="10"/>
      <c r="D57" s="10" t="s">
        <v>119</v>
      </c>
      <c r="E57" s="11" t="s">
        <v>312</v>
      </c>
      <c r="F57" s="11" t="s">
        <v>319</v>
      </c>
      <c r="G57" s="12" t="s">
        <v>314</v>
      </c>
      <c r="H57" s="51" t="str">
        <f t="shared" si="0"/>
        <v>DROP TABLE system_parameters;</v>
      </c>
      <c r="I57" s="51" t="str">
        <f t="shared" si="1"/>
        <v/>
      </c>
      <c r="J57" s="13">
        <f>COUNTIF('#3a_#3b_#3c_DD'!E:E,D57)</f>
        <v>4</v>
      </c>
    </row>
    <row r="58" spans="1:10" ht="15">
      <c r="A58" s="11" t="s">
        <v>366</v>
      </c>
      <c r="B58" s="11" t="s">
        <v>315</v>
      </c>
      <c r="C58" s="10"/>
      <c r="D58" s="10" t="s">
        <v>1137</v>
      </c>
      <c r="E58" s="11" t="s">
        <v>312</v>
      </c>
      <c r="F58" s="11" t="s">
        <v>313</v>
      </c>
      <c r="G58" s="12" t="s">
        <v>1425</v>
      </c>
      <c r="H58" s="51" t="str">
        <f t="shared" si="0"/>
        <v>DROP TABLE talent_pool_candidates;</v>
      </c>
      <c r="I58" s="51" t="str">
        <f t="shared" si="1"/>
        <v>DROP TABLE talent_pool_candidates_aud;</v>
      </c>
      <c r="J58" s="13">
        <f>COUNTIF('#3a_#3b_#3c_DD'!E:E,D58)</f>
        <v>12</v>
      </c>
    </row>
    <row r="59" spans="1:10" ht="15">
      <c r="A59" s="11" t="s">
        <v>366</v>
      </c>
      <c r="B59" s="11" t="s">
        <v>315</v>
      </c>
      <c r="C59" s="10"/>
      <c r="D59" s="10" t="s">
        <v>1122</v>
      </c>
      <c r="E59" s="11" t="s">
        <v>312</v>
      </c>
      <c r="F59" s="11" t="s">
        <v>313</v>
      </c>
      <c r="G59" s="12" t="s">
        <v>1425</v>
      </c>
      <c r="H59" s="51" t="str">
        <f t="shared" si="0"/>
        <v>DROP TABLE talent_pools;</v>
      </c>
      <c r="I59" s="51" t="str">
        <f t="shared" si="1"/>
        <v>DROP TABLE talent_pools_aud;</v>
      </c>
      <c r="J59" s="13">
        <f>COUNTIF('#3a_#3b_#3c_DD'!E:E,D59)</f>
        <v>16</v>
      </c>
    </row>
    <row r="60" spans="1:10" ht="15">
      <c r="A60" s="11" t="s">
        <v>1558</v>
      </c>
      <c r="B60" s="11" t="s">
        <v>315</v>
      </c>
      <c r="C60" s="10"/>
      <c r="D60" s="10" t="s">
        <v>124</v>
      </c>
      <c r="E60" s="11" t="s">
        <v>312</v>
      </c>
      <c r="F60" s="11" t="s">
        <v>313</v>
      </c>
      <c r="G60" s="12" t="s">
        <v>314</v>
      </c>
      <c r="H60" s="51" t="str">
        <f t="shared" si="0"/>
        <v>DROP TABLE templates;</v>
      </c>
      <c r="I60" s="51" t="str">
        <f t="shared" si="1"/>
        <v/>
      </c>
      <c r="J60" s="13">
        <f>COUNTIF('#3a_#3b_#3c_DD'!E:E,D60)</f>
        <v>11</v>
      </c>
    </row>
    <row r="61" spans="1:10" ht="15">
      <c r="A61" s="11" t="s">
        <v>366</v>
      </c>
      <c r="B61" s="11" t="s">
        <v>315</v>
      </c>
      <c r="C61" s="10"/>
      <c r="D61" s="10" t="s">
        <v>227</v>
      </c>
      <c r="E61" s="11" t="s">
        <v>312</v>
      </c>
      <c r="F61" s="11" t="s">
        <v>313</v>
      </c>
      <c r="G61" s="12" t="s">
        <v>314</v>
      </c>
      <c r="H61" s="51" t="str">
        <f t="shared" si="0"/>
        <v>DROP TABLE touch_points;</v>
      </c>
      <c r="I61" s="51" t="str">
        <f t="shared" si="1"/>
        <v/>
      </c>
      <c r="J61" s="13">
        <f>COUNTIF('#3a_#3b_#3c_DD'!E:E,D61)</f>
        <v>8</v>
      </c>
    </row>
    <row r="62" spans="1:10" ht="15">
      <c r="A62" s="11" t="s">
        <v>1558</v>
      </c>
      <c r="B62" s="11" t="s">
        <v>315</v>
      </c>
      <c r="C62" s="10"/>
      <c r="D62" s="10" t="s">
        <v>367</v>
      </c>
      <c r="E62" s="11" t="s">
        <v>312</v>
      </c>
      <c r="F62" s="11" t="s">
        <v>319</v>
      </c>
      <c r="G62" s="12" t="s">
        <v>314</v>
      </c>
      <c r="H62" s="51" t="str">
        <f t="shared" si="0"/>
        <v>DROP TABLE users;</v>
      </c>
      <c r="I62" s="51" t="str">
        <f t="shared" si="1"/>
        <v/>
      </c>
      <c r="J62" s="13">
        <f>COUNTIF('#3a_#3b_#3c_DD'!E:E,D62)</f>
        <v>14</v>
      </c>
    </row>
    <row r="63" spans="1:10" ht="15">
      <c r="A63" s="11" t="s">
        <v>1558</v>
      </c>
      <c r="B63" s="11" t="s">
        <v>315</v>
      </c>
      <c r="C63" s="10"/>
      <c r="D63" s="10" t="s">
        <v>1222</v>
      </c>
      <c r="E63" s="11" t="s">
        <v>312</v>
      </c>
      <c r="F63" s="11" t="s">
        <v>317</v>
      </c>
      <c r="G63" s="12" t="s">
        <v>314</v>
      </c>
      <c r="H63" s="51" t="str">
        <f t="shared" si="0"/>
        <v>DROP TABLE vital_responses;</v>
      </c>
      <c r="I63" s="51" t="str">
        <f t="shared" si="1"/>
        <v/>
      </c>
      <c r="J63" s="13">
        <f>COUNTIF('#3a_#3b_#3c_DD'!E:E,D63)</f>
        <v>8</v>
      </c>
    </row>
    <row r="64" spans="1:10" ht="15">
      <c r="A64" s="11" t="s">
        <v>1558</v>
      </c>
      <c r="B64" s="11" t="s">
        <v>315</v>
      </c>
      <c r="C64" s="10"/>
      <c r="D64" s="10" t="s">
        <v>1212</v>
      </c>
      <c r="E64" s="11" t="s">
        <v>312</v>
      </c>
      <c r="F64" s="11" t="s">
        <v>317</v>
      </c>
      <c r="G64" s="12" t="s">
        <v>314</v>
      </c>
      <c r="H64" s="51" t="str">
        <f t="shared" si="0"/>
        <v>DROP TABLE vitals;</v>
      </c>
      <c r="I64" s="51" t="str">
        <f t="shared" si="1"/>
        <v/>
      </c>
      <c r="J64" s="13">
        <f>COUNTIF('#3a_#3b_#3c_DD'!E:E,D64)</f>
        <v>7</v>
      </c>
    </row>
  </sheetData>
  <autoFilter ref="A1:J64" xr:uid="{00000000-0001-0000-0200-000000000000}"/>
  <sortState xmlns:xlrd2="http://schemas.microsoft.com/office/spreadsheetml/2017/richdata2" ref="A2:J64">
    <sortCondition ref="D2:D64"/>
  </sortState>
  <dataValidations disablePrompts="1" count="2">
    <dataValidation type="list" allowBlank="1" sqref="E2:E5" xr:uid="{00000000-0002-0000-0200-000000000000}">
      <formula1>"TABLE,VIEW"</formula1>
    </dataValidation>
    <dataValidation type="list" allowBlank="1" showInputMessage="1" showErrorMessage="1" sqref="B2:B5" xr:uid="{19FBD116-1AC1-D44F-9B49-022BC858B0DD}">
      <formula1>"SQL,NoSQL"</formula1>
    </dataValidation>
  </dataValidations>
  <pageMargins left="0.75000000000000011" right="0.75000000000000011" top="1.393700787401575" bottom="1.3937007874015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200-000001000000}">
          <x14:formula1>
            <xm:f>Reference!$A$2:$A$17</xm:f>
          </x14:formula1>
          <xm:sqref>F2:F3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8"/>
  <sheetViews>
    <sheetView zoomScale="170" zoomScaleNormal="170" workbookViewId="0">
      <pane ySplit="1" topLeftCell="A2" activePane="bottomLeft" state="frozen"/>
      <selection pane="bottomLeft" activeCell="E43" sqref="E43"/>
    </sheetView>
  </sheetViews>
  <sheetFormatPr baseColWidth="10" defaultColWidth="12.6640625" defaultRowHeight="14"/>
  <cols>
    <col min="4" max="4" width="15.1640625" customWidth="1"/>
    <col min="5" max="6" width="24" customWidth="1"/>
    <col min="7" max="7" width="44.1640625" customWidth="1"/>
    <col min="8" max="8" width="64.6640625" customWidth="1"/>
    <col min="9" max="29" width="10.6640625" customWidth="1"/>
  </cols>
  <sheetData>
    <row r="1" spans="1:29" ht="16">
      <c r="A1" s="14" t="s">
        <v>339</v>
      </c>
      <c r="B1" s="14" t="s">
        <v>304</v>
      </c>
      <c r="C1" s="14" t="s">
        <v>5</v>
      </c>
      <c r="D1" s="14" t="s">
        <v>0</v>
      </c>
      <c r="E1" s="14" t="s">
        <v>320</v>
      </c>
      <c r="F1" s="14" t="s">
        <v>1</v>
      </c>
      <c r="G1" s="14" t="s">
        <v>321</v>
      </c>
      <c r="H1" s="14" t="s">
        <v>322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">
      <c r="A2" s="61" t="str">
        <f>LOOKUP(D2,'#2a_#2b_DROP_TABLE'!D:D,'#2a_#2b_DROP_TABLE'!A:A)</f>
        <v>hummingbird</v>
      </c>
      <c r="B2" s="61" t="str">
        <f>LOOKUP(D2,'#2a_#2b_DROP_TABLE'!D:D,'#2a_#2b_DROP_TABLE'!B:B)</f>
        <v>SQL</v>
      </c>
      <c r="C2" s="59"/>
      <c r="D2" s="16" t="s">
        <v>1103</v>
      </c>
      <c r="E2" s="16" t="s">
        <v>1407</v>
      </c>
      <c r="F2" s="16" t="s">
        <v>1408</v>
      </c>
      <c r="G2" s="17" t="str">
        <f>IF(B2="NoSQL","","DROP INDEX "&amp;E2&amp;" ON "&amp;D2&amp;";")</f>
        <v>DROP INDEX enterprise_id_status ON bulk_job_upload_log;</v>
      </c>
      <c r="H2" s="17" t="str">
        <f>IF(B2="NoSQL","","CREATE "&amp;C2&amp;IF(C2="",""," ")&amp;"INDEX "&amp;E2&amp;" ON "&amp;D2&amp;" ("&amp;F2&amp;");")</f>
        <v>CREATE INDEX enterprise_id_status ON bulk_job_upload_log (enterprise_id, status);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>
      <c r="A3" s="61" t="str">
        <f>LOOKUP(D3,'#2a_#2b_DROP_TABLE'!D:D,'#2a_#2b_DROP_TABLE'!A:A)</f>
        <v>hummingbird</v>
      </c>
      <c r="B3" s="61" t="str">
        <f>LOOKUP(D3,'#2a_#2b_DROP_TABLE'!D:D,'#2a_#2b_DROP_TABLE'!B:B)</f>
        <v>SQL</v>
      </c>
      <c r="C3" s="59"/>
      <c r="D3" s="16" t="s">
        <v>831</v>
      </c>
      <c r="E3" s="16" t="s">
        <v>1409</v>
      </c>
      <c r="F3" s="16" t="s">
        <v>1410</v>
      </c>
      <c r="G3" s="17" t="str">
        <f t="shared" ref="G3:G37" si="0">IF(B3="NoSQL","","DROP INDEX "&amp;E3&amp;" ON "&amp;D3&amp;";")</f>
        <v>DROP INDEX enterprise_id_candidate_process_status_enterprise_process_status ON candidate_pool;</v>
      </c>
      <c r="H3" s="17" t="str">
        <f t="shared" ref="H3:H37" si="1">IF(B3="NoSQL","","CREATE "&amp;C3&amp;IF(C3="",""," ")&amp;"INDEX "&amp;E3&amp;" ON "&amp;D3&amp;" ("&amp;F3&amp;");")</f>
        <v>CREATE INDEX enterprise_id_candidate_process_status_enterprise_process_status ON candidate_pool (enterprise_id, candidate_process_status, enterprise_process_status);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">
      <c r="A4" s="61" t="str">
        <f>LOOKUP(D4,'#2a_#2b_DROP_TABLE'!D:D,'#2a_#2b_DROP_TABLE'!A:A)</f>
        <v>avoid</v>
      </c>
      <c r="B4" s="61" t="str">
        <f>LOOKUP(D4,'#2a_#2b_DROP_TABLE'!D:D,'#2a_#2b_DROP_TABLE'!B:B)</f>
        <v>SQL</v>
      </c>
      <c r="C4" s="59"/>
      <c r="D4" s="16" t="s">
        <v>1301</v>
      </c>
      <c r="E4" s="16" t="s">
        <v>236</v>
      </c>
      <c r="F4" s="16" t="s">
        <v>236</v>
      </c>
      <c r="G4" s="17" t="str">
        <f t="shared" si="0"/>
        <v>DROP INDEX job_id ON candidate_referrals;</v>
      </c>
      <c r="H4" s="17" t="str">
        <f t="shared" si="1"/>
        <v>CREATE INDEX job_id ON candidate_referrals (job_id);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5">
      <c r="A5" s="61" t="str">
        <f>LOOKUP(D5,'#2a_#2b_DROP_TABLE'!D:D,'#2a_#2b_DROP_TABLE'!A:A)</f>
        <v>avoid</v>
      </c>
      <c r="B5" s="61" t="str">
        <f>LOOKUP(D5,'#2a_#2b_DROP_TABLE'!D:D,'#2a_#2b_DROP_TABLE'!B:B)</f>
        <v>SQL</v>
      </c>
      <c r="C5" s="59"/>
      <c r="D5" s="16" t="s">
        <v>1301</v>
      </c>
      <c r="E5" s="16" t="s">
        <v>1325</v>
      </c>
      <c r="F5" s="16" t="s">
        <v>1325</v>
      </c>
      <c r="G5" s="17" t="str">
        <f t="shared" si="0"/>
        <v>DROP INDEX referred_by_candidate_id ON candidate_referrals;</v>
      </c>
      <c r="H5" s="17" t="str">
        <f t="shared" si="1"/>
        <v>CREATE INDEX referred_by_candidate_id ON candidate_referrals (referred_by_candidate_id);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>
      <c r="A6" s="61" t="str">
        <f>LOOKUP(D6,'#2a_#2b_DROP_TABLE'!D:D,'#2a_#2b_DROP_TABLE'!A:A)</f>
        <v>hummingbird</v>
      </c>
      <c r="B6" s="61" t="str">
        <f>LOOKUP(D6,'#2a_#2b_DROP_TABLE'!D:D,'#2a_#2b_DROP_TABLE'!B:B)</f>
        <v>SQL</v>
      </c>
      <c r="C6" s="59"/>
      <c r="D6" s="16" t="s">
        <v>393</v>
      </c>
      <c r="E6" s="16" t="s">
        <v>20</v>
      </c>
      <c r="F6" s="16" t="s">
        <v>20</v>
      </c>
      <c r="G6" s="17" t="str">
        <f t="shared" si="0"/>
        <v>DROP INDEX email_address ON candidates;</v>
      </c>
      <c r="H6" s="17" t="str">
        <f t="shared" si="1"/>
        <v>CREATE INDEX email_address ON candidates (email_address);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5">
      <c r="A7" s="61" t="str">
        <f>LOOKUP(D7,'#2a_#2b_DROP_TABLE'!D:D,'#2a_#2b_DROP_TABLE'!A:A)</f>
        <v>hummingbird</v>
      </c>
      <c r="B7" s="61" t="str">
        <f>LOOKUP(D7,'#2a_#2b_DROP_TABLE'!D:D,'#2a_#2b_DROP_TABLE'!B:B)</f>
        <v>SQL</v>
      </c>
      <c r="C7" s="59"/>
      <c r="D7" s="16" t="s">
        <v>393</v>
      </c>
      <c r="E7" s="16" t="s">
        <v>16</v>
      </c>
      <c r="F7" s="16" t="s">
        <v>16</v>
      </c>
      <c r="G7" s="17" t="str">
        <f t="shared" si="0"/>
        <v>DROP INDEX mobile_number ON candidates;</v>
      </c>
      <c r="H7" s="17" t="str">
        <f t="shared" si="1"/>
        <v>CREATE INDEX mobile_number ON candidates (mobile_number);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5">
      <c r="A8" s="61" t="str">
        <f>LOOKUP(D8,'#2a_#2b_DROP_TABLE'!D:D,'#2a_#2b_DROP_TABLE'!A:A)</f>
        <v>hummingbird</v>
      </c>
      <c r="B8" s="61" t="str">
        <f>LOOKUP(D8,'#2a_#2b_DROP_TABLE'!D:D,'#2a_#2b_DROP_TABLE'!B:B)</f>
        <v>SQL</v>
      </c>
      <c r="C8" s="59"/>
      <c r="D8" s="16" t="s">
        <v>393</v>
      </c>
      <c r="E8" s="16" t="s">
        <v>468</v>
      </c>
      <c r="F8" s="16" t="s">
        <v>468</v>
      </c>
      <c r="G8" s="17" t="str">
        <f t="shared" si="0"/>
        <v>DROP INDEX region ON candidates;</v>
      </c>
      <c r="H8" s="17" t="str">
        <f t="shared" si="1"/>
        <v>CREATE INDEX region ON candidates (region);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>
      <c r="A9" s="61" t="str">
        <f>LOOKUP(D9,'#2a_#2b_DROP_TABLE'!D:D,'#2a_#2b_DROP_TABLE'!A:A)</f>
        <v>hummingbird</v>
      </c>
      <c r="B9" s="61" t="str">
        <f>LOOKUP(D9,'#2a_#2b_DROP_TABLE'!D:D,'#2a_#2b_DROP_TABLE'!B:B)</f>
        <v>SQL</v>
      </c>
      <c r="C9" s="59"/>
      <c r="D9" s="16" t="s">
        <v>393</v>
      </c>
      <c r="E9" s="16" t="s">
        <v>448</v>
      </c>
      <c r="F9" s="16" t="s">
        <v>448</v>
      </c>
      <c r="G9" s="17" t="str">
        <f t="shared" si="0"/>
        <v>DROP INDEX sync_status ON candidates;</v>
      </c>
      <c r="H9" s="17" t="str">
        <f t="shared" si="1"/>
        <v>CREATE INDEX sync_status ON candidates (sync_status);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>
      <c r="A10" s="61" t="str">
        <f>LOOKUP(D10,'#2a_#2b_DROP_TABLE'!D:D,'#2a_#2b_DROP_TABLE'!A:A)</f>
        <v>avoid</v>
      </c>
      <c r="B10" s="61" t="str">
        <f>LOOKUP(D10,'#2a_#2b_DROP_TABLE'!D:D,'#2a_#2b_DROP_TABLE'!B:B)</f>
        <v>SQL</v>
      </c>
      <c r="C10" s="59" t="s">
        <v>133</v>
      </c>
      <c r="D10" s="16" t="s">
        <v>1397</v>
      </c>
      <c r="E10" s="16" t="s">
        <v>1411</v>
      </c>
      <c r="F10" s="16" t="s">
        <v>1412</v>
      </c>
      <c r="G10" s="17" t="str">
        <f t="shared" si="0"/>
        <v>DROP INDEX enterprise_id_candidate_id ON enterprise_candidate_data;</v>
      </c>
      <c r="H10" s="17" t="str">
        <f t="shared" si="1"/>
        <v>CREATE UNIQUE INDEX enterprise_id_candidate_id ON enterprise_candidate_data (enterprise_id, candidate_id);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">
      <c r="A11" s="61" t="str">
        <f>LOOKUP(D11,'#2a_#2b_DROP_TABLE'!D:D,'#2a_#2b_DROP_TABLE'!A:A)</f>
        <v>avoid</v>
      </c>
      <c r="B11" s="61" t="str">
        <f>LOOKUP(D11,'#2a_#2b_DROP_TABLE'!D:D,'#2a_#2b_DROP_TABLE'!B:B)</f>
        <v>SQL</v>
      </c>
      <c r="C11" s="59" t="s">
        <v>133</v>
      </c>
      <c r="D11" s="16" t="s">
        <v>743</v>
      </c>
      <c r="E11" s="16" t="s">
        <v>1413</v>
      </c>
      <c r="F11" s="16" t="s">
        <v>1414</v>
      </c>
      <c r="G11" s="17" t="str">
        <f t="shared" si="0"/>
        <v>DROP INDEX skill_category_id_enterprise_id ON enterprise_screening_questions;</v>
      </c>
      <c r="H11" s="17" t="str">
        <f t="shared" si="1"/>
        <v>CREATE UNIQUE INDEX skill_category_id_enterprise_id ON enterprise_screening_questions (skill_category_id, enterprise_id);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">
      <c r="A12" s="61" t="str">
        <f>LOOKUP(D12,'#2a_#2b_DROP_TABLE'!D:D,'#2a_#2b_DROP_TABLE'!A:A)</f>
        <v>avoid</v>
      </c>
      <c r="B12" s="61" t="str">
        <f>LOOKUP(D12,'#2a_#2b_DROP_TABLE'!D:D,'#2a_#2b_DROP_TABLE'!B:B)</f>
        <v>SQL</v>
      </c>
      <c r="C12" s="59"/>
      <c r="D12" s="16" t="s">
        <v>735</v>
      </c>
      <c r="E12" s="16" t="s">
        <v>738</v>
      </c>
      <c r="F12" s="16" t="s">
        <v>738</v>
      </c>
      <c r="G12" s="17" t="str">
        <f t="shared" si="0"/>
        <v>DROP INDEX place_id ON enterprise_user_locations;</v>
      </c>
      <c r="H12" s="17" t="str">
        <f t="shared" si="1"/>
        <v>CREATE INDEX place_id ON enterprise_user_locations (place_id);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">
      <c r="A13" s="61" t="str">
        <f>LOOKUP(D13,'#2a_#2b_DROP_TABLE'!D:D,'#2a_#2b_DROP_TABLE'!A:A)</f>
        <v>hummingbird</v>
      </c>
      <c r="B13" s="61" t="str">
        <f>LOOKUP(D13,'#2a_#2b_DROP_TABLE'!D:D,'#2a_#2b_DROP_TABLE'!B:B)</f>
        <v>SQL</v>
      </c>
      <c r="C13" s="59" t="s">
        <v>133</v>
      </c>
      <c r="D13" s="16" t="s">
        <v>618</v>
      </c>
      <c r="E13" s="16" t="s">
        <v>621</v>
      </c>
      <c r="F13" s="16" t="s">
        <v>621</v>
      </c>
      <c r="G13" s="17" t="str">
        <f t="shared" si="0"/>
        <v>DROP INDEX mnemonic ON enterprises;</v>
      </c>
      <c r="H13" s="17" t="str">
        <f t="shared" si="1"/>
        <v>CREATE UNIQUE INDEX mnemonic ON enterprises (mnemonic);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">
      <c r="A14" s="61" t="str">
        <f>LOOKUP(D14,'#2a_#2b_DROP_TABLE'!D:D,'#2a_#2b_DROP_TABLE'!A:A)</f>
        <v>avoid</v>
      </c>
      <c r="B14" s="61" t="str">
        <f>LOOKUP(D14,'#2a_#2b_DROP_TABLE'!D:D,'#2a_#2b_DROP_TABLE'!B:B)</f>
        <v>SQL</v>
      </c>
      <c r="C14" s="59"/>
      <c r="D14" s="16" t="s">
        <v>1227</v>
      </c>
      <c r="E14" s="16" t="s">
        <v>394</v>
      </c>
      <c r="F14" s="16" t="s">
        <v>394</v>
      </c>
      <c r="G14" s="17" t="str">
        <f t="shared" si="0"/>
        <v>DROP INDEX candidate_id ON interview_headers;</v>
      </c>
      <c r="H14" s="17" t="str">
        <f t="shared" si="1"/>
        <v>CREATE INDEX candidate_id ON interview_headers (candidate_id);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">
      <c r="A15" s="61" t="str">
        <f>LOOKUP(D15,'#2a_#2b_DROP_TABLE'!D:D,'#2a_#2b_DROP_TABLE'!A:A)</f>
        <v>avoid</v>
      </c>
      <c r="B15" s="61" t="str">
        <f>LOOKUP(D15,'#2a_#2b_DROP_TABLE'!D:D,'#2a_#2b_DROP_TABLE'!B:B)</f>
        <v>SQL</v>
      </c>
      <c r="C15" s="59"/>
      <c r="D15" s="16" t="s">
        <v>1227</v>
      </c>
      <c r="E15" s="16" t="s">
        <v>236</v>
      </c>
      <c r="F15" s="16" t="s">
        <v>236</v>
      </c>
      <c r="G15" s="17" t="str">
        <f t="shared" si="0"/>
        <v>DROP INDEX job_id ON interview_headers;</v>
      </c>
      <c r="H15" s="17" t="str">
        <f t="shared" si="1"/>
        <v>CREATE INDEX job_id ON interview_headers (job_id);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">
      <c r="A16" s="61" t="str">
        <f>LOOKUP(D16,'#2a_#2b_DROP_TABLE'!D:D,'#2a_#2b_DROP_TABLE'!A:A)</f>
        <v>avoid</v>
      </c>
      <c r="B16" s="61" t="str">
        <f>LOOKUP(D16,'#2a_#2b_DROP_TABLE'!D:D,'#2a_#2b_DROP_TABLE'!B:B)</f>
        <v>SQL</v>
      </c>
      <c r="C16" s="59"/>
      <c r="D16" s="16" t="s">
        <v>1246</v>
      </c>
      <c r="E16" s="16" t="s">
        <v>710</v>
      </c>
      <c r="F16" s="16" t="s">
        <v>710</v>
      </c>
      <c r="G16" s="17" t="str">
        <f t="shared" si="0"/>
        <v>DROP INDEX enterprise_user_id ON interview_panels;</v>
      </c>
      <c r="H16" s="17" t="str">
        <f t="shared" si="1"/>
        <v>CREATE INDEX enterprise_user_id ON interview_panels (enterprise_user_id);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">
      <c r="A17" s="61" t="str">
        <f>LOOKUP(D17,'#2a_#2b_DROP_TABLE'!D:D,'#2a_#2b_DROP_TABLE'!A:A)</f>
        <v>avoid</v>
      </c>
      <c r="B17" s="61" t="str">
        <f>LOOKUP(D17,'#2a_#2b_DROP_TABLE'!D:D,'#2a_#2b_DROP_TABLE'!B:B)</f>
        <v>SQL</v>
      </c>
      <c r="C17" s="59"/>
      <c r="D17" s="16" t="s">
        <v>1246</v>
      </c>
      <c r="E17" s="16" t="s">
        <v>1251</v>
      </c>
      <c r="F17" s="16" t="s">
        <v>1251</v>
      </c>
      <c r="G17" s="17" t="str">
        <f t="shared" si="0"/>
        <v>DROP INDEX interview_schedule_id ON interview_panels;</v>
      </c>
      <c r="H17" s="17" t="str">
        <f t="shared" si="1"/>
        <v>CREATE INDEX interview_schedule_id ON interview_panels (interview_schedule_id);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5">
      <c r="A18" s="61" t="str">
        <f>LOOKUP(D18,'#2a_#2b_DROP_TABLE'!D:D,'#2a_#2b_DROP_TABLE'!A:A)</f>
        <v>avoid</v>
      </c>
      <c r="B18" s="61" t="str">
        <f>LOOKUP(D18,'#2a_#2b_DROP_TABLE'!D:D,'#2a_#2b_DROP_TABLE'!B:B)</f>
        <v>SQL</v>
      </c>
      <c r="C18" s="59"/>
      <c r="D18" s="16" t="s">
        <v>1246</v>
      </c>
      <c r="E18" s="16" t="s">
        <v>240</v>
      </c>
      <c r="F18" s="16" t="s">
        <v>240</v>
      </c>
      <c r="G18" s="17" t="str">
        <f t="shared" si="0"/>
        <v>DROP INDEX note_id ON interview_panels;</v>
      </c>
      <c r="H18" s="17" t="str">
        <f t="shared" si="1"/>
        <v>CREATE INDEX note_id ON interview_panels (note_id);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5">
      <c r="A19" s="61" t="str">
        <f>LOOKUP(D19,'#2a_#2b_DROP_TABLE'!D:D,'#2a_#2b_DROP_TABLE'!A:A)</f>
        <v>avoid</v>
      </c>
      <c r="B19" s="61" t="str">
        <f>LOOKUP(D19,'#2a_#2b_DROP_TABLE'!D:D,'#2a_#2b_DROP_TABLE'!B:B)</f>
        <v>SQL</v>
      </c>
      <c r="C19" s="59"/>
      <c r="D19" s="16" t="s">
        <v>1260</v>
      </c>
      <c r="E19" s="16" t="s">
        <v>1175</v>
      </c>
      <c r="F19" s="16" t="s">
        <v>1175</v>
      </c>
      <c r="G19" s="17" t="str">
        <f t="shared" si="0"/>
        <v>DROP INDEX interview_id ON interview_schedules;</v>
      </c>
      <c r="H19" s="17" t="str">
        <f t="shared" si="1"/>
        <v>CREATE INDEX interview_id ON interview_schedules (interview_id);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">
      <c r="A20" s="61" t="str">
        <f>LOOKUP(D20,'#2a_#2b_DROP_TABLE'!D:D,'#2a_#2b_DROP_TABLE'!A:A)</f>
        <v>avoid</v>
      </c>
      <c r="B20" s="61" t="str">
        <f>LOOKUP(D20,'#2a_#2b_DROP_TABLE'!D:D,'#2a_#2b_DROP_TABLE'!B:B)</f>
        <v>SQL</v>
      </c>
      <c r="C20" s="59" t="s">
        <v>133</v>
      </c>
      <c r="D20" s="16" t="s">
        <v>1071</v>
      </c>
      <c r="E20" s="16" t="s">
        <v>1415</v>
      </c>
      <c r="F20" s="16" t="s">
        <v>1416</v>
      </c>
      <c r="G20" s="17" t="str">
        <f t="shared" si="0"/>
        <v>DROP INDEX job_board_mnemonic_external_job_id ON job_board_synchronization_log;</v>
      </c>
      <c r="H20" s="17" t="str">
        <f t="shared" si="1"/>
        <v>CREATE UNIQUE INDEX job_board_mnemonic_external_job_id ON job_board_synchronization_log (job_board_mnemonic, external_job_id);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">
      <c r="A21" s="61" t="str">
        <f>LOOKUP(D21,'#2a_#2b_DROP_TABLE'!D:D,'#2a_#2b_DROP_TABLE'!A:A)</f>
        <v>hummingbird</v>
      </c>
      <c r="B21" s="61" t="str">
        <f>LOOKUP(D21,'#2a_#2b_DROP_TABLE'!D:D,'#2a_#2b_DROP_TABLE'!B:B)</f>
        <v>SQL</v>
      </c>
      <c r="C21" s="59"/>
      <c r="D21" s="16" t="s">
        <v>756</v>
      </c>
      <c r="E21" s="16" t="s">
        <v>764</v>
      </c>
      <c r="F21" s="16" t="s">
        <v>764</v>
      </c>
      <c r="G21" s="17" t="str">
        <f t="shared" si="0"/>
        <v>DROP INDEX boundary ON jobs;</v>
      </c>
      <c r="H21" s="17" t="str">
        <f t="shared" si="1"/>
        <v>CREATE INDEX boundary ON jobs (boundary);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5">
      <c r="A22" s="61" t="str">
        <f>LOOKUP(D22,'#2a_#2b_DROP_TABLE'!D:D,'#2a_#2b_DROP_TABLE'!A:A)</f>
        <v>hummingbird</v>
      </c>
      <c r="B22" s="61" t="str">
        <f>LOOKUP(D22,'#2a_#2b_DROP_TABLE'!D:D,'#2a_#2b_DROP_TABLE'!B:B)</f>
        <v>SQL</v>
      </c>
      <c r="C22" s="59"/>
      <c r="D22" s="16" t="s">
        <v>756</v>
      </c>
      <c r="E22" s="16" t="s">
        <v>1417</v>
      </c>
      <c r="F22" s="16" t="s">
        <v>1418</v>
      </c>
      <c r="G22" s="17" t="str">
        <f t="shared" si="0"/>
        <v>DROP INDEX enterprise_id_msp_enterprise_id ON jobs;</v>
      </c>
      <c r="H22" s="17" t="str">
        <f t="shared" si="1"/>
        <v>CREATE INDEX enterprise_id_msp_enterprise_id ON jobs (enterprise_id, msp_enterprise_id);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5">
      <c r="A23" s="61" t="str">
        <f>LOOKUP(D23,'#2a_#2b_DROP_TABLE'!D:D,'#2a_#2b_DROP_TABLE'!A:A)</f>
        <v>hummingbird</v>
      </c>
      <c r="B23" s="61" t="str">
        <f>LOOKUP(D23,'#2a_#2b_DROP_TABLE'!D:D,'#2a_#2b_DROP_TABLE'!B:B)</f>
        <v>SQL</v>
      </c>
      <c r="C23" s="59"/>
      <c r="D23" s="16" t="s">
        <v>756</v>
      </c>
      <c r="E23" s="16" t="s">
        <v>758</v>
      </c>
      <c r="F23" s="16" t="s">
        <v>758</v>
      </c>
      <c r="G23" s="17" t="str">
        <f t="shared" si="0"/>
        <v>DROP INDEX external_job_id ON jobs;</v>
      </c>
      <c r="H23" s="17" t="str">
        <f t="shared" si="1"/>
        <v>CREATE INDEX external_job_id ON jobs (external_job_id);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">
      <c r="A24" s="61" t="str">
        <f>LOOKUP(D24,'#2a_#2b_DROP_TABLE'!D:D,'#2a_#2b_DROP_TABLE'!A:A)</f>
        <v>hummingbird</v>
      </c>
      <c r="B24" s="61" t="str">
        <f>LOOKUP(D24,'#2a_#2b_DROP_TABLE'!D:D,'#2a_#2b_DROP_TABLE'!B:B)</f>
        <v>SQL</v>
      </c>
      <c r="C24" s="59" t="s">
        <v>133</v>
      </c>
      <c r="D24" s="16" t="s">
        <v>756</v>
      </c>
      <c r="E24" s="16" t="s">
        <v>572</v>
      </c>
      <c r="F24" s="16" t="s">
        <v>572</v>
      </c>
      <c r="G24" s="17" t="str">
        <f t="shared" si="0"/>
        <v>DROP INDEX job_reference_number ON jobs;</v>
      </c>
      <c r="H24" s="17" t="str">
        <f t="shared" si="1"/>
        <v>CREATE UNIQUE INDEX job_reference_number ON jobs (job_reference_number);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>
      <c r="A25" s="61" t="str">
        <f>LOOKUP(D25,'#2a_#2b_DROP_TABLE'!D:D,'#2a_#2b_DROP_TABLE'!A:A)</f>
        <v>hummingbird</v>
      </c>
      <c r="B25" s="61" t="str">
        <f>LOOKUP(D25,'#2a_#2b_DROP_TABLE'!D:D,'#2a_#2b_DROP_TABLE'!B:B)</f>
        <v>SQL</v>
      </c>
      <c r="C25" s="59"/>
      <c r="D25" s="16" t="s">
        <v>756</v>
      </c>
      <c r="E25" s="16" t="s">
        <v>93</v>
      </c>
      <c r="F25" s="16" t="s">
        <v>93</v>
      </c>
      <c r="G25" s="17" t="str">
        <f t="shared" si="0"/>
        <v>DROP INDEX status ON jobs;</v>
      </c>
      <c r="H25" s="17" t="str">
        <f t="shared" si="1"/>
        <v>CREATE INDEX status ON jobs (status);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5">
      <c r="A26" s="61" t="str">
        <f>LOOKUP(D26,'#2a_#2b_DROP_TABLE'!D:D,'#2a_#2b_DROP_TABLE'!A:A)</f>
        <v>hummingbird</v>
      </c>
      <c r="B26" s="61" t="str">
        <f>LOOKUP(D26,'#2a_#2b_DROP_TABLE'!D:D,'#2a_#2b_DROP_TABLE'!B:B)</f>
        <v>SQL</v>
      </c>
      <c r="C26" s="59" t="s">
        <v>133</v>
      </c>
      <c r="D26" s="16" t="s">
        <v>1201</v>
      </c>
      <c r="E26" s="16" t="s">
        <v>1419</v>
      </c>
      <c r="F26" s="16" t="s">
        <v>1420</v>
      </c>
      <c r="G26" s="17" t="str">
        <f t="shared" si="0"/>
        <v>DROP INDEX country_state_code ON regions;</v>
      </c>
      <c r="H26" s="17" t="str">
        <f t="shared" si="1"/>
        <v>CREATE UNIQUE INDEX country_state_code ON regions (country_code, state_code);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5">
      <c r="A27" s="61" t="str">
        <f>LOOKUP(D27,'#2a_#2b_DROP_TABLE'!D:D,'#2a_#2b_DROP_TABLE'!A:A)</f>
        <v>avoid</v>
      </c>
      <c r="B27" s="61" t="str">
        <f>LOOKUP(D27,'#2a_#2b_DROP_TABLE'!D:D,'#2a_#2b_DROP_TABLE'!B:B)</f>
        <v>SQL</v>
      </c>
      <c r="C27" s="59" t="s">
        <v>133</v>
      </c>
      <c r="D27" s="16" t="s">
        <v>1369</v>
      </c>
      <c r="E27" s="16" t="s">
        <v>1421</v>
      </c>
      <c r="F27" s="16" t="s">
        <v>1422</v>
      </c>
      <c r="G27" s="17" t="str">
        <f t="shared" si="0"/>
        <v>DROP INDEX enterprise_id_screening_question_id ON screening_question_templates;</v>
      </c>
      <c r="H27" s="17" t="str">
        <f t="shared" si="1"/>
        <v>CREATE UNIQUE INDEX enterprise_id_screening_question_id ON screening_question_templates (enterprise_id, screening_question_id);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>
      <c r="A28" s="61" t="str">
        <f>LOOKUP(D28,'#2a_#2b_DROP_TABLE'!D:D,'#2a_#2b_DROP_TABLE'!A:A)</f>
        <v>hummingbird</v>
      </c>
      <c r="B28" s="61" t="str">
        <f>LOOKUP(D28,'#2a_#2b_DROP_TABLE'!D:D,'#2a_#2b_DROP_TABLE'!B:B)</f>
        <v>SQL</v>
      </c>
      <c r="C28" s="59"/>
      <c r="D28" s="16" t="s">
        <v>127</v>
      </c>
      <c r="E28" s="16" t="s">
        <v>600</v>
      </c>
      <c r="F28" s="16" t="s">
        <v>600</v>
      </c>
      <c r="G28" s="17" t="str">
        <f t="shared" si="0"/>
        <v>DROP INDEX keyword ON skills;</v>
      </c>
      <c r="H28" s="17" t="str">
        <f t="shared" si="1"/>
        <v>CREATE INDEX keyword ON skills (keyword);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5">
      <c r="A29" s="61" t="str">
        <f>LOOKUP(D29,'#2a_#2b_DROP_TABLE'!D:D,'#2a_#2b_DROP_TABLE'!A:A)</f>
        <v>hummingbird</v>
      </c>
      <c r="B29" s="61" t="str">
        <f>LOOKUP(D29,'#2a_#2b_DROP_TABLE'!D:D,'#2a_#2b_DROP_TABLE'!B:B)</f>
        <v>SQL</v>
      </c>
      <c r="C29" s="59"/>
      <c r="D29" s="16" t="s">
        <v>1137</v>
      </c>
      <c r="E29" s="16" t="s">
        <v>1123</v>
      </c>
      <c r="F29" s="16" t="s">
        <v>1123</v>
      </c>
      <c r="G29" s="17" t="str">
        <f t="shared" si="0"/>
        <v>DROP INDEX talent_pool_id ON talent_pool_candidates;</v>
      </c>
      <c r="H29" s="17" t="str">
        <f t="shared" si="1"/>
        <v>CREATE INDEX talent_pool_id ON talent_pool_candidates (talent_pool_id);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5">
      <c r="A30" s="61" t="str">
        <f>LOOKUP(D30,'#2a_#2b_DROP_TABLE'!D:D,'#2a_#2b_DROP_TABLE'!A:A)</f>
        <v>hummingbird</v>
      </c>
      <c r="B30" s="61" t="str">
        <f>LOOKUP(D30,'#2a_#2b_DROP_TABLE'!D:D,'#2a_#2b_DROP_TABLE'!B:B)</f>
        <v>SQL</v>
      </c>
      <c r="C30" s="59"/>
      <c r="D30" s="16" t="s">
        <v>1122</v>
      </c>
      <c r="E30" s="16" t="s">
        <v>507</v>
      </c>
      <c r="F30" s="16" t="s">
        <v>507</v>
      </c>
      <c r="G30" s="17" t="str">
        <f t="shared" si="0"/>
        <v>DROP INDEX enterprise_id ON talent_pools;</v>
      </c>
      <c r="H30" s="17" t="str">
        <f t="shared" si="1"/>
        <v>CREATE INDEX enterprise_id ON talent_pools (enterprise_id);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">
      <c r="A31" s="61" t="str">
        <f>LOOKUP(D31,'#2a_#2b_DROP_TABLE'!D:D,'#2a_#2b_DROP_TABLE'!A:A)</f>
        <v>hummingbird</v>
      </c>
      <c r="B31" s="61" t="str">
        <f>LOOKUP(D31,'#2a_#2b_DROP_TABLE'!D:D,'#2a_#2b_DROP_TABLE'!B:B)</f>
        <v>SQL</v>
      </c>
      <c r="C31" s="59"/>
      <c r="D31" s="16" t="s">
        <v>227</v>
      </c>
      <c r="E31" s="16" t="s">
        <v>228</v>
      </c>
      <c r="F31" s="16" t="s">
        <v>228</v>
      </c>
      <c r="G31" s="17" t="str">
        <f t="shared" si="0"/>
        <v>DROP INDEX touch_id ON touch_points;</v>
      </c>
      <c r="H31" s="17" t="str">
        <f t="shared" si="1"/>
        <v>CREATE INDEX touch_id ON touch_points (touch_id);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5">
      <c r="A32" s="61" t="str">
        <f>LOOKUP(D32,'#2a_#2b_DROP_TABLE'!D:D,'#2a_#2b_DROP_TABLE'!A:A)</f>
        <v>hummingbird</v>
      </c>
      <c r="B32" s="61" t="str">
        <f>LOOKUP(D32,'#2a_#2b_DROP_TABLE'!D:D,'#2a_#2b_DROP_TABLE'!B:B)</f>
        <v>SQL</v>
      </c>
      <c r="C32" s="59" t="s">
        <v>133</v>
      </c>
      <c r="D32" s="16" t="s">
        <v>227</v>
      </c>
      <c r="E32" s="16" t="s">
        <v>1423</v>
      </c>
      <c r="F32" s="16" t="s">
        <v>1424</v>
      </c>
      <c r="G32" s="17" t="str">
        <f t="shared" si="0"/>
        <v>DROP INDEX touch_id_enterprise_id ON touch_points;</v>
      </c>
      <c r="H32" s="17" t="str">
        <f t="shared" si="1"/>
        <v>CREATE UNIQUE INDEX touch_id_enterprise_id ON touch_points (touch_id, enterprise_id);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">
      <c r="A33" s="61" t="str">
        <f>LOOKUP(D33,'#2a_#2b_DROP_TABLE'!D:D,'#2a_#2b_DROP_TABLE'!A:A)</f>
        <v>hummingbird</v>
      </c>
      <c r="B33" s="61" t="str">
        <f>LOOKUP(D33,'#2a_#2b_DROP_TABLE'!D:D,'#2a_#2b_DROP_TABLE'!B:B)</f>
        <v>SQL</v>
      </c>
      <c r="C33" s="59"/>
      <c r="D33" s="16" t="s">
        <v>380</v>
      </c>
      <c r="E33" s="16" t="s">
        <v>341</v>
      </c>
      <c r="F33" s="16" t="s">
        <v>341</v>
      </c>
      <c r="G33" s="17" t="str">
        <f t="shared" si="0"/>
        <v>DROP INDEX event ON user_event_logs;</v>
      </c>
      <c r="H33" s="17" t="str">
        <f t="shared" si="1"/>
        <v>CREATE INDEX event ON user_event_logs (event);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>
      <c r="A34" s="61" t="str">
        <f>LOOKUP(D34,'#2a_#2b_DROP_TABLE'!D:D,'#2a_#2b_DROP_TABLE'!A:A)</f>
        <v>hummingbird</v>
      </c>
      <c r="B34" s="61" t="str">
        <f>LOOKUP(D34,'#2a_#2b_DROP_TABLE'!D:D,'#2a_#2b_DROP_TABLE'!B:B)</f>
        <v>SQL</v>
      </c>
      <c r="C34" s="59"/>
      <c r="D34" s="16" t="s">
        <v>380</v>
      </c>
      <c r="E34" s="16" t="s">
        <v>211</v>
      </c>
      <c r="F34" s="16" t="s">
        <v>211</v>
      </c>
      <c r="G34" s="17" t="str">
        <f t="shared" si="0"/>
        <v>DROP INDEX log_id ON user_event_logs;</v>
      </c>
      <c r="H34" s="17" t="str">
        <f t="shared" si="1"/>
        <v>CREATE INDEX log_id ON user_event_logs (log_id);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5">
      <c r="A35" s="61" t="str">
        <f>LOOKUP(D35,'#2a_#2b_DROP_TABLE'!D:D,'#2a_#2b_DROP_TABLE'!A:A)</f>
        <v>hummingbird</v>
      </c>
      <c r="B35" s="61" t="str">
        <f>LOOKUP(D35,'#2a_#2b_DROP_TABLE'!D:D,'#2a_#2b_DROP_TABLE'!B:B)</f>
        <v>SQL</v>
      </c>
      <c r="C35" s="59"/>
      <c r="D35" s="16" t="s">
        <v>380</v>
      </c>
      <c r="E35" s="16" t="s">
        <v>368</v>
      </c>
      <c r="F35" s="16" t="s">
        <v>368</v>
      </c>
      <c r="G35" s="17" t="str">
        <f t="shared" si="0"/>
        <v>DROP INDEX user_id ON user_event_logs;</v>
      </c>
      <c r="H35" s="17" t="str">
        <f t="shared" si="1"/>
        <v>CREATE INDEX user_id ON user_event_logs (user_id);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5">
      <c r="A36" s="61" t="str">
        <f>LOOKUP(D36,'#2a_#2b_DROP_TABLE'!D:D,'#2a_#2b_DROP_TABLE'!A:A)</f>
        <v>avoid</v>
      </c>
      <c r="B36" s="61" t="str">
        <f>LOOKUP(D36,'#2a_#2b_DROP_TABLE'!D:D,'#2a_#2b_DROP_TABLE'!B:B)</f>
        <v>SQL</v>
      </c>
      <c r="C36" t="s">
        <v>133</v>
      </c>
      <c r="D36" s="16" t="s">
        <v>367</v>
      </c>
      <c r="E36" s="16" t="s">
        <v>20</v>
      </c>
      <c r="F36" s="16" t="s">
        <v>20</v>
      </c>
      <c r="G36" s="17" t="str">
        <f t="shared" si="0"/>
        <v>DROP INDEX email_address ON users;</v>
      </c>
      <c r="H36" s="17" t="str">
        <f t="shared" si="1"/>
        <v>CREATE UNIQUE INDEX email_address ON users (email_address);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5">
      <c r="A37" s="61" t="str">
        <f>LOOKUP(D37,'#2a_#2b_DROP_TABLE'!D:D,'#2a_#2b_DROP_TABLE'!A:A)</f>
        <v>avoid</v>
      </c>
      <c r="B37" s="61" t="str">
        <f>LOOKUP(D37,'#2a_#2b_DROP_TABLE'!D:D,'#2a_#2b_DROP_TABLE'!B:B)</f>
        <v>SQL</v>
      </c>
      <c r="C37" s="59" t="s">
        <v>133</v>
      </c>
      <c r="D37" s="16" t="s">
        <v>367</v>
      </c>
      <c r="E37" s="16" t="s">
        <v>16</v>
      </c>
      <c r="F37" s="16" t="s">
        <v>16</v>
      </c>
      <c r="G37" s="17" t="str">
        <f t="shared" si="0"/>
        <v>DROP INDEX mobile_number ON users;</v>
      </c>
      <c r="H37" s="17" t="str">
        <f t="shared" si="1"/>
        <v>CREATE UNIQUE INDEX mobile_number ON users (mobile_number);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">
      <c r="A38" s="61" t="str">
        <f>LOOKUP(D38,'#2a_#2b_DROP_TABLE'!D:D,'#2a_#2b_DROP_TABLE'!A:A)</f>
        <v>hummingbird</v>
      </c>
      <c r="B38" s="61" t="str">
        <f>LOOKUP(D38,'#2a_#2b_DROP_TABLE'!D:D,'#2a_#2b_DROP_TABLE'!B:B)</f>
        <v>SQL</v>
      </c>
      <c r="C38" s="59" t="s">
        <v>133</v>
      </c>
      <c r="D38" s="16" t="s">
        <v>1067</v>
      </c>
      <c r="E38" s="16" t="s">
        <v>394</v>
      </c>
      <c r="F38" s="16" t="s">
        <v>812</v>
      </c>
      <c r="G38" s="17" t="str">
        <f t="shared" ref="G38" si="2">IF(B38="NoSQL","","DROP INDEX "&amp;E38&amp;" ON "&amp;D38&amp;";")</f>
        <v>DROP INDEX candidate_id ON candidate_skill_checklist_responses;</v>
      </c>
      <c r="H38" s="17" t="str">
        <f t="shared" ref="H38" si="3">IF(B38="NoSQL","","CREATE "&amp;C38&amp;IF(C38="",""," ")&amp;"INDEX "&amp;E38&amp;" ON "&amp;D38&amp;" ("&amp;F38&amp;");")</f>
        <v>CREATE UNIQUE INDEX candidate_id ON candidate_skill_checklist_responses (checklist_id);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</sheetData>
  <sortState xmlns:xlrd2="http://schemas.microsoft.com/office/spreadsheetml/2017/richdata2" ref="A2:H37">
    <sortCondition ref="D2:D37"/>
    <sortCondition ref="F2:F37"/>
  </sortState>
  <dataValidations disablePrompts="1" count="1">
    <dataValidation type="list" allowBlank="1" showInputMessage="1" showErrorMessage="1" sqref="C2" xr:uid="{E6E5B1EB-7AC7-5E4B-8F64-CE4B0A69C3B0}">
      <formula1>"UNIQUE"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8"/>
  <sheetViews>
    <sheetView zoomScale="140" zoomScaleNormal="140" workbookViewId="0">
      <pane ySplit="1" topLeftCell="A20" activePane="bottomLeft" state="frozen"/>
      <selection pane="bottomLeft" activeCell="A32" sqref="A32"/>
    </sheetView>
  </sheetViews>
  <sheetFormatPr baseColWidth="10" defaultColWidth="12.6640625" defaultRowHeight="14"/>
  <cols>
    <col min="1" max="1" width="9.33203125" customWidth="1"/>
    <col min="2" max="2" width="16" customWidth="1"/>
    <col min="3" max="4" width="33.6640625" customWidth="1"/>
    <col min="5" max="5" width="29.1640625" customWidth="1"/>
    <col min="6" max="6" width="18.1640625" customWidth="1"/>
    <col min="7" max="7" width="14.6640625" customWidth="1"/>
    <col min="8" max="8" width="11" customWidth="1"/>
    <col min="9" max="9" width="7" customWidth="1"/>
    <col min="10" max="10" width="27.1640625" customWidth="1"/>
    <col min="11" max="11" width="22.1640625" customWidth="1"/>
    <col min="12" max="12" width="16.5" customWidth="1"/>
    <col min="13" max="15" width="12.5" customWidth="1"/>
    <col min="16" max="17" width="61.6640625" customWidth="1"/>
    <col min="18" max="18" width="72" customWidth="1"/>
    <col min="19" max="19" width="117" customWidth="1"/>
    <col min="20" max="26" width="8.6640625" customWidth="1"/>
  </cols>
  <sheetData>
    <row r="1" spans="1:26" ht="15">
      <c r="A1" s="7" t="s">
        <v>339</v>
      </c>
      <c r="B1" s="52" t="s">
        <v>323</v>
      </c>
      <c r="C1" s="7" t="s">
        <v>324</v>
      </c>
      <c r="D1" s="7" t="s">
        <v>305</v>
      </c>
      <c r="E1" s="7" t="s">
        <v>1</v>
      </c>
      <c r="F1" s="7" t="s">
        <v>325</v>
      </c>
      <c r="G1" s="7" t="s">
        <v>326</v>
      </c>
      <c r="H1" s="7" t="s">
        <v>327</v>
      </c>
      <c r="I1" s="7" t="s">
        <v>328</v>
      </c>
      <c r="J1" s="7" t="s">
        <v>329</v>
      </c>
      <c r="K1" s="7" t="s">
        <v>330</v>
      </c>
      <c r="L1" s="7" t="s">
        <v>331</v>
      </c>
      <c r="M1" s="7" t="s">
        <v>332</v>
      </c>
      <c r="N1" s="7" t="s">
        <v>333</v>
      </c>
      <c r="O1" s="7" t="s">
        <v>334</v>
      </c>
      <c r="P1" s="7" t="s">
        <v>335</v>
      </c>
      <c r="Q1" s="7" t="s">
        <v>336</v>
      </c>
      <c r="R1" s="7" t="s">
        <v>337</v>
      </c>
      <c r="S1" s="7" t="s">
        <v>338</v>
      </c>
      <c r="T1" s="9"/>
      <c r="U1" s="9"/>
      <c r="V1" s="9"/>
      <c r="W1" s="9"/>
      <c r="X1" s="9"/>
      <c r="Y1" s="9"/>
      <c r="Z1" s="9"/>
    </row>
    <row r="2" spans="1:26" ht="15">
      <c r="A2" s="65" t="str">
        <f>LOOKUP(D2,'#2a_#2b_DROP_TABLE'!D:D,'#2a_#2b_DROP_TABLE'!A:A)</f>
        <v>avoid</v>
      </c>
      <c r="B2" s="53">
        <f t="shared" ref="B2:B33" si="0">LEN(P2)</f>
        <v>42</v>
      </c>
      <c r="C2" s="11"/>
      <c r="D2" s="11" t="s">
        <v>540</v>
      </c>
      <c r="E2" s="11" t="s">
        <v>521</v>
      </c>
      <c r="F2" s="11"/>
      <c r="G2" s="11"/>
      <c r="H2" s="11"/>
      <c r="I2" s="11"/>
      <c r="J2" s="11" t="s">
        <v>520</v>
      </c>
      <c r="K2" s="11" t="s">
        <v>521</v>
      </c>
      <c r="L2" s="11"/>
      <c r="M2" s="11"/>
      <c r="N2" s="11"/>
      <c r="O2" s="11"/>
      <c r="P2" s="18" t="str">
        <f t="shared" ref="P2:P33" si="1">"fk_"&amp;D2&amp;"_"&amp;E2&amp;IF(F2="","","_"&amp;F2)&amp;IF(G2="","","_"&amp;G2)&amp;IF(H2="","","_"&amp;H2)&amp;IF(I2="","","_"&amp;I2)</f>
        <v>fk_bean_bag_job_board_accesses_consumer_id</v>
      </c>
      <c r="Q2" s="18" t="str">
        <f t="shared" ref="Q2:Q33" si="2">IF(B2&gt;64,C2,P2)</f>
        <v>fk_bean_bag_job_board_accesses_consumer_id</v>
      </c>
      <c r="R2" s="19" t="str">
        <f t="shared" ref="R2:R33" si="3">"ALTER TABLE " &amp; D2 &amp; " DROP FOREIGN KEY " &amp; Q2&amp; ";"</f>
        <v>ALTER TABLE bean_bag_job_board_accesses DROP FOREIGN KEY fk_bean_bag_job_board_accesses_consumer_id;</v>
      </c>
      <c r="S2" s="19" t="str">
        <f t="shared" ref="S2:S33" si="4">"ALTER TABLE `"&amp;D2&amp;"` ADD CONSTRAINT `"&amp;Q2&amp;"` FOREIGN KEY (`"&amp;E2&amp;"`"&amp;IF(F2="","",", `"&amp;F2&amp;"`")&amp;IF(G2="","",", `"&amp;G2&amp;"`")&amp;IF(H2="","",", `"&amp;H2&amp;"`")&amp;IF(I2="","",", `"&amp;I2&amp;"`")&amp;") REFERENCES `"&amp;J2&amp;"` (`"&amp;K2&amp;"`"&amp;IF(L2="","",", `"&amp;L2&amp;"`")&amp;IF(M2="","",", `"&amp;M2&amp;"`")&amp;IF(N2="","",", `"&amp;N2&amp;"`")&amp;IF(O2="","",", `"&amp;O2&amp;"`")&amp;");"</f>
        <v>ALTER TABLE `bean_bag_job_board_accesses` ADD CONSTRAINT `fk_bean_bag_job_board_accesses_consumer_id` FOREIGN KEY (`consumer_id`) REFERENCES `bean_bag_consumers` (`consumer_id`);</v>
      </c>
      <c r="T2" s="9"/>
      <c r="U2" s="9"/>
      <c r="V2" s="9"/>
      <c r="W2" s="9"/>
      <c r="X2" s="9"/>
      <c r="Y2" s="9"/>
      <c r="Z2" s="9"/>
    </row>
    <row r="3" spans="1:26" ht="15">
      <c r="A3" s="65" t="str">
        <f>LOOKUP(D3,'#2a_#2b_DROP_TABLE'!D:D,'#2a_#2b_DROP_TABLE'!A:A)</f>
        <v>avoid</v>
      </c>
      <c r="B3" s="53">
        <f t="shared" si="0"/>
        <v>43</v>
      </c>
      <c r="C3" s="11"/>
      <c r="D3" s="11" t="s">
        <v>540</v>
      </c>
      <c r="E3" s="11" t="s">
        <v>532</v>
      </c>
      <c r="F3" s="11"/>
      <c r="G3" s="11"/>
      <c r="H3" s="11"/>
      <c r="I3" s="11"/>
      <c r="J3" s="11" t="s">
        <v>531</v>
      </c>
      <c r="K3" s="11" t="s">
        <v>532</v>
      </c>
      <c r="L3" s="11"/>
      <c r="M3" s="11"/>
      <c r="N3" s="11"/>
      <c r="O3" s="11"/>
      <c r="P3" s="18" t="str">
        <f t="shared" si="1"/>
        <v>fk_bean_bag_job_board_accesses_job_board_id</v>
      </c>
      <c r="Q3" s="18" t="str">
        <f t="shared" si="2"/>
        <v>fk_bean_bag_job_board_accesses_job_board_id</v>
      </c>
      <c r="R3" s="19" t="str">
        <f t="shared" si="3"/>
        <v>ALTER TABLE bean_bag_job_board_accesses DROP FOREIGN KEY fk_bean_bag_job_board_accesses_job_board_id;</v>
      </c>
      <c r="S3" s="19" t="str">
        <f t="shared" si="4"/>
        <v>ALTER TABLE `bean_bag_job_board_accesses` ADD CONSTRAINT `fk_bean_bag_job_board_accesses_job_board_id` FOREIGN KEY (`job_board_id`) REFERENCES `bean_bag_job_boards` (`job_board_id`);</v>
      </c>
      <c r="T3" s="9"/>
      <c r="U3" s="9"/>
      <c r="V3" s="9"/>
      <c r="W3" s="9"/>
      <c r="X3" s="9"/>
      <c r="Y3" s="9"/>
      <c r="Z3" s="9"/>
    </row>
    <row r="4" spans="1:26" ht="15">
      <c r="A4" s="65" t="str">
        <f>LOOKUP(D4,'#2a_#2b_DROP_TABLE'!D:D,'#2a_#2b_DROP_TABLE'!A:A)</f>
        <v>avoid</v>
      </c>
      <c r="B4" s="53">
        <f t="shared" si="0"/>
        <v>36</v>
      </c>
      <c r="C4" s="11"/>
      <c r="D4" s="11" t="s">
        <v>584</v>
      </c>
      <c r="E4" s="11" t="s">
        <v>211</v>
      </c>
      <c r="F4" s="11"/>
      <c r="G4" s="11"/>
      <c r="H4" s="11"/>
      <c r="I4" s="11"/>
      <c r="J4" s="11" t="s">
        <v>565</v>
      </c>
      <c r="K4" s="11" t="s">
        <v>211</v>
      </c>
      <c r="L4" s="11"/>
      <c r="M4" s="11"/>
      <c r="N4" s="11"/>
      <c r="O4" s="11"/>
      <c r="P4" s="18" t="str">
        <f t="shared" si="1"/>
        <v>fk_bean_bag_job_log_responses_log_id</v>
      </c>
      <c r="Q4" s="18" t="str">
        <f t="shared" si="2"/>
        <v>fk_bean_bag_job_log_responses_log_id</v>
      </c>
      <c r="R4" s="19" t="str">
        <f t="shared" si="3"/>
        <v>ALTER TABLE bean_bag_job_log_responses DROP FOREIGN KEY fk_bean_bag_job_log_responses_log_id;</v>
      </c>
      <c r="S4" s="19" t="str">
        <f t="shared" si="4"/>
        <v>ALTER TABLE `bean_bag_job_log_responses` ADD CONSTRAINT `fk_bean_bag_job_log_responses_log_id` FOREIGN KEY (`log_id`) REFERENCES `bean_bag_job_logs` (`log_id`);</v>
      </c>
      <c r="T4" s="9"/>
      <c r="U4" s="9"/>
      <c r="V4" s="9"/>
      <c r="W4" s="9"/>
      <c r="X4" s="9"/>
      <c r="Y4" s="9"/>
      <c r="Z4" s="9"/>
    </row>
    <row r="5" spans="1:26" ht="15">
      <c r="A5" s="65" t="str">
        <f>LOOKUP(D5,'#2a_#2b_DROP_TABLE'!D:D,'#2a_#2b_DROP_TABLE'!A:A)</f>
        <v>avoid</v>
      </c>
      <c r="B5" s="53">
        <f t="shared" si="0"/>
        <v>32</v>
      </c>
      <c r="C5" s="11"/>
      <c r="D5" s="11" t="s">
        <v>565</v>
      </c>
      <c r="E5" s="11" t="s">
        <v>521</v>
      </c>
      <c r="F5" s="11"/>
      <c r="G5" s="11"/>
      <c r="H5" s="11"/>
      <c r="I5" s="11"/>
      <c r="J5" s="11" t="s">
        <v>520</v>
      </c>
      <c r="K5" s="11" t="s">
        <v>521</v>
      </c>
      <c r="L5" s="11"/>
      <c r="M5" s="11"/>
      <c r="N5" s="11"/>
      <c r="O5" s="11"/>
      <c r="P5" s="18" t="str">
        <f t="shared" si="1"/>
        <v>fk_bean_bag_job_logs_consumer_id</v>
      </c>
      <c r="Q5" s="18" t="str">
        <f t="shared" si="2"/>
        <v>fk_bean_bag_job_logs_consumer_id</v>
      </c>
      <c r="R5" s="19" t="str">
        <f t="shared" si="3"/>
        <v>ALTER TABLE bean_bag_job_logs DROP FOREIGN KEY fk_bean_bag_job_logs_consumer_id;</v>
      </c>
      <c r="S5" s="19" t="str">
        <f t="shared" si="4"/>
        <v>ALTER TABLE `bean_bag_job_logs` ADD CONSTRAINT `fk_bean_bag_job_logs_consumer_id` FOREIGN KEY (`consumer_id`) REFERENCES `bean_bag_consumers` (`consumer_id`);</v>
      </c>
      <c r="T5" s="9"/>
      <c r="U5" s="9"/>
      <c r="V5" s="9"/>
      <c r="W5" s="9"/>
      <c r="X5" s="9"/>
      <c r="Y5" s="9"/>
      <c r="Z5" s="9"/>
    </row>
    <row r="6" spans="1:26" ht="15">
      <c r="A6" s="65" t="str">
        <f>LOOKUP(D6,'#2a_#2b_DROP_TABLE'!D:D,'#2a_#2b_DROP_TABLE'!A:A)</f>
        <v>avoid</v>
      </c>
      <c r="B6" s="53">
        <f t="shared" si="0"/>
        <v>33</v>
      </c>
      <c r="C6" s="11"/>
      <c r="D6" s="11" t="s">
        <v>565</v>
      </c>
      <c r="E6" s="11" t="s">
        <v>532</v>
      </c>
      <c r="F6" s="11"/>
      <c r="G6" s="11"/>
      <c r="H6" s="11"/>
      <c r="I6" s="11"/>
      <c r="J6" s="11" t="s">
        <v>531</v>
      </c>
      <c r="K6" s="11" t="s">
        <v>532</v>
      </c>
      <c r="L6" s="11"/>
      <c r="M6" s="11"/>
      <c r="N6" s="11"/>
      <c r="O6" s="11"/>
      <c r="P6" s="18" t="str">
        <f t="shared" si="1"/>
        <v>fk_bean_bag_job_logs_job_board_id</v>
      </c>
      <c r="Q6" s="18" t="str">
        <f t="shared" si="2"/>
        <v>fk_bean_bag_job_logs_job_board_id</v>
      </c>
      <c r="R6" s="19" t="str">
        <f t="shared" si="3"/>
        <v>ALTER TABLE bean_bag_job_logs DROP FOREIGN KEY fk_bean_bag_job_logs_job_board_id;</v>
      </c>
      <c r="S6" s="19" t="str">
        <f t="shared" si="4"/>
        <v>ALTER TABLE `bean_bag_job_logs` ADD CONSTRAINT `fk_bean_bag_job_logs_job_board_id` FOREIGN KEY (`job_board_id`) REFERENCES `bean_bag_job_boards` (`job_board_id`);</v>
      </c>
      <c r="T6" s="9"/>
      <c r="U6" s="9"/>
      <c r="V6" s="9"/>
      <c r="W6" s="9"/>
      <c r="X6" s="9"/>
      <c r="Y6" s="9"/>
      <c r="Z6" s="9"/>
    </row>
    <row r="7" spans="1:26" ht="15">
      <c r="A7" s="65" t="str">
        <f>LOOKUP(D7,'#2a_#2b_DROP_TABLE'!D:D,'#2a_#2b_DROP_TABLE'!A:A)</f>
        <v>hummingbird</v>
      </c>
      <c r="B7" s="53">
        <f t="shared" si="0"/>
        <v>36</v>
      </c>
      <c r="C7" s="11"/>
      <c r="D7" s="11" t="s">
        <v>1103</v>
      </c>
      <c r="E7" s="11" t="s">
        <v>507</v>
      </c>
      <c r="F7" s="11"/>
      <c r="G7" s="11"/>
      <c r="H7" s="11"/>
      <c r="I7" s="11"/>
      <c r="J7" s="10" t="s">
        <v>618</v>
      </c>
      <c r="K7" s="11" t="s">
        <v>507</v>
      </c>
      <c r="L7" s="11"/>
      <c r="M7" s="11"/>
      <c r="N7" s="11"/>
      <c r="O7" s="11"/>
      <c r="P7" s="18" t="str">
        <f t="shared" si="1"/>
        <v>fk_bulk_job_upload_log_enterprise_id</v>
      </c>
      <c r="Q7" s="18" t="str">
        <f t="shared" si="2"/>
        <v>fk_bulk_job_upload_log_enterprise_id</v>
      </c>
      <c r="R7" s="19" t="str">
        <f t="shared" si="3"/>
        <v>ALTER TABLE bulk_job_upload_log DROP FOREIGN KEY fk_bulk_job_upload_log_enterprise_id;</v>
      </c>
      <c r="S7" s="19" t="str">
        <f t="shared" si="4"/>
        <v>ALTER TABLE `bulk_job_upload_log` ADD CONSTRAINT `fk_bulk_job_upload_log_enterprise_id` FOREIGN KEY (`enterprise_id`) REFERENCES `enterprises` (`enterprise_id`);</v>
      </c>
      <c r="T7" s="9"/>
      <c r="U7" s="9"/>
      <c r="V7" s="9"/>
      <c r="W7" s="9"/>
      <c r="X7" s="9"/>
      <c r="Y7" s="9"/>
      <c r="Z7" s="9"/>
    </row>
    <row r="8" spans="1:26" ht="15">
      <c r="A8" s="65" t="str">
        <f>LOOKUP(D8,'#2a_#2b_DROP_TABLE'!D:D,'#2a_#2b_DROP_TABLE'!A:A)</f>
        <v>hummingbird</v>
      </c>
      <c r="B8" s="53">
        <f t="shared" si="0"/>
        <v>34</v>
      </c>
      <c r="C8" s="11"/>
      <c r="D8" s="11" t="s">
        <v>1103</v>
      </c>
      <c r="E8" s="11" t="s">
        <v>1119</v>
      </c>
      <c r="F8" s="11"/>
      <c r="G8" s="11"/>
      <c r="H8" s="11"/>
      <c r="I8" s="11"/>
      <c r="J8" s="10" t="s">
        <v>393</v>
      </c>
      <c r="K8" s="11" t="s">
        <v>394</v>
      </c>
      <c r="L8" s="11"/>
      <c r="M8" s="11"/>
      <c r="N8" s="11"/>
      <c r="O8" s="11"/>
      <c r="P8" s="18" t="str">
        <f t="shared" si="1"/>
        <v>fk_bulk_job_upload_log_uploaded_by</v>
      </c>
      <c r="Q8" s="18" t="str">
        <f t="shared" si="2"/>
        <v>fk_bulk_job_upload_log_uploaded_by</v>
      </c>
      <c r="R8" s="19" t="str">
        <f t="shared" si="3"/>
        <v>ALTER TABLE bulk_job_upload_log DROP FOREIGN KEY fk_bulk_job_upload_log_uploaded_by;</v>
      </c>
      <c r="S8" s="19" t="str">
        <f t="shared" si="4"/>
        <v>ALTER TABLE `bulk_job_upload_log` ADD CONSTRAINT `fk_bulk_job_upload_log_uploaded_by` FOREIGN KEY (`uploaded_by`) REFERENCES `candidates` (`candidate_id`);</v>
      </c>
      <c r="T8" s="9"/>
      <c r="U8" s="9"/>
      <c r="V8" s="9"/>
      <c r="W8" s="9"/>
      <c r="X8" s="9"/>
      <c r="Y8" s="9"/>
      <c r="Z8" s="9"/>
    </row>
    <row r="9" spans="1:26" ht="15">
      <c r="A9" s="65" t="str">
        <f>LOOKUP(D9,'#2a_#2b_DROP_TABLE'!D:D,'#2a_#2b_DROP_TABLE'!A:A)</f>
        <v>avoid</v>
      </c>
      <c r="B9" s="53">
        <f t="shared" si="0"/>
        <v>40</v>
      </c>
      <c r="C9" s="11"/>
      <c r="D9" s="10" t="s">
        <v>595</v>
      </c>
      <c r="E9" s="11" t="s">
        <v>394</v>
      </c>
      <c r="F9" s="11"/>
      <c r="G9" s="11"/>
      <c r="H9" s="11"/>
      <c r="I9" s="11"/>
      <c r="J9" s="10" t="s">
        <v>393</v>
      </c>
      <c r="K9" s="11" t="s">
        <v>394</v>
      </c>
      <c r="L9" s="11"/>
      <c r="M9" s="11"/>
      <c r="N9" s="11"/>
      <c r="O9" s="11"/>
      <c r="P9" s="18" t="str">
        <f t="shared" si="1"/>
        <v>fk_candidate_certifications_candidate_id</v>
      </c>
      <c r="Q9" s="18" t="str">
        <f t="shared" si="2"/>
        <v>fk_candidate_certifications_candidate_id</v>
      </c>
      <c r="R9" s="19" t="str">
        <f t="shared" si="3"/>
        <v>ALTER TABLE candidate_certifications DROP FOREIGN KEY fk_candidate_certifications_candidate_id;</v>
      </c>
      <c r="S9" s="19" t="str">
        <f t="shared" si="4"/>
        <v>ALTER TABLE `candidate_certifications` ADD CONSTRAINT `fk_candidate_certifications_candidate_id` FOREIGN KEY (`candidate_id`) REFERENCES `candidates` (`candidate_id`);</v>
      </c>
      <c r="T9" s="9"/>
      <c r="U9" s="9"/>
      <c r="V9" s="9"/>
      <c r="W9" s="9"/>
      <c r="X9" s="9"/>
      <c r="Y9" s="9"/>
      <c r="Z9" s="9"/>
    </row>
    <row r="10" spans="1:26" ht="15">
      <c r="A10" s="65" t="str">
        <f>LOOKUP(D10,'#2a_#2b_DROP_TABLE'!D:D,'#2a_#2b_DROP_TABLE'!A:A)</f>
        <v>avoid</v>
      </c>
      <c r="B10" s="53">
        <f t="shared" si="0"/>
        <v>36</v>
      </c>
      <c r="C10" s="11"/>
      <c r="D10" s="10" t="s">
        <v>1174</v>
      </c>
      <c r="E10" s="11" t="s">
        <v>394</v>
      </c>
      <c r="F10" s="11"/>
      <c r="G10" s="11"/>
      <c r="H10" s="11"/>
      <c r="I10" s="11"/>
      <c r="J10" s="10" t="s">
        <v>393</v>
      </c>
      <c r="K10" s="11" t="s">
        <v>394</v>
      </c>
      <c r="L10" s="11"/>
      <c r="M10" s="11"/>
      <c r="N10" s="11"/>
      <c r="O10" s="11"/>
      <c r="P10" s="18" t="str">
        <f t="shared" si="1"/>
        <v>fk_candidate_interviews_candidate_id</v>
      </c>
      <c r="Q10" s="18" t="str">
        <f t="shared" si="2"/>
        <v>fk_candidate_interviews_candidate_id</v>
      </c>
      <c r="R10" s="19" t="str">
        <f t="shared" si="3"/>
        <v>ALTER TABLE candidate_interviews DROP FOREIGN KEY fk_candidate_interviews_candidate_id;</v>
      </c>
      <c r="S10" s="19" t="str">
        <f t="shared" si="4"/>
        <v>ALTER TABLE `candidate_interviews` ADD CONSTRAINT `fk_candidate_interviews_candidate_id` FOREIGN KEY (`candidate_id`) REFERENCES `candidates` (`candidate_id`);</v>
      </c>
      <c r="T10" s="9"/>
      <c r="U10" s="9"/>
      <c r="V10" s="9"/>
      <c r="W10" s="9"/>
      <c r="X10" s="9"/>
      <c r="Y10" s="9"/>
      <c r="Z10" s="9"/>
    </row>
    <row r="11" spans="1:26" ht="15">
      <c r="A11" s="65" t="str">
        <f>LOOKUP(D11,'#2a_#2b_DROP_TABLE'!D:D,'#2a_#2b_DROP_TABLE'!A:A)</f>
        <v>avoid</v>
      </c>
      <c r="B11" s="53">
        <f t="shared" si="0"/>
        <v>30</v>
      </c>
      <c r="C11" s="11"/>
      <c r="D11" s="10" t="s">
        <v>1174</v>
      </c>
      <c r="E11" s="11" t="s">
        <v>236</v>
      </c>
      <c r="F11" s="11"/>
      <c r="G11" s="11"/>
      <c r="H11" s="11"/>
      <c r="I11" s="11"/>
      <c r="J11" s="10" t="s">
        <v>756</v>
      </c>
      <c r="K11" s="11" t="s">
        <v>236</v>
      </c>
      <c r="L11" s="11"/>
      <c r="M11" s="11"/>
      <c r="N11" s="11"/>
      <c r="O11" s="11"/>
      <c r="P11" s="18" t="str">
        <f t="shared" si="1"/>
        <v>fk_candidate_interviews_job_id</v>
      </c>
      <c r="Q11" s="18" t="str">
        <f t="shared" si="2"/>
        <v>fk_candidate_interviews_job_id</v>
      </c>
      <c r="R11" s="19" t="str">
        <f t="shared" si="3"/>
        <v>ALTER TABLE candidate_interviews DROP FOREIGN KEY fk_candidate_interviews_job_id;</v>
      </c>
      <c r="S11" s="19" t="str">
        <f t="shared" si="4"/>
        <v>ALTER TABLE `candidate_interviews` ADD CONSTRAINT `fk_candidate_interviews_job_id` FOREIGN KEY (`job_id`) REFERENCES `jobs` (`job_id`);</v>
      </c>
      <c r="T11" s="9"/>
      <c r="U11" s="9"/>
      <c r="V11" s="9"/>
      <c r="W11" s="9"/>
      <c r="X11" s="9"/>
      <c r="Y11" s="9"/>
      <c r="Z11" s="9"/>
    </row>
    <row r="12" spans="1:26" ht="15">
      <c r="A12" s="65" t="str">
        <f>LOOKUP(D12,'#2a_#2b_DROP_TABLE'!D:D,'#2a_#2b_DROP_TABLE'!A:A)</f>
        <v>avoid</v>
      </c>
      <c r="B12" s="53">
        <f t="shared" si="0"/>
        <v>36</v>
      </c>
      <c r="C12" s="11"/>
      <c r="D12" s="10" t="s">
        <v>1041</v>
      </c>
      <c r="E12" s="11" t="s">
        <v>394</v>
      </c>
      <c r="F12" s="11"/>
      <c r="G12" s="11"/>
      <c r="H12" s="11"/>
      <c r="I12" s="11"/>
      <c r="J12" s="10" t="s">
        <v>393</v>
      </c>
      <c r="K12" s="11" t="s">
        <v>394</v>
      </c>
      <c r="L12" s="11"/>
      <c r="M12" s="11"/>
      <c r="N12" s="11"/>
      <c r="O12" s="11"/>
      <c r="P12" s="18" t="str">
        <f t="shared" si="1"/>
        <v>fk_candidate_licensures_candidate_id</v>
      </c>
      <c r="Q12" s="18" t="str">
        <f t="shared" si="2"/>
        <v>fk_candidate_licensures_candidate_id</v>
      </c>
      <c r="R12" s="19" t="str">
        <f t="shared" si="3"/>
        <v>ALTER TABLE candidate_licensures DROP FOREIGN KEY fk_candidate_licensures_candidate_id;</v>
      </c>
      <c r="S12" s="19" t="str">
        <f t="shared" si="4"/>
        <v>ALTER TABLE `candidate_licensures` ADD CONSTRAINT `fk_candidate_licensures_candidate_id` FOREIGN KEY (`candidate_id`) REFERENCES `candidates` (`candidate_id`);</v>
      </c>
      <c r="T12" s="9"/>
      <c r="U12" s="9"/>
      <c r="V12" s="9"/>
      <c r="W12" s="9"/>
      <c r="X12" s="9"/>
      <c r="Y12" s="9"/>
      <c r="Z12" s="9"/>
    </row>
    <row r="13" spans="1:26" ht="15">
      <c r="A13" s="65" t="str">
        <f>LOOKUP(D13,'#2a_#2b_DROP_TABLE'!D:D,'#2a_#2b_DROP_TABLE'!A:A)</f>
        <v>hummingbird</v>
      </c>
      <c r="B13" s="53">
        <f t="shared" si="0"/>
        <v>31</v>
      </c>
      <c r="C13" s="11"/>
      <c r="D13" s="10" t="s">
        <v>831</v>
      </c>
      <c r="E13" s="11" t="s">
        <v>507</v>
      </c>
      <c r="F13" s="11"/>
      <c r="G13" s="11"/>
      <c r="H13" s="11"/>
      <c r="I13" s="11"/>
      <c r="J13" s="10" t="s">
        <v>618</v>
      </c>
      <c r="K13" s="11" t="s">
        <v>507</v>
      </c>
      <c r="L13" s="11"/>
      <c r="M13" s="11"/>
      <c r="N13" s="11"/>
      <c r="O13" s="11"/>
      <c r="P13" s="18" t="str">
        <f t="shared" si="1"/>
        <v>fk_candidate_pool_enterprise_id</v>
      </c>
      <c r="Q13" s="18" t="str">
        <f t="shared" si="2"/>
        <v>fk_candidate_pool_enterprise_id</v>
      </c>
      <c r="R13" s="19" t="str">
        <f t="shared" si="3"/>
        <v>ALTER TABLE candidate_pool DROP FOREIGN KEY fk_candidate_pool_enterprise_id;</v>
      </c>
      <c r="S13" s="19" t="str">
        <f t="shared" si="4"/>
        <v>ALTER TABLE `candidate_pool` ADD CONSTRAINT `fk_candidate_pool_enterprise_id` FOREIGN KEY (`enterprise_id`) REFERENCES `enterprises` (`enterprise_id`);</v>
      </c>
      <c r="T13" s="9"/>
      <c r="U13" s="9"/>
      <c r="V13" s="9"/>
      <c r="W13" s="9"/>
      <c r="X13" s="9"/>
      <c r="Y13" s="9"/>
      <c r="Z13" s="9"/>
    </row>
    <row r="14" spans="1:26" ht="15">
      <c r="A14" s="65" t="str">
        <f>LOOKUP(D14,'#2a_#2b_DROP_TABLE'!D:D,'#2a_#2b_DROP_TABLE'!A:A)</f>
        <v>hummingbird</v>
      </c>
      <c r="B14" s="53">
        <f t="shared" si="0"/>
        <v>24</v>
      </c>
      <c r="C14" s="11"/>
      <c r="D14" s="10" t="s">
        <v>831</v>
      </c>
      <c r="E14" s="11" t="s">
        <v>236</v>
      </c>
      <c r="F14" s="11"/>
      <c r="G14" s="11"/>
      <c r="H14" s="11"/>
      <c r="I14" s="11"/>
      <c r="J14" s="10" t="s">
        <v>756</v>
      </c>
      <c r="K14" s="11" t="s">
        <v>236</v>
      </c>
      <c r="L14" s="11"/>
      <c r="M14" s="11"/>
      <c r="N14" s="11"/>
      <c r="O14" s="11"/>
      <c r="P14" s="18" t="str">
        <f t="shared" si="1"/>
        <v>fk_candidate_pool_job_id</v>
      </c>
      <c r="Q14" s="18" t="str">
        <f t="shared" si="2"/>
        <v>fk_candidate_pool_job_id</v>
      </c>
      <c r="R14" s="19" t="str">
        <f t="shared" si="3"/>
        <v>ALTER TABLE candidate_pool DROP FOREIGN KEY fk_candidate_pool_job_id;</v>
      </c>
      <c r="S14" s="19" t="str">
        <f t="shared" si="4"/>
        <v>ALTER TABLE `candidate_pool` ADD CONSTRAINT `fk_candidate_pool_job_id` FOREIGN KEY (`job_id`) REFERENCES `jobs` (`job_id`);</v>
      </c>
      <c r="T14" s="9"/>
      <c r="U14" s="9"/>
      <c r="V14" s="9"/>
      <c r="W14" s="9"/>
      <c r="X14" s="9"/>
      <c r="Y14" s="9"/>
      <c r="Z14" s="9"/>
    </row>
    <row r="15" spans="1:26" ht="15">
      <c r="A15" s="65" t="str">
        <f>LOOKUP(D15,'#2a_#2b_DROP_TABLE'!D:D,'#2a_#2b_DROP_TABLE'!A:A)</f>
        <v>hummingbird</v>
      </c>
      <c r="B15" s="53">
        <f t="shared" si="0"/>
        <v>30</v>
      </c>
      <c r="C15" s="11"/>
      <c r="D15" s="10" t="s">
        <v>831</v>
      </c>
      <c r="E15" s="11" t="s">
        <v>394</v>
      </c>
      <c r="F15" s="11"/>
      <c r="G15" s="11"/>
      <c r="H15" s="11"/>
      <c r="I15" s="11"/>
      <c r="J15" s="10" t="s">
        <v>393</v>
      </c>
      <c r="K15" s="11" t="s">
        <v>394</v>
      </c>
      <c r="L15" s="11"/>
      <c r="M15" s="11"/>
      <c r="N15" s="11"/>
      <c r="O15" s="11"/>
      <c r="P15" s="18" t="str">
        <f t="shared" si="1"/>
        <v>fk_candidate_pool_candidate_id</v>
      </c>
      <c r="Q15" s="18" t="str">
        <f t="shared" si="2"/>
        <v>fk_candidate_pool_candidate_id</v>
      </c>
      <c r="R15" s="19" t="str">
        <f t="shared" si="3"/>
        <v>ALTER TABLE candidate_pool DROP FOREIGN KEY fk_candidate_pool_candidate_id;</v>
      </c>
      <c r="S15" s="19" t="str">
        <f t="shared" si="4"/>
        <v>ALTER TABLE `candidate_pool` ADD CONSTRAINT `fk_candidate_pool_candidate_id` FOREIGN KEY (`candidate_id`) REFERENCES `candidates` (`candidate_id`);</v>
      </c>
      <c r="T15" s="9"/>
      <c r="U15" s="9"/>
      <c r="V15" s="9"/>
      <c r="W15" s="9"/>
      <c r="X15" s="9"/>
      <c r="Y15" s="9"/>
      <c r="Z15" s="9"/>
    </row>
    <row r="16" spans="1:26" ht="15">
      <c r="A16" s="65" t="str">
        <f>LOOKUP(D16,'#2a_#2b_DROP_TABLE'!D:D,'#2a_#2b_DROP_TABLE'!A:A)</f>
        <v>hummingbird</v>
      </c>
      <c r="B16" s="53">
        <f t="shared" si="0"/>
        <v>29</v>
      </c>
      <c r="C16" s="11"/>
      <c r="D16" s="10" t="s">
        <v>831</v>
      </c>
      <c r="E16" s="11" t="s">
        <v>932</v>
      </c>
      <c r="F16" s="11"/>
      <c r="G16" s="11"/>
      <c r="H16" s="11"/>
      <c r="I16" s="11"/>
      <c r="J16" s="10" t="s">
        <v>393</v>
      </c>
      <c r="K16" s="11" t="s">
        <v>394</v>
      </c>
      <c r="L16" s="11"/>
      <c r="M16" s="11"/>
      <c r="N16" s="11"/>
      <c r="O16" s="11"/>
      <c r="P16" s="18" t="str">
        <f t="shared" si="1"/>
        <v>fk_candidate_pool_referrer_id</v>
      </c>
      <c r="Q16" s="18" t="str">
        <f t="shared" si="2"/>
        <v>fk_candidate_pool_referrer_id</v>
      </c>
      <c r="R16" s="19" t="str">
        <f t="shared" si="3"/>
        <v>ALTER TABLE candidate_pool DROP FOREIGN KEY fk_candidate_pool_referrer_id;</v>
      </c>
      <c r="S16" s="19" t="str">
        <f t="shared" si="4"/>
        <v>ALTER TABLE `candidate_pool` ADD CONSTRAINT `fk_candidate_pool_referrer_id` FOREIGN KEY (`referrer_id`) REFERENCES `candidates` (`candidate_id`);</v>
      </c>
      <c r="T16" s="9"/>
      <c r="U16" s="9"/>
      <c r="V16" s="9"/>
      <c r="W16" s="9"/>
      <c r="X16" s="9"/>
      <c r="Y16" s="9"/>
      <c r="Z16" s="9"/>
    </row>
    <row r="17" spans="1:26" ht="15">
      <c r="A17" s="65" t="str">
        <f>LOOKUP(D17,'#2a_#2b_DROP_TABLE'!D:D,'#2a_#2b_DROP_TABLE'!A:A)</f>
        <v>avoid</v>
      </c>
      <c r="B17" s="53">
        <f t="shared" si="0"/>
        <v>36</v>
      </c>
      <c r="C17" s="11"/>
      <c r="D17" s="10" t="s">
        <v>1032</v>
      </c>
      <c r="E17" s="11" t="s">
        <v>394</v>
      </c>
      <c r="F17" s="11"/>
      <c r="G17" s="11"/>
      <c r="H17" s="11"/>
      <c r="I17" s="11"/>
      <c r="J17" s="10" t="s">
        <v>393</v>
      </c>
      <c r="K17" s="11" t="s">
        <v>394</v>
      </c>
      <c r="L17" s="11"/>
      <c r="M17" s="11"/>
      <c r="N17" s="11"/>
      <c r="O17" s="11"/>
      <c r="P17" s="18" t="str">
        <f t="shared" si="1"/>
        <v>fk_candidate_references_candidate_id</v>
      </c>
      <c r="Q17" s="18" t="str">
        <f t="shared" si="2"/>
        <v>fk_candidate_references_candidate_id</v>
      </c>
      <c r="R17" s="19" t="str">
        <f t="shared" si="3"/>
        <v>ALTER TABLE candidate_references DROP FOREIGN KEY fk_candidate_references_candidate_id;</v>
      </c>
      <c r="S17" s="19" t="str">
        <f t="shared" si="4"/>
        <v>ALTER TABLE `candidate_references` ADD CONSTRAINT `fk_candidate_references_candidate_id` FOREIGN KEY (`candidate_id`) REFERENCES `candidates` (`candidate_id`);</v>
      </c>
      <c r="T17" s="9"/>
      <c r="U17" s="9"/>
      <c r="V17" s="9"/>
      <c r="W17" s="9"/>
      <c r="X17" s="9"/>
      <c r="Y17" s="9"/>
      <c r="Z17" s="9"/>
    </row>
    <row r="18" spans="1:26" ht="15">
      <c r="A18" s="65" t="str">
        <f>LOOKUP(D18,'#2a_#2b_DROP_TABLE'!D:D,'#2a_#2b_DROP_TABLE'!A:A)</f>
        <v>avoid</v>
      </c>
      <c r="B18" s="53">
        <f t="shared" si="0"/>
        <v>47</v>
      </c>
      <c r="C18" s="11"/>
      <c r="D18" s="10" t="s">
        <v>1301</v>
      </c>
      <c r="E18" s="11" t="s">
        <v>1325</v>
      </c>
      <c r="F18" s="11"/>
      <c r="G18" s="11"/>
      <c r="H18" s="11"/>
      <c r="I18" s="11"/>
      <c r="J18" s="10" t="s">
        <v>393</v>
      </c>
      <c r="K18" s="11" t="s">
        <v>394</v>
      </c>
      <c r="L18" s="11"/>
      <c r="M18" s="11"/>
      <c r="N18" s="11"/>
      <c r="O18" s="11"/>
      <c r="P18" s="18" t="str">
        <f t="shared" si="1"/>
        <v>fk_candidate_referrals_referred_by_candidate_id</v>
      </c>
      <c r="Q18" s="18" t="str">
        <f t="shared" si="2"/>
        <v>fk_candidate_referrals_referred_by_candidate_id</v>
      </c>
      <c r="R18" s="19" t="str">
        <f t="shared" si="3"/>
        <v>ALTER TABLE candidate_referrals DROP FOREIGN KEY fk_candidate_referrals_referred_by_candidate_id;</v>
      </c>
      <c r="S18" s="19" t="str">
        <f t="shared" si="4"/>
        <v>ALTER TABLE `candidate_referrals` ADD CONSTRAINT `fk_candidate_referrals_referred_by_candidate_id` FOREIGN KEY (`referred_by_candidate_id`) REFERENCES `candidates` (`candidate_id`);</v>
      </c>
      <c r="T18" s="9"/>
      <c r="U18" s="9"/>
      <c r="V18" s="9"/>
      <c r="W18" s="9"/>
      <c r="X18" s="9"/>
      <c r="Y18" s="9"/>
      <c r="Z18" s="9"/>
    </row>
    <row r="19" spans="1:26" ht="15">
      <c r="A19" s="65" t="str">
        <f>LOOKUP(D19,'#2a_#2b_DROP_TABLE'!D:D,'#2a_#2b_DROP_TABLE'!A:A)</f>
        <v>avoid</v>
      </c>
      <c r="B19" s="53">
        <f t="shared" si="0"/>
        <v>43</v>
      </c>
      <c r="C19" s="11"/>
      <c r="D19" s="10" t="s">
        <v>1301</v>
      </c>
      <c r="E19" s="11" t="s">
        <v>1329</v>
      </c>
      <c r="F19" s="11"/>
      <c r="G19" s="11"/>
      <c r="H19" s="11"/>
      <c r="I19" s="11"/>
      <c r="J19" s="10" t="s">
        <v>393</v>
      </c>
      <c r="K19" s="11" t="s">
        <v>394</v>
      </c>
      <c r="L19" s="11"/>
      <c r="M19" s="11"/>
      <c r="N19" s="11"/>
      <c r="O19" s="11"/>
      <c r="P19" s="18" t="str">
        <f t="shared" si="1"/>
        <v>fk_candidate_referrals_referee_candidate_id</v>
      </c>
      <c r="Q19" s="18" t="str">
        <f t="shared" si="2"/>
        <v>fk_candidate_referrals_referee_candidate_id</v>
      </c>
      <c r="R19" s="19" t="str">
        <f t="shared" si="3"/>
        <v>ALTER TABLE candidate_referrals DROP FOREIGN KEY fk_candidate_referrals_referee_candidate_id;</v>
      </c>
      <c r="S19" s="19" t="str">
        <f t="shared" si="4"/>
        <v>ALTER TABLE `candidate_referrals` ADD CONSTRAINT `fk_candidate_referrals_referee_candidate_id` FOREIGN KEY (`referee_candidate_id`) REFERENCES `candidates` (`candidate_id`);</v>
      </c>
      <c r="T19" s="9"/>
      <c r="U19" s="9"/>
      <c r="V19" s="9"/>
      <c r="W19" s="9"/>
      <c r="X19" s="9"/>
      <c r="Y19" s="9"/>
      <c r="Z19" s="9"/>
    </row>
    <row r="20" spans="1:26" ht="15">
      <c r="A20" s="65" t="str">
        <f>LOOKUP(D20,'#2a_#2b_DROP_TABLE'!D:D,'#2a_#2b_DROP_TABLE'!A:A)</f>
        <v>avoid</v>
      </c>
      <c r="B20" s="53">
        <f t="shared" si="0"/>
        <v>29</v>
      </c>
      <c r="C20" s="11"/>
      <c r="D20" s="10" t="s">
        <v>1301</v>
      </c>
      <c r="E20" s="11" t="s">
        <v>236</v>
      </c>
      <c r="F20" s="11"/>
      <c r="G20" s="11"/>
      <c r="H20" s="11"/>
      <c r="I20" s="11"/>
      <c r="J20" s="10" t="s">
        <v>756</v>
      </c>
      <c r="K20" s="11" t="s">
        <v>236</v>
      </c>
      <c r="L20" s="11"/>
      <c r="M20" s="11"/>
      <c r="N20" s="11"/>
      <c r="O20" s="11"/>
      <c r="P20" s="18" t="str">
        <f t="shared" si="1"/>
        <v>fk_candidate_referrals_job_id</v>
      </c>
      <c r="Q20" s="18" t="str">
        <f t="shared" si="2"/>
        <v>fk_candidate_referrals_job_id</v>
      </c>
      <c r="R20" s="19" t="str">
        <f t="shared" si="3"/>
        <v>ALTER TABLE candidate_referrals DROP FOREIGN KEY fk_candidate_referrals_job_id;</v>
      </c>
      <c r="S20" s="19" t="str">
        <f t="shared" si="4"/>
        <v>ALTER TABLE `candidate_referrals` ADD CONSTRAINT `fk_candidate_referrals_job_id` FOREIGN KEY (`job_id`) REFERENCES `jobs` (`job_id`);</v>
      </c>
      <c r="T20" s="9"/>
      <c r="U20" s="9"/>
      <c r="V20" s="9"/>
      <c r="W20" s="9"/>
      <c r="X20" s="9"/>
      <c r="Y20" s="9"/>
      <c r="Z20" s="9"/>
    </row>
    <row r="21" spans="1:26" ht="15">
      <c r="A21" s="65" t="str">
        <f>LOOKUP(D21,'#2a_#2b_DROP_TABLE'!D:D,'#2a_#2b_DROP_TABLE'!A:A)</f>
        <v>avoid</v>
      </c>
      <c r="B21" s="53">
        <f t="shared" si="0"/>
        <v>37</v>
      </c>
      <c r="C21" s="11"/>
      <c r="D21" s="10" t="s">
        <v>1301</v>
      </c>
      <c r="E21" s="11" t="s">
        <v>1123</v>
      </c>
      <c r="F21" s="11"/>
      <c r="G21" s="11"/>
      <c r="H21" s="11"/>
      <c r="I21" s="11"/>
      <c r="J21" s="10" t="s">
        <v>1122</v>
      </c>
      <c r="K21" s="11" t="s">
        <v>1123</v>
      </c>
      <c r="L21" s="11"/>
      <c r="M21" s="11"/>
      <c r="N21" s="11"/>
      <c r="O21" s="11"/>
      <c r="P21" s="18" t="str">
        <f t="shared" si="1"/>
        <v>fk_candidate_referrals_talent_pool_id</v>
      </c>
      <c r="Q21" s="18" t="str">
        <f t="shared" si="2"/>
        <v>fk_candidate_referrals_talent_pool_id</v>
      </c>
      <c r="R21" s="19" t="str">
        <f t="shared" si="3"/>
        <v>ALTER TABLE candidate_referrals DROP FOREIGN KEY fk_candidate_referrals_talent_pool_id;</v>
      </c>
      <c r="S21" s="19" t="str">
        <f t="shared" si="4"/>
        <v>ALTER TABLE `candidate_referrals` ADD CONSTRAINT `fk_candidate_referrals_talent_pool_id` FOREIGN KEY (`talent_pool_id`) REFERENCES `talent_pools` (`talent_pool_id`);</v>
      </c>
      <c r="T21" s="9"/>
      <c r="U21" s="9"/>
      <c r="V21" s="9"/>
      <c r="W21" s="9"/>
      <c r="X21" s="9"/>
      <c r="Y21" s="9"/>
      <c r="Z21" s="9"/>
    </row>
    <row r="22" spans="1:26" ht="15">
      <c r="A22" s="65" t="str">
        <f>LOOKUP(D22,'#2a_#2b_DROP_TABLE'!D:D,'#2a_#2b_DROP_TABLE'!A:A)</f>
        <v>avoid</v>
      </c>
      <c r="B22" s="53">
        <f t="shared" si="0"/>
        <v>36</v>
      </c>
      <c r="C22" s="11"/>
      <c r="D22" s="10" t="s">
        <v>1301</v>
      </c>
      <c r="E22" s="11" t="s">
        <v>507</v>
      </c>
      <c r="F22" s="11"/>
      <c r="G22" s="11"/>
      <c r="H22" s="11"/>
      <c r="I22" s="11"/>
      <c r="J22" s="10" t="s">
        <v>618</v>
      </c>
      <c r="K22" s="11" t="s">
        <v>507</v>
      </c>
      <c r="L22" s="11"/>
      <c r="M22" s="11"/>
      <c r="N22" s="11"/>
      <c r="O22" s="11"/>
      <c r="P22" s="18" t="str">
        <f t="shared" si="1"/>
        <v>fk_candidate_referrals_enterprise_id</v>
      </c>
      <c r="Q22" s="18" t="str">
        <f t="shared" si="2"/>
        <v>fk_candidate_referrals_enterprise_id</v>
      </c>
      <c r="R22" s="19" t="str">
        <f t="shared" si="3"/>
        <v>ALTER TABLE candidate_referrals DROP FOREIGN KEY fk_candidate_referrals_enterprise_id;</v>
      </c>
      <c r="S22" s="19" t="str">
        <f t="shared" si="4"/>
        <v>ALTER TABLE `candidate_referrals` ADD CONSTRAINT `fk_candidate_referrals_enterprise_id` FOREIGN KEY (`enterprise_id`) REFERENCES `enterprises` (`enterprise_id`);</v>
      </c>
      <c r="T22" s="9"/>
      <c r="U22" s="9"/>
      <c r="V22" s="9"/>
      <c r="W22" s="9"/>
      <c r="X22" s="9"/>
      <c r="Y22" s="9"/>
      <c r="Z22" s="9"/>
    </row>
    <row r="23" spans="1:26" ht="15">
      <c r="A23" s="65" t="str">
        <f>LOOKUP(D23,'#2a_#2b_DROP_TABLE'!D:D,'#2a_#2b_DROP_TABLE'!A:A)</f>
        <v>hummingbird</v>
      </c>
      <c r="B23" s="53">
        <f t="shared" si="0"/>
        <v>51</v>
      </c>
      <c r="C23" s="11"/>
      <c r="D23" s="10" t="s">
        <v>1067</v>
      </c>
      <c r="E23" s="11" t="s">
        <v>394</v>
      </c>
      <c r="F23" s="11"/>
      <c r="G23" s="11"/>
      <c r="H23" s="11"/>
      <c r="I23" s="11"/>
      <c r="J23" s="10" t="s">
        <v>393</v>
      </c>
      <c r="K23" s="11" t="s">
        <v>394</v>
      </c>
      <c r="L23" s="11"/>
      <c r="M23" s="11"/>
      <c r="N23" s="11"/>
      <c r="O23" s="11"/>
      <c r="P23" s="18" t="str">
        <f t="shared" si="1"/>
        <v>fk_candidate_skill_checklist_responses_candidate_id</v>
      </c>
      <c r="Q23" s="18" t="str">
        <f t="shared" si="2"/>
        <v>fk_candidate_skill_checklist_responses_candidate_id</v>
      </c>
      <c r="R23" s="19" t="str">
        <f t="shared" si="3"/>
        <v>ALTER TABLE candidate_skill_checklist_responses DROP FOREIGN KEY fk_candidate_skill_checklist_responses_candidate_id;</v>
      </c>
      <c r="S23" s="19" t="str">
        <f t="shared" si="4"/>
        <v>ALTER TABLE `candidate_skill_checklist_responses` ADD CONSTRAINT `fk_candidate_skill_checklist_responses_candidate_id` FOREIGN KEY (`candidate_id`) REFERENCES `candidates` (`candidate_id`);</v>
      </c>
      <c r="T23" s="9"/>
      <c r="U23" s="9"/>
      <c r="V23" s="9"/>
      <c r="W23" s="9"/>
      <c r="X23" s="9"/>
      <c r="Y23" s="9"/>
      <c r="Z23" s="9"/>
    </row>
    <row r="24" spans="1:26" ht="15">
      <c r="A24" s="65" t="str">
        <f>LOOKUP(D24,'#2a_#2b_DROP_TABLE'!D:D,'#2a_#2b_DROP_TABLE'!A:A)</f>
        <v>hummingbird</v>
      </c>
      <c r="B24" s="53">
        <f t="shared" si="0"/>
        <v>51</v>
      </c>
      <c r="C24" s="11"/>
      <c r="D24" s="10" t="s">
        <v>1067</v>
      </c>
      <c r="E24" s="11" t="s">
        <v>812</v>
      </c>
      <c r="F24" s="11"/>
      <c r="G24" s="11"/>
      <c r="H24" s="11"/>
      <c r="I24" s="11"/>
      <c r="J24" s="10" t="s">
        <v>1061</v>
      </c>
      <c r="K24" s="11" t="s">
        <v>812</v>
      </c>
      <c r="L24" s="11"/>
      <c r="M24" s="11"/>
      <c r="N24" s="11"/>
      <c r="O24" s="11"/>
      <c r="P24" s="18" t="str">
        <f t="shared" si="1"/>
        <v>fk_candidate_skill_checklist_responses_checklist_id</v>
      </c>
      <c r="Q24" s="18" t="str">
        <f t="shared" si="2"/>
        <v>fk_candidate_skill_checklist_responses_checklist_id</v>
      </c>
      <c r="R24" s="19" t="str">
        <f t="shared" si="3"/>
        <v>ALTER TABLE candidate_skill_checklist_responses DROP FOREIGN KEY fk_candidate_skill_checklist_responses_checklist_id;</v>
      </c>
      <c r="S24" s="19" t="str">
        <f t="shared" si="4"/>
        <v>ALTER TABLE `candidate_skill_checklist_responses` ADD CONSTRAINT `fk_candidate_skill_checklist_responses_checklist_id` FOREIGN KEY (`checklist_id`) REFERENCES `skill_checklist_master` (`checklist_id`);</v>
      </c>
      <c r="T24" s="9"/>
      <c r="U24" s="9"/>
      <c r="V24" s="9"/>
      <c r="W24" s="9"/>
      <c r="X24" s="9"/>
      <c r="Y24" s="9"/>
      <c r="Z24" s="9"/>
    </row>
    <row r="25" spans="1:26" ht="15">
      <c r="A25" s="65" t="str">
        <f>LOOKUP(D25,'#2a_#2b_DROP_TABLE'!D:D,'#2a_#2b_DROP_TABLE'!A:A)</f>
        <v>hummingbird</v>
      </c>
      <c r="B25" s="53">
        <f t="shared" si="0"/>
        <v>51</v>
      </c>
      <c r="C25" s="11"/>
      <c r="D25" s="10" t="s">
        <v>755</v>
      </c>
      <c r="E25" s="11" t="s">
        <v>137</v>
      </c>
      <c r="F25" s="11"/>
      <c r="G25" s="11"/>
      <c r="H25" s="11"/>
      <c r="I25" s="11"/>
      <c r="J25" s="10" t="s">
        <v>753</v>
      </c>
      <c r="K25" s="11" t="s">
        <v>137</v>
      </c>
      <c r="L25" s="11"/>
      <c r="M25" s="11"/>
      <c r="N25" s="11"/>
      <c r="O25" s="11"/>
      <c r="P25" s="18" t="str">
        <f t="shared" si="1"/>
        <v>fk_candidate_work_history_showcases_work_history_id</v>
      </c>
      <c r="Q25" s="18" t="str">
        <f t="shared" si="2"/>
        <v>fk_candidate_work_history_showcases_work_history_id</v>
      </c>
      <c r="R25" s="19" t="str">
        <f t="shared" si="3"/>
        <v>ALTER TABLE candidate_work_history_showcases DROP FOREIGN KEY fk_candidate_work_history_showcases_work_history_id;</v>
      </c>
      <c r="S25" s="19" t="str">
        <f t="shared" si="4"/>
        <v>ALTER TABLE `candidate_work_history_showcases` ADD CONSTRAINT `fk_candidate_work_history_showcases_work_history_id` FOREIGN KEY (`work_history_id`) REFERENCES `candidate_work_history` (`work_history_id`);</v>
      </c>
      <c r="T25" s="9"/>
      <c r="U25" s="9"/>
      <c r="V25" s="9"/>
      <c r="W25" s="9"/>
      <c r="X25" s="9"/>
      <c r="Y25" s="9"/>
      <c r="Z25" s="9"/>
    </row>
    <row r="26" spans="1:26" ht="15">
      <c r="A26" s="65" t="str">
        <f>LOOKUP(D26,'#2a_#2b_DROP_TABLE'!D:D,'#2a_#2b_DROP_TABLE'!A:A)</f>
        <v>avoid</v>
      </c>
      <c r="B26" s="53">
        <f t="shared" si="0"/>
        <v>42</v>
      </c>
      <c r="C26" s="11"/>
      <c r="D26" s="10" t="s">
        <v>1397</v>
      </c>
      <c r="E26" s="11" t="s">
        <v>507</v>
      </c>
      <c r="F26" s="11"/>
      <c r="G26" s="11"/>
      <c r="H26" s="11"/>
      <c r="I26" s="11"/>
      <c r="J26" s="10" t="s">
        <v>618</v>
      </c>
      <c r="K26" s="11" t="s">
        <v>507</v>
      </c>
      <c r="L26" s="11"/>
      <c r="M26" s="11"/>
      <c r="N26" s="11"/>
      <c r="O26" s="11"/>
      <c r="P26" s="18" t="str">
        <f t="shared" si="1"/>
        <v>fk_enterprise_candidate_data_enterprise_id</v>
      </c>
      <c r="Q26" s="18" t="str">
        <f t="shared" si="2"/>
        <v>fk_enterprise_candidate_data_enterprise_id</v>
      </c>
      <c r="R26" s="19" t="str">
        <f t="shared" si="3"/>
        <v>ALTER TABLE enterprise_candidate_data DROP FOREIGN KEY fk_enterprise_candidate_data_enterprise_id;</v>
      </c>
      <c r="S26" s="19" t="str">
        <f t="shared" si="4"/>
        <v>ALTER TABLE `enterprise_candidate_data` ADD CONSTRAINT `fk_enterprise_candidate_data_enterprise_id` FOREIGN KEY (`enterprise_id`) REFERENCES `enterprises` (`enterprise_id`);</v>
      </c>
      <c r="T26" s="9"/>
      <c r="U26" s="9"/>
      <c r="V26" s="9"/>
      <c r="W26" s="9"/>
      <c r="X26" s="9"/>
      <c r="Y26" s="9"/>
      <c r="Z26" s="9"/>
    </row>
    <row r="27" spans="1:26" ht="15">
      <c r="A27" s="65" t="str">
        <f>LOOKUP(D27,'#2a_#2b_DROP_TABLE'!D:D,'#2a_#2b_DROP_TABLE'!A:A)</f>
        <v>avoid</v>
      </c>
      <c r="B27" s="53">
        <f t="shared" si="0"/>
        <v>41</v>
      </c>
      <c r="C27" s="11"/>
      <c r="D27" s="10" t="s">
        <v>1397</v>
      </c>
      <c r="E27" s="11" t="s">
        <v>394</v>
      </c>
      <c r="F27" s="11"/>
      <c r="G27" s="11"/>
      <c r="H27" s="11"/>
      <c r="I27" s="11"/>
      <c r="J27" s="10" t="s">
        <v>393</v>
      </c>
      <c r="K27" s="11" t="s">
        <v>394</v>
      </c>
      <c r="L27" s="11"/>
      <c r="M27" s="11"/>
      <c r="N27" s="11"/>
      <c r="O27" s="11"/>
      <c r="P27" s="18" t="str">
        <f t="shared" si="1"/>
        <v>fk_enterprise_candidate_data_candidate_id</v>
      </c>
      <c r="Q27" s="18" t="str">
        <f t="shared" si="2"/>
        <v>fk_enterprise_candidate_data_candidate_id</v>
      </c>
      <c r="R27" s="19" t="str">
        <f t="shared" si="3"/>
        <v>ALTER TABLE enterprise_candidate_data DROP FOREIGN KEY fk_enterprise_candidate_data_candidate_id;</v>
      </c>
      <c r="S27" s="19" t="str">
        <f t="shared" si="4"/>
        <v>ALTER TABLE `enterprise_candidate_data` ADD CONSTRAINT `fk_enterprise_candidate_data_candidate_id` FOREIGN KEY (`candidate_id`) REFERENCES `candidates` (`candidate_id`);</v>
      </c>
      <c r="T27" s="9"/>
      <c r="U27" s="9"/>
      <c r="V27" s="9"/>
      <c r="W27" s="9"/>
      <c r="X27" s="9"/>
      <c r="Y27" s="9"/>
      <c r="Z27" s="9"/>
    </row>
    <row r="28" spans="1:26" ht="15">
      <c r="A28" s="65" t="str">
        <f>LOOKUP(D28,'#2a_#2b_DROP_TABLE'!D:D,'#2a_#2b_DROP_TABLE'!A:A)</f>
        <v>avoid</v>
      </c>
      <c r="B28" s="53">
        <f t="shared" si="0"/>
        <v>47</v>
      </c>
      <c r="C28" s="11"/>
      <c r="D28" s="10" t="s">
        <v>1360</v>
      </c>
      <c r="E28" s="11" t="s">
        <v>507</v>
      </c>
      <c r="F28" s="11"/>
      <c r="G28" s="11"/>
      <c r="H28" s="11"/>
      <c r="I28" s="11"/>
      <c r="J28" s="10" t="s">
        <v>618</v>
      </c>
      <c r="K28" s="11" t="s">
        <v>507</v>
      </c>
      <c r="L28" s="11"/>
      <c r="M28" s="11"/>
      <c r="N28" s="11"/>
      <c r="O28" s="11"/>
      <c r="P28" s="18" t="str">
        <f t="shared" si="1"/>
        <v>fk_enterprise_candidate_documents_enterprise_id</v>
      </c>
      <c r="Q28" s="18" t="str">
        <f t="shared" si="2"/>
        <v>fk_enterprise_candidate_documents_enterprise_id</v>
      </c>
      <c r="R28" s="19" t="str">
        <f t="shared" si="3"/>
        <v>ALTER TABLE enterprise_candidate_documents DROP FOREIGN KEY fk_enterprise_candidate_documents_enterprise_id;</v>
      </c>
      <c r="S28" s="19" t="str">
        <f t="shared" si="4"/>
        <v>ALTER TABLE `enterprise_candidate_documents` ADD CONSTRAINT `fk_enterprise_candidate_documents_enterprise_id` FOREIGN KEY (`enterprise_id`) REFERENCES `enterprises` (`enterprise_id`);</v>
      </c>
      <c r="T28" s="9"/>
      <c r="U28" s="9"/>
      <c r="V28" s="9"/>
      <c r="W28" s="9"/>
      <c r="X28" s="9"/>
      <c r="Y28" s="9"/>
      <c r="Z28" s="9"/>
    </row>
    <row r="29" spans="1:26" ht="15">
      <c r="A29" s="65" t="str">
        <f>LOOKUP(D29,'#2a_#2b_DROP_TABLE'!D:D,'#2a_#2b_DROP_TABLE'!A:A)</f>
        <v>avoid</v>
      </c>
      <c r="B29" s="53">
        <f t="shared" si="0"/>
        <v>40</v>
      </c>
      <c r="C29" s="11"/>
      <c r="D29" s="10" t="s">
        <v>1360</v>
      </c>
      <c r="E29" s="11" t="s">
        <v>236</v>
      </c>
      <c r="F29" s="11"/>
      <c r="G29" s="11"/>
      <c r="H29" s="11"/>
      <c r="I29" s="11"/>
      <c r="J29" s="10" t="s">
        <v>756</v>
      </c>
      <c r="K29" s="11" t="s">
        <v>236</v>
      </c>
      <c r="L29" s="11"/>
      <c r="M29" s="11"/>
      <c r="N29" s="11"/>
      <c r="O29" s="11"/>
      <c r="P29" s="18" t="str">
        <f t="shared" si="1"/>
        <v>fk_enterprise_candidate_documents_job_id</v>
      </c>
      <c r="Q29" s="18" t="str">
        <f t="shared" si="2"/>
        <v>fk_enterprise_candidate_documents_job_id</v>
      </c>
      <c r="R29" s="19" t="str">
        <f t="shared" si="3"/>
        <v>ALTER TABLE enterprise_candidate_documents DROP FOREIGN KEY fk_enterprise_candidate_documents_job_id;</v>
      </c>
      <c r="S29" s="19" t="str">
        <f t="shared" si="4"/>
        <v>ALTER TABLE `enterprise_candidate_documents` ADD CONSTRAINT `fk_enterprise_candidate_documents_job_id` FOREIGN KEY (`job_id`) REFERENCES `jobs` (`job_id`);</v>
      </c>
      <c r="T29" s="9"/>
      <c r="U29" s="9"/>
      <c r="V29" s="9"/>
      <c r="W29" s="9"/>
      <c r="X29" s="9"/>
      <c r="Y29" s="9"/>
      <c r="Z29" s="9"/>
    </row>
    <row r="30" spans="1:26" ht="15">
      <c r="A30" s="65" t="str">
        <f>LOOKUP(D30,'#2a_#2b_DROP_TABLE'!D:D,'#2a_#2b_DROP_TABLE'!A:A)</f>
        <v>avoid</v>
      </c>
      <c r="B30" s="53">
        <f t="shared" si="0"/>
        <v>46</v>
      </c>
      <c r="C30" s="11"/>
      <c r="D30" s="10" t="s">
        <v>1360</v>
      </c>
      <c r="E30" s="11" t="s">
        <v>394</v>
      </c>
      <c r="F30" s="11"/>
      <c r="G30" s="11"/>
      <c r="H30" s="11"/>
      <c r="I30" s="11"/>
      <c r="J30" s="10" t="s">
        <v>393</v>
      </c>
      <c r="K30" s="11" t="s">
        <v>394</v>
      </c>
      <c r="L30" s="11"/>
      <c r="M30" s="11"/>
      <c r="N30" s="11"/>
      <c r="O30" s="11"/>
      <c r="P30" s="18" t="str">
        <f t="shared" si="1"/>
        <v>fk_enterprise_candidate_documents_candidate_id</v>
      </c>
      <c r="Q30" s="18" t="str">
        <f t="shared" si="2"/>
        <v>fk_enterprise_candidate_documents_candidate_id</v>
      </c>
      <c r="R30" s="19" t="str">
        <f t="shared" si="3"/>
        <v>ALTER TABLE enterprise_candidate_documents DROP FOREIGN KEY fk_enterprise_candidate_documents_candidate_id;</v>
      </c>
      <c r="S30" s="19" t="str">
        <f t="shared" si="4"/>
        <v>ALTER TABLE `enterprise_candidate_documents` ADD CONSTRAINT `fk_enterprise_candidate_documents_candidate_id` FOREIGN KEY (`candidate_id`) REFERENCES `candidates` (`candidate_id`);</v>
      </c>
      <c r="T30" s="9"/>
      <c r="U30" s="9"/>
      <c r="V30" s="9"/>
      <c r="W30" s="9"/>
      <c r="X30" s="9"/>
      <c r="Y30" s="9"/>
      <c r="Z30" s="9"/>
    </row>
    <row r="31" spans="1:26" ht="15">
      <c r="A31" s="65" t="str">
        <f>LOOKUP(D31,'#2a_#2b_DROP_TABLE'!D:D,'#2a_#2b_DROP_TABLE'!A:A)</f>
        <v>avoid</v>
      </c>
      <c r="B31" s="53">
        <f t="shared" si="0"/>
        <v>51</v>
      </c>
      <c r="C31" s="11"/>
      <c r="D31" s="10" t="s">
        <v>743</v>
      </c>
      <c r="E31" s="11" t="s">
        <v>746</v>
      </c>
      <c r="F31" s="11"/>
      <c r="G31" s="11"/>
      <c r="H31" s="11"/>
      <c r="I31" s="11"/>
      <c r="J31" s="10" t="s">
        <v>597</v>
      </c>
      <c r="K31" s="11" t="s">
        <v>598</v>
      </c>
      <c r="L31" s="11"/>
      <c r="M31" s="11"/>
      <c r="N31" s="11"/>
      <c r="O31" s="11"/>
      <c r="P31" s="18" t="str">
        <f t="shared" si="1"/>
        <v>fk_enterprise_screening_questions_skill_category_id</v>
      </c>
      <c r="Q31" s="18" t="str">
        <f t="shared" si="2"/>
        <v>fk_enterprise_screening_questions_skill_category_id</v>
      </c>
      <c r="R31" s="19" t="str">
        <f t="shared" si="3"/>
        <v>ALTER TABLE enterprise_screening_questions DROP FOREIGN KEY fk_enterprise_screening_questions_skill_category_id;</v>
      </c>
      <c r="S31" s="19" t="str">
        <f t="shared" si="4"/>
        <v>ALTER TABLE `enterprise_screening_questions` ADD CONSTRAINT `fk_enterprise_screening_questions_skill_category_id` FOREIGN KEY (`skill_category_id`) REFERENCES `skill_categories` (`category_id`);</v>
      </c>
      <c r="T31" s="9"/>
      <c r="U31" s="9"/>
      <c r="V31" s="9"/>
      <c r="W31" s="9"/>
      <c r="X31" s="9"/>
      <c r="Y31" s="9"/>
      <c r="Z31" s="9"/>
    </row>
    <row r="32" spans="1:26" ht="15">
      <c r="A32" s="65" t="str">
        <f>LOOKUP(D32,'#2a_#2b_DROP_TABLE'!D:D,'#2a_#2b_DROP_TABLE'!A:A)</f>
        <v>avoid</v>
      </c>
      <c r="B32" s="53">
        <f t="shared" si="0"/>
        <v>47</v>
      </c>
      <c r="C32" s="11"/>
      <c r="D32" s="10" t="s">
        <v>743</v>
      </c>
      <c r="E32" s="11" t="s">
        <v>507</v>
      </c>
      <c r="F32" s="11"/>
      <c r="G32" s="11"/>
      <c r="H32" s="11"/>
      <c r="I32" s="11"/>
      <c r="J32" s="10" t="s">
        <v>618</v>
      </c>
      <c r="K32" s="11" t="s">
        <v>507</v>
      </c>
      <c r="L32" s="11"/>
      <c r="M32" s="11"/>
      <c r="N32" s="11"/>
      <c r="O32" s="11"/>
      <c r="P32" s="18" t="str">
        <f t="shared" si="1"/>
        <v>fk_enterprise_screening_questions_enterprise_id</v>
      </c>
      <c r="Q32" s="18" t="str">
        <f t="shared" si="2"/>
        <v>fk_enterprise_screening_questions_enterprise_id</v>
      </c>
      <c r="R32" s="19" t="str">
        <f t="shared" si="3"/>
        <v>ALTER TABLE enterprise_screening_questions DROP FOREIGN KEY fk_enterprise_screening_questions_enterprise_id;</v>
      </c>
      <c r="S32" s="19" t="str">
        <f t="shared" si="4"/>
        <v>ALTER TABLE `enterprise_screening_questions` ADD CONSTRAINT `fk_enterprise_screening_questions_enterprise_id` FOREIGN KEY (`enterprise_id`) REFERENCES `enterprises` (`enterprise_id`);</v>
      </c>
      <c r="T32" s="9"/>
      <c r="U32" s="9"/>
      <c r="V32" s="9"/>
      <c r="W32" s="9"/>
      <c r="X32" s="9"/>
      <c r="Y32" s="9"/>
      <c r="Z32" s="9"/>
    </row>
    <row r="33" spans="1:26" ht="15">
      <c r="A33" s="65" t="str">
        <f>LOOKUP(D33,'#2a_#2b_DROP_TABLE'!D:D,'#2a_#2b_DROP_TABLE'!A:A)</f>
        <v>avoid</v>
      </c>
      <c r="B33" s="53">
        <f t="shared" si="0"/>
        <v>47</v>
      </c>
      <c r="C33" s="11"/>
      <c r="D33" s="10" t="s">
        <v>735</v>
      </c>
      <c r="E33" s="11" t="s">
        <v>710</v>
      </c>
      <c r="F33" s="11"/>
      <c r="G33" s="11"/>
      <c r="H33" s="11"/>
      <c r="I33" s="11"/>
      <c r="J33" s="10" t="s">
        <v>709</v>
      </c>
      <c r="K33" s="11" t="s">
        <v>710</v>
      </c>
      <c r="L33" s="11"/>
      <c r="M33" s="11"/>
      <c r="N33" s="11"/>
      <c r="O33" s="11"/>
      <c r="P33" s="18" t="str">
        <f t="shared" si="1"/>
        <v>fk_enterprise_user_locations_enterprise_user_id</v>
      </c>
      <c r="Q33" s="18" t="str">
        <f t="shared" si="2"/>
        <v>fk_enterprise_user_locations_enterprise_user_id</v>
      </c>
      <c r="R33" s="19" t="str">
        <f t="shared" si="3"/>
        <v>ALTER TABLE enterprise_user_locations DROP FOREIGN KEY fk_enterprise_user_locations_enterprise_user_id;</v>
      </c>
      <c r="S33" s="19" t="str">
        <f t="shared" si="4"/>
        <v>ALTER TABLE `enterprise_user_locations` ADD CONSTRAINT `fk_enterprise_user_locations_enterprise_user_id` FOREIGN KEY (`enterprise_user_id`) REFERENCES `enterprise_users` (`enterprise_user_id`);</v>
      </c>
      <c r="T33" s="9"/>
      <c r="U33" s="9"/>
      <c r="V33" s="9"/>
      <c r="W33" s="9"/>
      <c r="X33" s="9"/>
      <c r="Y33" s="9"/>
      <c r="Z33" s="9"/>
    </row>
    <row r="34" spans="1:26" ht="15">
      <c r="A34" s="65" t="str">
        <f>LOOKUP(D34,'#2a_#2b_DROP_TABLE'!D:D,'#2a_#2b_DROP_TABLE'!A:A)</f>
        <v>hummingbird</v>
      </c>
      <c r="B34" s="53">
        <f t="shared" ref="B34:B64" si="5">LEN(P34)</f>
        <v>44</v>
      </c>
      <c r="C34" s="11"/>
      <c r="D34" s="10" t="s">
        <v>1093</v>
      </c>
      <c r="E34" s="11" t="s">
        <v>710</v>
      </c>
      <c r="F34" s="11"/>
      <c r="G34" s="11"/>
      <c r="H34" s="11"/>
      <c r="I34" s="11"/>
      <c r="J34" s="10" t="s">
        <v>709</v>
      </c>
      <c r="K34" s="11" t="s">
        <v>710</v>
      </c>
      <c r="L34" s="11"/>
      <c r="M34" s="11"/>
      <c r="N34" s="11"/>
      <c r="O34" s="11"/>
      <c r="P34" s="18" t="str">
        <f t="shared" ref="P34:P64" si="6">"fk_"&amp;D34&amp;"_"&amp;E34&amp;IF(F34="","","_"&amp;F34)&amp;IF(G34="","","_"&amp;G34)&amp;IF(H34="","","_"&amp;H34)&amp;IF(I34="","","_"&amp;I34)</f>
        <v>fk_enterprise_user_search_enterprise_user_id</v>
      </c>
      <c r="Q34" s="18" t="str">
        <f t="shared" ref="Q34:Q64" si="7">IF(B34&gt;64,C34,P34)</f>
        <v>fk_enterprise_user_search_enterprise_user_id</v>
      </c>
      <c r="R34" s="19" t="str">
        <f t="shared" ref="R34:R64" si="8">"ALTER TABLE " &amp; D34 &amp; " DROP FOREIGN KEY " &amp; Q34&amp; ";"</f>
        <v>ALTER TABLE enterprise_user_search DROP FOREIGN KEY fk_enterprise_user_search_enterprise_user_id;</v>
      </c>
      <c r="S34" s="19" t="str">
        <f t="shared" ref="S34:S64" si="9">"ALTER TABLE `"&amp;D34&amp;"` ADD CONSTRAINT `"&amp;Q34&amp;"` FOREIGN KEY (`"&amp;E34&amp;"`"&amp;IF(F34="","",", `"&amp;F34&amp;"`")&amp;IF(G34="","",", `"&amp;G34&amp;"`")&amp;IF(H34="","",", `"&amp;H34&amp;"`")&amp;IF(I34="","",", `"&amp;I34&amp;"`")&amp;") REFERENCES `"&amp;J34&amp;"` (`"&amp;K34&amp;"`"&amp;IF(L34="","",", `"&amp;L34&amp;"`")&amp;IF(M34="","",", `"&amp;M34&amp;"`")&amp;IF(N34="","",", `"&amp;N34&amp;"`")&amp;IF(O34="","",", `"&amp;O34&amp;"`")&amp;");"</f>
        <v>ALTER TABLE `enterprise_user_search` ADD CONSTRAINT `fk_enterprise_user_search_enterprise_user_id` FOREIGN KEY (`enterprise_user_id`) REFERENCES `enterprise_users` (`enterprise_user_id`);</v>
      </c>
      <c r="T34" s="9"/>
      <c r="U34" s="9"/>
      <c r="V34" s="9"/>
      <c r="W34" s="9"/>
      <c r="X34" s="9"/>
      <c r="Y34" s="9"/>
      <c r="Z34" s="9"/>
    </row>
    <row r="35" spans="1:26" ht="15">
      <c r="A35" s="65" t="str">
        <f>LOOKUP(D35,'#2a_#2b_DROP_TABLE'!D:D,'#2a_#2b_DROP_TABLE'!A:A)</f>
        <v>hummingbird</v>
      </c>
      <c r="B35" s="53">
        <f t="shared" si="5"/>
        <v>33</v>
      </c>
      <c r="C35" s="11"/>
      <c r="D35" s="10" t="s">
        <v>709</v>
      </c>
      <c r="E35" s="11" t="s">
        <v>507</v>
      </c>
      <c r="F35" s="11"/>
      <c r="G35" s="11"/>
      <c r="H35" s="11"/>
      <c r="I35" s="11"/>
      <c r="J35" s="10" t="s">
        <v>618</v>
      </c>
      <c r="K35" s="11" t="s">
        <v>507</v>
      </c>
      <c r="L35" s="11"/>
      <c r="M35" s="11"/>
      <c r="N35" s="11"/>
      <c r="O35" s="11"/>
      <c r="P35" s="18" t="str">
        <f t="shared" si="6"/>
        <v>fk_enterprise_users_enterprise_id</v>
      </c>
      <c r="Q35" s="18" t="str">
        <f t="shared" si="7"/>
        <v>fk_enterprise_users_enterprise_id</v>
      </c>
      <c r="R35" s="19" t="str">
        <f t="shared" si="8"/>
        <v>ALTER TABLE enterprise_users DROP FOREIGN KEY fk_enterprise_users_enterprise_id;</v>
      </c>
      <c r="S35" s="19" t="str">
        <f t="shared" si="9"/>
        <v>ALTER TABLE `enterprise_users` ADD CONSTRAINT `fk_enterprise_users_enterprise_id` FOREIGN KEY (`enterprise_id`) REFERENCES `enterprises` (`enterprise_id`);</v>
      </c>
      <c r="T35" s="9"/>
      <c r="U35" s="9"/>
      <c r="V35" s="9"/>
      <c r="W35" s="9"/>
      <c r="X35" s="9"/>
      <c r="Y35" s="9"/>
      <c r="Z35" s="9"/>
    </row>
    <row r="36" spans="1:26" ht="15">
      <c r="A36" s="65" t="str">
        <f>LOOKUP(D36,'#2a_#2b_DROP_TABLE'!D:D,'#2a_#2b_DROP_TABLE'!A:A)</f>
        <v>avoid</v>
      </c>
      <c r="B36" s="53">
        <f t="shared" si="5"/>
        <v>33</v>
      </c>
      <c r="C36" s="11"/>
      <c r="D36" s="10" t="s">
        <v>1227</v>
      </c>
      <c r="E36" s="11" t="s">
        <v>394</v>
      </c>
      <c r="F36" s="11"/>
      <c r="G36" s="11"/>
      <c r="H36" s="11"/>
      <c r="I36" s="11"/>
      <c r="J36" s="10" t="s">
        <v>393</v>
      </c>
      <c r="K36" s="11" t="s">
        <v>394</v>
      </c>
      <c r="L36" s="11"/>
      <c r="M36" s="11"/>
      <c r="N36" s="11"/>
      <c r="O36" s="11"/>
      <c r="P36" s="18" t="str">
        <f t="shared" si="6"/>
        <v>fk_interview_headers_candidate_id</v>
      </c>
      <c r="Q36" s="18" t="str">
        <f t="shared" si="7"/>
        <v>fk_interview_headers_candidate_id</v>
      </c>
      <c r="R36" s="19" t="str">
        <f t="shared" si="8"/>
        <v>ALTER TABLE interview_headers DROP FOREIGN KEY fk_interview_headers_candidate_id;</v>
      </c>
      <c r="S36" s="19" t="str">
        <f t="shared" si="9"/>
        <v>ALTER TABLE `interview_headers` ADD CONSTRAINT `fk_interview_headers_candidate_id` FOREIGN KEY (`candidate_id`) REFERENCES `candidates` (`candidate_id`);</v>
      </c>
      <c r="T36" s="9"/>
      <c r="U36" s="9"/>
      <c r="V36" s="9"/>
      <c r="W36" s="9"/>
      <c r="X36" s="9"/>
      <c r="Y36" s="9"/>
      <c r="Z36" s="9"/>
    </row>
    <row r="37" spans="1:26" ht="15">
      <c r="A37" s="65" t="str">
        <f>LOOKUP(D37,'#2a_#2b_DROP_TABLE'!D:D,'#2a_#2b_DROP_TABLE'!A:A)</f>
        <v>avoid</v>
      </c>
      <c r="B37" s="53">
        <f t="shared" si="5"/>
        <v>27</v>
      </c>
      <c r="C37" s="11"/>
      <c r="D37" s="10" t="s">
        <v>1227</v>
      </c>
      <c r="E37" s="11" t="s">
        <v>236</v>
      </c>
      <c r="F37" s="11"/>
      <c r="G37" s="11"/>
      <c r="H37" s="11"/>
      <c r="I37" s="11"/>
      <c r="J37" s="10" t="s">
        <v>756</v>
      </c>
      <c r="K37" s="11" t="s">
        <v>236</v>
      </c>
      <c r="L37" s="11"/>
      <c r="M37" s="11"/>
      <c r="N37" s="11"/>
      <c r="O37" s="11"/>
      <c r="P37" s="18" t="str">
        <f t="shared" si="6"/>
        <v>fk_interview_headers_job_id</v>
      </c>
      <c r="Q37" s="18" t="str">
        <f t="shared" si="7"/>
        <v>fk_interview_headers_job_id</v>
      </c>
      <c r="R37" s="19" t="str">
        <f t="shared" si="8"/>
        <v>ALTER TABLE interview_headers DROP FOREIGN KEY fk_interview_headers_job_id;</v>
      </c>
      <c r="S37" s="19" t="str">
        <f t="shared" si="9"/>
        <v>ALTER TABLE `interview_headers` ADD CONSTRAINT `fk_interview_headers_job_id` FOREIGN KEY (`job_id`) REFERENCES `jobs` (`job_id`);</v>
      </c>
      <c r="T37" s="9"/>
      <c r="U37" s="9"/>
      <c r="V37" s="9"/>
      <c r="W37" s="9"/>
      <c r="X37" s="9"/>
      <c r="Y37" s="9"/>
      <c r="Z37" s="9"/>
    </row>
    <row r="38" spans="1:26" ht="15">
      <c r="A38" s="65" t="str">
        <f>LOOKUP(D38,'#2a_#2b_DROP_TABLE'!D:D,'#2a_#2b_DROP_TABLE'!A:A)</f>
        <v>avoid</v>
      </c>
      <c r="B38" s="53">
        <f t="shared" si="5"/>
        <v>38</v>
      </c>
      <c r="C38" s="11"/>
      <c r="D38" s="10" t="s">
        <v>1227</v>
      </c>
      <c r="E38" s="11" t="s">
        <v>1237</v>
      </c>
      <c r="F38" s="11"/>
      <c r="G38" s="11"/>
      <c r="H38" s="11"/>
      <c r="I38" s="11"/>
      <c r="J38" s="10" t="s">
        <v>709</v>
      </c>
      <c r="K38" s="11" t="s">
        <v>710</v>
      </c>
      <c r="L38" s="11"/>
      <c r="M38" s="11"/>
      <c r="N38" s="11"/>
      <c r="O38" s="11"/>
      <c r="P38" s="18" t="str">
        <f t="shared" si="6"/>
        <v>fk_interview_headers_closure_raised_by</v>
      </c>
      <c r="Q38" s="18" t="str">
        <f t="shared" si="7"/>
        <v>fk_interview_headers_closure_raised_by</v>
      </c>
      <c r="R38" s="19" t="str">
        <f t="shared" si="8"/>
        <v>ALTER TABLE interview_headers DROP FOREIGN KEY fk_interview_headers_closure_raised_by;</v>
      </c>
      <c r="S38" s="19" t="str">
        <f t="shared" si="9"/>
        <v>ALTER TABLE `interview_headers` ADD CONSTRAINT `fk_interview_headers_closure_raised_by` FOREIGN KEY (`closure_raised_by`) REFERENCES `enterprise_users` (`enterprise_user_id`);</v>
      </c>
      <c r="T38" s="9"/>
      <c r="U38" s="9"/>
      <c r="V38" s="9"/>
      <c r="W38" s="9"/>
      <c r="X38" s="9"/>
      <c r="Y38" s="9"/>
      <c r="Z38" s="9"/>
    </row>
    <row r="39" spans="1:26" ht="15">
      <c r="A39" s="65" t="str">
        <f>LOOKUP(D39,'#2a_#2b_DROP_TABLE'!D:D,'#2a_#2b_DROP_TABLE'!A:A)</f>
        <v>avoid</v>
      </c>
      <c r="B39" s="53">
        <f t="shared" si="5"/>
        <v>41</v>
      </c>
      <c r="C39" s="11"/>
      <c r="D39" s="10" t="s">
        <v>1227</v>
      </c>
      <c r="E39" s="11" t="s">
        <v>1244</v>
      </c>
      <c r="F39" s="11"/>
      <c r="G39" s="11"/>
      <c r="H39" s="11"/>
      <c r="I39" s="11"/>
      <c r="J39" s="10" t="s">
        <v>709</v>
      </c>
      <c r="K39" s="11" t="s">
        <v>710</v>
      </c>
      <c r="L39" s="11"/>
      <c r="M39" s="11"/>
      <c r="N39" s="11"/>
      <c r="O39" s="11"/>
      <c r="P39" s="18" t="str">
        <f t="shared" si="6"/>
        <v>fk_interview_headers_closure_confirmed_by</v>
      </c>
      <c r="Q39" s="18" t="str">
        <f t="shared" si="7"/>
        <v>fk_interview_headers_closure_confirmed_by</v>
      </c>
      <c r="R39" s="19" t="str">
        <f t="shared" si="8"/>
        <v>ALTER TABLE interview_headers DROP FOREIGN KEY fk_interview_headers_closure_confirmed_by;</v>
      </c>
      <c r="S39" s="19" t="str">
        <f t="shared" si="9"/>
        <v>ALTER TABLE `interview_headers` ADD CONSTRAINT `fk_interview_headers_closure_confirmed_by` FOREIGN KEY (`closure_confirmed_by`) REFERENCES `enterprise_users` (`enterprise_user_id`);</v>
      </c>
      <c r="T39" s="9"/>
      <c r="U39" s="9"/>
      <c r="V39" s="9"/>
      <c r="W39" s="9"/>
      <c r="X39" s="9"/>
      <c r="Y39" s="9"/>
      <c r="Z39" s="9"/>
    </row>
    <row r="40" spans="1:26" ht="15">
      <c r="A40" s="65" t="str">
        <f>LOOKUP(D40,'#2a_#2b_DROP_TABLE'!D:D,'#2a_#2b_DROP_TABLE'!A:A)</f>
        <v>avoid</v>
      </c>
      <c r="B40" s="53">
        <f t="shared" si="5"/>
        <v>41</v>
      </c>
      <c r="C40" s="11"/>
      <c r="D40" s="10" t="s">
        <v>1246</v>
      </c>
      <c r="E40" s="11" t="s">
        <v>1251</v>
      </c>
      <c r="F40" s="11"/>
      <c r="G40" s="11"/>
      <c r="H40" s="11"/>
      <c r="I40" s="11"/>
      <c r="J40" s="10" t="s">
        <v>1260</v>
      </c>
      <c r="K40" s="11" t="s">
        <v>1251</v>
      </c>
      <c r="L40" s="11"/>
      <c r="M40" s="11"/>
      <c r="N40" s="11"/>
      <c r="O40" s="11"/>
      <c r="P40" s="18" t="str">
        <f t="shared" si="6"/>
        <v>fk_interview_panels_interview_schedule_id</v>
      </c>
      <c r="Q40" s="18" t="str">
        <f t="shared" si="7"/>
        <v>fk_interview_panels_interview_schedule_id</v>
      </c>
      <c r="R40" s="19" t="str">
        <f t="shared" si="8"/>
        <v>ALTER TABLE interview_panels DROP FOREIGN KEY fk_interview_panels_interview_schedule_id;</v>
      </c>
      <c r="S40" s="19" t="str">
        <f t="shared" si="9"/>
        <v>ALTER TABLE `interview_panels` ADD CONSTRAINT `fk_interview_panels_interview_schedule_id` FOREIGN KEY (`interview_schedule_id`) REFERENCES `interview_schedules` (`interview_schedule_id`);</v>
      </c>
      <c r="T40" s="9"/>
      <c r="U40" s="9"/>
      <c r="V40" s="9"/>
      <c r="W40" s="9"/>
      <c r="X40" s="9"/>
      <c r="Y40" s="9"/>
      <c r="Z40" s="9"/>
    </row>
    <row r="41" spans="1:26" ht="15">
      <c r="A41" s="65" t="str">
        <f>LOOKUP(D41,'#2a_#2b_DROP_TABLE'!D:D,'#2a_#2b_DROP_TABLE'!A:A)</f>
        <v>avoid</v>
      </c>
      <c r="B41" s="53">
        <f t="shared" si="5"/>
        <v>38</v>
      </c>
      <c r="C41" s="11"/>
      <c r="D41" s="10" t="s">
        <v>1246</v>
      </c>
      <c r="E41" s="11" t="s">
        <v>710</v>
      </c>
      <c r="F41" s="11"/>
      <c r="G41" s="11"/>
      <c r="H41" s="11"/>
      <c r="I41" s="11"/>
      <c r="J41" s="10" t="s">
        <v>709</v>
      </c>
      <c r="K41" s="11" t="s">
        <v>710</v>
      </c>
      <c r="L41" s="11"/>
      <c r="M41" s="11"/>
      <c r="N41" s="11"/>
      <c r="O41" s="11"/>
      <c r="P41" s="18" t="str">
        <f t="shared" si="6"/>
        <v>fk_interview_panels_enterprise_user_id</v>
      </c>
      <c r="Q41" s="18" t="str">
        <f t="shared" si="7"/>
        <v>fk_interview_panels_enterprise_user_id</v>
      </c>
      <c r="R41" s="19" t="str">
        <f t="shared" si="8"/>
        <v>ALTER TABLE interview_panels DROP FOREIGN KEY fk_interview_panels_enterprise_user_id;</v>
      </c>
      <c r="S41" s="19" t="str">
        <f t="shared" si="9"/>
        <v>ALTER TABLE `interview_panels` ADD CONSTRAINT `fk_interview_panels_enterprise_user_id` FOREIGN KEY (`enterprise_user_id`) REFERENCES `enterprise_users` (`enterprise_user_id`);</v>
      </c>
      <c r="T41" s="9"/>
      <c r="U41" s="9"/>
      <c r="V41" s="9"/>
      <c r="W41" s="9"/>
      <c r="X41" s="9"/>
      <c r="Y41" s="9"/>
      <c r="Z41" s="9"/>
    </row>
    <row r="42" spans="1:26" ht="15">
      <c r="A42" s="65" t="str">
        <f>LOOKUP(D42,'#2a_#2b_DROP_TABLE'!D:D,'#2a_#2b_DROP_TABLE'!A:A)</f>
        <v>avoid</v>
      </c>
      <c r="B42" s="53">
        <f t="shared" si="5"/>
        <v>32</v>
      </c>
      <c r="C42" s="11"/>
      <c r="D42" s="10" t="s">
        <v>1246</v>
      </c>
      <c r="E42" s="11" t="s">
        <v>1175</v>
      </c>
      <c r="F42" s="11"/>
      <c r="G42" s="11"/>
      <c r="H42" s="11"/>
      <c r="I42" s="11"/>
      <c r="J42" s="10" t="s">
        <v>1227</v>
      </c>
      <c r="K42" s="11" t="s">
        <v>1175</v>
      </c>
      <c r="L42" s="11"/>
      <c r="M42" s="11"/>
      <c r="N42" s="11"/>
      <c r="O42" s="11"/>
      <c r="P42" s="18" t="str">
        <f t="shared" si="6"/>
        <v>fk_interview_panels_interview_id</v>
      </c>
      <c r="Q42" s="18" t="str">
        <f t="shared" si="7"/>
        <v>fk_interview_panels_interview_id</v>
      </c>
      <c r="R42" s="19" t="str">
        <f t="shared" si="8"/>
        <v>ALTER TABLE interview_panels DROP FOREIGN KEY fk_interview_panels_interview_id;</v>
      </c>
      <c r="S42" s="19" t="str">
        <f t="shared" si="9"/>
        <v>ALTER TABLE `interview_panels` ADD CONSTRAINT `fk_interview_panels_interview_id` FOREIGN KEY (`interview_id`) REFERENCES `interview_headers` (`interview_id`);</v>
      </c>
      <c r="T42" s="9"/>
      <c r="U42" s="9"/>
      <c r="V42" s="9"/>
      <c r="W42" s="9"/>
      <c r="X42" s="9"/>
      <c r="Y42" s="9"/>
      <c r="Z42" s="9"/>
    </row>
    <row r="43" spans="1:26" ht="15">
      <c r="A43" s="65" t="str">
        <f>LOOKUP(D43,'#2a_#2b_DROP_TABLE'!D:D,'#2a_#2b_DROP_TABLE'!A:A)</f>
        <v>avoid</v>
      </c>
      <c r="B43" s="53">
        <f t="shared" si="5"/>
        <v>27</v>
      </c>
      <c r="C43" s="11"/>
      <c r="D43" s="10" t="s">
        <v>1246</v>
      </c>
      <c r="E43" s="11" t="s">
        <v>240</v>
      </c>
      <c r="F43" s="11"/>
      <c r="G43" s="11"/>
      <c r="H43" s="11"/>
      <c r="I43" s="11"/>
      <c r="J43" s="10" t="s">
        <v>241</v>
      </c>
      <c r="K43" s="11" t="s">
        <v>240</v>
      </c>
      <c r="L43" s="11"/>
      <c r="M43" s="11"/>
      <c r="N43" s="11"/>
      <c r="O43" s="11"/>
      <c r="P43" s="18" t="str">
        <f t="shared" si="6"/>
        <v>fk_interview_panels_note_id</v>
      </c>
      <c r="Q43" s="18" t="str">
        <f t="shared" si="7"/>
        <v>fk_interview_panels_note_id</v>
      </c>
      <c r="R43" s="19" t="str">
        <f t="shared" si="8"/>
        <v>ALTER TABLE interview_panels DROP FOREIGN KEY fk_interview_panels_note_id;</v>
      </c>
      <c r="S43" s="19" t="str">
        <f t="shared" si="9"/>
        <v>ALTER TABLE `interview_panels` ADD CONSTRAINT `fk_interview_panels_note_id` FOREIGN KEY (`note_id`) REFERENCES `notes` (`note_id`);</v>
      </c>
      <c r="T43" s="9"/>
      <c r="U43" s="9"/>
      <c r="V43" s="9"/>
      <c r="W43" s="9"/>
      <c r="X43" s="9"/>
      <c r="Y43" s="9"/>
      <c r="Z43" s="9"/>
    </row>
    <row r="44" spans="1:26" ht="15">
      <c r="A44" s="65" t="str">
        <f>LOOKUP(D44,'#2a_#2b_DROP_TABLE'!D:D,'#2a_#2b_DROP_TABLE'!A:A)</f>
        <v>avoid</v>
      </c>
      <c r="B44" s="53">
        <f t="shared" si="5"/>
        <v>35</v>
      </c>
      <c r="C44" s="11"/>
      <c r="D44" s="10" t="s">
        <v>1260</v>
      </c>
      <c r="E44" s="11" t="s">
        <v>1175</v>
      </c>
      <c r="F44" s="11"/>
      <c r="G44" s="11"/>
      <c r="H44" s="11"/>
      <c r="I44" s="11"/>
      <c r="J44" s="10" t="s">
        <v>1227</v>
      </c>
      <c r="K44" s="11" t="s">
        <v>1175</v>
      </c>
      <c r="L44" s="11"/>
      <c r="M44" s="11"/>
      <c r="N44" s="11"/>
      <c r="O44" s="11"/>
      <c r="P44" s="18" t="str">
        <f t="shared" si="6"/>
        <v>fk_interview_schedules_interview_id</v>
      </c>
      <c r="Q44" s="18" t="str">
        <f t="shared" si="7"/>
        <v>fk_interview_schedules_interview_id</v>
      </c>
      <c r="R44" s="19" t="str">
        <f t="shared" si="8"/>
        <v>ALTER TABLE interview_schedules DROP FOREIGN KEY fk_interview_schedules_interview_id;</v>
      </c>
      <c r="S44" s="19" t="str">
        <f t="shared" si="9"/>
        <v>ALTER TABLE `interview_schedules` ADD CONSTRAINT `fk_interview_schedules_interview_id` FOREIGN KEY (`interview_id`) REFERENCES `interview_headers` (`interview_id`);</v>
      </c>
      <c r="T44" s="9"/>
      <c r="U44" s="9"/>
      <c r="V44" s="9"/>
      <c r="W44" s="9"/>
      <c r="X44" s="9"/>
      <c r="Y44" s="9"/>
      <c r="Z44" s="9"/>
    </row>
    <row r="45" spans="1:26" ht="15">
      <c r="A45" s="65" t="str">
        <f>LOOKUP(D45,'#2a_#2b_DROP_TABLE'!D:D,'#2a_#2b_DROP_TABLE'!A:A)</f>
        <v>avoid</v>
      </c>
      <c r="B45" s="53">
        <f t="shared" si="5"/>
        <v>39</v>
      </c>
      <c r="C45" s="11"/>
      <c r="D45" s="10" t="s">
        <v>1071</v>
      </c>
      <c r="E45" s="11" t="s">
        <v>236</v>
      </c>
      <c r="F45" s="11"/>
      <c r="G45" s="11"/>
      <c r="H45" s="11"/>
      <c r="I45" s="11"/>
      <c r="J45" s="10" t="s">
        <v>756</v>
      </c>
      <c r="K45" s="11" t="s">
        <v>236</v>
      </c>
      <c r="L45" s="11"/>
      <c r="M45" s="11"/>
      <c r="N45" s="11"/>
      <c r="O45" s="11"/>
      <c r="P45" s="18" t="str">
        <f t="shared" si="6"/>
        <v>fk_job_board_synchronization_log_job_id</v>
      </c>
      <c r="Q45" s="18" t="str">
        <f t="shared" si="7"/>
        <v>fk_job_board_synchronization_log_job_id</v>
      </c>
      <c r="R45" s="19" t="str">
        <f t="shared" si="8"/>
        <v>ALTER TABLE job_board_synchronization_log DROP FOREIGN KEY fk_job_board_synchronization_log_job_id;</v>
      </c>
      <c r="S45" s="19" t="str">
        <f t="shared" si="9"/>
        <v>ALTER TABLE `job_board_synchronization_log` ADD CONSTRAINT `fk_job_board_synchronization_log_job_id` FOREIGN KEY (`job_id`) REFERENCES `jobs` (`job_id`);</v>
      </c>
      <c r="T45" s="9"/>
      <c r="U45" s="9"/>
      <c r="V45" s="9"/>
      <c r="W45" s="9"/>
      <c r="X45" s="9"/>
      <c r="Y45" s="9"/>
      <c r="Z45" s="9"/>
    </row>
    <row r="46" spans="1:26" ht="15">
      <c r="A46" s="65" t="str">
        <f>LOOKUP(D46,'#2a_#2b_DROP_TABLE'!D:D,'#2a_#2b_DROP_TABLE'!A:A)</f>
        <v>hummingbird</v>
      </c>
      <c r="B46" s="53">
        <f t="shared" si="5"/>
        <v>40</v>
      </c>
      <c r="C46" s="11"/>
      <c r="D46" s="10" t="s">
        <v>1209</v>
      </c>
      <c r="E46" s="11" t="s">
        <v>236</v>
      </c>
      <c r="F46" s="11"/>
      <c r="G46" s="11"/>
      <c r="H46" s="11"/>
      <c r="I46" s="11"/>
      <c r="J46" s="10" t="s">
        <v>756</v>
      </c>
      <c r="K46" s="11" t="s">
        <v>236</v>
      </c>
      <c r="L46" s="11"/>
      <c r="M46" s="11"/>
      <c r="N46" s="11"/>
      <c r="O46" s="11"/>
      <c r="P46" s="18" t="str">
        <f t="shared" si="6"/>
        <v>fk_job_educational_qualifications_job_id</v>
      </c>
      <c r="Q46" s="18" t="str">
        <f t="shared" si="7"/>
        <v>fk_job_educational_qualifications_job_id</v>
      </c>
      <c r="R46" s="19" t="str">
        <f t="shared" si="8"/>
        <v>ALTER TABLE job_educational_qualifications DROP FOREIGN KEY fk_job_educational_qualifications_job_id;</v>
      </c>
      <c r="S46" s="19" t="str">
        <f t="shared" si="9"/>
        <v>ALTER TABLE `job_educational_qualifications` ADD CONSTRAINT `fk_job_educational_qualifications_job_id` FOREIGN KEY (`job_id`) REFERENCES `jobs` (`job_id`);</v>
      </c>
      <c r="T46" s="9"/>
      <c r="U46" s="9"/>
      <c r="V46" s="9"/>
      <c r="W46" s="9"/>
      <c r="X46" s="9"/>
      <c r="Y46" s="9"/>
      <c r="Z46" s="9"/>
    </row>
    <row r="47" spans="1:26" ht="15">
      <c r="A47" s="65" t="str">
        <f>LOOKUP(D47,'#2a_#2b_DROP_TABLE'!D:D,'#2a_#2b_DROP_TABLE'!A:A)</f>
        <v>avoid</v>
      </c>
      <c r="B47" s="53">
        <f t="shared" si="5"/>
        <v>20</v>
      </c>
      <c r="C47" s="11"/>
      <c r="D47" s="10" t="s">
        <v>823</v>
      </c>
      <c r="E47" s="11" t="s">
        <v>236</v>
      </c>
      <c r="F47" s="11"/>
      <c r="G47" s="11"/>
      <c r="H47" s="11"/>
      <c r="I47" s="11"/>
      <c r="J47" s="10" t="s">
        <v>756</v>
      </c>
      <c r="K47" s="11" t="s">
        <v>236</v>
      </c>
      <c r="L47" s="11"/>
      <c r="M47" s="11"/>
      <c r="N47" s="11"/>
      <c r="O47" s="11"/>
      <c r="P47" s="18" t="str">
        <f t="shared" si="6"/>
        <v>fk_job_skills_job_id</v>
      </c>
      <c r="Q47" s="18" t="str">
        <f t="shared" si="7"/>
        <v>fk_job_skills_job_id</v>
      </c>
      <c r="R47" s="19" t="str">
        <f t="shared" si="8"/>
        <v>ALTER TABLE job_skills DROP FOREIGN KEY fk_job_skills_job_id;</v>
      </c>
      <c r="S47" s="19" t="str">
        <f t="shared" si="9"/>
        <v>ALTER TABLE `job_skills` ADD CONSTRAINT `fk_job_skills_job_id` FOREIGN KEY (`job_id`) REFERENCES `jobs` (`job_id`);</v>
      </c>
      <c r="T47" s="9"/>
      <c r="U47" s="9"/>
      <c r="V47" s="9"/>
      <c r="W47" s="9"/>
      <c r="X47" s="9"/>
      <c r="Y47" s="9"/>
      <c r="Z47" s="9"/>
    </row>
    <row r="48" spans="1:26" ht="15">
      <c r="A48" s="65" t="str">
        <f>LOOKUP(D48,'#2a_#2b_DROP_TABLE'!D:D,'#2a_#2b_DROP_TABLE'!A:A)</f>
        <v>avoid</v>
      </c>
      <c r="B48" s="53">
        <f t="shared" si="5"/>
        <v>22</v>
      </c>
      <c r="C48" s="11"/>
      <c r="D48" s="10" t="s">
        <v>823</v>
      </c>
      <c r="E48" s="11" t="s">
        <v>128</v>
      </c>
      <c r="F48" s="11"/>
      <c r="G48" s="11"/>
      <c r="H48" s="11"/>
      <c r="I48" s="11"/>
      <c r="J48" s="10" t="s">
        <v>127</v>
      </c>
      <c r="K48" s="11" t="s">
        <v>128</v>
      </c>
      <c r="L48" s="11"/>
      <c r="M48" s="11"/>
      <c r="N48" s="11"/>
      <c r="O48" s="11"/>
      <c r="P48" s="18" t="str">
        <f t="shared" si="6"/>
        <v>fk_job_skills_skill_id</v>
      </c>
      <c r="Q48" s="18" t="str">
        <f t="shared" si="7"/>
        <v>fk_job_skills_skill_id</v>
      </c>
      <c r="R48" s="19" t="str">
        <f t="shared" si="8"/>
        <v>ALTER TABLE job_skills DROP FOREIGN KEY fk_job_skills_skill_id;</v>
      </c>
      <c r="S48" s="19" t="str">
        <f t="shared" si="9"/>
        <v>ALTER TABLE `job_skills` ADD CONSTRAINT `fk_job_skills_skill_id` FOREIGN KEY (`skill_id`) REFERENCES `skills` (`skill_id`);</v>
      </c>
      <c r="T48" s="9"/>
      <c r="U48" s="9"/>
      <c r="V48" s="9"/>
      <c r="W48" s="9"/>
      <c r="X48" s="9"/>
      <c r="Y48" s="9"/>
      <c r="Z48" s="9"/>
    </row>
    <row r="49" spans="1:26" ht="15">
      <c r="A49" s="65" t="str">
        <f>LOOKUP(D49,'#2a_#2b_DROP_TABLE'!D:D,'#2a_#2b_DROP_TABLE'!A:A)</f>
        <v>hummingbird</v>
      </c>
      <c r="B49" s="53">
        <f t="shared" si="5"/>
        <v>20</v>
      </c>
      <c r="C49" s="11"/>
      <c r="D49" s="10" t="s">
        <v>756</v>
      </c>
      <c r="E49" s="11" t="s">
        <v>812</v>
      </c>
      <c r="F49" s="11"/>
      <c r="G49" s="11"/>
      <c r="H49" s="11"/>
      <c r="I49" s="11"/>
      <c r="J49" s="10" t="s">
        <v>1061</v>
      </c>
      <c r="K49" s="11" t="s">
        <v>812</v>
      </c>
      <c r="L49" s="11"/>
      <c r="M49" s="11"/>
      <c r="N49" s="11"/>
      <c r="O49" s="11"/>
      <c r="P49" s="18" t="str">
        <f t="shared" si="6"/>
        <v>fk_jobs_checklist_id</v>
      </c>
      <c r="Q49" s="18" t="str">
        <f t="shared" si="7"/>
        <v>fk_jobs_checklist_id</v>
      </c>
      <c r="R49" s="19" t="str">
        <f t="shared" si="8"/>
        <v>ALTER TABLE jobs DROP FOREIGN KEY fk_jobs_checklist_id;</v>
      </c>
      <c r="S49" s="19" t="str">
        <f t="shared" si="9"/>
        <v>ALTER TABLE `jobs` ADD CONSTRAINT `fk_jobs_checklist_id` FOREIGN KEY (`checklist_id`) REFERENCES `skill_checklist_master` (`checklist_id`);</v>
      </c>
      <c r="T49" s="9"/>
      <c r="U49" s="9"/>
      <c r="V49" s="9"/>
      <c r="W49" s="9"/>
      <c r="X49" s="9"/>
      <c r="Y49" s="9"/>
      <c r="Z49" s="9"/>
    </row>
    <row r="50" spans="1:26" ht="15">
      <c r="A50" s="65" t="str">
        <f>LOOKUP(D50,'#2a_#2b_DROP_TABLE'!D:D,'#2a_#2b_DROP_TABLE'!A:A)</f>
        <v>hummingbird</v>
      </c>
      <c r="B50" s="53">
        <f t="shared" si="5"/>
        <v>21</v>
      </c>
      <c r="C50" s="11"/>
      <c r="D50" s="10" t="s">
        <v>756</v>
      </c>
      <c r="E50" s="11" t="s">
        <v>507</v>
      </c>
      <c r="F50" s="11"/>
      <c r="G50" s="11"/>
      <c r="H50" s="11"/>
      <c r="I50" s="11"/>
      <c r="J50" s="10" t="s">
        <v>618</v>
      </c>
      <c r="K50" s="11" t="s">
        <v>507</v>
      </c>
      <c r="L50" s="11"/>
      <c r="M50" s="11"/>
      <c r="N50" s="11"/>
      <c r="O50" s="11"/>
      <c r="P50" s="18" t="str">
        <f t="shared" si="6"/>
        <v>fk_jobs_enterprise_id</v>
      </c>
      <c r="Q50" s="18" t="str">
        <f t="shared" si="7"/>
        <v>fk_jobs_enterprise_id</v>
      </c>
      <c r="R50" s="19" t="str">
        <f t="shared" si="8"/>
        <v>ALTER TABLE jobs DROP FOREIGN KEY fk_jobs_enterprise_id;</v>
      </c>
      <c r="S50" s="19" t="str">
        <f t="shared" si="9"/>
        <v>ALTER TABLE `jobs` ADD CONSTRAINT `fk_jobs_enterprise_id` FOREIGN KEY (`enterprise_id`) REFERENCES `enterprises` (`enterprise_id`);</v>
      </c>
      <c r="T50" s="9"/>
      <c r="U50" s="9"/>
      <c r="V50" s="9"/>
      <c r="W50" s="9"/>
      <c r="X50" s="9"/>
      <c r="Y50" s="9"/>
      <c r="Z50" s="9"/>
    </row>
    <row r="51" spans="1:26" ht="15">
      <c r="A51" s="65" t="str">
        <f>LOOKUP(D51,'#2a_#2b_DROP_TABLE'!D:D,'#2a_#2b_DROP_TABLE'!A:A)</f>
        <v>hummingbird</v>
      </c>
      <c r="B51" s="53">
        <f t="shared" si="5"/>
        <v>26</v>
      </c>
      <c r="C51" s="11"/>
      <c r="D51" s="10" t="s">
        <v>756</v>
      </c>
      <c r="E51" s="11" t="s">
        <v>710</v>
      </c>
      <c r="F51" s="11"/>
      <c r="G51" s="11"/>
      <c r="H51" s="11"/>
      <c r="I51" s="11"/>
      <c r="J51" s="10" t="s">
        <v>709</v>
      </c>
      <c r="K51" s="11" t="s">
        <v>710</v>
      </c>
      <c r="L51" s="11"/>
      <c r="M51" s="11"/>
      <c r="N51" s="11"/>
      <c r="O51" s="11"/>
      <c r="P51" s="18" t="str">
        <f t="shared" si="6"/>
        <v>fk_jobs_enterprise_user_id</v>
      </c>
      <c r="Q51" s="18" t="str">
        <f t="shared" si="7"/>
        <v>fk_jobs_enterprise_user_id</v>
      </c>
      <c r="R51" s="19" t="str">
        <f t="shared" si="8"/>
        <v>ALTER TABLE jobs DROP FOREIGN KEY fk_jobs_enterprise_user_id;</v>
      </c>
      <c r="S51" s="19" t="str">
        <f t="shared" si="9"/>
        <v>ALTER TABLE `jobs` ADD CONSTRAINT `fk_jobs_enterprise_user_id` FOREIGN KEY (`enterprise_user_id`) REFERENCES `enterprise_users` (`enterprise_user_id`);</v>
      </c>
      <c r="T51" s="9"/>
      <c r="U51" s="9"/>
      <c r="V51" s="9"/>
      <c r="W51" s="9"/>
      <c r="X51" s="9"/>
      <c r="Y51" s="9"/>
      <c r="Z51" s="9"/>
    </row>
    <row r="52" spans="1:26" ht="15">
      <c r="A52" s="65" t="str">
        <f>LOOKUP(D52,'#2a_#2b_DROP_TABLE'!D:D,'#2a_#2b_DROP_TABLE'!A:A)</f>
        <v>hummingbird</v>
      </c>
      <c r="B52" s="53">
        <f t="shared" si="5"/>
        <v>25</v>
      </c>
      <c r="C52" s="11"/>
      <c r="D52" s="10" t="s">
        <v>756</v>
      </c>
      <c r="E52" s="11" t="s">
        <v>761</v>
      </c>
      <c r="F52" s="11"/>
      <c r="G52" s="11"/>
      <c r="H52" s="11"/>
      <c r="I52" s="11"/>
      <c r="J52" s="10" t="s">
        <v>618</v>
      </c>
      <c r="K52" s="11" t="s">
        <v>507</v>
      </c>
      <c r="L52" s="11"/>
      <c r="M52" s="11"/>
      <c r="N52" s="11"/>
      <c r="O52" s="11"/>
      <c r="P52" s="18" t="str">
        <f t="shared" si="6"/>
        <v>fk_jobs_msp_enterprise_id</v>
      </c>
      <c r="Q52" s="18" t="str">
        <f t="shared" si="7"/>
        <v>fk_jobs_msp_enterprise_id</v>
      </c>
      <c r="R52" s="19" t="str">
        <f t="shared" si="8"/>
        <v>ALTER TABLE jobs DROP FOREIGN KEY fk_jobs_msp_enterprise_id;</v>
      </c>
      <c r="S52" s="19" t="str">
        <f t="shared" si="9"/>
        <v>ALTER TABLE `jobs` ADD CONSTRAINT `fk_jobs_msp_enterprise_id` FOREIGN KEY (`msp_enterprise_id`) REFERENCES `enterprises` (`enterprise_id`);</v>
      </c>
      <c r="T52" s="9"/>
      <c r="U52" s="9"/>
      <c r="V52" s="9"/>
      <c r="W52" s="9"/>
      <c r="X52" s="9"/>
      <c r="Y52" s="9"/>
      <c r="Z52" s="9"/>
    </row>
    <row r="53" spans="1:26" ht="15">
      <c r="A53" s="65" t="str">
        <f>LOOKUP(D53,'#2a_#2b_DROP_TABLE'!D:D,'#2a_#2b_DROP_TABLE'!A:A)</f>
        <v>avoid</v>
      </c>
      <c r="B53" s="53">
        <f t="shared" si="5"/>
        <v>42</v>
      </c>
      <c r="C53" s="11"/>
      <c r="D53" s="10" t="s">
        <v>1163</v>
      </c>
      <c r="E53" s="11" t="s">
        <v>507</v>
      </c>
      <c r="F53" s="11"/>
      <c r="G53" s="11"/>
      <c r="H53" s="11"/>
      <c r="I53" s="11"/>
      <c r="J53" s="10" t="s">
        <v>618</v>
      </c>
      <c r="K53" s="11" t="s">
        <v>507</v>
      </c>
      <c r="L53" s="11"/>
      <c r="M53" s="11"/>
      <c r="N53" s="11"/>
      <c r="O53" s="11"/>
      <c r="P53" s="18" t="str">
        <f t="shared" si="6"/>
        <v>fk_managed_service_providers_enterprise_id</v>
      </c>
      <c r="Q53" s="18" t="str">
        <f t="shared" si="7"/>
        <v>fk_managed_service_providers_enterprise_id</v>
      </c>
      <c r="R53" s="19" t="str">
        <f t="shared" si="8"/>
        <v>ALTER TABLE managed_service_providers DROP FOREIGN KEY fk_managed_service_providers_enterprise_id;</v>
      </c>
      <c r="S53" s="19" t="str">
        <f t="shared" si="9"/>
        <v>ALTER TABLE `managed_service_providers` ADD CONSTRAINT `fk_managed_service_providers_enterprise_id` FOREIGN KEY (`enterprise_id`) REFERENCES `enterprises` (`enterprise_id`);</v>
      </c>
      <c r="T53" s="9"/>
      <c r="U53" s="9"/>
      <c r="V53" s="9"/>
      <c r="W53" s="9"/>
      <c r="X53" s="9"/>
      <c r="Y53" s="9"/>
      <c r="Z53" s="9"/>
    </row>
    <row r="54" spans="1:26" ht="15">
      <c r="A54" s="65" t="str">
        <f>LOOKUP(D54,'#2a_#2b_DROP_TABLE'!D:D,'#2a_#2b_DROP_TABLE'!A:A)</f>
        <v>avoid</v>
      </c>
      <c r="B54" s="53">
        <f t="shared" si="5"/>
        <v>46</v>
      </c>
      <c r="C54" s="11"/>
      <c r="D54" s="10" t="s">
        <v>1163</v>
      </c>
      <c r="E54" s="11" t="s">
        <v>761</v>
      </c>
      <c r="F54" s="11"/>
      <c r="G54" s="11"/>
      <c r="H54" s="11"/>
      <c r="I54" s="11"/>
      <c r="J54" s="10" t="s">
        <v>618</v>
      </c>
      <c r="K54" s="11" t="s">
        <v>507</v>
      </c>
      <c r="L54" s="11"/>
      <c r="M54" s="11"/>
      <c r="N54" s="11"/>
      <c r="O54" s="11"/>
      <c r="P54" s="18" t="str">
        <f t="shared" si="6"/>
        <v>fk_managed_service_providers_msp_enterprise_id</v>
      </c>
      <c r="Q54" s="18" t="str">
        <f t="shared" si="7"/>
        <v>fk_managed_service_providers_msp_enterprise_id</v>
      </c>
      <c r="R54" s="19" t="str">
        <f t="shared" si="8"/>
        <v>ALTER TABLE managed_service_providers DROP FOREIGN KEY fk_managed_service_providers_msp_enterprise_id;</v>
      </c>
      <c r="S54" s="19" t="str">
        <f t="shared" si="9"/>
        <v>ALTER TABLE `managed_service_providers` ADD CONSTRAINT `fk_managed_service_providers_msp_enterprise_id` FOREIGN KEY (`msp_enterprise_id`) REFERENCES `enterprises` (`enterprise_id`);</v>
      </c>
      <c r="T54" s="9"/>
      <c r="U54" s="9"/>
      <c r="V54" s="9"/>
      <c r="W54" s="9"/>
      <c r="X54" s="9"/>
      <c r="Y54" s="9"/>
      <c r="Z54" s="9"/>
    </row>
    <row r="55" spans="1:26" ht="15">
      <c r="A55" s="65" t="str">
        <f>LOOKUP(D55,'#2a_#2b_DROP_TABLE'!D:D,'#2a_#2b_DROP_TABLE'!A:A)</f>
        <v>avoid</v>
      </c>
      <c r="B55" s="53">
        <f t="shared" si="5"/>
        <v>37</v>
      </c>
      <c r="C55" s="11"/>
      <c r="D55" s="10" t="s">
        <v>749</v>
      </c>
      <c r="E55" s="11" t="s">
        <v>710</v>
      </c>
      <c r="F55" s="11"/>
      <c r="G55" s="11"/>
      <c r="H55" s="11"/>
      <c r="I55" s="11"/>
      <c r="J55" s="10" t="s">
        <v>709</v>
      </c>
      <c r="K55" s="11" t="s">
        <v>710</v>
      </c>
      <c r="L55" s="11"/>
      <c r="M55" s="11"/>
      <c r="N55" s="11"/>
      <c r="O55" s="11"/>
      <c r="P55" s="18" t="str">
        <f t="shared" si="6"/>
        <v>fk_msp_user_access_enterprise_user_id</v>
      </c>
      <c r="Q55" s="18" t="str">
        <f t="shared" si="7"/>
        <v>fk_msp_user_access_enterprise_user_id</v>
      </c>
      <c r="R55" s="19" t="str">
        <f t="shared" si="8"/>
        <v>ALTER TABLE msp_user_access DROP FOREIGN KEY fk_msp_user_access_enterprise_user_id;</v>
      </c>
      <c r="S55" s="19" t="str">
        <f t="shared" si="9"/>
        <v>ALTER TABLE `msp_user_access` ADD CONSTRAINT `fk_msp_user_access_enterprise_user_id` FOREIGN KEY (`enterprise_user_id`) REFERENCES `enterprise_users` (`enterprise_user_id`);</v>
      </c>
      <c r="T55" s="9"/>
      <c r="U55" s="9"/>
      <c r="V55" s="9"/>
      <c r="W55" s="9"/>
      <c r="X55" s="9"/>
      <c r="Y55" s="9"/>
      <c r="Z55" s="9"/>
    </row>
    <row r="56" spans="1:26" ht="15">
      <c r="A56" s="65" t="str">
        <f>LOOKUP(D56,'#2a_#2b_DROP_TABLE'!D:D,'#2a_#2b_DROP_TABLE'!A:A)</f>
        <v>avoid</v>
      </c>
      <c r="B56" s="53">
        <f t="shared" si="5"/>
        <v>32</v>
      </c>
      <c r="C56" s="11"/>
      <c r="D56" s="10" t="s">
        <v>749</v>
      </c>
      <c r="E56" s="11" t="s">
        <v>507</v>
      </c>
      <c r="F56" s="11"/>
      <c r="G56" s="11"/>
      <c r="H56" s="11"/>
      <c r="I56" s="11"/>
      <c r="J56" s="10" t="s">
        <v>618</v>
      </c>
      <c r="K56" s="11" t="s">
        <v>507</v>
      </c>
      <c r="L56" s="11"/>
      <c r="M56" s="11"/>
      <c r="N56" s="11"/>
      <c r="O56" s="11"/>
      <c r="P56" s="18" t="str">
        <f t="shared" si="6"/>
        <v>fk_msp_user_access_enterprise_id</v>
      </c>
      <c r="Q56" s="18" t="str">
        <f t="shared" si="7"/>
        <v>fk_msp_user_access_enterprise_id</v>
      </c>
      <c r="R56" s="19" t="str">
        <f t="shared" si="8"/>
        <v>ALTER TABLE msp_user_access DROP FOREIGN KEY fk_msp_user_access_enterprise_id;</v>
      </c>
      <c r="S56" s="19" t="str">
        <f t="shared" si="9"/>
        <v>ALTER TABLE `msp_user_access` ADD CONSTRAINT `fk_msp_user_access_enterprise_id` FOREIGN KEY (`enterprise_id`) REFERENCES `enterprises` (`enterprise_id`);</v>
      </c>
      <c r="T56" s="9"/>
      <c r="U56" s="9"/>
      <c r="V56" s="9"/>
      <c r="W56" s="9"/>
      <c r="X56" s="9"/>
      <c r="Y56" s="9"/>
      <c r="Z56" s="9"/>
    </row>
    <row r="57" spans="1:26" ht="15">
      <c r="A57" s="65" t="str">
        <f>LOOKUP(D57,'#2a_#2b_DROP_TABLE'!D:D,'#2a_#2b_DROP_TABLE'!A:A)</f>
        <v>hummingbird</v>
      </c>
      <c r="B57" s="53">
        <f t="shared" si="5"/>
        <v>15</v>
      </c>
      <c r="C57" s="11"/>
      <c r="D57" s="10" t="s">
        <v>241</v>
      </c>
      <c r="E57" s="11" t="s">
        <v>236</v>
      </c>
      <c r="F57" s="11"/>
      <c r="G57" s="11"/>
      <c r="H57" s="11"/>
      <c r="I57" s="11"/>
      <c r="J57" s="10" t="s">
        <v>756</v>
      </c>
      <c r="K57" s="11" t="s">
        <v>236</v>
      </c>
      <c r="L57" s="11"/>
      <c r="M57" s="11"/>
      <c r="N57" s="11"/>
      <c r="O57" s="11"/>
      <c r="P57" s="18" t="str">
        <f t="shared" si="6"/>
        <v>fk_notes_job_id</v>
      </c>
      <c r="Q57" s="18" t="str">
        <f t="shared" si="7"/>
        <v>fk_notes_job_id</v>
      </c>
      <c r="R57" s="19" t="str">
        <f t="shared" si="8"/>
        <v>ALTER TABLE notes DROP FOREIGN KEY fk_notes_job_id;</v>
      </c>
      <c r="S57" s="19" t="str">
        <f t="shared" si="9"/>
        <v>ALTER TABLE `notes` ADD CONSTRAINT `fk_notes_job_id` FOREIGN KEY (`job_id`) REFERENCES `jobs` (`job_id`);</v>
      </c>
      <c r="T57" s="9"/>
      <c r="U57" s="9"/>
      <c r="V57" s="9"/>
      <c r="W57" s="9"/>
      <c r="X57" s="9"/>
      <c r="Y57" s="9"/>
      <c r="Z57" s="9"/>
    </row>
    <row r="58" spans="1:26" ht="15">
      <c r="A58" s="65" t="str">
        <f>LOOKUP(D58,'#2a_#2b_DROP_TABLE'!D:D,'#2a_#2b_DROP_TABLE'!A:A)</f>
        <v>hummingbird</v>
      </c>
      <c r="B58" s="53">
        <f t="shared" si="5"/>
        <v>27</v>
      </c>
      <c r="C58" s="11"/>
      <c r="D58" s="10" t="s">
        <v>241</v>
      </c>
      <c r="E58" s="11" t="s">
        <v>710</v>
      </c>
      <c r="F58" s="11"/>
      <c r="G58" s="11"/>
      <c r="H58" s="11"/>
      <c r="I58" s="11"/>
      <c r="J58" s="10" t="s">
        <v>709</v>
      </c>
      <c r="K58" s="11" t="s">
        <v>710</v>
      </c>
      <c r="L58" s="11"/>
      <c r="M58" s="11"/>
      <c r="N58" s="11"/>
      <c r="O58" s="11"/>
      <c r="P58" s="18" t="str">
        <f t="shared" si="6"/>
        <v>fk_notes_enterprise_user_id</v>
      </c>
      <c r="Q58" s="18" t="str">
        <f t="shared" si="7"/>
        <v>fk_notes_enterprise_user_id</v>
      </c>
      <c r="R58" s="19" t="str">
        <f t="shared" si="8"/>
        <v>ALTER TABLE notes DROP FOREIGN KEY fk_notes_enterprise_user_id;</v>
      </c>
      <c r="S58" s="19" t="str">
        <f t="shared" si="9"/>
        <v>ALTER TABLE `notes` ADD CONSTRAINT `fk_notes_enterprise_user_id` FOREIGN KEY (`enterprise_user_id`) REFERENCES `enterprise_users` (`enterprise_user_id`);</v>
      </c>
      <c r="T58" s="9"/>
      <c r="U58" s="9"/>
      <c r="V58" s="9"/>
      <c r="W58" s="9"/>
      <c r="X58" s="9"/>
      <c r="Y58" s="9"/>
      <c r="Z58" s="9"/>
    </row>
    <row r="59" spans="1:26" ht="15">
      <c r="A59" s="65" t="str">
        <f>LOOKUP(D59,'#2a_#2b_DROP_TABLE'!D:D,'#2a_#2b_DROP_TABLE'!A:A)</f>
        <v>hummingbird</v>
      </c>
      <c r="B59" s="53">
        <f t="shared" si="5"/>
        <v>21</v>
      </c>
      <c r="C59" s="11"/>
      <c r="D59" s="10" t="s">
        <v>241</v>
      </c>
      <c r="E59" s="11" t="s">
        <v>394</v>
      </c>
      <c r="F59" s="11"/>
      <c r="G59" s="11"/>
      <c r="H59" s="11"/>
      <c r="I59" s="11"/>
      <c r="J59" s="10" t="s">
        <v>393</v>
      </c>
      <c r="K59" s="11" t="s">
        <v>394</v>
      </c>
      <c r="L59" s="11"/>
      <c r="M59" s="11"/>
      <c r="N59" s="11"/>
      <c r="O59" s="11"/>
      <c r="P59" s="18" t="str">
        <f t="shared" si="6"/>
        <v>fk_notes_candidate_id</v>
      </c>
      <c r="Q59" s="18" t="str">
        <f t="shared" si="7"/>
        <v>fk_notes_candidate_id</v>
      </c>
      <c r="R59" s="19" t="str">
        <f t="shared" si="8"/>
        <v>ALTER TABLE notes DROP FOREIGN KEY fk_notes_candidate_id;</v>
      </c>
      <c r="S59" s="19" t="str">
        <f t="shared" si="9"/>
        <v>ALTER TABLE `notes` ADD CONSTRAINT `fk_notes_candidate_id` FOREIGN KEY (`candidate_id`) REFERENCES `candidates` (`candidate_id`);</v>
      </c>
      <c r="T59" s="9"/>
      <c r="U59" s="9"/>
      <c r="V59" s="9"/>
      <c r="W59" s="9"/>
      <c r="X59" s="9"/>
      <c r="Y59" s="9"/>
      <c r="Z59" s="9"/>
    </row>
    <row r="60" spans="1:26" ht="15">
      <c r="A60" s="65" t="str">
        <f>LOOKUP(D60,'#2a_#2b_DROP_TABLE'!D:D,'#2a_#2b_DROP_TABLE'!A:A)</f>
        <v>hummingbird</v>
      </c>
      <c r="B60" s="53">
        <f t="shared" si="5"/>
        <v>29</v>
      </c>
      <c r="C60" s="11"/>
      <c r="D60" s="10" t="s">
        <v>168</v>
      </c>
      <c r="E60" s="11" t="s">
        <v>394</v>
      </c>
      <c r="F60" s="11"/>
      <c r="G60" s="11"/>
      <c r="H60" s="11"/>
      <c r="I60" s="11"/>
      <c r="J60" s="10" t="s">
        <v>393</v>
      </c>
      <c r="K60" s="11" t="s">
        <v>394</v>
      </c>
      <c r="L60" s="11"/>
      <c r="M60" s="11"/>
      <c r="N60" s="11"/>
      <c r="O60" s="11"/>
      <c r="P60" s="18" t="str">
        <f t="shared" si="6"/>
        <v>fk_notifications_candidate_id</v>
      </c>
      <c r="Q60" s="18" t="str">
        <f t="shared" si="7"/>
        <v>fk_notifications_candidate_id</v>
      </c>
      <c r="R60" s="19" t="str">
        <f t="shared" si="8"/>
        <v>ALTER TABLE notifications DROP FOREIGN KEY fk_notifications_candidate_id;</v>
      </c>
      <c r="S60" s="19" t="str">
        <f t="shared" si="9"/>
        <v>ALTER TABLE `notifications` ADD CONSTRAINT `fk_notifications_candidate_id` FOREIGN KEY (`candidate_id`) REFERENCES `candidates` (`candidate_id`);</v>
      </c>
      <c r="T60" s="9"/>
      <c r="U60" s="9"/>
      <c r="V60" s="9"/>
      <c r="W60" s="9"/>
      <c r="X60" s="9"/>
      <c r="Y60" s="9"/>
      <c r="Z60" s="9"/>
    </row>
    <row r="61" spans="1:26" ht="15">
      <c r="A61" s="65" t="str">
        <f>LOOKUP(D61,'#2a_#2b_DROP_TABLE'!D:D,'#2a_#2b_DROP_TABLE'!A:A)</f>
        <v>hummingbird</v>
      </c>
      <c r="B61" s="53">
        <f t="shared" si="5"/>
        <v>30</v>
      </c>
      <c r="C61" s="11"/>
      <c r="D61" s="10" t="s">
        <v>168</v>
      </c>
      <c r="E61" s="11" t="s">
        <v>507</v>
      </c>
      <c r="F61" s="11"/>
      <c r="G61" s="11"/>
      <c r="H61" s="11"/>
      <c r="I61" s="11"/>
      <c r="J61" s="10" t="s">
        <v>618</v>
      </c>
      <c r="K61" s="11" t="s">
        <v>507</v>
      </c>
      <c r="L61" s="11"/>
      <c r="M61" s="11"/>
      <c r="N61" s="11"/>
      <c r="O61" s="11"/>
      <c r="P61" s="18" t="str">
        <f t="shared" si="6"/>
        <v>fk_notifications_enterprise_id</v>
      </c>
      <c r="Q61" s="18" t="str">
        <f t="shared" si="7"/>
        <v>fk_notifications_enterprise_id</v>
      </c>
      <c r="R61" s="19" t="str">
        <f t="shared" si="8"/>
        <v>ALTER TABLE notifications DROP FOREIGN KEY fk_notifications_enterprise_id;</v>
      </c>
      <c r="S61" s="19" t="str">
        <f t="shared" si="9"/>
        <v>ALTER TABLE `notifications` ADD CONSTRAINT `fk_notifications_enterprise_id` FOREIGN KEY (`enterprise_id`) REFERENCES `enterprises` (`enterprise_id`);</v>
      </c>
      <c r="T61" s="9"/>
      <c r="U61" s="9"/>
      <c r="V61" s="9"/>
      <c r="W61" s="9"/>
      <c r="X61" s="9"/>
      <c r="Y61" s="9"/>
      <c r="Z61" s="9"/>
    </row>
    <row r="62" spans="1:26" ht="15">
      <c r="A62" s="65" t="str">
        <f>LOOKUP(D62,'#2a_#2b_DROP_TABLE'!D:D,'#2a_#2b_DROP_TABLE'!A:A)</f>
        <v>avoid</v>
      </c>
      <c r="B62" s="53">
        <f t="shared" si="5"/>
        <v>27</v>
      </c>
      <c r="C62" s="11"/>
      <c r="D62" s="10" t="s">
        <v>1194</v>
      </c>
      <c r="E62" s="11" t="s">
        <v>1183</v>
      </c>
      <c r="F62" s="11"/>
      <c r="G62" s="11"/>
      <c r="H62" s="11"/>
      <c r="I62" s="11"/>
      <c r="J62" s="10" t="s">
        <v>1182</v>
      </c>
      <c r="K62" s="11" t="s">
        <v>1183</v>
      </c>
      <c r="L62" s="11"/>
      <c r="M62" s="11"/>
      <c r="N62" s="11"/>
      <c r="O62" s="11"/>
      <c r="P62" s="18" t="str">
        <f t="shared" si="6"/>
        <v>fk_pulse_responses_pulse_id</v>
      </c>
      <c r="Q62" s="18" t="str">
        <f t="shared" si="7"/>
        <v>fk_pulse_responses_pulse_id</v>
      </c>
      <c r="R62" s="19" t="str">
        <f t="shared" si="8"/>
        <v>ALTER TABLE pulse_responses DROP FOREIGN KEY fk_pulse_responses_pulse_id;</v>
      </c>
      <c r="S62" s="19" t="str">
        <f t="shared" si="9"/>
        <v>ALTER TABLE `pulse_responses` ADD CONSTRAINT `fk_pulse_responses_pulse_id` FOREIGN KEY (`pulse_id`) REFERENCES `pulses` (`pulse_id`);</v>
      </c>
      <c r="T62" s="9"/>
      <c r="U62" s="9"/>
      <c r="V62" s="9"/>
      <c r="W62" s="9"/>
      <c r="X62" s="9"/>
      <c r="Y62" s="9"/>
      <c r="Z62" s="9"/>
    </row>
    <row r="63" spans="1:26" ht="15">
      <c r="A63" s="65" t="str">
        <f>LOOKUP(D63,'#2a_#2b_DROP_TABLE'!D:D,'#2a_#2b_DROP_TABLE'!A:A)</f>
        <v>avoid</v>
      </c>
      <c r="B63" s="53">
        <f t="shared" si="5"/>
        <v>25</v>
      </c>
      <c r="C63" s="11"/>
      <c r="D63" s="10" t="s">
        <v>1194</v>
      </c>
      <c r="E63" s="11" t="s">
        <v>236</v>
      </c>
      <c r="F63" s="11"/>
      <c r="G63" s="11"/>
      <c r="H63" s="11"/>
      <c r="I63" s="11"/>
      <c r="J63" s="10" t="s">
        <v>756</v>
      </c>
      <c r="K63" s="11" t="s">
        <v>236</v>
      </c>
      <c r="L63" s="11"/>
      <c r="M63" s="11"/>
      <c r="N63" s="11"/>
      <c r="O63" s="11"/>
      <c r="P63" s="18" t="str">
        <f t="shared" si="6"/>
        <v>fk_pulse_responses_job_id</v>
      </c>
      <c r="Q63" s="18" t="str">
        <f t="shared" si="7"/>
        <v>fk_pulse_responses_job_id</v>
      </c>
      <c r="R63" s="19" t="str">
        <f t="shared" si="8"/>
        <v>ALTER TABLE pulse_responses DROP FOREIGN KEY fk_pulse_responses_job_id;</v>
      </c>
      <c r="S63" s="19" t="str">
        <f t="shared" si="9"/>
        <v>ALTER TABLE `pulse_responses` ADD CONSTRAINT `fk_pulse_responses_job_id` FOREIGN KEY (`job_id`) REFERENCES `jobs` (`job_id`);</v>
      </c>
      <c r="T63" s="9"/>
      <c r="U63" s="9"/>
      <c r="V63" s="9"/>
      <c r="W63" s="9"/>
      <c r="X63" s="9"/>
      <c r="Y63" s="9"/>
      <c r="Z63" s="9"/>
    </row>
    <row r="64" spans="1:26" ht="15">
      <c r="A64" s="65" t="str">
        <f>LOOKUP(D64,'#2a_#2b_DROP_TABLE'!D:D,'#2a_#2b_DROP_TABLE'!A:A)</f>
        <v>avoid</v>
      </c>
      <c r="B64" s="53">
        <f t="shared" si="5"/>
        <v>31</v>
      </c>
      <c r="C64" s="11"/>
      <c r="D64" s="10" t="s">
        <v>1194</v>
      </c>
      <c r="E64" s="11" t="s">
        <v>394</v>
      </c>
      <c r="F64" s="11"/>
      <c r="G64" s="11"/>
      <c r="H64" s="11"/>
      <c r="I64" s="11"/>
      <c r="J64" s="10" t="s">
        <v>393</v>
      </c>
      <c r="K64" s="11" t="s">
        <v>394</v>
      </c>
      <c r="L64" s="11"/>
      <c r="M64" s="11"/>
      <c r="N64" s="11"/>
      <c r="O64" s="11"/>
      <c r="P64" s="18" t="str">
        <f t="shared" si="6"/>
        <v>fk_pulse_responses_candidate_id</v>
      </c>
      <c r="Q64" s="18" t="str">
        <f t="shared" si="7"/>
        <v>fk_pulse_responses_candidate_id</v>
      </c>
      <c r="R64" s="19" t="str">
        <f t="shared" si="8"/>
        <v>ALTER TABLE pulse_responses DROP FOREIGN KEY fk_pulse_responses_candidate_id;</v>
      </c>
      <c r="S64" s="19" t="str">
        <f t="shared" si="9"/>
        <v>ALTER TABLE `pulse_responses` ADD CONSTRAINT `fk_pulse_responses_candidate_id` FOREIGN KEY (`candidate_id`) REFERENCES `candidates` (`candidate_id`);</v>
      </c>
      <c r="T64" s="9"/>
      <c r="U64" s="9"/>
      <c r="V64" s="9"/>
      <c r="W64" s="9"/>
      <c r="X64" s="9"/>
      <c r="Y64" s="9"/>
      <c r="Z64" s="9"/>
    </row>
    <row r="65" spans="1:26" ht="15">
      <c r="A65" s="65" t="str">
        <f>LOOKUP(D65,'#2a_#2b_DROP_TABLE'!D:D,'#2a_#2b_DROP_TABLE'!A:A)</f>
        <v>avoid</v>
      </c>
      <c r="B65" s="53">
        <f t="shared" ref="B65:B78" si="10">LEN(P65)</f>
        <v>50</v>
      </c>
      <c r="C65" s="11"/>
      <c r="D65" s="10" t="s">
        <v>1374</v>
      </c>
      <c r="E65" s="11" t="s">
        <v>125</v>
      </c>
      <c r="F65" s="11"/>
      <c r="G65" s="11"/>
      <c r="H65" s="11"/>
      <c r="I65" s="11"/>
      <c r="J65" s="10" t="s">
        <v>1369</v>
      </c>
      <c r="K65" s="11" t="s">
        <v>125</v>
      </c>
      <c r="L65" s="11"/>
      <c r="M65" s="11"/>
      <c r="N65" s="11"/>
      <c r="O65" s="11"/>
      <c r="P65" s="18" t="str">
        <f t="shared" ref="P65:P78" si="11">"fk_"&amp;D65&amp;"_"&amp;E65&amp;IF(F65="","","_"&amp;F65)&amp;IF(G65="","","_"&amp;G65)&amp;IF(H65="","","_"&amp;H65)&amp;IF(I65="","","_"&amp;I65)</f>
        <v>fk_screening_question_template_details_template_id</v>
      </c>
      <c r="Q65" s="18" t="str">
        <f t="shared" ref="Q65:Q78" si="12">IF(B65&gt;64,C65,P65)</f>
        <v>fk_screening_question_template_details_template_id</v>
      </c>
      <c r="R65" s="19" t="str">
        <f t="shared" ref="R65:R78" si="13">"ALTER TABLE " &amp; D65 &amp; " DROP FOREIGN KEY " &amp; Q65&amp; ";"</f>
        <v>ALTER TABLE screening_question_template_details DROP FOREIGN KEY fk_screening_question_template_details_template_id;</v>
      </c>
      <c r="S65" s="19" t="str">
        <f t="shared" ref="S65:S78" si="14">"ALTER TABLE `"&amp;D65&amp;"` ADD CONSTRAINT `"&amp;Q65&amp;"` FOREIGN KEY (`"&amp;E65&amp;"`"&amp;IF(F65="","",", `"&amp;F65&amp;"`")&amp;IF(G65="","",", `"&amp;G65&amp;"`")&amp;IF(H65="","",", `"&amp;H65&amp;"`")&amp;IF(I65="","",", `"&amp;I65&amp;"`")&amp;") REFERENCES `"&amp;J65&amp;"` (`"&amp;K65&amp;"`"&amp;IF(L65="","",", `"&amp;L65&amp;"`")&amp;IF(M65="","",", `"&amp;M65&amp;"`")&amp;IF(N65="","",", `"&amp;N65&amp;"`")&amp;IF(O65="","",", `"&amp;O65&amp;"`")&amp;");"</f>
        <v>ALTER TABLE `screening_question_template_details` ADD CONSTRAINT `fk_screening_question_template_details_template_id` FOREIGN KEY (`template_id`) REFERENCES `screening_question_templates` (`template_id`);</v>
      </c>
      <c r="T65" s="9"/>
      <c r="U65" s="9"/>
      <c r="V65" s="9"/>
      <c r="W65" s="9"/>
      <c r="X65" s="9"/>
      <c r="Y65" s="9"/>
      <c r="Z65" s="9"/>
    </row>
    <row r="66" spans="1:26" ht="15">
      <c r="A66" s="65" t="str">
        <f>LOOKUP(D66,'#2a_#2b_DROP_TABLE'!D:D,'#2a_#2b_DROP_TABLE'!A:A)</f>
        <v>avoid</v>
      </c>
      <c r="B66" s="53">
        <f t="shared" si="10"/>
        <v>45</v>
      </c>
      <c r="C66" s="11"/>
      <c r="D66" s="10" t="s">
        <v>1369</v>
      </c>
      <c r="E66" s="11" t="s">
        <v>507</v>
      </c>
      <c r="F66" s="11"/>
      <c r="G66" s="11"/>
      <c r="H66" s="11"/>
      <c r="I66" s="11"/>
      <c r="J66" s="10" t="s">
        <v>618</v>
      </c>
      <c r="K66" s="11" t="s">
        <v>507</v>
      </c>
      <c r="L66" s="11"/>
      <c r="M66" s="11"/>
      <c r="N66" s="11"/>
      <c r="O66" s="11"/>
      <c r="P66" s="18" t="str">
        <f t="shared" si="11"/>
        <v>fk_screening_question_templates_enterprise_id</v>
      </c>
      <c r="Q66" s="18" t="str">
        <f t="shared" si="12"/>
        <v>fk_screening_question_templates_enterprise_id</v>
      </c>
      <c r="R66" s="19" t="str">
        <f t="shared" si="13"/>
        <v>ALTER TABLE screening_question_templates DROP FOREIGN KEY fk_screening_question_templates_enterprise_id;</v>
      </c>
      <c r="S66" s="19" t="str">
        <f t="shared" si="14"/>
        <v>ALTER TABLE `screening_question_templates` ADD CONSTRAINT `fk_screening_question_templates_enterprise_id` FOREIGN KEY (`enterprise_id`) REFERENCES `enterprises` (`enterprise_id`);</v>
      </c>
      <c r="T66" s="9"/>
      <c r="U66" s="9"/>
      <c r="V66" s="9"/>
      <c r="W66" s="9"/>
      <c r="X66" s="9"/>
      <c r="Y66" s="9"/>
      <c r="Z66" s="9"/>
    </row>
    <row r="67" spans="1:26" ht="15">
      <c r="A67" s="65" t="str">
        <f>LOOKUP(D67,'#2a_#2b_DROP_TABLE'!D:D,'#2a_#2b_DROP_TABLE'!A:A)</f>
        <v>hummingbird</v>
      </c>
      <c r="B67" s="53">
        <f t="shared" si="10"/>
        <v>37</v>
      </c>
      <c r="C67" s="11"/>
      <c r="D67" s="10" t="s">
        <v>1061</v>
      </c>
      <c r="E67" s="11" t="s">
        <v>598</v>
      </c>
      <c r="F67" s="11"/>
      <c r="G67" s="11"/>
      <c r="H67" s="11"/>
      <c r="I67" s="11"/>
      <c r="J67" s="10" t="s">
        <v>597</v>
      </c>
      <c r="K67" s="11" t="s">
        <v>598</v>
      </c>
      <c r="L67" s="11"/>
      <c r="M67" s="11"/>
      <c r="N67" s="11"/>
      <c r="O67" s="11"/>
      <c r="P67" s="18" t="str">
        <f t="shared" si="11"/>
        <v>fk_skill_checklist_master_category_id</v>
      </c>
      <c r="Q67" s="18" t="str">
        <f t="shared" si="12"/>
        <v>fk_skill_checklist_master_category_id</v>
      </c>
      <c r="R67" s="19" t="str">
        <f t="shared" si="13"/>
        <v>ALTER TABLE skill_checklist_master DROP FOREIGN KEY fk_skill_checklist_master_category_id;</v>
      </c>
      <c r="S67" s="19" t="str">
        <f t="shared" si="14"/>
        <v>ALTER TABLE `skill_checklist_master` ADD CONSTRAINT `fk_skill_checklist_master_category_id` FOREIGN KEY (`category_id`) REFERENCES `skill_categories` (`category_id`);</v>
      </c>
      <c r="T67" s="9"/>
      <c r="U67" s="9"/>
      <c r="V67" s="9"/>
      <c r="W67" s="9"/>
      <c r="X67" s="9"/>
      <c r="Y67" s="9"/>
      <c r="Z67" s="9"/>
    </row>
    <row r="68" spans="1:26" ht="15">
      <c r="A68" s="65" t="str">
        <f>LOOKUP(D68,'#2a_#2b_DROP_TABLE'!D:D,'#2a_#2b_DROP_TABLE'!A:A)</f>
        <v>hummingbird</v>
      </c>
      <c r="B68" s="53">
        <f t="shared" si="10"/>
        <v>34</v>
      </c>
      <c r="C68" s="11"/>
      <c r="D68" s="10" t="s">
        <v>606</v>
      </c>
      <c r="E68" s="11" t="s">
        <v>598</v>
      </c>
      <c r="F68" s="11"/>
      <c r="G68" s="11"/>
      <c r="H68" s="11"/>
      <c r="I68" s="11"/>
      <c r="J68" s="10" t="s">
        <v>597</v>
      </c>
      <c r="K68" s="11" t="s">
        <v>598</v>
      </c>
      <c r="L68" s="11"/>
      <c r="M68" s="11"/>
      <c r="N68" s="11"/>
      <c r="O68" s="11"/>
      <c r="P68" s="18" t="str">
        <f t="shared" si="11"/>
        <v>fk_skill_subcategories_category_id</v>
      </c>
      <c r="Q68" s="18" t="str">
        <f t="shared" si="12"/>
        <v>fk_skill_subcategories_category_id</v>
      </c>
      <c r="R68" s="19" t="str">
        <f t="shared" si="13"/>
        <v>ALTER TABLE skill_subcategories DROP FOREIGN KEY fk_skill_subcategories_category_id;</v>
      </c>
      <c r="S68" s="19" t="str">
        <f t="shared" si="14"/>
        <v>ALTER TABLE `skill_subcategories` ADD CONSTRAINT `fk_skill_subcategories_category_id` FOREIGN KEY (`category_id`) REFERENCES `skill_categories` (`category_id`);</v>
      </c>
      <c r="T68" s="9"/>
      <c r="U68" s="9"/>
      <c r="V68" s="9"/>
      <c r="W68" s="9"/>
      <c r="X68" s="9"/>
      <c r="Y68" s="9"/>
      <c r="Z68" s="9"/>
    </row>
    <row r="69" spans="1:26" ht="15">
      <c r="A69" s="65" t="str">
        <f>LOOKUP(D69,'#2a_#2b_DROP_TABLE'!D:D,'#2a_#2b_DROP_TABLE'!A:A)</f>
        <v>hummingbird</v>
      </c>
      <c r="B69" s="53">
        <f t="shared" si="10"/>
        <v>24</v>
      </c>
      <c r="C69" s="11"/>
      <c r="D69" s="10" t="s">
        <v>127</v>
      </c>
      <c r="E69" s="11" t="s">
        <v>607</v>
      </c>
      <c r="F69" s="11"/>
      <c r="G69" s="11"/>
      <c r="H69" s="11"/>
      <c r="I69" s="11"/>
      <c r="J69" s="10" t="s">
        <v>606</v>
      </c>
      <c r="K69" s="11" t="s">
        <v>607</v>
      </c>
      <c r="L69" s="11"/>
      <c r="M69" s="11"/>
      <c r="N69" s="11"/>
      <c r="O69" s="11"/>
      <c r="P69" s="18" t="str">
        <f t="shared" si="11"/>
        <v>fk_skills_subcategory_id</v>
      </c>
      <c r="Q69" s="18" t="str">
        <f t="shared" si="12"/>
        <v>fk_skills_subcategory_id</v>
      </c>
      <c r="R69" s="19" t="str">
        <f t="shared" si="13"/>
        <v>ALTER TABLE skills DROP FOREIGN KEY fk_skills_subcategory_id;</v>
      </c>
      <c r="S69" s="19" t="str">
        <f t="shared" si="14"/>
        <v>ALTER TABLE `skills` ADD CONSTRAINT `fk_skills_subcategory_id` FOREIGN KEY (`subcategory_id`) REFERENCES `skill_subcategories` (`subcategory_id`);</v>
      </c>
      <c r="T69" s="9"/>
      <c r="U69" s="9"/>
      <c r="V69" s="9"/>
      <c r="W69" s="9"/>
      <c r="X69" s="9"/>
      <c r="Y69" s="9"/>
      <c r="Z69" s="9"/>
    </row>
    <row r="70" spans="1:26" ht="15">
      <c r="A70" s="65" t="str">
        <f>LOOKUP(D70,'#2a_#2b_DROP_TABLE'!D:D,'#2a_#2b_DROP_TABLE'!A:A)</f>
        <v>hummingbird</v>
      </c>
      <c r="B70" s="53">
        <f t="shared" si="10"/>
        <v>25</v>
      </c>
      <c r="C70" s="11"/>
      <c r="D70" s="10" t="s">
        <v>127</v>
      </c>
      <c r="E70" s="11" t="s">
        <v>615</v>
      </c>
      <c r="F70" s="11"/>
      <c r="G70" s="11"/>
      <c r="H70" s="11"/>
      <c r="I70" s="11"/>
      <c r="J70" s="10" t="s">
        <v>127</v>
      </c>
      <c r="K70" s="11" t="s">
        <v>128</v>
      </c>
      <c r="L70" s="11"/>
      <c r="M70" s="11"/>
      <c r="N70" s="11"/>
      <c r="O70" s="11"/>
      <c r="P70" s="18" t="str">
        <f t="shared" si="11"/>
        <v>fk_skills_parent_skill_id</v>
      </c>
      <c r="Q70" s="18" t="str">
        <f t="shared" si="12"/>
        <v>fk_skills_parent_skill_id</v>
      </c>
      <c r="R70" s="19" t="str">
        <f t="shared" si="13"/>
        <v>ALTER TABLE skills DROP FOREIGN KEY fk_skills_parent_skill_id;</v>
      </c>
      <c r="S70" s="19" t="str">
        <f t="shared" si="14"/>
        <v>ALTER TABLE `skills` ADD CONSTRAINT `fk_skills_parent_skill_id` FOREIGN KEY (`parent_skill_id`) REFERENCES `skills` (`skill_id`);</v>
      </c>
      <c r="T70" s="9"/>
      <c r="U70" s="9"/>
      <c r="V70" s="9"/>
      <c r="W70" s="9"/>
      <c r="X70" s="9"/>
      <c r="Y70" s="9"/>
      <c r="Z70" s="9"/>
    </row>
    <row r="71" spans="1:26" ht="15">
      <c r="A71" s="65" t="str">
        <f>LOOKUP(D71,'#2a_#2b_DROP_TABLE'!D:D,'#2a_#2b_DROP_TABLE'!A:A)</f>
        <v>hummingbird</v>
      </c>
      <c r="B71" s="53">
        <f t="shared" si="10"/>
        <v>40</v>
      </c>
      <c r="C71" s="11"/>
      <c r="D71" s="10" t="s">
        <v>1137</v>
      </c>
      <c r="E71" s="11" t="s">
        <v>1123</v>
      </c>
      <c r="F71" s="11"/>
      <c r="G71" s="11"/>
      <c r="H71" s="11"/>
      <c r="I71" s="11"/>
      <c r="J71" s="10" t="s">
        <v>1122</v>
      </c>
      <c r="K71" s="11" t="s">
        <v>1123</v>
      </c>
      <c r="L71" s="11"/>
      <c r="M71" s="11"/>
      <c r="N71" s="11"/>
      <c r="O71" s="11"/>
      <c r="P71" s="18" t="str">
        <f t="shared" si="11"/>
        <v>fk_talent_pool_candidates_talent_pool_id</v>
      </c>
      <c r="Q71" s="18" t="str">
        <f t="shared" si="12"/>
        <v>fk_talent_pool_candidates_talent_pool_id</v>
      </c>
      <c r="R71" s="19" t="str">
        <f t="shared" si="13"/>
        <v>ALTER TABLE talent_pool_candidates DROP FOREIGN KEY fk_talent_pool_candidates_talent_pool_id;</v>
      </c>
      <c r="S71" s="19" t="str">
        <f t="shared" si="14"/>
        <v>ALTER TABLE `talent_pool_candidates` ADD CONSTRAINT `fk_talent_pool_candidates_talent_pool_id` FOREIGN KEY (`talent_pool_id`) REFERENCES `talent_pools` (`talent_pool_id`);</v>
      </c>
      <c r="T71" s="9"/>
      <c r="U71" s="9"/>
      <c r="V71" s="9"/>
      <c r="W71" s="9"/>
      <c r="X71" s="9"/>
      <c r="Y71" s="9"/>
      <c r="Z71" s="9"/>
    </row>
    <row r="72" spans="1:26" ht="15">
      <c r="A72" s="65" t="str">
        <f>LOOKUP(D72,'#2a_#2b_DROP_TABLE'!D:D,'#2a_#2b_DROP_TABLE'!A:A)</f>
        <v>hummingbird</v>
      </c>
      <c r="B72" s="53">
        <f t="shared" si="10"/>
        <v>38</v>
      </c>
      <c r="C72" s="11"/>
      <c r="D72" s="10" t="s">
        <v>1137</v>
      </c>
      <c r="E72" s="11" t="s">
        <v>394</v>
      </c>
      <c r="F72" s="11"/>
      <c r="G72" s="11"/>
      <c r="H72" s="11"/>
      <c r="I72" s="11"/>
      <c r="J72" s="10" t="s">
        <v>393</v>
      </c>
      <c r="K72" s="11" t="s">
        <v>394</v>
      </c>
      <c r="L72" s="11"/>
      <c r="M72" s="11"/>
      <c r="N72" s="11"/>
      <c r="O72" s="11"/>
      <c r="P72" s="18" t="str">
        <f t="shared" si="11"/>
        <v>fk_talent_pool_candidates_candidate_id</v>
      </c>
      <c r="Q72" s="18" t="str">
        <f t="shared" si="12"/>
        <v>fk_talent_pool_candidates_candidate_id</v>
      </c>
      <c r="R72" s="19" t="str">
        <f t="shared" si="13"/>
        <v>ALTER TABLE talent_pool_candidates DROP FOREIGN KEY fk_talent_pool_candidates_candidate_id;</v>
      </c>
      <c r="S72" s="19" t="str">
        <f t="shared" si="14"/>
        <v>ALTER TABLE `talent_pool_candidates` ADD CONSTRAINT `fk_talent_pool_candidates_candidate_id` FOREIGN KEY (`candidate_id`) REFERENCES `candidates` (`candidate_id`);</v>
      </c>
      <c r="T72" s="9"/>
      <c r="U72" s="9"/>
      <c r="V72" s="9"/>
      <c r="W72" s="9"/>
      <c r="X72" s="9"/>
      <c r="Y72" s="9"/>
      <c r="Z72" s="9"/>
    </row>
    <row r="73" spans="1:26" ht="15">
      <c r="A73" s="65" t="str">
        <f>LOOKUP(D73,'#2a_#2b_DROP_TABLE'!D:D,'#2a_#2b_DROP_TABLE'!A:A)</f>
        <v>hummingbird</v>
      </c>
      <c r="B73" s="53">
        <f t="shared" si="10"/>
        <v>29</v>
      </c>
      <c r="C73" s="11"/>
      <c r="D73" s="10" t="s">
        <v>1122</v>
      </c>
      <c r="E73" s="11" t="s">
        <v>507</v>
      </c>
      <c r="F73" s="11"/>
      <c r="G73" s="11"/>
      <c r="H73" s="11"/>
      <c r="I73" s="11"/>
      <c r="J73" s="10" t="s">
        <v>618</v>
      </c>
      <c r="K73" s="11" t="s">
        <v>507</v>
      </c>
      <c r="L73" s="11"/>
      <c r="M73" s="11"/>
      <c r="N73" s="11"/>
      <c r="O73" s="11"/>
      <c r="P73" s="18" t="str">
        <f t="shared" si="11"/>
        <v>fk_talent_pools_enterprise_id</v>
      </c>
      <c r="Q73" s="18" t="str">
        <f t="shared" si="12"/>
        <v>fk_talent_pools_enterprise_id</v>
      </c>
      <c r="R73" s="19" t="str">
        <f t="shared" si="13"/>
        <v>ALTER TABLE talent_pools DROP FOREIGN KEY fk_talent_pools_enterprise_id;</v>
      </c>
      <c r="S73" s="19" t="str">
        <f t="shared" si="14"/>
        <v>ALTER TABLE `talent_pools` ADD CONSTRAINT `fk_talent_pools_enterprise_id` FOREIGN KEY (`enterprise_id`) REFERENCES `enterprises` (`enterprise_id`);</v>
      </c>
      <c r="T73" s="9"/>
      <c r="U73" s="9"/>
      <c r="V73" s="9"/>
      <c r="W73" s="9"/>
      <c r="X73" s="9"/>
      <c r="Y73" s="9"/>
      <c r="Z73" s="9"/>
    </row>
    <row r="74" spans="1:26" ht="15">
      <c r="A74" s="65" t="str">
        <f>LOOKUP(D74,'#2a_#2b_DROP_TABLE'!D:D,'#2a_#2b_DROP_TABLE'!A:A)</f>
        <v>hummingbird</v>
      </c>
      <c r="B74" s="53">
        <f t="shared" si="10"/>
        <v>33</v>
      </c>
      <c r="C74" s="11"/>
      <c r="D74" s="10" t="s">
        <v>1122</v>
      </c>
      <c r="E74" s="11" t="s">
        <v>761</v>
      </c>
      <c r="F74" s="11"/>
      <c r="G74" s="11"/>
      <c r="H74" s="11"/>
      <c r="I74" s="11"/>
      <c r="J74" s="10" t="s">
        <v>618</v>
      </c>
      <c r="K74" s="11" t="s">
        <v>507</v>
      </c>
      <c r="L74" s="11"/>
      <c r="M74" s="11"/>
      <c r="N74" s="11"/>
      <c r="O74" s="11"/>
      <c r="P74" s="18" t="str">
        <f t="shared" si="11"/>
        <v>fk_talent_pools_msp_enterprise_id</v>
      </c>
      <c r="Q74" s="18" t="str">
        <f t="shared" si="12"/>
        <v>fk_talent_pools_msp_enterprise_id</v>
      </c>
      <c r="R74" s="19" t="str">
        <f t="shared" si="13"/>
        <v>ALTER TABLE talent_pools DROP FOREIGN KEY fk_talent_pools_msp_enterprise_id;</v>
      </c>
      <c r="S74" s="19" t="str">
        <f t="shared" si="14"/>
        <v>ALTER TABLE `talent_pools` ADD CONSTRAINT `fk_talent_pools_msp_enterprise_id` FOREIGN KEY (`msp_enterprise_id`) REFERENCES `enterprises` (`enterprise_id`);</v>
      </c>
      <c r="T74" s="9"/>
      <c r="U74" s="9"/>
      <c r="V74" s="9"/>
      <c r="W74" s="9"/>
      <c r="X74" s="9"/>
      <c r="Y74" s="9"/>
      <c r="Z74" s="9"/>
    </row>
    <row r="75" spans="1:26" ht="15">
      <c r="A75" s="65" t="str">
        <f>LOOKUP(D75,'#2a_#2b_DROP_TABLE'!D:D,'#2a_#2b_DROP_TABLE'!A:A)</f>
        <v>hummingbird</v>
      </c>
      <c r="B75" s="53">
        <f t="shared" si="10"/>
        <v>29</v>
      </c>
      <c r="C75" s="11"/>
      <c r="D75" s="10" t="s">
        <v>227</v>
      </c>
      <c r="E75" s="11" t="s">
        <v>507</v>
      </c>
      <c r="F75" s="11"/>
      <c r="G75" s="11"/>
      <c r="H75" s="11"/>
      <c r="I75" s="11"/>
      <c r="J75" s="10" t="s">
        <v>618</v>
      </c>
      <c r="K75" s="11" t="s">
        <v>507</v>
      </c>
      <c r="L75" s="11"/>
      <c r="M75" s="11"/>
      <c r="N75" s="11"/>
      <c r="O75" s="11"/>
      <c r="P75" s="18" t="str">
        <f t="shared" si="11"/>
        <v>fk_touch_points_enterprise_id</v>
      </c>
      <c r="Q75" s="18" t="str">
        <f t="shared" si="12"/>
        <v>fk_touch_points_enterprise_id</v>
      </c>
      <c r="R75" s="19" t="str">
        <f t="shared" si="13"/>
        <v>ALTER TABLE touch_points DROP FOREIGN KEY fk_touch_points_enterprise_id;</v>
      </c>
      <c r="S75" s="19" t="str">
        <f t="shared" si="14"/>
        <v>ALTER TABLE `touch_points` ADD CONSTRAINT `fk_touch_points_enterprise_id` FOREIGN KEY (`enterprise_id`) REFERENCES `enterprises` (`enterprise_id`);</v>
      </c>
      <c r="T75" s="9"/>
      <c r="U75" s="9"/>
      <c r="V75" s="9"/>
      <c r="W75" s="9"/>
      <c r="X75" s="9"/>
      <c r="Y75" s="9"/>
      <c r="Z75" s="9"/>
    </row>
    <row r="76" spans="1:26" ht="15">
      <c r="A76" s="65" t="str">
        <f>LOOKUP(D76,'#2a_#2b_DROP_TABLE'!D:D,'#2a_#2b_DROP_TABLE'!A:A)</f>
        <v>avoid</v>
      </c>
      <c r="B76" s="53">
        <f t="shared" si="10"/>
        <v>27</v>
      </c>
      <c r="C76" s="11"/>
      <c r="D76" s="10" t="s">
        <v>1222</v>
      </c>
      <c r="E76" s="11" t="s">
        <v>1213</v>
      </c>
      <c r="F76" s="11"/>
      <c r="G76" s="11"/>
      <c r="H76" s="11"/>
      <c r="I76" s="11"/>
      <c r="J76" s="10" t="s">
        <v>1212</v>
      </c>
      <c r="K76" s="11" t="s">
        <v>1213</v>
      </c>
      <c r="L76" s="11"/>
      <c r="M76" s="11"/>
      <c r="N76" s="11"/>
      <c r="O76" s="11"/>
      <c r="P76" s="18" t="str">
        <f t="shared" si="11"/>
        <v>fk_vital_responses_vital_id</v>
      </c>
      <c r="Q76" s="18" t="str">
        <f t="shared" si="12"/>
        <v>fk_vital_responses_vital_id</v>
      </c>
      <c r="R76" s="19" t="str">
        <f t="shared" si="13"/>
        <v>ALTER TABLE vital_responses DROP FOREIGN KEY fk_vital_responses_vital_id;</v>
      </c>
      <c r="S76" s="19" t="str">
        <f t="shared" si="14"/>
        <v>ALTER TABLE `vital_responses` ADD CONSTRAINT `fk_vital_responses_vital_id` FOREIGN KEY (`vital_id`) REFERENCES `vitals` (`vital_id`);</v>
      </c>
      <c r="T76" s="9"/>
      <c r="U76" s="9"/>
      <c r="V76" s="9"/>
      <c r="W76" s="9"/>
      <c r="X76" s="9"/>
      <c r="Y76" s="9"/>
      <c r="Z76" s="9"/>
    </row>
    <row r="77" spans="1:26" ht="15">
      <c r="A77" s="65" t="str">
        <f>LOOKUP(D77,'#2a_#2b_DROP_TABLE'!D:D,'#2a_#2b_DROP_TABLE'!A:A)</f>
        <v>avoid</v>
      </c>
      <c r="B77" s="53">
        <f t="shared" si="10"/>
        <v>25</v>
      </c>
      <c r="C77" s="11"/>
      <c r="D77" s="10" t="s">
        <v>1222</v>
      </c>
      <c r="E77" s="11" t="s">
        <v>236</v>
      </c>
      <c r="F77" s="11"/>
      <c r="G77" s="11"/>
      <c r="H77" s="11"/>
      <c r="I77" s="11"/>
      <c r="J77" s="10" t="s">
        <v>756</v>
      </c>
      <c r="K77" s="11" t="s">
        <v>236</v>
      </c>
      <c r="L77" s="11"/>
      <c r="M77" s="11"/>
      <c r="N77" s="11"/>
      <c r="O77" s="11"/>
      <c r="P77" s="18" t="str">
        <f t="shared" si="11"/>
        <v>fk_vital_responses_job_id</v>
      </c>
      <c r="Q77" s="18" t="str">
        <f t="shared" si="12"/>
        <v>fk_vital_responses_job_id</v>
      </c>
      <c r="R77" s="19" t="str">
        <f t="shared" si="13"/>
        <v>ALTER TABLE vital_responses DROP FOREIGN KEY fk_vital_responses_job_id;</v>
      </c>
      <c r="S77" s="19" t="str">
        <f t="shared" si="14"/>
        <v>ALTER TABLE `vital_responses` ADD CONSTRAINT `fk_vital_responses_job_id` FOREIGN KEY (`job_id`) REFERENCES `jobs` (`job_id`);</v>
      </c>
      <c r="T77" s="9"/>
      <c r="U77" s="9"/>
      <c r="V77" s="9"/>
      <c r="W77" s="9"/>
      <c r="X77" s="9"/>
      <c r="Y77" s="9"/>
      <c r="Z77" s="9"/>
    </row>
    <row r="78" spans="1:26" ht="15">
      <c r="A78" s="65" t="str">
        <f>LOOKUP(D78,'#2a_#2b_DROP_TABLE'!D:D,'#2a_#2b_DROP_TABLE'!A:A)</f>
        <v>avoid</v>
      </c>
      <c r="B78" s="53">
        <f t="shared" si="10"/>
        <v>31</v>
      </c>
      <c r="C78" s="11"/>
      <c r="D78" s="10" t="s">
        <v>1222</v>
      </c>
      <c r="E78" s="11" t="s">
        <v>394</v>
      </c>
      <c r="F78" s="11"/>
      <c r="G78" s="11"/>
      <c r="H78" s="11"/>
      <c r="I78" s="11"/>
      <c r="J78" s="10" t="s">
        <v>393</v>
      </c>
      <c r="K78" s="11" t="s">
        <v>394</v>
      </c>
      <c r="L78" s="11"/>
      <c r="M78" s="11"/>
      <c r="N78" s="11"/>
      <c r="O78" s="11"/>
      <c r="P78" s="18" t="str">
        <f t="shared" si="11"/>
        <v>fk_vital_responses_candidate_id</v>
      </c>
      <c r="Q78" s="18" t="str">
        <f t="shared" si="12"/>
        <v>fk_vital_responses_candidate_id</v>
      </c>
      <c r="R78" s="19" t="str">
        <f t="shared" si="13"/>
        <v>ALTER TABLE vital_responses DROP FOREIGN KEY fk_vital_responses_candidate_id;</v>
      </c>
      <c r="S78" s="19" t="str">
        <f t="shared" si="14"/>
        <v>ALTER TABLE `vital_responses` ADD CONSTRAINT `fk_vital_responses_candidate_id` FOREIGN KEY (`candidate_id`) REFERENCES `candidates` (`candidate_id`);</v>
      </c>
      <c r="T78" s="9"/>
      <c r="U78" s="9"/>
      <c r="V78" s="9"/>
      <c r="W78" s="9"/>
      <c r="X78" s="9"/>
      <c r="Y78" s="9"/>
      <c r="Z78" s="9"/>
    </row>
  </sheetData>
  <autoFilter ref="A1:A78" xr:uid="{00000000-0001-0000-0500-000000000000}"/>
  <sortState xmlns:xlrd2="http://schemas.microsoft.com/office/spreadsheetml/2017/richdata2" ref="A2:S78">
    <sortCondition ref="D2:D78"/>
  </sortState>
  <conditionalFormatting sqref="B2:B78">
    <cfRule type="cellIs" dxfId="0" priority="1" operator="greaterThan">
      <formula>64</formula>
    </cfRule>
  </conditionalFormatting>
  <pageMargins left="0.75000000000000011" right="0.75000000000000011" top="1.393700787401575" bottom="1.3937007874015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48"/>
  <sheetViews>
    <sheetView tabSelected="1" zoomScale="140" zoomScaleNormal="140"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4"/>
  <cols>
    <col min="1" max="1" width="10.6640625" style="15" customWidth="1"/>
    <col min="2" max="2" width="10.83203125" style="67" bestFit="1" customWidth="1"/>
    <col min="3" max="4" width="12.1640625" style="15" customWidth="1"/>
    <col min="5" max="6" width="25.1640625" style="15" customWidth="1"/>
    <col min="7" max="7" width="8.6640625" style="15" customWidth="1"/>
    <col min="8" max="8" width="19.1640625" style="15" customWidth="1"/>
    <col min="9" max="9" width="29.83203125" style="15" customWidth="1"/>
    <col min="10" max="10" width="8.6640625" style="15" customWidth="1"/>
    <col min="11" max="11" width="43.5" style="15" customWidth="1"/>
    <col min="12" max="12" width="31.1640625" style="15" customWidth="1"/>
    <col min="13" max="13" width="13.1640625" style="15" customWidth="1"/>
    <col min="14" max="15" width="50.83203125" style="15" customWidth="1"/>
    <col min="16" max="16" width="50.83203125" style="58" customWidth="1"/>
    <col min="17" max="27" width="11" style="58" customWidth="1"/>
    <col min="28" max="16384" width="12.6640625" style="58"/>
  </cols>
  <sheetData>
    <row r="1" spans="1:16" ht="16">
      <c r="A1" s="36" t="s">
        <v>7</v>
      </c>
      <c r="B1" s="36" t="s">
        <v>339</v>
      </c>
      <c r="C1" s="37" t="s">
        <v>349</v>
      </c>
      <c r="D1" s="37" t="s">
        <v>306</v>
      </c>
      <c r="E1" s="38" t="s">
        <v>0</v>
      </c>
      <c r="F1" s="38" t="s">
        <v>1</v>
      </c>
      <c r="G1" s="38" t="s">
        <v>2</v>
      </c>
      <c r="H1" s="39" t="s">
        <v>3</v>
      </c>
      <c r="I1" s="38" t="s">
        <v>4</v>
      </c>
      <c r="J1" s="38" t="s">
        <v>5</v>
      </c>
      <c r="K1" s="38" t="s">
        <v>6</v>
      </c>
      <c r="L1" s="38" t="s">
        <v>7</v>
      </c>
      <c r="M1" s="38" t="s">
        <v>8</v>
      </c>
      <c r="N1" s="38" t="s">
        <v>9</v>
      </c>
      <c r="O1" s="38" t="s">
        <v>10</v>
      </c>
      <c r="P1" s="38" t="s">
        <v>11</v>
      </c>
    </row>
    <row r="2" spans="1:16" ht="16">
      <c r="A2" s="40"/>
      <c r="B2" s="66" t="str">
        <f>IF(OR(H2="",H2="PK"),"Catch All",LOOKUP(E2,'#2a_#2b_DROP_TABLE'!D:D,'#2a_#2b_DROP_TABLE'!A:A))</f>
        <v>Catch All</v>
      </c>
      <c r="C2" s="40" t="s">
        <v>1541</v>
      </c>
      <c r="D2" s="40"/>
      <c r="E2" s="41" t="s">
        <v>367</v>
      </c>
      <c r="F2" s="41"/>
      <c r="G2" s="41"/>
      <c r="H2" s="42" t="str">
        <f>IF(D2="",IF(F2="","","PK"),LOOKUP(D2,DataTypes!A:A,DataTypes!B:B))</f>
        <v/>
      </c>
      <c r="I2" s="43"/>
      <c r="J2" s="43"/>
      <c r="K2" s="43"/>
      <c r="L2" s="43"/>
      <c r="M2" s="44" t="str">
        <f>IF(C2="NOSQL","",LOOKUP(E2,'#2a_#2b_DROP_TABLE'!D:D,'#2a_#2b_DROP_TABLE'!G:G)&amp;IF(H2="PK","PK",IF(F2="","CREATE","")))</f>
        <v>NACREATE</v>
      </c>
      <c r="N2" s="45" t="str">
        <f t="shared" ref="N2" si="0">IF(C2="NOSQL","",IF(H2="PK","       PRIMARY KEY ("&amp;F2&amp;"))"&amp;IF(G2="Yes"," ROW_FORMAT=DYNAMIC","")&amp;" CHARSET UTF8;",IF(F2="","CREATE TABLE "&amp;"`"&amp;E2&amp;"` (","       `"&amp;F2&amp;"` "&amp;H2&amp;" "&amp;I2&amp;IF(J2="",""," "&amp;J2)&amp;" COMMENT '"&amp;K2&amp;IF(L2="",""," ["&amp;L2&amp;"]")&amp;"'"&amp;IF(E3=E2,",",");"))))</f>
        <v>CREATE TABLE `users` (</v>
      </c>
      <c r="O2" s="45" t="str">
        <f>IF(OR(C2="NOSQL",M2="",M2="NA",M2="NACREATE",M2="NAPK"),"",IF(MID(M2,1,3)="Not","",IF(H2="PK",IF(M2="AuditedPK","       `rev` INT(11) NOT NULL, revtype TINYINT(4) DEFAULT NULL, ","       ")&amp;"PRIMARY KEY ("&amp;F2&amp;IF(M2="AuditedPK",", rev","")&amp;"))"&amp;IF(G2="Yes"," ROW_FORMAT=DYNAMIC","")&amp;" CHARSET UTF8;",IF(F2="","CREATE TABLE "&amp;"`"&amp;E2&amp;IF(M2="AuditedCREATE","_aud","")&amp;"` (","       `"&amp;F2&amp;"` "&amp;H2&amp;" "&amp;I2&amp;" COMMENT '"&amp;K2&amp;IF(L2="",""," ["&amp;L2&amp;"]")&amp;"'"&amp;IF(E3=E2,",",");")))))</f>
        <v/>
      </c>
      <c r="P2" s="45" t="str">
        <f t="shared" ref="P2" si="1">IF(C2="NOSQL","",IF(M2="Audited","ALTER TABLE "&amp;E2&amp;"_aud MODIFY COLUMN "&amp;F2&amp;" "&amp;H2&amp;";",""))</f>
        <v/>
      </c>
    </row>
    <row r="3" spans="1:16" ht="16">
      <c r="A3" s="40"/>
      <c r="B3" s="66" t="str">
        <f>IF(OR(H3="",H3="PK"),"Catch All",LOOKUP(E3,'#2a_#2b_DROP_TABLE'!D:D,'#2a_#2b_DROP_TABLE'!A:A))</f>
        <v>avoid</v>
      </c>
      <c r="C3" s="40" t="s">
        <v>1541</v>
      </c>
      <c r="D3" s="40" t="s">
        <v>295</v>
      </c>
      <c r="E3" s="41" t="s">
        <v>367</v>
      </c>
      <c r="F3" s="41" t="s">
        <v>368</v>
      </c>
      <c r="G3" s="41"/>
      <c r="H3" s="42" t="str">
        <f>IF(D3="",IF(F3="","","PK"),LOOKUP(D3,DataTypes!A:A,DataTypes!B:B))</f>
        <v>VARCHAR(64)</v>
      </c>
      <c r="I3" s="43" t="s">
        <v>340</v>
      </c>
      <c r="J3" s="43"/>
      <c r="K3" s="43" t="s">
        <v>370</v>
      </c>
      <c r="L3" s="43"/>
      <c r="M3" s="44" t="str">
        <f>IF(C3="NOSQL","",LOOKUP(E3,'#2a_#2b_DROP_TABLE'!D:D,'#2a_#2b_DROP_TABLE'!G:G)&amp;IF(H3="PK","PK",IF(F3="","CREATE","")))</f>
        <v>NA</v>
      </c>
      <c r="N3" s="45" t="str">
        <f t="shared" ref="N3:N66" si="2">IF(C3="NOSQL","",IF(H3="PK","       PRIMARY KEY ("&amp;F3&amp;"))"&amp;IF(G3="Yes"," ROW_FORMAT=DYNAMIC","")&amp;" CHARSET UTF8;",IF(F3="","CREATE TABLE "&amp;"`"&amp;E3&amp;"` (","       `"&amp;F3&amp;"` "&amp;H3&amp;" "&amp;I3&amp;IF(J3="",""," "&amp;J3)&amp;" COMMENT '"&amp;K3&amp;IF(L3="",""," ["&amp;L3&amp;"]")&amp;"'"&amp;IF(E4=E3,",",");"))))</f>
        <v xml:space="preserve">       `user_id` VARCHAR(64) DEFAULT UUID() COMMENT 'ID of the user',</v>
      </c>
      <c r="O3" s="45" t="str">
        <f t="shared" ref="O3:O66" si="3">IF(OR(C3="NOSQL",M3="",M3="NA",M3="NACREATE",M3="NAPK"),"",IF(MID(M3,1,3)="Not","",IF(H3="PK",IF(M3="AuditedPK","       `rev` INT(11) NOT NULL, revtype TINYINT(4) DEFAULT NULL, ","       ")&amp;"PRIMARY KEY ("&amp;F3&amp;IF(M3="AuditedPK",", rev","")&amp;"))"&amp;IF(G3="Yes"," ROW_FORMAT=DYNAMIC","")&amp;" CHARSET UTF8;",IF(F3="","CREATE TABLE "&amp;"`"&amp;E3&amp;IF(M3="AuditedCREATE","_aud","")&amp;"` (","       `"&amp;F3&amp;"` "&amp;H3&amp;" "&amp;I3&amp;" COMMENT '"&amp;K3&amp;IF(L3="",""," ["&amp;L3&amp;"]")&amp;"'"&amp;IF(E4=E3,",",");")))))</f>
        <v/>
      </c>
      <c r="P3" s="45" t="str">
        <f t="shared" ref="P3:P66" si="4">IF(C3="NOSQL","",IF(M3="Audited","ALTER TABLE "&amp;E3&amp;"_aud MODIFY COLUMN "&amp;F3&amp;" "&amp;H3&amp;";",""))</f>
        <v/>
      </c>
    </row>
    <row r="4" spans="1:16" ht="16">
      <c r="A4" s="40"/>
      <c r="B4" s="66" t="str">
        <f>IF(OR(H4="",H4="PK"),"Catch All",LOOKUP(E4,'#2a_#2b_DROP_TABLE'!D:D,'#2a_#2b_DROP_TABLE'!A:A))</f>
        <v>avoid</v>
      </c>
      <c r="C4" s="40" t="s">
        <v>1541</v>
      </c>
      <c r="D4" s="40" t="s">
        <v>33</v>
      </c>
      <c r="E4" s="43" t="s">
        <v>367</v>
      </c>
      <c r="F4" s="43" t="s">
        <v>20</v>
      </c>
      <c r="G4" s="43"/>
      <c r="H4" s="42" t="str">
        <f>IF(D4="",IF(F4="","","PK"),LOOKUP(D4,DataTypes!A:A,DataTypes!B:B))</f>
        <v>VARCHAR(256)</v>
      </c>
      <c r="I4" s="43" t="s">
        <v>35</v>
      </c>
      <c r="J4" s="43" t="s">
        <v>133</v>
      </c>
      <c r="K4" s="43" t="s">
        <v>371</v>
      </c>
      <c r="L4" s="43"/>
      <c r="M4" s="44" t="str">
        <f>IF(C4="NOSQL","",LOOKUP(E4,'#2a_#2b_DROP_TABLE'!D:D,'#2a_#2b_DROP_TABLE'!G:G)&amp;IF(H4="PK","PK",IF(F4="","CREATE","")))</f>
        <v>NA</v>
      </c>
      <c r="N4" s="45" t="str">
        <f t="shared" si="2"/>
        <v xml:space="preserve">       `email_address` VARCHAR(256) NULL UNIQUE COMMENT 'eMail address of the user',</v>
      </c>
      <c r="O4" s="45" t="str">
        <f t="shared" si="3"/>
        <v/>
      </c>
      <c r="P4" s="45" t="str">
        <f t="shared" si="4"/>
        <v/>
      </c>
    </row>
    <row r="5" spans="1:16" ht="16">
      <c r="A5" s="40"/>
      <c r="B5" s="66" t="str">
        <f>IF(OR(H5="",H5="PK"),"Catch All",LOOKUP(E5,'#2a_#2b_DROP_TABLE'!D:D,'#2a_#2b_DROP_TABLE'!A:A))</f>
        <v>avoid</v>
      </c>
      <c r="C5" s="40" t="s">
        <v>1541</v>
      </c>
      <c r="D5" s="40" t="s">
        <v>15</v>
      </c>
      <c r="E5" s="43" t="s">
        <v>367</v>
      </c>
      <c r="F5" s="43" t="s">
        <v>16</v>
      </c>
      <c r="G5" s="43"/>
      <c r="H5" s="42" t="str">
        <f>IF(D5="",IF(F5="","","PK"),LOOKUP(D5,DataTypes!A:A,DataTypes!B:B))</f>
        <v>VARCHAR(32)</v>
      </c>
      <c r="I5" s="43" t="s">
        <v>17</v>
      </c>
      <c r="J5" s="43" t="s">
        <v>133</v>
      </c>
      <c r="K5" s="43" t="s">
        <v>372</v>
      </c>
      <c r="L5" s="43"/>
      <c r="M5" s="44" t="str">
        <f>IF(C5="NOSQL","",LOOKUP(E5,'#2a_#2b_DROP_TABLE'!D:D,'#2a_#2b_DROP_TABLE'!G:G)&amp;IF(H5="PK","PK",IF(F5="","CREATE","")))</f>
        <v>NA</v>
      </c>
      <c r="N5" s="45" t="str">
        <f t="shared" si="2"/>
        <v xml:space="preserve">       `mobile_number` VARCHAR(32) DEFAULT NULL UNIQUE COMMENT 'Mobile number of the user',</v>
      </c>
      <c r="O5" s="45" t="str">
        <f t="shared" si="3"/>
        <v/>
      </c>
      <c r="P5" s="45" t="str">
        <f t="shared" si="4"/>
        <v/>
      </c>
    </row>
    <row r="6" spans="1:16" ht="16">
      <c r="A6" s="40"/>
      <c r="B6" s="66" t="str">
        <f>IF(OR(H6="",H6="PK"),"Catch All",LOOKUP(E6,'#2a_#2b_DROP_TABLE'!D:D,'#2a_#2b_DROP_TABLE'!A:A))</f>
        <v>avoid</v>
      </c>
      <c r="C6" s="40" t="s">
        <v>1541</v>
      </c>
      <c r="D6" s="40" t="s">
        <v>33</v>
      </c>
      <c r="E6" s="43" t="s">
        <v>367</v>
      </c>
      <c r="F6" s="43" t="s">
        <v>369</v>
      </c>
      <c r="G6" s="43"/>
      <c r="H6" s="42" t="str">
        <f>IF(D6="",IF(F6="","","PK"),LOOKUP(D6,DataTypes!A:A,DataTypes!B:B))</f>
        <v>VARCHAR(256)</v>
      </c>
      <c r="I6" s="43" t="s">
        <v>35</v>
      </c>
      <c r="J6" s="43"/>
      <c r="K6" s="43" t="s">
        <v>373</v>
      </c>
      <c r="L6" s="43"/>
      <c r="M6" s="44" t="str">
        <f>IF(C6="NOSQL","",LOOKUP(E6,'#2a_#2b_DROP_TABLE'!D:D,'#2a_#2b_DROP_TABLE'!G:G)&amp;IF(H6="PK","PK",IF(F6="","CREATE","")))</f>
        <v>NA</v>
      </c>
      <c r="N6" s="45" t="str">
        <f t="shared" si="2"/>
        <v xml:space="preserve">       `encrypted_password` VARCHAR(256) NULL COMMENT 'Encrypted password',</v>
      </c>
      <c r="O6" s="45" t="str">
        <f t="shared" si="3"/>
        <v/>
      </c>
      <c r="P6" s="45" t="str">
        <f t="shared" si="4"/>
        <v/>
      </c>
    </row>
    <row r="7" spans="1:16" ht="16">
      <c r="A7" s="40"/>
      <c r="B7" s="66" t="str">
        <f>IF(OR(H7="",H7="PK"),"Catch All",LOOKUP(E7,'#2a_#2b_DROP_TABLE'!D:D,'#2a_#2b_DROP_TABLE'!A:A))</f>
        <v>avoid</v>
      </c>
      <c r="C7" s="40" t="s">
        <v>1541</v>
      </c>
      <c r="D7" s="40" t="s">
        <v>31</v>
      </c>
      <c r="E7" s="43" t="s">
        <v>367</v>
      </c>
      <c r="F7" s="43" t="s">
        <v>93</v>
      </c>
      <c r="G7" s="43"/>
      <c r="H7" s="42" t="str">
        <f>IF(D7="",IF(F7="","","PK"),LOOKUP(D7,DataTypes!A:A,DataTypes!B:B))</f>
        <v>VARCHAR(1)</v>
      </c>
      <c r="I7" s="43" t="s">
        <v>35</v>
      </c>
      <c r="J7" s="43"/>
      <c r="K7" s="43" t="s">
        <v>374</v>
      </c>
      <c r="L7" s="43" t="s">
        <v>392</v>
      </c>
      <c r="M7" s="44" t="str">
        <f>IF(C7="NOSQL","",LOOKUP(E7,'#2a_#2b_DROP_TABLE'!D:D,'#2a_#2b_DROP_TABLE'!G:G)&amp;IF(H7="PK","PK",IF(F7="","CREATE","")))</f>
        <v>NA</v>
      </c>
      <c r="N7" s="45" t="str">
        <f t="shared" si="2"/>
        <v xml:space="preserve">       `status` VARCHAR(1) NULL COMMENT 'Status of the user [U-Unverified, A-Active, I-Inactive, Y-Anonymised, W-Wiped, B-Blocked, X-Blacklisted]',</v>
      </c>
      <c r="O7" s="45" t="str">
        <f t="shared" si="3"/>
        <v/>
      </c>
      <c r="P7" s="45" t="str">
        <f t="shared" si="4"/>
        <v/>
      </c>
    </row>
    <row r="8" spans="1:16" ht="16">
      <c r="A8" s="40"/>
      <c r="B8" s="66" t="str">
        <f>IF(OR(H8="",H8="PK"),"Catch All",LOOKUP(E8,'#2a_#2b_DROP_TABLE'!D:D,'#2a_#2b_DROP_TABLE'!A:A))</f>
        <v>avoid</v>
      </c>
      <c r="C8" s="40" t="s">
        <v>1541</v>
      </c>
      <c r="D8" s="40" t="s">
        <v>31</v>
      </c>
      <c r="E8" s="43" t="s">
        <v>367</v>
      </c>
      <c r="F8" s="43" t="s">
        <v>377</v>
      </c>
      <c r="G8" s="43"/>
      <c r="H8" s="42" t="str">
        <f>IF(D8="",IF(F8="","","PK"),LOOKUP(D8,DataTypes!A:A,DataTypes!B:B))</f>
        <v>VARCHAR(1)</v>
      </c>
      <c r="I8" s="43" t="s">
        <v>35</v>
      </c>
      <c r="J8" s="43"/>
      <c r="K8" s="43" t="s">
        <v>378</v>
      </c>
      <c r="L8" s="43" t="s">
        <v>379</v>
      </c>
      <c r="M8" s="44" t="str">
        <f>IF(C8="NOSQL","",LOOKUP(E8,'#2a_#2b_DROP_TABLE'!D:D,'#2a_#2b_DROP_TABLE'!G:G)&amp;IF(H8="PK","PK",IF(F8="","CREATE","")))</f>
        <v>NA</v>
      </c>
      <c r="N8" s="45" t="str">
        <f t="shared" si="2"/>
        <v xml:space="preserve">       `access` VARCHAR(1) NULL COMMENT 'Modules that the user have access [C-Candidates, E-Enterprises, B-Both]',</v>
      </c>
      <c r="O8" s="45" t="str">
        <f t="shared" si="3"/>
        <v/>
      </c>
      <c r="P8" s="45" t="str">
        <f t="shared" si="4"/>
        <v/>
      </c>
    </row>
    <row r="9" spans="1:16" ht="16">
      <c r="A9" s="40"/>
      <c r="B9" s="66" t="str">
        <f>IF(OR(H9="",H9="PK"),"Catch All",LOOKUP(E9,'#2a_#2b_DROP_TABLE'!D:D,'#2a_#2b_DROP_TABLE'!A:A))</f>
        <v>avoid</v>
      </c>
      <c r="C9" s="40" t="s">
        <v>1541</v>
      </c>
      <c r="D9" s="40" t="s">
        <v>136</v>
      </c>
      <c r="E9" s="43" t="s">
        <v>367</v>
      </c>
      <c r="F9" s="43" t="s">
        <v>381</v>
      </c>
      <c r="G9" s="43"/>
      <c r="H9" s="42" t="str">
        <f>IF(D9="",IF(F9="","","PK"),LOOKUP(D9,DataTypes!A:A,DataTypes!B:B))</f>
        <v>SMALLINT UNSIGNED</v>
      </c>
      <c r="I9" s="43" t="s">
        <v>35</v>
      </c>
      <c r="J9" s="43"/>
      <c r="K9" s="43" t="s">
        <v>382</v>
      </c>
      <c r="L9" s="43" t="s">
        <v>383</v>
      </c>
      <c r="M9" s="44" t="str">
        <f>IF(C9="NOSQL","",LOOKUP(E9,'#2a_#2b_DROP_TABLE'!D:D,'#2a_#2b_DROP_TABLE'!G:G)&amp;IF(H9="PK","PK",IF(F9="","CREATE","")))</f>
        <v>NA</v>
      </c>
      <c r="N9" s="45" t="str">
        <f t="shared" si="2"/>
        <v xml:space="preserve">       `login_attempts` SMALLINT UNSIGNED NULL COMMENT 'Number of failed attempts to login [Reset to 0 after every successful login]',</v>
      </c>
      <c r="O9" s="45" t="str">
        <f t="shared" si="3"/>
        <v/>
      </c>
      <c r="P9" s="45" t="str">
        <f t="shared" si="4"/>
        <v/>
      </c>
    </row>
    <row r="10" spans="1:16" ht="16">
      <c r="A10" s="40"/>
      <c r="B10" s="66" t="str">
        <f>IF(OR(H10="",H10="PK"),"Catch All",LOOKUP(E10,'#2a_#2b_DROP_TABLE'!D:D,'#2a_#2b_DROP_TABLE'!A:A))</f>
        <v>avoid</v>
      </c>
      <c r="C10" s="40" t="s">
        <v>1541</v>
      </c>
      <c r="D10" s="40" t="s">
        <v>40</v>
      </c>
      <c r="E10" s="43" t="s">
        <v>367</v>
      </c>
      <c r="F10" s="43" t="s">
        <v>375</v>
      </c>
      <c r="G10" s="43"/>
      <c r="H10" s="42" t="str">
        <f>IF(D10="",IF(F10="","","PK"),LOOKUP(D10,DataTypes!A:A,DataTypes!B:B))</f>
        <v>TIMESTAMP</v>
      </c>
      <c r="I10" s="43" t="s">
        <v>41</v>
      </c>
      <c r="J10" s="43"/>
      <c r="K10" s="43" t="s">
        <v>376</v>
      </c>
      <c r="L10" s="43"/>
      <c r="M10" s="44" t="str">
        <f>IF(C10="NOSQL","",LOOKUP(E10,'#2a_#2b_DROP_TABLE'!D:D,'#2a_#2b_DROP_TABLE'!G:G)&amp;IF(H10="PK","PK",IF(F10="","CREATE","")))</f>
        <v>NA</v>
      </c>
      <c r="N10" s="45" t="str">
        <f t="shared" si="2"/>
        <v xml:space="preserve">       `last_active` TIMESTAMP NULL DEFAULT NULL COMMENT 'When was the user last active',</v>
      </c>
      <c r="O10" s="45" t="str">
        <f t="shared" si="3"/>
        <v/>
      </c>
      <c r="P10" s="45" t="str">
        <f t="shared" si="4"/>
        <v/>
      </c>
    </row>
    <row r="11" spans="1:16" ht="16">
      <c r="A11" s="40"/>
      <c r="B11" s="66" t="str">
        <f>IF(OR(H11="",H11="PK"),"Catch All",LOOKUP(E11,'#2a_#2b_DROP_TABLE'!D:D,'#2a_#2b_DROP_TABLE'!A:A))</f>
        <v>avoid</v>
      </c>
      <c r="C11" s="40" t="s">
        <v>1541</v>
      </c>
      <c r="D11" s="40" t="s">
        <v>295</v>
      </c>
      <c r="E11" s="43" t="s">
        <v>367</v>
      </c>
      <c r="F11" s="43" t="s">
        <v>80</v>
      </c>
      <c r="G11" s="43"/>
      <c r="H11" s="42" t="str">
        <f>IF(D11="",IF(F11="","","PK"),LOOKUP(D11,DataTypes!A:A,DataTypes!B:B))</f>
        <v>VARCHAR(64)</v>
      </c>
      <c r="I11" s="43" t="s">
        <v>17</v>
      </c>
      <c r="J11" s="43"/>
      <c r="K11" s="43" t="s">
        <v>81</v>
      </c>
      <c r="L11" s="43"/>
      <c r="M11" s="44" t="str">
        <f>IF(C11="NOSQL","",LOOKUP(E11,'#2a_#2b_DROP_TABLE'!D:D,'#2a_#2b_DROP_TABLE'!G:G)&amp;IF(H11="PK","PK",IF(F11="","CREATE","")))</f>
        <v>NA</v>
      </c>
      <c r="N11" s="45" t="str">
        <f t="shared" si="2"/>
        <v xml:space="preserve">       `created_by` VARCHAR(64) DEFAULT NULL COMMENT 'Data created by',</v>
      </c>
      <c r="O11" s="45" t="str">
        <f t="shared" si="3"/>
        <v/>
      </c>
      <c r="P11" s="45" t="str">
        <f t="shared" si="4"/>
        <v/>
      </c>
    </row>
    <row r="12" spans="1:16" ht="16">
      <c r="A12" s="40"/>
      <c r="B12" s="66" t="str">
        <f>IF(OR(H12="",H12="PK"),"Catch All",LOOKUP(E12,'#2a_#2b_DROP_TABLE'!D:D,'#2a_#2b_DROP_TABLE'!A:A))</f>
        <v>avoid</v>
      </c>
      <c r="C12" s="40" t="s">
        <v>1541</v>
      </c>
      <c r="D12" s="40" t="s">
        <v>40</v>
      </c>
      <c r="E12" s="43" t="s">
        <v>367</v>
      </c>
      <c r="F12" s="43" t="s">
        <v>82</v>
      </c>
      <c r="G12" s="43"/>
      <c r="H12" s="42" t="str">
        <f>IF(D12="",IF(F12="","","PK"),LOOKUP(D12,DataTypes!A:A,DataTypes!B:B))</f>
        <v>TIMESTAMP</v>
      </c>
      <c r="I12" s="43" t="s">
        <v>41</v>
      </c>
      <c r="J12" s="43"/>
      <c r="K12" s="43" t="s">
        <v>83</v>
      </c>
      <c r="L12" s="43"/>
      <c r="M12" s="44" t="str">
        <f>IF(C12="NOSQL","",LOOKUP(E12,'#2a_#2b_DROP_TABLE'!D:D,'#2a_#2b_DROP_TABLE'!G:G)&amp;IF(H12="PK","PK",IF(F12="","CREATE","")))</f>
        <v>NA</v>
      </c>
      <c r="N12" s="45" t="str">
        <f t="shared" si="2"/>
        <v xml:space="preserve">       `created_timestamp` TIMESTAMP NULL DEFAULT NULL COMMENT 'When the data was created',</v>
      </c>
      <c r="O12" s="45" t="str">
        <f t="shared" si="3"/>
        <v/>
      </c>
      <c r="P12" s="45" t="str">
        <f t="shared" si="4"/>
        <v/>
      </c>
    </row>
    <row r="13" spans="1:16" ht="16">
      <c r="A13" s="40"/>
      <c r="B13" s="66" t="str">
        <f>IF(OR(H13="",H13="PK"),"Catch All",LOOKUP(E13,'#2a_#2b_DROP_TABLE'!D:D,'#2a_#2b_DROP_TABLE'!A:A))</f>
        <v>avoid</v>
      </c>
      <c r="C13" s="40" t="s">
        <v>1541</v>
      </c>
      <c r="D13" s="40" t="s">
        <v>295</v>
      </c>
      <c r="E13" s="43" t="s">
        <v>367</v>
      </c>
      <c r="F13" s="43" t="s">
        <v>84</v>
      </c>
      <c r="G13" s="43"/>
      <c r="H13" s="42" t="str">
        <f>IF(D13="",IF(F13="","","PK"),LOOKUP(D13,DataTypes!A:A,DataTypes!B:B))</f>
        <v>VARCHAR(64)</v>
      </c>
      <c r="I13" s="43" t="s">
        <v>17</v>
      </c>
      <c r="J13" s="43"/>
      <c r="K13" s="43" t="s">
        <v>85</v>
      </c>
      <c r="L13" s="43"/>
      <c r="M13" s="44" t="str">
        <f>IF(C13="NOSQL","",LOOKUP(E13,'#2a_#2b_DROP_TABLE'!D:D,'#2a_#2b_DROP_TABLE'!G:G)&amp;IF(H13="PK","PK",IF(F13="","CREATE","")))</f>
        <v>NA</v>
      </c>
      <c r="N13" s="45" t="str">
        <f t="shared" si="2"/>
        <v xml:space="preserve">       `last_updated_by` VARCHAR(64) DEFAULT NULL COMMENT 'Data last updated by',</v>
      </c>
      <c r="O13" s="45" t="str">
        <f t="shared" si="3"/>
        <v/>
      </c>
      <c r="P13" s="45" t="str">
        <f t="shared" si="4"/>
        <v/>
      </c>
    </row>
    <row r="14" spans="1:16" ht="16">
      <c r="A14" s="40"/>
      <c r="B14" s="66" t="str">
        <f>IF(OR(H14="",H14="PK"),"Catch All",LOOKUP(E14,'#2a_#2b_DROP_TABLE'!D:D,'#2a_#2b_DROP_TABLE'!A:A))</f>
        <v>avoid</v>
      </c>
      <c r="C14" s="40" t="s">
        <v>1541</v>
      </c>
      <c r="D14" s="40" t="s">
        <v>40</v>
      </c>
      <c r="E14" s="43" t="s">
        <v>367</v>
      </c>
      <c r="F14" s="43" t="s">
        <v>86</v>
      </c>
      <c r="G14" s="43"/>
      <c r="H14" s="42" t="str">
        <f>IF(D14="",IF(F14="","","PK"),LOOKUP(D14,DataTypes!A:A,DataTypes!B:B))</f>
        <v>TIMESTAMP</v>
      </c>
      <c r="I14" s="43" t="s">
        <v>41</v>
      </c>
      <c r="J14" s="43"/>
      <c r="K14" s="43" t="s">
        <v>87</v>
      </c>
      <c r="L14" s="43"/>
      <c r="M14" s="44" t="str">
        <f>IF(C14="NOSQL","",LOOKUP(E14,'#2a_#2b_DROP_TABLE'!D:D,'#2a_#2b_DROP_TABLE'!G:G)&amp;IF(H14="PK","PK",IF(F14="","CREATE","")))</f>
        <v>NA</v>
      </c>
      <c r="N14" s="45" t="str">
        <f t="shared" si="2"/>
        <v xml:space="preserve">       `last_updated_timestamp` TIMESTAMP NULL DEFAULT NULL COMMENT 'When the data was last updated',</v>
      </c>
      <c r="O14" s="45" t="str">
        <f t="shared" si="3"/>
        <v/>
      </c>
      <c r="P14" s="45" t="str">
        <f t="shared" si="4"/>
        <v/>
      </c>
    </row>
    <row r="15" spans="1:16" ht="16">
      <c r="A15" s="40"/>
      <c r="B15" s="66" t="str">
        <f>IF(OR(H15="",H15="PK"),"Catch All",LOOKUP(E15,'#2a_#2b_DROP_TABLE'!D:D,'#2a_#2b_DROP_TABLE'!A:A))</f>
        <v>Catch All</v>
      </c>
      <c r="C15" s="40" t="s">
        <v>1541</v>
      </c>
      <c r="D15" s="40"/>
      <c r="E15" s="46" t="s">
        <v>367</v>
      </c>
      <c r="F15" s="46" t="s">
        <v>368</v>
      </c>
      <c r="G15" s="46"/>
      <c r="H15" s="42" t="str">
        <f>IF(D15="",IF(F15="","","PK"),LOOKUP(D15,DataTypes!A:A,DataTypes!B:B))</f>
        <v>PK</v>
      </c>
      <c r="I15" s="43"/>
      <c r="J15" s="43"/>
      <c r="K15" s="43"/>
      <c r="L15" s="43"/>
      <c r="M15" s="44" t="str">
        <f>IF(C15="NOSQL","",LOOKUP(E15,'#2a_#2b_DROP_TABLE'!D:D,'#2a_#2b_DROP_TABLE'!G:G)&amp;IF(H15="PK","PK",IF(F15="","CREATE","")))</f>
        <v>NAPK</v>
      </c>
      <c r="N15" s="45" t="str">
        <f t="shared" si="2"/>
        <v xml:space="preserve">       PRIMARY KEY (user_id)) CHARSET UTF8;</v>
      </c>
      <c r="O15" s="45" t="str">
        <f t="shared" si="3"/>
        <v/>
      </c>
      <c r="P15" s="45" t="str">
        <f t="shared" si="4"/>
        <v/>
      </c>
    </row>
    <row r="16" spans="1:16" ht="16">
      <c r="A16" s="40"/>
      <c r="B16" s="66" t="str">
        <f>IF(OR(H16="",H16="PK"),"Catch All",LOOKUP(E16,'#2a_#2b_DROP_TABLE'!D:D,'#2a_#2b_DROP_TABLE'!A:A))</f>
        <v>Catch All</v>
      </c>
      <c r="C16" s="40" t="s">
        <v>1541</v>
      </c>
      <c r="D16" s="40"/>
      <c r="E16" s="41" t="s">
        <v>119</v>
      </c>
      <c r="F16" s="41"/>
      <c r="G16" s="41"/>
      <c r="H16" s="42" t="str">
        <f>IF(D16="",IF(F16="","","PK"),LOOKUP(D16,DataTypes!A:A,DataTypes!B:B))</f>
        <v/>
      </c>
      <c r="I16" s="43"/>
      <c r="J16" s="43"/>
      <c r="K16" s="43"/>
      <c r="L16" s="43"/>
      <c r="M16" s="44" t="str">
        <f>IF(C16="NOSQL","",LOOKUP(E16,'#2a_#2b_DROP_TABLE'!D:D,'#2a_#2b_DROP_TABLE'!G:G)&amp;IF(H16="PK","PK",IF(F16="","CREATE","")))</f>
        <v>NACREATE</v>
      </c>
      <c r="N16" s="45" t="str">
        <f t="shared" si="2"/>
        <v>CREATE TABLE `system_parameters` (</v>
      </c>
      <c r="O16" s="45" t="str">
        <f t="shared" si="3"/>
        <v/>
      </c>
      <c r="P16" s="45" t="str">
        <f t="shared" si="4"/>
        <v/>
      </c>
    </row>
    <row r="17" spans="1:16" ht="16">
      <c r="A17" s="40"/>
      <c r="B17" s="66" t="str">
        <f>IF(OR(H17="",H17="PK"),"Catch All",LOOKUP(E17,'#2a_#2b_DROP_TABLE'!D:D,'#2a_#2b_DROP_TABLE'!A:A))</f>
        <v>hummingbird</v>
      </c>
      <c r="C17" s="40" t="s">
        <v>1541</v>
      </c>
      <c r="D17" s="40" t="s">
        <v>19</v>
      </c>
      <c r="E17" s="41" t="s">
        <v>119</v>
      </c>
      <c r="F17" s="41" t="s">
        <v>120</v>
      </c>
      <c r="G17" s="41"/>
      <c r="H17" s="42" t="str">
        <f>IF(D17="",IF(F17="","","PK"),LOOKUP(D17,DataTypes!A:A,DataTypes!B:B))</f>
        <v>VARCHAR(128)</v>
      </c>
      <c r="I17" s="43" t="s">
        <v>13</v>
      </c>
      <c r="J17" s="43"/>
      <c r="K17" s="43" t="s">
        <v>121</v>
      </c>
      <c r="L17" s="43"/>
      <c r="M17" s="44" t="str">
        <f>IF(C17="NOSQL","",LOOKUP(E17,'#2a_#2b_DROP_TABLE'!D:D,'#2a_#2b_DROP_TABLE'!G:G)&amp;IF(H17="PK","PK",IF(F17="","CREATE","")))</f>
        <v>NA</v>
      </c>
      <c r="N17" s="45" t="str">
        <f t="shared" si="2"/>
        <v xml:space="preserve">       `parameter_name` VARCHAR(128) NOT NULL COMMENT 'System parameter name',</v>
      </c>
      <c r="O17" s="45" t="str">
        <f t="shared" si="3"/>
        <v/>
      </c>
      <c r="P17" s="45" t="str">
        <f t="shared" si="4"/>
        <v/>
      </c>
    </row>
    <row r="18" spans="1:16" ht="16">
      <c r="A18" s="40"/>
      <c r="B18" s="66" t="str">
        <f>IF(OR(H18="",H18="PK"),"Catch All",LOOKUP(E18,'#2a_#2b_DROP_TABLE'!D:D,'#2a_#2b_DROP_TABLE'!A:A))</f>
        <v>hummingbird</v>
      </c>
      <c r="C18" s="40" t="s">
        <v>1541</v>
      </c>
      <c r="D18" s="40" t="s">
        <v>49</v>
      </c>
      <c r="E18" s="43" t="s">
        <v>119</v>
      </c>
      <c r="F18" s="43" t="s">
        <v>122</v>
      </c>
      <c r="G18" s="43"/>
      <c r="H18" s="42" t="str">
        <f>IF(D18="",IF(F18="","","PK"),LOOKUP(D18,DataTypes!A:A,DataTypes!B:B))</f>
        <v>TEXT</v>
      </c>
      <c r="I18" s="43" t="s">
        <v>13</v>
      </c>
      <c r="J18" s="43"/>
      <c r="K18" s="43" t="s">
        <v>123</v>
      </c>
      <c r="L18" s="43"/>
      <c r="M18" s="44" t="str">
        <f>IF(C18="NOSQL","",LOOKUP(E18,'#2a_#2b_DROP_TABLE'!D:D,'#2a_#2b_DROP_TABLE'!G:G)&amp;IF(H18="PK","PK",IF(F18="","CREATE","")))</f>
        <v>NA</v>
      </c>
      <c r="N18" s="45" t="str">
        <f t="shared" si="2"/>
        <v xml:space="preserve">       `parameter_values` TEXT NOT NULL COMMENT 'Parameter value',</v>
      </c>
      <c r="O18" s="45" t="str">
        <f t="shared" si="3"/>
        <v/>
      </c>
      <c r="P18" s="45" t="str">
        <f t="shared" si="4"/>
        <v/>
      </c>
    </row>
    <row r="19" spans="1:16" ht="16">
      <c r="A19" s="40"/>
      <c r="B19" s="66" t="str">
        <f>IF(OR(H19="",H19="PK"),"Catch All",LOOKUP(E19,'#2a_#2b_DROP_TABLE'!D:D,'#2a_#2b_DROP_TABLE'!A:A))</f>
        <v>Catch All</v>
      </c>
      <c r="C19" s="40" t="s">
        <v>1541</v>
      </c>
      <c r="D19" s="40"/>
      <c r="E19" s="46" t="s">
        <v>119</v>
      </c>
      <c r="F19" s="46" t="s">
        <v>120</v>
      </c>
      <c r="G19" s="46"/>
      <c r="H19" s="42" t="str">
        <f>IF(D19="",IF(F19="","","PK"),LOOKUP(D19,DataTypes!A:A,DataTypes!B:B))</f>
        <v>PK</v>
      </c>
      <c r="I19" s="43"/>
      <c r="J19" s="43"/>
      <c r="K19" s="43"/>
      <c r="L19" s="43"/>
      <c r="M19" s="44" t="str">
        <f>IF(C19="NOSQL","",LOOKUP(E19,'#2a_#2b_DROP_TABLE'!D:D,'#2a_#2b_DROP_TABLE'!G:G)&amp;IF(H19="PK","PK",IF(F19="","CREATE","")))</f>
        <v>NAPK</v>
      </c>
      <c r="N19" s="45" t="str">
        <f t="shared" si="2"/>
        <v xml:space="preserve">       PRIMARY KEY (parameter_name)) CHARSET UTF8;</v>
      </c>
      <c r="O19" s="45" t="str">
        <f t="shared" si="3"/>
        <v/>
      </c>
      <c r="P19" s="45" t="str">
        <f t="shared" si="4"/>
        <v/>
      </c>
    </row>
    <row r="20" spans="1:16" ht="16">
      <c r="A20" s="40"/>
      <c r="B20" s="66" t="str">
        <f>IF(OR(H20="",H20="PK"),"Catch All",LOOKUP(E20,'#2a_#2b_DROP_TABLE'!D:D,'#2a_#2b_DROP_TABLE'!A:A))</f>
        <v>Catch All</v>
      </c>
      <c r="C20" s="40" t="s">
        <v>1541</v>
      </c>
      <c r="D20" s="40"/>
      <c r="E20" s="41" t="s">
        <v>597</v>
      </c>
      <c r="F20" s="41"/>
      <c r="G20" s="41"/>
      <c r="H20" s="42" t="str">
        <f>IF(D20="",IF(F20="","","PK"),LOOKUP(D20,DataTypes!A:A,DataTypes!B:B))</f>
        <v/>
      </c>
      <c r="I20" s="43"/>
      <c r="J20" s="43"/>
      <c r="K20" s="43"/>
      <c r="L20" s="43"/>
      <c r="M20" s="44" t="str">
        <f>IF(C20="NOSQL","",LOOKUP(E20,'#2a_#2b_DROP_TABLE'!D:D,'#2a_#2b_DROP_TABLE'!G:G)&amp;IF(H20="PK","PK",IF(F20="","CREATE","")))</f>
        <v>NACREATE</v>
      </c>
      <c r="N20" s="45" t="str">
        <f t="shared" si="2"/>
        <v>CREATE TABLE `skill_categories` (</v>
      </c>
      <c r="O20" s="45" t="str">
        <f t="shared" si="3"/>
        <v/>
      </c>
      <c r="P20" s="45" t="str">
        <f t="shared" si="4"/>
        <v/>
      </c>
    </row>
    <row r="21" spans="1:16" ht="16">
      <c r="A21" s="40"/>
      <c r="B21" s="66" t="str">
        <f>IF(OR(H21="",H21="PK"),"Catch All",LOOKUP(E21,'#2a_#2b_DROP_TABLE'!D:D,'#2a_#2b_DROP_TABLE'!A:A))</f>
        <v>hummingbird</v>
      </c>
      <c r="C21" s="40" t="s">
        <v>1541</v>
      </c>
      <c r="D21" s="40" t="s">
        <v>12</v>
      </c>
      <c r="E21" s="41" t="s">
        <v>597</v>
      </c>
      <c r="F21" s="41" t="s">
        <v>598</v>
      </c>
      <c r="G21" s="41"/>
      <c r="H21" s="42" t="str">
        <f>IF(D21="",IF(F21="","","PK"),LOOKUP(D21,DataTypes!A:A,DataTypes!B:B))</f>
        <v>BIGINT UNSIGNED</v>
      </c>
      <c r="I21" s="43" t="s">
        <v>13</v>
      </c>
      <c r="J21" s="43" t="s">
        <v>14</v>
      </c>
      <c r="K21" s="43" t="s">
        <v>599</v>
      </c>
      <c r="L21" s="43"/>
      <c r="M21" s="44" t="str">
        <f>IF(C21="NOSQL","",LOOKUP(E21,'#2a_#2b_DROP_TABLE'!D:D,'#2a_#2b_DROP_TABLE'!G:G)&amp;IF(H21="PK","PK",IF(F21="","CREATE","")))</f>
        <v>NA</v>
      </c>
      <c r="N21" s="45" t="str">
        <f t="shared" si="2"/>
        <v xml:space="preserve">       `category_id` BIGINT UNSIGNED NOT NULL AUTO_INCREMENT COMMENT 'ID of the category',</v>
      </c>
      <c r="O21" s="45" t="str">
        <f t="shared" si="3"/>
        <v/>
      </c>
      <c r="P21" s="45" t="str">
        <f t="shared" si="4"/>
        <v/>
      </c>
    </row>
    <row r="22" spans="1:16" ht="16">
      <c r="A22" s="40"/>
      <c r="B22" s="66" t="str">
        <f>IF(OR(H22="",H22="PK"),"Catch All",LOOKUP(E22,'#2a_#2b_DROP_TABLE'!D:D,'#2a_#2b_DROP_TABLE'!A:A))</f>
        <v>hummingbird</v>
      </c>
      <c r="C22" s="40" t="s">
        <v>1541</v>
      </c>
      <c r="D22" s="40" t="s">
        <v>19</v>
      </c>
      <c r="E22" s="43" t="s">
        <v>597</v>
      </c>
      <c r="F22" s="43" t="s">
        <v>600</v>
      </c>
      <c r="G22" s="43"/>
      <c r="H22" s="42" t="str">
        <f>IF(D22="",IF(F22="","","PK"),LOOKUP(D22,DataTypes!A:A,DataTypes!B:B))</f>
        <v>VARCHAR(128)</v>
      </c>
      <c r="I22" s="43" t="s">
        <v>13</v>
      </c>
      <c r="J22" s="43"/>
      <c r="K22" s="43" t="s">
        <v>601</v>
      </c>
      <c r="L22" s="43"/>
      <c r="M22" s="44" t="str">
        <f>IF(C22="NOSQL","",LOOKUP(E22,'#2a_#2b_DROP_TABLE'!D:D,'#2a_#2b_DROP_TABLE'!G:G)&amp;IF(H22="PK","PK",IF(F22="","CREATE","")))</f>
        <v>NA</v>
      </c>
      <c r="N22" s="45" t="str">
        <f t="shared" si="2"/>
        <v xml:space="preserve">       `keyword` VARCHAR(128) NOT NULL COMMENT 'Name of the category',</v>
      </c>
      <c r="O22" s="45" t="str">
        <f t="shared" si="3"/>
        <v/>
      </c>
      <c r="P22" s="45" t="str">
        <f t="shared" si="4"/>
        <v/>
      </c>
    </row>
    <row r="23" spans="1:16" ht="16">
      <c r="A23" s="40"/>
      <c r="B23" s="66" t="str">
        <f>IF(OR(H23="",H23="PK"),"Catch All",LOOKUP(E23,'#2a_#2b_DROP_TABLE'!D:D,'#2a_#2b_DROP_TABLE'!A:A))</f>
        <v>hummingbird</v>
      </c>
      <c r="C23" s="40" t="s">
        <v>1541</v>
      </c>
      <c r="D23" s="40" t="s">
        <v>49</v>
      </c>
      <c r="E23" s="43" t="s">
        <v>597</v>
      </c>
      <c r="F23" s="43" t="s">
        <v>612</v>
      </c>
      <c r="G23" s="43"/>
      <c r="H23" s="42" t="str">
        <f>IF(D23="",IF(F23="","","PK"),LOOKUP(D23,DataTypes!A:A,DataTypes!B:B))</f>
        <v>TEXT</v>
      </c>
      <c r="I23" s="43" t="s">
        <v>17</v>
      </c>
      <c r="J23" s="43"/>
      <c r="K23" s="43" t="s">
        <v>1433</v>
      </c>
      <c r="L23" s="43" t="s">
        <v>1023</v>
      </c>
      <c r="M23" s="44" t="str">
        <f>IF(C23="NOSQL","",LOOKUP(E23,'#2a_#2b_DROP_TABLE'!D:D,'#2a_#2b_DROP_TABLE'!G:G)&amp;IF(H23="PK","PK",IF(F23="","CREATE","")))</f>
        <v>NA</v>
      </c>
      <c r="N23" s="45" t="str">
        <f t="shared" si="2"/>
        <v xml:space="preserve">       `aliases` TEXT DEFAULT NULL COMMENT 'Aliases for the skill category [e.g., J2EE, Java]',</v>
      </c>
      <c r="O23" s="45" t="str">
        <f t="shared" si="3"/>
        <v/>
      </c>
      <c r="P23" s="45" t="str">
        <f t="shared" si="4"/>
        <v/>
      </c>
    </row>
    <row r="24" spans="1:16" ht="16">
      <c r="A24" s="40"/>
      <c r="B24" s="66" t="str">
        <f>IF(OR(H24="",H24="PK"),"Catch All",LOOKUP(E24,'#2a_#2b_DROP_TABLE'!D:D,'#2a_#2b_DROP_TABLE'!A:A))</f>
        <v>hummingbird</v>
      </c>
      <c r="C24" s="40" t="s">
        <v>1541</v>
      </c>
      <c r="D24" s="40" t="s">
        <v>49</v>
      </c>
      <c r="E24" s="43" t="s">
        <v>597</v>
      </c>
      <c r="F24" s="43" t="s">
        <v>602</v>
      </c>
      <c r="G24" s="43"/>
      <c r="H24" s="42" t="str">
        <f>IF(D24="",IF(F24="","","PK"),LOOKUP(D24,DataTypes!A:A,DataTypes!B:B))</f>
        <v>TEXT</v>
      </c>
      <c r="I24" s="43" t="s">
        <v>35</v>
      </c>
      <c r="J24" s="43"/>
      <c r="K24" s="43" t="s">
        <v>603</v>
      </c>
      <c r="L24" s="43"/>
      <c r="M24" s="44" t="str">
        <f>IF(C24="NOSQL","",LOOKUP(E24,'#2a_#2b_DROP_TABLE'!D:D,'#2a_#2b_DROP_TABLE'!G:G)&amp;IF(H24="PK","PK",IF(F24="","CREATE","")))</f>
        <v>NA</v>
      </c>
      <c r="N24" s="45" t="str">
        <f t="shared" si="2"/>
        <v xml:space="preserve">       `screening_questions` TEXT NULL COMMENT 'Screening questions for the category',</v>
      </c>
      <c r="O24" s="45" t="str">
        <f t="shared" si="3"/>
        <v/>
      </c>
      <c r="P24" s="45" t="str">
        <f t="shared" si="4"/>
        <v/>
      </c>
    </row>
    <row r="25" spans="1:16" ht="16">
      <c r="A25" s="40"/>
      <c r="B25" s="66" t="str">
        <f>IF(OR(H25="",H25="PK"),"Catch All",LOOKUP(E25,'#2a_#2b_DROP_TABLE'!D:D,'#2a_#2b_DROP_TABLE'!A:A))</f>
        <v>hummingbird</v>
      </c>
      <c r="C25" s="40" t="s">
        <v>1541</v>
      </c>
      <c r="D25" s="40" t="s">
        <v>49</v>
      </c>
      <c r="E25" s="43" t="s">
        <v>597</v>
      </c>
      <c r="F25" s="43" t="s">
        <v>604</v>
      </c>
      <c r="G25" s="43"/>
      <c r="H25" s="42" t="str">
        <f>IF(D25="",IF(F25="","","PK"),LOOKUP(D25,DataTypes!A:A,DataTypes!B:B))</f>
        <v>TEXT</v>
      </c>
      <c r="I25" s="43" t="s">
        <v>35</v>
      </c>
      <c r="J25" s="43"/>
      <c r="K25" s="43" t="s">
        <v>605</v>
      </c>
      <c r="L25" s="43"/>
      <c r="M25" s="44" t="str">
        <f>IF(C25="NOSQL","",LOOKUP(E25,'#2a_#2b_DROP_TABLE'!D:D,'#2a_#2b_DROP_TABLE'!G:G)&amp;IF(H25="PK","PK",IF(F25="","CREATE","")))</f>
        <v>NA</v>
      </c>
      <c r="N25" s="45" t="str">
        <f t="shared" si="2"/>
        <v xml:space="preserve">       `profile_percentage_configuration` TEXT NULL COMMENT 'Configuration for profile percentage completion',</v>
      </c>
      <c r="O25" s="45" t="str">
        <f t="shared" si="3"/>
        <v/>
      </c>
      <c r="P25" s="45" t="str">
        <f t="shared" si="4"/>
        <v/>
      </c>
    </row>
    <row r="26" spans="1:16" ht="16">
      <c r="A26" s="40" t="s">
        <v>1562</v>
      </c>
      <c r="B26" s="66" t="str">
        <f>IF(OR(H26="",H26="PK"),"Catch All",LOOKUP(E26,'#2a_#2b_DROP_TABLE'!D:D,'#2a_#2b_DROP_TABLE'!A:A))</f>
        <v>hummingbird</v>
      </c>
      <c r="C26" s="40" t="s">
        <v>1541</v>
      </c>
      <c r="D26" s="40" t="s">
        <v>49</v>
      </c>
      <c r="E26" s="43" t="s">
        <v>597</v>
      </c>
      <c r="F26" s="43" t="s">
        <v>1710</v>
      </c>
      <c r="G26" s="43"/>
      <c r="H26" s="42" t="str">
        <f>IF(D26="",IF(F26="","","PK"),LOOKUP(D26,DataTypes!A:A,DataTypes!B:B))</f>
        <v>TEXT</v>
      </c>
      <c r="I26" s="43" t="s">
        <v>35</v>
      </c>
      <c r="J26" s="43"/>
      <c r="K26" s="43" t="s">
        <v>1709</v>
      </c>
      <c r="L26" s="43"/>
      <c r="M26" s="44" t="str">
        <f>IF(C26="NOSQL","",LOOKUP(E26,'#2a_#2b_DROP_TABLE'!D:D,'#2a_#2b_DROP_TABLE'!G:G)&amp;IF(H26="PK","PK",IF(F26="","CREATE","")))</f>
        <v>NA</v>
      </c>
      <c r="N26" s="45" t="str">
        <f t="shared" si="2"/>
        <v xml:space="preserve">       `additional_profile_details` TEXT NULL COMMENT 'Additional details to be asked in candidate profile',</v>
      </c>
      <c r="O26" s="45" t="str">
        <f t="shared" si="3"/>
        <v/>
      </c>
      <c r="P26" s="45" t="str">
        <f t="shared" si="4"/>
        <v/>
      </c>
    </row>
    <row r="27" spans="1:16" ht="16">
      <c r="A27" s="40"/>
      <c r="B27" s="66" t="str">
        <f>IF(OR(H27="",H27="PK"),"Catch All",LOOKUP(E27,'#2a_#2b_DROP_TABLE'!D:D,'#2a_#2b_DROP_TABLE'!A:A))</f>
        <v>Catch All</v>
      </c>
      <c r="C27" s="40" t="s">
        <v>1541</v>
      </c>
      <c r="D27" s="40"/>
      <c r="E27" s="46" t="s">
        <v>597</v>
      </c>
      <c r="F27" s="46" t="s">
        <v>598</v>
      </c>
      <c r="G27" s="46"/>
      <c r="H27" s="42" t="str">
        <f>IF(D27="",IF(F27="","","PK"),LOOKUP(D27,DataTypes!A:A,DataTypes!B:B))</f>
        <v>PK</v>
      </c>
      <c r="I27" s="43"/>
      <c r="J27" s="43"/>
      <c r="K27" s="43"/>
      <c r="L27" s="43"/>
      <c r="M27" s="44" t="str">
        <f>IF(C27="NOSQL","",LOOKUP(E27,'#2a_#2b_DROP_TABLE'!D:D,'#2a_#2b_DROP_TABLE'!G:G)&amp;IF(H27="PK","PK",IF(F27="","CREATE","")))</f>
        <v>NAPK</v>
      </c>
      <c r="N27" s="45" t="str">
        <f t="shared" si="2"/>
        <v xml:space="preserve">       PRIMARY KEY (category_id)) CHARSET UTF8;</v>
      </c>
      <c r="O27" s="45" t="str">
        <f t="shared" si="3"/>
        <v/>
      </c>
      <c r="P27" s="45" t="str">
        <f t="shared" si="4"/>
        <v/>
      </c>
    </row>
    <row r="28" spans="1:16" ht="16">
      <c r="A28" s="40"/>
      <c r="B28" s="66" t="str">
        <f>IF(OR(H28="",H28="PK"),"Catch All",LOOKUP(E28,'#2a_#2b_DROP_TABLE'!D:D,'#2a_#2b_DROP_TABLE'!A:A))</f>
        <v>Catch All</v>
      </c>
      <c r="C28" s="40" t="s">
        <v>1541</v>
      </c>
      <c r="D28" s="40"/>
      <c r="E28" s="41" t="s">
        <v>606</v>
      </c>
      <c r="F28" s="41"/>
      <c r="G28" s="41"/>
      <c r="H28" s="42" t="str">
        <f>IF(D28="",IF(F28="","","PK"),LOOKUP(D28,DataTypes!A:A,DataTypes!B:B))</f>
        <v/>
      </c>
      <c r="I28" s="43"/>
      <c r="J28" s="43"/>
      <c r="K28" s="43"/>
      <c r="L28" s="43"/>
      <c r="M28" s="44" t="str">
        <f>IF(C28="NOSQL","",LOOKUP(E28,'#2a_#2b_DROP_TABLE'!D:D,'#2a_#2b_DROP_TABLE'!G:G)&amp;IF(H28="PK","PK",IF(F28="","CREATE","")))</f>
        <v>NACREATE</v>
      </c>
      <c r="N28" s="45" t="str">
        <f t="shared" si="2"/>
        <v>CREATE TABLE `skill_subcategories` (</v>
      </c>
      <c r="O28" s="45" t="str">
        <f t="shared" si="3"/>
        <v/>
      </c>
      <c r="P28" s="45" t="str">
        <f t="shared" si="4"/>
        <v/>
      </c>
    </row>
    <row r="29" spans="1:16" ht="16">
      <c r="A29" s="40"/>
      <c r="B29" s="66" t="str">
        <f>IF(OR(H29="",H29="PK"),"Catch All",LOOKUP(E29,'#2a_#2b_DROP_TABLE'!D:D,'#2a_#2b_DROP_TABLE'!A:A))</f>
        <v>hummingbird</v>
      </c>
      <c r="C29" s="40" t="s">
        <v>1541</v>
      </c>
      <c r="D29" s="40" t="s">
        <v>12</v>
      </c>
      <c r="E29" s="41" t="s">
        <v>606</v>
      </c>
      <c r="F29" s="41" t="s">
        <v>607</v>
      </c>
      <c r="G29" s="41"/>
      <c r="H29" s="42" t="str">
        <f>IF(D29="",IF(F29="","","PK"),LOOKUP(D29,DataTypes!A:A,DataTypes!B:B))</f>
        <v>BIGINT UNSIGNED</v>
      </c>
      <c r="I29" s="43" t="s">
        <v>13</v>
      </c>
      <c r="J29" s="43" t="s">
        <v>14</v>
      </c>
      <c r="K29" s="43" t="s">
        <v>608</v>
      </c>
      <c r="L29" s="43"/>
      <c r="M29" s="44" t="str">
        <f>IF(C29="NOSQL","",LOOKUP(E29,'#2a_#2b_DROP_TABLE'!D:D,'#2a_#2b_DROP_TABLE'!G:G)&amp;IF(H29="PK","PK",IF(F29="","CREATE","")))</f>
        <v>NA</v>
      </c>
      <c r="N29" s="45" t="str">
        <f t="shared" si="2"/>
        <v xml:space="preserve">       `subcategory_id` BIGINT UNSIGNED NOT NULL AUTO_INCREMENT COMMENT 'ID of the subcategory',</v>
      </c>
      <c r="O29" s="45" t="str">
        <f t="shared" si="3"/>
        <v/>
      </c>
      <c r="P29" s="45" t="str">
        <f t="shared" si="4"/>
        <v/>
      </c>
    </row>
    <row r="30" spans="1:16" ht="16">
      <c r="A30" s="40"/>
      <c r="B30" s="66" t="str">
        <f>IF(OR(H30="",H30="PK"),"Catch All",LOOKUP(E30,'#2a_#2b_DROP_TABLE'!D:D,'#2a_#2b_DROP_TABLE'!A:A))</f>
        <v>hummingbird</v>
      </c>
      <c r="C30" s="40" t="s">
        <v>1541</v>
      </c>
      <c r="D30" s="40" t="s">
        <v>19</v>
      </c>
      <c r="E30" s="43" t="s">
        <v>606</v>
      </c>
      <c r="F30" s="43" t="s">
        <v>600</v>
      </c>
      <c r="G30" s="43"/>
      <c r="H30" s="42" t="str">
        <f>IF(D30="",IF(F30="","","PK"),LOOKUP(D30,DataTypes!A:A,DataTypes!B:B))</f>
        <v>VARCHAR(128)</v>
      </c>
      <c r="I30" s="43" t="s">
        <v>13</v>
      </c>
      <c r="J30" s="43"/>
      <c r="K30" s="43" t="s">
        <v>609</v>
      </c>
      <c r="L30" s="43"/>
      <c r="M30" s="44" t="str">
        <f>IF(C30="NOSQL","",LOOKUP(E30,'#2a_#2b_DROP_TABLE'!D:D,'#2a_#2b_DROP_TABLE'!G:G)&amp;IF(H30="PK","PK",IF(F30="","CREATE","")))</f>
        <v>NA</v>
      </c>
      <c r="N30" s="45" t="str">
        <f t="shared" si="2"/>
        <v xml:space="preserve">       `keyword` VARCHAR(128) NOT NULL COMMENT 'Name of the subcategory',</v>
      </c>
      <c r="O30" s="45" t="str">
        <f t="shared" si="3"/>
        <v/>
      </c>
      <c r="P30" s="45" t="str">
        <f t="shared" si="4"/>
        <v/>
      </c>
    </row>
    <row r="31" spans="1:16" ht="16">
      <c r="A31" s="40"/>
      <c r="B31" s="66" t="str">
        <f>IF(OR(H31="",H31="PK"),"Catch All",LOOKUP(E31,'#2a_#2b_DROP_TABLE'!D:D,'#2a_#2b_DROP_TABLE'!A:A))</f>
        <v>hummingbird</v>
      </c>
      <c r="C31" s="40" t="s">
        <v>1541</v>
      </c>
      <c r="D31" s="40" t="s">
        <v>49</v>
      </c>
      <c r="E31" s="43" t="s">
        <v>606</v>
      </c>
      <c r="F31" s="43" t="s">
        <v>612</v>
      </c>
      <c r="G31" s="43"/>
      <c r="H31" s="42" t="str">
        <f>IF(D31="",IF(F31="","","PK"),LOOKUP(D31,DataTypes!A:A,DataTypes!B:B))</f>
        <v>TEXT</v>
      </c>
      <c r="I31" s="43" t="s">
        <v>17</v>
      </c>
      <c r="J31" s="43"/>
      <c r="K31" s="43" t="s">
        <v>1434</v>
      </c>
      <c r="L31" s="43" t="s">
        <v>1023</v>
      </c>
      <c r="M31" s="44" t="str">
        <f>IF(C31="NOSQL","",LOOKUP(E31,'#2a_#2b_DROP_TABLE'!D:D,'#2a_#2b_DROP_TABLE'!G:G)&amp;IF(H31="PK","PK",IF(F31="","CREATE","")))</f>
        <v>NA</v>
      </c>
      <c r="N31" s="45" t="str">
        <f t="shared" si="2"/>
        <v xml:space="preserve">       `aliases` TEXT DEFAULT NULL COMMENT 'Aliases for the skill subcategory [e.g., J2EE, Java]',</v>
      </c>
      <c r="O31" s="45" t="str">
        <f t="shared" si="3"/>
        <v/>
      </c>
      <c r="P31" s="45" t="str">
        <f t="shared" si="4"/>
        <v/>
      </c>
    </row>
    <row r="32" spans="1:16" ht="16">
      <c r="A32" s="40"/>
      <c r="B32" s="66" t="str">
        <f>IF(OR(H32="",H32="PK"),"Catch All",LOOKUP(E32,'#2a_#2b_DROP_TABLE'!D:D,'#2a_#2b_DROP_TABLE'!A:A))</f>
        <v>hummingbird</v>
      </c>
      <c r="C32" s="40" t="s">
        <v>1541</v>
      </c>
      <c r="D32" s="40" t="s">
        <v>12</v>
      </c>
      <c r="E32" s="43" t="s">
        <v>606</v>
      </c>
      <c r="F32" s="43" t="s">
        <v>598</v>
      </c>
      <c r="G32" s="43"/>
      <c r="H32" s="42" t="str">
        <f>IF(D32="",IF(F32="","","PK"),LOOKUP(D32,DataTypes!A:A,DataTypes!B:B))</f>
        <v>BIGINT UNSIGNED</v>
      </c>
      <c r="I32" s="43" t="s">
        <v>13</v>
      </c>
      <c r="J32" s="43"/>
      <c r="K32" s="43" t="s">
        <v>610</v>
      </c>
      <c r="L32" s="43"/>
      <c r="M32" s="44" t="str">
        <f>IF(C32="NOSQL","",LOOKUP(E32,'#2a_#2b_DROP_TABLE'!D:D,'#2a_#2b_DROP_TABLE'!G:G)&amp;IF(H32="PK","PK",IF(F32="","CREATE","")))</f>
        <v>NA</v>
      </c>
      <c r="N32" s="45" t="str">
        <f t="shared" si="2"/>
        <v xml:space="preserve">       `category_id` BIGINT UNSIGNED NOT NULL COMMENT 'ID of the category to which this subcategory belongs',</v>
      </c>
      <c r="O32" s="45" t="str">
        <f t="shared" si="3"/>
        <v/>
      </c>
      <c r="P32" s="45" t="str">
        <f t="shared" si="4"/>
        <v/>
      </c>
    </row>
    <row r="33" spans="1:16" ht="16">
      <c r="A33" s="40"/>
      <c r="B33" s="66" t="str">
        <f>IF(OR(H33="",H33="PK"),"Catch All",LOOKUP(E33,'#2a_#2b_DROP_TABLE'!D:D,'#2a_#2b_DROP_TABLE'!A:A))</f>
        <v>Catch All</v>
      </c>
      <c r="C33" s="40" t="s">
        <v>1541</v>
      </c>
      <c r="D33" s="40"/>
      <c r="E33" s="46" t="s">
        <v>606</v>
      </c>
      <c r="F33" s="46" t="s">
        <v>607</v>
      </c>
      <c r="G33" s="46"/>
      <c r="H33" s="42" t="str">
        <f>IF(D33="",IF(F33="","","PK"),LOOKUP(D33,DataTypes!A:A,DataTypes!B:B))</f>
        <v>PK</v>
      </c>
      <c r="I33" s="43"/>
      <c r="J33" s="43"/>
      <c r="K33" s="43"/>
      <c r="L33" s="43"/>
      <c r="M33" s="44" t="str">
        <f>IF(C33="NOSQL","",LOOKUP(E33,'#2a_#2b_DROP_TABLE'!D:D,'#2a_#2b_DROP_TABLE'!G:G)&amp;IF(H33="PK","PK",IF(F33="","CREATE","")))</f>
        <v>NAPK</v>
      </c>
      <c r="N33" s="45" t="str">
        <f t="shared" si="2"/>
        <v xml:space="preserve">       PRIMARY KEY (subcategory_id)) CHARSET UTF8;</v>
      </c>
      <c r="O33" s="45" t="str">
        <f t="shared" si="3"/>
        <v/>
      </c>
      <c r="P33" s="45" t="str">
        <f t="shared" si="4"/>
        <v/>
      </c>
    </row>
    <row r="34" spans="1:16" ht="16">
      <c r="A34" s="40"/>
      <c r="B34" s="66" t="str">
        <f>IF(OR(H34="",H34="PK"),"Catch All",LOOKUP(E34,'#2a_#2b_DROP_TABLE'!D:D,'#2a_#2b_DROP_TABLE'!A:A))</f>
        <v>Catch All</v>
      </c>
      <c r="C34" s="40" t="s">
        <v>1541</v>
      </c>
      <c r="D34" s="40"/>
      <c r="E34" s="41" t="s">
        <v>127</v>
      </c>
      <c r="F34" s="41"/>
      <c r="G34" s="41"/>
      <c r="H34" s="42" t="str">
        <f>IF(D34="",IF(F34="","","PK"),LOOKUP(D34,DataTypes!A:A,DataTypes!B:B))</f>
        <v/>
      </c>
      <c r="I34" s="43"/>
      <c r="J34" s="43"/>
      <c r="K34" s="43"/>
      <c r="L34" s="43"/>
      <c r="M34" s="44" t="str">
        <f>IF(C34="NOSQL","",LOOKUP(E34,'#2a_#2b_DROP_TABLE'!D:D,'#2a_#2b_DROP_TABLE'!G:G)&amp;IF(H34="PK","PK",IF(F34="","CREATE","")))</f>
        <v>NACREATE</v>
      </c>
      <c r="N34" s="45" t="str">
        <f t="shared" si="2"/>
        <v>CREATE TABLE `skills` (</v>
      </c>
      <c r="O34" s="45" t="str">
        <f t="shared" si="3"/>
        <v/>
      </c>
      <c r="P34" s="45" t="str">
        <f t="shared" si="4"/>
        <v/>
      </c>
    </row>
    <row r="35" spans="1:16" ht="16">
      <c r="A35" s="40"/>
      <c r="B35" s="66" t="str">
        <f>IF(OR(H35="",H35="PK"),"Catch All",LOOKUP(E35,'#2a_#2b_DROP_TABLE'!D:D,'#2a_#2b_DROP_TABLE'!A:A))</f>
        <v>hummingbird</v>
      </c>
      <c r="C35" s="40" t="s">
        <v>1541</v>
      </c>
      <c r="D35" s="40" t="s">
        <v>12</v>
      </c>
      <c r="E35" s="41" t="s">
        <v>127</v>
      </c>
      <c r="F35" s="41" t="s">
        <v>128</v>
      </c>
      <c r="G35" s="41"/>
      <c r="H35" s="42" t="str">
        <f>IF(D35="",IF(F35="","","PK"),LOOKUP(D35,DataTypes!A:A,DataTypes!B:B))</f>
        <v>BIGINT UNSIGNED</v>
      </c>
      <c r="I35" s="43" t="s">
        <v>13</v>
      </c>
      <c r="J35" s="43" t="s">
        <v>14</v>
      </c>
      <c r="K35" s="43" t="s">
        <v>129</v>
      </c>
      <c r="L35" s="43"/>
      <c r="M35" s="44" t="str">
        <f>IF(C35="NOSQL","",LOOKUP(E35,'#2a_#2b_DROP_TABLE'!D:D,'#2a_#2b_DROP_TABLE'!G:G)&amp;IF(H35="PK","PK",IF(F35="","CREATE","")))</f>
        <v>NA</v>
      </c>
      <c r="N35" s="45" t="str">
        <f t="shared" si="2"/>
        <v xml:space="preserve">       `skill_id` BIGINT UNSIGNED NOT NULL AUTO_INCREMENT COMMENT 'ID of the skill',</v>
      </c>
      <c r="O35" s="45" t="str">
        <f t="shared" si="3"/>
        <v/>
      </c>
      <c r="P35" s="45" t="str">
        <f t="shared" si="4"/>
        <v/>
      </c>
    </row>
    <row r="36" spans="1:16" ht="16">
      <c r="A36" s="40"/>
      <c r="B36" s="66" t="str">
        <f>IF(OR(H36="",H36="PK"),"Catch All",LOOKUP(E36,'#2a_#2b_DROP_TABLE'!D:D,'#2a_#2b_DROP_TABLE'!A:A))</f>
        <v>hummingbird</v>
      </c>
      <c r="C36" s="40" t="s">
        <v>1541</v>
      </c>
      <c r="D36" s="40" t="s">
        <v>19</v>
      </c>
      <c r="E36" s="43" t="s">
        <v>127</v>
      </c>
      <c r="F36" s="43" t="s">
        <v>600</v>
      </c>
      <c r="G36" s="43"/>
      <c r="H36" s="42" t="str">
        <f>IF(D36="",IF(F36="","","PK"),LOOKUP(D36,DataTypes!A:A,DataTypes!B:B))</f>
        <v>VARCHAR(128)</v>
      </c>
      <c r="I36" s="43" t="s">
        <v>13</v>
      </c>
      <c r="J36" s="43"/>
      <c r="K36" s="43" t="s">
        <v>611</v>
      </c>
      <c r="L36" s="43"/>
      <c r="M36" s="44" t="str">
        <f>IF(C36="NOSQL","",LOOKUP(E36,'#2a_#2b_DROP_TABLE'!D:D,'#2a_#2b_DROP_TABLE'!G:G)&amp;IF(H36="PK","PK",IF(F36="","CREATE","")))</f>
        <v>NA</v>
      </c>
      <c r="N36" s="45" t="str">
        <f t="shared" si="2"/>
        <v xml:space="preserve">       `keyword` VARCHAR(128) NOT NULL COMMENT 'Name of the skill',</v>
      </c>
      <c r="O36" s="45" t="str">
        <f t="shared" si="3"/>
        <v/>
      </c>
      <c r="P36" s="45" t="str">
        <f t="shared" si="4"/>
        <v/>
      </c>
    </row>
    <row r="37" spans="1:16" ht="16">
      <c r="A37" s="40"/>
      <c r="B37" s="66" t="str">
        <f>IF(OR(H37="",H37="PK"),"Catch All",LOOKUP(E37,'#2a_#2b_DROP_TABLE'!D:D,'#2a_#2b_DROP_TABLE'!A:A))</f>
        <v>hummingbird</v>
      </c>
      <c r="C37" s="40" t="s">
        <v>1541</v>
      </c>
      <c r="D37" s="40" t="s">
        <v>49</v>
      </c>
      <c r="E37" s="43" t="s">
        <v>127</v>
      </c>
      <c r="F37" s="43" t="s">
        <v>612</v>
      </c>
      <c r="G37" s="43"/>
      <c r="H37" s="42" t="str">
        <f>IF(D37="",IF(F37="","","PK"),LOOKUP(D37,DataTypes!A:A,DataTypes!B:B))</f>
        <v>TEXT</v>
      </c>
      <c r="I37" s="43" t="s">
        <v>35</v>
      </c>
      <c r="J37" s="43"/>
      <c r="K37" s="43" t="s">
        <v>613</v>
      </c>
      <c r="L37" s="43"/>
      <c r="M37" s="44" t="str">
        <f>IF(C37="NOSQL","",LOOKUP(E37,'#2a_#2b_DROP_TABLE'!D:D,'#2a_#2b_DROP_TABLE'!G:G)&amp;IF(H37="PK","PK",IF(F37="","CREATE","")))</f>
        <v>NA</v>
      </c>
      <c r="N37" s="45" t="str">
        <f t="shared" si="2"/>
        <v xml:space="preserve">       `aliases` TEXT NULL COMMENT 'JSON of all aliases of the skill including this keyword',</v>
      </c>
      <c r="O37" s="45" t="str">
        <f t="shared" si="3"/>
        <v/>
      </c>
      <c r="P37" s="45" t="str">
        <f t="shared" si="4"/>
        <v/>
      </c>
    </row>
    <row r="38" spans="1:16" ht="16">
      <c r="A38" s="40"/>
      <c r="B38" s="66" t="str">
        <f>IF(OR(H38="",H38="PK"),"Catch All",LOOKUP(E38,'#2a_#2b_DROP_TABLE'!D:D,'#2a_#2b_DROP_TABLE'!A:A))</f>
        <v>hummingbird</v>
      </c>
      <c r="C38" s="40" t="s">
        <v>1541</v>
      </c>
      <c r="D38" s="40" t="s">
        <v>12</v>
      </c>
      <c r="E38" s="43" t="s">
        <v>127</v>
      </c>
      <c r="F38" s="43" t="s">
        <v>607</v>
      </c>
      <c r="G38" s="43"/>
      <c r="H38" s="42" t="str">
        <f>IF(D38="",IF(F38="","","PK"),LOOKUP(D38,DataTypes!A:A,DataTypes!B:B))</f>
        <v>BIGINT UNSIGNED</v>
      </c>
      <c r="I38" s="43" t="s">
        <v>13</v>
      </c>
      <c r="J38" s="43"/>
      <c r="K38" s="43" t="s">
        <v>614</v>
      </c>
      <c r="L38" s="43"/>
      <c r="M38" s="44" t="str">
        <f>IF(C38="NOSQL","",LOOKUP(E38,'#2a_#2b_DROP_TABLE'!D:D,'#2a_#2b_DROP_TABLE'!G:G)&amp;IF(H38="PK","PK",IF(F38="","CREATE","")))</f>
        <v>NA</v>
      </c>
      <c r="N38" s="45" t="str">
        <f t="shared" si="2"/>
        <v xml:space="preserve">       `subcategory_id` BIGINT UNSIGNED NOT NULL COMMENT 'ID of the subcategory to which this skill belongs',</v>
      </c>
      <c r="O38" s="45" t="str">
        <f t="shared" si="3"/>
        <v/>
      </c>
      <c r="P38" s="45" t="str">
        <f t="shared" si="4"/>
        <v/>
      </c>
    </row>
    <row r="39" spans="1:16" ht="16">
      <c r="A39" s="40"/>
      <c r="B39" s="66" t="str">
        <f>IF(OR(H39="",H39="PK"),"Catch All",LOOKUP(E39,'#2a_#2b_DROP_TABLE'!D:D,'#2a_#2b_DROP_TABLE'!A:A))</f>
        <v>hummingbird</v>
      </c>
      <c r="C39" s="40" t="s">
        <v>1541</v>
      </c>
      <c r="D39" s="40" t="s">
        <v>12</v>
      </c>
      <c r="E39" s="43" t="s">
        <v>127</v>
      </c>
      <c r="F39" s="43" t="s">
        <v>615</v>
      </c>
      <c r="G39" s="43"/>
      <c r="H39" s="42" t="str">
        <f>IF(D39="",IF(F39="","","PK"),LOOKUP(D39,DataTypes!A:A,DataTypes!B:B))</f>
        <v>BIGINT UNSIGNED</v>
      </c>
      <c r="I39" s="43" t="s">
        <v>35</v>
      </c>
      <c r="J39" s="43"/>
      <c r="K39" s="43" t="s">
        <v>616</v>
      </c>
      <c r="L39" s="43"/>
      <c r="M39" s="44" t="str">
        <f>IF(C39="NOSQL","",LOOKUP(E39,'#2a_#2b_DROP_TABLE'!D:D,'#2a_#2b_DROP_TABLE'!G:G)&amp;IF(H39="PK","PK",IF(F39="","CREATE","")))</f>
        <v>NA</v>
      </c>
      <c r="N39" s="45" t="str">
        <f t="shared" si="2"/>
        <v xml:space="preserve">       `parent_skill_id` BIGINT UNSIGNED NULL COMMENT 'ID of the parent skill',</v>
      </c>
      <c r="O39" s="45" t="str">
        <f t="shared" si="3"/>
        <v/>
      </c>
      <c r="P39" s="45" t="str">
        <f t="shared" si="4"/>
        <v/>
      </c>
    </row>
    <row r="40" spans="1:16" ht="16">
      <c r="A40" s="40"/>
      <c r="B40" s="66" t="str">
        <f>IF(OR(H40="",H40="PK"),"Catch All",LOOKUP(E40,'#2a_#2b_DROP_TABLE'!D:D,'#2a_#2b_DROP_TABLE'!A:A))</f>
        <v>hummingbird</v>
      </c>
      <c r="C40" s="40" t="s">
        <v>1541</v>
      </c>
      <c r="D40" s="40" t="s">
        <v>31</v>
      </c>
      <c r="E40" s="43" t="s">
        <v>127</v>
      </c>
      <c r="F40" s="43" t="s">
        <v>214</v>
      </c>
      <c r="G40" s="43"/>
      <c r="H40" s="42" t="str">
        <f>IF(D40="",IF(F40="","","PK"),LOOKUP(D40,DataTypes!A:A,DataTypes!B:B))</f>
        <v>VARCHAR(1)</v>
      </c>
      <c r="I40" s="43" t="s">
        <v>13</v>
      </c>
      <c r="J40" s="43"/>
      <c r="K40" s="43" t="s">
        <v>617</v>
      </c>
      <c r="L40" s="43"/>
      <c r="M40" s="44" t="str">
        <f>IF(C40="NOSQL","",LOOKUP(E40,'#2a_#2b_DROP_TABLE'!D:D,'#2a_#2b_DROP_TABLE'!G:G)&amp;IF(H40="PK","PK",IF(F40="","CREATE","")))</f>
        <v>NA</v>
      </c>
      <c r="N40" s="45" t="str">
        <f t="shared" si="2"/>
        <v xml:space="preserve">       `type` VARCHAR(1) NOT NULL COMMENT 'S-Skill, C-Certification, E-Education',</v>
      </c>
      <c r="O40" s="45" t="str">
        <f t="shared" si="3"/>
        <v/>
      </c>
      <c r="P40" s="45" t="str">
        <f t="shared" si="4"/>
        <v/>
      </c>
    </row>
    <row r="41" spans="1:16" ht="16">
      <c r="A41" s="40"/>
      <c r="B41" s="66" t="str">
        <f>IF(OR(H41="",H41="PK"),"Catch All",LOOKUP(E41,'#2a_#2b_DROP_TABLE'!D:D,'#2a_#2b_DROP_TABLE'!A:A))</f>
        <v>Catch All</v>
      </c>
      <c r="C41" s="40" t="s">
        <v>1541</v>
      </c>
      <c r="D41" s="40"/>
      <c r="E41" s="46" t="s">
        <v>127</v>
      </c>
      <c r="F41" s="46" t="s">
        <v>128</v>
      </c>
      <c r="G41" s="46"/>
      <c r="H41" s="42" t="str">
        <f>IF(D41="",IF(F41="","","PK"),LOOKUP(D41,DataTypes!A:A,DataTypes!B:B))</f>
        <v>PK</v>
      </c>
      <c r="I41" s="43"/>
      <c r="J41" s="43"/>
      <c r="K41" s="43"/>
      <c r="L41" s="43"/>
      <c r="M41" s="44" t="str">
        <f>IF(C41="NOSQL","",LOOKUP(E41,'#2a_#2b_DROP_TABLE'!D:D,'#2a_#2b_DROP_TABLE'!G:G)&amp;IF(H41="PK","PK",IF(F41="","CREATE","")))</f>
        <v>NAPK</v>
      </c>
      <c r="N41" s="45" t="str">
        <f t="shared" si="2"/>
        <v xml:space="preserve">       PRIMARY KEY (skill_id)) CHARSET UTF8;</v>
      </c>
      <c r="O41" s="45" t="str">
        <f t="shared" si="3"/>
        <v/>
      </c>
      <c r="P41" s="45" t="str">
        <f t="shared" si="4"/>
        <v/>
      </c>
    </row>
    <row r="42" spans="1:16" ht="16">
      <c r="A42" s="40"/>
      <c r="B42" s="66" t="str">
        <f>IF(OR(H42="",H42="PK"),"Catch All",LOOKUP(E42,'#2a_#2b_DROP_TABLE'!D:D,'#2a_#2b_DROP_TABLE'!A:A))</f>
        <v>Catch All</v>
      </c>
      <c r="C42" s="40" t="s">
        <v>1541</v>
      </c>
      <c r="D42" s="40"/>
      <c r="E42" s="41" t="s">
        <v>1201</v>
      </c>
      <c r="F42" s="41"/>
      <c r="G42" s="41"/>
      <c r="H42" s="42" t="str">
        <f>IF(D42="",IF(F42="","","PK"),LOOKUP(D42,DataTypes!A:A,DataTypes!B:B))</f>
        <v/>
      </c>
      <c r="I42" s="43"/>
      <c r="J42" s="43"/>
      <c r="K42" s="43"/>
      <c r="L42" s="43"/>
      <c r="M42" s="44" t="str">
        <f>IF(C42="NOSQL","",LOOKUP(E42,'#2a_#2b_DROP_TABLE'!D:D,'#2a_#2b_DROP_TABLE'!G:G)&amp;IF(H42="PK","PK",IF(F42="","CREATE","")))</f>
        <v>NACREATE</v>
      </c>
      <c r="N42" s="45" t="str">
        <f t="shared" si="2"/>
        <v>CREATE TABLE `regions` (</v>
      </c>
      <c r="O42" s="45" t="str">
        <f t="shared" si="3"/>
        <v/>
      </c>
      <c r="P42" s="45" t="str">
        <f t="shared" si="4"/>
        <v/>
      </c>
    </row>
    <row r="43" spans="1:16" ht="16">
      <c r="A43" s="40"/>
      <c r="B43" s="66" t="str">
        <f>IF(OR(H43="",H43="PK"),"Catch All",LOOKUP(E43,'#2a_#2b_DROP_TABLE'!D:D,'#2a_#2b_DROP_TABLE'!A:A))</f>
        <v>hummingbird</v>
      </c>
      <c r="C43" s="40" t="s">
        <v>1541</v>
      </c>
      <c r="D43" s="40" t="s">
        <v>12</v>
      </c>
      <c r="E43" s="41" t="s">
        <v>1201</v>
      </c>
      <c r="F43" s="41" t="s">
        <v>1202</v>
      </c>
      <c r="G43" s="41"/>
      <c r="H43" s="42" t="str">
        <f>IF(D43="",IF(F43="","","PK"),LOOKUP(D43,DataTypes!A:A,DataTypes!B:B))</f>
        <v>BIGINT UNSIGNED</v>
      </c>
      <c r="I43" s="43" t="s">
        <v>13</v>
      </c>
      <c r="J43" s="43" t="s">
        <v>14</v>
      </c>
      <c r="K43" s="43" t="s">
        <v>1203</v>
      </c>
      <c r="L43" s="43"/>
      <c r="M43" s="44" t="str">
        <f>IF(C43="NOSQL","",LOOKUP(E43,'#2a_#2b_DROP_TABLE'!D:D,'#2a_#2b_DROP_TABLE'!G:G)&amp;IF(H43="PK","PK",IF(F43="","CREATE","")))</f>
        <v>NA</v>
      </c>
      <c r="N43" s="45" t="str">
        <f t="shared" si="2"/>
        <v xml:space="preserve">       `region_id` BIGINT UNSIGNED NOT NULL AUTO_INCREMENT COMMENT 'ID of the region data',</v>
      </c>
      <c r="O43" s="45" t="str">
        <f t="shared" si="3"/>
        <v/>
      </c>
      <c r="P43" s="45" t="str">
        <f t="shared" si="4"/>
        <v/>
      </c>
    </row>
    <row r="44" spans="1:16" ht="16">
      <c r="A44" s="40"/>
      <c r="B44" s="66" t="str">
        <f>IF(OR(H44="",H44="PK"),"Catch All",LOOKUP(E44,'#2a_#2b_DROP_TABLE'!D:D,'#2a_#2b_DROP_TABLE'!A:A))</f>
        <v>hummingbird</v>
      </c>
      <c r="C44" s="40" t="s">
        <v>1541</v>
      </c>
      <c r="D44" s="40" t="s">
        <v>34</v>
      </c>
      <c r="E44" s="43" t="s">
        <v>1201</v>
      </c>
      <c r="F44" s="43" t="s">
        <v>1204</v>
      </c>
      <c r="G44" s="43"/>
      <c r="H44" s="42" t="str">
        <f>IF(D44="",IF(F44="","","PK"),LOOKUP(D44,DataTypes!A:A,DataTypes!B:B))</f>
        <v>VARCHAR(8)</v>
      </c>
      <c r="I44" s="43" t="s">
        <v>13</v>
      </c>
      <c r="J44" s="43"/>
      <c r="K44" s="43" t="s">
        <v>1205</v>
      </c>
      <c r="L44" s="43"/>
      <c r="M44" s="44" t="str">
        <f>IF(C44="NOSQL","",LOOKUP(E44,'#2a_#2b_DROP_TABLE'!D:D,'#2a_#2b_DROP_TABLE'!G:G)&amp;IF(H44="PK","PK",IF(F44="","CREATE","")))</f>
        <v>NA</v>
      </c>
      <c r="N44" s="45" t="str">
        <f t="shared" si="2"/>
        <v xml:space="preserve">       `country_code` VARCHAR(8) NOT NULL COMMENT 'Code of the coutry',</v>
      </c>
      <c r="O44" s="45" t="str">
        <f t="shared" si="3"/>
        <v/>
      </c>
      <c r="P44" s="45" t="str">
        <f t="shared" si="4"/>
        <v/>
      </c>
    </row>
    <row r="45" spans="1:16" ht="16">
      <c r="A45" s="40"/>
      <c r="B45" s="66" t="str">
        <f>IF(OR(H45="",H45="PK"),"Catch All",LOOKUP(E45,'#2a_#2b_DROP_TABLE'!D:D,'#2a_#2b_DROP_TABLE'!A:A))</f>
        <v>hummingbird</v>
      </c>
      <c r="C45" s="40" t="s">
        <v>1541</v>
      </c>
      <c r="D45" s="40" t="s">
        <v>34</v>
      </c>
      <c r="E45" s="43" t="s">
        <v>1201</v>
      </c>
      <c r="F45" s="43" t="s">
        <v>1206</v>
      </c>
      <c r="G45" s="43"/>
      <c r="H45" s="42" t="str">
        <f>IF(D45="",IF(F45="","","PK"),LOOKUP(D45,DataTypes!A:A,DataTypes!B:B))</f>
        <v>VARCHAR(8)</v>
      </c>
      <c r="I45" s="43" t="s">
        <v>13</v>
      </c>
      <c r="J45" s="43"/>
      <c r="K45" s="43" t="s">
        <v>1207</v>
      </c>
      <c r="L45" s="43"/>
      <c r="M45" s="44" t="str">
        <f>IF(C45="NOSQL","",LOOKUP(E45,'#2a_#2b_DROP_TABLE'!D:D,'#2a_#2b_DROP_TABLE'!G:G)&amp;IF(H45="PK","PK",IF(F45="","CREATE","")))</f>
        <v>NA</v>
      </c>
      <c r="N45" s="45" t="str">
        <f t="shared" si="2"/>
        <v xml:space="preserve">       `state_code` VARCHAR(8) NOT NULL COMMENT 'State code of the state',</v>
      </c>
      <c r="O45" s="45" t="str">
        <f t="shared" si="3"/>
        <v/>
      </c>
      <c r="P45" s="45" t="str">
        <f t="shared" si="4"/>
        <v/>
      </c>
    </row>
    <row r="46" spans="1:16" ht="16">
      <c r="A46" s="40"/>
      <c r="B46" s="66" t="str">
        <f>IF(OR(H46="",H46="PK"),"Catch All",LOOKUP(E46,'#2a_#2b_DROP_TABLE'!D:D,'#2a_#2b_DROP_TABLE'!A:A))</f>
        <v>hummingbird</v>
      </c>
      <c r="C46" s="40" t="s">
        <v>1541</v>
      </c>
      <c r="D46" s="40" t="s">
        <v>33</v>
      </c>
      <c r="E46" s="43" t="s">
        <v>1201</v>
      </c>
      <c r="F46" s="43" t="s">
        <v>115</v>
      </c>
      <c r="G46" s="43"/>
      <c r="H46" s="42" t="str">
        <f>IF(D46="",IF(F46="","","PK"),LOOKUP(D46,DataTypes!A:A,DataTypes!B:B))</f>
        <v>VARCHAR(256)</v>
      </c>
      <c r="I46" s="43" t="s">
        <v>13</v>
      </c>
      <c r="J46" s="43"/>
      <c r="K46" s="43" t="s">
        <v>1208</v>
      </c>
      <c r="L46" s="43"/>
      <c r="M46" s="44" t="str">
        <f>IF(C46="NOSQL","",LOOKUP(E46,'#2a_#2b_DROP_TABLE'!D:D,'#2a_#2b_DROP_TABLE'!G:G)&amp;IF(H46="PK","PK",IF(F46="","CREATE","")))</f>
        <v>NA</v>
      </c>
      <c r="N46" s="45" t="str">
        <f t="shared" si="2"/>
        <v xml:space="preserve">       `state_name` VARCHAR(256) NOT NULL COMMENT 'Name of the state in the country',</v>
      </c>
      <c r="O46" s="45" t="str">
        <f t="shared" si="3"/>
        <v/>
      </c>
      <c r="P46" s="45" t="str">
        <f t="shared" si="4"/>
        <v/>
      </c>
    </row>
    <row r="47" spans="1:16" ht="16">
      <c r="A47" s="40"/>
      <c r="B47" s="66" t="str">
        <f>IF(OR(H47="",H47="PK"),"Catch All",LOOKUP(E47,'#2a_#2b_DROP_TABLE'!D:D,'#2a_#2b_DROP_TABLE'!A:A))</f>
        <v>Catch All</v>
      </c>
      <c r="C47" s="40" t="s">
        <v>1541</v>
      </c>
      <c r="D47" s="40"/>
      <c r="E47" s="46" t="s">
        <v>1201</v>
      </c>
      <c r="F47" s="46" t="s">
        <v>1202</v>
      </c>
      <c r="G47" s="46"/>
      <c r="H47" s="42" t="str">
        <f>IF(D47="",IF(F47="","","PK"),LOOKUP(D47,DataTypes!A:A,DataTypes!B:B))</f>
        <v>PK</v>
      </c>
      <c r="I47" s="43"/>
      <c r="J47" s="43"/>
      <c r="K47" s="43"/>
      <c r="L47" s="43"/>
      <c r="M47" s="44" t="str">
        <f>IF(C47="NOSQL","",LOOKUP(E47,'#2a_#2b_DROP_TABLE'!D:D,'#2a_#2b_DROP_TABLE'!G:G)&amp;IF(H47="PK","PK",IF(F47="","CREATE","")))</f>
        <v>NAPK</v>
      </c>
      <c r="N47" s="45" t="str">
        <f t="shared" si="2"/>
        <v xml:space="preserve">       PRIMARY KEY (region_id)) CHARSET UTF8;</v>
      </c>
      <c r="O47" s="45" t="str">
        <f t="shared" si="3"/>
        <v/>
      </c>
      <c r="P47" s="45" t="str">
        <f t="shared" si="4"/>
        <v/>
      </c>
    </row>
    <row r="48" spans="1:16" ht="16">
      <c r="A48" s="40"/>
      <c r="B48" s="66" t="str">
        <f>IF(OR(H48="",H48="PK"),"Catch All",LOOKUP(E48,'#2a_#2b_DROP_TABLE'!D:D,'#2a_#2b_DROP_TABLE'!A:A))</f>
        <v>hummingbird</v>
      </c>
      <c r="C48" s="40" t="s">
        <v>1541</v>
      </c>
      <c r="D48" s="40" t="s">
        <v>295</v>
      </c>
      <c r="E48" s="41" t="s">
        <v>393</v>
      </c>
      <c r="F48" s="41" t="s">
        <v>394</v>
      </c>
      <c r="G48" s="41"/>
      <c r="H48" s="42" t="str">
        <f>IF(D48="",IF(F48="","","PK"),LOOKUP(D48,DataTypes!A:A,DataTypes!B:B))</f>
        <v>VARCHAR(64)</v>
      </c>
      <c r="I48" s="43" t="s">
        <v>340</v>
      </c>
      <c r="J48" s="43"/>
      <c r="K48" s="43" t="s">
        <v>395</v>
      </c>
      <c r="L48" s="43"/>
      <c r="M48" s="44" t="str">
        <f>IF(C48="NOSQL","",LOOKUP(E48,'#2a_#2b_DROP_TABLE'!D:D,'#2a_#2b_DROP_TABLE'!G:G)&amp;IF(H48="PK","PK",IF(F48="","CREATE","")))</f>
        <v>Audited</v>
      </c>
      <c r="N48" s="45" t="str">
        <f t="shared" si="2"/>
        <v xml:space="preserve">       `candidate_id` VARCHAR(64) DEFAULT UUID() COMMENT 'Login ID of the candidate',</v>
      </c>
      <c r="O48" s="45" t="str">
        <f t="shared" si="3"/>
        <v xml:space="preserve">       `candidate_id` VARCHAR(64) DEFAULT UUID() COMMENT 'Login ID of the candidate',</v>
      </c>
      <c r="P48" s="45" t="str">
        <f t="shared" si="4"/>
        <v>ALTER TABLE candidates_aud MODIFY COLUMN candidate_id VARCHAR(64);</v>
      </c>
    </row>
    <row r="49" spans="1:16" ht="16">
      <c r="A49" s="40"/>
      <c r="B49" s="66" t="str">
        <f>IF(OR(H49="",H49="PK"),"Catch All",LOOKUP(E49,'#2a_#2b_DROP_TABLE'!D:D,'#2a_#2b_DROP_TABLE'!A:A))</f>
        <v>hummingbird</v>
      </c>
      <c r="C49" s="40" t="s">
        <v>1541</v>
      </c>
      <c r="D49" s="40" t="s">
        <v>15</v>
      </c>
      <c r="E49" s="43" t="s">
        <v>393</v>
      </c>
      <c r="F49" s="43" t="s">
        <v>16</v>
      </c>
      <c r="G49" s="43"/>
      <c r="H49" s="42" t="str">
        <f>IF(D49="",IF(F49="","","PK"),LOOKUP(D49,DataTypes!A:A,DataTypes!B:B))</f>
        <v>VARCHAR(32)</v>
      </c>
      <c r="I49" s="43" t="s">
        <v>35</v>
      </c>
      <c r="J49" s="43" t="s">
        <v>133</v>
      </c>
      <c r="K49" s="43" t="s">
        <v>18</v>
      </c>
      <c r="L49" s="43" t="s">
        <v>400</v>
      </c>
      <c r="M49" s="44" t="str">
        <f>IF(C49="NOSQL","",LOOKUP(E49,'#2a_#2b_DROP_TABLE'!D:D,'#2a_#2b_DROP_TABLE'!G:G)&amp;IF(H49="PK","PK",IF(F49="","CREATE","")))</f>
        <v>Audited</v>
      </c>
      <c r="N49" s="45" t="str">
        <f t="shared" si="2"/>
        <v xml:space="preserve">       `mobile_number` VARCHAR(32) NULL UNIQUE COMMENT 'Mobile number of the user, will be used for authentication purposes (unique) [P-Primary, A-Alternate]',</v>
      </c>
      <c r="O49" s="45" t="str">
        <f t="shared" si="3"/>
        <v xml:space="preserve">       `mobile_number` VARCHAR(32) NULL COMMENT 'Mobile number of the user, will be used for authentication purposes (unique) [P-Primary, A-Alternate]',</v>
      </c>
      <c r="P49" s="45" t="str">
        <f t="shared" si="4"/>
        <v>ALTER TABLE candidates_aud MODIFY COLUMN mobile_number VARCHAR(32);</v>
      </c>
    </row>
    <row r="50" spans="1:16" ht="16">
      <c r="A50" s="40"/>
      <c r="B50" s="66" t="str">
        <f>IF(OR(H50="",H50="PK"),"Catch All",LOOKUP(E50,'#2a_#2b_DROP_TABLE'!D:D,'#2a_#2b_DROP_TABLE'!A:A))</f>
        <v>hummingbird</v>
      </c>
      <c r="C50" s="40" t="s">
        <v>1541</v>
      </c>
      <c r="D50" s="40" t="s">
        <v>33</v>
      </c>
      <c r="E50" s="43" t="s">
        <v>393</v>
      </c>
      <c r="F50" s="43" t="s">
        <v>20</v>
      </c>
      <c r="G50" s="43"/>
      <c r="H50" s="42" t="str">
        <f>IF(D50="",IF(F50="","","PK"),LOOKUP(D50,DataTypes!A:A,DataTypes!B:B))</f>
        <v>VARCHAR(256)</v>
      </c>
      <c r="I50" s="43" t="s">
        <v>35</v>
      </c>
      <c r="J50" s="43" t="s">
        <v>133</v>
      </c>
      <c r="K50" s="43" t="s">
        <v>21</v>
      </c>
      <c r="L50" s="43" t="s">
        <v>400</v>
      </c>
      <c r="M50" s="44" t="str">
        <f>IF(C50="NOSQL","",LOOKUP(E50,'#2a_#2b_DROP_TABLE'!D:D,'#2a_#2b_DROP_TABLE'!G:G)&amp;IF(H50="PK","PK",IF(F50="","CREATE","")))</f>
        <v>Audited</v>
      </c>
      <c r="N50" s="45" t="str">
        <f t="shared" si="2"/>
        <v xml:space="preserve">       `email_address` VARCHAR(256) NULL UNIQUE COMMENT 'Mail ID of the user, will be used for authentication purposes (unique) [P-Primary, A-Alternate]',</v>
      </c>
      <c r="O50" s="45" t="str">
        <f t="shared" si="3"/>
        <v xml:space="preserve">       `email_address` VARCHAR(256) NULL COMMENT 'Mail ID of the user, will be used for authentication purposes (unique) [P-Primary, A-Alternate]',</v>
      </c>
      <c r="P50" s="45" t="str">
        <f t="shared" si="4"/>
        <v>ALTER TABLE candidates_aud MODIFY COLUMN email_address VARCHAR(256);</v>
      </c>
    </row>
    <row r="51" spans="1:16" ht="16">
      <c r="A51" s="40"/>
      <c r="B51" s="66" t="str">
        <f>IF(OR(H51="",H51="PK"),"Catch All",LOOKUP(E51,'#2a_#2b_DROP_TABLE'!D:D,'#2a_#2b_DROP_TABLE'!A:A))</f>
        <v>hummingbird</v>
      </c>
      <c r="C51" s="40" t="s">
        <v>1541</v>
      </c>
      <c r="D51" s="40" t="s">
        <v>31</v>
      </c>
      <c r="E51" s="43" t="s">
        <v>393</v>
      </c>
      <c r="F51" s="43" t="s">
        <v>448</v>
      </c>
      <c r="G51" s="43"/>
      <c r="H51" s="42" t="str">
        <f>IF(D51="",IF(F51="","","PK"),LOOKUP(D51,DataTypes!A:A,DataTypes!B:B))</f>
        <v>VARCHAR(1)</v>
      </c>
      <c r="I51" s="43" t="s">
        <v>35</v>
      </c>
      <c r="J51" s="43"/>
      <c r="K51" s="43" t="s">
        <v>449</v>
      </c>
      <c r="L51" s="43" t="s">
        <v>1438</v>
      </c>
      <c r="M51" s="44" t="str">
        <f>IF(C51="NOSQL","",LOOKUP(E51,'#2a_#2b_DROP_TABLE'!D:D,'#2a_#2b_DROP_TABLE'!G:G)&amp;IF(H51="PK","PK",IF(F51="","CREATE","")))</f>
        <v>Audited</v>
      </c>
      <c r="N51" s="45" t="str">
        <f t="shared" si="2"/>
        <v xml:space="preserve">       `sync_status` VARCHAR(1) NULL COMMENT 'Status of sync with NOSQL database [Y-Synced, N-Not synced]',</v>
      </c>
      <c r="O51" s="45" t="str">
        <f t="shared" si="3"/>
        <v xml:space="preserve">       `sync_status` VARCHAR(1) NULL COMMENT 'Status of sync with NOSQL database [Y-Synced, N-Not synced]',</v>
      </c>
      <c r="P51" s="45" t="str">
        <f t="shared" si="4"/>
        <v>ALTER TABLE candidates_aud MODIFY COLUMN sync_status VARCHAR(1);</v>
      </c>
    </row>
    <row r="52" spans="1:16" ht="16">
      <c r="A52" s="40"/>
      <c r="B52" s="66" t="str">
        <f>IF(OR(H52="",H52="PK"),"Catch All",LOOKUP(E52,'#2a_#2b_DROP_TABLE'!D:D,'#2a_#2b_DROP_TABLE'!A:A))</f>
        <v>hummingbird</v>
      </c>
      <c r="C52" s="40" t="s">
        <v>1541</v>
      </c>
      <c r="D52" s="40" t="s">
        <v>34</v>
      </c>
      <c r="E52" s="43" t="s">
        <v>393</v>
      </c>
      <c r="F52" s="43" t="s">
        <v>468</v>
      </c>
      <c r="G52" s="43"/>
      <c r="H52" s="42" t="str">
        <f>IF(D52="",IF(F52="","","PK"),LOOKUP(D52,DataTypes!A:A,DataTypes!B:B))</f>
        <v>VARCHAR(8)</v>
      </c>
      <c r="I52" s="43" t="s">
        <v>35</v>
      </c>
      <c r="J52" s="43"/>
      <c r="K52" s="43" t="s">
        <v>469</v>
      </c>
      <c r="L52" s="43" t="s">
        <v>470</v>
      </c>
      <c r="M52" s="44" t="str">
        <f>IF(C52="NOSQL","",LOOKUP(E52,'#2a_#2b_DROP_TABLE'!D:D,'#2a_#2b_DROP_TABLE'!G:G)&amp;IF(H52="PK","PK",IF(F52="","CREATE","")))</f>
        <v>Audited</v>
      </c>
      <c r="N52" s="45" t="str">
        <f t="shared" si="2"/>
        <v xml:space="preserve">       `region` VARCHAR(8) NULL COMMENT 'Region of the user according to GDPR [GDPR, ROW etc.]',</v>
      </c>
      <c r="O52" s="45" t="str">
        <f t="shared" si="3"/>
        <v xml:space="preserve">       `region` VARCHAR(8) NULL COMMENT 'Region of the user according to GDPR [GDPR, ROW etc.]',</v>
      </c>
      <c r="P52" s="45" t="str">
        <f t="shared" si="4"/>
        <v>ALTER TABLE candidates_aud MODIFY COLUMN region VARCHAR(8);</v>
      </c>
    </row>
    <row r="53" spans="1:16" ht="16">
      <c r="A53" s="40"/>
      <c r="B53" s="66" t="str">
        <f>IF(OR(H53="",H53="PK"),"Catch All",LOOKUP(E53,'#2a_#2b_DROP_TABLE'!D:D,'#2a_#2b_DROP_TABLE'!A:A))</f>
        <v>hummingbird</v>
      </c>
      <c r="C53" s="40" t="s">
        <v>1541</v>
      </c>
      <c r="D53" s="40" t="s">
        <v>295</v>
      </c>
      <c r="E53" s="43" t="s">
        <v>393</v>
      </c>
      <c r="F53" s="43" t="s">
        <v>80</v>
      </c>
      <c r="G53" s="43"/>
      <c r="H53" s="42" t="str">
        <f>IF(D53="",IF(F53="","","PK"),LOOKUP(D53,DataTypes!A:A,DataTypes!B:B))</f>
        <v>VARCHAR(64)</v>
      </c>
      <c r="I53" s="43" t="s">
        <v>17</v>
      </c>
      <c r="J53" s="43"/>
      <c r="K53" s="43" t="s">
        <v>81</v>
      </c>
      <c r="L53" s="43"/>
      <c r="M53" s="44" t="str">
        <f>IF(C53="NOSQL","",LOOKUP(E53,'#2a_#2b_DROP_TABLE'!D:D,'#2a_#2b_DROP_TABLE'!G:G)&amp;IF(H53="PK","PK",IF(F53="","CREATE","")))</f>
        <v>Audited</v>
      </c>
      <c r="N53" s="45" t="str">
        <f t="shared" si="2"/>
        <v xml:space="preserve">       `created_by` VARCHAR(64) DEFAULT NULL COMMENT 'Data created by',</v>
      </c>
      <c r="O53" s="45" t="str">
        <f t="shared" si="3"/>
        <v xml:space="preserve">       `created_by` VARCHAR(64) DEFAULT NULL COMMENT 'Data created by',</v>
      </c>
      <c r="P53" s="45" t="str">
        <f t="shared" si="4"/>
        <v>ALTER TABLE candidates_aud MODIFY COLUMN created_by VARCHAR(64);</v>
      </c>
    </row>
    <row r="54" spans="1:16" ht="16">
      <c r="A54" s="40"/>
      <c r="B54" s="66" t="str">
        <f>IF(OR(H54="",H54="PK"),"Catch All",LOOKUP(E54,'#2a_#2b_DROP_TABLE'!D:D,'#2a_#2b_DROP_TABLE'!A:A))</f>
        <v>hummingbird</v>
      </c>
      <c r="C54" s="40" t="s">
        <v>1541</v>
      </c>
      <c r="D54" s="40" t="s">
        <v>40</v>
      </c>
      <c r="E54" s="43" t="s">
        <v>393</v>
      </c>
      <c r="F54" s="43" t="s">
        <v>82</v>
      </c>
      <c r="G54" s="43"/>
      <c r="H54" s="42" t="str">
        <f>IF(D54="",IF(F54="","","PK"),LOOKUP(D54,DataTypes!A:A,DataTypes!B:B))</f>
        <v>TIMESTAMP</v>
      </c>
      <c r="I54" s="43" t="s">
        <v>41</v>
      </c>
      <c r="J54" s="43"/>
      <c r="K54" s="43" t="s">
        <v>83</v>
      </c>
      <c r="L54" s="43"/>
      <c r="M54" s="44" t="str">
        <f>IF(C54="NOSQL","",LOOKUP(E54,'#2a_#2b_DROP_TABLE'!D:D,'#2a_#2b_DROP_TABLE'!G:G)&amp;IF(H54="PK","PK",IF(F54="","CREATE","")))</f>
        <v>Audited</v>
      </c>
      <c r="N54" s="45" t="str">
        <f t="shared" si="2"/>
        <v xml:space="preserve">       `created_timestamp` TIMESTAMP NULL DEFAULT NULL COMMENT 'When the data was created',</v>
      </c>
      <c r="O54" s="45" t="str">
        <f t="shared" si="3"/>
        <v xml:space="preserve">       `created_timestamp` TIMESTAMP NULL DEFAULT NULL COMMENT 'When the data was created',</v>
      </c>
      <c r="P54" s="45" t="str">
        <f t="shared" si="4"/>
        <v>ALTER TABLE candidates_aud MODIFY COLUMN created_timestamp TIMESTAMP;</v>
      </c>
    </row>
    <row r="55" spans="1:16" ht="16">
      <c r="A55" s="40"/>
      <c r="B55" s="66" t="str">
        <f>IF(OR(H55="",H55="PK"),"Catch All",LOOKUP(E55,'#2a_#2b_DROP_TABLE'!D:D,'#2a_#2b_DROP_TABLE'!A:A))</f>
        <v>hummingbird</v>
      </c>
      <c r="C55" s="40" t="s">
        <v>1541</v>
      </c>
      <c r="D55" s="40" t="s">
        <v>295</v>
      </c>
      <c r="E55" s="43" t="s">
        <v>393</v>
      </c>
      <c r="F55" s="43" t="s">
        <v>84</v>
      </c>
      <c r="G55" s="43"/>
      <c r="H55" s="42" t="str">
        <f>IF(D55="",IF(F55="","","PK"),LOOKUP(D55,DataTypes!A:A,DataTypes!B:B))</f>
        <v>VARCHAR(64)</v>
      </c>
      <c r="I55" s="43" t="s">
        <v>17</v>
      </c>
      <c r="J55" s="43"/>
      <c r="K55" s="43" t="s">
        <v>85</v>
      </c>
      <c r="L55" s="43"/>
      <c r="M55" s="44" t="str">
        <f>IF(C55="NOSQL","",LOOKUP(E55,'#2a_#2b_DROP_TABLE'!D:D,'#2a_#2b_DROP_TABLE'!G:G)&amp;IF(H55="PK","PK",IF(F55="","CREATE","")))</f>
        <v>Audited</v>
      </c>
      <c r="N55" s="45" t="str">
        <f t="shared" si="2"/>
        <v xml:space="preserve">       `last_updated_by` VARCHAR(64) DEFAULT NULL COMMENT 'Data last updated by',</v>
      </c>
      <c r="O55" s="45" t="str">
        <f t="shared" si="3"/>
        <v xml:space="preserve">       `last_updated_by` VARCHAR(64) DEFAULT NULL COMMENT 'Data last updated by',</v>
      </c>
      <c r="P55" s="45" t="str">
        <f t="shared" si="4"/>
        <v>ALTER TABLE candidates_aud MODIFY COLUMN last_updated_by VARCHAR(64);</v>
      </c>
    </row>
    <row r="56" spans="1:16" ht="16">
      <c r="A56" s="40"/>
      <c r="B56" s="66" t="str">
        <f>IF(OR(H56="",H56="PK"),"Catch All",LOOKUP(E56,'#2a_#2b_DROP_TABLE'!D:D,'#2a_#2b_DROP_TABLE'!A:A))</f>
        <v>hummingbird</v>
      </c>
      <c r="C56" s="40" t="s">
        <v>1541</v>
      </c>
      <c r="D56" s="40" t="s">
        <v>40</v>
      </c>
      <c r="E56" s="43" t="s">
        <v>393</v>
      </c>
      <c r="F56" s="43" t="s">
        <v>86</v>
      </c>
      <c r="G56" s="43"/>
      <c r="H56" s="42" t="str">
        <f>IF(D56="",IF(F56="","","PK"),LOOKUP(D56,DataTypes!A:A,DataTypes!B:B))</f>
        <v>TIMESTAMP</v>
      </c>
      <c r="I56" s="43" t="s">
        <v>41</v>
      </c>
      <c r="J56" s="43"/>
      <c r="K56" s="43" t="s">
        <v>87</v>
      </c>
      <c r="L56" s="43"/>
      <c r="M56" s="44" t="str">
        <f>IF(C56="NOSQL","",LOOKUP(E56,'#2a_#2b_DROP_TABLE'!D:D,'#2a_#2b_DROP_TABLE'!G:G)&amp;IF(H56="PK","PK",IF(F56="","CREATE","")))</f>
        <v>Audited</v>
      </c>
      <c r="N56" s="45" t="str">
        <f t="shared" si="2"/>
        <v xml:space="preserve">       `last_updated_timestamp` TIMESTAMP NULL DEFAULT NULL COMMENT 'When the data was last updated',</v>
      </c>
      <c r="O56" s="45" t="str">
        <f t="shared" si="3"/>
        <v xml:space="preserve">       `last_updated_timestamp` TIMESTAMP NULL DEFAULT NULL COMMENT 'When the data was last updated',</v>
      </c>
      <c r="P56" s="45" t="str">
        <f t="shared" si="4"/>
        <v>ALTER TABLE candidates_aud MODIFY COLUMN last_updated_timestamp TIMESTAMP;</v>
      </c>
    </row>
    <row r="57" spans="1:16" ht="16">
      <c r="A57" s="40"/>
      <c r="B57" s="66" t="str">
        <f>IF(OR(H57="",H57="PK"),"Catch All",LOOKUP(E57,'#2a_#2b_DROP_TABLE'!D:D,'#2a_#2b_DROP_TABLE'!A:A))</f>
        <v>Catch All</v>
      </c>
      <c r="C57" s="40" t="s">
        <v>1541</v>
      </c>
      <c r="D57" s="40"/>
      <c r="E57" s="46" t="s">
        <v>393</v>
      </c>
      <c r="F57" s="46" t="s">
        <v>394</v>
      </c>
      <c r="G57" s="46"/>
      <c r="H57" s="42" t="str">
        <f>IF(D57="",IF(F57="","","PK"),LOOKUP(D57,DataTypes!A:A,DataTypes!B:B))</f>
        <v>PK</v>
      </c>
      <c r="I57" s="43"/>
      <c r="J57" s="43"/>
      <c r="K57" s="43"/>
      <c r="L57" s="43"/>
      <c r="M57" s="44" t="str">
        <f>IF(C57="NOSQL","",LOOKUP(E57,'#2a_#2b_DROP_TABLE'!D:D,'#2a_#2b_DROP_TABLE'!G:G)&amp;IF(H57="PK","PK",IF(F57="","CREATE","")))</f>
        <v>AuditedPK</v>
      </c>
      <c r="N57" s="45" t="str">
        <f t="shared" si="2"/>
        <v xml:space="preserve">       PRIMARY KEY (candidate_id)) CHARSET UTF8;</v>
      </c>
      <c r="O57" s="45" t="str">
        <f t="shared" si="3"/>
        <v xml:space="preserve">       `rev` INT(11) NOT NULL, revtype TINYINT(4) DEFAULT NULL, PRIMARY KEY (candidate_id, rev)) CHARSET UTF8;</v>
      </c>
      <c r="P57" s="45" t="str">
        <f t="shared" si="4"/>
        <v/>
      </c>
    </row>
    <row r="58" spans="1:16" ht="16">
      <c r="A58" s="40"/>
      <c r="B58" s="66" t="str">
        <f>IF(OR(H58="",H58="PK"),"Catch All",LOOKUP(E58,'#2a_#2b_DROP_TABLE'!D:D,'#2a_#2b_DROP_TABLE'!A:A))</f>
        <v>hummingbird</v>
      </c>
      <c r="C58" s="40" t="s">
        <v>311</v>
      </c>
      <c r="D58" s="40" t="s">
        <v>295</v>
      </c>
      <c r="E58" s="47" t="s">
        <v>1431</v>
      </c>
      <c r="F58" s="47" t="s">
        <v>394</v>
      </c>
      <c r="G58" s="47"/>
      <c r="H58" s="42" t="str">
        <f>IF(D58="",IF(F58="","","PK"),LOOKUP(D58,DataTypes!A:A,DataTypes!B:B))</f>
        <v>VARCHAR(64)</v>
      </c>
      <c r="I58" s="43"/>
      <c r="J58" s="43"/>
      <c r="K58" s="43" t="s">
        <v>395</v>
      </c>
      <c r="L58" s="43"/>
      <c r="M58" s="44" t="str">
        <f>IF(C58="NOSQL","",LOOKUP(E58,'#2a_#2b_DROP_TABLE'!D:D,'#2a_#2b_DROP_TABLE'!G:G)&amp;IF(H58="PK","PK",IF(F58="","CREATE","")))</f>
        <v/>
      </c>
      <c r="N58" s="45" t="str">
        <f t="shared" si="2"/>
        <v/>
      </c>
      <c r="O58" s="45" t="str">
        <f t="shared" si="3"/>
        <v/>
      </c>
      <c r="P58" s="45" t="str">
        <f t="shared" si="4"/>
        <v/>
      </c>
    </row>
    <row r="59" spans="1:16" ht="16">
      <c r="A59" s="40"/>
      <c r="B59" s="66" t="str">
        <f>IF(OR(H59="",H59="PK"),"Catch All",LOOKUP(E59,'#2a_#2b_DROP_TABLE'!D:D,'#2a_#2b_DROP_TABLE'!A:A))</f>
        <v>hummingbird</v>
      </c>
      <c r="C59" s="40" t="s">
        <v>311</v>
      </c>
      <c r="D59" s="40" t="s">
        <v>15</v>
      </c>
      <c r="E59" s="48" t="s">
        <v>1431</v>
      </c>
      <c r="F59" s="48" t="s">
        <v>16</v>
      </c>
      <c r="G59" s="48"/>
      <c r="H59" s="42" t="str">
        <f>IF(D59="",IF(F59="","","PK"),LOOKUP(D59,DataTypes!A:A,DataTypes!B:B))</f>
        <v>VARCHAR(32)</v>
      </c>
      <c r="I59" s="43"/>
      <c r="J59" s="43"/>
      <c r="K59" s="43" t="s">
        <v>18</v>
      </c>
      <c r="L59" s="43"/>
      <c r="M59" s="44" t="str">
        <f>IF(C59="NOSQL","",LOOKUP(E59,'#2a_#2b_DROP_TABLE'!D:D,'#2a_#2b_DROP_TABLE'!G:G)&amp;IF(H59="PK","PK",IF(F59="","CREATE","")))</f>
        <v/>
      </c>
      <c r="N59" s="45" t="str">
        <f t="shared" si="2"/>
        <v/>
      </c>
      <c r="O59" s="45" t="str">
        <f t="shared" si="3"/>
        <v/>
      </c>
      <c r="P59" s="45" t="str">
        <f t="shared" si="4"/>
        <v/>
      </c>
    </row>
    <row r="60" spans="1:16" ht="16">
      <c r="A60" s="40"/>
      <c r="B60" s="66" t="str">
        <f>IF(OR(H60="",H60="PK"),"Catch All",LOOKUP(E60,'#2a_#2b_DROP_TABLE'!D:D,'#2a_#2b_DROP_TABLE'!A:A))</f>
        <v>hummingbird</v>
      </c>
      <c r="C60" s="40" t="s">
        <v>311</v>
      </c>
      <c r="D60" s="40" t="s">
        <v>33</v>
      </c>
      <c r="E60" s="48" t="s">
        <v>1431</v>
      </c>
      <c r="F60" s="48" t="s">
        <v>20</v>
      </c>
      <c r="G60" s="48"/>
      <c r="H60" s="42" t="str">
        <f>IF(D60="",IF(F60="","","PK"),LOOKUP(D60,DataTypes!A:A,DataTypes!B:B))</f>
        <v>VARCHAR(256)</v>
      </c>
      <c r="I60" s="43"/>
      <c r="J60" s="43"/>
      <c r="K60" s="43" t="s">
        <v>21</v>
      </c>
      <c r="L60" s="43"/>
      <c r="M60" s="44" t="str">
        <f>IF(C60="NOSQL","",LOOKUP(E60,'#2a_#2b_DROP_TABLE'!D:D,'#2a_#2b_DROP_TABLE'!G:G)&amp;IF(H60="PK","PK",IF(F60="","CREATE","")))</f>
        <v/>
      </c>
      <c r="N60" s="45" t="str">
        <f t="shared" si="2"/>
        <v/>
      </c>
      <c r="O60" s="45" t="str">
        <f t="shared" si="3"/>
        <v/>
      </c>
      <c r="P60" s="45" t="str">
        <f t="shared" si="4"/>
        <v/>
      </c>
    </row>
    <row r="61" spans="1:16" ht="16">
      <c r="A61" s="40"/>
      <c r="B61" s="66" t="str">
        <f>IF(OR(H61="",H61="PK"),"Catch All",LOOKUP(E61,'#2a_#2b_DROP_TABLE'!D:D,'#2a_#2b_DROP_TABLE'!A:A))</f>
        <v>hummingbird</v>
      </c>
      <c r="C61" s="40" t="s">
        <v>311</v>
      </c>
      <c r="D61" s="40" t="s">
        <v>15</v>
      </c>
      <c r="E61" s="48" t="s">
        <v>1431</v>
      </c>
      <c r="F61" s="48" t="s">
        <v>1475</v>
      </c>
      <c r="G61" s="48"/>
      <c r="H61" s="42" t="str">
        <f>IF(D61="",IF(F61="","","PK"),LOOKUP(D61,DataTypes!A:A,DataTypes!B:B))</f>
        <v>VARCHAR(32)</v>
      </c>
      <c r="I61" s="43"/>
      <c r="J61" s="43"/>
      <c r="K61" s="43" t="s">
        <v>1476</v>
      </c>
      <c r="L61" s="43"/>
      <c r="M61" s="44" t="str">
        <f>IF(C61="NOSQL","",LOOKUP(E61,'#2a_#2b_DROP_TABLE'!D:D,'#2a_#2b_DROP_TABLE'!G:G)&amp;IF(H61="PK","PK",IF(F61="","CREATE","")))</f>
        <v/>
      </c>
      <c r="N61" s="45" t="str">
        <f t="shared" si="2"/>
        <v/>
      </c>
      <c r="O61" s="45" t="str">
        <f t="shared" si="3"/>
        <v/>
      </c>
      <c r="P61" s="45" t="str">
        <f t="shared" si="4"/>
        <v/>
      </c>
    </row>
    <row r="62" spans="1:16" ht="16">
      <c r="A62" s="40"/>
      <c r="B62" s="66" t="str">
        <f>IF(OR(H62="",H62="PK"),"Catch All",LOOKUP(E62,'#2a_#2b_DROP_TABLE'!D:D,'#2a_#2b_DROP_TABLE'!A:A))</f>
        <v>hummingbird</v>
      </c>
      <c r="C62" s="40" t="s">
        <v>311</v>
      </c>
      <c r="D62" s="40" t="s">
        <v>33</v>
      </c>
      <c r="E62" s="48" t="s">
        <v>1431</v>
      </c>
      <c r="F62" s="48" t="s">
        <v>397</v>
      </c>
      <c r="G62" s="48"/>
      <c r="H62" s="42" t="str">
        <f>IF(D62="",IF(F62="","","PK"),LOOKUP(D62,DataTypes!A:A,DataTypes!B:B))</f>
        <v>VARCHAR(256)</v>
      </c>
      <c r="I62" s="43"/>
      <c r="J62" s="43"/>
      <c r="K62" s="43" t="s">
        <v>398</v>
      </c>
      <c r="L62" s="43"/>
      <c r="M62" s="44" t="str">
        <f>IF(C62="NOSQL","",LOOKUP(E62,'#2a_#2b_DROP_TABLE'!D:D,'#2a_#2b_DROP_TABLE'!G:G)&amp;IF(H62="PK","PK",IF(F62="","CREATE","")))</f>
        <v/>
      </c>
      <c r="N62" s="45" t="str">
        <f t="shared" si="2"/>
        <v/>
      </c>
      <c r="O62" s="45" t="str">
        <f t="shared" si="3"/>
        <v/>
      </c>
      <c r="P62" s="45" t="str">
        <f t="shared" si="4"/>
        <v/>
      </c>
    </row>
    <row r="63" spans="1:16" ht="16">
      <c r="A63" s="40"/>
      <c r="B63" s="66" t="str">
        <f>IF(OR(H63="",H63="PK"),"Catch All",LOOKUP(E63,'#2a_#2b_DROP_TABLE'!D:D,'#2a_#2b_DROP_TABLE'!A:A))</f>
        <v>hummingbird</v>
      </c>
      <c r="C63" s="40" t="s">
        <v>311</v>
      </c>
      <c r="D63" s="40" t="s">
        <v>19</v>
      </c>
      <c r="E63" s="48" t="s">
        <v>1431</v>
      </c>
      <c r="F63" s="48" t="s">
        <v>402</v>
      </c>
      <c r="G63" s="48"/>
      <c r="H63" s="42" t="str">
        <f>IF(D63="",IF(F63="","","PK"),LOOKUP(D63,DataTypes!A:A,DataTypes!B:B))</f>
        <v>VARCHAR(128)</v>
      </c>
      <c r="I63" s="43"/>
      <c r="J63" s="43"/>
      <c r="K63" s="43" t="s">
        <v>403</v>
      </c>
      <c r="L63" s="43"/>
      <c r="M63" s="44" t="str">
        <f>IF(C63="NOSQL","",LOOKUP(E63,'#2a_#2b_DROP_TABLE'!D:D,'#2a_#2b_DROP_TABLE'!G:G)&amp;IF(H63="PK","PK",IF(F63="","CREATE","")))</f>
        <v/>
      </c>
      <c r="N63" s="45" t="str">
        <f t="shared" si="2"/>
        <v/>
      </c>
      <c r="O63" s="45" t="str">
        <f t="shared" si="3"/>
        <v/>
      </c>
      <c r="P63" s="45" t="str">
        <f t="shared" si="4"/>
        <v/>
      </c>
    </row>
    <row r="64" spans="1:16" ht="16">
      <c r="A64" s="40"/>
      <c r="B64" s="66" t="str">
        <f>IF(OR(H64="",H64="PK"),"Catch All",LOOKUP(E64,'#2a_#2b_DROP_TABLE'!D:D,'#2a_#2b_DROP_TABLE'!A:A))</f>
        <v>hummingbird</v>
      </c>
      <c r="C64" s="40" t="s">
        <v>311</v>
      </c>
      <c r="D64" s="40" t="s">
        <v>19</v>
      </c>
      <c r="E64" s="48" t="s">
        <v>1431</v>
      </c>
      <c r="F64" s="48" t="s">
        <v>22</v>
      </c>
      <c r="G64" s="48"/>
      <c r="H64" s="42" t="str">
        <f>IF(D64="",IF(F64="","","PK"),LOOKUP(D64,DataTypes!A:A,DataTypes!B:B))</f>
        <v>VARCHAR(128)</v>
      </c>
      <c r="I64" s="43"/>
      <c r="J64" s="43"/>
      <c r="K64" s="43" t="s">
        <v>23</v>
      </c>
      <c r="L64" s="43"/>
      <c r="M64" s="44" t="str">
        <f>IF(C64="NOSQL","",LOOKUP(E64,'#2a_#2b_DROP_TABLE'!D:D,'#2a_#2b_DROP_TABLE'!G:G)&amp;IF(H64="PK","PK",IF(F64="","CREATE","")))</f>
        <v/>
      </c>
      <c r="N64" s="45" t="str">
        <f t="shared" si="2"/>
        <v/>
      </c>
      <c r="O64" s="45" t="str">
        <f t="shared" si="3"/>
        <v/>
      </c>
      <c r="P64" s="45" t="str">
        <f t="shared" si="4"/>
        <v/>
      </c>
    </row>
    <row r="65" spans="1:16" ht="16">
      <c r="A65" s="40"/>
      <c r="B65" s="66" t="str">
        <f>IF(OR(H65="",H65="PK"),"Catch All",LOOKUP(E65,'#2a_#2b_DROP_TABLE'!D:D,'#2a_#2b_DROP_TABLE'!A:A))</f>
        <v>hummingbird</v>
      </c>
      <c r="C65" s="40" t="s">
        <v>311</v>
      </c>
      <c r="D65" s="40" t="s">
        <v>19</v>
      </c>
      <c r="E65" s="48" t="s">
        <v>1431</v>
      </c>
      <c r="F65" s="48" t="s">
        <v>24</v>
      </c>
      <c r="G65" s="48"/>
      <c r="H65" s="42" t="str">
        <f>IF(D65="",IF(F65="","","PK"),LOOKUP(D65,DataTypes!A:A,DataTypes!B:B))</f>
        <v>VARCHAR(128)</v>
      </c>
      <c r="I65" s="43"/>
      <c r="J65" s="43"/>
      <c r="K65" s="43" t="s">
        <v>25</v>
      </c>
      <c r="L65" s="43"/>
      <c r="M65" s="44" t="str">
        <f>IF(C65="NOSQL","",LOOKUP(E65,'#2a_#2b_DROP_TABLE'!D:D,'#2a_#2b_DROP_TABLE'!G:G)&amp;IF(H65="PK","PK",IF(F65="","CREATE","")))</f>
        <v/>
      </c>
      <c r="N65" s="45" t="str">
        <f t="shared" si="2"/>
        <v/>
      </c>
      <c r="O65" s="45" t="str">
        <f t="shared" si="3"/>
        <v/>
      </c>
      <c r="P65" s="45" t="str">
        <f t="shared" si="4"/>
        <v/>
      </c>
    </row>
    <row r="66" spans="1:16" ht="16">
      <c r="A66" s="40"/>
      <c r="B66" s="66" t="str">
        <f>IF(OR(H66="",H66="PK"),"Catch All",LOOKUP(E66,'#2a_#2b_DROP_TABLE'!D:D,'#2a_#2b_DROP_TABLE'!A:A))</f>
        <v>hummingbird</v>
      </c>
      <c r="C66" s="40" t="s">
        <v>311</v>
      </c>
      <c r="D66" s="40" t="s">
        <v>19</v>
      </c>
      <c r="E66" s="48" t="s">
        <v>1431</v>
      </c>
      <c r="F66" s="48" t="s">
        <v>26</v>
      </c>
      <c r="G66" s="48"/>
      <c r="H66" s="42" t="str">
        <f>IF(D66="",IF(F66="","","PK"),LOOKUP(D66,DataTypes!A:A,DataTypes!B:B))</f>
        <v>VARCHAR(128)</v>
      </c>
      <c r="I66" s="43"/>
      <c r="J66" s="43"/>
      <c r="K66" s="43" t="s">
        <v>27</v>
      </c>
      <c r="L66" s="43"/>
      <c r="M66" s="44" t="str">
        <f>IF(C66="NOSQL","",LOOKUP(E66,'#2a_#2b_DROP_TABLE'!D:D,'#2a_#2b_DROP_TABLE'!G:G)&amp;IF(H66="PK","PK",IF(F66="","CREATE","")))</f>
        <v/>
      </c>
      <c r="N66" s="45" t="str">
        <f t="shared" si="2"/>
        <v/>
      </c>
      <c r="O66" s="45" t="str">
        <f t="shared" si="3"/>
        <v/>
      </c>
      <c r="P66" s="45" t="str">
        <f t="shared" si="4"/>
        <v/>
      </c>
    </row>
    <row r="67" spans="1:16" ht="16">
      <c r="A67" s="40"/>
      <c r="B67" s="66" t="str">
        <f>IF(OR(H67="",H67="PK"),"Catch All",LOOKUP(E67,'#2a_#2b_DROP_TABLE'!D:D,'#2a_#2b_DROP_TABLE'!A:A))</f>
        <v>hummingbird</v>
      </c>
      <c r="C67" s="40" t="s">
        <v>311</v>
      </c>
      <c r="D67" s="40" t="s">
        <v>19</v>
      </c>
      <c r="E67" s="48" t="s">
        <v>1431</v>
      </c>
      <c r="F67" s="48" t="s">
        <v>1439</v>
      </c>
      <c r="G67" s="48"/>
      <c r="H67" s="42" t="str">
        <f>IF(D67="",IF(F67="","","PK"),LOOKUP(D67,DataTypes!A:A,DataTypes!B:B))</f>
        <v>VARCHAR(128)</v>
      </c>
      <c r="I67" s="43"/>
      <c r="J67" s="43"/>
      <c r="K67" s="43" t="s">
        <v>1472</v>
      </c>
      <c r="L67" s="43"/>
      <c r="M67" s="44" t="str">
        <f>IF(C67="NOSQL","",LOOKUP(E67,'#2a_#2b_DROP_TABLE'!D:D,'#2a_#2b_DROP_TABLE'!G:G)&amp;IF(H67="PK","PK",IF(F67="","CREATE","")))</f>
        <v/>
      </c>
      <c r="N67" s="45" t="str">
        <f t="shared" ref="N67:N130" si="5">IF(C67="NOSQL","",IF(H67="PK","       PRIMARY KEY ("&amp;F67&amp;"))"&amp;IF(G67="Yes"," ROW_FORMAT=DYNAMIC","")&amp;" CHARSET UTF8;",IF(F67="","CREATE TABLE "&amp;"`"&amp;E67&amp;"` (","       `"&amp;F67&amp;"` "&amp;H67&amp;" "&amp;I67&amp;IF(J67="",""," "&amp;J67)&amp;" COMMENT '"&amp;K67&amp;IF(L67="",""," ["&amp;L67&amp;"]")&amp;"'"&amp;IF(E68=E67,",",");"))))</f>
        <v/>
      </c>
      <c r="O67" s="45" t="str">
        <f t="shared" ref="O67:O130" si="6">IF(OR(C67="NOSQL",M67="",M67="NA",M67="NACREATE",M67="NAPK"),"",IF(MID(M67,1,3)="Not","",IF(H67="PK",IF(M67="AuditedPK","       `rev` INT(11) NOT NULL, revtype TINYINT(4) DEFAULT NULL, ","       ")&amp;"PRIMARY KEY ("&amp;F67&amp;IF(M67="AuditedPK",", rev","")&amp;"))"&amp;IF(G67="Yes"," ROW_FORMAT=DYNAMIC","")&amp;" CHARSET UTF8;",IF(F67="","CREATE TABLE "&amp;"`"&amp;E67&amp;IF(M67="AuditedCREATE","_aud","")&amp;"` (","       `"&amp;F67&amp;"` "&amp;H67&amp;" "&amp;I67&amp;" COMMENT '"&amp;K67&amp;IF(L67="",""," ["&amp;L67&amp;"]")&amp;"'"&amp;IF(E68=E67,",",");")))))</f>
        <v/>
      </c>
      <c r="P67" s="45" t="str">
        <f t="shared" ref="P67:P130" si="7">IF(C67="NOSQL","",IF(M67="Audited","ALTER TABLE "&amp;E67&amp;"_aud MODIFY COLUMN "&amp;F67&amp;" "&amp;H67&amp;";",""))</f>
        <v/>
      </c>
    </row>
    <row r="68" spans="1:16" ht="16">
      <c r="A68" s="40"/>
      <c r="B68" s="66" t="str">
        <f>IF(OR(H68="",H68="PK"),"Catch All",LOOKUP(E68,'#2a_#2b_DROP_TABLE'!D:D,'#2a_#2b_DROP_TABLE'!A:A))</f>
        <v>hummingbird</v>
      </c>
      <c r="C68" s="40" t="s">
        <v>311</v>
      </c>
      <c r="D68" s="40" t="s">
        <v>19</v>
      </c>
      <c r="E68" s="48" t="s">
        <v>1431</v>
      </c>
      <c r="F68" s="48" t="s">
        <v>1440</v>
      </c>
      <c r="G68" s="48"/>
      <c r="H68" s="42" t="str">
        <f>IF(D68="",IF(F68="","","PK"),LOOKUP(D68,DataTypes!A:A,DataTypes!B:B))</f>
        <v>VARCHAR(128)</v>
      </c>
      <c r="I68" s="43"/>
      <c r="J68" s="43"/>
      <c r="K68" s="43" t="s">
        <v>1473</v>
      </c>
      <c r="L68" s="43"/>
      <c r="M68" s="44" t="str">
        <f>IF(C68="NOSQL","",LOOKUP(E68,'#2a_#2b_DROP_TABLE'!D:D,'#2a_#2b_DROP_TABLE'!G:G)&amp;IF(H68="PK","PK",IF(F68="","CREATE","")))</f>
        <v/>
      </c>
      <c r="N68" s="45" t="str">
        <f t="shared" si="5"/>
        <v/>
      </c>
      <c r="O68" s="45" t="str">
        <f t="shared" si="6"/>
        <v/>
      </c>
      <c r="P68" s="45" t="str">
        <f t="shared" si="7"/>
        <v/>
      </c>
    </row>
    <row r="69" spans="1:16" ht="16">
      <c r="A69" s="40"/>
      <c r="B69" s="66" t="str">
        <f>IF(OR(H69="",H69="PK"),"Catch All",LOOKUP(E69,'#2a_#2b_DROP_TABLE'!D:D,'#2a_#2b_DROP_TABLE'!A:A))</f>
        <v>hummingbird</v>
      </c>
      <c r="C69" s="40" t="s">
        <v>311</v>
      </c>
      <c r="D69" s="40" t="s">
        <v>34</v>
      </c>
      <c r="E69" s="48" t="s">
        <v>1431</v>
      </c>
      <c r="F69" s="48" t="s">
        <v>1441</v>
      </c>
      <c r="G69" s="48"/>
      <c r="H69" s="42" t="str">
        <f>IF(D69="",IF(F69="","","PK"),LOOKUP(D69,DataTypes!A:A,DataTypes!B:B))</f>
        <v>VARCHAR(8)</v>
      </c>
      <c r="I69" s="43"/>
      <c r="J69" s="43"/>
      <c r="K69" s="43" t="s">
        <v>1474</v>
      </c>
      <c r="L69" s="43" t="s">
        <v>1509</v>
      </c>
      <c r="M69" s="44" t="str">
        <f>IF(C69="NOSQL","",LOOKUP(E69,'#2a_#2b_DROP_TABLE'!D:D,'#2a_#2b_DROP_TABLE'!G:G)&amp;IF(H69="PK","PK",IF(F69="","CREATE","")))</f>
        <v/>
      </c>
      <c r="N69" s="45" t="str">
        <f t="shared" si="5"/>
        <v/>
      </c>
      <c r="O69" s="45" t="str">
        <f t="shared" si="6"/>
        <v/>
      </c>
      <c r="P69" s="45" t="str">
        <f t="shared" si="7"/>
        <v/>
      </c>
    </row>
    <row r="70" spans="1:16" ht="16">
      <c r="A70" s="40"/>
      <c r="B70" s="66" t="str">
        <f>IF(OR(H70="",H70="PK"),"Catch All",LOOKUP(E70,'#2a_#2b_DROP_TABLE'!D:D,'#2a_#2b_DROP_TABLE'!A:A))</f>
        <v>hummingbird</v>
      </c>
      <c r="C70" s="40" t="s">
        <v>311</v>
      </c>
      <c r="D70" s="40" t="s">
        <v>19</v>
      </c>
      <c r="E70" s="48" t="s">
        <v>1431</v>
      </c>
      <c r="F70" s="48" t="s">
        <v>28</v>
      </c>
      <c r="G70" s="48"/>
      <c r="H70" s="42" t="str">
        <f>IF(D70="",IF(F70="","","PK"),LOOKUP(D70,DataTypes!A:A,DataTypes!B:B))</f>
        <v>VARCHAR(128)</v>
      </c>
      <c r="I70" s="43"/>
      <c r="J70" s="43"/>
      <c r="K70" s="43" t="s">
        <v>404</v>
      </c>
      <c r="L70" s="43"/>
      <c r="M70" s="44" t="str">
        <f>IF(C70="NOSQL","",LOOKUP(E70,'#2a_#2b_DROP_TABLE'!D:D,'#2a_#2b_DROP_TABLE'!G:G)&amp;IF(H70="PK","PK",IF(F70="","CREATE","")))</f>
        <v/>
      </c>
      <c r="N70" s="45" t="str">
        <f t="shared" si="5"/>
        <v/>
      </c>
      <c r="O70" s="45" t="str">
        <f t="shared" si="6"/>
        <v/>
      </c>
      <c r="P70" s="45" t="str">
        <f t="shared" si="7"/>
        <v/>
      </c>
    </row>
    <row r="71" spans="1:16" ht="16">
      <c r="A71" s="40" t="s">
        <v>1562</v>
      </c>
      <c r="B71" s="66" t="str">
        <f>IF(OR(H71="",H71="PK"),"Catch All",LOOKUP(E71,'#2a_#2b_DROP_TABLE'!D:D,'#2a_#2b_DROP_TABLE'!A:A))</f>
        <v>hummingbird</v>
      </c>
      <c r="C71" s="40" t="s">
        <v>311</v>
      </c>
      <c r="D71" s="40" t="s">
        <v>31</v>
      </c>
      <c r="E71" s="48" t="s">
        <v>1431</v>
      </c>
      <c r="F71" s="48" t="s">
        <v>1720</v>
      </c>
      <c r="G71" s="48"/>
      <c r="H71" s="42" t="str">
        <f>IF(D71="",IF(F71="","","PK"),LOOKUP(D71,DataTypes!A:A,DataTypes!B:B))</f>
        <v>VARCHAR(1)</v>
      </c>
      <c r="I71" s="43"/>
      <c r="J71" s="43"/>
      <c r="K71" s="43" t="s">
        <v>1721</v>
      </c>
      <c r="L71" s="43" t="s">
        <v>1722</v>
      </c>
      <c r="M71" s="44" t="str">
        <f>IF(C71="NOSQL","",LOOKUP(E71,'#2a_#2b_DROP_TABLE'!D:D,'#2a_#2b_DROP_TABLE'!G:G)&amp;IF(H71="PK","PK",IF(F71="","CREATE","")))</f>
        <v/>
      </c>
      <c r="N71" s="45" t="str">
        <f t="shared" si="5"/>
        <v/>
      </c>
      <c r="O71" s="45" t="str">
        <f t="shared" si="6"/>
        <v/>
      </c>
      <c r="P71" s="45" t="str">
        <f t="shared" si="7"/>
        <v/>
      </c>
    </row>
    <row r="72" spans="1:16" ht="16">
      <c r="A72" s="40" t="s">
        <v>1562</v>
      </c>
      <c r="B72" s="66" t="str">
        <f>IF(OR(H72="",H72="PK"),"Catch All",LOOKUP(E72,'#2a_#2b_DROP_TABLE'!D:D,'#2a_#2b_DROP_TABLE'!A:A))</f>
        <v>hummingbird</v>
      </c>
      <c r="C72" s="40" t="s">
        <v>311</v>
      </c>
      <c r="D72" s="40" t="s">
        <v>295</v>
      </c>
      <c r="E72" s="48" t="s">
        <v>1431</v>
      </c>
      <c r="F72" s="48" t="s">
        <v>1714</v>
      </c>
      <c r="G72" s="48"/>
      <c r="H72" s="42" t="str">
        <f>IF(D72="",IF(F72="","","PK"),LOOKUP(D72,DataTypes!A:A,DataTypes!B:B))</f>
        <v>VARCHAR(64)</v>
      </c>
      <c r="I72" s="43" t="s">
        <v>185</v>
      </c>
      <c r="J72" s="43"/>
      <c r="K72" s="43" t="s">
        <v>1718</v>
      </c>
      <c r="L72" s="43" t="s">
        <v>1619</v>
      </c>
      <c r="M72" s="44" t="str">
        <f>IF(C72="NOSQL","",LOOKUP(E72,'#2a_#2b_DROP_TABLE'!D:D,'#2a_#2b_DROP_TABLE'!G:G)&amp;IF(H72="PK","PK",IF(F72="","CREATE","")))</f>
        <v/>
      </c>
      <c r="N72" s="45" t="str">
        <f t="shared" si="5"/>
        <v/>
      </c>
      <c r="O72" s="45" t="str">
        <f t="shared" si="6"/>
        <v/>
      </c>
      <c r="P72" s="45" t="str">
        <f t="shared" si="7"/>
        <v/>
      </c>
    </row>
    <row r="73" spans="1:16" ht="16">
      <c r="A73" s="40"/>
      <c r="B73" s="66" t="str">
        <f>IF(OR(H73="",H73="PK"),"Catch All",LOOKUP(E73,'#2a_#2b_DROP_TABLE'!D:D,'#2a_#2b_DROP_TABLE'!A:A))</f>
        <v>hummingbird</v>
      </c>
      <c r="C73" s="40" t="s">
        <v>311</v>
      </c>
      <c r="D73" s="40" t="s">
        <v>42</v>
      </c>
      <c r="E73" s="48" t="s">
        <v>1431</v>
      </c>
      <c r="F73" s="48" t="s">
        <v>1442</v>
      </c>
      <c r="G73" s="48"/>
      <c r="H73" s="42" t="str">
        <f>IF(D73="",IF(F73="","","PK"),LOOKUP(D73,DataTypes!A:A,DataTypes!B:B))</f>
        <v>VARCHAR(32)</v>
      </c>
      <c r="I73" s="43" t="s">
        <v>185</v>
      </c>
      <c r="J73" s="43"/>
      <c r="K73" s="43" t="s">
        <v>1477</v>
      </c>
      <c r="L73" s="43" t="s">
        <v>1619</v>
      </c>
      <c r="M73" s="44" t="str">
        <f>IF(C73="NOSQL","",LOOKUP(E73,'#2a_#2b_DROP_TABLE'!D:D,'#2a_#2b_DROP_TABLE'!G:G)&amp;IF(H73="PK","PK",IF(F73="","CREATE","")))</f>
        <v/>
      </c>
      <c r="N73" s="45" t="str">
        <f t="shared" si="5"/>
        <v/>
      </c>
      <c r="O73" s="45" t="str">
        <f t="shared" si="6"/>
        <v/>
      </c>
      <c r="P73" s="45" t="str">
        <f t="shared" si="7"/>
        <v/>
      </c>
    </row>
    <row r="74" spans="1:16" ht="16">
      <c r="A74" s="40"/>
      <c r="B74" s="66" t="str">
        <f>IF(OR(H74="",H74="PK"),"Catch All",LOOKUP(E74,'#2a_#2b_DROP_TABLE'!D:D,'#2a_#2b_DROP_TABLE'!A:A))</f>
        <v>hummingbird</v>
      </c>
      <c r="C74" s="40" t="s">
        <v>311</v>
      </c>
      <c r="D74" s="40" t="s">
        <v>111</v>
      </c>
      <c r="E74" s="48" t="s">
        <v>1431</v>
      </c>
      <c r="F74" s="48" t="s">
        <v>1443</v>
      </c>
      <c r="G74" s="48"/>
      <c r="H74" s="42" t="str">
        <f>IF(D74="",IF(F74="","","PK"),LOOKUP(D74,DataTypes!A:A,DataTypes!B:B))</f>
        <v>VARCHAR(1024)</v>
      </c>
      <c r="I74" s="43" t="s">
        <v>185</v>
      </c>
      <c r="J74" s="43"/>
      <c r="K74" s="43" t="s">
        <v>1478</v>
      </c>
      <c r="L74" s="43"/>
      <c r="M74" s="44" t="str">
        <f>IF(C74="NOSQL","",LOOKUP(E74,'#2a_#2b_DROP_TABLE'!D:D,'#2a_#2b_DROP_TABLE'!G:G)&amp;IF(H74="PK","PK",IF(F74="","CREATE","")))</f>
        <v/>
      </c>
      <c r="N74" s="45" t="str">
        <f t="shared" si="5"/>
        <v/>
      </c>
      <c r="O74" s="45" t="str">
        <f t="shared" si="6"/>
        <v/>
      </c>
      <c r="P74" s="45" t="str">
        <f t="shared" si="7"/>
        <v/>
      </c>
    </row>
    <row r="75" spans="1:16" ht="16">
      <c r="A75" s="40"/>
      <c r="B75" s="66" t="str">
        <f>IF(OR(H75="",H75="PK"),"Catch All",LOOKUP(E75,'#2a_#2b_DROP_TABLE'!D:D,'#2a_#2b_DROP_TABLE'!A:A))</f>
        <v>hummingbird</v>
      </c>
      <c r="C75" s="40" t="s">
        <v>311</v>
      </c>
      <c r="D75" s="40" t="s">
        <v>111</v>
      </c>
      <c r="E75" s="48" t="s">
        <v>1431</v>
      </c>
      <c r="F75" s="48" t="s">
        <v>185</v>
      </c>
      <c r="G75" s="48"/>
      <c r="H75" s="42" t="str">
        <f>IF(D75="",IF(F75="","","PK"),LOOKUP(D75,DataTypes!A:A,DataTypes!B:B))</f>
        <v>VARCHAR(1024)</v>
      </c>
      <c r="I75" s="43" t="s">
        <v>185</v>
      </c>
      <c r="J75" s="43"/>
      <c r="K75" s="43" t="s">
        <v>405</v>
      </c>
      <c r="L75" s="43"/>
      <c r="M75" s="44" t="str">
        <f>IF(C75="NOSQL","",LOOKUP(E75,'#2a_#2b_DROP_TABLE'!D:D,'#2a_#2b_DROP_TABLE'!G:G)&amp;IF(H75="PK","PK",IF(F75="","CREATE","")))</f>
        <v/>
      </c>
      <c r="N75" s="45" t="str">
        <f t="shared" si="5"/>
        <v/>
      </c>
      <c r="O75" s="45" t="str">
        <f t="shared" si="6"/>
        <v/>
      </c>
      <c r="P75" s="45" t="str">
        <f t="shared" si="7"/>
        <v/>
      </c>
    </row>
    <row r="76" spans="1:16" ht="16">
      <c r="A76" s="40"/>
      <c r="B76" s="66" t="str">
        <f>IF(OR(H76="",H76="PK"),"Catch All",LOOKUP(E76,'#2a_#2b_DROP_TABLE'!D:D,'#2a_#2b_DROP_TABLE'!A:A))</f>
        <v>hummingbird</v>
      </c>
      <c r="C76" s="40" t="s">
        <v>311</v>
      </c>
      <c r="D76" s="40" t="s">
        <v>34</v>
      </c>
      <c r="E76" s="48" t="s">
        <v>1431</v>
      </c>
      <c r="F76" s="48" t="s">
        <v>36</v>
      </c>
      <c r="G76" s="48"/>
      <c r="H76" s="42" t="str">
        <f>IF(D76="",IF(F76="","","PK"),LOOKUP(D76,DataTypes!A:A,DataTypes!B:B))</f>
        <v>VARCHAR(8)</v>
      </c>
      <c r="I76" s="43" t="s">
        <v>185</v>
      </c>
      <c r="J76" s="43"/>
      <c r="K76" s="43" t="s">
        <v>37</v>
      </c>
      <c r="L76" s="43"/>
      <c r="M76" s="44" t="str">
        <f>IF(C76="NOSQL","",LOOKUP(E76,'#2a_#2b_DROP_TABLE'!D:D,'#2a_#2b_DROP_TABLE'!G:G)&amp;IF(H76="PK","PK",IF(F76="","CREATE","")))</f>
        <v/>
      </c>
      <c r="N76" s="45" t="str">
        <f t="shared" si="5"/>
        <v/>
      </c>
      <c r="O76" s="45" t="str">
        <f t="shared" si="6"/>
        <v/>
      </c>
      <c r="P76" s="45" t="str">
        <f t="shared" si="7"/>
        <v/>
      </c>
    </row>
    <row r="77" spans="1:16" ht="16">
      <c r="A77" s="40"/>
      <c r="B77" s="66" t="str">
        <f>IF(OR(H77="",H77="PK"),"Catch All",LOOKUP(E77,'#2a_#2b_DROP_TABLE'!D:D,'#2a_#2b_DROP_TABLE'!A:A))</f>
        <v>hummingbird</v>
      </c>
      <c r="C77" s="40" t="s">
        <v>311</v>
      </c>
      <c r="D77" s="40" t="s">
        <v>19</v>
      </c>
      <c r="E77" s="48" t="s">
        <v>1431</v>
      </c>
      <c r="F77" s="48" t="s">
        <v>406</v>
      </c>
      <c r="G77" s="48"/>
      <c r="H77" s="42" t="str">
        <f>IF(D77="",IF(F77="","","PK"),LOOKUP(D77,DataTypes!A:A,DataTypes!B:B))</f>
        <v>VARCHAR(128)</v>
      </c>
      <c r="I77" s="43" t="s">
        <v>185</v>
      </c>
      <c r="J77" s="43"/>
      <c r="K77" s="43" t="s">
        <v>114</v>
      </c>
      <c r="L77" s="43"/>
      <c r="M77" s="44" t="str">
        <f>IF(C77="NOSQL","",LOOKUP(E77,'#2a_#2b_DROP_TABLE'!D:D,'#2a_#2b_DROP_TABLE'!G:G)&amp;IF(H77="PK","PK",IF(F77="","CREATE","")))</f>
        <v/>
      </c>
      <c r="N77" s="45" t="str">
        <f t="shared" si="5"/>
        <v/>
      </c>
      <c r="O77" s="45" t="str">
        <f t="shared" si="6"/>
        <v/>
      </c>
      <c r="P77" s="45" t="str">
        <f t="shared" si="7"/>
        <v/>
      </c>
    </row>
    <row r="78" spans="1:16" ht="16">
      <c r="A78" s="40"/>
      <c r="B78" s="66" t="str">
        <f>IF(OR(H78="",H78="PK"),"Catch All",LOOKUP(E78,'#2a_#2b_DROP_TABLE'!D:D,'#2a_#2b_DROP_TABLE'!A:A))</f>
        <v>hummingbird</v>
      </c>
      <c r="C78" s="40" t="s">
        <v>311</v>
      </c>
      <c r="D78" s="40" t="s">
        <v>19</v>
      </c>
      <c r="E78" s="48" t="s">
        <v>1431</v>
      </c>
      <c r="F78" s="48" t="s">
        <v>189</v>
      </c>
      <c r="G78" s="48"/>
      <c r="H78" s="42" t="str">
        <f>IF(D78="",IF(F78="","","PK"),LOOKUP(D78,DataTypes!A:A,DataTypes!B:B))</f>
        <v>VARCHAR(128)</v>
      </c>
      <c r="I78" s="43" t="s">
        <v>185</v>
      </c>
      <c r="J78" s="43"/>
      <c r="K78" s="43" t="s">
        <v>116</v>
      </c>
      <c r="L78" s="43"/>
      <c r="M78" s="44" t="str">
        <f>IF(C78="NOSQL","",LOOKUP(E78,'#2a_#2b_DROP_TABLE'!D:D,'#2a_#2b_DROP_TABLE'!G:G)&amp;IF(H78="PK","PK",IF(F78="","CREATE","")))</f>
        <v/>
      </c>
      <c r="N78" s="45" t="str">
        <f t="shared" si="5"/>
        <v/>
      </c>
      <c r="O78" s="45" t="str">
        <f t="shared" si="6"/>
        <v/>
      </c>
      <c r="P78" s="45" t="str">
        <f t="shared" si="7"/>
        <v/>
      </c>
    </row>
    <row r="79" spans="1:16" ht="16">
      <c r="A79" s="40"/>
      <c r="B79" s="66" t="str">
        <f>IF(OR(H79="",H79="PK"),"Catch All",LOOKUP(E79,'#2a_#2b_DROP_TABLE'!D:D,'#2a_#2b_DROP_TABLE'!A:A))</f>
        <v>hummingbird</v>
      </c>
      <c r="C79" s="40" t="s">
        <v>311</v>
      </c>
      <c r="D79" s="40" t="s">
        <v>19</v>
      </c>
      <c r="E79" s="48" t="s">
        <v>1431</v>
      </c>
      <c r="F79" s="48" t="s">
        <v>187</v>
      </c>
      <c r="G79" s="48"/>
      <c r="H79" s="42" t="str">
        <f>IF(D79="",IF(F79="","","PK"),LOOKUP(D79,DataTypes!A:A,DataTypes!B:B))</f>
        <v>VARCHAR(128)</v>
      </c>
      <c r="I79" s="43" t="s">
        <v>185</v>
      </c>
      <c r="J79" s="43"/>
      <c r="K79" s="43" t="s">
        <v>118</v>
      </c>
      <c r="L79" s="43"/>
      <c r="M79" s="44" t="str">
        <f>IF(C79="NOSQL","",LOOKUP(E79,'#2a_#2b_DROP_TABLE'!D:D,'#2a_#2b_DROP_TABLE'!G:G)&amp;IF(H79="PK","PK",IF(F79="","CREATE","")))</f>
        <v/>
      </c>
      <c r="N79" s="45" t="str">
        <f t="shared" si="5"/>
        <v/>
      </c>
      <c r="O79" s="45" t="str">
        <f t="shared" si="6"/>
        <v/>
      </c>
      <c r="P79" s="45" t="str">
        <f t="shared" si="7"/>
        <v/>
      </c>
    </row>
    <row r="80" spans="1:16" ht="16">
      <c r="A80" s="40"/>
      <c r="B80" s="66" t="str">
        <f>IF(OR(H80="",H80="PK"),"Catch All",LOOKUP(E80,'#2a_#2b_DROP_TABLE'!D:D,'#2a_#2b_DROP_TABLE'!A:A))</f>
        <v>hummingbird</v>
      </c>
      <c r="C80" s="40" t="s">
        <v>311</v>
      </c>
      <c r="D80" s="40" t="s">
        <v>43</v>
      </c>
      <c r="E80" s="48" t="s">
        <v>1431</v>
      </c>
      <c r="F80" s="48" t="s">
        <v>44</v>
      </c>
      <c r="G80" s="48"/>
      <c r="H80" s="42" t="str">
        <f>IF(D80="",IF(F80="","","PK"),LOOKUP(D80,DataTypes!A:A,DataTypes!B:B))</f>
        <v>DOUBLE(9,6)</v>
      </c>
      <c r="I80" s="43" t="s">
        <v>185</v>
      </c>
      <c r="J80" s="43"/>
      <c r="K80" s="43" t="s">
        <v>407</v>
      </c>
      <c r="L80" s="43"/>
      <c r="M80" s="44" t="str">
        <f>IF(C80="NOSQL","",LOOKUP(E80,'#2a_#2b_DROP_TABLE'!D:D,'#2a_#2b_DROP_TABLE'!G:G)&amp;IF(H80="PK","PK",IF(F80="","CREATE","")))</f>
        <v/>
      </c>
      <c r="N80" s="45" t="str">
        <f t="shared" si="5"/>
        <v/>
      </c>
      <c r="O80" s="45" t="str">
        <f t="shared" si="6"/>
        <v/>
      </c>
      <c r="P80" s="45" t="str">
        <f t="shared" si="7"/>
        <v/>
      </c>
    </row>
    <row r="81" spans="1:16" ht="16">
      <c r="A81" s="40"/>
      <c r="B81" s="66" t="str">
        <f>IF(OR(H81="",H81="PK"),"Catch All",LOOKUP(E81,'#2a_#2b_DROP_TABLE'!D:D,'#2a_#2b_DROP_TABLE'!A:A))</f>
        <v>hummingbird</v>
      </c>
      <c r="C81" s="40" t="s">
        <v>311</v>
      </c>
      <c r="D81" s="40" t="s">
        <v>43</v>
      </c>
      <c r="E81" s="48" t="s">
        <v>1431</v>
      </c>
      <c r="F81" s="48" t="s">
        <v>45</v>
      </c>
      <c r="G81" s="48"/>
      <c r="H81" s="42" t="str">
        <f>IF(D81="",IF(F81="","","PK"),LOOKUP(D81,DataTypes!A:A,DataTypes!B:B))</f>
        <v>DOUBLE(9,6)</v>
      </c>
      <c r="I81" s="43" t="s">
        <v>185</v>
      </c>
      <c r="J81" s="43"/>
      <c r="K81" s="43" t="s">
        <v>408</v>
      </c>
      <c r="L81" s="43"/>
      <c r="M81" s="44" t="str">
        <f>IF(C81="NOSQL","",LOOKUP(E81,'#2a_#2b_DROP_TABLE'!D:D,'#2a_#2b_DROP_TABLE'!G:G)&amp;IF(H81="PK","PK",IF(F81="","CREATE","")))</f>
        <v/>
      </c>
      <c r="N81" s="45" t="str">
        <f t="shared" si="5"/>
        <v/>
      </c>
      <c r="O81" s="45" t="str">
        <f t="shared" si="6"/>
        <v/>
      </c>
      <c r="P81" s="45" t="str">
        <f t="shared" si="7"/>
        <v/>
      </c>
    </row>
    <row r="82" spans="1:16" ht="16">
      <c r="A82" s="40" t="s">
        <v>1562</v>
      </c>
      <c r="B82" s="66" t="str">
        <f>IF(OR(H82="",H82="PK"),"Catch All",LOOKUP(E82,'#2a_#2b_DROP_TABLE'!D:D,'#2a_#2b_DROP_TABLE'!A:A))</f>
        <v>hummingbird</v>
      </c>
      <c r="C82" s="40" t="s">
        <v>311</v>
      </c>
      <c r="D82" s="40" t="s">
        <v>31</v>
      </c>
      <c r="E82" s="48" t="s">
        <v>1431</v>
      </c>
      <c r="F82" s="48" t="s">
        <v>1715</v>
      </c>
      <c r="G82" s="48"/>
      <c r="H82" s="42" t="str">
        <f>IF(D82="",IF(F82="","","PK"),LOOKUP(D82,DataTypes!A:A,DataTypes!B:B))</f>
        <v>VARCHAR(1)</v>
      </c>
      <c r="I82" s="43" t="s">
        <v>185</v>
      </c>
      <c r="J82" s="43"/>
      <c r="K82" s="43" t="s">
        <v>1716</v>
      </c>
      <c r="L82" s="43" t="s">
        <v>1717</v>
      </c>
      <c r="M82" s="44" t="str">
        <f>IF(C82="NOSQL","",LOOKUP(E82,'#2a_#2b_DROP_TABLE'!D:D,'#2a_#2b_DROP_TABLE'!G:G)&amp;IF(H82="PK","PK",IF(F82="","CREATE","")))</f>
        <v/>
      </c>
      <c r="N82" s="45" t="str">
        <f t="shared" si="5"/>
        <v/>
      </c>
      <c r="O82" s="45" t="str">
        <f t="shared" si="6"/>
        <v/>
      </c>
      <c r="P82" s="45" t="str">
        <f t="shared" si="7"/>
        <v/>
      </c>
    </row>
    <row r="83" spans="1:16" ht="16">
      <c r="A83" s="40" t="s">
        <v>1562</v>
      </c>
      <c r="B83" s="66" t="str">
        <f>IF(OR(H83="",H83="PK"),"Catch All",LOOKUP(E83,'#2a_#2b_DROP_TABLE'!D:D,'#2a_#2b_DROP_TABLE'!A:A))</f>
        <v>hummingbird</v>
      </c>
      <c r="C83" s="40" t="s">
        <v>311</v>
      </c>
      <c r="D83" s="40" t="s">
        <v>295</v>
      </c>
      <c r="E83" s="48" t="s">
        <v>1431</v>
      </c>
      <c r="F83" s="48" t="s">
        <v>1714</v>
      </c>
      <c r="G83" s="48"/>
      <c r="H83" s="42" t="str">
        <f>IF(D83="",IF(F83="","","PK"),LOOKUP(D83,DataTypes!A:A,DataTypes!B:B))</f>
        <v>VARCHAR(64)</v>
      </c>
      <c r="I83" s="43" t="s">
        <v>1479</v>
      </c>
      <c r="J83" s="43"/>
      <c r="K83" s="43" t="s">
        <v>1718</v>
      </c>
      <c r="L83" s="43"/>
      <c r="M83" s="44" t="str">
        <f>IF(C83="NOSQL","",LOOKUP(E83,'#2a_#2b_DROP_TABLE'!D:D,'#2a_#2b_DROP_TABLE'!G:G)&amp;IF(H83="PK","PK",IF(F83="","CREATE","")))</f>
        <v/>
      </c>
      <c r="N83" s="45" t="str">
        <f t="shared" si="5"/>
        <v/>
      </c>
      <c r="O83" s="45" t="str">
        <f t="shared" si="6"/>
        <v/>
      </c>
      <c r="P83" s="45" t="str">
        <f t="shared" si="7"/>
        <v/>
      </c>
    </row>
    <row r="84" spans="1:16" ht="16">
      <c r="A84" s="40"/>
      <c r="B84" s="66" t="str">
        <f>IF(OR(H84="",H84="PK"),"Catch All",LOOKUP(E84,'#2a_#2b_DROP_TABLE'!D:D,'#2a_#2b_DROP_TABLE'!A:A))</f>
        <v>hummingbird</v>
      </c>
      <c r="C84" s="40" t="s">
        <v>311</v>
      </c>
      <c r="D84" s="40" t="s">
        <v>19</v>
      </c>
      <c r="E84" s="48" t="s">
        <v>1431</v>
      </c>
      <c r="F84" s="48" t="s">
        <v>22</v>
      </c>
      <c r="G84" s="48"/>
      <c r="H84" s="42" t="str">
        <f>IF(D84="",IF(F84="","","PK"),LOOKUP(D84,DataTypes!A:A,DataTypes!B:B))</f>
        <v>VARCHAR(128)</v>
      </c>
      <c r="I84" s="43" t="s">
        <v>1479</v>
      </c>
      <c r="J84" s="43"/>
      <c r="K84" s="43" t="s">
        <v>1481</v>
      </c>
      <c r="L84" s="43"/>
      <c r="M84" s="44" t="str">
        <f>IF(C84="NOSQL","",LOOKUP(E84,'#2a_#2b_DROP_TABLE'!D:D,'#2a_#2b_DROP_TABLE'!G:G)&amp;IF(H84="PK","PK",IF(F84="","CREATE","")))</f>
        <v/>
      </c>
      <c r="N84" s="45" t="str">
        <f t="shared" si="5"/>
        <v/>
      </c>
      <c r="O84" s="45" t="str">
        <f t="shared" si="6"/>
        <v/>
      </c>
      <c r="P84" s="45" t="str">
        <f t="shared" si="7"/>
        <v/>
      </c>
    </row>
    <row r="85" spans="1:16" ht="16">
      <c r="A85" s="40"/>
      <c r="B85" s="66" t="str">
        <f>IF(OR(H85="",H85="PK"),"Catch All",LOOKUP(E85,'#2a_#2b_DROP_TABLE'!D:D,'#2a_#2b_DROP_TABLE'!A:A))</f>
        <v>hummingbird</v>
      </c>
      <c r="C85" s="40" t="s">
        <v>311</v>
      </c>
      <c r="D85" s="40" t="s">
        <v>19</v>
      </c>
      <c r="E85" s="48" t="s">
        <v>1431</v>
      </c>
      <c r="F85" s="48" t="s">
        <v>24</v>
      </c>
      <c r="G85" s="48"/>
      <c r="H85" s="42" t="str">
        <f>IF(D85="",IF(F85="","","PK"),LOOKUP(D85,DataTypes!A:A,DataTypes!B:B))</f>
        <v>VARCHAR(128)</v>
      </c>
      <c r="I85" s="43" t="s">
        <v>1479</v>
      </c>
      <c r="J85" s="43"/>
      <c r="K85" s="43" t="s">
        <v>1482</v>
      </c>
      <c r="L85" s="43"/>
      <c r="M85" s="44" t="str">
        <f>IF(C85="NOSQL","",LOOKUP(E85,'#2a_#2b_DROP_TABLE'!D:D,'#2a_#2b_DROP_TABLE'!G:G)&amp;IF(H85="PK","PK",IF(F85="","CREATE","")))</f>
        <v/>
      </c>
      <c r="N85" s="45" t="str">
        <f t="shared" si="5"/>
        <v/>
      </c>
      <c r="O85" s="45" t="str">
        <f t="shared" si="6"/>
        <v/>
      </c>
      <c r="P85" s="45" t="str">
        <f t="shared" si="7"/>
        <v/>
      </c>
    </row>
    <row r="86" spans="1:16" ht="16">
      <c r="A86" s="40"/>
      <c r="B86" s="66" t="str">
        <f>IF(OR(H86="",H86="PK"),"Catch All",LOOKUP(E86,'#2a_#2b_DROP_TABLE'!D:D,'#2a_#2b_DROP_TABLE'!A:A))</f>
        <v>hummingbird</v>
      </c>
      <c r="C86" s="40" t="s">
        <v>311</v>
      </c>
      <c r="D86" s="40" t="s">
        <v>19</v>
      </c>
      <c r="E86" s="48" t="s">
        <v>1431</v>
      </c>
      <c r="F86" s="48" t="s">
        <v>26</v>
      </c>
      <c r="G86" s="48"/>
      <c r="H86" s="42" t="str">
        <f>IF(D86="",IF(F86="","","PK"),LOOKUP(D86,DataTypes!A:A,DataTypes!B:B))</f>
        <v>VARCHAR(128)</v>
      </c>
      <c r="I86" s="43" t="s">
        <v>1479</v>
      </c>
      <c r="J86" s="43"/>
      <c r="K86" s="43" t="s">
        <v>1483</v>
      </c>
      <c r="L86" s="43"/>
      <c r="M86" s="44" t="str">
        <f>IF(C86="NOSQL","",LOOKUP(E86,'#2a_#2b_DROP_TABLE'!D:D,'#2a_#2b_DROP_TABLE'!G:G)&amp;IF(H86="PK","PK",IF(F86="","CREATE","")))</f>
        <v/>
      </c>
      <c r="N86" s="45" t="str">
        <f t="shared" si="5"/>
        <v/>
      </c>
      <c r="O86" s="45" t="str">
        <f t="shared" si="6"/>
        <v/>
      </c>
      <c r="P86" s="45" t="str">
        <f t="shared" si="7"/>
        <v/>
      </c>
    </row>
    <row r="87" spans="1:16" ht="16">
      <c r="A87" s="40"/>
      <c r="B87" s="66" t="str">
        <f>IF(OR(H87="",H87="PK"),"Catch All",LOOKUP(E87,'#2a_#2b_DROP_TABLE'!D:D,'#2a_#2b_DROP_TABLE'!A:A))</f>
        <v>hummingbird</v>
      </c>
      <c r="C87" s="40" t="s">
        <v>311</v>
      </c>
      <c r="D87" s="40" t="s">
        <v>19</v>
      </c>
      <c r="E87" s="48" t="s">
        <v>1431</v>
      </c>
      <c r="F87" s="48" t="s">
        <v>1446</v>
      </c>
      <c r="G87" s="48"/>
      <c r="H87" s="42" t="str">
        <f>IF(D87="",IF(F87="","","PK"),LOOKUP(D87,DataTypes!A:A,DataTypes!B:B))</f>
        <v>VARCHAR(128)</v>
      </c>
      <c r="I87" s="43" t="s">
        <v>1479</v>
      </c>
      <c r="J87" s="43"/>
      <c r="K87" s="43" t="s">
        <v>1447</v>
      </c>
      <c r="L87" s="43"/>
      <c r="M87" s="44" t="str">
        <f>IF(C87="NOSQL","",LOOKUP(E87,'#2a_#2b_DROP_TABLE'!D:D,'#2a_#2b_DROP_TABLE'!G:G)&amp;IF(H87="PK","PK",IF(F87="","CREATE","")))</f>
        <v/>
      </c>
      <c r="N87" s="45" t="str">
        <f t="shared" si="5"/>
        <v/>
      </c>
      <c r="O87" s="45" t="str">
        <f t="shared" si="6"/>
        <v/>
      </c>
      <c r="P87" s="45" t="str">
        <f t="shared" si="7"/>
        <v/>
      </c>
    </row>
    <row r="88" spans="1:16" ht="16">
      <c r="A88" s="40"/>
      <c r="B88" s="66" t="str">
        <f>IF(OR(H88="",H88="PK"),"Catch All",LOOKUP(E88,'#2a_#2b_DROP_TABLE'!D:D,'#2a_#2b_DROP_TABLE'!A:A))</f>
        <v>hummingbird</v>
      </c>
      <c r="C88" s="40" t="s">
        <v>311</v>
      </c>
      <c r="D88" s="40" t="s">
        <v>15</v>
      </c>
      <c r="E88" s="48" t="s">
        <v>1431</v>
      </c>
      <c r="F88" s="48" t="s">
        <v>1448</v>
      </c>
      <c r="G88" s="48"/>
      <c r="H88" s="42" t="str">
        <f>IF(D88="",IF(F88="","","PK"),LOOKUP(D88,DataTypes!A:A,DataTypes!B:B))</f>
        <v>VARCHAR(32)</v>
      </c>
      <c r="I88" s="43" t="s">
        <v>1479</v>
      </c>
      <c r="J88" s="43"/>
      <c r="K88" s="43" t="s">
        <v>1484</v>
      </c>
      <c r="L88" s="43"/>
      <c r="M88" s="44" t="str">
        <f>IF(C88="NOSQL","",LOOKUP(E88,'#2a_#2b_DROP_TABLE'!D:D,'#2a_#2b_DROP_TABLE'!G:G)&amp;IF(H88="PK","PK",IF(F88="","CREATE","")))</f>
        <v/>
      </c>
      <c r="N88" s="45" t="str">
        <f t="shared" si="5"/>
        <v/>
      </c>
      <c r="O88" s="45" t="str">
        <f t="shared" si="6"/>
        <v/>
      </c>
      <c r="P88" s="45" t="str">
        <f t="shared" si="7"/>
        <v/>
      </c>
    </row>
    <row r="89" spans="1:16" ht="16">
      <c r="A89" s="40"/>
      <c r="B89" s="66" t="str">
        <f>IF(OR(H89="",H89="PK"),"Catch All",LOOKUP(E89,'#2a_#2b_DROP_TABLE'!D:D,'#2a_#2b_DROP_TABLE'!A:A))</f>
        <v>hummingbird</v>
      </c>
      <c r="C89" s="40" t="s">
        <v>311</v>
      </c>
      <c r="D89" s="40" t="s">
        <v>15</v>
      </c>
      <c r="E89" s="48" t="s">
        <v>1431</v>
      </c>
      <c r="F89" s="48" t="s">
        <v>1449</v>
      </c>
      <c r="G89" s="48"/>
      <c r="H89" s="42" t="str">
        <f>IF(D89="",IF(F89="","","PK"),LOOKUP(D89,DataTypes!A:A,DataTypes!B:B))</f>
        <v>VARCHAR(32)</v>
      </c>
      <c r="I89" s="43" t="s">
        <v>1479</v>
      </c>
      <c r="J89" s="43"/>
      <c r="K89" s="43" t="s">
        <v>1485</v>
      </c>
      <c r="L89" s="43"/>
      <c r="M89" s="44" t="str">
        <f>IF(C89="NOSQL","",LOOKUP(E89,'#2a_#2b_DROP_TABLE'!D:D,'#2a_#2b_DROP_TABLE'!G:G)&amp;IF(H89="PK","PK",IF(F89="","CREATE","")))</f>
        <v/>
      </c>
      <c r="N89" s="45" t="str">
        <f t="shared" si="5"/>
        <v/>
      </c>
      <c r="O89" s="45" t="str">
        <f t="shared" si="6"/>
        <v/>
      </c>
      <c r="P89" s="45" t="str">
        <f t="shared" si="7"/>
        <v/>
      </c>
    </row>
    <row r="90" spans="1:16" ht="16">
      <c r="A90" s="40"/>
      <c r="B90" s="66" t="str">
        <f>IF(OR(H90="",H90="PK"),"Catch All",LOOKUP(E90,'#2a_#2b_DROP_TABLE'!D:D,'#2a_#2b_DROP_TABLE'!A:A))</f>
        <v>hummingbird</v>
      </c>
      <c r="C90" s="40" t="s">
        <v>311</v>
      </c>
      <c r="D90" s="40" t="s">
        <v>15</v>
      </c>
      <c r="E90" s="48" t="s">
        <v>1431</v>
      </c>
      <c r="F90" s="48" t="s">
        <v>1492</v>
      </c>
      <c r="G90" s="48"/>
      <c r="H90" s="42" t="str">
        <f>IF(D90="",IF(F90="","","PK"),LOOKUP(D90,DataTypes!A:A,DataTypes!B:B))</f>
        <v>VARCHAR(32)</v>
      </c>
      <c r="I90" s="43" t="s">
        <v>1479</v>
      </c>
      <c r="J90" s="43"/>
      <c r="K90" s="43" t="s">
        <v>1486</v>
      </c>
      <c r="L90" s="43"/>
      <c r="M90" s="44" t="str">
        <f>IF(C90="NOSQL","",LOOKUP(E90,'#2a_#2b_DROP_TABLE'!D:D,'#2a_#2b_DROP_TABLE'!G:G)&amp;IF(H90="PK","PK",IF(F90="","CREATE","")))</f>
        <v/>
      </c>
      <c r="N90" s="45" t="str">
        <f t="shared" si="5"/>
        <v/>
      </c>
      <c r="O90" s="45" t="str">
        <f t="shared" si="6"/>
        <v/>
      </c>
      <c r="P90" s="45" t="str">
        <f t="shared" si="7"/>
        <v/>
      </c>
    </row>
    <row r="91" spans="1:16" ht="16">
      <c r="A91" s="40"/>
      <c r="B91" s="66" t="str">
        <f>IF(OR(H91="",H91="PK"),"Catch All",LOOKUP(E91,'#2a_#2b_DROP_TABLE'!D:D,'#2a_#2b_DROP_TABLE'!A:A))</f>
        <v>hummingbird</v>
      </c>
      <c r="C91" s="40" t="s">
        <v>311</v>
      </c>
      <c r="D91" s="40" t="s">
        <v>15</v>
      </c>
      <c r="E91" s="48" t="s">
        <v>1431</v>
      </c>
      <c r="F91" s="48" t="s">
        <v>1491</v>
      </c>
      <c r="G91" s="48"/>
      <c r="H91" s="42" t="str">
        <f>IF(D91="",IF(F91="","","PK"),LOOKUP(D91,DataTypes!A:A,DataTypes!B:B))</f>
        <v>VARCHAR(32)</v>
      </c>
      <c r="I91" s="43" t="s">
        <v>1479</v>
      </c>
      <c r="J91" s="43"/>
      <c r="K91" s="43" t="s">
        <v>1493</v>
      </c>
      <c r="L91" s="43"/>
      <c r="M91" s="44" t="str">
        <f>IF(C91="NOSQL","",LOOKUP(E91,'#2a_#2b_DROP_TABLE'!D:D,'#2a_#2b_DROP_TABLE'!G:G)&amp;IF(H91="PK","PK",IF(F91="","CREATE","")))</f>
        <v/>
      </c>
      <c r="N91" s="45" t="str">
        <f t="shared" si="5"/>
        <v/>
      </c>
      <c r="O91" s="45" t="str">
        <f t="shared" si="6"/>
        <v/>
      </c>
      <c r="P91" s="45" t="str">
        <f t="shared" si="7"/>
        <v/>
      </c>
    </row>
    <row r="92" spans="1:16" ht="16">
      <c r="A92" s="40" t="s">
        <v>1562</v>
      </c>
      <c r="B92" s="66" t="str">
        <f>IF(OR(H92="",H92="PK"),"Catch All",LOOKUP(E92,'#2a_#2b_DROP_TABLE'!D:D,'#2a_#2b_DROP_TABLE'!A:A))</f>
        <v>hummingbird</v>
      </c>
      <c r="C92" s="40" t="s">
        <v>311</v>
      </c>
      <c r="D92" s="40" t="s">
        <v>31</v>
      </c>
      <c r="E92" s="48" t="s">
        <v>1431</v>
      </c>
      <c r="F92" s="48" t="s">
        <v>1715</v>
      </c>
      <c r="G92" s="48"/>
      <c r="H92" s="42" t="str">
        <f>IF(D92="",IF(F92="","","PK"),LOOKUP(D92,DataTypes!A:A,DataTypes!B:B))</f>
        <v>VARCHAR(1)</v>
      </c>
      <c r="I92" s="43" t="s">
        <v>1479</v>
      </c>
      <c r="J92" s="43"/>
      <c r="K92" s="43" t="s">
        <v>1716</v>
      </c>
      <c r="L92" s="43" t="s">
        <v>1717</v>
      </c>
      <c r="M92" s="44" t="str">
        <f>IF(C92="NOSQL","",LOOKUP(E92,'#2a_#2b_DROP_TABLE'!D:D,'#2a_#2b_DROP_TABLE'!G:G)&amp;IF(H92="PK","PK",IF(F92="","CREATE","")))</f>
        <v/>
      </c>
      <c r="N92" s="45" t="str">
        <f t="shared" si="5"/>
        <v/>
      </c>
      <c r="O92" s="45" t="str">
        <f t="shared" si="6"/>
        <v/>
      </c>
      <c r="P92" s="45" t="str">
        <f t="shared" si="7"/>
        <v/>
      </c>
    </row>
    <row r="93" spans="1:16" ht="16">
      <c r="A93" s="40" t="s">
        <v>1562</v>
      </c>
      <c r="B93" s="66" t="str">
        <f>IF(OR(H93="",H93="PK"),"Catch All",LOOKUP(E93,'#2a_#2b_DROP_TABLE'!D:D,'#2a_#2b_DROP_TABLE'!A:A))</f>
        <v>hummingbird</v>
      </c>
      <c r="C93" s="40" t="s">
        <v>311</v>
      </c>
      <c r="D93" s="40" t="s">
        <v>295</v>
      </c>
      <c r="E93" s="48" t="s">
        <v>1431</v>
      </c>
      <c r="F93" s="48" t="s">
        <v>1714</v>
      </c>
      <c r="G93" s="48"/>
      <c r="H93" s="42" t="str">
        <f>IF(D93="",IF(F93="","","PK"),LOOKUP(D93,DataTypes!A:A,DataTypes!B:B))</f>
        <v>VARCHAR(64)</v>
      </c>
      <c r="I93" s="43" t="s">
        <v>1480</v>
      </c>
      <c r="J93" s="43"/>
      <c r="K93" s="43" t="s">
        <v>1718</v>
      </c>
      <c r="L93" s="43"/>
      <c r="M93" s="44" t="str">
        <f>IF(C93="NOSQL","",LOOKUP(E93,'#2a_#2b_DROP_TABLE'!D:D,'#2a_#2b_DROP_TABLE'!G:G)&amp;IF(H93="PK","PK",IF(F93="","CREATE","")))</f>
        <v/>
      </c>
      <c r="N93" s="45" t="str">
        <f t="shared" si="5"/>
        <v/>
      </c>
      <c r="O93" s="45" t="str">
        <f t="shared" si="6"/>
        <v/>
      </c>
      <c r="P93" s="45" t="str">
        <f t="shared" si="7"/>
        <v/>
      </c>
    </row>
    <row r="94" spans="1:16" ht="16">
      <c r="A94" s="40"/>
      <c r="B94" s="66" t="str">
        <f>IF(OR(H94="",H94="PK"),"Catch All",LOOKUP(E94,'#2a_#2b_DROP_TABLE'!D:D,'#2a_#2b_DROP_TABLE'!A:A))</f>
        <v>hummingbird</v>
      </c>
      <c r="C94" s="40" t="s">
        <v>311</v>
      </c>
      <c r="D94" s="40" t="s">
        <v>111</v>
      </c>
      <c r="E94" s="48" t="s">
        <v>1431</v>
      </c>
      <c r="F94" s="48" t="s">
        <v>185</v>
      </c>
      <c r="G94" s="48"/>
      <c r="H94" s="42" t="str">
        <f>IF(D94="",IF(F94="","","PK"),LOOKUP(D94,DataTypes!A:A,DataTypes!B:B))</f>
        <v>VARCHAR(1024)</v>
      </c>
      <c r="I94" s="43" t="s">
        <v>1480</v>
      </c>
      <c r="J94" s="43"/>
      <c r="K94" s="43" t="s">
        <v>186</v>
      </c>
      <c r="L94" s="43"/>
      <c r="M94" s="44" t="str">
        <f>IF(C94="NOSQL","",LOOKUP(E94,'#2a_#2b_DROP_TABLE'!D:D,'#2a_#2b_DROP_TABLE'!G:G)&amp;IF(H94="PK","PK",IF(F94="","CREATE","")))</f>
        <v/>
      </c>
      <c r="N94" s="45" t="str">
        <f t="shared" si="5"/>
        <v/>
      </c>
      <c r="O94" s="45" t="str">
        <f t="shared" si="6"/>
        <v/>
      </c>
      <c r="P94" s="45" t="str">
        <f t="shared" si="7"/>
        <v/>
      </c>
    </row>
    <row r="95" spans="1:16" ht="16">
      <c r="A95" s="40"/>
      <c r="B95" s="66" t="str">
        <f>IF(OR(H95="",H95="PK"),"Catch All",LOOKUP(E95,'#2a_#2b_DROP_TABLE'!D:D,'#2a_#2b_DROP_TABLE'!A:A))</f>
        <v>hummingbird</v>
      </c>
      <c r="C95" s="40" t="s">
        <v>311</v>
      </c>
      <c r="D95" s="40" t="s">
        <v>19</v>
      </c>
      <c r="E95" s="48" t="s">
        <v>1431</v>
      </c>
      <c r="F95" s="48" t="s">
        <v>187</v>
      </c>
      <c r="G95" s="48"/>
      <c r="H95" s="42" t="str">
        <f>IF(D95="",IF(F95="","","PK"),LOOKUP(D95,DataTypes!A:A,DataTypes!B:B))</f>
        <v>VARCHAR(128)</v>
      </c>
      <c r="I95" s="43" t="s">
        <v>1480</v>
      </c>
      <c r="J95" s="43"/>
      <c r="K95" s="43" t="s">
        <v>188</v>
      </c>
      <c r="L95" s="43"/>
      <c r="M95" s="44" t="str">
        <f>IF(C95="NOSQL","",LOOKUP(E95,'#2a_#2b_DROP_TABLE'!D:D,'#2a_#2b_DROP_TABLE'!G:G)&amp;IF(H95="PK","PK",IF(F95="","CREATE","")))</f>
        <v/>
      </c>
      <c r="N95" s="45" t="str">
        <f t="shared" si="5"/>
        <v/>
      </c>
      <c r="O95" s="45" t="str">
        <f t="shared" si="6"/>
        <v/>
      </c>
      <c r="P95" s="45" t="str">
        <f t="shared" si="7"/>
        <v/>
      </c>
    </row>
    <row r="96" spans="1:16" ht="16">
      <c r="A96" s="40"/>
      <c r="B96" s="66" t="str">
        <f>IF(OR(H96="",H96="PK"),"Catch All",LOOKUP(E96,'#2a_#2b_DROP_TABLE'!D:D,'#2a_#2b_DROP_TABLE'!A:A))</f>
        <v>hummingbird</v>
      </c>
      <c r="C96" s="40" t="s">
        <v>311</v>
      </c>
      <c r="D96" s="40" t="s">
        <v>19</v>
      </c>
      <c r="E96" s="48" t="s">
        <v>1431</v>
      </c>
      <c r="F96" s="48" t="s">
        <v>406</v>
      </c>
      <c r="G96" s="48"/>
      <c r="H96" s="42" t="str">
        <f>IF(D96="",IF(F96="","","PK"),LOOKUP(D96,DataTypes!A:A,DataTypes!B:B))</f>
        <v>VARCHAR(128)</v>
      </c>
      <c r="I96" s="43" t="s">
        <v>1480</v>
      </c>
      <c r="J96" s="43"/>
      <c r="K96" s="43" t="s">
        <v>1444</v>
      </c>
      <c r="L96" s="43"/>
      <c r="M96" s="44" t="str">
        <f>IF(C96="NOSQL","",LOOKUP(E96,'#2a_#2b_DROP_TABLE'!D:D,'#2a_#2b_DROP_TABLE'!G:G)&amp;IF(H96="PK","PK",IF(F96="","CREATE","")))</f>
        <v/>
      </c>
      <c r="N96" s="45" t="str">
        <f t="shared" si="5"/>
        <v/>
      </c>
      <c r="O96" s="45" t="str">
        <f t="shared" si="6"/>
        <v/>
      </c>
      <c r="P96" s="45" t="str">
        <f t="shared" si="7"/>
        <v/>
      </c>
    </row>
    <row r="97" spans="1:16" ht="16">
      <c r="A97" s="40"/>
      <c r="B97" s="66" t="str">
        <f>IF(OR(H97="",H97="PK"),"Catch All",LOOKUP(E97,'#2a_#2b_DROP_TABLE'!D:D,'#2a_#2b_DROP_TABLE'!A:A))</f>
        <v>hummingbird</v>
      </c>
      <c r="C97" s="40" t="s">
        <v>311</v>
      </c>
      <c r="D97" s="40" t="s">
        <v>19</v>
      </c>
      <c r="E97" s="48" t="s">
        <v>1431</v>
      </c>
      <c r="F97" s="48" t="s">
        <v>189</v>
      </c>
      <c r="G97" s="48"/>
      <c r="H97" s="42" t="str">
        <f>IF(D97="",IF(F97="","","PK"),LOOKUP(D97,DataTypes!A:A,DataTypes!B:B))</f>
        <v>VARCHAR(128)</v>
      </c>
      <c r="I97" s="43" t="s">
        <v>1480</v>
      </c>
      <c r="J97" s="43"/>
      <c r="K97" s="43" t="s">
        <v>190</v>
      </c>
      <c r="L97" s="43"/>
      <c r="M97" s="44" t="str">
        <f>IF(C97="NOSQL","",LOOKUP(E97,'#2a_#2b_DROP_TABLE'!D:D,'#2a_#2b_DROP_TABLE'!G:G)&amp;IF(H97="PK","PK",IF(F97="","CREATE","")))</f>
        <v/>
      </c>
      <c r="N97" s="45" t="str">
        <f t="shared" si="5"/>
        <v/>
      </c>
      <c r="O97" s="45" t="str">
        <f t="shared" si="6"/>
        <v/>
      </c>
      <c r="P97" s="45" t="str">
        <f t="shared" si="7"/>
        <v/>
      </c>
    </row>
    <row r="98" spans="1:16" ht="16">
      <c r="A98" s="40"/>
      <c r="B98" s="66" t="str">
        <f>IF(OR(H98="",H98="PK"),"Catch All",LOOKUP(E98,'#2a_#2b_DROP_TABLE'!D:D,'#2a_#2b_DROP_TABLE'!A:A))</f>
        <v>hummingbird</v>
      </c>
      <c r="C98" s="40" t="s">
        <v>311</v>
      </c>
      <c r="D98" s="40" t="s">
        <v>34</v>
      </c>
      <c r="E98" s="48" t="s">
        <v>1431</v>
      </c>
      <c r="F98" s="48" t="s">
        <v>36</v>
      </c>
      <c r="G98" s="48"/>
      <c r="H98" s="42" t="str">
        <f>IF(D98="",IF(F98="","","PK"),LOOKUP(D98,DataTypes!A:A,DataTypes!B:B))</f>
        <v>VARCHAR(8)</v>
      </c>
      <c r="I98" s="43" t="s">
        <v>1480</v>
      </c>
      <c r="J98" s="43"/>
      <c r="K98" s="43" t="s">
        <v>1445</v>
      </c>
      <c r="L98" s="43"/>
      <c r="M98" s="44" t="str">
        <f>IF(C98="NOSQL","",LOOKUP(E98,'#2a_#2b_DROP_TABLE'!D:D,'#2a_#2b_DROP_TABLE'!G:G)&amp;IF(H98="PK","PK",IF(F98="","CREATE","")))</f>
        <v/>
      </c>
      <c r="N98" s="45" t="str">
        <f t="shared" si="5"/>
        <v/>
      </c>
      <c r="O98" s="45" t="str">
        <f t="shared" si="6"/>
        <v/>
      </c>
      <c r="P98" s="45" t="str">
        <f t="shared" si="7"/>
        <v/>
      </c>
    </row>
    <row r="99" spans="1:16" ht="16">
      <c r="A99" s="40"/>
      <c r="B99" s="66" t="str">
        <f>IF(OR(H99="",H99="PK"),"Catch All",LOOKUP(E99,'#2a_#2b_DROP_TABLE'!D:D,'#2a_#2b_DROP_TABLE'!A:A))</f>
        <v>hummingbird</v>
      </c>
      <c r="C99" s="40" t="s">
        <v>311</v>
      </c>
      <c r="D99" s="40" t="s">
        <v>111</v>
      </c>
      <c r="E99" s="48" t="s">
        <v>1431</v>
      </c>
      <c r="F99" s="48" t="s">
        <v>1443</v>
      </c>
      <c r="G99" s="48"/>
      <c r="H99" s="42" t="str">
        <f>IF(D99="",IF(F99="","","PK"),LOOKUP(D99,DataTypes!A:A,DataTypes!B:B))</f>
        <v>VARCHAR(1024)</v>
      </c>
      <c r="I99" s="43" t="s">
        <v>1480</v>
      </c>
      <c r="J99" s="43"/>
      <c r="K99" s="43" t="s">
        <v>1487</v>
      </c>
      <c r="L99" s="43"/>
      <c r="M99" s="44" t="str">
        <f>IF(C99="NOSQL","",LOOKUP(E99,'#2a_#2b_DROP_TABLE'!D:D,'#2a_#2b_DROP_TABLE'!G:G)&amp;IF(H99="PK","PK",IF(F99="","CREATE","")))</f>
        <v/>
      </c>
      <c r="N99" s="45" t="str">
        <f t="shared" si="5"/>
        <v/>
      </c>
      <c r="O99" s="45" t="str">
        <f t="shared" si="6"/>
        <v/>
      </c>
      <c r="P99" s="45" t="str">
        <f t="shared" si="7"/>
        <v/>
      </c>
    </row>
    <row r="100" spans="1:16" ht="16">
      <c r="A100" s="40" t="s">
        <v>1562</v>
      </c>
      <c r="B100" s="66" t="str">
        <f>IF(OR(H100="",H100="PK"),"Catch All",LOOKUP(E100,'#2a_#2b_DROP_TABLE'!D:D,'#2a_#2b_DROP_TABLE'!A:A))</f>
        <v>hummingbird</v>
      </c>
      <c r="C100" s="40" t="s">
        <v>311</v>
      </c>
      <c r="D100" s="40" t="s">
        <v>31</v>
      </c>
      <c r="E100" s="48" t="s">
        <v>1431</v>
      </c>
      <c r="F100" s="48" t="s">
        <v>1715</v>
      </c>
      <c r="G100" s="48"/>
      <c r="H100" s="42" t="str">
        <f>IF(D100="",IF(F100="","","PK"),LOOKUP(D100,DataTypes!A:A,DataTypes!B:B))</f>
        <v>VARCHAR(1)</v>
      </c>
      <c r="I100" s="43" t="s">
        <v>1480</v>
      </c>
      <c r="J100" s="43"/>
      <c r="K100" s="43" t="s">
        <v>1716</v>
      </c>
      <c r="L100" s="43" t="s">
        <v>1717</v>
      </c>
      <c r="M100" s="44" t="str">
        <f>IF(C100="NOSQL","",LOOKUP(E100,'#2a_#2b_DROP_TABLE'!D:D,'#2a_#2b_DROP_TABLE'!G:G)&amp;IF(H100="PK","PK",IF(F100="","CREATE","")))</f>
        <v/>
      </c>
      <c r="N100" s="45" t="str">
        <f t="shared" si="5"/>
        <v/>
      </c>
      <c r="O100" s="45" t="str">
        <f t="shared" si="6"/>
        <v/>
      </c>
      <c r="P100" s="45" t="str">
        <f t="shared" si="7"/>
        <v/>
      </c>
    </row>
    <row r="101" spans="1:16" ht="16">
      <c r="A101" s="40"/>
      <c r="B101" s="66" t="str">
        <f>IF(OR(H101="",H101="PK"),"Catch All",LOOKUP(E101,'#2a_#2b_DROP_TABLE'!D:D,'#2a_#2b_DROP_TABLE'!A:A))</f>
        <v>hummingbird</v>
      </c>
      <c r="C101" s="40" t="s">
        <v>311</v>
      </c>
      <c r="D101" s="40" t="s">
        <v>19</v>
      </c>
      <c r="E101" s="48" t="s">
        <v>1431</v>
      </c>
      <c r="F101" s="48" t="s">
        <v>38</v>
      </c>
      <c r="G101" s="48"/>
      <c r="H101" s="42" t="str">
        <f>IF(D101="",IF(F101="","","PK"),LOOKUP(D101,DataTypes!A:A,DataTypes!B:B))</f>
        <v>VARCHAR(128)</v>
      </c>
      <c r="I101" s="43"/>
      <c r="J101" s="43"/>
      <c r="K101" s="43" t="s">
        <v>39</v>
      </c>
      <c r="L101" s="43" t="s">
        <v>409</v>
      </c>
      <c r="M101" s="44" t="str">
        <f>IF(C101="NOSQL","",LOOKUP(E101,'#2a_#2b_DROP_TABLE'!D:D,'#2a_#2b_DROP_TABLE'!G:G)&amp;IF(H101="PK","PK",IF(F101="","CREATE","")))</f>
        <v/>
      </c>
      <c r="N101" s="45" t="str">
        <f t="shared" si="5"/>
        <v/>
      </c>
      <c r="O101" s="45" t="str">
        <f t="shared" si="6"/>
        <v/>
      </c>
      <c r="P101" s="45" t="str">
        <f t="shared" si="7"/>
        <v/>
      </c>
    </row>
    <row r="102" spans="1:16" ht="16">
      <c r="A102" s="40"/>
      <c r="B102" s="66" t="str">
        <f>IF(OR(H102="",H102="PK"),"Catch All",LOOKUP(E102,'#2a_#2b_DROP_TABLE'!D:D,'#2a_#2b_DROP_TABLE'!A:A))</f>
        <v>hummingbird</v>
      </c>
      <c r="C102" s="40" t="s">
        <v>311</v>
      </c>
      <c r="D102" s="40" t="s">
        <v>19</v>
      </c>
      <c r="E102" s="48" t="s">
        <v>1431</v>
      </c>
      <c r="F102" s="48" t="s">
        <v>410</v>
      </c>
      <c r="G102" s="48"/>
      <c r="H102" s="42" t="str">
        <f>IF(D102="",IF(F102="","","PK"),LOOKUP(D102,DataTypes!A:A,DataTypes!B:B))</f>
        <v>VARCHAR(128)</v>
      </c>
      <c r="I102" s="43"/>
      <c r="J102" s="43"/>
      <c r="K102" s="43" t="s">
        <v>411</v>
      </c>
      <c r="L102" s="43"/>
      <c r="M102" s="44" t="str">
        <f>IF(C102="NOSQL","",LOOKUP(E102,'#2a_#2b_DROP_TABLE'!D:D,'#2a_#2b_DROP_TABLE'!G:G)&amp;IF(H102="PK","PK",IF(F102="","CREATE","")))</f>
        <v/>
      </c>
      <c r="N102" s="45" t="str">
        <f t="shared" si="5"/>
        <v/>
      </c>
      <c r="O102" s="45" t="str">
        <f t="shared" si="6"/>
        <v/>
      </c>
      <c r="P102" s="45" t="str">
        <f t="shared" si="7"/>
        <v/>
      </c>
    </row>
    <row r="103" spans="1:16" ht="16">
      <c r="A103" s="40"/>
      <c r="B103" s="66" t="str">
        <f>IF(OR(H103="",H103="PK"),"Catch All",LOOKUP(E103,'#2a_#2b_DROP_TABLE'!D:D,'#2a_#2b_DROP_TABLE'!A:A))</f>
        <v>hummingbird</v>
      </c>
      <c r="C103" s="40" t="s">
        <v>311</v>
      </c>
      <c r="D103" s="40" t="s">
        <v>29</v>
      </c>
      <c r="E103" s="48" t="s">
        <v>1431</v>
      </c>
      <c r="F103" s="48" t="s">
        <v>30</v>
      </c>
      <c r="G103" s="48"/>
      <c r="H103" s="42" t="str">
        <f>IF(D103="",IF(F103="","","PK"),LOOKUP(D103,DataTypes!A:A,DataTypes!B:B))</f>
        <v>DATE</v>
      </c>
      <c r="I103" s="43"/>
      <c r="J103" s="43"/>
      <c r="K103" s="43" t="s">
        <v>412</v>
      </c>
      <c r="L103" s="43"/>
      <c r="M103" s="44" t="str">
        <f>IF(C103="NOSQL","",LOOKUP(E103,'#2a_#2b_DROP_TABLE'!D:D,'#2a_#2b_DROP_TABLE'!G:G)&amp;IF(H103="PK","PK",IF(F103="","CREATE","")))</f>
        <v/>
      </c>
      <c r="N103" s="45" t="str">
        <f t="shared" si="5"/>
        <v/>
      </c>
      <c r="O103" s="45" t="str">
        <f t="shared" si="6"/>
        <v/>
      </c>
      <c r="P103" s="45" t="str">
        <f t="shared" si="7"/>
        <v/>
      </c>
    </row>
    <row r="104" spans="1:16" ht="16">
      <c r="A104" s="40"/>
      <c r="B104" s="66" t="str">
        <f>IF(OR(H104="",H104="PK"),"Catch All",LOOKUP(E104,'#2a_#2b_DROP_TABLE'!D:D,'#2a_#2b_DROP_TABLE'!A:A))</f>
        <v>hummingbird</v>
      </c>
      <c r="C104" s="40" t="s">
        <v>311</v>
      </c>
      <c r="D104" s="40" t="s">
        <v>42</v>
      </c>
      <c r="E104" s="48" t="s">
        <v>1431</v>
      </c>
      <c r="F104" s="48" t="s">
        <v>32</v>
      </c>
      <c r="G104" s="48"/>
      <c r="H104" s="42" t="str">
        <f>IF(D104="",IF(F104="","","PK"),LOOKUP(D104,DataTypes!A:A,DataTypes!B:B))</f>
        <v>VARCHAR(32)</v>
      </c>
      <c r="I104" s="43"/>
      <c r="J104" s="43"/>
      <c r="K104" s="43" t="s">
        <v>413</v>
      </c>
      <c r="L104" s="43" t="s">
        <v>414</v>
      </c>
      <c r="M104" s="44" t="str">
        <f>IF(C104="NOSQL","",LOOKUP(E104,'#2a_#2b_DROP_TABLE'!D:D,'#2a_#2b_DROP_TABLE'!G:G)&amp;IF(H104="PK","PK",IF(F104="","CREATE","")))</f>
        <v/>
      </c>
      <c r="N104" s="45" t="str">
        <f t="shared" si="5"/>
        <v/>
      </c>
      <c r="O104" s="45" t="str">
        <f t="shared" si="6"/>
        <v/>
      </c>
      <c r="P104" s="45" t="str">
        <f t="shared" si="7"/>
        <v/>
      </c>
    </row>
    <row r="105" spans="1:16" ht="16">
      <c r="A105" s="40"/>
      <c r="B105" s="66" t="str">
        <f>IF(OR(H105="",H105="PK"),"Catch All",LOOKUP(E105,'#2a_#2b_DROP_TABLE'!D:D,'#2a_#2b_DROP_TABLE'!A:A))</f>
        <v>hummingbird</v>
      </c>
      <c r="C105" s="40" t="s">
        <v>311</v>
      </c>
      <c r="D105" s="40" t="s">
        <v>42</v>
      </c>
      <c r="E105" s="48" t="s">
        <v>1431</v>
      </c>
      <c r="F105" s="48" t="s">
        <v>415</v>
      </c>
      <c r="G105" s="48"/>
      <c r="H105" s="42" t="str">
        <f>IF(D105="",IF(F105="","","PK"),LOOKUP(D105,DataTypes!A:A,DataTypes!B:B))</f>
        <v>VARCHAR(32)</v>
      </c>
      <c r="I105" s="43"/>
      <c r="J105" s="43"/>
      <c r="K105" s="43" t="s">
        <v>1705</v>
      </c>
      <c r="L105" s="43"/>
      <c r="M105" s="44" t="str">
        <f>IF(C105="NOSQL","",LOOKUP(E105,'#2a_#2b_DROP_TABLE'!D:D,'#2a_#2b_DROP_TABLE'!G:G)&amp;IF(H105="PK","PK",IF(F105="","CREATE","")))</f>
        <v/>
      </c>
      <c r="N105" s="45" t="str">
        <f t="shared" si="5"/>
        <v/>
      </c>
      <c r="O105" s="45" t="str">
        <f t="shared" si="6"/>
        <v/>
      </c>
      <c r="P105" s="45" t="str">
        <f t="shared" si="7"/>
        <v/>
      </c>
    </row>
    <row r="106" spans="1:16" ht="16">
      <c r="A106" s="40"/>
      <c r="B106" s="66" t="str">
        <f>IF(OR(H106="",H106="PK"),"Catch All",LOOKUP(E106,'#2a_#2b_DROP_TABLE'!D:D,'#2a_#2b_DROP_TABLE'!A:A))</f>
        <v>hummingbird</v>
      </c>
      <c r="C106" s="40" t="s">
        <v>311</v>
      </c>
      <c r="D106" s="40" t="s">
        <v>42</v>
      </c>
      <c r="E106" s="48" t="s">
        <v>1431</v>
      </c>
      <c r="F106" s="48" t="s">
        <v>416</v>
      </c>
      <c r="G106" s="48"/>
      <c r="H106" s="42" t="str">
        <f>IF(D106="",IF(F106="","","PK"),LOOKUP(D106,DataTypes!A:A,DataTypes!B:B))</f>
        <v>VARCHAR(32)</v>
      </c>
      <c r="I106" s="43"/>
      <c r="J106" s="43"/>
      <c r="K106" s="43" t="s">
        <v>1561</v>
      </c>
      <c r="L106" s="43" t="s">
        <v>1719</v>
      </c>
      <c r="M106" s="44" t="str">
        <f>IF(C106="NOSQL","",LOOKUP(E106,'#2a_#2b_DROP_TABLE'!D:D,'#2a_#2b_DROP_TABLE'!G:G)&amp;IF(H106="PK","PK",IF(F106="","CREATE","")))</f>
        <v/>
      </c>
      <c r="N106" s="45" t="str">
        <f t="shared" si="5"/>
        <v/>
      </c>
      <c r="O106" s="45" t="str">
        <f t="shared" si="6"/>
        <v/>
      </c>
      <c r="P106" s="45" t="str">
        <f t="shared" si="7"/>
        <v/>
      </c>
    </row>
    <row r="107" spans="1:16" ht="16">
      <c r="A107" s="40"/>
      <c r="B107" s="66" t="str">
        <f>IF(OR(H107="",H107="PK"),"Catch All",LOOKUP(E107,'#2a_#2b_DROP_TABLE'!D:D,'#2a_#2b_DROP_TABLE'!A:A))</f>
        <v>hummingbird</v>
      </c>
      <c r="C107" s="40" t="s">
        <v>311</v>
      </c>
      <c r="D107" s="40" t="s">
        <v>31</v>
      </c>
      <c r="E107" s="48" t="s">
        <v>1431</v>
      </c>
      <c r="F107" s="48" t="s">
        <v>46</v>
      </c>
      <c r="G107" s="48"/>
      <c r="H107" s="42" t="str">
        <f>IF(D107="",IF(F107="","","PK"),LOOKUP(D107,DataTypes!A:A,DataTypes!B:B))</f>
        <v>VARCHAR(1)</v>
      </c>
      <c r="I107" s="43"/>
      <c r="J107" s="43"/>
      <c r="K107" s="43" t="s">
        <v>47</v>
      </c>
      <c r="L107" s="43" t="s">
        <v>48</v>
      </c>
      <c r="M107" s="44" t="str">
        <f>IF(C107="NOSQL","",LOOKUP(E107,'#2a_#2b_DROP_TABLE'!D:D,'#2a_#2b_DROP_TABLE'!G:G)&amp;IF(H107="PK","PK",IF(F107="","CREATE","")))</f>
        <v/>
      </c>
      <c r="N107" s="45" t="str">
        <f t="shared" si="5"/>
        <v/>
      </c>
      <c r="O107" s="45" t="str">
        <f t="shared" si="6"/>
        <v/>
      </c>
      <c r="P107" s="45" t="str">
        <f t="shared" si="7"/>
        <v/>
      </c>
    </row>
    <row r="108" spans="1:16" ht="16">
      <c r="A108" s="40"/>
      <c r="B108" s="66" t="str">
        <f>IF(OR(H108="",H108="PK"),"Catch All",LOOKUP(E108,'#2a_#2b_DROP_TABLE'!D:D,'#2a_#2b_DROP_TABLE'!A:A))</f>
        <v>hummingbird</v>
      </c>
      <c r="C108" s="40" t="s">
        <v>311</v>
      </c>
      <c r="D108" s="40" t="s">
        <v>33</v>
      </c>
      <c r="E108" s="48" t="s">
        <v>1431</v>
      </c>
      <c r="F108" s="48" t="s">
        <v>50</v>
      </c>
      <c r="G108" s="48"/>
      <c r="H108" s="42" t="str">
        <f>IF(D108="",IF(F108="","","PK"),LOOKUP(D108,DataTypes!A:A,DataTypes!B:B))</f>
        <v>VARCHAR(256)</v>
      </c>
      <c r="I108" s="43"/>
      <c r="J108" s="43"/>
      <c r="K108" s="43" t="s">
        <v>51</v>
      </c>
      <c r="L108" s="43"/>
      <c r="M108" s="44" t="str">
        <f>IF(C108="NOSQL","",LOOKUP(E108,'#2a_#2b_DROP_TABLE'!D:D,'#2a_#2b_DROP_TABLE'!G:G)&amp;IF(H108="PK","PK",IF(F108="","CREATE","")))</f>
        <v/>
      </c>
      <c r="N108" s="45" t="str">
        <f t="shared" si="5"/>
        <v/>
      </c>
      <c r="O108" s="45" t="str">
        <f t="shared" si="6"/>
        <v/>
      </c>
      <c r="P108" s="45" t="str">
        <f t="shared" si="7"/>
        <v/>
      </c>
    </row>
    <row r="109" spans="1:16" ht="16">
      <c r="A109" s="40"/>
      <c r="B109" s="66" t="str">
        <f>IF(OR(H109="",H109="PK"),"Catch All",LOOKUP(E109,'#2a_#2b_DROP_TABLE'!D:D,'#2a_#2b_DROP_TABLE'!A:A))</f>
        <v>hummingbird</v>
      </c>
      <c r="C109" s="40" t="s">
        <v>311</v>
      </c>
      <c r="D109" s="40" t="s">
        <v>31</v>
      </c>
      <c r="E109" s="48" t="s">
        <v>1431</v>
      </c>
      <c r="F109" s="48" t="s">
        <v>418</v>
      </c>
      <c r="G109" s="48"/>
      <c r="H109" s="42" t="str">
        <f>IF(D109="",IF(F109="","","PK"),LOOKUP(D109,DataTypes!A:A,DataTypes!B:B))</f>
        <v>VARCHAR(1)</v>
      </c>
      <c r="I109" s="43"/>
      <c r="J109" s="43"/>
      <c r="K109" s="43" t="s">
        <v>419</v>
      </c>
      <c r="L109" s="43" t="s">
        <v>52</v>
      </c>
      <c r="M109" s="44" t="str">
        <f>IF(C109="NOSQL","",LOOKUP(E109,'#2a_#2b_DROP_TABLE'!D:D,'#2a_#2b_DROP_TABLE'!G:G)&amp;IF(H109="PK","PK",IF(F109="","CREATE","")))</f>
        <v/>
      </c>
      <c r="N109" s="45" t="str">
        <f t="shared" si="5"/>
        <v/>
      </c>
      <c r="O109" s="45" t="str">
        <f t="shared" si="6"/>
        <v/>
      </c>
      <c r="P109" s="45" t="str">
        <f t="shared" si="7"/>
        <v/>
      </c>
    </row>
    <row r="110" spans="1:16" ht="16">
      <c r="A110" s="40"/>
      <c r="B110" s="66" t="str">
        <f>IF(OR(H110="",H110="PK"),"Catch All",LOOKUP(E110,'#2a_#2b_DROP_TABLE'!D:D,'#2a_#2b_DROP_TABLE'!A:A))</f>
        <v>hummingbird</v>
      </c>
      <c r="C110" s="40" t="s">
        <v>311</v>
      </c>
      <c r="D110" s="40" t="s">
        <v>53</v>
      </c>
      <c r="E110" s="48" t="s">
        <v>1431</v>
      </c>
      <c r="F110" s="48" t="s">
        <v>54</v>
      </c>
      <c r="G110" s="48"/>
      <c r="H110" s="42" t="str">
        <f>IF(D110="",IF(F110="","","PK"),LOOKUP(D110,DataTypes!A:A,DataTypes!B:B))</f>
        <v>VARCHAR(8)</v>
      </c>
      <c r="I110" s="43"/>
      <c r="J110" s="43"/>
      <c r="K110" s="43" t="s">
        <v>55</v>
      </c>
      <c r="L110" s="43"/>
      <c r="M110" s="44" t="str">
        <f>IF(C110="NOSQL","",LOOKUP(E110,'#2a_#2b_DROP_TABLE'!D:D,'#2a_#2b_DROP_TABLE'!G:G)&amp;IF(H110="PK","PK",IF(F110="","CREATE","")))</f>
        <v/>
      </c>
      <c r="N110" s="45" t="str">
        <f t="shared" si="5"/>
        <v/>
      </c>
      <c r="O110" s="45" t="str">
        <f t="shared" si="6"/>
        <v/>
      </c>
      <c r="P110" s="45" t="str">
        <f t="shared" si="7"/>
        <v/>
      </c>
    </row>
    <row r="111" spans="1:16" ht="16">
      <c r="A111" s="40"/>
      <c r="B111" s="66" t="str">
        <f>IF(OR(H111="",H111="PK"),"Catch All",LOOKUP(E111,'#2a_#2b_DROP_TABLE'!D:D,'#2a_#2b_DROP_TABLE'!A:A))</f>
        <v>hummingbird</v>
      </c>
      <c r="C111" s="40" t="s">
        <v>311</v>
      </c>
      <c r="D111" s="40" t="s">
        <v>40</v>
      </c>
      <c r="E111" s="48" t="s">
        <v>1431</v>
      </c>
      <c r="F111" s="48" t="s">
        <v>56</v>
      </c>
      <c r="G111" s="48"/>
      <c r="H111" s="42" t="str">
        <f>IF(D111="",IF(F111="","","PK"),LOOKUP(D111,DataTypes!A:A,DataTypes!B:B))</f>
        <v>TIMESTAMP</v>
      </c>
      <c r="I111" s="43"/>
      <c r="J111" s="43"/>
      <c r="K111" s="43" t="s">
        <v>57</v>
      </c>
      <c r="L111" s="43"/>
      <c r="M111" s="44" t="str">
        <f>IF(C111="NOSQL","",LOOKUP(E111,'#2a_#2b_DROP_TABLE'!D:D,'#2a_#2b_DROP_TABLE'!G:G)&amp;IF(H111="PK","PK",IF(F111="","CREATE","")))</f>
        <v/>
      </c>
      <c r="N111" s="45" t="str">
        <f t="shared" si="5"/>
        <v/>
      </c>
      <c r="O111" s="45" t="str">
        <f t="shared" si="6"/>
        <v/>
      </c>
      <c r="P111" s="45" t="str">
        <f t="shared" si="7"/>
        <v/>
      </c>
    </row>
    <row r="112" spans="1:16" ht="16">
      <c r="A112" s="40"/>
      <c r="B112" s="66" t="str">
        <f>IF(OR(H112="",H112="PK"),"Catch All",LOOKUP(E112,'#2a_#2b_DROP_TABLE'!D:D,'#2a_#2b_DROP_TABLE'!A:A))</f>
        <v>hummingbird</v>
      </c>
      <c r="C112" s="40" t="s">
        <v>311</v>
      </c>
      <c r="D112" s="40" t="s">
        <v>53</v>
      </c>
      <c r="E112" s="48" t="s">
        <v>1431</v>
      </c>
      <c r="F112" s="48" t="s">
        <v>58</v>
      </c>
      <c r="G112" s="48"/>
      <c r="H112" s="42" t="str">
        <f>IF(D112="",IF(F112="","","PK"),LOOKUP(D112,DataTypes!A:A,DataTypes!B:B))</f>
        <v>VARCHAR(8)</v>
      </c>
      <c r="I112" s="43"/>
      <c r="J112" s="43"/>
      <c r="K112" s="43" t="s">
        <v>59</v>
      </c>
      <c r="L112" s="43"/>
      <c r="M112" s="44" t="str">
        <f>IF(C112="NOSQL","",LOOKUP(E112,'#2a_#2b_DROP_TABLE'!D:D,'#2a_#2b_DROP_TABLE'!G:G)&amp;IF(H112="PK","PK",IF(F112="","CREATE","")))</f>
        <v/>
      </c>
      <c r="N112" s="45" t="str">
        <f t="shared" si="5"/>
        <v/>
      </c>
      <c r="O112" s="45" t="str">
        <f t="shared" si="6"/>
        <v/>
      </c>
      <c r="P112" s="45" t="str">
        <f t="shared" si="7"/>
        <v/>
      </c>
    </row>
    <row r="113" spans="1:16" ht="16">
      <c r="A113" s="40"/>
      <c r="B113" s="66" t="str">
        <f>IF(OR(H113="",H113="PK"),"Catch All",LOOKUP(E113,'#2a_#2b_DROP_TABLE'!D:D,'#2a_#2b_DROP_TABLE'!A:A))</f>
        <v>hummingbird</v>
      </c>
      <c r="C113" s="40" t="s">
        <v>311</v>
      </c>
      <c r="D113" s="40" t="s">
        <v>40</v>
      </c>
      <c r="E113" s="48" t="s">
        <v>1431</v>
      </c>
      <c r="F113" s="48" t="s">
        <v>60</v>
      </c>
      <c r="G113" s="48"/>
      <c r="H113" s="42" t="str">
        <f>IF(D113="",IF(F113="","","PK"),LOOKUP(D113,DataTypes!A:A,DataTypes!B:B))</f>
        <v>TIMESTAMP</v>
      </c>
      <c r="I113" s="43"/>
      <c r="J113" s="43"/>
      <c r="K113" s="43" t="s">
        <v>61</v>
      </c>
      <c r="L113" s="43"/>
      <c r="M113" s="44" t="str">
        <f>IF(C113="NOSQL","",LOOKUP(E113,'#2a_#2b_DROP_TABLE'!D:D,'#2a_#2b_DROP_TABLE'!G:G)&amp;IF(H113="PK","PK",IF(F113="","CREATE","")))</f>
        <v/>
      </c>
      <c r="N113" s="45" t="str">
        <f t="shared" si="5"/>
        <v/>
      </c>
      <c r="O113" s="45" t="str">
        <f t="shared" si="6"/>
        <v/>
      </c>
      <c r="P113" s="45" t="str">
        <f t="shared" si="7"/>
        <v/>
      </c>
    </row>
    <row r="114" spans="1:16" ht="16">
      <c r="A114" s="40"/>
      <c r="B114" s="66" t="str">
        <f>IF(OR(H114="",H114="PK"),"Catch All",LOOKUP(E114,'#2a_#2b_DROP_TABLE'!D:D,'#2a_#2b_DROP_TABLE'!A:A))</f>
        <v>hummingbird</v>
      </c>
      <c r="C114" s="40" t="s">
        <v>311</v>
      </c>
      <c r="D114" s="40" t="s">
        <v>117</v>
      </c>
      <c r="E114" s="48" t="s">
        <v>1431</v>
      </c>
      <c r="F114" s="48" t="s">
        <v>420</v>
      </c>
      <c r="G114" s="48"/>
      <c r="H114" s="42" t="str">
        <f>IF(D114="",IF(F114="","","PK"),LOOKUP(D114,DataTypes!A:A,DataTypes!B:B))</f>
        <v>DOUBLE(13,3)</v>
      </c>
      <c r="I114" s="43"/>
      <c r="J114" s="43"/>
      <c r="K114" s="43" t="s">
        <v>421</v>
      </c>
      <c r="L114" s="43"/>
      <c r="M114" s="44" t="str">
        <f>IF(C114="NOSQL","",LOOKUP(E114,'#2a_#2b_DROP_TABLE'!D:D,'#2a_#2b_DROP_TABLE'!G:G)&amp;IF(H114="PK","PK",IF(F114="","CREATE","")))</f>
        <v/>
      </c>
      <c r="N114" s="45" t="str">
        <f t="shared" si="5"/>
        <v/>
      </c>
      <c r="O114" s="45" t="str">
        <f t="shared" si="6"/>
        <v/>
      </c>
      <c r="P114" s="45" t="str">
        <f t="shared" si="7"/>
        <v/>
      </c>
    </row>
    <row r="115" spans="1:16" ht="16">
      <c r="A115" s="40"/>
      <c r="B115" s="66" t="str">
        <f>IF(OR(H115="",H115="PK"),"Catch All",LOOKUP(E115,'#2a_#2b_DROP_TABLE'!D:D,'#2a_#2b_DROP_TABLE'!A:A))</f>
        <v>hummingbird</v>
      </c>
      <c r="C115" s="40" t="s">
        <v>311</v>
      </c>
      <c r="D115" s="40" t="s">
        <v>34</v>
      </c>
      <c r="E115" s="48" t="s">
        <v>1431</v>
      </c>
      <c r="F115" s="48" t="s">
        <v>422</v>
      </c>
      <c r="G115" s="48"/>
      <c r="H115" s="42" t="str">
        <f>IF(D115="",IF(F115="","","PK"),LOOKUP(D115,DataTypes!A:A,DataTypes!B:B))</f>
        <v>VARCHAR(8)</v>
      </c>
      <c r="I115" s="43"/>
      <c r="J115" s="43"/>
      <c r="K115" s="43" t="s">
        <v>423</v>
      </c>
      <c r="L115" s="43"/>
      <c r="M115" s="44" t="str">
        <f>IF(C115="NOSQL","",LOOKUP(E115,'#2a_#2b_DROP_TABLE'!D:D,'#2a_#2b_DROP_TABLE'!G:G)&amp;IF(H115="PK","PK",IF(F115="","CREATE","")))</f>
        <v/>
      </c>
      <c r="N115" s="45" t="str">
        <f t="shared" si="5"/>
        <v/>
      </c>
      <c r="O115" s="45" t="str">
        <f t="shared" si="6"/>
        <v/>
      </c>
      <c r="P115" s="45" t="str">
        <f t="shared" si="7"/>
        <v/>
      </c>
    </row>
    <row r="116" spans="1:16" ht="16">
      <c r="A116" s="40"/>
      <c r="B116" s="66" t="str">
        <f>IF(OR(H116="",H116="PK"),"Catch All",LOOKUP(E116,'#2a_#2b_DROP_TABLE'!D:D,'#2a_#2b_DROP_TABLE'!A:A))</f>
        <v>hummingbird</v>
      </c>
      <c r="C116" s="40" t="s">
        <v>311</v>
      </c>
      <c r="D116" s="40" t="s">
        <v>75</v>
      </c>
      <c r="E116" s="48" t="s">
        <v>1431</v>
      </c>
      <c r="F116" s="48" t="s">
        <v>424</v>
      </c>
      <c r="G116" s="48"/>
      <c r="H116" s="42" t="str">
        <f>IF(D116="",IF(F116="","","PK"),LOOKUP(D116,DataTypes!A:A,DataTypes!B:B))</f>
        <v>DOUBLE(5,2)</v>
      </c>
      <c r="I116" s="43"/>
      <c r="J116" s="43"/>
      <c r="K116" s="43" t="s">
        <v>425</v>
      </c>
      <c r="L116" s="43"/>
      <c r="M116" s="44" t="str">
        <f>IF(C116="NOSQL","",LOOKUP(E116,'#2a_#2b_DROP_TABLE'!D:D,'#2a_#2b_DROP_TABLE'!G:G)&amp;IF(H116="PK","PK",IF(F116="","CREATE","")))</f>
        <v/>
      </c>
      <c r="N116" s="45" t="str">
        <f t="shared" si="5"/>
        <v/>
      </c>
      <c r="O116" s="45" t="str">
        <f t="shared" si="6"/>
        <v/>
      </c>
      <c r="P116" s="45" t="str">
        <f t="shared" si="7"/>
        <v/>
      </c>
    </row>
    <row r="117" spans="1:16" ht="16">
      <c r="A117" s="40" t="s">
        <v>1562</v>
      </c>
      <c r="B117" s="66" t="str">
        <f>IF(OR(H117="",H117="PK"),"Catch All",LOOKUP(E117,'#2a_#2b_DROP_TABLE'!D:D,'#2a_#2b_DROP_TABLE'!A:A))</f>
        <v>hummingbird</v>
      </c>
      <c r="C117" s="40" t="s">
        <v>311</v>
      </c>
      <c r="D117" s="40" t="s">
        <v>29</v>
      </c>
      <c r="E117" s="48" t="s">
        <v>1431</v>
      </c>
      <c r="F117" s="48" t="s">
        <v>1563</v>
      </c>
      <c r="G117" s="48"/>
      <c r="H117" s="42" t="str">
        <f>IF(D117="",IF(F117="","","PK"),LOOKUP(D117,DataTypes!A:A,DataTypes!B:B))</f>
        <v>DATE</v>
      </c>
      <c r="I117" s="43"/>
      <c r="J117" s="43"/>
      <c r="K117" s="43" t="s">
        <v>1564</v>
      </c>
      <c r="L117" s="43"/>
      <c r="M117" s="44" t="str">
        <f>IF(C117="NOSQL","",LOOKUP(E117,'#2a_#2b_DROP_TABLE'!D:D,'#2a_#2b_DROP_TABLE'!G:G)&amp;IF(H117="PK","PK",IF(F117="","CREATE","")))</f>
        <v/>
      </c>
      <c r="N117" s="45" t="str">
        <f t="shared" si="5"/>
        <v/>
      </c>
      <c r="O117" s="45" t="str">
        <f t="shared" si="6"/>
        <v/>
      </c>
      <c r="P117" s="45" t="str">
        <f t="shared" si="7"/>
        <v/>
      </c>
    </row>
    <row r="118" spans="1:16" ht="16">
      <c r="A118" s="40"/>
      <c r="B118" s="66" t="str">
        <f>IF(OR(H118="",H118="PK"),"Catch All",LOOKUP(E118,'#2a_#2b_DROP_TABLE'!D:D,'#2a_#2b_DROP_TABLE'!A:A))</f>
        <v>hummingbird</v>
      </c>
      <c r="C118" s="40" t="s">
        <v>311</v>
      </c>
      <c r="D118" s="40" t="s">
        <v>63</v>
      </c>
      <c r="E118" s="48" t="s">
        <v>1431</v>
      </c>
      <c r="F118" s="48" t="s">
        <v>64</v>
      </c>
      <c r="G118" s="48"/>
      <c r="H118" s="42" t="str">
        <f>IF(D118="",IF(F118="","","PK"),LOOKUP(D118,DataTypes!A:A,DataTypes!B:B))</f>
        <v>VARCHAR(256)</v>
      </c>
      <c r="I118" s="43"/>
      <c r="J118" s="43"/>
      <c r="K118" s="43" t="s">
        <v>426</v>
      </c>
      <c r="L118" s="43"/>
      <c r="M118" s="44" t="str">
        <f>IF(C118="NOSQL","",LOOKUP(E118,'#2a_#2b_DROP_TABLE'!D:D,'#2a_#2b_DROP_TABLE'!G:G)&amp;IF(H118="PK","PK",IF(F118="","CREATE","")))</f>
        <v/>
      </c>
      <c r="N118" s="45" t="str">
        <f t="shared" si="5"/>
        <v/>
      </c>
      <c r="O118" s="45" t="str">
        <f t="shared" si="6"/>
        <v/>
      </c>
      <c r="P118" s="45" t="str">
        <f t="shared" si="7"/>
        <v/>
      </c>
    </row>
    <row r="119" spans="1:16" ht="16">
      <c r="A119" s="40"/>
      <c r="B119" s="66" t="str">
        <f>IF(OR(H119="",H119="PK"),"Catch All",LOOKUP(E119,'#2a_#2b_DROP_TABLE'!D:D,'#2a_#2b_DROP_TABLE'!A:A))</f>
        <v>hummingbird</v>
      </c>
      <c r="C119" s="40" t="s">
        <v>311</v>
      </c>
      <c r="D119" s="40" t="s">
        <v>63</v>
      </c>
      <c r="E119" s="48" t="s">
        <v>1431</v>
      </c>
      <c r="F119" s="48" t="s">
        <v>65</v>
      </c>
      <c r="G119" s="48"/>
      <c r="H119" s="42" t="str">
        <f>IF(D119="",IF(F119="","","PK"),LOOKUP(D119,DataTypes!A:A,DataTypes!B:B))</f>
        <v>VARCHAR(256)</v>
      </c>
      <c r="I119" s="43"/>
      <c r="J119" s="43"/>
      <c r="K119" s="43" t="s">
        <v>66</v>
      </c>
      <c r="L119" s="43"/>
      <c r="M119" s="44" t="str">
        <f>IF(C119="NOSQL","",LOOKUP(E119,'#2a_#2b_DROP_TABLE'!D:D,'#2a_#2b_DROP_TABLE'!G:G)&amp;IF(H119="PK","PK",IF(F119="","CREATE","")))</f>
        <v/>
      </c>
      <c r="N119" s="45" t="str">
        <f t="shared" si="5"/>
        <v/>
      </c>
      <c r="O119" s="45" t="str">
        <f t="shared" si="6"/>
        <v/>
      </c>
      <c r="P119" s="45" t="str">
        <f t="shared" si="7"/>
        <v/>
      </c>
    </row>
    <row r="120" spans="1:16" ht="16">
      <c r="A120" s="40"/>
      <c r="B120" s="66" t="str">
        <f>IF(OR(H120="",H120="PK"),"Catch All",LOOKUP(E120,'#2a_#2b_DROP_TABLE'!D:D,'#2a_#2b_DROP_TABLE'!A:A))</f>
        <v>hummingbird</v>
      </c>
      <c r="C120" s="40" t="s">
        <v>311</v>
      </c>
      <c r="D120" s="40" t="s">
        <v>31</v>
      </c>
      <c r="E120" s="48" t="s">
        <v>1431</v>
      </c>
      <c r="F120" s="48" t="s">
        <v>67</v>
      </c>
      <c r="G120" s="48"/>
      <c r="H120" s="42" t="str">
        <f>IF(D120="",IF(F120="","","PK"),LOOKUP(D120,DataTypes!A:A,DataTypes!B:B))</f>
        <v>VARCHAR(1)</v>
      </c>
      <c r="I120" s="43"/>
      <c r="J120" s="43"/>
      <c r="K120" s="43" t="s">
        <v>427</v>
      </c>
      <c r="L120" s="43" t="s">
        <v>68</v>
      </c>
      <c r="M120" s="44" t="str">
        <f>IF(C120="NOSQL","",LOOKUP(E120,'#2a_#2b_DROP_TABLE'!D:D,'#2a_#2b_DROP_TABLE'!G:G)&amp;IF(H120="PK","PK",IF(F120="","CREATE","")))</f>
        <v/>
      </c>
      <c r="N120" s="45" t="str">
        <f t="shared" si="5"/>
        <v/>
      </c>
      <c r="O120" s="45" t="str">
        <f t="shared" si="6"/>
        <v/>
      </c>
      <c r="P120" s="45" t="str">
        <f t="shared" si="7"/>
        <v/>
      </c>
    </row>
    <row r="121" spans="1:16" ht="16">
      <c r="A121" s="40"/>
      <c r="B121" s="66" t="str">
        <f>IF(OR(H121="",H121="PK"),"Catch All",LOOKUP(E121,'#2a_#2b_DROP_TABLE'!D:D,'#2a_#2b_DROP_TABLE'!A:A))</f>
        <v>hummingbird</v>
      </c>
      <c r="C121" s="40" t="s">
        <v>311</v>
      </c>
      <c r="D121" s="40" t="s">
        <v>31</v>
      </c>
      <c r="E121" s="48" t="s">
        <v>1431</v>
      </c>
      <c r="F121" s="48" t="s">
        <v>69</v>
      </c>
      <c r="G121" s="48"/>
      <c r="H121" s="42" t="str">
        <f>IF(D121="",IF(F121="","","PK"),LOOKUP(D121,DataTypes!A:A,DataTypes!B:B))</f>
        <v>VARCHAR(1)</v>
      </c>
      <c r="I121" s="43"/>
      <c r="J121" s="43"/>
      <c r="K121" s="43" t="s">
        <v>70</v>
      </c>
      <c r="L121" s="43" t="s">
        <v>428</v>
      </c>
      <c r="M121" s="44" t="str">
        <f>IF(C121="NOSQL","",LOOKUP(E121,'#2a_#2b_DROP_TABLE'!D:D,'#2a_#2b_DROP_TABLE'!G:G)&amp;IF(H121="PK","PK",IF(F121="","CREATE","")))</f>
        <v/>
      </c>
      <c r="N121" s="45" t="str">
        <f t="shared" si="5"/>
        <v/>
      </c>
      <c r="O121" s="45" t="str">
        <f t="shared" si="6"/>
        <v/>
      </c>
      <c r="P121" s="45" t="str">
        <f t="shared" si="7"/>
        <v/>
      </c>
    </row>
    <row r="122" spans="1:16" ht="16">
      <c r="A122" s="40"/>
      <c r="B122" s="66" t="str">
        <f>IF(OR(H122="",H122="PK"),"Catch All",LOOKUP(E122,'#2a_#2b_DROP_TABLE'!D:D,'#2a_#2b_DROP_TABLE'!A:A))</f>
        <v>hummingbird</v>
      </c>
      <c r="C122" s="40" t="s">
        <v>311</v>
      </c>
      <c r="D122" s="40" t="s">
        <v>40</v>
      </c>
      <c r="E122" s="48" t="s">
        <v>1431</v>
      </c>
      <c r="F122" s="48" t="s">
        <v>71</v>
      </c>
      <c r="G122" s="48"/>
      <c r="H122" s="42" t="str">
        <f>IF(D122="",IF(F122="","","PK"),LOOKUP(D122,DataTypes!A:A,DataTypes!B:B))</f>
        <v>TIMESTAMP</v>
      </c>
      <c r="I122" s="43"/>
      <c r="J122" s="43"/>
      <c r="K122" s="43" t="s">
        <v>72</v>
      </c>
      <c r="L122" s="43"/>
      <c r="M122" s="44" t="str">
        <f>IF(C122="NOSQL","",LOOKUP(E122,'#2a_#2b_DROP_TABLE'!D:D,'#2a_#2b_DROP_TABLE'!G:G)&amp;IF(H122="PK","PK",IF(F122="","CREATE","")))</f>
        <v/>
      </c>
      <c r="N122" s="45" t="str">
        <f t="shared" si="5"/>
        <v/>
      </c>
      <c r="O122" s="45" t="str">
        <f t="shared" si="6"/>
        <v/>
      </c>
      <c r="P122" s="45" t="str">
        <f t="shared" si="7"/>
        <v/>
      </c>
    </row>
    <row r="123" spans="1:16" ht="16">
      <c r="A123" s="40"/>
      <c r="B123" s="66" t="str">
        <f>IF(OR(H123="",H123="PK"),"Catch All",LOOKUP(E123,'#2a_#2b_DROP_TABLE'!D:D,'#2a_#2b_DROP_TABLE'!A:A))</f>
        <v>hummingbird</v>
      </c>
      <c r="C123" s="40" t="s">
        <v>311</v>
      </c>
      <c r="D123" s="40" t="s">
        <v>73</v>
      </c>
      <c r="E123" s="48" t="s">
        <v>1431</v>
      </c>
      <c r="F123" s="48" t="s">
        <v>74</v>
      </c>
      <c r="G123" s="48"/>
      <c r="H123" s="42" t="str">
        <f>IF(D123="",IF(F123="","","PK"),LOOKUP(D123,DataTypes!A:A,DataTypes!B:B))</f>
        <v>MEDIUMBLOB</v>
      </c>
      <c r="I123" s="43"/>
      <c r="J123" s="43"/>
      <c r="K123" s="43" t="s">
        <v>429</v>
      </c>
      <c r="L123" s="43"/>
      <c r="M123" s="44" t="str">
        <f>IF(C123="NOSQL","",LOOKUP(E123,'#2a_#2b_DROP_TABLE'!D:D,'#2a_#2b_DROP_TABLE'!G:G)&amp;IF(H123="PK","PK",IF(F123="","CREATE","")))</f>
        <v/>
      </c>
      <c r="N123" s="45" t="str">
        <f t="shared" si="5"/>
        <v/>
      </c>
      <c r="O123" s="45" t="str">
        <f t="shared" si="6"/>
        <v/>
      </c>
      <c r="P123" s="45" t="str">
        <f t="shared" si="7"/>
        <v/>
      </c>
    </row>
    <row r="124" spans="1:16" ht="16">
      <c r="A124" s="40"/>
      <c r="B124" s="66" t="str">
        <f>IF(OR(H124="",H124="PK"),"Catch All",LOOKUP(E124,'#2a_#2b_DROP_TABLE'!D:D,'#2a_#2b_DROP_TABLE'!A:A))</f>
        <v>hummingbird</v>
      </c>
      <c r="C124" s="40" t="s">
        <v>311</v>
      </c>
      <c r="D124" s="40" t="s">
        <v>63</v>
      </c>
      <c r="E124" s="48" t="s">
        <v>1431</v>
      </c>
      <c r="F124" s="48" t="s">
        <v>430</v>
      </c>
      <c r="G124" s="48"/>
      <c r="H124" s="42" t="str">
        <f>IF(D124="",IF(F124="","","PK"),LOOKUP(D124,DataTypes!A:A,DataTypes!B:B))</f>
        <v>VARCHAR(256)</v>
      </c>
      <c r="I124" s="43"/>
      <c r="J124" s="43"/>
      <c r="K124" s="43" t="s">
        <v>431</v>
      </c>
      <c r="L124" s="43"/>
      <c r="M124" s="44" t="str">
        <f>IF(C124="NOSQL","",LOOKUP(E124,'#2a_#2b_DROP_TABLE'!D:D,'#2a_#2b_DROP_TABLE'!G:G)&amp;IF(H124="PK","PK",IF(F124="","CREATE","")))</f>
        <v/>
      </c>
      <c r="N124" s="45" t="str">
        <f t="shared" si="5"/>
        <v/>
      </c>
      <c r="O124" s="45" t="str">
        <f t="shared" si="6"/>
        <v/>
      </c>
      <c r="P124" s="45" t="str">
        <f t="shared" si="7"/>
        <v/>
      </c>
    </row>
    <row r="125" spans="1:16" ht="16">
      <c r="A125" s="40"/>
      <c r="B125" s="66" t="str">
        <f>IF(OR(H125="",H125="PK"),"Catch All",LOOKUP(E125,'#2a_#2b_DROP_TABLE'!D:D,'#2a_#2b_DROP_TABLE'!A:A))</f>
        <v>hummingbird</v>
      </c>
      <c r="C125" s="40" t="s">
        <v>311</v>
      </c>
      <c r="D125" s="40" t="s">
        <v>63</v>
      </c>
      <c r="E125" s="48" t="s">
        <v>1431</v>
      </c>
      <c r="F125" s="48" t="s">
        <v>432</v>
      </c>
      <c r="G125" s="48"/>
      <c r="H125" s="42" t="str">
        <f>IF(D125="",IF(F125="","","PK"),LOOKUP(D125,DataTypes!A:A,DataTypes!B:B))</f>
        <v>VARCHAR(256)</v>
      </c>
      <c r="I125" s="43"/>
      <c r="J125" s="43"/>
      <c r="K125" s="43" t="s">
        <v>431</v>
      </c>
      <c r="L125" s="43"/>
      <c r="M125" s="44" t="str">
        <f>IF(C125="NOSQL","",LOOKUP(E125,'#2a_#2b_DROP_TABLE'!D:D,'#2a_#2b_DROP_TABLE'!G:G)&amp;IF(H125="PK","PK",IF(F125="","CREATE","")))</f>
        <v/>
      </c>
      <c r="N125" s="45" t="str">
        <f t="shared" si="5"/>
        <v/>
      </c>
      <c r="O125" s="45" t="str">
        <f t="shared" si="6"/>
        <v/>
      </c>
      <c r="P125" s="45" t="str">
        <f t="shared" si="7"/>
        <v/>
      </c>
    </row>
    <row r="126" spans="1:16" ht="16">
      <c r="A126" s="40"/>
      <c r="B126" s="66" t="str">
        <f>IF(OR(H126="",H126="PK"),"Catch All",LOOKUP(E126,'#2a_#2b_DROP_TABLE'!D:D,'#2a_#2b_DROP_TABLE'!A:A))</f>
        <v>hummingbird</v>
      </c>
      <c r="C126" s="40" t="s">
        <v>311</v>
      </c>
      <c r="D126" s="40" t="s">
        <v>63</v>
      </c>
      <c r="E126" s="48" t="s">
        <v>1431</v>
      </c>
      <c r="F126" s="48" t="s">
        <v>433</v>
      </c>
      <c r="G126" s="48"/>
      <c r="H126" s="42" t="str">
        <f>IF(D126="",IF(F126="","","PK"),LOOKUP(D126,DataTypes!A:A,DataTypes!B:B))</f>
        <v>VARCHAR(256)</v>
      </c>
      <c r="I126" s="43"/>
      <c r="J126" s="43"/>
      <c r="K126" s="43" t="s">
        <v>431</v>
      </c>
      <c r="L126" s="43"/>
      <c r="M126" s="44" t="str">
        <f>IF(C126="NOSQL","",LOOKUP(E126,'#2a_#2b_DROP_TABLE'!D:D,'#2a_#2b_DROP_TABLE'!G:G)&amp;IF(H126="PK","PK",IF(F126="","CREATE","")))</f>
        <v/>
      </c>
      <c r="N126" s="45" t="str">
        <f t="shared" si="5"/>
        <v/>
      </c>
      <c r="O126" s="45" t="str">
        <f t="shared" si="6"/>
        <v/>
      </c>
      <c r="P126" s="45" t="str">
        <f t="shared" si="7"/>
        <v/>
      </c>
    </row>
    <row r="127" spans="1:16" ht="16">
      <c r="A127" s="40"/>
      <c r="B127" s="66" t="str">
        <f>IF(OR(H127="",H127="PK"),"Catch All",LOOKUP(E127,'#2a_#2b_DROP_TABLE'!D:D,'#2a_#2b_DROP_TABLE'!A:A))</f>
        <v>hummingbird</v>
      </c>
      <c r="C127" s="40" t="s">
        <v>311</v>
      </c>
      <c r="D127" s="40" t="s">
        <v>63</v>
      </c>
      <c r="E127" s="48" t="s">
        <v>1431</v>
      </c>
      <c r="F127" s="48" t="s">
        <v>434</v>
      </c>
      <c r="G127" s="48"/>
      <c r="H127" s="42" t="str">
        <f>IF(D127="",IF(F127="","","PK"),LOOKUP(D127,DataTypes!A:A,DataTypes!B:B))</f>
        <v>VARCHAR(256)</v>
      </c>
      <c r="I127" s="43"/>
      <c r="J127" s="43"/>
      <c r="K127" s="43" t="s">
        <v>431</v>
      </c>
      <c r="L127" s="43"/>
      <c r="M127" s="44" t="str">
        <f>IF(C127="NOSQL","",LOOKUP(E127,'#2a_#2b_DROP_TABLE'!D:D,'#2a_#2b_DROP_TABLE'!G:G)&amp;IF(H127="PK","PK",IF(F127="","CREATE","")))</f>
        <v/>
      </c>
      <c r="N127" s="45" t="str">
        <f t="shared" si="5"/>
        <v/>
      </c>
      <c r="O127" s="45" t="str">
        <f t="shared" si="6"/>
        <v/>
      </c>
      <c r="P127" s="45" t="str">
        <f t="shared" si="7"/>
        <v/>
      </c>
    </row>
    <row r="128" spans="1:16" ht="16">
      <c r="A128" s="40"/>
      <c r="B128" s="66" t="str">
        <f>IF(OR(H128="",H128="PK"),"Catch All",LOOKUP(E128,'#2a_#2b_DROP_TABLE'!D:D,'#2a_#2b_DROP_TABLE'!A:A))</f>
        <v>hummingbird</v>
      </c>
      <c r="C128" s="40" t="s">
        <v>311</v>
      </c>
      <c r="D128" s="40" t="s">
        <v>76</v>
      </c>
      <c r="E128" s="48" t="s">
        <v>1431</v>
      </c>
      <c r="F128" s="48" t="s">
        <v>77</v>
      </c>
      <c r="G128" s="48"/>
      <c r="H128" s="42" t="str">
        <f>IF(D128="",IF(F128="","","PK"),LOOKUP(D128,DataTypes!A:A,DataTypes!B:B))</f>
        <v>VARCHAR(512)</v>
      </c>
      <c r="I128" s="43"/>
      <c r="J128" s="43"/>
      <c r="K128" s="43" t="s">
        <v>435</v>
      </c>
      <c r="L128" s="43"/>
      <c r="M128" s="44" t="str">
        <f>IF(C128="NOSQL","",LOOKUP(E128,'#2a_#2b_DROP_TABLE'!D:D,'#2a_#2b_DROP_TABLE'!G:G)&amp;IF(H128="PK","PK",IF(F128="","CREATE","")))</f>
        <v/>
      </c>
      <c r="N128" s="45" t="str">
        <f t="shared" si="5"/>
        <v/>
      </c>
      <c r="O128" s="45" t="str">
        <f t="shared" si="6"/>
        <v/>
      </c>
      <c r="P128" s="45" t="str">
        <f t="shared" si="7"/>
        <v/>
      </c>
    </row>
    <row r="129" spans="1:16" ht="16">
      <c r="A129" s="40"/>
      <c r="B129" s="66" t="str">
        <f>IF(OR(H129="",H129="PK"),"Catch All",LOOKUP(E129,'#2a_#2b_DROP_TABLE'!D:D,'#2a_#2b_DROP_TABLE'!A:A))</f>
        <v>hummingbird</v>
      </c>
      <c r="C129" s="40" t="s">
        <v>311</v>
      </c>
      <c r="D129" s="40" t="s">
        <v>75</v>
      </c>
      <c r="E129" s="48" t="s">
        <v>1431</v>
      </c>
      <c r="F129" s="48" t="s">
        <v>78</v>
      </c>
      <c r="G129" s="48"/>
      <c r="H129" s="42" t="str">
        <f>IF(D129="",IF(F129="","","PK"),LOOKUP(D129,DataTypes!A:A,DataTypes!B:B))</f>
        <v>DOUBLE(5,2)</v>
      </c>
      <c r="I129" s="43"/>
      <c r="J129" s="43"/>
      <c r="K129" s="43" t="s">
        <v>436</v>
      </c>
      <c r="L129" s="43"/>
      <c r="M129" s="44" t="str">
        <f>IF(C129="NOSQL","",LOOKUP(E129,'#2a_#2b_DROP_TABLE'!D:D,'#2a_#2b_DROP_TABLE'!G:G)&amp;IF(H129="PK","PK",IF(F129="","CREATE","")))</f>
        <v/>
      </c>
      <c r="N129" s="45" t="str">
        <f t="shared" si="5"/>
        <v/>
      </c>
      <c r="O129" s="45" t="str">
        <f t="shared" si="6"/>
        <v/>
      </c>
      <c r="P129" s="45" t="str">
        <f t="shared" si="7"/>
        <v/>
      </c>
    </row>
    <row r="130" spans="1:16" ht="16">
      <c r="A130" s="40"/>
      <c r="B130" s="66" t="str">
        <f>IF(OR(H130="",H130="PK"),"Catch All",LOOKUP(E130,'#2a_#2b_DROP_TABLE'!D:D,'#2a_#2b_DROP_TABLE'!A:A))</f>
        <v>hummingbird</v>
      </c>
      <c r="C130" s="40" t="s">
        <v>311</v>
      </c>
      <c r="D130" s="40" t="s">
        <v>33</v>
      </c>
      <c r="E130" s="48" t="s">
        <v>1431</v>
      </c>
      <c r="F130" s="48" t="s">
        <v>437</v>
      </c>
      <c r="G130" s="48"/>
      <c r="H130" s="42" t="str">
        <f>IF(D130="",IF(F130="","","PK"),LOOKUP(D130,DataTypes!A:A,DataTypes!B:B))</f>
        <v>VARCHAR(256)</v>
      </c>
      <c r="I130" s="43"/>
      <c r="J130" s="43"/>
      <c r="K130" s="43" t="s">
        <v>438</v>
      </c>
      <c r="L130" s="43"/>
      <c r="M130" s="44" t="str">
        <f>IF(C130="NOSQL","",LOOKUP(E130,'#2a_#2b_DROP_TABLE'!D:D,'#2a_#2b_DROP_TABLE'!G:G)&amp;IF(H130="PK","PK",IF(F130="","CREATE","")))</f>
        <v/>
      </c>
      <c r="N130" s="45" t="str">
        <f t="shared" si="5"/>
        <v/>
      </c>
      <c r="O130" s="45" t="str">
        <f t="shared" si="6"/>
        <v/>
      </c>
      <c r="P130" s="45" t="str">
        <f t="shared" si="7"/>
        <v/>
      </c>
    </row>
    <row r="131" spans="1:16" ht="16">
      <c r="A131" s="40"/>
      <c r="B131" s="66" t="str">
        <f>IF(OR(H131="",H131="PK"),"Catch All",LOOKUP(E131,'#2a_#2b_DROP_TABLE'!D:D,'#2a_#2b_DROP_TABLE'!A:A))</f>
        <v>hummingbird</v>
      </c>
      <c r="C131" s="40" t="s">
        <v>311</v>
      </c>
      <c r="D131" s="40" t="s">
        <v>19</v>
      </c>
      <c r="E131" s="48" t="s">
        <v>1431</v>
      </c>
      <c r="F131" s="48" t="s">
        <v>439</v>
      </c>
      <c r="G131" s="48"/>
      <c r="H131" s="42" t="str">
        <f>IF(D131="",IF(F131="","","PK"),LOOKUP(D131,DataTypes!A:A,DataTypes!B:B))</f>
        <v>VARCHAR(128)</v>
      </c>
      <c r="I131" s="43"/>
      <c r="J131" s="43"/>
      <c r="K131" s="43" t="s">
        <v>440</v>
      </c>
      <c r="L131" s="43"/>
      <c r="M131" s="44" t="str">
        <f>IF(C131="NOSQL","",LOOKUP(E131,'#2a_#2b_DROP_TABLE'!D:D,'#2a_#2b_DROP_TABLE'!G:G)&amp;IF(H131="PK","PK",IF(F131="","CREATE","")))</f>
        <v/>
      </c>
      <c r="N131" s="45" t="str">
        <f t="shared" ref="N131:N194" si="8">IF(C131="NOSQL","",IF(H131="PK","       PRIMARY KEY ("&amp;F131&amp;"))"&amp;IF(G131="Yes"," ROW_FORMAT=DYNAMIC","")&amp;" CHARSET UTF8;",IF(F131="","CREATE TABLE "&amp;"`"&amp;E131&amp;"` (","       `"&amp;F131&amp;"` "&amp;H131&amp;" "&amp;I131&amp;IF(J131="",""," "&amp;J131)&amp;" COMMENT '"&amp;K131&amp;IF(L131="",""," ["&amp;L131&amp;"]")&amp;"'"&amp;IF(E132=E131,",",");"))))</f>
        <v/>
      </c>
      <c r="O131" s="45" t="str">
        <f t="shared" ref="O131:O194" si="9">IF(OR(C131="NOSQL",M131="",M131="NA",M131="NACREATE",M131="NAPK"),"",IF(MID(M131,1,3)="Not","",IF(H131="PK",IF(M131="AuditedPK","       `rev` INT(11) NOT NULL, revtype TINYINT(4) DEFAULT NULL, ","       ")&amp;"PRIMARY KEY ("&amp;F131&amp;IF(M131="AuditedPK",", rev","")&amp;"))"&amp;IF(G131="Yes"," ROW_FORMAT=DYNAMIC","")&amp;" CHARSET UTF8;",IF(F131="","CREATE TABLE "&amp;"`"&amp;E131&amp;IF(M131="AuditedCREATE","_aud","")&amp;"` (","       `"&amp;F131&amp;"` "&amp;H131&amp;" "&amp;I131&amp;" COMMENT '"&amp;K131&amp;IF(L131="",""," ["&amp;L131&amp;"]")&amp;"'"&amp;IF(E132=E131,",",");")))))</f>
        <v/>
      </c>
      <c r="P131" s="45" t="str">
        <f t="shared" ref="P131:P194" si="10">IF(C131="NOSQL","",IF(M131="Audited","ALTER TABLE "&amp;E131&amp;"_aud MODIFY COLUMN "&amp;F131&amp;" "&amp;H131&amp;";",""))</f>
        <v/>
      </c>
    </row>
    <row r="132" spans="1:16" ht="16">
      <c r="A132" s="40"/>
      <c r="B132" s="66" t="str">
        <f>IF(OR(H132="",H132="PK"),"Catch All",LOOKUP(E132,'#2a_#2b_DROP_TABLE'!D:D,'#2a_#2b_DROP_TABLE'!A:A))</f>
        <v>hummingbird</v>
      </c>
      <c r="C132" s="40" t="s">
        <v>311</v>
      </c>
      <c r="D132" s="40" t="s">
        <v>42</v>
      </c>
      <c r="E132" s="48" t="s">
        <v>1431</v>
      </c>
      <c r="F132" s="48" t="s">
        <v>441</v>
      </c>
      <c r="G132" s="48"/>
      <c r="H132" s="42" t="str">
        <f>IF(D132="",IF(F132="","","PK"),LOOKUP(D132,DataTypes!A:A,DataTypes!B:B))</f>
        <v>VARCHAR(32)</v>
      </c>
      <c r="I132" s="43"/>
      <c r="J132" s="43"/>
      <c r="K132" s="43" t="s">
        <v>442</v>
      </c>
      <c r="L132" s="43"/>
      <c r="M132" s="44" t="str">
        <f>IF(C132="NOSQL","",LOOKUP(E132,'#2a_#2b_DROP_TABLE'!D:D,'#2a_#2b_DROP_TABLE'!G:G)&amp;IF(H132="PK","PK",IF(F132="","CREATE","")))</f>
        <v/>
      </c>
      <c r="N132" s="45" t="str">
        <f t="shared" si="8"/>
        <v/>
      </c>
      <c r="O132" s="45" t="str">
        <f t="shared" si="9"/>
        <v/>
      </c>
      <c r="P132" s="45" t="str">
        <f t="shared" si="10"/>
        <v/>
      </c>
    </row>
    <row r="133" spans="1:16" ht="16">
      <c r="A133" s="40"/>
      <c r="B133" s="66" t="str">
        <f>IF(OR(H133="",H133="PK"),"Catch All",LOOKUP(E133,'#2a_#2b_DROP_TABLE'!D:D,'#2a_#2b_DROP_TABLE'!A:A))</f>
        <v>hummingbird</v>
      </c>
      <c r="C133" s="40" t="s">
        <v>311</v>
      </c>
      <c r="D133" s="40" t="s">
        <v>49</v>
      </c>
      <c r="E133" s="48" t="s">
        <v>1431</v>
      </c>
      <c r="F133" s="48" t="s">
        <v>443</v>
      </c>
      <c r="G133" s="48"/>
      <c r="H133" s="42" t="str">
        <f>IF(D133="",IF(F133="","","PK"),LOOKUP(D133,DataTypes!A:A,DataTypes!B:B))</f>
        <v>TEXT</v>
      </c>
      <c r="I133" s="43"/>
      <c r="J133" s="43"/>
      <c r="K133" s="43" t="s">
        <v>444</v>
      </c>
      <c r="L133" s="43"/>
      <c r="M133" s="44" t="str">
        <f>IF(C133="NOSQL","",LOOKUP(E133,'#2a_#2b_DROP_TABLE'!D:D,'#2a_#2b_DROP_TABLE'!G:G)&amp;IF(H133="PK","PK",IF(F133="","CREATE","")))</f>
        <v/>
      </c>
      <c r="N133" s="45" t="str">
        <f t="shared" si="8"/>
        <v/>
      </c>
      <c r="O133" s="45" t="str">
        <f t="shared" si="9"/>
        <v/>
      </c>
      <c r="P133" s="45" t="str">
        <f t="shared" si="10"/>
        <v/>
      </c>
    </row>
    <row r="134" spans="1:16" ht="16">
      <c r="A134" s="40"/>
      <c r="B134" s="66" t="str">
        <f>IF(OR(H134="",H134="PK"),"Catch All",LOOKUP(E134,'#2a_#2b_DROP_TABLE'!D:D,'#2a_#2b_DROP_TABLE'!A:A))</f>
        <v>hummingbird</v>
      </c>
      <c r="C134" s="40" t="s">
        <v>311</v>
      </c>
      <c r="D134" s="40" t="s">
        <v>40</v>
      </c>
      <c r="E134" s="48" t="s">
        <v>1431</v>
      </c>
      <c r="F134" s="48" t="s">
        <v>445</v>
      </c>
      <c r="G134" s="48"/>
      <c r="H134" s="42" t="str">
        <f>IF(D134="",IF(F134="","","PK"),LOOKUP(D134,DataTypes!A:A,DataTypes!B:B))</f>
        <v>TIMESTAMP</v>
      </c>
      <c r="I134" s="43"/>
      <c r="J134" s="43"/>
      <c r="K134" s="43" t="s">
        <v>446</v>
      </c>
      <c r="L134" s="43" t="s">
        <v>447</v>
      </c>
      <c r="M134" s="44" t="str">
        <f>IF(C134="NOSQL","",LOOKUP(E134,'#2a_#2b_DROP_TABLE'!D:D,'#2a_#2b_DROP_TABLE'!G:G)&amp;IF(H134="PK","PK",IF(F134="","CREATE","")))</f>
        <v/>
      </c>
      <c r="N134" s="45" t="str">
        <f t="shared" si="8"/>
        <v/>
      </c>
      <c r="O134" s="45" t="str">
        <f t="shared" si="9"/>
        <v/>
      </c>
      <c r="P134" s="45" t="str">
        <f t="shared" si="10"/>
        <v/>
      </c>
    </row>
    <row r="135" spans="1:16" ht="16">
      <c r="A135" s="40"/>
      <c r="B135" s="66" t="str">
        <f>IF(OR(H135="",H135="PK"),"Catch All",LOOKUP(E135,'#2a_#2b_DROP_TABLE'!D:D,'#2a_#2b_DROP_TABLE'!A:A))</f>
        <v>hummingbird</v>
      </c>
      <c r="C135" s="40" t="s">
        <v>311</v>
      </c>
      <c r="D135" s="40" t="s">
        <v>31</v>
      </c>
      <c r="E135" s="48" t="s">
        <v>1431</v>
      </c>
      <c r="F135" s="48" t="s">
        <v>448</v>
      </c>
      <c r="G135" s="48"/>
      <c r="H135" s="42" t="str">
        <f>IF(D135="",IF(F135="","","PK"),LOOKUP(D135,DataTypes!A:A,DataTypes!B:B))</f>
        <v>VARCHAR(1)</v>
      </c>
      <c r="I135" s="43"/>
      <c r="J135" s="43"/>
      <c r="K135" s="43" t="s">
        <v>449</v>
      </c>
      <c r="L135" s="43" t="s">
        <v>1438</v>
      </c>
      <c r="M135" s="44" t="str">
        <f>IF(C135="NOSQL","",LOOKUP(E135,'#2a_#2b_DROP_TABLE'!D:D,'#2a_#2b_DROP_TABLE'!G:G)&amp;IF(H135="PK","PK",IF(F135="","CREATE","")))</f>
        <v/>
      </c>
      <c r="N135" s="45" t="str">
        <f t="shared" si="8"/>
        <v/>
      </c>
      <c r="O135" s="45" t="str">
        <f t="shared" si="9"/>
        <v/>
      </c>
      <c r="P135" s="45" t="str">
        <f t="shared" si="10"/>
        <v/>
      </c>
    </row>
    <row r="136" spans="1:16" ht="16">
      <c r="A136" s="40"/>
      <c r="B136" s="66" t="str">
        <f>IF(OR(H136="",H136="PK"),"Catch All",LOOKUP(E136,'#2a_#2b_DROP_TABLE'!D:D,'#2a_#2b_DROP_TABLE'!A:A))</f>
        <v>hummingbird</v>
      </c>
      <c r="C136" s="40" t="s">
        <v>311</v>
      </c>
      <c r="D136" s="40" t="s">
        <v>49</v>
      </c>
      <c r="E136" s="48" t="s">
        <v>1431</v>
      </c>
      <c r="F136" s="48" t="s">
        <v>450</v>
      </c>
      <c r="G136" s="48"/>
      <c r="H136" s="42" t="str">
        <f>IF(D136="",IF(F136="","","PK"),LOOKUP(D136,DataTypes!A:A,DataTypes!B:B))</f>
        <v>TEXT</v>
      </c>
      <c r="I136" s="43"/>
      <c r="J136" s="43"/>
      <c r="K136" s="43" t="s">
        <v>451</v>
      </c>
      <c r="L136" s="43"/>
      <c r="M136" s="44" t="str">
        <f>IF(C136="NOSQL","",LOOKUP(E136,'#2a_#2b_DROP_TABLE'!D:D,'#2a_#2b_DROP_TABLE'!G:G)&amp;IF(H136="PK","PK",IF(F136="","CREATE","")))</f>
        <v/>
      </c>
      <c r="N136" s="45" t="str">
        <f t="shared" si="8"/>
        <v/>
      </c>
      <c r="O136" s="45" t="str">
        <f t="shared" si="9"/>
        <v/>
      </c>
      <c r="P136" s="45" t="str">
        <f t="shared" si="10"/>
        <v/>
      </c>
    </row>
    <row r="137" spans="1:16" ht="16">
      <c r="A137" s="40"/>
      <c r="B137" s="66" t="str">
        <f>IF(OR(H137="",H137="PK"),"Catch All",LOOKUP(E137,'#2a_#2b_DROP_TABLE'!D:D,'#2a_#2b_DROP_TABLE'!A:A))</f>
        <v>hummingbird</v>
      </c>
      <c r="C137" s="40" t="s">
        <v>311</v>
      </c>
      <c r="D137" s="40" t="s">
        <v>31</v>
      </c>
      <c r="E137" s="48" t="s">
        <v>1431</v>
      </c>
      <c r="F137" s="48" t="s">
        <v>452</v>
      </c>
      <c r="G137" s="48"/>
      <c r="H137" s="42" t="str">
        <f>IF(D137="",IF(F137="","","PK"),LOOKUP(D137,DataTypes!A:A,DataTypes!B:B))</f>
        <v>VARCHAR(1)</v>
      </c>
      <c r="I137" s="43"/>
      <c r="J137" s="43"/>
      <c r="K137" s="43" t="s">
        <v>453</v>
      </c>
      <c r="L137" s="43" t="s">
        <v>454</v>
      </c>
      <c r="M137" s="44" t="str">
        <f>IF(C137="NOSQL","",LOOKUP(E137,'#2a_#2b_DROP_TABLE'!D:D,'#2a_#2b_DROP_TABLE'!G:G)&amp;IF(H137="PK","PK",IF(F137="","CREATE","")))</f>
        <v/>
      </c>
      <c r="N137" s="45" t="str">
        <f t="shared" si="8"/>
        <v/>
      </c>
      <c r="O137" s="45" t="str">
        <f t="shared" si="9"/>
        <v/>
      </c>
      <c r="P137" s="45" t="str">
        <f t="shared" si="10"/>
        <v/>
      </c>
    </row>
    <row r="138" spans="1:16" ht="16">
      <c r="A138" s="40"/>
      <c r="B138" s="66" t="str">
        <f>IF(OR(H138="",H138="PK"),"Catch All",LOOKUP(E138,'#2a_#2b_DROP_TABLE'!D:D,'#2a_#2b_DROP_TABLE'!A:A))</f>
        <v>hummingbird</v>
      </c>
      <c r="C138" s="40" t="s">
        <v>311</v>
      </c>
      <c r="D138" s="40" t="s">
        <v>31</v>
      </c>
      <c r="E138" s="48" t="s">
        <v>1431</v>
      </c>
      <c r="F138" s="48" t="s">
        <v>455</v>
      </c>
      <c r="G138" s="48"/>
      <c r="H138" s="42" t="str">
        <f>IF(D138="",IF(F138="","","PK"),LOOKUP(D138,DataTypes!A:A,DataTypes!B:B))</f>
        <v>VARCHAR(1)</v>
      </c>
      <c r="I138" s="43"/>
      <c r="J138" s="43"/>
      <c r="K138" s="43" t="s">
        <v>456</v>
      </c>
      <c r="L138" s="43" t="s">
        <v>454</v>
      </c>
      <c r="M138" s="44" t="str">
        <f>IF(C138="NOSQL","",LOOKUP(E138,'#2a_#2b_DROP_TABLE'!D:D,'#2a_#2b_DROP_TABLE'!G:G)&amp;IF(H138="PK","PK",IF(F138="","CREATE","")))</f>
        <v/>
      </c>
      <c r="N138" s="45" t="str">
        <f t="shared" si="8"/>
        <v/>
      </c>
      <c r="O138" s="45" t="str">
        <f t="shared" si="9"/>
        <v/>
      </c>
      <c r="P138" s="45" t="str">
        <f t="shared" si="10"/>
        <v/>
      </c>
    </row>
    <row r="139" spans="1:16" ht="16">
      <c r="A139" s="40"/>
      <c r="B139" s="66" t="str">
        <f>IF(OR(H139="",H139="PK"),"Catch All",LOOKUP(E139,'#2a_#2b_DROP_TABLE'!D:D,'#2a_#2b_DROP_TABLE'!A:A))</f>
        <v>hummingbird</v>
      </c>
      <c r="C139" s="40" t="s">
        <v>311</v>
      </c>
      <c r="D139" s="40" t="s">
        <v>31</v>
      </c>
      <c r="E139" s="48" t="s">
        <v>1431</v>
      </c>
      <c r="F139" s="48" t="s">
        <v>457</v>
      </c>
      <c r="G139" s="48"/>
      <c r="H139" s="42" t="str">
        <f>IF(D139="",IF(F139="","","PK"),LOOKUP(D139,DataTypes!A:A,DataTypes!B:B))</f>
        <v>VARCHAR(1)</v>
      </c>
      <c r="I139" s="43"/>
      <c r="J139" s="43"/>
      <c r="K139" s="43" t="s">
        <v>458</v>
      </c>
      <c r="L139" s="43" t="s">
        <v>459</v>
      </c>
      <c r="M139" s="44" t="str">
        <f>IF(C139="NOSQL","",LOOKUP(E139,'#2a_#2b_DROP_TABLE'!D:D,'#2a_#2b_DROP_TABLE'!G:G)&amp;IF(H139="PK","PK",IF(F139="","CREATE","")))</f>
        <v/>
      </c>
      <c r="N139" s="45" t="str">
        <f t="shared" si="8"/>
        <v/>
      </c>
      <c r="O139" s="45" t="str">
        <f t="shared" si="9"/>
        <v/>
      </c>
      <c r="P139" s="45" t="str">
        <f t="shared" si="10"/>
        <v/>
      </c>
    </row>
    <row r="140" spans="1:16" ht="16">
      <c r="A140" s="40"/>
      <c r="B140" s="66" t="str">
        <f>IF(OR(H140="",H140="PK"),"Catch All",LOOKUP(E140,'#2a_#2b_DROP_TABLE'!D:D,'#2a_#2b_DROP_TABLE'!A:A))</f>
        <v>hummingbird</v>
      </c>
      <c r="C140" s="40" t="s">
        <v>311</v>
      </c>
      <c r="D140" s="40" t="s">
        <v>295</v>
      </c>
      <c r="E140" s="48" t="s">
        <v>1431</v>
      </c>
      <c r="F140" s="48" t="s">
        <v>460</v>
      </c>
      <c r="G140" s="48"/>
      <c r="H140" s="42" t="str">
        <f>IF(D140="",IF(F140="","","PK"),LOOKUP(D140,DataTypes!A:A,DataTypes!B:B))</f>
        <v>VARCHAR(64)</v>
      </c>
      <c r="I140" s="43"/>
      <c r="J140" s="43"/>
      <c r="K140" s="43" t="s">
        <v>461</v>
      </c>
      <c r="L140" s="43" t="s">
        <v>462</v>
      </c>
      <c r="M140" s="44" t="str">
        <f>IF(C140="NOSQL","",LOOKUP(E140,'#2a_#2b_DROP_TABLE'!D:D,'#2a_#2b_DROP_TABLE'!G:G)&amp;IF(H140="PK","PK",IF(F140="","CREATE","")))</f>
        <v/>
      </c>
      <c r="N140" s="45" t="str">
        <f t="shared" si="8"/>
        <v/>
      </c>
      <c r="O140" s="45" t="str">
        <f t="shared" si="9"/>
        <v/>
      </c>
      <c r="P140" s="45" t="str">
        <f t="shared" si="10"/>
        <v/>
      </c>
    </row>
    <row r="141" spans="1:16" ht="16">
      <c r="A141" s="40"/>
      <c r="B141" s="66" t="str">
        <f>IF(OR(H141="",H141="PK"),"Catch All",LOOKUP(E141,'#2a_#2b_DROP_TABLE'!D:D,'#2a_#2b_DROP_TABLE'!A:A))</f>
        <v>hummingbird</v>
      </c>
      <c r="C141" s="40" t="s">
        <v>311</v>
      </c>
      <c r="D141" s="40" t="s">
        <v>31</v>
      </c>
      <c r="E141" s="48" t="s">
        <v>1431</v>
      </c>
      <c r="F141" s="48" t="s">
        <v>463</v>
      </c>
      <c r="G141" s="48"/>
      <c r="H141" s="42" t="str">
        <f>IF(D141="",IF(F141="","","PK"),LOOKUP(D141,DataTypes!A:A,DataTypes!B:B))</f>
        <v>VARCHAR(1)</v>
      </c>
      <c r="I141" s="43"/>
      <c r="J141" s="43"/>
      <c r="K141" s="43" t="s">
        <v>464</v>
      </c>
      <c r="L141" s="43" t="s">
        <v>465</v>
      </c>
      <c r="M141" s="44" t="str">
        <f>IF(C141="NOSQL","",LOOKUP(E141,'#2a_#2b_DROP_TABLE'!D:D,'#2a_#2b_DROP_TABLE'!G:G)&amp;IF(H141="PK","PK",IF(F141="","CREATE","")))</f>
        <v/>
      </c>
      <c r="N141" s="45" t="str">
        <f t="shared" si="8"/>
        <v/>
      </c>
      <c r="O141" s="45" t="str">
        <f t="shared" si="9"/>
        <v/>
      </c>
      <c r="P141" s="45" t="str">
        <f t="shared" si="10"/>
        <v/>
      </c>
    </row>
    <row r="142" spans="1:16" ht="16">
      <c r="A142" s="40"/>
      <c r="B142" s="66" t="str">
        <f>IF(OR(H142="",H142="PK"),"Catch All",LOOKUP(E142,'#2a_#2b_DROP_TABLE'!D:D,'#2a_#2b_DROP_TABLE'!A:A))</f>
        <v>hummingbird</v>
      </c>
      <c r="C142" s="40" t="s">
        <v>311</v>
      </c>
      <c r="D142" s="40" t="s">
        <v>40</v>
      </c>
      <c r="E142" s="48" t="s">
        <v>1431</v>
      </c>
      <c r="F142" s="48" t="s">
        <v>466</v>
      </c>
      <c r="G142" s="48"/>
      <c r="H142" s="42" t="str">
        <f>IF(D142="",IF(F142="","","PK"),LOOKUP(D142,DataTypes!A:A,DataTypes!B:B))</f>
        <v>TIMESTAMP</v>
      </c>
      <c r="I142" s="43"/>
      <c r="J142" s="43"/>
      <c r="K142" s="43" t="s">
        <v>467</v>
      </c>
      <c r="L142" s="43"/>
      <c r="M142" s="44" t="str">
        <f>IF(C142="NOSQL","",LOOKUP(E142,'#2a_#2b_DROP_TABLE'!D:D,'#2a_#2b_DROP_TABLE'!G:G)&amp;IF(H142="PK","PK",IF(F142="","CREATE","")))</f>
        <v/>
      </c>
      <c r="N142" s="45" t="str">
        <f t="shared" si="8"/>
        <v/>
      </c>
      <c r="O142" s="45" t="str">
        <f t="shared" si="9"/>
        <v/>
      </c>
      <c r="P142" s="45" t="str">
        <f t="shared" si="10"/>
        <v/>
      </c>
    </row>
    <row r="143" spans="1:16" ht="16">
      <c r="A143" s="40"/>
      <c r="B143" s="66" t="str">
        <f>IF(OR(H143="",H143="PK"),"Catch All",LOOKUP(E143,'#2a_#2b_DROP_TABLE'!D:D,'#2a_#2b_DROP_TABLE'!A:A))</f>
        <v>hummingbird</v>
      </c>
      <c r="C143" s="40" t="s">
        <v>311</v>
      </c>
      <c r="D143" s="40" t="s">
        <v>34</v>
      </c>
      <c r="E143" s="48" t="s">
        <v>1431</v>
      </c>
      <c r="F143" s="48" t="s">
        <v>468</v>
      </c>
      <c r="G143" s="48"/>
      <c r="H143" s="42" t="str">
        <f>IF(D143="",IF(F143="","","PK"),LOOKUP(D143,DataTypes!A:A,DataTypes!B:B))</f>
        <v>VARCHAR(8)</v>
      </c>
      <c r="I143" s="43"/>
      <c r="J143" s="43"/>
      <c r="K143" s="43" t="s">
        <v>469</v>
      </c>
      <c r="L143" s="43" t="s">
        <v>470</v>
      </c>
      <c r="M143" s="44" t="str">
        <f>IF(C143="NOSQL","",LOOKUP(E143,'#2a_#2b_DROP_TABLE'!D:D,'#2a_#2b_DROP_TABLE'!G:G)&amp;IF(H143="PK","PK",IF(F143="","CREATE","")))</f>
        <v/>
      </c>
      <c r="N143" s="45" t="str">
        <f t="shared" si="8"/>
        <v/>
      </c>
      <c r="O143" s="45" t="str">
        <f t="shared" si="9"/>
        <v/>
      </c>
      <c r="P143" s="45" t="str">
        <f t="shared" si="10"/>
        <v/>
      </c>
    </row>
    <row r="144" spans="1:16" ht="16">
      <c r="A144" s="40"/>
      <c r="B144" s="66" t="str">
        <f>IF(OR(H144="",H144="PK"),"Catch All",LOOKUP(E144,'#2a_#2b_DROP_TABLE'!D:D,'#2a_#2b_DROP_TABLE'!A:A))</f>
        <v>hummingbird</v>
      </c>
      <c r="C144" s="40" t="s">
        <v>311</v>
      </c>
      <c r="D144" s="40" t="s">
        <v>31</v>
      </c>
      <c r="E144" s="48" t="s">
        <v>1431</v>
      </c>
      <c r="F144" s="48" t="s">
        <v>471</v>
      </c>
      <c r="G144" s="48"/>
      <c r="H144" s="42" t="str">
        <f>IF(D144="",IF(F144="","","PK"),LOOKUP(D144,DataTypes!A:A,DataTypes!B:B))</f>
        <v>VARCHAR(1)</v>
      </c>
      <c r="I144" s="43"/>
      <c r="J144" s="43"/>
      <c r="K144" s="43" t="s">
        <v>472</v>
      </c>
      <c r="L144" s="43" t="s">
        <v>473</v>
      </c>
      <c r="M144" s="44" t="str">
        <f>IF(C144="NOSQL","",LOOKUP(E144,'#2a_#2b_DROP_TABLE'!D:D,'#2a_#2b_DROP_TABLE'!G:G)&amp;IF(H144="PK","PK",IF(F144="","CREATE","")))</f>
        <v/>
      </c>
      <c r="N144" s="45" t="str">
        <f t="shared" si="8"/>
        <v/>
      </c>
      <c r="O144" s="45" t="str">
        <f t="shared" si="9"/>
        <v/>
      </c>
      <c r="P144" s="45" t="str">
        <f t="shared" si="10"/>
        <v/>
      </c>
    </row>
    <row r="145" spans="1:16" ht="16">
      <c r="A145" s="40"/>
      <c r="B145" s="66" t="str">
        <f>IF(OR(H145="",H145="PK"),"Catch All",LOOKUP(E145,'#2a_#2b_DROP_TABLE'!D:D,'#2a_#2b_DROP_TABLE'!A:A))</f>
        <v>hummingbird</v>
      </c>
      <c r="C145" s="40" t="s">
        <v>311</v>
      </c>
      <c r="D145" s="40" t="s">
        <v>62</v>
      </c>
      <c r="E145" s="48" t="s">
        <v>1431</v>
      </c>
      <c r="F145" s="48" t="s">
        <v>474</v>
      </c>
      <c r="G145" s="48"/>
      <c r="H145" s="42" t="str">
        <f>IF(D145="",IF(F145="","","PK"),LOOKUP(D145,DataTypes!A:A,DataTypes!B:B))</f>
        <v>VARCHAR(2)</v>
      </c>
      <c r="I145" s="43"/>
      <c r="J145" s="43"/>
      <c r="K145" s="43" t="s">
        <v>475</v>
      </c>
      <c r="L145" s="43" t="s">
        <v>476</v>
      </c>
      <c r="M145" s="44" t="str">
        <f>IF(C145="NOSQL","",LOOKUP(E145,'#2a_#2b_DROP_TABLE'!D:D,'#2a_#2b_DROP_TABLE'!G:G)&amp;IF(H145="PK","PK",IF(F145="","CREATE","")))</f>
        <v/>
      </c>
      <c r="N145" s="45" t="str">
        <f t="shared" si="8"/>
        <v/>
      </c>
      <c r="O145" s="45" t="str">
        <f t="shared" si="9"/>
        <v/>
      </c>
      <c r="P145" s="45" t="str">
        <f t="shared" si="10"/>
        <v/>
      </c>
    </row>
    <row r="146" spans="1:16" ht="16">
      <c r="A146" s="40"/>
      <c r="B146" s="66" t="str">
        <f>IF(OR(H146="",H146="PK"),"Catch All",LOOKUP(E146,'#2a_#2b_DROP_TABLE'!D:D,'#2a_#2b_DROP_TABLE'!A:A))</f>
        <v>hummingbird</v>
      </c>
      <c r="C146" s="40" t="s">
        <v>311</v>
      </c>
      <c r="D146" s="40" t="s">
        <v>111</v>
      </c>
      <c r="E146" s="48" t="s">
        <v>1431</v>
      </c>
      <c r="F146" s="48" t="s">
        <v>477</v>
      </c>
      <c r="G146" s="48"/>
      <c r="H146" s="42" t="str">
        <f>IF(D146="",IF(F146="","","PK"),LOOKUP(D146,DataTypes!A:A,DataTypes!B:B))</f>
        <v>VARCHAR(1024)</v>
      </c>
      <c r="I146" s="43"/>
      <c r="J146" s="43"/>
      <c r="K146" s="43" t="s">
        <v>478</v>
      </c>
      <c r="L146" s="43"/>
      <c r="M146" s="44" t="str">
        <f>IF(C146="NOSQL","",LOOKUP(E146,'#2a_#2b_DROP_TABLE'!D:D,'#2a_#2b_DROP_TABLE'!G:G)&amp;IF(H146="PK","PK",IF(F146="","CREATE","")))</f>
        <v/>
      </c>
      <c r="N146" s="45" t="str">
        <f t="shared" si="8"/>
        <v/>
      </c>
      <c r="O146" s="45" t="str">
        <f t="shared" si="9"/>
        <v/>
      </c>
      <c r="P146" s="45" t="str">
        <f t="shared" si="10"/>
        <v/>
      </c>
    </row>
    <row r="147" spans="1:16" ht="16">
      <c r="A147" s="40"/>
      <c r="B147" s="66" t="str">
        <f>IF(OR(H147="",H147="PK"),"Catch All",LOOKUP(E147,'#2a_#2b_DROP_TABLE'!D:D,'#2a_#2b_DROP_TABLE'!A:A))</f>
        <v>hummingbird</v>
      </c>
      <c r="C147" s="40" t="s">
        <v>311</v>
      </c>
      <c r="D147" s="40" t="s">
        <v>19</v>
      </c>
      <c r="E147" s="48" t="s">
        <v>1431</v>
      </c>
      <c r="F147" s="48" t="s">
        <v>479</v>
      </c>
      <c r="G147" s="48"/>
      <c r="H147" s="42" t="str">
        <f>IF(D147="",IF(F147="","","PK"),LOOKUP(D147,DataTypes!A:A,DataTypes!B:B))</f>
        <v>VARCHAR(128)</v>
      </c>
      <c r="I147" s="43"/>
      <c r="J147" s="43"/>
      <c r="K147" s="43" t="s">
        <v>480</v>
      </c>
      <c r="L147" s="43"/>
      <c r="M147" s="44" t="str">
        <f>IF(C147="NOSQL","",LOOKUP(E147,'#2a_#2b_DROP_TABLE'!D:D,'#2a_#2b_DROP_TABLE'!G:G)&amp;IF(H147="PK","PK",IF(F147="","CREATE","")))</f>
        <v/>
      </c>
      <c r="N147" s="45" t="str">
        <f t="shared" si="8"/>
        <v/>
      </c>
      <c r="O147" s="45" t="str">
        <f t="shared" si="9"/>
        <v/>
      </c>
      <c r="P147" s="45" t="str">
        <f t="shared" si="10"/>
        <v/>
      </c>
    </row>
    <row r="148" spans="1:16" ht="16">
      <c r="A148" s="40"/>
      <c r="B148" s="66" t="str">
        <f>IF(OR(H148="",H148="PK"),"Catch All",LOOKUP(E148,'#2a_#2b_DROP_TABLE'!D:D,'#2a_#2b_DROP_TABLE'!A:A))</f>
        <v>hummingbird</v>
      </c>
      <c r="C148" s="40" t="s">
        <v>311</v>
      </c>
      <c r="D148" s="40" t="s">
        <v>62</v>
      </c>
      <c r="E148" s="48" t="s">
        <v>1431</v>
      </c>
      <c r="F148" s="48" t="s">
        <v>481</v>
      </c>
      <c r="G148" s="48"/>
      <c r="H148" s="42" t="str">
        <f>IF(D148="",IF(F148="","","PK"),LOOKUP(D148,DataTypes!A:A,DataTypes!B:B))</f>
        <v>VARCHAR(2)</v>
      </c>
      <c r="I148" s="43"/>
      <c r="J148" s="43"/>
      <c r="K148" s="43" t="s">
        <v>482</v>
      </c>
      <c r="L148" s="43" t="s">
        <v>483</v>
      </c>
      <c r="M148" s="44" t="str">
        <f>IF(C148="NOSQL","",LOOKUP(E148,'#2a_#2b_DROP_TABLE'!D:D,'#2a_#2b_DROP_TABLE'!G:G)&amp;IF(H148="PK","PK",IF(F148="","CREATE","")))</f>
        <v/>
      </c>
      <c r="N148" s="45" t="str">
        <f t="shared" si="8"/>
        <v/>
      </c>
      <c r="O148" s="45" t="str">
        <f t="shared" si="9"/>
        <v/>
      </c>
      <c r="P148" s="45" t="str">
        <f t="shared" si="10"/>
        <v/>
      </c>
    </row>
    <row r="149" spans="1:16" ht="16">
      <c r="A149" s="40"/>
      <c r="B149" s="66" t="str">
        <f>IF(OR(H149="",H149="PK"),"Catch All",LOOKUP(E149,'#2a_#2b_DROP_TABLE'!D:D,'#2a_#2b_DROP_TABLE'!A:A))</f>
        <v>hummingbird</v>
      </c>
      <c r="C149" s="40" t="s">
        <v>311</v>
      </c>
      <c r="D149" s="40" t="s">
        <v>360</v>
      </c>
      <c r="E149" s="48" t="s">
        <v>1431</v>
      </c>
      <c r="F149" s="48" t="s">
        <v>484</v>
      </c>
      <c r="G149" s="48"/>
      <c r="H149" s="42" t="str">
        <f>IF(D149="",IF(F149="","","PK"),LOOKUP(D149,DataTypes!A:A,DataTypes!B:B))</f>
        <v>VARCHAR(4)</v>
      </c>
      <c r="I149" s="43"/>
      <c r="J149" s="43"/>
      <c r="K149" s="43" t="s">
        <v>485</v>
      </c>
      <c r="L149" s="43"/>
      <c r="M149" s="44" t="str">
        <f>IF(C149="NOSQL","",LOOKUP(E149,'#2a_#2b_DROP_TABLE'!D:D,'#2a_#2b_DROP_TABLE'!G:G)&amp;IF(H149="PK","PK",IF(F149="","CREATE","")))</f>
        <v/>
      </c>
      <c r="N149" s="45" t="str">
        <f t="shared" si="8"/>
        <v/>
      </c>
      <c r="O149" s="45" t="str">
        <f t="shared" si="9"/>
        <v/>
      </c>
      <c r="P149" s="45" t="str">
        <f t="shared" si="10"/>
        <v/>
      </c>
    </row>
    <row r="150" spans="1:16" ht="16">
      <c r="A150" s="40"/>
      <c r="B150" s="66" t="str">
        <f>IF(OR(H150="",H150="PK"),"Catch All",LOOKUP(E150,'#2a_#2b_DROP_TABLE'!D:D,'#2a_#2b_DROP_TABLE'!A:A))</f>
        <v>hummingbird</v>
      </c>
      <c r="C150" s="40" t="s">
        <v>311</v>
      </c>
      <c r="D150" s="40" t="s">
        <v>360</v>
      </c>
      <c r="E150" s="48" t="s">
        <v>1431</v>
      </c>
      <c r="F150" s="48" t="s">
        <v>486</v>
      </c>
      <c r="G150" s="48"/>
      <c r="H150" s="42" t="str">
        <f>IF(D150="",IF(F150="","","PK"),LOOKUP(D150,DataTypes!A:A,DataTypes!B:B))</f>
        <v>VARCHAR(4)</v>
      </c>
      <c r="I150" s="43"/>
      <c r="J150" s="43"/>
      <c r="K150" s="43" t="s">
        <v>487</v>
      </c>
      <c r="L150" s="43"/>
      <c r="M150" s="44" t="str">
        <f>IF(C150="NOSQL","",LOOKUP(E150,'#2a_#2b_DROP_TABLE'!D:D,'#2a_#2b_DROP_TABLE'!G:G)&amp;IF(H150="PK","PK",IF(F150="","CREATE","")))</f>
        <v/>
      </c>
      <c r="N150" s="45" t="str">
        <f t="shared" si="8"/>
        <v/>
      </c>
      <c r="O150" s="45" t="str">
        <f t="shared" si="9"/>
        <v/>
      </c>
      <c r="P150" s="45" t="str">
        <f t="shared" si="10"/>
        <v/>
      </c>
    </row>
    <row r="151" spans="1:16" ht="16">
      <c r="A151" s="40"/>
      <c r="B151" s="66" t="str">
        <f>IF(OR(H151="",H151="PK"),"Catch All",LOOKUP(E151,'#2a_#2b_DROP_TABLE'!D:D,'#2a_#2b_DROP_TABLE'!A:A))</f>
        <v>hummingbird</v>
      </c>
      <c r="C151" s="40" t="s">
        <v>311</v>
      </c>
      <c r="D151" s="40" t="s">
        <v>34</v>
      </c>
      <c r="E151" s="48" t="s">
        <v>1431</v>
      </c>
      <c r="F151" s="48" t="s">
        <v>488</v>
      </c>
      <c r="G151" s="48"/>
      <c r="H151" s="42" t="str">
        <f>IF(D151="",IF(F151="","","PK"),LOOKUP(D151,DataTypes!A:A,DataTypes!B:B))</f>
        <v>VARCHAR(8)</v>
      </c>
      <c r="I151" s="43"/>
      <c r="J151" s="43"/>
      <c r="K151" s="43" t="s">
        <v>489</v>
      </c>
      <c r="L151" s="43"/>
      <c r="M151" s="44" t="str">
        <f>IF(C151="NOSQL","",LOOKUP(E151,'#2a_#2b_DROP_TABLE'!D:D,'#2a_#2b_DROP_TABLE'!G:G)&amp;IF(H151="PK","PK",IF(F151="","CREATE","")))</f>
        <v/>
      </c>
      <c r="N151" s="45" t="str">
        <f t="shared" si="8"/>
        <v/>
      </c>
      <c r="O151" s="45" t="str">
        <f t="shared" si="9"/>
        <v/>
      </c>
      <c r="P151" s="45" t="str">
        <f t="shared" si="10"/>
        <v/>
      </c>
    </row>
    <row r="152" spans="1:16" ht="16">
      <c r="A152" s="40" t="s">
        <v>1562</v>
      </c>
      <c r="B152" s="66" t="str">
        <f>IF(OR(H152="",H152="PK"),"Catch All",LOOKUP(E152,'#2a_#2b_DROP_TABLE'!D:D,'#2a_#2b_DROP_TABLE'!A:A))</f>
        <v>hummingbird</v>
      </c>
      <c r="C152" s="40" t="s">
        <v>311</v>
      </c>
      <c r="D152" s="40" t="s">
        <v>34</v>
      </c>
      <c r="E152" s="48" t="s">
        <v>1431</v>
      </c>
      <c r="F152" s="48" t="s">
        <v>1587</v>
      </c>
      <c r="G152" s="48"/>
      <c r="H152" s="42" t="str">
        <f>IF(D152="",IF(F152="","","PK"),LOOKUP(D152,DataTypes!A:A,DataTypes!B:B))</f>
        <v>VARCHAR(8)</v>
      </c>
      <c r="I152" s="43"/>
      <c r="J152" s="43"/>
      <c r="K152" s="43" t="s">
        <v>1588</v>
      </c>
      <c r="L152" s="43" t="s">
        <v>1589</v>
      </c>
      <c r="M152" s="44" t="str">
        <f>IF(C152="NOSQL","",LOOKUP(E152,'#2a_#2b_DROP_TABLE'!D:D,'#2a_#2b_DROP_TABLE'!G:G)&amp;IF(H152="PK","PK",IF(F152="","CREATE","")))</f>
        <v/>
      </c>
      <c r="N152" s="45" t="str">
        <f t="shared" si="8"/>
        <v/>
      </c>
      <c r="O152" s="45" t="str">
        <f t="shared" si="9"/>
        <v/>
      </c>
      <c r="P152" s="45" t="str">
        <f t="shared" si="10"/>
        <v/>
      </c>
    </row>
    <row r="153" spans="1:16" ht="16">
      <c r="A153" s="40" t="s">
        <v>1562</v>
      </c>
      <c r="B153" s="66" t="str">
        <f>IF(OR(H153="",H153="PK"),"Catch All",LOOKUP(E153,'#2a_#2b_DROP_TABLE'!D:D,'#2a_#2b_DROP_TABLE'!A:A))</f>
        <v>hummingbird</v>
      </c>
      <c r="C153" s="40" t="s">
        <v>311</v>
      </c>
      <c r="D153" s="40" t="s">
        <v>19</v>
      </c>
      <c r="E153" s="48" t="s">
        <v>1431</v>
      </c>
      <c r="F153" s="48" t="s">
        <v>1590</v>
      </c>
      <c r="G153" s="48"/>
      <c r="H153" s="42" t="str">
        <f>IF(D153="",IF(F153="","","PK"),LOOKUP(D153,DataTypes!A:A,DataTypes!B:B))</f>
        <v>VARCHAR(128)</v>
      </c>
      <c r="I153" s="43"/>
      <c r="J153" s="43"/>
      <c r="K153" s="43" t="s">
        <v>1591</v>
      </c>
      <c r="L153" s="43"/>
      <c r="M153" s="44" t="str">
        <f>IF(C153="NOSQL","",LOOKUP(E153,'#2a_#2b_DROP_TABLE'!D:D,'#2a_#2b_DROP_TABLE'!G:G)&amp;IF(H153="PK","PK",IF(F153="","CREATE","")))</f>
        <v/>
      </c>
      <c r="N153" s="45" t="str">
        <f t="shared" si="8"/>
        <v/>
      </c>
      <c r="O153" s="45" t="str">
        <f t="shared" si="9"/>
        <v/>
      </c>
      <c r="P153" s="45" t="str">
        <f t="shared" si="10"/>
        <v/>
      </c>
    </row>
    <row r="154" spans="1:16" ht="16">
      <c r="A154" s="40"/>
      <c r="B154" s="66" t="str">
        <f>IF(OR(H154="",H154="PK"),"Catch All",LOOKUP(E154,'#2a_#2b_DROP_TABLE'!D:D,'#2a_#2b_DROP_TABLE'!A:A))</f>
        <v>hummingbird</v>
      </c>
      <c r="C154" s="40" t="s">
        <v>311</v>
      </c>
      <c r="D154" s="40" t="s">
        <v>49</v>
      </c>
      <c r="E154" s="48" t="s">
        <v>1431</v>
      </c>
      <c r="F154" s="48" t="s">
        <v>490</v>
      </c>
      <c r="G154" s="48"/>
      <c r="H154" s="42" t="str">
        <f>IF(D154="",IF(F154="","","PK"),LOOKUP(D154,DataTypes!A:A,DataTypes!B:B))</f>
        <v>TEXT</v>
      </c>
      <c r="I154" s="43"/>
      <c r="J154" s="43"/>
      <c r="K154" s="43" t="s">
        <v>491</v>
      </c>
      <c r="L154" s="43"/>
      <c r="M154" s="44" t="str">
        <f>IF(C154="NOSQL","",LOOKUP(E154,'#2a_#2b_DROP_TABLE'!D:D,'#2a_#2b_DROP_TABLE'!G:G)&amp;IF(H154="PK","PK",IF(F154="","CREATE","")))</f>
        <v/>
      </c>
      <c r="N154" s="45" t="str">
        <f t="shared" si="8"/>
        <v/>
      </c>
      <c r="O154" s="45" t="str">
        <f t="shared" si="9"/>
        <v/>
      </c>
      <c r="P154" s="45" t="str">
        <f t="shared" si="10"/>
        <v/>
      </c>
    </row>
    <row r="155" spans="1:16" ht="16">
      <c r="A155" s="40"/>
      <c r="B155" s="66" t="str">
        <f>IF(OR(H155="",H155="PK"),"Catch All",LOOKUP(E155,'#2a_#2b_DROP_TABLE'!D:D,'#2a_#2b_DROP_TABLE'!A:A))</f>
        <v>hummingbird</v>
      </c>
      <c r="C155" s="40" t="s">
        <v>311</v>
      </c>
      <c r="D155" s="40" t="s">
        <v>34</v>
      </c>
      <c r="E155" s="48" t="s">
        <v>1431</v>
      </c>
      <c r="F155" s="48" t="s">
        <v>488</v>
      </c>
      <c r="G155" s="48"/>
      <c r="H155" s="42" t="str">
        <f>IF(D155="",IF(F155="","","PK"),LOOKUP(D155,DataTypes!A:A,DataTypes!B:B))</f>
        <v>VARCHAR(8)</v>
      </c>
      <c r="I155" s="43"/>
      <c r="J155" s="43"/>
      <c r="K155" s="43" t="s">
        <v>489</v>
      </c>
      <c r="L155" s="43"/>
      <c r="M155" s="44" t="str">
        <f>IF(C155="NOSQL","",LOOKUP(E155,'#2a_#2b_DROP_TABLE'!D:D,'#2a_#2b_DROP_TABLE'!G:G)&amp;IF(H155="PK","PK",IF(F155="","CREATE","")))</f>
        <v/>
      </c>
      <c r="N155" s="45" t="str">
        <f t="shared" si="8"/>
        <v/>
      </c>
      <c r="O155" s="45" t="str">
        <f t="shared" si="9"/>
        <v/>
      </c>
      <c r="P155" s="45" t="str">
        <f t="shared" si="10"/>
        <v/>
      </c>
    </row>
    <row r="156" spans="1:16" ht="16">
      <c r="A156" s="40" t="s">
        <v>1562</v>
      </c>
      <c r="B156" s="66" t="str">
        <f>IF(OR(H156="",H156="PK"),"Catch All",LOOKUP(E156,'#2a_#2b_DROP_TABLE'!D:D,'#2a_#2b_DROP_TABLE'!A:A))</f>
        <v>hummingbird</v>
      </c>
      <c r="C156" s="40" t="s">
        <v>311</v>
      </c>
      <c r="D156" s="40" t="s">
        <v>295</v>
      </c>
      <c r="E156" s="48" t="s">
        <v>1431</v>
      </c>
      <c r="F156" s="48" t="s">
        <v>1714</v>
      </c>
      <c r="G156" s="48"/>
      <c r="H156" s="42" t="str">
        <f>IF(D156="",IF(F156="","","PK"),LOOKUP(D156,DataTypes!A:A,DataTypes!B:B))</f>
        <v>VARCHAR(64)</v>
      </c>
      <c r="I156" s="43" t="s">
        <v>1435</v>
      </c>
      <c r="J156" s="43"/>
      <c r="K156" s="43" t="s">
        <v>1718</v>
      </c>
      <c r="L156" s="43"/>
      <c r="M156" s="44" t="str">
        <f>IF(C156="NOSQL","",LOOKUP(E156,'#2a_#2b_DROP_TABLE'!D:D,'#2a_#2b_DROP_TABLE'!G:G)&amp;IF(H156="PK","PK",IF(F156="","CREATE","")))</f>
        <v/>
      </c>
      <c r="N156" s="45" t="str">
        <f t="shared" si="8"/>
        <v/>
      </c>
      <c r="O156" s="45" t="str">
        <f t="shared" si="9"/>
        <v/>
      </c>
      <c r="P156" s="45" t="str">
        <f t="shared" si="10"/>
        <v/>
      </c>
    </row>
    <row r="157" spans="1:16" ht="16">
      <c r="A157" s="40"/>
      <c r="B157" s="66" t="str">
        <f>IF(OR(H157="",H157="PK"),"Catch All",LOOKUP(E157,'#2a_#2b_DROP_TABLE'!D:D,'#2a_#2b_DROP_TABLE'!A:A))</f>
        <v>hummingbird</v>
      </c>
      <c r="C157" s="40" t="s">
        <v>311</v>
      </c>
      <c r="D157" s="40" t="s">
        <v>33</v>
      </c>
      <c r="E157" s="48" t="s">
        <v>1431</v>
      </c>
      <c r="F157" s="48" t="s">
        <v>1573</v>
      </c>
      <c r="G157" s="48"/>
      <c r="H157" s="42" t="str">
        <f>IF(D157="",IF(F157="","","PK"),LOOKUP(D157,DataTypes!A:A,DataTypes!B:B))</f>
        <v>VARCHAR(256)</v>
      </c>
      <c r="I157" s="43" t="s">
        <v>1435</v>
      </c>
      <c r="J157" s="43"/>
      <c r="K157" s="43" t="s">
        <v>492</v>
      </c>
      <c r="L157" s="43"/>
      <c r="M157" s="44" t="str">
        <f>IF(C157="NOSQL","",LOOKUP(E157,'#2a_#2b_DROP_TABLE'!D:D,'#2a_#2b_DROP_TABLE'!G:G)&amp;IF(H157="PK","PK",IF(F157="","CREATE","")))</f>
        <v/>
      </c>
      <c r="N157" s="45" t="str">
        <f t="shared" si="8"/>
        <v/>
      </c>
      <c r="O157" s="45" t="str">
        <f t="shared" si="9"/>
        <v/>
      </c>
      <c r="P157" s="45" t="str">
        <f t="shared" si="10"/>
        <v/>
      </c>
    </row>
    <row r="158" spans="1:16" ht="16">
      <c r="A158" s="40"/>
      <c r="B158" s="66" t="str">
        <f>IF(OR(H158="",H158="PK"),"Catch All",LOOKUP(E158,'#2a_#2b_DROP_TABLE'!D:D,'#2a_#2b_DROP_TABLE'!A:A))</f>
        <v>hummingbird</v>
      </c>
      <c r="C158" s="40" t="s">
        <v>311</v>
      </c>
      <c r="D158" s="40" t="s">
        <v>111</v>
      </c>
      <c r="E158" s="48" t="s">
        <v>1431</v>
      </c>
      <c r="F158" s="48" t="s">
        <v>1575</v>
      </c>
      <c r="G158" s="48"/>
      <c r="H158" s="42" t="str">
        <f>IF(D158="",IF(F158="","","PK"),LOOKUP(D158,DataTypes!A:A,DataTypes!B:B))</f>
        <v>VARCHAR(1024)</v>
      </c>
      <c r="I158" s="43" t="s">
        <v>1435</v>
      </c>
      <c r="J158" s="43"/>
      <c r="K158" s="43" t="s">
        <v>1592</v>
      </c>
      <c r="L158" s="43"/>
      <c r="M158" s="44" t="str">
        <f>IF(C158="NOSQL","",LOOKUP(E158,'#2a_#2b_DROP_TABLE'!D:D,'#2a_#2b_DROP_TABLE'!G:G)&amp;IF(H158="PK","PK",IF(F158="","CREATE","")))</f>
        <v/>
      </c>
      <c r="N158" s="45" t="str">
        <f t="shared" si="8"/>
        <v/>
      </c>
      <c r="O158" s="45" t="str">
        <f t="shared" si="9"/>
        <v/>
      </c>
      <c r="P158" s="45" t="str">
        <f t="shared" si="10"/>
        <v/>
      </c>
    </row>
    <row r="159" spans="1:16" ht="16">
      <c r="A159" s="40"/>
      <c r="B159" s="66" t="str">
        <f>IF(OR(H159="",H159="PK"),"Catch All",LOOKUP(E159,'#2a_#2b_DROP_TABLE'!D:D,'#2a_#2b_DROP_TABLE'!A:A))</f>
        <v>hummingbird</v>
      </c>
      <c r="C159" s="40" t="s">
        <v>311</v>
      </c>
      <c r="D159" s="40" t="s">
        <v>111</v>
      </c>
      <c r="E159" s="48" t="s">
        <v>1431</v>
      </c>
      <c r="F159" s="48" t="s">
        <v>1574</v>
      </c>
      <c r="G159" s="48"/>
      <c r="H159" s="42" t="str">
        <f>IF(D159="",IF(F159="","","PK"),LOOKUP(D159,DataTypes!A:A,DataTypes!B:B))</f>
        <v>VARCHAR(1024)</v>
      </c>
      <c r="I159" s="43" t="s">
        <v>1435</v>
      </c>
      <c r="J159" s="43"/>
      <c r="K159" s="43" t="s">
        <v>1593</v>
      </c>
      <c r="L159" s="43"/>
      <c r="M159" s="44" t="str">
        <f>IF(C159="NOSQL","",LOOKUP(E159,'#2a_#2b_DROP_TABLE'!D:D,'#2a_#2b_DROP_TABLE'!G:G)&amp;IF(H159="PK","PK",IF(F159="","CREATE","")))</f>
        <v/>
      </c>
      <c r="N159" s="45" t="str">
        <f t="shared" si="8"/>
        <v/>
      </c>
      <c r="O159" s="45" t="str">
        <f t="shared" si="9"/>
        <v/>
      </c>
      <c r="P159" s="45" t="str">
        <f t="shared" si="10"/>
        <v/>
      </c>
    </row>
    <row r="160" spans="1:16" ht="16">
      <c r="A160" s="40" t="s">
        <v>1562</v>
      </c>
      <c r="B160" s="66" t="str">
        <f>IF(OR(H160="",H160="PK"),"Catch All",LOOKUP(E160,'#2a_#2b_DROP_TABLE'!D:D,'#2a_#2b_DROP_TABLE'!A:A))</f>
        <v>hummingbird</v>
      </c>
      <c r="C160" s="40" t="s">
        <v>311</v>
      </c>
      <c r="D160" s="40" t="s">
        <v>75</v>
      </c>
      <c r="E160" s="48" t="s">
        <v>1431</v>
      </c>
      <c r="F160" s="48" t="s">
        <v>424</v>
      </c>
      <c r="G160" s="48"/>
      <c r="H160" s="42" t="str">
        <f>IF(D160="",IF(F160="","","PK"),LOOKUP(D160,DataTypes!A:A,DataTypes!B:B))</f>
        <v>DOUBLE(5,2)</v>
      </c>
      <c r="I160" s="43" t="s">
        <v>1435</v>
      </c>
      <c r="J160" s="43"/>
      <c r="K160" s="43" t="s">
        <v>1432</v>
      </c>
      <c r="L160" s="43"/>
      <c r="M160" s="44" t="str">
        <f>IF(C160="NOSQL","",LOOKUP(E160,'#2a_#2b_DROP_TABLE'!D:D,'#2a_#2b_DROP_TABLE'!G:G)&amp;IF(H160="PK","PK",IF(F160="","CREATE","")))</f>
        <v/>
      </c>
      <c r="N160" s="45" t="str">
        <f t="shared" si="8"/>
        <v/>
      </c>
      <c r="O160" s="45" t="str">
        <f t="shared" si="9"/>
        <v/>
      </c>
      <c r="P160" s="45" t="str">
        <f t="shared" si="10"/>
        <v/>
      </c>
    </row>
    <row r="161" spans="1:16" ht="16">
      <c r="A161" s="40"/>
      <c r="B161" s="66" t="str">
        <f>IF(OR(H161="",H161="PK"),"Catch All",LOOKUP(E161,'#2a_#2b_DROP_TABLE'!D:D,'#2a_#2b_DROP_TABLE'!A:A))</f>
        <v>hummingbird</v>
      </c>
      <c r="C161" s="40" t="s">
        <v>311</v>
      </c>
      <c r="D161" s="40" t="s">
        <v>63</v>
      </c>
      <c r="E161" s="48" t="s">
        <v>1431</v>
      </c>
      <c r="F161" s="48" t="s">
        <v>1430</v>
      </c>
      <c r="G161" s="48"/>
      <c r="H161" s="42" t="str">
        <f>IF(D161="",IF(F161="","","PK"),LOOKUP(D161,DataTypes!A:A,DataTypes!B:B))</f>
        <v>VARCHAR(256)</v>
      </c>
      <c r="I161" s="43" t="s">
        <v>1435</v>
      </c>
      <c r="J161" s="43"/>
      <c r="K161" s="43" t="s">
        <v>493</v>
      </c>
      <c r="L161" s="43"/>
      <c r="M161" s="44" t="str">
        <f>IF(C161="NOSQL","",LOOKUP(E161,'#2a_#2b_DROP_TABLE'!D:D,'#2a_#2b_DROP_TABLE'!G:G)&amp;IF(H161="PK","PK",IF(F161="","CREATE","")))</f>
        <v/>
      </c>
      <c r="N161" s="45" t="str">
        <f t="shared" si="8"/>
        <v/>
      </c>
      <c r="O161" s="45" t="str">
        <f t="shared" si="9"/>
        <v/>
      </c>
      <c r="P161" s="45" t="str">
        <f t="shared" si="10"/>
        <v/>
      </c>
    </row>
    <row r="162" spans="1:16" ht="16">
      <c r="A162" s="40"/>
      <c r="B162" s="66" t="str">
        <f>IF(OR(H162="",H162="PK"),"Catch All",LOOKUP(E162,'#2a_#2b_DROP_TABLE'!D:D,'#2a_#2b_DROP_TABLE'!A:A))</f>
        <v>hummingbird</v>
      </c>
      <c r="C162" s="40" t="s">
        <v>311</v>
      </c>
      <c r="D162" s="40" t="s">
        <v>49</v>
      </c>
      <c r="E162" s="48" t="s">
        <v>1431</v>
      </c>
      <c r="F162" s="48" t="s">
        <v>1429</v>
      </c>
      <c r="G162" s="48"/>
      <c r="H162" s="42" t="str">
        <f>IF(D162="",IF(F162="","","PK"),LOOKUP(D162,DataTypes!A:A,DataTypes!B:B))</f>
        <v>TEXT</v>
      </c>
      <c r="I162" s="43" t="s">
        <v>1435</v>
      </c>
      <c r="J162" s="43"/>
      <c r="K162" s="43" t="s">
        <v>1432</v>
      </c>
      <c r="L162" s="43"/>
      <c r="M162" s="44" t="str">
        <f>IF(C162="NOSQL","",LOOKUP(E162,'#2a_#2b_DROP_TABLE'!D:D,'#2a_#2b_DROP_TABLE'!G:G)&amp;IF(H162="PK","PK",IF(F162="","CREATE","")))</f>
        <v/>
      </c>
      <c r="N162" s="45" t="str">
        <f t="shared" si="8"/>
        <v/>
      </c>
      <c r="O162" s="45" t="str">
        <f t="shared" si="9"/>
        <v/>
      </c>
      <c r="P162" s="45" t="str">
        <f t="shared" si="10"/>
        <v/>
      </c>
    </row>
    <row r="163" spans="1:16" ht="16">
      <c r="A163" s="40" t="s">
        <v>1562</v>
      </c>
      <c r="B163" s="66" t="str">
        <f>IF(OR(H163="",H163="PK"),"Catch All",LOOKUP(E163,'#2a_#2b_DROP_TABLE'!D:D,'#2a_#2b_DROP_TABLE'!A:A))</f>
        <v>hummingbird</v>
      </c>
      <c r="C163" s="40" t="s">
        <v>311</v>
      </c>
      <c r="D163" s="40" t="s">
        <v>31</v>
      </c>
      <c r="E163" s="48" t="s">
        <v>1431</v>
      </c>
      <c r="F163" s="48" t="s">
        <v>1715</v>
      </c>
      <c r="G163" s="48"/>
      <c r="H163" s="42" t="str">
        <f>IF(D163="",IF(F163="","","PK"),LOOKUP(D163,DataTypes!A:A,DataTypes!B:B))</f>
        <v>VARCHAR(1)</v>
      </c>
      <c r="I163" s="43" t="s">
        <v>1435</v>
      </c>
      <c r="J163" s="43"/>
      <c r="K163" s="43" t="s">
        <v>1716</v>
      </c>
      <c r="L163" s="43" t="s">
        <v>1717</v>
      </c>
      <c r="M163" s="44" t="str">
        <f>IF(C163="NOSQL","",LOOKUP(E163,'#2a_#2b_DROP_TABLE'!D:D,'#2a_#2b_DROP_TABLE'!G:G)&amp;IF(H163="PK","PK",IF(F163="","CREATE","")))</f>
        <v/>
      </c>
      <c r="N163" s="45" t="str">
        <f t="shared" si="8"/>
        <v/>
      </c>
      <c r="O163" s="45" t="str">
        <f t="shared" si="9"/>
        <v/>
      </c>
      <c r="P163" s="45" t="str">
        <f t="shared" si="10"/>
        <v/>
      </c>
    </row>
    <row r="164" spans="1:16" ht="16">
      <c r="A164" s="40" t="s">
        <v>1562</v>
      </c>
      <c r="B164" s="66" t="str">
        <f>IF(OR(H164="",H164="PK"),"Catch All",LOOKUP(E164,'#2a_#2b_DROP_TABLE'!D:D,'#2a_#2b_DROP_TABLE'!A:A))</f>
        <v>hummingbird</v>
      </c>
      <c r="C164" s="40" t="s">
        <v>311</v>
      </c>
      <c r="D164" s="40" t="s">
        <v>295</v>
      </c>
      <c r="E164" s="48" t="s">
        <v>1431</v>
      </c>
      <c r="F164" s="48" t="s">
        <v>1714</v>
      </c>
      <c r="G164" s="48"/>
      <c r="H164" s="42" t="str">
        <f>IF(D164="",IF(F164="","","PK"),LOOKUP(D164,DataTypes!A:A,DataTypes!B:B))</f>
        <v>VARCHAR(64)</v>
      </c>
      <c r="I164" s="43" t="s">
        <v>950</v>
      </c>
      <c r="J164" s="43"/>
      <c r="K164" s="43" t="s">
        <v>1718</v>
      </c>
      <c r="L164" s="43"/>
      <c r="M164" s="44" t="str">
        <f>IF(C164="NOSQL","",LOOKUP(E164,'#2a_#2b_DROP_TABLE'!D:D,'#2a_#2b_DROP_TABLE'!G:G)&amp;IF(H164="PK","PK",IF(F164="","CREATE","")))</f>
        <v/>
      </c>
      <c r="N164" s="45" t="str">
        <f t="shared" si="8"/>
        <v/>
      </c>
      <c r="O164" s="45" t="str">
        <f t="shared" si="9"/>
        <v/>
      </c>
      <c r="P164" s="45" t="str">
        <f t="shared" si="10"/>
        <v/>
      </c>
    </row>
    <row r="165" spans="1:16" ht="16">
      <c r="A165" s="40"/>
      <c r="B165" s="66" t="str">
        <f>IF(OR(H165="",H165="PK"),"Catch All",LOOKUP(E165,'#2a_#2b_DROP_TABLE'!D:D,'#2a_#2b_DROP_TABLE'!A:A))</f>
        <v>hummingbird</v>
      </c>
      <c r="C165" s="40" t="s">
        <v>311</v>
      </c>
      <c r="D165" s="40" t="s">
        <v>31</v>
      </c>
      <c r="E165" s="48" t="s">
        <v>1431</v>
      </c>
      <c r="F165" s="48" t="s">
        <v>193</v>
      </c>
      <c r="G165" s="48"/>
      <c r="H165" s="42" t="str">
        <f>IF(D165="",IF(F165="","","PK"),LOOKUP(D165,DataTypes!A:A,DataTypes!B:B))</f>
        <v>VARCHAR(1)</v>
      </c>
      <c r="I165" s="43" t="s">
        <v>950</v>
      </c>
      <c r="J165" s="43"/>
      <c r="K165" s="43" t="s">
        <v>194</v>
      </c>
      <c r="L165" s="43" t="s">
        <v>195</v>
      </c>
      <c r="M165" s="44" t="str">
        <f>IF(C165="NOSQL","",LOOKUP(E165,'#2a_#2b_DROP_TABLE'!D:D,'#2a_#2b_DROP_TABLE'!G:G)&amp;IF(H165="PK","PK",IF(F165="","CREATE","")))</f>
        <v/>
      </c>
      <c r="N165" s="45" t="str">
        <f t="shared" si="8"/>
        <v/>
      </c>
      <c r="O165" s="45" t="str">
        <f t="shared" si="9"/>
        <v/>
      </c>
      <c r="P165" s="45" t="str">
        <f t="shared" si="10"/>
        <v/>
      </c>
    </row>
    <row r="166" spans="1:16" ht="16">
      <c r="A166" s="40"/>
      <c r="B166" s="66" t="str">
        <f>IF(OR(H166="",H166="PK"),"Catch All",LOOKUP(E166,'#2a_#2b_DROP_TABLE'!D:D,'#2a_#2b_DROP_TABLE'!A:A))</f>
        <v>hummingbird</v>
      </c>
      <c r="C166" s="40" t="s">
        <v>311</v>
      </c>
      <c r="D166" s="40" t="s">
        <v>31</v>
      </c>
      <c r="E166" s="48" t="s">
        <v>1431</v>
      </c>
      <c r="F166" s="48" t="s">
        <v>196</v>
      </c>
      <c r="G166" s="48"/>
      <c r="H166" s="42" t="str">
        <f>IF(D166="",IF(F166="","","PK"),LOOKUP(D166,DataTypes!A:A,DataTypes!B:B))</f>
        <v>VARCHAR(1)</v>
      </c>
      <c r="I166" s="43" t="s">
        <v>950</v>
      </c>
      <c r="J166" s="43"/>
      <c r="K166" s="43" t="s">
        <v>197</v>
      </c>
      <c r="L166" s="43" t="s">
        <v>198</v>
      </c>
      <c r="M166" s="44" t="str">
        <f>IF(C166="NOSQL","",LOOKUP(E166,'#2a_#2b_DROP_TABLE'!D:D,'#2a_#2b_DROP_TABLE'!G:G)&amp;IF(H166="PK","PK",IF(F166="","CREATE","")))</f>
        <v/>
      </c>
      <c r="N166" s="45" t="str">
        <f t="shared" si="8"/>
        <v/>
      </c>
      <c r="O166" s="45" t="str">
        <f t="shared" si="9"/>
        <v/>
      </c>
      <c r="P166" s="45" t="str">
        <f t="shared" si="10"/>
        <v/>
      </c>
    </row>
    <row r="167" spans="1:16" ht="16">
      <c r="A167" s="40"/>
      <c r="B167" s="66" t="str">
        <f>IF(OR(H167="",H167="PK"),"Catch All",LOOKUP(E167,'#2a_#2b_DROP_TABLE'!D:D,'#2a_#2b_DROP_TABLE'!A:A))</f>
        <v>hummingbird</v>
      </c>
      <c r="C167" s="40" t="s">
        <v>311</v>
      </c>
      <c r="D167" s="40" t="s">
        <v>19</v>
      </c>
      <c r="E167" s="48" t="s">
        <v>1431</v>
      </c>
      <c r="F167" s="48" t="s">
        <v>199</v>
      </c>
      <c r="G167" s="48"/>
      <c r="H167" s="42" t="str">
        <f>IF(D167="",IF(F167="","","PK"),LOOKUP(D167,DataTypes!A:A,DataTypes!B:B))</f>
        <v>VARCHAR(128)</v>
      </c>
      <c r="I167" s="43" t="s">
        <v>950</v>
      </c>
      <c r="J167" s="43"/>
      <c r="K167" s="43" t="s">
        <v>200</v>
      </c>
      <c r="L167" s="43"/>
      <c r="M167" s="44" t="str">
        <f>IF(C167="NOSQL","",LOOKUP(E167,'#2a_#2b_DROP_TABLE'!D:D,'#2a_#2b_DROP_TABLE'!G:G)&amp;IF(H167="PK","PK",IF(F167="","CREATE","")))</f>
        <v/>
      </c>
      <c r="N167" s="45" t="str">
        <f t="shared" si="8"/>
        <v/>
      </c>
      <c r="O167" s="45" t="str">
        <f t="shared" si="9"/>
        <v/>
      </c>
      <c r="P167" s="45" t="str">
        <f t="shared" si="10"/>
        <v/>
      </c>
    </row>
    <row r="168" spans="1:16" ht="16">
      <c r="A168" s="40"/>
      <c r="B168" s="66" t="str">
        <f>IF(OR(H168="",H168="PK"),"Catch All",LOOKUP(E168,'#2a_#2b_DROP_TABLE'!D:D,'#2a_#2b_DROP_TABLE'!A:A))</f>
        <v>hummingbird</v>
      </c>
      <c r="C168" s="40" t="s">
        <v>311</v>
      </c>
      <c r="D168" s="40" t="s">
        <v>19</v>
      </c>
      <c r="E168" s="48" t="s">
        <v>1431</v>
      </c>
      <c r="F168" s="48" t="s">
        <v>201</v>
      </c>
      <c r="G168" s="48"/>
      <c r="H168" s="42" t="str">
        <f>IF(D168="",IF(F168="","","PK"),LOOKUP(D168,DataTypes!A:A,DataTypes!B:B))</f>
        <v>VARCHAR(128)</v>
      </c>
      <c r="I168" s="43" t="s">
        <v>950</v>
      </c>
      <c r="J168" s="43"/>
      <c r="K168" s="43" t="s">
        <v>202</v>
      </c>
      <c r="L168" s="43"/>
      <c r="M168" s="44" t="str">
        <f>IF(C168="NOSQL","",LOOKUP(E168,'#2a_#2b_DROP_TABLE'!D:D,'#2a_#2b_DROP_TABLE'!G:G)&amp;IF(H168="PK","PK",IF(F168="","CREATE","")))</f>
        <v/>
      </c>
      <c r="N168" s="45" t="str">
        <f t="shared" si="8"/>
        <v/>
      </c>
      <c r="O168" s="45" t="str">
        <f t="shared" si="9"/>
        <v/>
      </c>
      <c r="P168" s="45" t="str">
        <f t="shared" si="10"/>
        <v/>
      </c>
    </row>
    <row r="169" spans="1:16" ht="16">
      <c r="A169" s="40"/>
      <c r="B169" s="66" t="str">
        <f>IF(OR(H169="",H169="PK"),"Catch All",LOOKUP(E169,'#2a_#2b_DROP_TABLE'!D:D,'#2a_#2b_DROP_TABLE'!A:A))</f>
        <v>hummingbird</v>
      </c>
      <c r="C169" s="40" t="s">
        <v>311</v>
      </c>
      <c r="D169" s="40" t="s">
        <v>42</v>
      </c>
      <c r="E169" s="48" t="s">
        <v>1431</v>
      </c>
      <c r="F169" s="48" t="s">
        <v>592</v>
      </c>
      <c r="G169" s="48"/>
      <c r="H169" s="42" t="str">
        <f>IF(D169="",IF(F169="","","PK"),LOOKUP(D169,DataTypes!A:A,DataTypes!B:B))</f>
        <v>VARCHAR(32)</v>
      </c>
      <c r="I169" s="43" t="s">
        <v>950</v>
      </c>
      <c r="J169" s="43"/>
      <c r="K169" s="43" t="s">
        <v>593</v>
      </c>
      <c r="L169" s="43"/>
      <c r="M169" s="44" t="str">
        <f>IF(C169="NOSQL","",LOOKUP(E169,'#2a_#2b_DROP_TABLE'!D:D,'#2a_#2b_DROP_TABLE'!G:G)&amp;IF(H169="PK","PK",IF(F169="","CREATE","")))</f>
        <v/>
      </c>
      <c r="N169" s="45" t="str">
        <f t="shared" si="8"/>
        <v/>
      </c>
      <c r="O169" s="45" t="str">
        <f t="shared" si="9"/>
        <v/>
      </c>
      <c r="P169" s="45" t="str">
        <f t="shared" si="10"/>
        <v/>
      </c>
    </row>
    <row r="170" spans="1:16" ht="16">
      <c r="A170" s="40"/>
      <c r="B170" s="66" t="str">
        <f>IF(OR(H170="",H170="PK"),"Catch All",LOOKUP(E170,'#2a_#2b_DROP_TABLE'!D:D,'#2a_#2b_DROP_TABLE'!A:A))</f>
        <v>hummingbird</v>
      </c>
      <c r="C170" s="40" t="s">
        <v>311</v>
      </c>
      <c r="D170" s="40" t="s">
        <v>203</v>
      </c>
      <c r="E170" s="48" t="s">
        <v>1431</v>
      </c>
      <c r="F170" s="48" t="s">
        <v>1526</v>
      </c>
      <c r="G170" s="48"/>
      <c r="H170" s="42" t="str">
        <f>IF(D170="",IF(F170="","","PK"),LOOKUP(D170,DataTypes!A:A,DataTypes!B:B))</f>
        <v>VARCHAR(6)</v>
      </c>
      <c r="I170" s="43" t="s">
        <v>950</v>
      </c>
      <c r="J170" s="43"/>
      <c r="K170" s="43" t="s">
        <v>1465</v>
      </c>
      <c r="L170" s="43"/>
      <c r="M170" s="44" t="str">
        <f>IF(C170="NOSQL","",LOOKUP(E170,'#2a_#2b_DROP_TABLE'!D:D,'#2a_#2b_DROP_TABLE'!G:G)&amp;IF(H170="PK","PK",IF(F170="","CREATE","")))</f>
        <v/>
      </c>
      <c r="N170" s="45" t="str">
        <f t="shared" si="8"/>
        <v/>
      </c>
      <c r="O170" s="45" t="str">
        <f t="shared" si="9"/>
        <v/>
      </c>
      <c r="P170" s="45" t="str">
        <f t="shared" si="10"/>
        <v/>
      </c>
    </row>
    <row r="171" spans="1:16" ht="16">
      <c r="A171" s="40"/>
      <c r="B171" s="66" t="str">
        <f>IF(OR(H171="",H171="PK"),"Catch All",LOOKUP(E171,'#2a_#2b_DROP_TABLE'!D:D,'#2a_#2b_DROP_TABLE'!A:A))</f>
        <v>hummingbird</v>
      </c>
      <c r="C171" s="40" t="s">
        <v>311</v>
      </c>
      <c r="D171" s="40" t="s">
        <v>203</v>
      </c>
      <c r="E171" s="48" t="s">
        <v>1431</v>
      </c>
      <c r="F171" s="48" t="s">
        <v>204</v>
      </c>
      <c r="G171" s="48"/>
      <c r="H171" s="42" t="str">
        <f>IF(D171="",IF(F171="","","PK"),LOOKUP(D171,DataTypes!A:A,DataTypes!B:B))</f>
        <v>VARCHAR(6)</v>
      </c>
      <c r="I171" s="43" t="s">
        <v>950</v>
      </c>
      <c r="J171" s="43"/>
      <c r="K171" s="43" t="s">
        <v>205</v>
      </c>
      <c r="L171" s="43"/>
      <c r="M171" s="44" t="str">
        <f>IF(C171="NOSQL","",LOOKUP(E171,'#2a_#2b_DROP_TABLE'!D:D,'#2a_#2b_DROP_TABLE'!G:G)&amp;IF(H171="PK","PK",IF(F171="","CREATE","")))</f>
        <v/>
      </c>
      <c r="N171" s="45" t="str">
        <f t="shared" si="8"/>
        <v/>
      </c>
      <c r="O171" s="45" t="str">
        <f t="shared" si="9"/>
        <v/>
      </c>
      <c r="P171" s="45" t="str">
        <f t="shared" si="10"/>
        <v/>
      </c>
    </row>
    <row r="172" spans="1:16" ht="16">
      <c r="A172" s="40"/>
      <c r="B172" s="66" t="str">
        <f>IF(OR(H172="",H172="PK"),"Catch All",LOOKUP(E172,'#2a_#2b_DROP_TABLE'!D:D,'#2a_#2b_DROP_TABLE'!A:A))</f>
        <v>hummingbird</v>
      </c>
      <c r="C172" s="40" t="s">
        <v>311</v>
      </c>
      <c r="D172" s="40" t="s">
        <v>203</v>
      </c>
      <c r="E172" s="48" t="s">
        <v>1431</v>
      </c>
      <c r="F172" s="48" t="s">
        <v>206</v>
      </c>
      <c r="G172" s="48"/>
      <c r="H172" s="42" t="str">
        <f>IF(D172="",IF(F172="","","PK"),LOOKUP(D172,DataTypes!A:A,DataTypes!B:B))</f>
        <v>VARCHAR(6)</v>
      </c>
      <c r="I172" s="43" t="s">
        <v>950</v>
      </c>
      <c r="J172" s="43"/>
      <c r="K172" s="43" t="s">
        <v>207</v>
      </c>
      <c r="L172" s="43"/>
      <c r="M172" s="44" t="str">
        <f>IF(C172="NOSQL","",LOOKUP(E172,'#2a_#2b_DROP_TABLE'!D:D,'#2a_#2b_DROP_TABLE'!G:G)&amp;IF(H172="PK","PK",IF(F172="","CREATE","")))</f>
        <v/>
      </c>
      <c r="N172" s="45" t="str">
        <f t="shared" si="8"/>
        <v/>
      </c>
      <c r="O172" s="45" t="str">
        <f t="shared" si="9"/>
        <v/>
      </c>
      <c r="P172" s="45" t="str">
        <f t="shared" si="10"/>
        <v/>
      </c>
    </row>
    <row r="173" spans="1:16" ht="16">
      <c r="A173" s="40" t="s">
        <v>1562</v>
      </c>
      <c r="B173" s="66" t="str">
        <f>IF(OR(H173="",H173="PK"),"Catch All",LOOKUP(E173,'#2a_#2b_DROP_TABLE'!D:D,'#2a_#2b_DROP_TABLE'!A:A))</f>
        <v>hummingbird</v>
      </c>
      <c r="C173" s="40" t="s">
        <v>311</v>
      </c>
      <c r="D173" s="40" t="s">
        <v>33</v>
      </c>
      <c r="E173" s="48" t="s">
        <v>1431</v>
      </c>
      <c r="F173" s="48" t="s">
        <v>1620</v>
      </c>
      <c r="G173" s="48"/>
      <c r="H173" s="42" t="str">
        <f>IF(D173="",IF(F173="","","PK"),LOOKUP(D173,DataTypes!A:A,DataTypes!B:B))</f>
        <v>VARCHAR(256)</v>
      </c>
      <c r="I173" s="43" t="s">
        <v>950</v>
      </c>
      <c r="J173" s="43"/>
      <c r="K173" s="43" t="s">
        <v>1621</v>
      </c>
      <c r="L173" s="43"/>
      <c r="M173" s="44" t="str">
        <f>IF(C173="NOSQL","",LOOKUP(E173,'#2a_#2b_DROP_TABLE'!D:D,'#2a_#2b_DROP_TABLE'!G:G)&amp;IF(H173="PK","PK",IF(F173="","CREATE","")))</f>
        <v/>
      </c>
      <c r="N173" s="45" t="str">
        <f t="shared" si="8"/>
        <v/>
      </c>
      <c r="O173" s="45" t="str">
        <f t="shared" si="9"/>
        <v/>
      </c>
      <c r="P173" s="45" t="str">
        <f t="shared" si="10"/>
        <v/>
      </c>
    </row>
    <row r="174" spans="1:16" ht="16">
      <c r="A174" s="40"/>
      <c r="B174" s="66" t="str">
        <f>IF(OR(H174="",H174="PK"),"Catch All",LOOKUP(E174,'#2a_#2b_DROP_TABLE'!D:D,'#2a_#2b_DROP_TABLE'!A:A))</f>
        <v>hummingbird</v>
      </c>
      <c r="C174" s="40" t="s">
        <v>311</v>
      </c>
      <c r="D174" s="40" t="s">
        <v>19</v>
      </c>
      <c r="E174" s="48" t="s">
        <v>1431</v>
      </c>
      <c r="F174" s="48" t="s">
        <v>187</v>
      </c>
      <c r="G174" s="48"/>
      <c r="H174" s="42" t="str">
        <f>IF(D174="",IF(F174="","","PK"),LOOKUP(D174,DataTypes!A:A,DataTypes!B:B))</f>
        <v>VARCHAR(128)</v>
      </c>
      <c r="I174" s="43" t="s">
        <v>950</v>
      </c>
      <c r="J174" s="43"/>
      <c r="K174" s="43" t="s">
        <v>1466</v>
      </c>
      <c r="L174" s="43"/>
      <c r="M174" s="44" t="str">
        <f>IF(C174="NOSQL","",LOOKUP(E174,'#2a_#2b_DROP_TABLE'!D:D,'#2a_#2b_DROP_TABLE'!G:G)&amp;IF(H174="PK","PK",IF(F174="","CREATE","")))</f>
        <v/>
      </c>
      <c r="N174" s="45" t="str">
        <f t="shared" si="8"/>
        <v/>
      </c>
      <c r="O174" s="45" t="str">
        <f t="shared" si="9"/>
        <v/>
      </c>
      <c r="P174" s="45" t="str">
        <f t="shared" si="10"/>
        <v/>
      </c>
    </row>
    <row r="175" spans="1:16" ht="16">
      <c r="A175" s="40"/>
      <c r="B175" s="66" t="str">
        <f>IF(OR(H175="",H175="PK"),"Catch All",LOOKUP(E175,'#2a_#2b_DROP_TABLE'!D:D,'#2a_#2b_DROP_TABLE'!A:A))</f>
        <v>hummingbird</v>
      </c>
      <c r="C175" s="40" t="s">
        <v>311</v>
      </c>
      <c r="D175" s="40" t="s">
        <v>19</v>
      </c>
      <c r="E175" s="48" t="s">
        <v>1431</v>
      </c>
      <c r="F175" s="48" t="s">
        <v>406</v>
      </c>
      <c r="G175" s="48"/>
      <c r="H175" s="42" t="str">
        <f>IF(D175="",IF(F175="","","PK"),LOOKUP(D175,DataTypes!A:A,DataTypes!B:B))</f>
        <v>VARCHAR(128)</v>
      </c>
      <c r="I175" s="43" t="s">
        <v>950</v>
      </c>
      <c r="J175" s="43"/>
      <c r="K175" s="43" t="s">
        <v>1467</v>
      </c>
      <c r="L175" s="43"/>
      <c r="M175" s="44" t="str">
        <f>IF(C175="NOSQL","",LOOKUP(E175,'#2a_#2b_DROP_TABLE'!D:D,'#2a_#2b_DROP_TABLE'!G:G)&amp;IF(H175="PK","PK",IF(F175="","CREATE","")))</f>
        <v/>
      </c>
      <c r="N175" s="45" t="str">
        <f t="shared" si="8"/>
        <v/>
      </c>
      <c r="O175" s="45" t="str">
        <f t="shared" si="9"/>
        <v/>
      </c>
      <c r="P175" s="45" t="str">
        <f t="shared" si="10"/>
        <v/>
      </c>
    </row>
    <row r="176" spans="1:16" ht="16">
      <c r="A176" s="40"/>
      <c r="B176" s="66" t="str">
        <f>IF(OR(H176="",H176="PK"),"Catch All",LOOKUP(E176,'#2a_#2b_DROP_TABLE'!D:D,'#2a_#2b_DROP_TABLE'!A:A))</f>
        <v>hummingbird</v>
      </c>
      <c r="C176" s="40" t="s">
        <v>311</v>
      </c>
      <c r="D176" s="40" t="s">
        <v>19</v>
      </c>
      <c r="E176" s="48" t="s">
        <v>1431</v>
      </c>
      <c r="F176" s="48" t="s">
        <v>189</v>
      </c>
      <c r="G176" s="48"/>
      <c r="H176" s="42" t="str">
        <f>IF(D176="",IF(F176="","","PK"),LOOKUP(D176,DataTypes!A:A,DataTypes!B:B))</f>
        <v>VARCHAR(128)</v>
      </c>
      <c r="I176" s="43" t="s">
        <v>950</v>
      </c>
      <c r="J176" s="43"/>
      <c r="K176" s="43" t="s">
        <v>1468</v>
      </c>
      <c r="L176" s="43"/>
      <c r="M176" s="44" t="str">
        <f>IF(C176="NOSQL","",LOOKUP(E176,'#2a_#2b_DROP_TABLE'!D:D,'#2a_#2b_DROP_TABLE'!G:G)&amp;IF(H176="PK","PK",IF(F176="","CREATE","")))</f>
        <v/>
      </c>
      <c r="N176" s="45" t="str">
        <f t="shared" si="8"/>
        <v/>
      </c>
      <c r="O176" s="45" t="str">
        <f t="shared" si="9"/>
        <v/>
      </c>
      <c r="P176" s="45" t="str">
        <f t="shared" si="10"/>
        <v/>
      </c>
    </row>
    <row r="177" spans="1:16" ht="16">
      <c r="A177" s="40"/>
      <c r="B177" s="66" t="str">
        <f>IF(OR(H177="",H177="PK"),"Catch All",LOOKUP(E177,'#2a_#2b_DROP_TABLE'!D:D,'#2a_#2b_DROP_TABLE'!A:A))</f>
        <v>hummingbird</v>
      </c>
      <c r="C177" s="40" t="s">
        <v>311</v>
      </c>
      <c r="D177" s="40" t="s">
        <v>34</v>
      </c>
      <c r="E177" s="48" t="s">
        <v>1431</v>
      </c>
      <c r="F177" s="48" t="s">
        <v>1527</v>
      </c>
      <c r="G177" s="48"/>
      <c r="H177" s="42" t="str">
        <f>IF(D177="",IF(F177="","","PK"),LOOKUP(D177,DataTypes!A:A,DataTypes!B:B))</f>
        <v>VARCHAR(8)</v>
      </c>
      <c r="I177" s="43" t="s">
        <v>950</v>
      </c>
      <c r="J177" s="43"/>
      <c r="K177" s="43" t="s">
        <v>1528</v>
      </c>
      <c r="L177" s="43" t="s">
        <v>1509</v>
      </c>
      <c r="M177" s="44" t="str">
        <f>IF(C177="NOSQL","",LOOKUP(E177,'#2a_#2b_DROP_TABLE'!D:D,'#2a_#2b_DROP_TABLE'!G:G)&amp;IF(H177="PK","PK",IF(F177="","CREATE","")))</f>
        <v/>
      </c>
      <c r="N177" s="45" t="str">
        <f t="shared" si="8"/>
        <v/>
      </c>
      <c r="O177" s="45" t="str">
        <f t="shared" si="9"/>
        <v/>
      </c>
      <c r="P177" s="45" t="str">
        <f t="shared" si="10"/>
        <v/>
      </c>
    </row>
    <row r="178" spans="1:16" ht="16">
      <c r="A178" s="40"/>
      <c r="B178" s="66" t="str">
        <f>IF(OR(H178="",H178="PK"),"Catch All",LOOKUP(E178,'#2a_#2b_DROP_TABLE'!D:D,'#2a_#2b_DROP_TABLE'!A:A))</f>
        <v>hummingbird</v>
      </c>
      <c r="C178" s="40" t="s">
        <v>311</v>
      </c>
      <c r="D178" s="40" t="s">
        <v>31</v>
      </c>
      <c r="E178" s="48" t="s">
        <v>1431</v>
      </c>
      <c r="F178" s="48" t="s">
        <v>178</v>
      </c>
      <c r="G178" s="48"/>
      <c r="H178" s="42" t="str">
        <f>IF(D178="",IF(F178="","","PK"),LOOKUP(D178,DataTypes!A:A,DataTypes!B:B))</f>
        <v>VARCHAR(1)</v>
      </c>
      <c r="I178" s="43" t="s">
        <v>950</v>
      </c>
      <c r="J178" s="43"/>
      <c r="K178" s="43" t="s">
        <v>179</v>
      </c>
      <c r="L178" s="43" t="s">
        <v>208</v>
      </c>
      <c r="M178" s="44" t="str">
        <f>IF(C178="NOSQL","",LOOKUP(E178,'#2a_#2b_DROP_TABLE'!D:D,'#2a_#2b_DROP_TABLE'!G:G)&amp;IF(H178="PK","PK",IF(F178="","CREATE","")))</f>
        <v/>
      </c>
      <c r="N178" s="45" t="str">
        <f t="shared" si="8"/>
        <v/>
      </c>
      <c r="O178" s="45" t="str">
        <f t="shared" si="9"/>
        <v/>
      </c>
      <c r="P178" s="45" t="str">
        <f t="shared" si="10"/>
        <v/>
      </c>
    </row>
    <row r="179" spans="1:16" ht="16">
      <c r="A179" s="40"/>
      <c r="B179" s="66" t="str">
        <f>IF(OR(H179="",H179="PK"),"Catch All",LOOKUP(E179,'#2a_#2b_DROP_TABLE'!D:D,'#2a_#2b_DROP_TABLE'!A:A))</f>
        <v>hummingbird</v>
      </c>
      <c r="C179" s="40" t="s">
        <v>311</v>
      </c>
      <c r="D179" s="40" t="s">
        <v>63</v>
      </c>
      <c r="E179" s="48" t="s">
        <v>1431</v>
      </c>
      <c r="F179" s="48" t="s">
        <v>209</v>
      </c>
      <c r="G179" s="48"/>
      <c r="H179" s="42" t="str">
        <f>IF(D179="",IF(F179="","","PK"),LOOKUP(D179,DataTypes!A:A,DataTypes!B:B))</f>
        <v>VARCHAR(256)</v>
      </c>
      <c r="I179" s="43" t="s">
        <v>950</v>
      </c>
      <c r="J179" s="43"/>
      <c r="K179" s="43" t="s">
        <v>210</v>
      </c>
      <c r="L179" s="43"/>
      <c r="M179" s="44" t="str">
        <f>IF(C179="NOSQL","",LOOKUP(E179,'#2a_#2b_DROP_TABLE'!D:D,'#2a_#2b_DROP_TABLE'!G:G)&amp;IF(H179="PK","PK",IF(F179="","CREATE","")))</f>
        <v/>
      </c>
      <c r="N179" s="45" t="str">
        <f t="shared" si="8"/>
        <v/>
      </c>
      <c r="O179" s="45" t="str">
        <f t="shared" si="9"/>
        <v/>
      </c>
      <c r="P179" s="45" t="str">
        <f t="shared" si="10"/>
        <v/>
      </c>
    </row>
    <row r="180" spans="1:16" ht="16">
      <c r="A180" s="40" t="s">
        <v>1562</v>
      </c>
      <c r="B180" s="66" t="str">
        <f>IF(OR(H180="",H180="PK"),"Catch All",LOOKUP(E180,'#2a_#2b_DROP_TABLE'!D:D,'#2a_#2b_DROP_TABLE'!A:A))</f>
        <v>hummingbird</v>
      </c>
      <c r="C180" s="40" t="s">
        <v>311</v>
      </c>
      <c r="D180" s="40" t="s">
        <v>31</v>
      </c>
      <c r="E180" s="48" t="s">
        <v>1431</v>
      </c>
      <c r="F180" s="48" t="s">
        <v>1715</v>
      </c>
      <c r="G180" s="48"/>
      <c r="H180" s="42" t="str">
        <f>IF(D180="",IF(F180="","","PK"),LOOKUP(D180,DataTypes!A:A,DataTypes!B:B))</f>
        <v>VARCHAR(1)</v>
      </c>
      <c r="I180" s="43" t="s">
        <v>950</v>
      </c>
      <c r="J180" s="43"/>
      <c r="K180" s="43" t="s">
        <v>1716</v>
      </c>
      <c r="L180" s="43" t="s">
        <v>1717</v>
      </c>
      <c r="M180" s="44" t="str">
        <f>IF(C180="NOSQL","",LOOKUP(E180,'#2a_#2b_DROP_TABLE'!D:D,'#2a_#2b_DROP_TABLE'!G:G)&amp;IF(H180="PK","PK",IF(F180="","CREATE","")))</f>
        <v/>
      </c>
      <c r="N180" s="45" t="str">
        <f t="shared" si="8"/>
        <v/>
      </c>
      <c r="O180" s="45" t="str">
        <f t="shared" si="9"/>
        <v/>
      </c>
      <c r="P180" s="45" t="str">
        <f t="shared" si="10"/>
        <v/>
      </c>
    </row>
    <row r="181" spans="1:16" ht="16">
      <c r="A181" s="40" t="s">
        <v>1562</v>
      </c>
      <c r="B181" s="66" t="str">
        <f>IF(OR(H181="",H181="PK"),"Catch All",LOOKUP(E181,'#2a_#2b_DROP_TABLE'!D:D,'#2a_#2b_DROP_TABLE'!A:A))</f>
        <v>hummingbird</v>
      </c>
      <c r="C181" s="40" t="s">
        <v>311</v>
      </c>
      <c r="D181" s="40" t="s">
        <v>295</v>
      </c>
      <c r="E181" s="48" t="s">
        <v>1431</v>
      </c>
      <c r="F181" s="48" t="s">
        <v>1714</v>
      </c>
      <c r="G181" s="48"/>
      <c r="H181" s="42" t="str">
        <f>IF(D181="",IF(F181="","","PK"),LOOKUP(D181,DataTypes!A:A,DataTypes!B:B))</f>
        <v>VARCHAR(64)</v>
      </c>
      <c r="I181" s="43" t="s">
        <v>1539</v>
      </c>
      <c r="J181" s="43"/>
      <c r="K181" s="43" t="s">
        <v>1718</v>
      </c>
      <c r="L181" s="43"/>
      <c r="M181" s="44" t="str">
        <f>IF(C181="NOSQL","",LOOKUP(E181,'#2a_#2b_DROP_TABLE'!D:D,'#2a_#2b_DROP_TABLE'!G:G)&amp;IF(H181="PK","PK",IF(F181="","CREATE","")))</f>
        <v/>
      </c>
      <c r="N181" s="45" t="str">
        <f t="shared" si="8"/>
        <v/>
      </c>
      <c r="O181" s="45" t="str">
        <f t="shared" si="9"/>
        <v/>
      </c>
      <c r="P181" s="45" t="str">
        <f t="shared" si="10"/>
        <v/>
      </c>
    </row>
    <row r="182" spans="1:16" ht="16">
      <c r="A182" s="40"/>
      <c r="B182" s="66" t="str">
        <f>IF(OR(H182="",H182="PK"),"Catch All",LOOKUP(E182,'#2a_#2b_DROP_TABLE'!D:D,'#2a_#2b_DROP_TABLE'!A:A))</f>
        <v>hummingbird</v>
      </c>
      <c r="C182" s="40" t="s">
        <v>311</v>
      </c>
      <c r="D182" s="40" t="s">
        <v>31</v>
      </c>
      <c r="E182" s="48" t="s">
        <v>1431</v>
      </c>
      <c r="F182" s="48" t="s">
        <v>214</v>
      </c>
      <c r="G182" s="48"/>
      <c r="H182" s="42" t="str">
        <f>IF(D182="",IF(F182="","","PK"),LOOKUP(D182,DataTypes!A:A,DataTypes!B:B))</f>
        <v>VARCHAR(1)</v>
      </c>
      <c r="I182" s="43" t="s">
        <v>1539</v>
      </c>
      <c r="J182" s="43"/>
      <c r="K182" s="43" t="s">
        <v>1542</v>
      </c>
      <c r="L182" s="43" t="s">
        <v>1543</v>
      </c>
      <c r="M182" s="44" t="str">
        <f>IF(C182="NOSQL","",LOOKUP(E182,'#2a_#2b_DROP_TABLE'!D:D,'#2a_#2b_DROP_TABLE'!G:G)&amp;IF(H182="PK","PK",IF(F182="","CREATE","")))</f>
        <v/>
      </c>
      <c r="N182" s="45" t="str">
        <f t="shared" si="8"/>
        <v/>
      </c>
      <c r="O182" s="45" t="str">
        <f t="shared" si="9"/>
        <v/>
      </c>
      <c r="P182" s="45" t="str">
        <f t="shared" si="10"/>
        <v/>
      </c>
    </row>
    <row r="183" spans="1:16" ht="16">
      <c r="A183" s="40"/>
      <c r="B183" s="66" t="str">
        <f>IF(OR(H183="",H183="PK"),"Catch All",LOOKUP(E183,'#2a_#2b_DROP_TABLE'!D:D,'#2a_#2b_DROP_TABLE'!A:A))</f>
        <v>hummingbird</v>
      </c>
      <c r="C183" s="40" t="s">
        <v>311</v>
      </c>
      <c r="D183" s="40" t="s">
        <v>19</v>
      </c>
      <c r="E183" s="48" t="s">
        <v>1431</v>
      </c>
      <c r="F183" s="48" t="s">
        <v>524</v>
      </c>
      <c r="G183" s="48"/>
      <c r="H183" s="42" t="str">
        <f>IF(D183="",IF(F183="","","PK"),LOOKUP(D183,DataTypes!A:A,DataTypes!B:B))</f>
        <v>VARCHAR(128)</v>
      </c>
      <c r="I183" s="43" t="s">
        <v>1539</v>
      </c>
      <c r="J183" s="43"/>
      <c r="K183" s="43" t="s">
        <v>1576</v>
      </c>
      <c r="L183" s="43"/>
      <c r="M183" s="44" t="str">
        <f>IF(C183="NOSQL","",LOOKUP(E183,'#2a_#2b_DROP_TABLE'!D:D,'#2a_#2b_DROP_TABLE'!G:G)&amp;IF(H183="PK","PK",IF(F183="","CREATE","")))</f>
        <v/>
      </c>
      <c r="N183" s="45" t="str">
        <f t="shared" si="8"/>
        <v/>
      </c>
      <c r="O183" s="45" t="str">
        <f t="shared" si="9"/>
        <v/>
      </c>
      <c r="P183" s="45" t="str">
        <f t="shared" si="10"/>
        <v/>
      </c>
    </row>
    <row r="184" spans="1:16" ht="16">
      <c r="A184" s="40"/>
      <c r="B184" s="66" t="str">
        <f>IF(OR(H184="",H184="PK"),"Catch All",LOOKUP(E184,'#2a_#2b_DROP_TABLE'!D:D,'#2a_#2b_DROP_TABLE'!A:A))</f>
        <v>hummingbird</v>
      </c>
      <c r="C184" s="40" t="s">
        <v>311</v>
      </c>
      <c r="D184" s="40" t="s">
        <v>19</v>
      </c>
      <c r="E184" s="48" t="s">
        <v>1431</v>
      </c>
      <c r="F184" s="48" t="s">
        <v>596</v>
      </c>
      <c r="G184" s="48"/>
      <c r="H184" s="42" t="str">
        <f>IF(D184="",IF(F184="","","PK"),LOOKUP(D184,DataTypes!A:A,DataTypes!B:B))</f>
        <v>VARCHAR(128)</v>
      </c>
      <c r="I184" s="43" t="s">
        <v>1539</v>
      </c>
      <c r="J184" s="43"/>
      <c r="K184" s="43" t="s">
        <v>1577</v>
      </c>
      <c r="L184" s="43"/>
      <c r="M184" s="44" t="str">
        <f>IF(C184="NOSQL","",LOOKUP(E184,'#2a_#2b_DROP_TABLE'!D:D,'#2a_#2b_DROP_TABLE'!G:G)&amp;IF(H184="PK","PK",IF(F184="","CREATE","")))</f>
        <v/>
      </c>
      <c r="N184" s="45" t="str">
        <f t="shared" si="8"/>
        <v/>
      </c>
      <c r="O184" s="45" t="str">
        <f t="shared" si="9"/>
        <v/>
      </c>
      <c r="P184" s="45" t="str">
        <f t="shared" si="10"/>
        <v/>
      </c>
    </row>
    <row r="185" spans="1:16" ht="16">
      <c r="A185" s="40"/>
      <c r="B185" s="66" t="str">
        <f>IF(OR(H185="",H185="PK"),"Catch All",LOOKUP(E185,'#2a_#2b_DROP_TABLE'!D:D,'#2a_#2b_DROP_TABLE'!A:A))</f>
        <v>hummingbird</v>
      </c>
      <c r="C185" s="40" t="s">
        <v>311</v>
      </c>
      <c r="D185" s="40" t="s">
        <v>29</v>
      </c>
      <c r="E185" s="48" t="s">
        <v>1431</v>
      </c>
      <c r="F185" s="48" t="s">
        <v>204</v>
      </c>
      <c r="G185" s="48"/>
      <c r="H185" s="42" t="str">
        <f>IF(D185="",IF(F185="","","PK"),LOOKUP(D185,DataTypes!A:A,DataTypes!B:B))</f>
        <v>DATE</v>
      </c>
      <c r="I185" s="43" t="s">
        <v>1539</v>
      </c>
      <c r="J185" s="43"/>
      <c r="K185" s="43" t="s">
        <v>1578</v>
      </c>
      <c r="L185" s="43"/>
      <c r="M185" s="44" t="str">
        <f>IF(C185="NOSQL","",LOOKUP(E185,'#2a_#2b_DROP_TABLE'!D:D,'#2a_#2b_DROP_TABLE'!G:G)&amp;IF(H185="PK","PK",IF(F185="","CREATE","")))</f>
        <v/>
      </c>
      <c r="N185" s="45" t="str">
        <f t="shared" si="8"/>
        <v/>
      </c>
      <c r="O185" s="45" t="str">
        <f t="shared" si="9"/>
        <v/>
      </c>
      <c r="P185" s="45" t="str">
        <f t="shared" si="10"/>
        <v/>
      </c>
    </row>
    <row r="186" spans="1:16" ht="16">
      <c r="A186" s="40"/>
      <c r="B186" s="66" t="str">
        <f>IF(OR(H186="",H186="PK"),"Catch All",LOOKUP(E186,'#2a_#2b_DROP_TABLE'!D:D,'#2a_#2b_DROP_TABLE'!A:A))</f>
        <v>hummingbird</v>
      </c>
      <c r="C186" s="40" t="s">
        <v>311</v>
      </c>
      <c r="D186" s="40" t="s">
        <v>29</v>
      </c>
      <c r="E186" s="48" t="s">
        <v>1431</v>
      </c>
      <c r="F186" s="48" t="s">
        <v>594</v>
      </c>
      <c r="G186" s="48"/>
      <c r="H186" s="42" t="str">
        <f>IF(D186="",IF(F186="","","PK"),LOOKUP(D186,DataTypes!A:A,DataTypes!B:B))</f>
        <v>DATE</v>
      </c>
      <c r="I186" s="43" t="s">
        <v>1539</v>
      </c>
      <c r="J186" s="43"/>
      <c r="K186" s="43" t="s">
        <v>1579</v>
      </c>
      <c r="L186" s="43"/>
      <c r="M186" s="44" t="str">
        <f>IF(C186="NOSQL","",LOOKUP(E186,'#2a_#2b_DROP_TABLE'!D:D,'#2a_#2b_DROP_TABLE'!G:G)&amp;IF(H186="PK","PK",IF(F186="","CREATE","")))</f>
        <v/>
      </c>
      <c r="N186" s="45" t="str">
        <f t="shared" si="8"/>
        <v/>
      </c>
      <c r="O186" s="45" t="str">
        <f t="shared" si="9"/>
        <v/>
      </c>
      <c r="P186" s="45" t="str">
        <f t="shared" si="10"/>
        <v/>
      </c>
    </row>
    <row r="187" spans="1:16" ht="16">
      <c r="A187" s="40"/>
      <c r="B187" s="66" t="str">
        <f>IF(OR(H187="",H187="PK"),"Catch All",LOOKUP(E187,'#2a_#2b_DROP_TABLE'!D:D,'#2a_#2b_DROP_TABLE'!A:A))</f>
        <v>hummingbird</v>
      </c>
      <c r="C187" s="40" t="s">
        <v>311</v>
      </c>
      <c r="D187" s="40" t="s">
        <v>19</v>
      </c>
      <c r="E187" s="48" t="s">
        <v>1431</v>
      </c>
      <c r="F187" s="48" t="s">
        <v>1540</v>
      </c>
      <c r="G187" s="48"/>
      <c r="H187" s="42" t="str">
        <f>IF(D187="",IF(F187="","","PK"),LOOKUP(D187,DataTypes!A:A,DataTypes!B:B))</f>
        <v>VARCHAR(128)</v>
      </c>
      <c r="I187" s="43" t="s">
        <v>1539</v>
      </c>
      <c r="J187" s="43"/>
      <c r="K187" s="43" t="s">
        <v>1580</v>
      </c>
      <c r="L187" s="43"/>
      <c r="M187" s="44" t="str">
        <f>IF(C187="NOSQL","",LOOKUP(E187,'#2a_#2b_DROP_TABLE'!D:D,'#2a_#2b_DROP_TABLE'!G:G)&amp;IF(H187="PK","PK",IF(F187="","CREATE","")))</f>
        <v/>
      </c>
      <c r="N187" s="45" t="str">
        <f t="shared" si="8"/>
        <v/>
      </c>
      <c r="O187" s="45" t="str">
        <f t="shared" si="9"/>
        <v/>
      </c>
      <c r="P187" s="45" t="str">
        <f t="shared" si="10"/>
        <v/>
      </c>
    </row>
    <row r="188" spans="1:16" ht="16">
      <c r="A188" s="40"/>
      <c r="B188" s="66" t="str">
        <f>IF(OR(H188="",H188="PK"),"Catch All",LOOKUP(E188,'#2a_#2b_DROP_TABLE'!D:D,'#2a_#2b_DROP_TABLE'!A:A))</f>
        <v>hummingbird</v>
      </c>
      <c r="C188" s="40" t="s">
        <v>311</v>
      </c>
      <c r="D188" s="40" t="s">
        <v>63</v>
      </c>
      <c r="E188" s="48" t="s">
        <v>1431</v>
      </c>
      <c r="F188" s="48" t="s">
        <v>182</v>
      </c>
      <c r="G188" s="48"/>
      <c r="H188" s="42" t="str">
        <f>IF(D188="",IF(F188="","","PK"),LOOKUP(D188,DataTypes!A:A,DataTypes!B:B))</f>
        <v>VARCHAR(256)</v>
      </c>
      <c r="I188" s="43" t="s">
        <v>1539</v>
      </c>
      <c r="J188" s="43"/>
      <c r="K188" s="43" t="s">
        <v>1581</v>
      </c>
      <c r="L188" s="43"/>
      <c r="M188" s="44" t="str">
        <f>IF(C188="NOSQL","",LOOKUP(E188,'#2a_#2b_DROP_TABLE'!D:D,'#2a_#2b_DROP_TABLE'!G:G)&amp;IF(H188="PK","PK",IF(F188="","CREATE","")))</f>
        <v/>
      </c>
      <c r="N188" s="45" t="str">
        <f t="shared" si="8"/>
        <v/>
      </c>
      <c r="O188" s="45" t="str">
        <f t="shared" si="9"/>
        <v/>
      </c>
      <c r="P188" s="45" t="str">
        <f t="shared" si="10"/>
        <v/>
      </c>
    </row>
    <row r="189" spans="1:16" ht="16">
      <c r="A189" s="40"/>
      <c r="B189" s="66" t="str">
        <f>IF(OR(H189="",H189="PK"),"Catch All",LOOKUP(E189,'#2a_#2b_DROP_TABLE'!D:D,'#2a_#2b_DROP_TABLE'!A:A))</f>
        <v>hummingbird</v>
      </c>
      <c r="C189" s="40" t="s">
        <v>311</v>
      </c>
      <c r="D189" s="40" t="s">
        <v>19</v>
      </c>
      <c r="E189" s="48" t="s">
        <v>1431</v>
      </c>
      <c r="F189" s="48" t="s">
        <v>189</v>
      </c>
      <c r="G189" s="48"/>
      <c r="H189" s="42" t="str">
        <f>IF(D189="",IF(F189="","","PK"),LOOKUP(D189,DataTypes!A:A,DataTypes!B:B))</f>
        <v>VARCHAR(128)</v>
      </c>
      <c r="I189" s="43" t="s">
        <v>1539</v>
      </c>
      <c r="J189" s="43"/>
      <c r="K189" s="43" t="s">
        <v>1582</v>
      </c>
      <c r="L189" s="43"/>
      <c r="M189" s="44" t="str">
        <f>IF(C189="NOSQL","",LOOKUP(E189,'#2a_#2b_DROP_TABLE'!D:D,'#2a_#2b_DROP_TABLE'!G:G)&amp;IF(H189="PK","PK",IF(F189="","CREATE","")))</f>
        <v/>
      </c>
      <c r="N189" s="45" t="str">
        <f t="shared" si="8"/>
        <v/>
      </c>
      <c r="O189" s="45" t="str">
        <f t="shared" si="9"/>
        <v/>
      </c>
      <c r="P189" s="45" t="str">
        <f t="shared" si="10"/>
        <v/>
      </c>
    </row>
    <row r="190" spans="1:16" ht="16">
      <c r="A190" s="40" t="s">
        <v>1562</v>
      </c>
      <c r="B190" s="66" t="str">
        <f>IF(OR(H190="",H190="PK"),"Catch All",LOOKUP(E190,'#2a_#2b_DROP_TABLE'!D:D,'#2a_#2b_DROP_TABLE'!A:A))</f>
        <v>hummingbird</v>
      </c>
      <c r="C190" s="40" t="s">
        <v>311</v>
      </c>
      <c r="D190" s="40" t="s">
        <v>31</v>
      </c>
      <c r="E190" s="48" t="s">
        <v>1431</v>
      </c>
      <c r="F190" s="48" t="s">
        <v>1715</v>
      </c>
      <c r="G190" s="48"/>
      <c r="H190" s="42" t="str">
        <f>IF(D190="",IF(F190="","","PK"),LOOKUP(D190,DataTypes!A:A,DataTypes!B:B))</f>
        <v>VARCHAR(1)</v>
      </c>
      <c r="I190" s="43" t="s">
        <v>1539</v>
      </c>
      <c r="J190" s="43"/>
      <c r="K190" s="43" t="s">
        <v>1716</v>
      </c>
      <c r="L190" s="43" t="s">
        <v>1717</v>
      </c>
      <c r="M190" s="44" t="str">
        <f>IF(C190="NOSQL","",LOOKUP(E190,'#2a_#2b_DROP_TABLE'!D:D,'#2a_#2b_DROP_TABLE'!G:G)&amp;IF(H190="PK","PK",IF(F190="","CREATE","")))</f>
        <v/>
      </c>
      <c r="N190" s="45" t="str">
        <f t="shared" si="8"/>
        <v/>
      </c>
      <c r="O190" s="45" t="str">
        <f t="shared" si="9"/>
        <v/>
      </c>
      <c r="P190" s="45" t="str">
        <f t="shared" si="10"/>
        <v/>
      </c>
    </row>
    <row r="191" spans="1:16" ht="16">
      <c r="A191" s="40" t="s">
        <v>1562</v>
      </c>
      <c r="B191" s="66" t="str">
        <f>IF(OR(H191="",H191="PK"),"Catch All",LOOKUP(E191,'#2a_#2b_DROP_TABLE'!D:D,'#2a_#2b_DROP_TABLE'!A:A))</f>
        <v>hummingbird</v>
      </c>
      <c r="C191" s="40" t="s">
        <v>311</v>
      </c>
      <c r="D191" s="40" t="s">
        <v>295</v>
      </c>
      <c r="E191" s="48" t="s">
        <v>1431</v>
      </c>
      <c r="F191" s="48" t="s">
        <v>1714</v>
      </c>
      <c r="G191" s="48"/>
      <c r="H191" s="42" t="str">
        <f>IF(D191="",IF(F191="","","PK"),LOOKUP(D191,DataTypes!A:A,DataTypes!B:B))</f>
        <v>VARCHAR(64)</v>
      </c>
      <c r="I191" s="43" t="s">
        <v>1436</v>
      </c>
      <c r="J191" s="43"/>
      <c r="K191" s="43" t="s">
        <v>1718</v>
      </c>
      <c r="L191" s="43"/>
      <c r="M191" s="44" t="str">
        <f>IF(C191="NOSQL","",LOOKUP(E191,'#2a_#2b_DROP_TABLE'!D:D,'#2a_#2b_DROP_TABLE'!G:G)&amp;IF(H191="PK","PK",IF(F191="","CREATE","")))</f>
        <v/>
      </c>
      <c r="N191" s="45" t="str">
        <f t="shared" si="8"/>
        <v/>
      </c>
      <c r="O191" s="45" t="str">
        <f t="shared" si="9"/>
        <v/>
      </c>
      <c r="P191" s="45" t="str">
        <f t="shared" si="10"/>
        <v/>
      </c>
    </row>
    <row r="192" spans="1:16" ht="16">
      <c r="A192" s="40"/>
      <c r="B192" s="66" t="str">
        <f>IF(OR(H192="",H192="PK"),"Catch All",LOOKUP(E192,'#2a_#2b_DROP_TABLE'!D:D,'#2a_#2b_DROP_TABLE'!A:A))</f>
        <v>hummingbird</v>
      </c>
      <c r="C192" s="40" t="s">
        <v>311</v>
      </c>
      <c r="D192" s="40" t="s">
        <v>19</v>
      </c>
      <c r="E192" s="48" t="s">
        <v>1431</v>
      </c>
      <c r="F192" s="48" t="s">
        <v>131</v>
      </c>
      <c r="G192" s="48"/>
      <c r="H192" s="42" t="str">
        <f>IF(D192="",IF(F192="","","PK"),LOOKUP(D192,DataTypes!A:A,DataTypes!B:B))</f>
        <v>VARCHAR(128)</v>
      </c>
      <c r="I192" s="43" t="s">
        <v>1436</v>
      </c>
      <c r="J192" s="43"/>
      <c r="K192" s="43" t="s">
        <v>138</v>
      </c>
      <c r="L192" s="43"/>
      <c r="M192" s="44" t="str">
        <f>IF(C192="NOSQL","",LOOKUP(E192,'#2a_#2b_DROP_TABLE'!D:D,'#2a_#2b_DROP_TABLE'!G:G)&amp;IF(H192="PK","PK",IF(F192="","CREATE","")))</f>
        <v/>
      </c>
      <c r="N192" s="45" t="str">
        <f t="shared" si="8"/>
        <v/>
      </c>
      <c r="O192" s="45" t="str">
        <f t="shared" si="9"/>
        <v/>
      </c>
      <c r="P192" s="45" t="str">
        <f t="shared" si="10"/>
        <v/>
      </c>
    </row>
    <row r="193" spans="1:16" ht="16">
      <c r="A193" s="40"/>
      <c r="B193" s="66" t="str">
        <f>IF(OR(H193="",H193="PK"),"Catch All",LOOKUP(E193,'#2a_#2b_DROP_TABLE'!D:D,'#2a_#2b_DROP_TABLE'!A:A))</f>
        <v>hummingbird</v>
      </c>
      <c r="C193" s="40" t="s">
        <v>311</v>
      </c>
      <c r="D193" s="40" t="s">
        <v>19</v>
      </c>
      <c r="E193" s="48" t="s">
        <v>1431</v>
      </c>
      <c r="F193" s="48" t="s">
        <v>139</v>
      </c>
      <c r="G193" s="48"/>
      <c r="H193" s="42" t="str">
        <f>IF(D193="",IF(F193="","","PK"),LOOKUP(D193,DataTypes!A:A,DataTypes!B:B))</f>
        <v>VARCHAR(128)</v>
      </c>
      <c r="I193" s="43" t="s">
        <v>1436</v>
      </c>
      <c r="J193" s="43"/>
      <c r="K193" s="43" t="s">
        <v>140</v>
      </c>
      <c r="L193" s="43"/>
      <c r="M193" s="44" t="str">
        <f>IF(C193="NOSQL","",LOOKUP(E193,'#2a_#2b_DROP_TABLE'!D:D,'#2a_#2b_DROP_TABLE'!G:G)&amp;IF(H193="PK","PK",IF(F193="","CREATE","")))</f>
        <v/>
      </c>
      <c r="N193" s="45" t="str">
        <f t="shared" si="8"/>
        <v/>
      </c>
      <c r="O193" s="45" t="str">
        <f t="shared" si="9"/>
        <v/>
      </c>
      <c r="P193" s="45" t="str">
        <f t="shared" si="10"/>
        <v/>
      </c>
    </row>
    <row r="194" spans="1:16" ht="16">
      <c r="A194" s="40"/>
      <c r="B194" s="66" t="str">
        <f>IF(OR(H194="",H194="PK"),"Catch All",LOOKUP(E194,'#2a_#2b_DROP_TABLE'!D:D,'#2a_#2b_DROP_TABLE'!A:A))</f>
        <v>hummingbird</v>
      </c>
      <c r="C194" s="40" t="s">
        <v>311</v>
      </c>
      <c r="D194" s="40" t="s">
        <v>49</v>
      </c>
      <c r="E194" s="48" t="s">
        <v>1431</v>
      </c>
      <c r="F194" s="48" t="s">
        <v>141</v>
      </c>
      <c r="G194" s="48"/>
      <c r="H194" s="42" t="str">
        <f>IF(D194="",IF(F194="","","PK"),LOOKUP(D194,DataTypes!A:A,DataTypes!B:B))</f>
        <v>TEXT</v>
      </c>
      <c r="I194" s="43" t="s">
        <v>1436</v>
      </c>
      <c r="J194" s="43"/>
      <c r="K194" s="43" t="s">
        <v>754</v>
      </c>
      <c r="L194" s="43"/>
      <c r="M194" s="44" t="str">
        <f>IF(C194="NOSQL","",LOOKUP(E194,'#2a_#2b_DROP_TABLE'!D:D,'#2a_#2b_DROP_TABLE'!G:G)&amp;IF(H194="PK","PK",IF(F194="","CREATE","")))</f>
        <v/>
      </c>
      <c r="N194" s="45" t="str">
        <f t="shared" si="8"/>
        <v/>
      </c>
      <c r="O194" s="45" t="str">
        <f t="shared" si="9"/>
        <v/>
      </c>
      <c r="P194" s="45" t="str">
        <f t="shared" si="10"/>
        <v/>
      </c>
    </row>
    <row r="195" spans="1:16" ht="16">
      <c r="A195" s="40"/>
      <c r="B195" s="66" t="str">
        <f>IF(OR(H195="",H195="PK"),"Catch All",LOOKUP(E195,'#2a_#2b_DROP_TABLE'!D:D,'#2a_#2b_DROP_TABLE'!A:A))</f>
        <v>hummingbird</v>
      </c>
      <c r="C195" s="40" t="s">
        <v>311</v>
      </c>
      <c r="D195" s="40" t="s">
        <v>203</v>
      </c>
      <c r="E195" s="48" t="s">
        <v>1431</v>
      </c>
      <c r="F195" s="48" t="s">
        <v>142</v>
      </c>
      <c r="G195" s="48"/>
      <c r="H195" s="42" t="str">
        <f>IF(D195="",IF(F195="","","PK"),LOOKUP(D195,DataTypes!A:A,DataTypes!B:B))</f>
        <v>VARCHAR(6)</v>
      </c>
      <c r="I195" s="43" t="s">
        <v>1436</v>
      </c>
      <c r="J195" s="43"/>
      <c r="K195" s="43" t="s">
        <v>143</v>
      </c>
      <c r="L195" s="43"/>
      <c r="M195" s="44" t="str">
        <f>IF(C195="NOSQL","",LOOKUP(E195,'#2a_#2b_DROP_TABLE'!D:D,'#2a_#2b_DROP_TABLE'!G:G)&amp;IF(H195="PK","PK",IF(F195="","CREATE","")))</f>
        <v/>
      </c>
      <c r="N195" s="45" t="str">
        <f t="shared" ref="N195:N258" si="11">IF(C195="NOSQL","",IF(H195="PK","       PRIMARY KEY ("&amp;F195&amp;"))"&amp;IF(G195="Yes"," ROW_FORMAT=DYNAMIC","")&amp;" CHARSET UTF8;",IF(F195="","CREATE TABLE "&amp;"`"&amp;E195&amp;"` (","       `"&amp;F195&amp;"` "&amp;H195&amp;" "&amp;I195&amp;IF(J195="",""," "&amp;J195)&amp;" COMMENT '"&amp;K195&amp;IF(L195="",""," ["&amp;L195&amp;"]")&amp;"'"&amp;IF(E196=E195,",",");"))))</f>
        <v/>
      </c>
      <c r="O195" s="45" t="str">
        <f t="shared" ref="O195:O258" si="12">IF(OR(C195="NOSQL",M195="",M195="NA",M195="NACREATE",M195="NAPK"),"",IF(MID(M195,1,3)="Not","",IF(H195="PK",IF(M195="AuditedPK","       `rev` INT(11) NOT NULL, revtype TINYINT(4) DEFAULT NULL, ","       ")&amp;"PRIMARY KEY ("&amp;F195&amp;IF(M195="AuditedPK",", rev","")&amp;"))"&amp;IF(G195="Yes"," ROW_FORMAT=DYNAMIC","")&amp;" CHARSET UTF8;",IF(F195="","CREATE TABLE "&amp;"`"&amp;E195&amp;IF(M195="AuditedCREATE","_aud","")&amp;"` (","       `"&amp;F195&amp;"` "&amp;H195&amp;" "&amp;I195&amp;" COMMENT '"&amp;K195&amp;IF(L195="",""," ["&amp;L195&amp;"]")&amp;"'"&amp;IF(E196=E195,",",");")))))</f>
        <v/>
      </c>
      <c r="P195" s="45" t="str">
        <f t="shared" ref="P195:P258" si="13">IF(C195="NOSQL","",IF(M195="Audited","ALTER TABLE "&amp;E195&amp;"_aud MODIFY COLUMN "&amp;F195&amp;" "&amp;H195&amp;";",""))</f>
        <v/>
      </c>
    </row>
    <row r="196" spans="1:16" ht="16">
      <c r="A196" s="40"/>
      <c r="B196" s="66" t="str">
        <f>IF(OR(H196="",H196="PK"),"Catch All",LOOKUP(E196,'#2a_#2b_DROP_TABLE'!D:D,'#2a_#2b_DROP_TABLE'!A:A))</f>
        <v>hummingbird</v>
      </c>
      <c r="C196" s="40" t="s">
        <v>311</v>
      </c>
      <c r="D196" s="40" t="s">
        <v>203</v>
      </c>
      <c r="E196" s="48" t="s">
        <v>1431</v>
      </c>
      <c r="F196" s="48" t="s">
        <v>144</v>
      </c>
      <c r="G196" s="48"/>
      <c r="H196" s="42" t="str">
        <f>IF(D196="",IF(F196="","","PK"),LOOKUP(D196,DataTypes!A:A,DataTypes!B:B))</f>
        <v>VARCHAR(6)</v>
      </c>
      <c r="I196" s="43" t="s">
        <v>1436</v>
      </c>
      <c r="J196" s="43"/>
      <c r="K196" s="43" t="s">
        <v>145</v>
      </c>
      <c r="L196" s="43"/>
      <c r="M196" s="44" t="str">
        <f>IF(C196="NOSQL","",LOOKUP(E196,'#2a_#2b_DROP_TABLE'!D:D,'#2a_#2b_DROP_TABLE'!G:G)&amp;IF(H196="PK","PK",IF(F196="","CREATE","")))</f>
        <v/>
      </c>
      <c r="N196" s="45" t="str">
        <f t="shared" si="11"/>
        <v/>
      </c>
      <c r="O196" s="45" t="str">
        <f t="shared" si="12"/>
        <v/>
      </c>
      <c r="P196" s="45" t="str">
        <f t="shared" si="13"/>
        <v/>
      </c>
    </row>
    <row r="197" spans="1:16" ht="16">
      <c r="A197" s="40"/>
      <c r="B197" s="66" t="str">
        <f>IF(OR(H197="",H197="PK"),"Catch All",LOOKUP(E197,'#2a_#2b_DROP_TABLE'!D:D,'#2a_#2b_DROP_TABLE'!A:A))</f>
        <v>hummingbird</v>
      </c>
      <c r="C197" s="40" t="s">
        <v>311</v>
      </c>
      <c r="D197" s="40" t="s">
        <v>49</v>
      </c>
      <c r="E197" s="48" t="s">
        <v>1431</v>
      </c>
      <c r="F197" s="48" t="s">
        <v>146</v>
      </c>
      <c r="G197" s="48"/>
      <c r="H197" s="42" t="str">
        <f>IF(D197="",IF(F197="","","PK"),LOOKUP(D197,DataTypes!A:A,DataTypes!B:B))</f>
        <v>TEXT</v>
      </c>
      <c r="I197" s="43" t="s">
        <v>1436</v>
      </c>
      <c r="J197" s="43"/>
      <c r="K197" s="43" t="s">
        <v>147</v>
      </c>
      <c r="L197" s="43"/>
      <c r="M197" s="44" t="str">
        <f>IF(C197="NOSQL","",LOOKUP(E197,'#2a_#2b_DROP_TABLE'!D:D,'#2a_#2b_DROP_TABLE'!G:G)&amp;IF(H197="PK","PK",IF(F197="","CREATE","")))</f>
        <v/>
      </c>
      <c r="N197" s="45" t="str">
        <f t="shared" si="11"/>
        <v/>
      </c>
      <c r="O197" s="45" t="str">
        <f t="shared" si="12"/>
        <v/>
      </c>
      <c r="P197" s="45" t="str">
        <f t="shared" si="13"/>
        <v/>
      </c>
    </row>
    <row r="198" spans="1:16" ht="16">
      <c r="A198" s="40"/>
      <c r="B198" s="66" t="str">
        <f>IF(OR(H198="",H198="PK"),"Catch All",LOOKUP(E198,'#2a_#2b_DROP_TABLE'!D:D,'#2a_#2b_DROP_TABLE'!A:A))</f>
        <v>hummingbird</v>
      </c>
      <c r="C198" s="40" t="s">
        <v>311</v>
      </c>
      <c r="D198" s="40" t="s">
        <v>19</v>
      </c>
      <c r="E198" s="48" t="s">
        <v>1431</v>
      </c>
      <c r="F198" s="48" t="s">
        <v>1469</v>
      </c>
      <c r="G198" s="48"/>
      <c r="H198" s="42" t="str">
        <f>IF(D198="",IF(F198="","","PK"),LOOKUP(D198,DataTypes!A:A,DataTypes!B:B))</f>
        <v>VARCHAR(128)</v>
      </c>
      <c r="I198" s="43" t="s">
        <v>1436</v>
      </c>
      <c r="J198" s="43"/>
      <c r="K198" s="43" t="s">
        <v>1530</v>
      </c>
      <c r="L198" s="43"/>
      <c r="M198" s="44" t="str">
        <f>IF(C198="NOSQL","",LOOKUP(E198,'#2a_#2b_DROP_TABLE'!D:D,'#2a_#2b_DROP_TABLE'!G:G)&amp;IF(H198="PK","PK",IF(F198="","CREATE","")))</f>
        <v/>
      </c>
      <c r="N198" s="45" t="str">
        <f t="shared" si="11"/>
        <v/>
      </c>
      <c r="O198" s="45" t="str">
        <f t="shared" si="12"/>
        <v/>
      </c>
      <c r="P198" s="45" t="str">
        <f t="shared" si="13"/>
        <v/>
      </c>
    </row>
    <row r="199" spans="1:16" ht="16">
      <c r="A199" s="40"/>
      <c r="B199" s="66" t="str">
        <f>IF(OR(H199="",H199="PK"),"Catch All",LOOKUP(E199,'#2a_#2b_DROP_TABLE'!D:D,'#2a_#2b_DROP_TABLE'!A:A))</f>
        <v>hummingbird</v>
      </c>
      <c r="C199" s="40" t="s">
        <v>311</v>
      </c>
      <c r="D199" s="40" t="s">
        <v>111</v>
      </c>
      <c r="E199" s="48" t="s">
        <v>1431</v>
      </c>
      <c r="F199" s="48" t="s">
        <v>185</v>
      </c>
      <c r="G199" s="48"/>
      <c r="H199" s="42" t="str">
        <f>IF(D199="",IF(F199="","","PK"),LOOKUP(D199,DataTypes!A:A,DataTypes!B:B))</f>
        <v>VARCHAR(1024)</v>
      </c>
      <c r="I199" s="43" t="s">
        <v>1436</v>
      </c>
      <c r="J199" s="43"/>
      <c r="K199" s="43" t="s">
        <v>1531</v>
      </c>
      <c r="L199" s="43"/>
      <c r="M199" s="44" t="str">
        <f>IF(C199="NOSQL","",LOOKUP(E199,'#2a_#2b_DROP_TABLE'!D:D,'#2a_#2b_DROP_TABLE'!G:G)&amp;IF(H199="PK","PK",IF(F199="","CREATE","")))</f>
        <v/>
      </c>
      <c r="N199" s="45" t="str">
        <f t="shared" si="11"/>
        <v/>
      </c>
      <c r="O199" s="45" t="str">
        <f t="shared" si="12"/>
        <v/>
      </c>
      <c r="P199" s="45" t="str">
        <f t="shared" si="13"/>
        <v/>
      </c>
    </row>
    <row r="200" spans="1:16" ht="16">
      <c r="A200" s="40"/>
      <c r="B200" s="66" t="str">
        <f>IF(OR(H200="",H200="PK"),"Catch All",LOOKUP(E200,'#2a_#2b_DROP_TABLE'!D:D,'#2a_#2b_DROP_TABLE'!A:A))</f>
        <v>hummingbird</v>
      </c>
      <c r="C200" s="40" t="s">
        <v>311</v>
      </c>
      <c r="D200" s="40" t="s">
        <v>19</v>
      </c>
      <c r="E200" s="48" t="s">
        <v>1431</v>
      </c>
      <c r="F200" s="48" t="s">
        <v>187</v>
      </c>
      <c r="G200" s="48"/>
      <c r="H200" s="42" t="str">
        <f>IF(D200="",IF(F200="","","PK"),LOOKUP(D200,DataTypes!A:A,DataTypes!B:B))</f>
        <v>VARCHAR(128)</v>
      </c>
      <c r="I200" s="43" t="s">
        <v>1436</v>
      </c>
      <c r="J200" s="43"/>
      <c r="K200" s="43" t="s">
        <v>1532</v>
      </c>
      <c r="L200" s="43"/>
      <c r="M200" s="44" t="str">
        <f>IF(C200="NOSQL","",LOOKUP(E200,'#2a_#2b_DROP_TABLE'!D:D,'#2a_#2b_DROP_TABLE'!G:G)&amp;IF(H200="PK","PK",IF(F200="","CREATE","")))</f>
        <v/>
      </c>
      <c r="N200" s="45" t="str">
        <f t="shared" si="11"/>
        <v/>
      </c>
      <c r="O200" s="45" t="str">
        <f t="shared" si="12"/>
        <v/>
      </c>
      <c r="P200" s="45" t="str">
        <f t="shared" si="13"/>
        <v/>
      </c>
    </row>
    <row r="201" spans="1:16" ht="16">
      <c r="A201" s="40"/>
      <c r="B201" s="66" t="str">
        <f>IF(OR(H201="",H201="PK"),"Catch All",LOOKUP(E201,'#2a_#2b_DROP_TABLE'!D:D,'#2a_#2b_DROP_TABLE'!A:A))</f>
        <v>hummingbird</v>
      </c>
      <c r="C201" s="40" t="s">
        <v>311</v>
      </c>
      <c r="D201" s="40" t="s">
        <v>19</v>
      </c>
      <c r="E201" s="48" t="s">
        <v>1431</v>
      </c>
      <c r="F201" s="48" t="s">
        <v>406</v>
      </c>
      <c r="G201" s="48"/>
      <c r="H201" s="42" t="str">
        <f>IF(D201="",IF(F201="","","PK"),LOOKUP(D201,DataTypes!A:A,DataTypes!B:B))</f>
        <v>VARCHAR(128)</v>
      </c>
      <c r="I201" s="43" t="s">
        <v>1436</v>
      </c>
      <c r="J201" s="43"/>
      <c r="K201" s="43" t="s">
        <v>1533</v>
      </c>
      <c r="L201" s="43"/>
      <c r="M201" s="44" t="str">
        <f>IF(C201="NOSQL","",LOOKUP(E201,'#2a_#2b_DROP_TABLE'!D:D,'#2a_#2b_DROP_TABLE'!G:G)&amp;IF(H201="PK","PK",IF(F201="","CREATE","")))</f>
        <v/>
      </c>
      <c r="N201" s="45" t="str">
        <f t="shared" si="11"/>
        <v/>
      </c>
      <c r="O201" s="45" t="str">
        <f t="shared" si="12"/>
        <v/>
      </c>
      <c r="P201" s="45" t="str">
        <f t="shared" si="13"/>
        <v/>
      </c>
    </row>
    <row r="202" spans="1:16" ht="16">
      <c r="A202" s="40"/>
      <c r="B202" s="66" t="str">
        <f>IF(OR(H202="",H202="PK"),"Catch All",LOOKUP(E202,'#2a_#2b_DROP_TABLE'!D:D,'#2a_#2b_DROP_TABLE'!A:A))</f>
        <v>hummingbird</v>
      </c>
      <c r="C202" s="40" t="s">
        <v>311</v>
      </c>
      <c r="D202" s="40" t="s">
        <v>19</v>
      </c>
      <c r="E202" s="48" t="s">
        <v>1431</v>
      </c>
      <c r="F202" s="48" t="s">
        <v>189</v>
      </c>
      <c r="G202" s="48"/>
      <c r="H202" s="42" t="str">
        <f>IF(D202="",IF(F202="","","PK"),LOOKUP(D202,DataTypes!A:A,DataTypes!B:B))</f>
        <v>VARCHAR(128)</v>
      </c>
      <c r="I202" s="43" t="s">
        <v>1436</v>
      </c>
      <c r="J202" s="43"/>
      <c r="K202" s="43" t="s">
        <v>1534</v>
      </c>
      <c r="L202" s="43"/>
      <c r="M202" s="44" t="str">
        <f>IF(C202="NOSQL","",LOOKUP(E202,'#2a_#2b_DROP_TABLE'!D:D,'#2a_#2b_DROP_TABLE'!G:G)&amp;IF(H202="PK","PK",IF(F202="","CREATE","")))</f>
        <v/>
      </c>
      <c r="N202" s="45" t="str">
        <f t="shared" si="11"/>
        <v/>
      </c>
      <c r="O202" s="45" t="str">
        <f t="shared" si="12"/>
        <v/>
      </c>
      <c r="P202" s="45" t="str">
        <f t="shared" si="13"/>
        <v/>
      </c>
    </row>
    <row r="203" spans="1:16" ht="16">
      <c r="A203" s="40"/>
      <c r="B203" s="66" t="str">
        <f>IF(OR(H203="",H203="PK"),"Catch All",LOOKUP(E203,'#2a_#2b_DROP_TABLE'!D:D,'#2a_#2b_DROP_TABLE'!A:A))</f>
        <v>hummingbird</v>
      </c>
      <c r="C203" s="40" t="s">
        <v>311</v>
      </c>
      <c r="D203" s="40" t="s">
        <v>34</v>
      </c>
      <c r="E203" s="48" t="s">
        <v>1431</v>
      </c>
      <c r="F203" s="48" t="s">
        <v>36</v>
      </c>
      <c r="G203" s="48"/>
      <c r="H203" s="42" t="str">
        <f>IF(D203="",IF(F203="","","PK"),LOOKUP(D203,DataTypes!A:A,DataTypes!B:B))</f>
        <v>VARCHAR(8)</v>
      </c>
      <c r="I203" s="43" t="s">
        <v>1436</v>
      </c>
      <c r="J203" s="43"/>
      <c r="K203" s="43" t="s">
        <v>1535</v>
      </c>
      <c r="L203" s="43"/>
      <c r="M203" s="44" t="str">
        <f>IF(C203="NOSQL","",LOOKUP(E203,'#2a_#2b_DROP_TABLE'!D:D,'#2a_#2b_DROP_TABLE'!G:G)&amp;IF(H203="PK","PK",IF(F203="","CREATE","")))</f>
        <v/>
      </c>
      <c r="N203" s="45" t="str">
        <f t="shared" si="11"/>
        <v/>
      </c>
      <c r="O203" s="45" t="str">
        <f t="shared" si="12"/>
        <v/>
      </c>
      <c r="P203" s="45" t="str">
        <f t="shared" si="13"/>
        <v/>
      </c>
    </row>
    <row r="204" spans="1:16" ht="16">
      <c r="A204" s="40"/>
      <c r="B204" s="66" t="str">
        <f>IF(OR(H204="",H204="PK"),"Catch All",LOOKUP(E204,'#2a_#2b_DROP_TABLE'!D:D,'#2a_#2b_DROP_TABLE'!A:A))</f>
        <v>hummingbird</v>
      </c>
      <c r="C204" s="40" t="s">
        <v>311</v>
      </c>
      <c r="D204" s="40" t="s">
        <v>15</v>
      </c>
      <c r="E204" s="48" t="s">
        <v>1431</v>
      </c>
      <c r="F204" s="48" t="s">
        <v>1529</v>
      </c>
      <c r="G204" s="48"/>
      <c r="H204" s="42" t="str">
        <f>IF(D204="",IF(F204="","","PK"),LOOKUP(D204,DataTypes!A:A,DataTypes!B:B))</f>
        <v>VARCHAR(32)</v>
      </c>
      <c r="I204" s="43" t="s">
        <v>1436</v>
      </c>
      <c r="J204" s="43"/>
      <c r="K204" s="43" t="s">
        <v>1536</v>
      </c>
      <c r="L204" s="43"/>
      <c r="M204" s="44" t="str">
        <f>IF(C204="NOSQL","",LOOKUP(E204,'#2a_#2b_DROP_TABLE'!D:D,'#2a_#2b_DROP_TABLE'!G:G)&amp;IF(H204="PK","PK",IF(F204="","CREATE","")))</f>
        <v/>
      </c>
      <c r="N204" s="45" t="str">
        <f t="shared" si="11"/>
        <v/>
      </c>
      <c r="O204" s="45" t="str">
        <f t="shared" si="12"/>
        <v/>
      </c>
      <c r="P204" s="45" t="str">
        <f t="shared" si="13"/>
        <v/>
      </c>
    </row>
    <row r="205" spans="1:16" ht="16">
      <c r="A205" s="40"/>
      <c r="B205" s="66" t="str">
        <f>IF(OR(H205="",H205="PK"),"Catch All",LOOKUP(E205,'#2a_#2b_DROP_TABLE'!D:D,'#2a_#2b_DROP_TABLE'!A:A))</f>
        <v>hummingbird</v>
      </c>
      <c r="C205" s="40" t="s">
        <v>311</v>
      </c>
      <c r="D205" s="40" t="s">
        <v>19</v>
      </c>
      <c r="E205" s="48" t="s">
        <v>1431</v>
      </c>
      <c r="F205" s="48" t="s">
        <v>1470</v>
      </c>
      <c r="G205" s="48"/>
      <c r="H205" s="42" t="str">
        <f>IF(D205="",IF(F205="","","PK"),LOOKUP(D205,DataTypes!A:A,DataTypes!B:B))</f>
        <v>VARCHAR(128)</v>
      </c>
      <c r="I205" s="43" t="s">
        <v>1436</v>
      </c>
      <c r="J205" s="43"/>
      <c r="K205" s="43" t="s">
        <v>1537</v>
      </c>
      <c r="L205" s="43"/>
      <c r="M205" s="44" t="str">
        <f>IF(C205="NOSQL","",LOOKUP(E205,'#2a_#2b_DROP_TABLE'!D:D,'#2a_#2b_DROP_TABLE'!G:G)&amp;IF(H205="PK","PK",IF(F205="","CREATE","")))</f>
        <v/>
      </c>
      <c r="N205" s="45" t="str">
        <f t="shared" si="11"/>
        <v/>
      </c>
      <c r="O205" s="45" t="str">
        <f t="shared" si="12"/>
        <v/>
      </c>
      <c r="P205" s="45" t="str">
        <f t="shared" si="13"/>
        <v/>
      </c>
    </row>
    <row r="206" spans="1:16" ht="16">
      <c r="A206" s="40"/>
      <c r="B206" s="66" t="str">
        <f>IF(OR(H206="",H206="PK"),"Catch All",LOOKUP(E206,'#2a_#2b_DROP_TABLE'!D:D,'#2a_#2b_DROP_TABLE'!A:A))</f>
        <v>hummingbird</v>
      </c>
      <c r="C206" s="40" t="s">
        <v>311</v>
      </c>
      <c r="D206" s="40" t="s">
        <v>19</v>
      </c>
      <c r="E206" s="48" t="s">
        <v>1431</v>
      </c>
      <c r="F206" s="48" t="s">
        <v>1471</v>
      </c>
      <c r="G206" s="48"/>
      <c r="H206" s="42" t="str">
        <f>IF(D206="",IF(F206="","","PK"),LOOKUP(D206,DataTypes!A:A,DataTypes!B:B))</f>
        <v>VARCHAR(128)</v>
      </c>
      <c r="I206" s="43" t="s">
        <v>1436</v>
      </c>
      <c r="J206" s="43"/>
      <c r="K206" s="43" t="s">
        <v>1538</v>
      </c>
      <c r="L206" s="43"/>
      <c r="M206" s="44" t="str">
        <f>IF(C206="NOSQL","",LOOKUP(E206,'#2a_#2b_DROP_TABLE'!D:D,'#2a_#2b_DROP_TABLE'!G:G)&amp;IF(H206="PK","PK",IF(F206="","CREATE","")))</f>
        <v/>
      </c>
      <c r="N206" s="45" t="str">
        <f t="shared" si="11"/>
        <v/>
      </c>
      <c r="O206" s="45" t="str">
        <f t="shared" si="12"/>
        <v/>
      </c>
      <c r="P206" s="45" t="str">
        <f t="shared" si="13"/>
        <v/>
      </c>
    </row>
    <row r="207" spans="1:16" ht="16">
      <c r="A207" s="40" t="s">
        <v>1562</v>
      </c>
      <c r="B207" s="66" t="str">
        <f>IF(OR(H207="",H207="PK"),"Catch All",LOOKUP(E207,'#2a_#2b_DROP_TABLE'!D:D,'#2a_#2b_DROP_TABLE'!A:A))</f>
        <v>hummingbird</v>
      </c>
      <c r="C207" s="40" t="s">
        <v>311</v>
      </c>
      <c r="D207" s="40" t="s">
        <v>49</v>
      </c>
      <c r="E207" s="48" t="s">
        <v>1431</v>
      </c>
      <c r="F207" s="48" t="s">
        <v>1706</v>
      </c>
      <c r="G207" s="48"/>
      <c r="H207" s="42" t="str">
        <f>IF(D207="",IF(F207="","","PK"),LOOKUP(D207,DataTypes!A:A,DataTypes!B:B))</f>
        <v>TEXT</v>
      </c>
      <c r="I207" s="43" t="s">
        <v>1436</v>
      </c>
      <c r="J207" s="43"/>
      <c r="K207" s="43" t="s">
        <v>1707</v>
      </c>
      <c r="L207" s="43" t="s">
        <v>1708</v>
      </c>
      <c r="M207" s="44" t="str">
        <f>IF(C207="NOSQL","",LOOKUP(E207,'#2a_#2b_DROP_TABLE'!D:D,'#2a_#2b_DROP_TABLE'!G:G)&amp;IF(H207="PK","PK",IF(F207="","CREATE","")))</f>
        <v/>
      </c>
      <c r="N207" s="45" t="str">
        <f t="shared" si="11"/>
        <v/>
      </c>
      <c r="O207" s="45" t="str">
        <f t="shared" si="12"/>
        <v/>
      </c>
      <c r="P207" s="45" t="str">
        <f t="shared" si="13"/>
        <v/>
      </c>
    </row>
    <row r="208" spans="1:16" ht="16">
      <c r="A208" s="40" t="s">
        <v>1562</v>
      </c>
      <c r="B208" s="66" t="str">
        <f>IF(OR(H208="",H208="PK"),"Catch All",LOOKUP(E208,'#2a_#2b_DROP_TABLE'!D:D,'#2a_#2b_DROP_TABLE'!A:A))</f>
        <v>hummingbird</v>
      </c>
      <c r="C208" s="40" t="s">
        <v>311</v>
      </c>
      <c r="D208" s="40" t="s">
        <v>31</v>
      </c>
      <c r="E208" s="48" t="s">
        <v>1431</v>
      </c>
      <c r="F208" s="48" t="s">
        <v>1715</v>
      </c>
      <c r="G208" s="48"/>
      <c r="H208" s="42" t="str">
        <f>IF(D208="",IF(F208="","","PK"),LOOKUP(D208,DataTypes!A:A,DataTypes!B:B))</f>
        <v>VARCHAR(1)</v>
      </c>
      <c r="I208" s="43" t="s">
        <v>1436</v>
      </c>
      <c r="J208" s="43"/>
      <c r="K208" s="43" t="s">
        <v>1716</v>
      </c>
      <c r="L208" s="43" t="s">
        <v>1717</v>
      </c>
      <c r="M208" s="44" t="str">
        <f>IF(C208="NOSQL","",LOOKUP(E208,'#2a_#2b_DROP_TABLE'!D:D,'#2a_#2b_DROP_TABLE'!G:G)&amp;IF(H208="PK","PK",IF(F208="","CREATE","")))</f>
        <v/>
      </c>
      <c r="N208" s="45" t="str">
        <f t="shared" si="11"/>
        <v/>
      </c>
      <c r="O208" s="45" t="str">
        <f t="shared" si="12"/>
        <v/>
      </c>
      <c r="P208" s="45" t="str">
        <f t="shared" si="13"/>
        <v/>
      </c>
    </row>
    <row r="209" spans="1:16" ht="16">
      <c r="A209" s="40" t="s">
        <v>1562</v>
      </c>
      <c r="B209" s="66" t="str">
        <f>IF(OR(H209="",H209="PK"),"Catch All",LOOKUP(E209,'#2a_#2b_DROP_TABLE'!D:D,'#2a_#2b_DROP_TABLE'!A:A))</f>
        <v>hummingbird</v>
      </c>
      <c r="C209" s="40" t="s">
        <v>311</v>
      </c>
      <c r="D209" s="40" t="s">
        <v>295</v>
      </c>
      <c r="E209" s="48" t="s">
        <v>1431</v>
      </c>
      <c r="F209" s="48" t="s">
        <v>1714</v>
      </c>
      <c r="G209" s="48"/>
      <c r="H209" s="42" t="str">
        <f>IF(D209="",IF(F209="","","PK"),LOOKUP(D209,DataTypes!A:A,DataTypes!B:B))</f>
        <v>VARCHAR(64)</v>
      </c>
      <c r="I209" s="43" t="s">
        <v>1437</v>
      </c>
      <c r="J209" s="43"/>
      <c r="K209" s="43" t="s">
        <v>1718</v>
      </c>
      <c r="L209" s="43"/>
      <c r="M209" s="44" t="str">
        <f>IF(C209="NOSQL","",LOOKUP(E209,'#2a_#2b_DROP_TABLE'!D:D,'#2a_#2b_DROP_TABLE'!G:G)&amp;IF(H209="PK","PK",IF(F209="","CREATE","")))</f>
        <v/>
      </c>
      <c r="N209" s="45" t="str">
        <f t="shared" si="11"/>
        <v/>
      </c>
      <c r="O209" s="45" t="str">
        <f t="shared" si="12"/>
        <v/>
      </c>
      <c r="P209" s="45" t="str">
        <f t="shared" si="13"/>
        <v/>
      </c>
    </row>
    <row r="210" spans="1:16" ht="16">
      <c r="A210" s="40"/>
      <c r="B210" s="66" t="str">
        <f>IF(OR(H210="",H210="PK"),"Catch All",LOOKUP(E210,'#2a_#2b_DROP_TABLE'!D:D,'#2a_#2b_DROP_TABLE'!A:A))</f>
        <v>hummingbird</v>
      </c>
      <c r="C210" s="40" t="s">
        <v>311</v>
      </c>
      <c r="D210" s="40" t="s">
        <v>63</v>
      </c>
      <c r="E210" s="48" t="s">
        <v>1431</v>
      </c>
      <c r="F210" s="48" t="s">
        <v>148</v>
      </c>
      <c r="G210" s="48"/>
      <c r="H210" s="42" t="str">
        <f>IF(D210="",IF(F210="","","PK"),LOOKUP(D210,DataTypes!A:A,DataTypes!B:B))</f>
        <v>VARCHAR(256)</v>
      </c>
      <c r="I210" s="43" t="s">
        <v>1437</v>
      </c>
      <c r="J210" s="43"/>
      <c r="K210" s="43" t="s">
        <v>149</v>
      </c>
      <c r="L210" s="43"/>
      <c r="M210" s="44" t="str">
        <f>IF(C210="NOSQL","",LOOKUP(E210,'#2a_#2b_DROP_TABLE'!D:D,'#2a_#2b_DROP_TABLE'!G:G)&amp;IF(H210="PK","PK",IF(F210="","CREATE","")))</f>
        <v/>
      </c>
      <c r="N210" s="45" t="str">
        <f t="shared" si="11"/>
        <v/>
      </c>
      <c r="O210" s="45" t="str">
        <f t="shared" si="12"/>
        <v/>
      </c>
      <c r="P210" s="45" t="str">
        <f t="shared" si="13"/>
        <v/>
      </c>
    </row>
    <row r="211" spans="1:16" ht="16">
      <c r="A211" s="40" t="s">
        <v>1562</v>
      </c>
      <c r="B211" s="66" t="str">
        <f>IF(OR(H211="",H211="PK"),"Catch All",LOOKUP(E211,'#2a_#2b_DROP_TABLE'!D:D,'#2a_#2b_DROP_TABLE'!A:A))</f>
        <v>hummingbird</v>
      </c>
      <c r="C211" s="40" t="s">
        <v>311</v>
      </c>
      <c r="D211" s="40" t="s">
        <v>31</v>
      </c>
      <c r="E211" s="48" t="s">
        <v>1431</v>
      </c>
      <c r="F211" s="48" t="s">
        <v>1715</v>
      </c>
      <c r="G211" s="48"/>
      <c r="H211" s="42" t="str">
        <f>IF(D211="",IF(F211="","","PK"),LOOKUP(D211,DataTypes!A:A,DataTypes!B:B))</f>
        <v>VARCHAR(1)</v>
      </c>
      <c r="I211" s="43" t="s">
        <v>1437</v>
      </c>
      <c r="J211" s="43"/>
      <c r="K211" s="43" t="s">
        <v>1716</v>
      </c>
      <c r="L211" s="43" t="s">
        <v>1717</v>
      </c>
      <c r="M211" s="44" t="str">
        <f>IF(C211="NOSQL","",LOOKUP(E211,'#2a_#2b_DROP_TABLE'!D:D,'#2a_#2b_DROP_TABLE'!G:G)&amp;IF(H211="PK","PK",IF(F211="","CREATE","")))</f>
        <v/>
      </c>
      <c r="N211" s="45" t="str">
        <f t="shared" si="11"/>
        <v/>
      </c>
      <c r="O211" s="45" t="str">
        <f t="shared" si="12"/>
        <v/>
      </c>
      <c r="P211" s="45" t="str">
        <f t="shared" si="13"/>
        <v/>
      </c>
    </row>
    <row r="212" spans="1:16" ht="16">
      <c r="A212" s="40" t="s">
        <v>1562</v>
      </c>
      <c r="B212" s="66" t="str">
        <f>IF(OR(H212="",H212="PK"),"Catch All",LOOKUP(E212,'#2a_#2b_DROP_TABLE'!D:D,'#2a_#2b_DROP_TABLE'!A:A))</f>
        <v>hummingbird</v>
      </c>
      <c r="C212" s="40" t="s">
        <v>311</v>
      </c>
      <c r="D212" s="40" t="s">
        <v>295</v>
      </c>
      <c r="E212" s="48" t="s">
        <v>1431</v>
      </c>
      <c r="F212" s="48" t="s">
        <v>1714</v>
      </c>
      <c r="G212" s="48"/>
      <c r="H212" s="42" t="str">
        <f>IF(D212="",IF(F212="","","PK"),LOOKUP(D212,DataTypes!A:A,DataTypes!B:B))</f>
        <v>VARCHAR(64)</v>
      </c>
      <c r="I212" s="43" t="s">
        <v>1544</v>
      </c>
      <c r="J212" s="43"/>
      <c r="K212" s="43" t="s">
        <v>1718</v>
      </c>
      <c r="L212" s="43"/>
      <c r="M212" s="44" t="str">
        <f>IF(C212="NOSQL","",LOOKUP(E212,'#2a_#2b_DROP_TABLE'!D:D,'#2a_#2b_DROP_TABLE'!G:G)&amp;IF(H212="PK","PK",IF(F212="","CREATE","")))</f>
        <v/>
      </c>
      <c r="N212" s="45" t="str">
        <f t="shared" si="11"/>
        <v/>
      </c>
      <c r="O212" s="45" t="str">
        <f t="shared" si="12"/>
        <v/>
      </c>
      <c r="P212" s="45" t="str">
        <f t="shared" si="13"/>
        <v/>
      </c>
    </row>
    <row r="213" spans="1:16" ht="16">
      <c r="A213" s="40"/>
      <c r="B213" s="66" t="str">
        <f>IF(OR(H213="",H213="PK"),"Catch All",LOOKUP(E213,'#2a_#2b_DROP_TABLE'!D:D,'#2a_#2b_DROP_TABLE'!A:A))</f>
        <v>hummingbird</v>
      </c>
      <c r="C213" s="40" t="s">
        <v>311</v>
      </c>
      <c r="D213" s="40" t="s">
        <v>19</v>
      </c>
      <c r="E213" s="48" t="s">
        <v>1431</v>
      </c>
      <c r="F213" s="48" t="s">
        <v>1035</v>
      </c>
      <c r="G213" s="48"/>
      <c r="H213" s="42" t="str">
        <f>IF(D213="",IF(F213="","","PK"),LOOKUP(D213,DataTypes!A:A,DataTypes!B:B))</f>
        <v>VARCHAR(128)</v>
      </c>
      <c r="I213" s="43" t="s">
        <v>1544</v>
      </c>
      <c r="J213" s="43"/>
      <c r="K213" s="43" t="s">
        <v>1545</v>
      </c>
      <c r="L213" s="43"/>
      <c r="M213" s="44" t="str">
        <f>IF(C213="NOSQL","",LOOKUP(E213,'#2a_#2b_DROP_TABLE'!D:D,'#2a_#2b_DROP_TABLE'!G:G)&amp;IF(H213="PK","PK",IF(F213="","CREATE","")))</f>
        <v/>
      </c>
      <c r="N213" s="45" t="str">
        <f t="shared" si="11"/>
        <v/>
      </c>
      <c r="O213" s="45" t="str">
        <f t="shared" si="12"/>
        <v/>
      </c>
      <c r="P213" s="45" t="str">
        <f t="shared" si="13"/>
        <v/>
      </c>
    </row>
    <row r="214" spans="1:16" ht="16">
      <c r="A214" s="40"/>
      <c r="B214" s="66" t="str">
        <f>IF(OR(H214="",H214="PK"),"Catch All",LOOKUP(E214,'#2a_#2b_DROP_TABLE'!D:D,'#2a_#2b_DROP_TABLE'!A:A))</f>
        <v>hummingbird</v>
      </c>
      <c r="C214" s="40" t="s">
        <v>311</v>
      </c>
      <c r="D214" s="40" t="s">
        <v>33</v>
      </c>
      <c r="E214" s="48" t="s">
        <v>1431</v>
      </c>
      <c r="F214" s="48" t="s">
        <v>20</v>
      </c>
      <c r="G214" s="48"/>
      <c r="H214" s="42" t="str">
        <f>IF(D214="",IF(F214="","","PK"),LOOKUP(D214,DataTypes!A:A,DataTypes!B:B))</f>
        <v>VARCHAR(256)</v>
      </c>
      <c r="I214" s="43" t="s">
        <v>1544</v>
      </c>
      <c r="J214" s="43"/>
      <c r="K214" s="43" t="s">
        <v>1546</v>
      </c>
      <c r="L214" s="43"/>
      <c r="M214" s="44" t="str">
        <f>IF(C214="NOSQL","",LOOKUP(E214,'#2a_#2b_DROP_TABLE'!D:D,'#2a_#2b_DROP_TABLE'!G:G)&amp;IF(H214="PK","PK",IF(F214="","CREATE","")))</f>
        <v/>
      </c>
      <c r="N214" s="45" t="str">
        <f t="shared" si="11"/>
        <v/>
      </c>
      <c r="O214" s="45" t="str">
        <f t="shared" si="12"/>
        <v/>
      </c>
      <c r="P214" s="45" t="str">
        <f t="shared" si="13"/>
        <v/>
      </c>
    </row>
    <row r="215" spans="1:16" ht="16">
      <c r="A215" s="40"/>
      <c r="B215" s="66" t="str">
        <f>IF(OR(H215="",H215="PK"),"Catch All",LOOKUP(E215,'#2a_#2b_DROP_TABLE'!D:D,'#2a_#2b_DROP_TABLE'!A:A))</f>
        <v>hummingbird</v>
      </c>
      <c r="C215" s="40" t="s">
        <v>311</v>
      </c>
      <c r="D215" s="40" t="s">
        <v>15</v>
      </c>
      <c r="E215" s="48" t="s">
        <v>1431</v>
      </c>
      <c r="F215" s="48" t="s">
        <v>16</v>
      </c>
      <c r="G215" s="48"/>
      <c r="H215" s="42" t="str">
        <f>IF(D215="",IF(F215="","","PK"),LOOKUP(D215,DataTypes!A:A,DataTypes!B:B))</f>
        <v>VARCHAR(32)</v>
      </c>
      <c r="I215" s="43" t="s">
        <v>1544</v>
      </c>
      <c r="J215" s="43"/>
      <c r="K215" s="43" t="s">
        <v>1547</v>
      </c>
      <c r="L215" s="43"/>
      <c r="M215" s="44" t="str">
        <f>IF(C215="NOSQL","",LOOKUP(E215,'#2a_#2b_DROP_TABLE'!D:D,'#2a_#2b_DROP_TABLE'!G:G)&amp;IF(H215="PK","PK",IF(F215="","CREATE","")))</f>
        <v/>
      </c>
      <c r="N215" s="45" t="str">
        <f t="shared" si="11"/>
        <v/>
      </c>
      <c r="O215" s="45" t="str">
        <f t="shared" si="12"/>
        <v/>
      </c>
      <c r="P215" s="45" t="str">
        <f t="shared" si="13"/>
        <v/>
      </c>
    </row>
    <row r="216" spans="1:16" ht="16">
      <c r="A216" s="40"/>
      <c r="B216" s="66" t="str">
        <f>IF(OR(H216="",H216="PK"),"Catch All",LOOKUP(E216,'#2a_#2b_DROP_TABLE'!D:D,'#2a_#2b_DROP_TABLE'!A:A))</f>
        <v>hummingbird</v>
      </c>
      <c r="C216" s="40" t="s">
        <v>311</v>
      </c>
      <c r="D216" s="40" t="s">
        <v>19</v>
      </c>
      <c r="E216" s="48" t="s">
        <v>1431</v>
      </c>
      <c r="F216" s="48" t="s">
        <v>1039</v>
      </c>
      <c r="G216" s="48"/>
      <c r="H216" s="42" t="str">
        <f>IF(D216="",IF(F216="","","PK"),LOOKUP(D216,DataTypes!A:A,DataTypes!B:B))</f>
        <v>VARCHAR(128)</v>
      </c>
      <c r="I216" s="43" t="s">
        <v>1544</v>
      </c>
      <c r="J216" s="43"/>
      <c r="K216" s="43" t="s">
        <v>1548</v>
      </c>
      <c r="L216" s="43"/>
      <c r="M216" s="44" t="str">
        <f>IF(C216="NOSQL","",LOOKUP(E216,'#2a_#2b_DROP_TABLE'!D:D,'#2a_#2b_DROP_TABLE'!G:G)&amp;IF(H216="PK","PK",IF(F216="","CREATE","")))</f>
        <v/>
      </c>
      <c r="N216" s="45" t="str">
        <f t="shared" si="11"/>
        <v/>
      </c>
      <c r="O216" s="45" t="str">
        <f t="shared" si="12"/>
        <v/>
      </c>
      <c r="P216" s="45" t="str">
        <f t="shared" si="13"/>
        <v/>
      </c>
    </row>
    <row r="217" spans="1:16" ht="16">
      <c r="A217" s="40" t="s">
        <v>1562</v>
      </c>
      <c r="B217" s="66" t="str">
        <f>IF(OR(H217="",H217="PK"),"Catch All",LOOKUP(E217,'#2a_#2b_DROP_TABLE'!D:D,'#2a_#2b_DROP_TABLE'!A:A))</f>
        <v>hummingbird</v>
      </c>
      <c r="C217" s="40" t="s">
        <v>311</v>
      </c>
      <c r="D217" s="40" t="s">
        <v>31</v>
      </c>
      <c r="E217" s="48" t="s">
        <v>1431</v>
      </c>
      <c r="F217" s="48" t="s">
        <v>1711</v>
      </c>
      <c r="G217" s="48"/>
      <c r="H217" s="42" t="str">
        <f>IF(D217="",IF(F217="","","PK"),LOOKUP(D217,DataTypes!A:A,DataTypes!B:B))</f>
        <v>VARCHAR(1)</v>
      </c>
      <c r="I217" s="43" t="s">
        <v>1544</v>
      </c>
      <c r="J217" s="43"/>
      <c r="K217" s="43" t="s">
        <v>1712</v>
      </c>
      <c r="L217" s="43" t="s">
        <v>1713</v>
      </c>
      <c r="M217" s="44" t="str">
        <f>IF(C217="NOSQL","",LOOKUP(E217,'#2a_#2b_DROP_TABLE'!D:D,'#2a_#2b_DROP_TABLE'!G:G)&amp;IF(H217="PK","PK",IF(F217="","CREATE","")))</f>
        <v/>
      </c>
      <c r="N217" s="45" t="str">
        <f t="shared" si="11"/>
        <v/>
      </c>
      <c r="O217" s="45" t="str">
        <f t="shared" si="12"/>
        <v/>
      </c>
      <c r="P217" s="45" t="str">
        <f t="shared" si="13"/>
        <v/>
      </c>
    </row>
    <row r="218" spans="1:16" ht="16">
      <c r="A218" s="40" t="s">
        <v>1562</v>
      </c>
      <c r="B218" s="66" t="str">
        <f>IF(OR(H218="",H218="PK"),"Catch All",LOOKUP(E218,'#2a_#2b_DROP_TABLE'!D:D,'#2a_#2b_DROP_TABLE'!A:A))</f>
        <v>hummingbird</v>
      </c>
      <c r="C218" s="40" t="s">
        <v>311</v>
      </c>
      <c r="D218" s="40" t="s">
        <v>31</v>
      </c>
      <c r="E218" s="48" t="s">
        <v>1431</v>
      </c>
      <c r="F218" s="48" t="s">
        <v>1715</v>
      </c>
      <c r="G218" s="48"/>
      <c r="H218" s="42" t="str">
        <f>IF(D218="",IF(F218="","","PK"),LOOKUP(D218,DataTypes!A:A,DataTypes!B:B))</f>
        <v>VARCHAR(1)</v>
      </c>
      <c r="I218" s="43" t="s">
        <v>1544</v>
      </c>
      <c r="J218" s="43"/>
      <c r="K218" s="43" t="s">
        <v>1716</v>
      </c>
      <c r="L218" s="43" t="s">
        <v>1717</v>
      </c>
      <c r="M218" s="44" t="str">
        <f>IF(C218="NOSQL","",LOOKUP(E218,'#2a_#2b_DROP_TABLE'!D:D,'#2a_#2b_DROP_TABLE'!G:G)&amp;IF(H218="PK","PK",IF(F218="","CREATE","")))</f>
        <v/>
      </c>
      <c r="N218" s="45" t="str">
        <f t="shared" si="11"/>
        <v/>
      </c>
      <c r="O218" s="45" t="str">
        <f t="shared" si="12"/>
        <v/>
      </c>
      <c r="P218" s="45" t="str">
        <f t="shared" si="13"/>
        <v/>
      </c>
    </row>
    <row r="219" spans="1:16" ht="16">
      <c r="A219" s="40" t="s">
        <v>1562</v>
      </c>
      <c r="B219" s="66" t="str">
        <f>IF(OR(H219="",H219="PK"),"Catch All",LOOKUP(E219,'#2a_#2b_DROP_TABLE'!D:D,'#2a_#2b_DROP_TABLE'!A:A))</f>
        <v>hummingbird</v>
      </c>
      <c r="C219" s="40" t="s">
        <v>311</v>
      </c>
      <c r="D219" s="40" t="s">
        <v>295</v>
      </c>
      <c r="E219" s="48" t="s">
        <v>1431</v>
      </c>
      <c r="F219" s="48" t="s">
        <v>1714</v>
      </c>
      <c r="G219" s="48"/>
      <c r="H219" s="42" t="str">
        <f>IF(D219="",IF(F219="","","PK"),LOOKUP(D219,DataTypes!A:A,DataTypes!B:B))</f>
        <v>VARCHAR(64)</v>
      </c>
      <c r="I219" s="43" t="s">
        <v>1488</v>
      </c>
      <c r="J219" s="43"/>
      <c r="K219" s="43" t="s">
        <v>1718</v>
      </c>
      <c r="L219" s="43"/>
      <c r="M219" s="44" t="str">
        <f>IF(C219="NOSQL","",LOOKUP(E219,'#2a_#2b_DROP_TABLE'!D:D,'#2a_#2b_DROP_TABLE'!G:G)&amp;IF(H219="PK","PK",IF(F219="","CREATE","")))</f>
        <v/>
      </c>
      <c r="N219" s="45" t="str">
        <f t="shared" si="11"/>
        <v/>
      </c>
      <c r="O219" s="45" t="str">
        <f t="shared" si="12"/>
        <v/>
      </c>
      <c r="P219" s="45" t="str">
        <f t="shared" si="13"/>
        <v/>
      </c>
    </row>
    <row r="220" spans="1:16" ht="16">
      <c r="A220" s="40" t="s">
        <v>1562</v>
      </c>
      <c r="B220" s="66" t="str">
        <f>IF(OR(H220="",H220="PK"),"Catch All",LOOKUP(E220,'#2a_#2b_DROP_TABLE'!D:D,'#2a_#2b_DROP_TABLE'!A:A))</f>
        <v>hummingbird</v>
      </c>
      <c r="C220" s="40" t="s">
        <v>1541</v>
      </c>
      <c r="D220" s="40" t="s">
        <v>12</v>
      </c>
      <c r="E220" s="48" t="s">
        <v>1431</v>
      </c>
      <c r="F220" s="48" t="s">
        <v>832</v>
      </c>
      <c r="G220" s="48"/>
      <c r="H220" s="42" t="str">
        <f>IF(D220="",IF(F220="","","PK"),LOOKUP(D220,DataTypes!A:A,DataTypes!B:B))</f>
        <v>BIGINT UNSIGNED</v>
      </c>
      <c r="I220" s="43" t="s">
        <v>1488</v>
      </c>
      <c r="J220" s="43"/>
      <c r="K220" s="43" t="s">
        <v>833</v>
      </c>
      <c r="L220" s="43"/>
      <c r="M220" s="44" t="str">
        <f>IF(C220="NOSQL","",LOOKUP(E220,'#2a_#2b_DROP_TABLE'!D:D,'#2a_#2b_DROP_TABLE'!G:G)&amp;IF(H220="PK","PK",IF(F220="","CREATE","")))</f>
        <v>Audited</v>
      </c>
      <c r="N220" s="45" t="str">
        <f t="shared" si="11"/>
        <v xml:space="preserve">       `candidate_pool_id` BIGINT UNSIGNED i9_details COMMENT 'ID of the candidate pool',</v>
      </c>
      <c r="O220" s="45" t="str">
        <f t="shared" si="12"/>
        <v xml:space="preserve">       `candidate_pool_id` BIGINT UNSIGNED i9_details COMMENT 'ID of the candidate pool',</v>
      </c>
      <c r="P220" s="45" t="str">
        <f t="shared" si="13"/>
        <v>ALTER TABLE candidate_details_aud MODIFY COLUMN candidate_pool_id BIGINT UNSIGNED;</v>
      </c>
    </row>
    <row r="221" spans="1:16" ht="16">
      <c r="A221" s="40"/>
      <c r="B221" s="66" t="str">
        <f>IF(OR(H221="",H221="PK"),"Catch All",LOOKUP(E221,'#2a_#2b_DROP_TABLE'!D:D,'#2a_#2b_DROP_TABLE'!A:A))</f>
        <v>hummingbird</v>
      </c>
      <c r="C221" s="40" t="s">
        <v>311</v>
      </c>
      <c r="D221" s="40" t="s">
        <v>42</v>
      </c>
      <c r="E221" s="48" t="s">
        <v>1431</v>
      </c>
      <c r="F221" s="48" t="s">
        <v>1450</v>
      </c>
      <c r="G221" s="48"/>
      <c r="H221" s="42" t="str">
        <f>IF(D221="",IF(F221="","","PK"),LOOKUP(D221,DataTypes!A:A,DataTypes!B:B))</f>
        <v>VARCHAR(32)</v>
      </c>
      <c r="I221" s="43" t="s">
        <v>1488</v>
      </c>
      <c r="J221" s="43"/>
      <c r="K221" s="43" t="s">
        <v>1494</v>
      </c>
      <c r="L221" s="43"/>
      <c r="M221" s="44" t="str">
        <f>IF(C221="NOSQL","",LOOKUP(E221,'#2a_#2b_DROP_TABLE'!D:D,'#2a_#2b_DROP_TABLE'!G:G)&amp;IF(H221="PK","PK",IF(F221="","CREATE","")))</f>
        <v/>
      </c>
      <c r="N221" s="45" t="str">
        <f t="shared" si="11"/>
        <v/>
      </c>
      <c r="O221" s="45" t="str">
        <f t="shared" si="12"/>
        <v/>
      </c>
      <c r="P221" s="45" t="str">
        <f t="shared" si="13"/>
        <v/>
      </c>
    </row>
    <row r="222" spans="1:16" ht="16">
      <c r="A222" s="40"/>
      <c r="B222" s="66" t="str">
        <f>IF(OR(H222="",H222="PK"),"Catch All",LOOKUP(E222,'#2a_#2b_DROP_TABLE'!D:D,'#2a_#2b_DROP_TABLE'!A:A))</f>
        <v>hummingbird</v>
      </c>
      <c r="C222" s="40" t="s">
        <v>311</v>
      </c>
      <c r="D222" s="40" t="s">
        <v>19</v>
      </c>
      <c r="E222" s="48" t="s">
        <v>1431</v>
      </c>
      <c r="F222" s="48" t="s">
        <v>1451</v>
      </c>
      <c r="G222" s="48"/>
      <c r="H222" s="42" t="str">
        <f>IF(D222="",IF(F222="","","PK"),LOOKUP(D222,DataTypes!A:A,DataTypes!B:B))</f>
        <v>VARCHAR(128)</v>
      </c>
      <c r="I222" s="43" t="s">
        <v>1488</v>
      </c>
      <c r="J222" s="43"/>
      <c r="K222" s="43" t="s">
        <v>1495</v>
      </c>
      <c r="L222" s="43"/>
      <c r="M222" s="44" t="str">
        <f>IF(C222="NOSQL","",LOOKUP(E222,'#2a_#2b_DROP_TABLE'!D:D,'#2a_#2b_DROP_TABLE'!G:G)&amp;IF(H222="PK","PK",IF(F222="","CREATE","")))</f>
        <v/>
      </c>
      <c r="N222" s="45" t="str">
        <f t="shared" si="11"/>
        <v/>
      </c>
      <c r="O222" s="45" t="str">
        <f t="shared" si="12"/>
        <v/>
      </c>
      <c r="P222" s="45" t="str">
        <f t="shared" si="13"/>
        <v/>
      </c>
    </row>
    <row r="223" spans="1:16" ht="16">
      <c r="A223" s="40"/>
      <c r="B223" s="66" t="str">
        <f>IF(OR(H223="",H223="PK"),"Catch All",LOOKUP(E223,'#2a_#2b_DROP_TABLE'!D:D,'#2a_#2b_DROP_TABLE'!A:A))</f>
        <v>hummingbird</v>
      </c>
      <c r="C223" s="40" t="s">
        <v>311</v>
      </c>
      <c r="D223" s="40" t="s">
        <v>19</v>
      </c>
      <c r="E223" s="48" t="s">
        <v>1431</v>
      </c>
      <c r="F223" s="48" t="s">
        <v>1452</v>
      </c>
      <c r="G223" s="48"/>
      <c r="H223" s="42" t="str">
        <f>IF(D223="",IF(F223="","","PK"),LOOKUP(D223,DataTypes!A:A,DataTypes!B:B))</f>
        <v>VARCHAR(128)</v>
      </c>
      <c r="I223" s="43" t="s">
        <v>1488</v>
      </c>
      <c r="J223" s="43"/>
      <c r="K223" s="43" t="s">
        <v>1496</v>
      </c>
      <c r="L223" s="43"/>
      <c r="M223" s="44" t="str">
        <f>IF(C223="NOSQL","",LOOKUP(E223,'#2a_#2b_DROP_TABLE'!D:D,'#2a_#2b_DROP_TABLE'!G:G)&amp;IF(H223="PK","PK",IF(F223="","CREATE","")))</f>
        <v/>
      </c>
      <c r="N223" s="45" t="str">
        <f t="shared" si="11"/>
        <v/>
      </c>
      <c r="O223" s="45" t="str">
        <f t="shared" si="12"/>
        <v/>
      </c>
      <c r="P223" s="45" t="str">
        <f t="shared" si="13"/>
        <v/>
      </c>
    </row>
    <row r="224" spans="1:16" ht="16">
      <c r="A224" s="40"/>
      <c r="B224" s="66" t="str">
        <f>IF(OR(H224="",H224="PK"),"Catch All",LOOKUP(E224,'#2a_#2b_DROP_TABLE'!D:D,'#2a_#2b_DROP_TABLE'!A:A))</f>
        <v>hummingbird</v>
      </c>
      <c r="C224" s="40" t="s">
        <v>311</v>
      </c>
      <c r="D224" s="40" t="s">
        <v>19</v>
      </c>
      <c r="E224" s="48" t="s">
        <v>1431</v>
      </c>
      <c r="F224" s="48" t="s">
        <v>1453</v>
      </c>
      <c r="G224" s="48"/>
      <c r="H224" s="42" t="str">
        <f>IF(D224="",IF(F224="","","PK"),LOOKUP(D224,DataTypes!A:A,DataTypes!B:B))</f>
        <v>VARCHAR(128)</v>
      </c>
      <c r="I224" s="43" t="s">
        <v>1488</v>
      </c>
      <c r="J224" s="43"/>
      <c r="K224" s="43" t="s">
        <v>1497</v>
      </c>
      <c r="L224" s="43"/>
      <c r="M224" s="44" t="str">
        <f>IF(C224="NOSQL","",LOOKUP(E224,'#2a_#2b_DROP_TABLE'!D:D,'#2a_#2b_DROP_TABLE'!G:G)&amp;IF(H224="PK","PK",IF(F224="","CREATE","")))</f>
        <v/>
      </c>
      <c r="N224" s="45" t="str">
        <f t="shared" si="11"/>
        <v/>
      </c>
      <c r="O224" s="45" t="str">
        <f t="shared" si="12"/>
        <v/>
      </c>
      <c r="P224" s="45" t="str">
        <f t="shared" si="13"/>
        <v/>
      </c>
    </row>
    <row r="225" spans="1:16" ht="16">
      <c r="A225" s="40"/>
      <c r="B225" s="66" t="str">
        <f>IF(OR(H225="",H225="PK"),"Catch All",LOOKUP(E225,'#2a_#2b_DROP_TABLE'!D:D,'#2a_#2b_DROP_TABLE'!A:A))</f>
        <v>hummingbird</v>
      </c>
      <c r="C225" s="40" t="s">
        <v>311</v>
      </c>
      <c r="D225" s="40" t="s">
        <v>42</v>
      </c>
      <c r="E225" s="48" t="s">
        <v>1431</v>
      </c>
      <c r="F225" s="48" t="s">
        <v>1500</v>
      </c>
      <c r="G225" s="48"/>
      <c r="H225" s="42" t="str">
        <f>IF(D225="",IF(F225="","","PK"),LOOKUP(D225,DataTypes!A:A,DataTypes!B:B))</f>
        <v>VARCHAR(32)</v>
      </c>
      <c r="I225" s="43" t="s">
        <v>1488</v>
      </c>
      <c r="J225" s="43"/>
      <c r="K225" s="43" t="s">
        <v>1498</v>
      </c>
      <c r="L225" s="43" t="s">
        <v>1499</v>
      </c>
      <c r="M225" s="44" t="str">
        <f>IF(C225="NOSQL","",LOOKUP(E225,'#2a_#2b_DROP_TABLE'!D:D,'#2a_#2b_DROP_TABLE'!G:G)&amp;IF(H225="PK","PK",IF(F225="","CREATE","")))</f>
        <v/>
      </c>
      <c r="N225" s="45" t="str">
        <f t="shared" si="11"/>
        <v/>
      </c>
      <c r="O225" s="45" t="str">
        <f t="shared" si="12"/>
        <v/>
      </c>
      <c r="P225" s="45" t="str">
        <f t="shared" si="13"/>
        <v/>
      </c>
    </row>
    <row r="226" spans="1:16" ht="16">
      <c r="A226" s="40"/>
      <c r="B226" s="66" t="str">
        <f>IF(OR(H226="",H226="PK"),"Catch All",LOOKUP(E226,'#2a_#2b_DROP_TABLE'!D:D,'#2a_#2b_DROP_TABLE'!A:A))</f>
        <v>hummingbird</v>
      </c>
      <c r="C226" s="40" t="s">
        <v>311</v>
      </c>
      <c r="D226" s="40" t="s">
        <v>42</v>
      </c>
      <c r="E226" s="48" t="s">
        <v>1431</v>
      </c>
      <c r="F226" s="48" t="s">
        <v>1501</v>
      </c>
      <c r="G226" s="48"/>
      <c r="H226" s="42" t="str">
        <f>IF(D226="",IF(F226="","","PK"),LOOKUP(D226,DataTypes!A:A,DataTypes!B:B))</f>
        <v>VARCHAR(32)</v>
      </c>
      <c r="I226" s="43" t="s">
        <v>1488</v>
      </c>
      <c r="J226" s="43"/>
      <c r="K226" s="43" t="s">
        <v>1510</v>
      </c>
      <c r="L226" s="43" t="s">
        <v>1509</v>
      </c>
      <c r="M226" s="44" t="str">
        <f>IF(C226="NOSQL","",LOOKUP(E226,'#2a_#2b_DROP_TABLE'!D:D,'#2a_#2b_DROP_TABLE'!G:G)&amp;IF(H226="PK","PK",IF(F226="","CREATE","")))</f>
        <v/>
      </c>
      <c r="N226" s="45" t="str">
        <f t="shared" si="11"/>
        <v/>
      </c>
      <c r="O226" s="45" t="str">
        <f t="shared" si="12"/>
        <v/>
      </c>
      <c r="P226" s="45" t="str">
        <f t="shared" si="13"/>
        <v/>
      </c>
    </row>
    <row r="227" spans="1:16" ht="16">
      <c r="A227" s="40"/>
      <c r="B227" s="66" t="str">
        <f>IF(OR(H227="",H227="PK"),"Catch All",LOOKUP(E227,'#2a_#2b_DROP_TABLE'!D:D,'#2a_#2b_DROP_TABLE'!A:A))</f>
        <v>hummingbird</v>
      </c>
      <c r="C227" s="40" t="s">
        <v>311</v>
      </c>
      <c r="D227" s="40" t="s">
        <v>19</v>
      </c>
      <c r="E227" s="48" t="s">
        <v>1431</v>
      </c>
      <c r="F227" s="48" t="s">
        <v>1502</v>
      </c>
      <c r="G227" s="48"/>
      <c r="H227" s="42" t="str">
        <f>IF(D227="",IF(F227="","","PK"),LOOKUP(D227,DataTypes!A:A,DataTypes!B:B))</f>
        <v>VARCHAR(128)</v>
      </c>
      <c r="I227" s="43" t="s">
        <v>1488</v>
      </c>
      <c r="J227" s="43"/>
      <c r="K227" s="43" t="s">
        <v>1503</v>
      </c>
      <c r="L227" s="43"/>
      <c r="M227" s="44" t="str">
        <f>IF(C227="NOSQL","",LOOKUP(E227,'#2a_#2b_DROP_TABLE'!D:D,'#2a_#2b_DROP_TABLE'!G:G)&amp;IF(H227="PK","PK",IF(F227="","CREATE","")))</f>
        <v/>
      </c>
      <c r="N227" s="45" t="str">
        <f t="shared" si="11"/>
        <v/>
      </c>
      <c r="O227" s="45" t="str">
        <f t="shared" si="12"/>
        <v/>
      </c>
      <c r="P227" s="45" t="str">
        <f t="shared" si="13"/>
        <v/>
      </c>
    </row>
    <row r="228" spans="1:16" ht="16">
      <c r="A228" s="40"/>
      <c r="B228" s="66" t="str">
        <f>IF(OR(H228="",H228="PK"),"Catch All",LOOKUP(E228,'#2a_#2b_DROP_TABLE'!D:D,'#2a_#2b_DROP_TABLE'!A:A))</f>
        <v>hummingbird</v>
      </c>
      <c r="C228" s="40" t="s">
        <v>311</v>
      </c>
      <c r="D228" s="40" t="s">
        <v>34</v>
      </c>
      <c r="E228" s="48" t="s">
        <v>1431</v>
      </c>
      <c r="F228" s="48" t="s">
        <v>1454</v>
      </c>
      <c r="G228" s="48"/>
      <c r="H228" s="42" t="str">
        <f>IF(D228="",IF(F228="","","PK"),LOOKUP(D228,DataTypes!A:A,DataTypes!B:B))</f>
        <v>VARCHAR(8)</v>
      </c>
      <c r="I228" s="43" t="s">
        <v>1489</v>
      </c>
      <c r="J228" s="43"/>
      <c r="K228" s="43" t="s">
        <v>1511</v>
      </c>
      <c r="L228" s="43" t="s">
        <v>1509</v>
      </c>
      <c r="M228" s="44" t="str">
        <f>IF(C228="NOSQL","",LOOKUP(E228,'#2a_#2b_DROP_TABLE'!D:D,'#2a_#2b_DROP_TABLE'!G:G)&amp;IF(H228="PK","PK",IF(F228="","CREATE","")))</f>
        <v/>
      </c>
      <c r="N228" s="45" t="str">
        <f t="shared" si="11"/>
        <v/>
      </c>
      <c r="O228" s="45" t="str">
        <f t="shared" si="12"/>
        <v/>
      </c>
      <c r="P228" s="45" t="str">
        <f t="shared" si="13"/>
        <v/>
      </c>
    </row>
    <row r="229" spans="1:16" ht="16">
      <c r="A229" s="40"/>
      <c r="B229" s="66" t="str">
        <f>IF(OR(H229="",H229="PK"),"Catch All",LOOKUP(E229,'#2a_#2b_DROP_TABLE'!D:D,'#2a_#2b_DROP_TABLE'!A:A))</f>
        <v>hummingbird</v>
      </c>
      <c r="C229" s="40" t="s">
        <v>311</v>
      </c>
      <c r="D229" s="40" t="s">
        <v>19</v>
      </c>
      <c r="E229" s="48" t="s">
        <v>1431</v>
      </c>
      <c r="F229" s="48" t="s">
        <v>22</v>
      </c>
      <c r="G229" s="48"/>
      <c r="H229" s="42" t="str">
        <f>IF(D229="",IF(F229="","","PK"),LOOKUP(D229,DataTypes!A:A,DataTypes!B:B))</f>
        <v>VARCHAR(128)</v>
      </c>
      <c r="I229" s="43" t="s">
        <v>1489</v>
      </c>
      <c r="J229" s="43"/>
      <c r="K229" s="43" t="s">
        <v>1481</v>
      </c>
      <c r="L229" s="43"/>
      <c r="M229" s="44" t="str">
        <f>IF(C229="NOSQL","",LOOKUP(E229,'#2a_#2b_DROP_TABLE'!D:D,'#2a_#2b_DROP_TABLE'!G:G)&amp;IF(H229="PK","PK",IF(F229="","CREATE","")))</f>
        <v/>
      </c>
      <c r="N229" s="45" t="str">
        <f t="shared" si="11"/>
        <v/>
      </c>
      <c r="O229" s="45" t="str">
        <f t="shared" si="12"/>
        <v/>
      </c>
      <c r="P229" s="45" t="str">
        <f t="shared" si="13"/>
        <v/>
      </c>
    </row>
    <row r="230" spans="1:16" ht="16">
      <c r="A230" s="40"/>
      <c r="B230" s="66" t="str">
        <f>IF(OR(H230="",H230="PK"),"Catch All",LOOKUP(E230,'#2a_#2b_DROP_TABLE'!D:D,'#2a_#2b_DROP_TABLE'!A:A))</f>
        <v>hummingbird</v>
      </c>
      <c r="C230" s="40" t="s">
        <v>311</v>
      </c>
      <c r="D230" s="40" t="s">
        <v>19</v>
      </c>
      <c r="E230" s="48" t="s">
        <v>1431</v>
      </c>
      <c r="F230" s="48" t="s">
        <v>26</v>
      </c>
      <c r="G230" s="48"/>
      <c r="H230" s="42" t="str">
        <f>IF(D230="",IF(F230="","","PK"),LOOKUP(D230,DataTypes!A:A,DataTypes!B:B))</f>
        <v>VARCHAR(128)</v>
      </c>
      <c r="I230" s="43" t="s">
        <v>1489</v>
      </c>
      <c r="J230" s="43"/>
      <c r="K230" s="43" t="s">
        <v>1483</v>
      </c>
      <c r="L230" s="43"/>
      <c r="M230" s="44" t="str">
        <f>IF(C230="NOSQL","",LOOKUP(E230,'#2a_#2b_DROP_TABLE'!D:D,'#2a_#2b_DROP_TABLE'!G:G)&amp;IF(H230="PK","PK",IF(F230="","CREATE","")))</f>
        <v/>
      </c>
      <c r="N230" s="45" t="str">
        <f t="shared" si="11"/>
        <v/>
      </c>
      <c r="O230" s="45" t="str">
        <f t="shared" si="12"/>
        <v/>
      </c>
      <c r="P230" s="45" t="str">
        <f t="shared" si="13"/>
        <v/>
      </c>
    </row>
    <row r="231" spans="1:16" ht="16">
      <c r="A231" s="40"/>
      <c r="B231" s="66" t="str">
        <f>IF(OR(H231="",H231="PK"),"Catch All",LOOKUP(E231,'#2a_#2b_DROP_TABLE'!D:D,'#2a_#2b_DROP_TABLE'!A:A))</f>
        <v>hummingbird</v>
      </c>
      <c r="C231" s="40" t="s">
        <v>311</v>
      </c>
      <c r="D231" s="40" t="s">
        <v>111</v>
      </c>
      <c r="E231" s="48" t="s">
        <v>1431</v>
      </c>
      <c r="F231" s="48" t="s">
        <v>185</v>
      </c>
      <c r="G231" s="48"/>
      <c r="H231" s="42" t="str">
        <f>IF(D231="",IF(F231="","","PK"),LOOKUP(D231,DataTypes!A:A,DataTypes!B:B))</f>
        <v>VARCHAR(1024)</v>
      </c>
      <c r="I231" s="43" t="s">
        <v>1489</v>
      </c>
      <c r="J231" s="43"/>
      <c r="K231" s="43" t="s">
        <v>186</v>
      </c>
      <c r="L231" s="43"/>
      <c r="M231" s="44" t="str">
        <f>IF(C231="NOSQL","",LOOKUP(E231,'#2a_#2b_DROP_TABLE'!D:D,'#2a_#2b_DROP_TABLE'!G:G)&amp;IF(H231="PK","PK",IF(F231="","CREATE","")))</f>
        <v/>
      </c>
      <c r="N231" s="45" t="str">
        <f t="shared" si="11"/>
        <v/>
      </c>
      <c r="O231" s="45" t="str">
        <f t="shared" si="12"/>
        <v/>
      </c>
      <c r="P231" s="45" t="str">
        <f t="shared" si="13"/>
        <v/>
      </c>
    </row>
    <row r="232" spans="1:16" ht="16">
      <c r="A232" s="40"/>
      <c r="B232" s="66" t="str">
        <f>IF(OR(H232="",H232="PK"),"Catch All",LOOKUP(E232,'#2a_#2b_DROP_TABLE'!D:D,'#2a_#2b_DROP_TABLE'!A:A))</f>
        <v>hummingbird</v>
      </c>
      <c r="C232" s="40" t="s">
        <v>311</v>
      </c>
      <c r="D232" s="40" t="s">
        <v>19</v>
      </c>
      <c r="E232" s="48" t="s">
        <v>1431</v>
      </c>
      <c r="F232" s="48" t="s">
        <v>406</v>
      </c>
      <c r="G232" s="48"/>
      <c r="H232" s="42" t="str">
        <f>IF(D232="",IF(F232="","","PK"),LOOKUP(D232,DataTypes!A:A,DataTypes!B:B))</f>
        <v>VARCHAR(128)</v>
      </c>
      <c r="I232" s="43" t="s">
        <v>1489</v>
      </c>
      <c r="J232" s="43"/>
      <c r="K232" s="43" t="s">
        <v>114</v>
      </c>
      <c r="L232" s="43"/>
      <c r="M232" s="44" t="str">
        <f>IF(C232="NOSQL","",LOOKUP(E232,'#2a_#2b_DROP_TABLE'!D:D,'#2a_#2b_DROP_TABLE'!G:G)&amp;IF(H232="PK","PK",IF(F232="","CREATE","")))</f>
        <v/>
      </c>
      <c r="N232" s="45" t="str">
        <f t="shared" si="11"/>
        <v/>
      </c>
      <c r="O232" s="45" t="str">
        <f t="shared" si="12"/>
        <v/>
      </c>
      <c r="P232" s="45" t="str">
        <f t="shared" si="13"/>
        <v/>
      </c>
    </row>
    <row r="233" spans="1:16" ht="16">
      <c r="A233" s="40"/>
      <c r="B233" s="66" t="str">
        <f>IF(OR(H233="",H233="PK"),"Catch All",LOOKUP(E233,'#2a_#2b_DROP_TABLE'!D:D,'#2a_#2b_DROP_TABLE'!A:A))</f>
        <v>hummingbird</v>
      </c>
      <c r="C233" s="40" t="s">
        <v>311</v>
      </c>
      <c r="D233" s="40" t="s">
        <v>19</v>
      </c>
      <c r="E233" s="48" t="s">
        <v>1431</v>
      </c>
      <c r="F233" s="48" t="s">
        <v>187</v>
      </c>
      <c r="G233" s="48"/>
      <c r="H233" s="42" t="str">
        <f>IF(D233="",IF(F233="","","PK"),LOOKUP(D233,DataTypes!A:A,DataTypes!B:B))</f>
        <v>VARCHAR(128)</v>
      </c>
      <c r="I233" s="43" t="s">
        <v>1489</v>
      </c>
      <c r="J233" s="43"/>
      <c r="K233" s="43" t="s">
        <v>188</v>
      </c>
      <c r="L233" s="43"/>
      <c r="M233" s="44" t="str">
        <f>IF(C233="NOSQL","",LOOKUP(E233,'#2a_#2b_DROP_TABLE'!D:D,'#2a_#2b_DROP_TABLE'!G:G)&amp;IF(H233="PK","PK",IF(F233="","CREATE","")))</f>
        <v/>
      </c>
      <c r="N233" s="45" t="str">
        <f t="shared" si="11"/>
        <v/>
      </c>
      <c r="O233" s="45" t="str">
        <f t="shared" si="12"/>
        <v/>
      </c>
      <c r="P233" s="45" t="str">
        <f t="shared" si="13"/>
        <v/>
      </c>
    </row>
    <row r="234" spans="1:16" ht="16">
      <c r="A234" s="40"/>
      <c r="B234" s="66" t="str">
        <f>IF(OR(H234="",H234="PK"),"Catch All",LOOKUP(E234,'#2a_#2b_DROP_TABLE'!D:D,'#2a_#2b_DROP_TABLE'!A:A))</f>
        <v>hummingbird</v>
      </c>
      <c r="C234" s="40" t="s">
        <v>311</v>
      </c>
      <c r="D234" s="40" t="s">
        <v>19</v>
      </c>
      <c r="E234" s="48" t="s">
        <v>1431</v>
      </c>
      <c r="F234" s="48" t="s">
        <v>189</v>
      </c>
      <c r="G234" s="48"/>
      <c r="H234" s="42" t="str">
        <f>IF(D234="",IF(F234="","","PK"),LOOKUP(D234,DataTypes!A:A,DataTypes!B:B))</f>
        <v>VARCHAR(128)</v>
      </c>
      <c r="I234" s="43" t="s">
        <v>1489</v>
      </c>
      <c r="J234" s="43"/>
      <c r="K234" s="43" t="s">
        <v>190</v>
      </c>
      <c r="L234" s="43"/>
      <c r="M234" s="44" t="str">
        <f>IF(C234="NOSQL","",LOOKUP(E234,'#2a_#2b_DROP_TABLE'!D:D,'#2a_#2b_DROP_TABLE'!G:G)&amp;IF(H234="PK","PK",IF(F234="","CREATE","")))</f>
        <v/>
      </c>
      <c r="N234" s="45" t="str">
        <f t="shared" si="11"/>
        <v/>
      </c>
      <c r="O234" s="45" t="str">
        <f t="shared" si="12"/>
        <v/>
      </c>
      <c r="P234" s="45" t="str">
        <f t="shared" si="13"/>
        <v/>
      </c>
    </row>
    <row r="235" spans="1:16" ht="16">
      <c r="A235" s="40"/>
      <c r="B235" s="66" t="str">
        <f>IF(OR(H235="",H235="PK"),"Catch All",LOOKUP(E235,'#2a_#2b_DROP_TABLE'!D:D,'#2a_#2b_DROP_TABLE'!A:A))</f>
        <v>hummingbird</v>
      </c>
      <c r="C235" s="40" t="s">
        <v>311</v>
      </c>
      <c r="D235" s="40" t="s">
        <v>34</v>
      </c>
      <c r="E235" s="48" t="s">
        <v>1431</v>
      </c>
      <c r="F235" s="48" t="s">
        <v>36</v>
      </c>
      <c r="G235" s="48"/>
      <c r="H235" s="42" t="str">
        <f>IF(D235="",IF(F235="","","PK"),LOOKUP(D235,DataTypes!A:A,DataTypes!B:B))</f>
        <v>VARCHAR(8)</v>
      </c>
      <c r="I235" s="43" t="s">
        <v>1489</v>
      </c>
      <c r="J235" s="43"/>
      <c r="K235" s="43" t="s">
        <v>1445</v>
      </c>
      <c r="L235" s="43"/>
      <c r="M235" s="44" t="str">
        <f>IF(C235="NOSQL","",LOOKUP(E235,'#2a_#2b_DROP_TABLE'!D:D,'#2a_#2b_DROP_TABLE'!G:G)&amp;IF(H235="PK","PK",IF(F235="","CREATE","")))</f>
        <v/>
      </c>
      <c r="N235" s="45" t="str">
        <f t="shared" si="11"/>
        <v/>
      </c>
      <c r="O235" s="45" t="str">
        <f t="shared" si="12"/>
        <v/>
      </c>
      <c r="P235" s="45" t="str">
        <f t="shared" si="13"/>
        <v/>
      </c>
    </row>
    <row r="236" spans="1:16" ht="16">
      <c r="A236" s="40"/>
      <c r="B236" s="66" t="str">
        <f>IF(OR(H236="",H236="PK"),"Catch All",LOOKUP(E236,'#2a_#2b_DROP_TABLE'!D:D,'#2a_#2b_DROP_TABLE'!A:A))</f>
        <v>hummingbird</v>
      </c>
      <c r="C236" s="40" t="s">
        <v>311</v>
      </c>
      <c r="D236" s="40" t="s">
        <v>19</v>
      </c>
      <c r="E236" s="48" t="s">
        <v>1431</v>
      </c>
      <c r="F236" s="48" t="s">
        <v>1363</v>
      </c>
      <c r="G236" s="48"/>
      <c r="H236" s="42" t="str">
        <f>IF(D236="",IF(F236="","","PK"),LOOKUP(D236,DataTypes!A:A,DataTypes!B:B))</f>
        <v>VARCHAR(128)</v>
      </c>
      <c r="I236" s="43" t="s">
        <v>1490</v>
      </c>
      <c r="J236" s="43"/>
      <c r="K236" s="43" t="s">
        <v>1504</v>
      </c>
      <c r="L236" s="43"/>
      <c r="M236" s="44" t="str">
        <f>IF(C236="NOSQL","",LOOKUP(E236,'#2a_#2b_DROP_TABLE'!D:D,'#2a_#2b_DROP_TABLE'!G:G)&amp;IF(H236="PK","PK",IF(F236="","CREATE","")))</f>
        <v/>
      </c>
      <c r="N236" s="45" t="str">
        <f t="shared" si="11"/>
        <v/>
      </c>
      <c r="O236" s="45" t="str">
        <f t="shared" si="12"/>
        <v/>
      </c>
      <c r="P236" s="45" t="str">
        <f t="shared" si="13"/>
        <v/>
      </c>
    </row>
    <row r="237" spans="1:16" ht="16">
      <c r="A237" s="40"/>
      <c r="B237" s="66" t="str">
        <f>IF(OR(H237="",H237="PK"),"Catch All",LOOKUP(E237,'#2a_#2b_DROP_TABLE'!D:D,'#2a_#2b_DROP_TABLE'!A:A))</f>
        <v>hummingbird</v>
      </c>
      <c r="C237" s="40" t="s">
        <v>311</v>
      </c>
      <c r="D237" s="40" t="s">
        <v>19</v>
      </c>
      <c r="E237" s="48" t="s">
        <v>1431</v>
      </c>
      <c r="F237" s="48" t="s">
        <v>1455</v>
      </c>
      <c r="G237" s="48"/>
      <c r="H237" s="42" t="str">
        <f>IF(D237="",IF(F237="","","PK"),LOOKUP(D237,DataTypes!A:A,DataTypes!B:B))</f>
        <v>VARCHAR(128)</v>
      </c>
      <c r="I237" s="43" t="s">
        <v>1490</v>
      </c>
      <c r="J237" s="43"/>
      <c r="K237" s="43" t="s">
        <v>1505</v>
      </c>
      <c r="L237" s="43"/>
      <c r="M237" s="44" t="str">
        <f>IF(C237="NOSQL","",LOOKUP(E237,'#2a_#2b_DROP_TABLE'!D:D,'#2a_#2b_DROP_TABLE'!G:G)&amp;IF(H237="PK","PK",IF(F237="","CREATE","")))</f>
        <v/>
      </c>
      <c r="N237" s="45" t="str">
        <f t="shared" si="11"/>
        <v/>
      </c>
      <c r="O237" s="45" t="str">
        <f t="shared" si="12"/>
        <v/>
      </c>
      <c r="P237" s="45" t="str">
        <f t="shared" si="13"/>
        <v/>
      </c>
    </row>
    <row r="238" spans="1:16" ht="16">
      <c r="A238" s="40"/>
      <c r="B238" s="66" t="str">
        <f>IF(OR(H238="",H238="PK"),"Catch All",LOOKUP(E238,'#2a_#2b_DROP_TABLE'!D:D,'#2a_#2b_DROP_TABLE'!A:A))</f>
        <v>hummingbird</v>
      </c>
      <c r="C238" s="40" t="s">
        <v>311</v>
      </c>
      <c r="D238" s="40" t="s">
        <v>19</v>
      </c>
      <c r="E238" s="48" t="s">
        <v>1431</v>
      </c>
      <c r="F238" s="48" t="s">
        <v>1456</v>
      </c>
      <c r="G238" s="48"/>
      <c r="H238" s="42" t="str">
        <f>IF(D238="",IF(F238="","","PK"),LOOKUP(D238,DataTypes!A:A,DataTypes!B:B))</f>
        <v>VARCHAR(128)</v>
      </c>
      <c r="I238" s="43" t="s">
        <v>1490</v>
      </c>
      <c r="J238" s="43"/>
      <c r="K238" s="43" t="s">
        <v>1506</v>
      </c>
      <c r="L238" s="43"/>
      <c r="M238" s="44" t="str">
        <f>IF(C238="NOSQL","",LOOKUP(E238,'#2a_#2b_DROP_TABLE'!D:D,'#2a_#2b_DROP_TABLE'!G:G)&amp;IF(H238="PK","PK",IF(F238="","CREATE","")))</f>
        <v/>
      </c>
      <c r="N238" s="45" t="str">
        <f t="shared" si="11"/>
        <v/>
      </c>
      <c r="O238" s="45" t="str">
        <f t="shared" si="12"/>
        <v/>
      </c>
      <c r="P238" s="45" t="str">
        <f t="shared" si="13"/>
        <v/>
      </c>
    </row>
    <row r="239" spans="1:16" ht="16">
      <c r="A239" s="40"/>
      <c r="B239" s="66" t="str">
        <f>IF(OR(H239="",H239="PK"),"Catch All",LOOKUP(E239,'#2a_#2b_DROP_TABLE'!D:D,'#2a_#2b_DROP_TABLE'!A:A))</f>
        <v>hummingbird</v>
      </c>
      <c r="C239" s="40" t="s">
        <v>311</v>
      </c>
      <c r="D239" s="40" t="s">
        <v>29</v>
      </c>
      <c r="E239" s="48" t="s">
        <v>1431</v>
      </c>
      <c r="F239" s="48" t="s">
        <v>1055</v>
      </c>
      <c r="G239" s="48"/>
      <c r="H239" s="42" t="str">
        <f>IF(D239="",IF(F239="","","PK"),LOOKUP(D239,DataTypes!A:A,DataTypes!B:B))</f>
        <v>DATE</v>
      </c>
      <c r="I239" s="43" t="s">
        <v>1490</v>
      </c>
      <c r="J239" s="43"/>
      <c r="K239" s="43" t="s">
        <v>1507</v>
      </c>
      <c r="L239" s="43"/>
      <c r="M239" s="44" t="str">
        <f>IF(C239="NOSQL","",LOOKUP(E239,'#2a_#2b_DROP_TABLE'!D:D,'#2a_#2b_DROP_TABLE'!G:G)&amp;IF(H239="PK","PK",IF(F239="","CREATE","")))</f>
        <v/>
      </c>
      <c r="N239" s="45" t="str">
        <f t="shared" si="11"/>
        <v/>
      </c>
      <c r="O239" s="45" t="str">
        <f t="shared" si="12"/>
        <v/>
      </c>
      <c r="P239" s="45" t="str">
        <f t="shared" si="13"/>
        <v/>
      </c>
    </row>
    <row r="240" spans="1:16" ht="16">
      <c r="A240" s="40"/>
      <c r="B240" s="66" t="str">
        <f>IF(OR(H240="",H240="PK"),"Catch All",LOOKUP(E240,'#2a_#2b_DROP_TABLE'!D:D,'#2a_#2b_DROP_TABLE'!A:A))</f>
        <v>hummingbird</v>
      </c>
      <c r="C240" s="40" t="s">
        <v>311</v>
      </c>
      <c r="D240" s="40" t="s">
        <v>63</v>
      </c>
      <c r="E240" s="48" t="s">
        <v>1431</v>
      </c>
      <c r="F240" s="48" t="s">
        <v>1514</v>
      </c>
      <c r="G240" s="48"/>
      <c r="H240" s="42" t="str">
        <f>IF(D240="",IF(F240="","","PK"),LOOKUP(D240,DataTypes!A:A,DataTypes!B:B))</f>
        <v>VARCHAR(256)</v>
      </c>
      <c r="I240" s="43" t="s">
        <v>1490</v>
      </c>
      <c r="J240" s="43"/>
      <c r="K240" s="43" t="s">
        <v>1508</v>
      </c>
      <c r="L240" s="43"/>
      <c r="M240" s="44" t="str">
        <f>IF(C240="NOSQL","",LOOKUP(E240,'#2a_#2b_DROP_TABLE'!D:D,'#2a_#2b_DROP_TABLE'!G:G)&amp;IF(H240="PK","PK",IF(F240="","CREATE","")))</f>
        <v/>
      </c>
      <c r="N240" s="45" t="str">
        <f t="shared" si="11"/>
        <v/>
      </c>
      <c r="O240" s="45" t="str">
        <f t="shared" si="12"/>
        <v/>
      </c>
      <c r="P240" s="45" t="str">
        <f t="shared" si="13"/>
        <v/>
      </c>
    </row>
    <row r="241" spans="1:16" ht="16">
      <c r="A241" s="40" t="s">
        <v>1562</v>
      </c>
      <c r="B241" s="66" t="str">
        <f>IF(OR(H241="",H241="PK"),"Catch All",LOOKUP(E241,'#2a_#2b_DROP_TABLE'!D:D,'#2a_#2b_DROP_TABLE'!A:A))</f>
        <v>hummingbird</v>
      </c>
      <c r="C241" s="40" t="s">
        <v>311</v>
      </c>
      <c r="D241" s="40" t="s">
        <v>295</v>
      </c>
      <c r="E241" s="48" t="s">
        <v>1431</v>
      </c>
      <c r="F241" s="48" t="s">
        <v>1714</v>
      </c>
      <c r="G241" s="48"/>
      <c r="H241" s="42" t="str">
        <f>IF(D241="",IF(F241="","","PK"),LOOKUP(D241,DataTypes!A:A,DataTypes!B:B))</f>
        <v>VARCHAR(64)</v>
      </c>
      <c r="I241" s="43" t="s">
        <v>1458</v>
      </c>
      <c r="J241" s="43"/>
      <c r="K241" s="43" t="s">
        <v>1718</v>
      </c>
      <c r="L241" s="43"/>
      <c r="M241" s="44" t="str">
        <f>IF(C241="NOSQL","",LOOKUP(E241,'#2a_#2b_DROP_TABLE'!D:D,'#2a_#2b_DROP_TABLE'!G:G)&amp;IF(H241="PK","PK",IF(F241="","CREATE","")))</f>
        <v/>
      </c>
      <c r="N241" s="45" t="str">
        <f t="shared" si="11"/>
        <v/>
      </c>
      <c r="O241" s="45" t="str">
        <f t="shared" si="12"/>
        <v/>
      </c>
      <c r="P241" s="45" t="str">
        <f t="shared" si="13"/>
        <v/>
      </c>
    </row>
    <row r="242" spans="1:16" ht="16">
      <c r="A242" s="40" t="s">
        <v>1562</v>
      </c>
      <c r="B242" s="66" t="str">
        <f>IF(OR(H242="",H242="PK"),"Catch All",LOOKUP(E242,'#2a_#2b_DROP_TABLE'!D:D,'#2a_#2b_DROP_TABLE'!A:A))</f>
        <v>hummingbird</v>
      </c>
      <c r="C242" s="40" t="s">
        <v>1541</v>
      </c>
      <c r="D242" s="40" t="s">
        <v>12</v>
      </c>
      <c r="E242" s="48" t="s">
        <v>1431</v>
      </c>
      <c r="F242" s="48" t="s">
        <v>832</v>
      </c>
      <c r="G242" s="48"/>
      <c r="H242" s="42" t="str">
        <f>IF(D242="",IF(F242="","","PK"),LOOKUP(D242,DataTypes!A:A,DataTypes!B:B))</f>
        <v>BIGINT UNSIGNED</v>
      </c>
      <c r="I242" s="43" t="s">
        <v>1458</v>
      </c>
      <c r="J242" s="43"/>
      <c r="K242" s="43" t="s">
        <v>833</v>
      </c>
      <c r="L242" s="43"/>
      <c r="M242" s="44" t="str">
        <f>IF(C242="NOSQL","",LOOKUP(E242,'#2a_#2b_DROP_TABLE'!D:D,'#2a_#2b_DROP_TABLE'!G:G)&amp;IF(H242="PK","PK",IF(F242="","CREATE","")))</f>
        <v>Audited</v>
      </c>
      <c r="N242" s="45" t="str">
        <f t="shared" si="11"/>
        <v xml:space="preserve">       `candidate_pool_id` BIGINT UNSIGNED payment_method_details COMMENT 'ID of the candidate pool',</v>
      </c>
      <c r="O242" s="45" t="str">
        <f t="shared" si="12"/>
        <v xml:space="preserve">       `candidate_pool_id` BIGINT UNSIGNED payment_method_details COMMENT 'ID of the candidate pool',</v>
      </c>
      <c r="P242" s="45" t="str">
        <f t="shared" si="13"/>
        <v>ALTER TABLE candidate_details_aud MODIFY COLUMN candidate_pool_id BIGINT UNSIGNED;</v>
      </c>
    </row>
    <row r="243" spans="1:16" ht="16">
      <c r="A243" s="40"/>
      <c r="B243" s="66" t="str">
        <f>IF(OR(H243="",H243="PK"),"Catch All",LOOKUP(E243,'#2a_#2b_DROP_TABLE'!D:D,'#2a_#2b_DROP_TABLE'!A:A))</f>
        <v>hummingbird</v>
      </c>
      <c r="C243" s="40" t="s">
        <v>311</v>
      </c>
      <c r="D243" s="40" t="s">
        <v>42</v>
      </c>
      <c r="E243" s="48" t="s">
        <v>1431</v>
      </c>
      <c r="F243" s="48" t="s">
        <v>1457</v>
      </c>
      <c r="G243" s="48"/>
      <c r="H243" s="42" t="str">
        <f>IF(D243="",IF(F243="","","PK"),LOOKUP(D243,DataTypes!A:A,DataTypes!B:B))</f>
        <v>VARCHAR(32)</v>
      </c>
      <c r="I243" s="43" t="s">
        <v>1458</v>
      </c>
      <c r="J243" s="43"/>
      <c r="K243" s="43" t="s">
        <v>1515</v>
      </c>
      <c r="L243" s="43" t="s">
        <v>1516</v>
      </c>
      <c r="M243" s="44" t="str">
        <f>IF(C243="NOSQL","",LOOKUP(E243,'#2a_#2b_DROP_TABLE'!D:D,'#2a_#2b_DROP_TABLE'!G:G)&amp;IF(H243="PK","PK",IF(F243="","CREATE","")))</f>
        <v/>
      </c>
      <c r="N243" s="45" t="str">
        <f t="shared" si="11"/>
        <v/>
      </c>
      <c r="O243" s="45" t="str">
        <f t="shared" si="12"/>
        <v/>
      </c>
      <c r="P243" s="45" t="str">
        <f t="shared" si="13"/>
        <v/>
      </c>
    </row>
    <row r="244" spans="1:16" ht="16">
      <c r="A244" s="40" t="s">
        <v>1562</v>
      </c>
      <c r="B244" s="66" t="str">
        <f>IF(OR(H244="",H244="PK"),"Catch All",LOOKUP(E244,'#2a_#2b_DROP_TABLE'!D:D,'#2a_#2b_DROP_TABLE'!A:A))</f>
        <v>hummingbird</v>
      </c>
      <c r="C244" s="40" t="s">
        <v>311</v>
      </c>
      <c r="D244" s="40" t="s">
        <v>31</v>
      </c>
      <c r="E244" s="48" t="s">
        <v>1431</v>
      </c>
      <c r="F244" s="48" t="s">
        <v>1715</v>
      </c>
      <c r="G244" s="48"/>
      <c r="H244" s="42" t="str">
        <f>IF(D244="",IF(F244="","","PK"),LOOKUP(D244,DataTypes!A:A,DataTypes!B:B))</f>
        <v>VARCHAR(1)</v>
      </c>
      <c r="I244" s="43" t="s">
        <v>1458</v>
      </c>
      <c r="J244" s="43"/>
      <c r="K244" s="43" t="s">
        <v>1716</v>
      </c>
      <c r="L244" s="43" t="s">
        <v>1717</v>
      </c>
      <c r="M244" s="44" t="str">
        <f>IF(C244="NOSQL","",LOOKUP(E244,'#2a_#2b_DROP_TABLE'!D:D,'#2a_#2b_DROP_TABLE'!G:G)&amp;IF(H244="PK","PK",IF(F244="","CREATE","")))</f>
        <v/>
      </c>
      <c r="N244" s="45" t="str">
        <f t="shared" si="11"/>
        <v/>
      </c>
      <c r="O244" s="45" t="str">
        <f t="shared" si="12"/>
        <v/>
      </c>
      <c r="P244" s="45" t="str">
        <f t="shared" si="13"/>
        <v/>
      </c>
    </row>
    <row r="245" spans="1:16" ht="16">
      <c r="A245" s="40" t="s">
        <v>1562</v>
      </c>
      <c r="B245" s="66" t="str">
        <f>IF(OR(H245="",H245="PK"),"Catch All",LOOKUP(E245,'#2a_#2b_DROP_TABLE'!D:D,'#2a_#2b_DROP_TABLE'!A:A))</f>
        <v>hummingbird</v>
      </c>
      <c r="C245" s="40" t="s">
        <v>311</v>
      </c>
      <c r="D245" s="40" t="s">
        <v>295</v>
      </c>
      <c r="E245" s="48" t="s">
        <v>1431</v>
      </c>
      <c r="F245" s="48" t="s">
        <v>1714</v>
      </c>
      <c r="G245" s="48"/>
      <c r="H245" s="42" t="str">
        <f>IF(D245="",IF(F245="","","PK"),LOOKUP(D245,DataTypes!A:A,DataTypes!B:B))</f>
        <v>VARCHAR(64)</v>
      </c>
      <c r="I245" s="43" t="s">
        <v>1512</v>
      </c>
      <c r="J245" s="43"/>
      <c r="K245" s="43" t="s">
        <v>1718</v>
      </c>
      <c r="L245" s="43"/>
      <c r="M245" s="44" t="str">
        <f>IF(C245="NOSQL","",LOOKUP(E245,'#2a_#2b_DROP_TABLE'!D:D,'#2a_#2b_DROP_TABLE'!G:G)&amp;IF(H245="PK","PK",IF(F245="","CREATE","")))</f>
        <v/>
      </c>
      <c r="N245" s="45" t="str">
        <f t="shared" si="11"/>
        <v/>
      </c>
      <c r="O245" s="45" t="str">
        <f t="shared" si="12"/>
        <v/>
      </c>
      <c r="P245" s="45" t="str">
        <f t="shared" si="13"/>
        <v/>
      </c>
    </row>
    <row r="246" spans="1:16" ht="16">
      <c r="A246" s="40"/>
      <c r="B246" s="66" t="str">
        <f>IF(OR(H246="",H246="PK"),"Catch All",LOOKUP(E246,'#2a_#2b_DROP_TABLE'!D:D,'#2a_#2b_DROP_TABLE'!A:A))</f>
        <v>hummingbird</v>
      </c>
      <c r="C246" s="40" t="s">
        <v>311</v>
      </c>
      <c r="D246" s="40" t="s">
        <v>19</v>
      </c>
      <c r="E246" s="48" t="s">
        <v>1431</v>
      </c>
      <c r="F246" s="48" t="s">
        <v>1459</v>
      </c>
      <c r="G246" s="48"/>
      <c r="H246" s="42" t="str">
        <f>IF(D246="",IF(F246="","","PK"),LOOKUP(D246,DataTypes!A:A,DataTypes!B:B))</f>
        <v>VARCHAR(128)</v>
      </c>
      <c r="I246" s="43" t="s">
        <v>1512</v>
      </c>
      <c r="J246" s="43"/>
      <c r="K246" s="43" t="s">
        <v>1517</v>
      </c>
      <c r="L246" s="43"/>
      <c r="M246" s="44" t="str">
        <f>IF(C246="NOSQL","",LOOKUP(E246,'#2a_#2b_DROP_TABLE'!D:D,'#2a_#2b_DROP_TABLE'!G:G)&amp;IF(H246="PK","PK",IF(F246="","CREATE","")))</f>
        <v/>
      </c>
      <c r="N246" s="45" t="str">
        <f t="shared" si="11"/>
        <v/>
      </c>
      <c r="O246" s="45" t="str">
        <f t="shared" si="12"/>
        <v/>
      </c>
      <c r="P246" s="45" t="str">
        <f t="shared" si="13"/>
        <v/>
      </c>
    </row>
    <row r="247" spans="1:16" ht="16">
      <c r="A247" s="40"/>
      <c r="B247" s="66" t="str">
        <f>IF(OR(H247="",H247="PK"),"Catch All",LOOKUP(E247,'#2a_#2b_DROP_TABLE'!D:D,'#2a_#2b_DROP_TABLE'!A:A))</f>
        <v>hummingbird</v>
      </c>
      <c r="C247" s="40" t="s">
        <v>311</v>
      </c>
      <c r="D247" s="40" t="s">
        <v>19</v>
      </c>
      <c r="E247" s="48" t="s">
        <v>1431</v>
      </c>
      <c r="F247" s="48" t="s">
        <v>1460</v>
      </c>
      <c r="G247" s="48"/>
      <c r="H247" s="42" t="str">
        <f>IF(D247="",IF(F247="","","PK"),LOOKUP(D247,DataTypes!A:A,DataTypes!B:B))</f>
        <v>VARCHAR(128)</v>
      </c>
      <c r="I247" s="43" t="s">
        <v>1512</v>
      </c>
      <c r="J247" s="43"/>
      <c r="K247" s="43" t="s">
        <v>180</v>
      </c>
      <c r="L247" s="43"/>
      <c r="M247" s="44" t="str">
        <f>IF(C247="NOSQL","",LOOKUP(E247,'#2a_#2b_DROP_TABLE'!D:D,'#2a_#2b_DROP_TABLE'!G:G)&amp;IF(H247="PK","PK",IF(F247="","CREATE","")))</f>
        <v/>
      </c>
      <c r="N247" s="45" t="str">
        <f t="shared" si="11"/>
        <v/>
      </c>
      <c r="O247" s="45" t="str">
        <f t="shared" si="12"/>
        <v/>
      </c>
      <c r="P247" s="45" t="str">
        <f t="shared" si="13"/>
        <v/>
      </c>
    </row>
    <row r="248" spans="1:16" ht="16">
      <c r="A248" s="40"/>
      <c r="B248" s="66" t="str">
        <f>IF(OR(H248="",H248="PK"),"Catch All",LOOKUP(E248,'#2a_#2b_DROP_TABLE'!D:D,'#2a_#2b_DROP_TABLE'!A:A))</f>
        <v>hummingbird</v>
      </c>
      <c r="C248" s="40" t="s">
        <v>311</v>
      </c>
      <c r="D248" s="40" t="s">
        <v>19</v>
      </c>
      <c r="E248" s="48" t="s">
        <v>1431</v>
      </c>
      <c r="F248" s="48" t="s">
        <v>1461</v>
      </c>
      <c r="G248" s="48"/>
      <c r="H248" s="42" t="str">
        <f>IF(D248="",IF(F248="","","PK"),LOOKUP(D248,DataTypes!A:A,DataTypes!B:B))</f>
        <v>VARCHAR(128)</v>
      </c>
      <c r="I248" s="43" t="s">
        <v>1512</v>
      </c>
      <c r="J248" s="43"/>
      <c r="K248" s="43" t="s">
        <v>1518</v>
      </c>
      <c r="L248" s="43"/>
      <c r="M248" s="44" t="str">
        <f>IF(C248="NOSQL","",LOOKUP(E248,'#2a_#2b_DROP_TABLE'!D:D,'#2a_#2b_DROP_TABLE'!G:G)&amp;IF(H248="PK","PK",IF(F248="","CREATE","")))</f>
        <v/>
      </c>
      <c r="N248" s="45" t="str">
        <f t="shared" si="11"/>
        <v/>
      </c>
      <c r="O248" s="45" t="str">
        <f t="shared" si="12"/>
        <v/>
      </c>
      <c r="P248" s="45" t="str">
        <f t="shared" si="13"/>
        <v/>
      </c>
    </row>
    <row r="249" spans="1:16" ht="16">
      <c r="A249" s="40"/>
      <c r="B249" s="66" t="str">
        <f>IF(OR(H249="",H249="PK"),"Catch All",LOOKUP(E249,'#2a_#2b_DROP_TABLE'!D:D,'#2a_#2b_DROP_TABLE'!A:A))</f>
        <v>hummingbird</v>
      </c>
      <c r="C249" s="40" t="s">
        <v>311</v>
      </c>
      <c r="D249" s="40" t="s">
        <v>42</v>
      </c>
      <c r="E249" s="48" t="s">
        <v>1431</v>
      </c>
      <c r="F249" s="48" t="s">
        <v>1462</v>
      </c>
      <c r="G249" s="48"/>
      <c r="H249" s="42" t="str">
        <f>IF(D249="",IF(F249="","","PK"),LOOKUP(D249,DataTypes!A:A,DataTypes!B:B))</f>
        <v>VARCHAR(32)</v>
      </c>
      <c r="I249" s="43" t="s">
        <v>1512</v>
      </c>
      <c r="J249" s="43"/>
      <c r="K249" s="43" t="s">
        <v>1519</v>
      </c>
      <c r="L249" s="43"/>
      <c r="M249" s="44" t="str">
        <f>IF(C249="NOSQL","",LOOKUP(E249,'#2a_#2b_DROP_TABLE'!D:D,'#2a_#2b_DROP_TABLE'!G:G)&amp;IF(H249="PK","PK",IF(F249="","CREATE","")))</f>
        <v/>
      </c>
      <c r="N249" s="45" t="str">
        <f t="shared" si="11"/>
        <v/>
      </c>
      <c r="O249" s="45" t="str">
        <f t="shared" si="12"/>
        <v/>
      </c>
      <c r="P249" s="45" t="str">
        <f t="shared" si="13"/>
        <v/>
      </c>
    </row>
    <row r="250" spans="1:16" ht="16">
      <c r="A250" s="40"/>
      <c r="B250" s="66" t="str">
        <f>IF(OR(H250="",H250="PK"),"Catch All",LOOKUP(E250,'#2a_#2b_DROP_TABLE'!D:D,'#2a_#2b_DROP_TABLE'!A:A))</f>
        <v>hummingbird</v>
      </c>
      <c r="C250" s="40" t="s">
        <v>311</v>
      </c>
      <c r="D250" s="40" t="s">
        <v>34</v>
      </c>
      <c r="E250" s="48" t="s">
        <v>1431</v>
      </c>
      <c r="F250" s="48" t="s">
        <v>1521</v>
      </c>
      <c r="G250" s="48"/>
      <c r="H250" s="42" t="str">
        <f>IF(D250="",IF(F250="","","PK"),LOOKUP(D250,DataTypes!A:A,DataTypes!B:B))</f>
        <v>VARCHAR(8)</v>
      </c>
      <c r="I250" s="43" t="s">
        <v>1512</v>
      </c>
      <c r="J250" s="43"/>
      <c r="K250" s="43" t="s">
        <v>1520</v>
      </c>
      <c r="L250" s="43" t="s">
        <v>1509</v>
      </c>
      <c r="M250" s="44" t="str">
        <f>IF(C250="NOSQL","",LOOKUP(E250,'#2a_#2b_DROP_TABLE'!D:D,'#2a_#2b_DROP_TABLE'!G:G)&amp;IF(H250="PK","PK",IF(F250="","CREATE","")))</f>
        <v/>
      </c>
      <c r="N250" s="45" t="str">
        <f t="shared" si="11"/>
        <v/>
      </c>
      <c r="O250" s="45" t="str">
        <f t="shared" si="12"/>
        <v/>
      </c>
      <c r="P250" s="45" t="str">
        <f t="shared" si="13"/>
        <v/>
      </c>
    </row>
    <row r="251" spans="1:16" ht="16">
      <c r="A251" s="40"/>
      <c r="B251" s="66" t="str">
        <f>IF(OR(H251="",H251="PK"),"Catch All",LOOKUP(E251,'#2a_#2b_DROP_TABLE'!D:D,'#2a_#2b_DROP_TABLE'!A:A))</f>
        <v>hummingbird</v>
      </c>
      <c r="C251" s="40" t="s">
        <v>311</v>
      </c>
      <c r="D251" s="40" t="s">
        <v>63</v>
      </c>
      <c r="E251" s="48" t="s">
        <v>1431</v>
      </c>
      <c r="F251" s="48" t="s">
        <v>1522</v>
      </c>
      <c r="G251" s="48"/>
      <c r="H251" s="42" t="str">
        <f>IF(D251="",IF(F251="","","PK"),LOOKUP(D251,DataTypes!A:A,DataTypes!B:B))</f>
        <v>VARCHAR(256)</v>
      </c>
      <c r="I251" s="43" t="s">
        <v>1512</v>
      </c>
      <c r="J251" s="43"/>
      <c r="K251" s="43" t="s">
        <v>1523</v>
      </c>
      <c r="L251" s="43"/>
      <c r="M251" s="44" t="str">
        <f>IF(C251="NOSQL","",LOOKUP(E251,'#2a_#2b_DROP_TABLE'!D:D,'#2a_#2b_DROP_TABLE'!G:G)&amp;IF(H251="PK","PK",IF(F251="","CREATE","")))</f>
        <v/>
      </c>
      <c r="N251" s="45" t="str">
        <f t="shared" si="11"/>
        <v/>
      </c>
      <c r="O251" s="45" t="str">
        <f t="shared" si="12"/>
        <v/>
      </c>
      <c r="P251" s="45" t="str">
        <f t="shared" si="13"/>
        <v/>
      </c>
    </row>
    <row r="252" spans="1:16" ht="16">
      <c r="A252" s="40" t="s">
        <v>1562</v>
      </c>
      <c r="B252" s="66" t="str">
        <f>IF(OR(H252="",H252="PK"),"Catch All",LOOKUP(E252,'#2a_#2b_DROP_TABLE'!D:D,'#2a_#2b_DROP_TABLE'!A:A))</f>
        <v>hummingbird</v>
      </c>
      <c r="C252" s="40" t="s">
        <v>311</v>
      </c>
      <c r="D252" s="40" t="s">
        <v>31</v>
      </c>
      <c r="E252" s="48" t="s">
        <v>1431</v>
      </c>
      <c r="F252" s="48" t="s">
        <v>1715</v>
      </c>
      <c r="G252" s="48"/>
      <c r="H252" s="42" t="str">
        <f>IF(D252="",IF(F252="","","PK"),LOOKUP(D252,DataTypes!A:A,DataTypes!B:B))</f>
        <v>VARCHAR(1)</v>
      </c>
      <c r="I252" s="43" t="s">
        <v>1512</v>
      </c>
      <c r="J252" s="43"/>
      <c r="K252" s="43" t="s">
        <v>1716</v>
      </c>
      <c r="L252" s="43" t="s">
        <v>1717</v>
      </c>
      <c r="M252" s="44" t="str">
        <f>IF(C252="NOSQL","",LOOKUP(E252,'#2a_#2b_DROP_TABLE'!D:D,'#2a_#2b_DROP_TABLE'!G:G)&amp;IF(H252="PK","PK",IF(F252="","CREATE","")))</f>
        <v/>
      </c>
      <c r="N252" s="45" t="str">
        <f t="shared" si="11"/>
        <v/>
      </c>
      <c r="O252" s="45" t="str">
        <f t="shared" si="12"/>
        <v/>
      </c>
      <c r="P252" s="45" t="str">
        <f t="shared" si="13"/>
        <v/>
      </c>
    </row>
    <row r="253" spans="1:16" ht="16">
      <c r="A253" s="40" t="s">
        <v>1562</v>
      </c>
      <c r="B253" s="66" t="str">
        <f>IF(OR(H253="",H253="PK"),"Catch All",LOOKUP(E253,'#2a_#2b_DROP_TABLE'!D:D,'#2a_#2b_DROP_TABLE'!A:A))</f>
        <v>hummingbird</v>
      </c>
      <c r="C253" s="40" t="s">
        <v>311</v>
      </c>
      <c r="D253" s="40" t="s">
        <v>295</v>
      </c>
      <c r="E253" s="48" t="s">
        <v>1431</v>
      </c>
      <c r="F253" s="48" t="s">
        <v>1714</v>
      </c>
      <c r="G253" s="48"/>
      <c r="H253" s="42" t="str">
        <f>IF(D253="",IF(F253="","","PK"),LOOKUP(D253,DataTypes!A:A,DataTypes!B:B))</f>
        <v>VARCHAR(64)</v>
      </c>
      <c r="I253" s="43" t="s">
        <v>1464</v>
      </c>
      <c r="J253" s="43"/>
      <c r="K253" s="43" t="s">
        <v>1718</v>
      </c>
      <c r="L253" s="43"/>
      <c r="M253" s="44" t="str">
        <f>IF(C253="NOSQL","",LOOKUP(E253,'#2a_#2b_DROP_TABLE'!D:D,'#2a_#2b_DROP_TABLE'!G:G)&amp;IF(H253="PK","PK",IF(F253="","CREATE","")))</f>
        <v/>
      </c>
      <c r="N253" s="45" t="str">
        <f t="shared" si="11"/>
        <v/>
      </c>
      <c r="O253" s="45" t="str">
        <f t="shared" si="12"/>
        <v/>
      </c>
      <c r="P253" s="45" t="str">
        <f t="shared" si="13"/>
        <v/>
      </c>
    </row>
    <row r="254" spans="1:16" ht="16">
      <c r="A254" s="40" t="s">
        <v>1562</v>
      </c>
      <c r="B254" s="66" t="str">
        <f>IF(OR(H254="",H254="PK"),"Catch All",LOOKUP(E254,'#2a_#2b_DROP_TABLE'!D:D,'#2a_#2b_DROP_TABLE'!A:A))</f>
        <v>hummingbird</v>
      </c>
      <c r="C254" s="40" t="s">
        <v>311</v>
      </c>
      <c r="D254" s="40" t="s">
        <v>12</v>
      </c>
      <c r="E254" s="48" t="s">
        <v>1431</v>
      </c>
      <c r="F254" s="48" t="s">
        <v>832</v>
      </c>
      <c r="G254" s="48"/>
      <c r="H254" s="42" t="str">
        <f>IF(D254="",IF(F254="","","PK"),LOOKUP(D254,DataTypes!A:A,DataTypes!B:B))</f>
        <v>BIGINT UNSIGNED</v>
      </c>
      <c r="I254" s="43" t="s">
        <v>1464</v>
      </c>
      <c r="J254" s="43"/>
      <c r="K254" s="43" t="s">
        <v>833</v>
      </c>
      <c r="L254" s="43"/>
      <c r="M254" s="44" t="str">
        <f>IF(C254="NOSQL","",LOOKUP(E254,'#2a_#2b_DROP_TABLE'!D:D,'#2a_#2b_DROP_TABLE'!G:G)&amp;IF(H254="PK","PK",IF(F254="","CREATE","")))</f>
        <v/>
      </c>
      <c r="N254" s="45" t="str">
        <f t="shared" si="11"/>
        <v/>
      </c>
      <c r="O254" s="45" t="str">
        <f t="shared" si="12"/>
        <v/>
      </c>
      <c r="P254" s="45" t="str">
        <f t="shared" si="13"/>
        <v/>
      </c>
    </row>
    <row r="255" spans="1:16" ht="16">
      <c r="A255" s="40"/>
      <c r="B255" s="66" t="str">
        <f>IF(OR(H255="",H255="PK"),"Catch All",LOOKUP(E255,'#2a_#2b_DROP_TABLE'!D:D,'#2a_#2b_DROP_TABLE'!A:A))</f>
        <v>hummingbird</v>
      </c>
      <c r="C255" s="40" t="s">
        <v>311</v>
      </c>
      <c r="D255" s="40" t="s">
        <v>42</v>
      </c>
      <c r="E255" s="48" t="s">
        <v>1431</v>
      </c>
      <c r="F255" s="48" t="s">
        <v>1463</v>
      </c>
      <c r="G255" s="48"/>
      <c r="H255" s="42" t="str">
        <f>IF(D255="",IF(F255="","","PK"),LOOKUP(D255,DataTypes!A:A,DataTypes!B:B))</f>
        <v>VARCHAR(32)</v>
      </c>
      <c r="I255" s="43" t="s">
        <v>1464</v>
      </c>
      <c r="J255" s="43"/>
      <c r="K255" s="43" t="s">
        <v>1525</v>
      </c>
      <c r="L255" s="43"/>
      <c r="M255" s="44" t="str">
        <f>IF(C255="NOSQL","",LOOKUP(E255,'#2a_#2b_DROP_TABLE'!D:D,'#2a_#2b_DROP_TABLE'!G:G)&amp;IF(H255="PK","PK",IF(F255="","CREATE","")))</f>
        <v/>
      </c>
      <c r="N255" s="45" t="str">
        <f t="shared" si="11"/>
        <v/>
      </c>
      <c r="O255" s="45" t="str">
        <f t="shared" si="12"/>
        <v/>
      </c>
      <c r="P255" s="45" t="str">
        <f t="shared" si="13"/>
        <v/>
      </c>
    </row>
    <row r="256" spans="1:16" ht="16">
      <c r="A256" s="40"/>
      <c r="B256" s="66" t="str">
        <f>IF(OR(H256="",H256="PK"),"Catch All",LOOKUP(E256,'#2a_#2b_DROP_TABLE'!D:D,'#2a_#2b_DROP_TABLE'!A:A))</f>
        <v>hummingbird</v>
      </c>
      <c r="C256" s="40" t="s">
        <v>311</v>
      </c>
      <c r="D256" s="40" t="s">
        <v>63</v>
      </c>
      <c r="E256" s="48" t="s">
        <v>1431</v>
      </c>
      <c r="F256" s="48" t="s">
        <v>1513</v>
      </c>
      <c r="G256" s="48"/>
      <c r="H256" s="42" t="str">
        <f>IF(D256="",IF(F256="","","PK"),LOOKUP(D256,DataTypes!A:A,DataTypes!B:B))</f>
        <v>VARCHAR(256)</v>
      </c>
      <c r="I256" s="43" t="s">
        <v>1464</v>
      </c>
      <c r="J256" s="43"/>
      <c r="K256" s="43" t="s">
        <v>1524</v>
      </c>
      <c r="L256" s="43"/>
      <c r="M256" s="44" t="str">
        <f>IF(C256="NOSQL","",LOOKUP(E256,'#2a_#2b_DROP_TABLE'!D:D,'#2a_#2b_DROP_TABLE'!G:G)&amp;IF(H256="PK","PK",IF(F256="","CREATE","")))</f>
        <v/>
      </c>
      <c r="N256" s="45" t="str">
        <f t="shared" si="11"/>
        <v/>
      </c>
      <c r="O256" s="45" t="str">
        <f t="shared" si="12"/>
        <v/>
      </c>
      <c r="P256" s="45" t="str">
        <f t="shared" si="13"/>
        <v/>
      </c>
    </row>
    <row r="257" spans="1:16" ht="16">
      <c r="A257" s="40" t="s">
        <v>1562</v>
      </c>
      <c r="B257" s="66" t="str">
        <f>IF(OR(H257="",H257="PK"),"Catch All",LOOKUP(E257,'#2a_#2b_DROP_TABLE'!D:D,'#2a_#2b_DROP_TABLE'!A:A))</f>
        <v>hummingbird</v>
      </c>
      <c r="C257" s="40" t="s">
        <v>311</v>
      </c>
      <c r="D257" s="40" t="s">
        <v>31</v>
      </c>
      <c r="E257" s="48" t="s">
        <v>1431</v>
      </c>
      <c r="F257" s="48" t="s">
        <v>1715</v>
      </c>
      <c r="G257" s="48"/>
      <c r="H257" s="42" t="str">
        <f>IF(D257="",IF(F257="","","PK"),LOOKUP(D257,DataTypes!A:A,DataTypes!B:B))</f>
        <v>VARCHAR(1)</v>
      </c>
      <c r="I257" s="43" t="s">
        <v>1464</v>
      </c>
      <c r="J257" s="43"/>
      <c r="K257" s="43" t="s">
        <v>1716</v>
      </c>
      <c r="L257" s="43" t="s">
        <v>1717</v>
      </c>
      <c r="M257" s="44" t="str">
        <f>IF(C257="NOSQL","",LOOKUP(E257,'#2a_#2b_DROP_TABLE'!D:D,'#2a_#2b_DROP_TABLE'!G:G)&amp;IF(H257="PK","PK",IF(F257="","CREATE","")))</f>
        <v/>
      </c>
      <c r="N257" s="45" t="str">
        <f t="shared" si="11"/>
        <v/>
      </c>
      <c r="O257" s="45" t="str">
        <f t="shared" si="12"/>
        <v/>
      </c>
      <c r="P257" s="45" t="str">
        <f t="shared" si="13"/>
        <v/>
      </c>
    </row>
    <row r="258" spans="1:16" ht="16">
      <c r="A258" s="40" t="s">
        <v>1562</v>
      </c>
      <c r="B258" s="66" t="str">
        <f>IF(OR(H258="",H258="PK"),"Catch All",LOOKUP(E258,'#2a_#2b_DROP_TABLE'!D:D,'#2a_#2b_DROP_TABLE'!A:A))</f>
        <v>hummingbird</v>
      </c>
      <c r="C258" s="40" t="s">
        <v>311</v>
      </c>
      <c r="D258" s="40" t="s">
        <v>49</v>
      </c>
      <c r="E258" s="48" t="s">
        <v>1431</v>
      </c>
      <c r="F258" s="48" t="s">
        <v>1706</v>
      </c>
      <c r="G258" s="48"/>
      <c r="H258" s="42" t="str">
        <f>IF(D258="",IF(F258="","","PK"),LOOKUP(D258,DataTypes!A:A,DataTypes!B:B))</f>
        <v>TEXT</v>
      </c>
      <c r="I258" s="43"/>
      <c r="J258" s="43"/>
      <c r="K258" s="43" t="s">
        <v>1707</v>
      </c>
      <c r="L258" s="43" t="s">
        <v>1708</v>
      </c>
      <c r="M258" s="44" t="str">
        <f>IF(C258="NOSQL","",LOOKUP(E258,'#2a_#2b_DROP_TABLE'!D:D,'#2a_#2b_DROP_TABLE'!G:G)&amp;IF(H258="PK","PK",IF(F258="","CREATE","")))</f>
        <v/>
      </c>
      <c r="N258" s="45" t="str">
        <f t="shared" si="11"/>
        <v/>
      </c>
      <c r="O258" s="45" t="str">
        <f t="shared" si="12"/>
        <v/>
      </c>
      <c r="P258" s="45" t="str">
        <f t="shared" si="13"/>
        <v/>
      </c>
    </row>
    <row r="259" spans="1:16" ht="16">
      <c r="A259" s="40" t="s">
        <v>1562</v>
      </c>
      <c r="B259" s="66" t="str">
        <f>IF(OR(H259="",H259="PK"),"Catch All",LOOKUP(E259,'#2a_#2b_DROP_TABLE'!D:D,'#2a_#2b_DROP_TABLE'!A:A))</f>
        <v>hummingbird</v>
      </c>
      <c r="C259" s="40" t="s">
        <v>311</v>
      </c>
      <c r="D259" s="40" t="s">
        <v>49</v>
      </c>
      <c r="E259" s="48" t="s">
        <v>1431</v>
      </c>
      <c r="F259" s="48" t="s">
        <v>729</v>
      </c>
      <c r="G259" s="48"/>
      <c r="H259" s="42" t="str">
        <f>IF(D259="",IF(F259="","","PK"),LOOKUP(D259,DataTypes!A:A,DataTypes!B:B))</f>
        <v>TEXT</v>
      </c>
      <c r="I259" s="43"/>
      <c r="J259" s="43"/>
      <c r="K259" s="43" t="s">
        <v>730</v>
      </c>
      <c r="L259" s="43"/>
      <c r="M259" s="44" t="str">
        <f>IF(C259="NOSQL","",LOOKUP(E259,'#2a_#2b_DROP_TABLE'!D:D,'#2a_#2b_DROP_TABLE'!G:G)&amp;IF(H259="PK","PK",IF(F259="","CREATE","")))</f>
        <v/>
      </c>
      <c r="N259" s="45" t="str">
        <f t="shared" ref="N259:N322" si="14">IF(C259="NOSQL","",IF(H259="PK","       PRIMARY KEY ("&amp;F259&amp;"))"&amp;IF(G259="Yes"," ROW_FORMAT=DYNAMIC","")&amp;" CHARSET UTF8;",IF(F259="","CREATE TABLE "&amp;"`"&amp;E259&amp;"` (","       `"&amp;F259&amp;"` "&amp;H259&amp;" "&amp;I259&amp;IF(J259="",""," "&amp;J259)&amp;" COMMENT '"&amp;K259&amp;IF(L259="",""," ["&amp;L259&amp;"]")&amp;"'"&amp;IF(E260=E259,",",");"))))</f>
        <v/>
      </c>
      <c r="O259" s="45" t="str">
        <f t="shared" ref="O259:O322" si="15">IF(OR(C259="NOSQL",M259="",M259="NA",M259="NACREATE",M259="NAPK"),"",IF(MID(M259,1,3)="Not","",IF(H259="PK",IF(M259="AuditedPK","       `rev` INT(11) NOT NULL, revtype TINYINT(4) DEFAULT NULL, ","       ")&amp;"PRIMARY KEY ("&amp;F259&amp;IF(M259="AuditedPK",", rev","")&amp;"))"&amp;IF(G259="Yes"," ROW_FORMAT=DYNAMIC","")&amp;" CHARSET UTF8;",IF(F259="","CREATE TABLE "&amp;"`"&amp;E259&amp;IF(M259="AuditedCREATE","_aud","")&amp;"` (","       `"&amp;F259&amp;"` "&amp;H259&amp;" "&amp;I259&amp;" COMMENT '"&amp;K259&amp;IF(L259="",""," ["&amp;L259&amp;"]")&amp;"'"&amp;IF(E260=E259,",",");")))))</f>
        <v/>
      </c>
      <c r="P259" s="45" t="str">
        <f t="shared" ref="P259:P322" si="16">IF(C259="NOSQL","",IF(M259="Audited","ALTER TABLE "&amp;E259&amp;"_aud MODIFY COLUMN "&amp;F259&amp;" "&amp;H259&amp;";",""))</f>
        <v/>
      </c>
    </row>
    <row r="260" spans="1:16" ht="16">
      <c r="A260" s="40"/>
      <c r="B260" s="66" t="str">
        <f>IF(OR(H260="",H260="PK"),"Catch All",LOOKUP(E260,'#2a_#2b_DROP_TABLE'!D:D,'#2a_#2b_DROP_TABLE'!A:A))</f>
        <v>hummingbird</v>
      </c>
      <c r="C260" s="40" t="s">
        <v>311</v>
      </c>
      <c r="D260" s="40" t="s">
        <v>295</v>
      </c>
      <c r="E260" s="48" t="s">
        <v>1431</v>
      </c>
      <c r="F260" s="48" t="s">
        <v>80</v>
      </c>
      <c r="G260" s="48"/>
      <c r="H260" s="42" t="str">
        <f>IF(D260="",IF(F260="","","PK"),LOOKUP(D260,DataTypes!A:A,DataTypes!B:B))</f>
        <v>VARCHAR(64)</v>
      </c>
      <c r="I260" s="43"/>
      <c r="J260" s="43"/>
      <c r="K260" s="43" t="s">
        <v>81</v>
      </c>
      <c r="L260" s="43"/>
      <c r="M260" s="44" t="str">
        <f>IF(C260="NOSQL","",LOOKUP(E260,'#2a_#2b_DROP_TABLE'!D:D,'#2a_#2b_DROP_TABLE'!G:G)&amp;IF(H260="PK","PK",IF(F260="","CREATE","")))</f>
        <v/>
      </c>
      <c r="N260" s="45" t="str">
        <f t="shared" si="14"/>
        <v/>
      </c>
      <c r="O260" s="45" t="str">
        <f t="shared" si="15"/>
        <v/>
      </c>
      <c r="P260" s="45" t="str">
        <f t="shared" si="16"/>
        <v/>
      </c>
    </row>
    <row r="261" spans="1:16" ht="16">
      <c r="A261" s="40"/>
      <c r="B261" s="66" t="str">
        <f>IF(OR(H261="",H261="PK"),"Catch All",LOOKUP(E261,'#2a_#2b_DROP_TABLE'!D:D,'#2a_#2b_DROP_TABLE'!A:A))</f>
        <v>hummingbird</v>
      </c>
      <c r="C261" s="40" t="s">
        <v>311</v>
      </c>
      <c r="D261" s="40" t="s">
        <v>40</v>
      </c>
      <c r="E261" s="48" t="s">
        <v>1431</v>
      </c>
      <c r="F261" s="48" t="s">
        <v>82</v>
      </c>
      <c r="G261" s="48"/>
      <c r="H261" s="42" t="str">
        <f>IF(D261="",IF(F261="","","PK"),LOOKUP(D261,DataTypes!A:A,DataTypes!B:B))</f>
        <v>TIMESTAMP</v>
      </c>
      <c r="I261" s="43"/>
      <c r="J261" s="43"/>
      <c r="K261" s="43" t="s">
        <v>83</v>
      </c>
      <c r="L261" s="43"/>
      <c r="M261" s="44" t="str">
        <f>IF(C261="NOSQL","",LOOKUP(E261,'#2a_#2b_DROP_TABLE'!D:D,'#2a_#2b_DROP_TABLE'!G:G)&amp;IF(H261="PK","PK",IF(F261="","CREATE","")))</f>
        <v/>
      </c>
      <c r="N261" s="45" t="str">
        <f t="shared" si="14"/>
        <v/>
      </c>
      <c r="O261" s="45" t="str">
        <f t="shared" si="15"/>
        <v/>
      </c>
      <c r="P261" s="45" t="str">
        <f t="shared" si="16"/>
        <v/>
      </c>
    </row>
    <row r="262" spans="1:16" ht="16">
      <c r="A262" s="40"/>
      <c r="B262" s="66" t="str">
        <f>IF(OR(H262="",H262="PK"),"Catch All",LOOKUP(E262,'#2a_#2b_DROP_TABLE'!D:D,'#2a_#2b_DROP_TABLE'!A:A))</f>
        <v>hummingbird</v>
      </c>
      <c r="C262" s="40" t="s">
        <v>311</v>
      </c>
      <c r="D262" s="40" t="s">
        <v>295</v>
      </c>
      <c r="E262" s="48" t="s">
        <v>1431</v>
      </c>
      <c r="F262" s="48" t="s">
        <v>84</v>
      </c>
      <c r="G262" s="48"/>
      <c r="H262" s="42" t="str">
        <f>IF(D262="",IF(F262="","","PK"),LOOKUP(D262,DataTypes!A:A,DataTypes!B:B))</f>
        <v>VARCHAR(64)</v>
      </c>
      <c r="I262" s="43"/>
      <c r="J262" s="43"/>
      <c r="K262" s="43" t="s">
        <v>85</v>
      </c>
      <c r="L262" s="43"/>
      <c r="M262" s="44" t="str">
        <f>IF(C262="NOSQL","",LOOKUP(E262,'#2a_#2b_DROP_TABLE'!D:D,'#2a_#2b_DROP_TABLE'!G:G)&amp;IF(H262="PK","PK",IF(F262="","CREATE","")))</f>
        <v/>
      </c>
      <c r="N262" s="45" t="str">
        <f t="shared" si="14"/>
        <v/>
      </c>
      <c r="O262" s="45" t="str">
        <f t="shared" si="15"/>
        <v/>
      </c>
      <c r="P262" s="45" t="str">
        <f t="shared" si="16"/>
        <v/>
      </c>
    </row>
    <row r="263" spans="1:16" ht="16">
      <c r="A263" s="40"/>
      <c r="B263" s="66" t="str">
        <f>IF(OR(H263="",H263="PK"),"Catch All",LOOKUP(E263,'#2a_#2b_DROP_TABLE'!D:D,'#2a_#2b_DROP_TABLE'!A:A))</f>
        <v>hummingbird</v>
      </c>
      <c r="C263" s="40" t="s">
        <v>311</v>
      </c>
      <c r="D263" s="40" t="s">
        <v>40</v>
      </c>
      <c r="E263" s="48" t="s">
        <v>1431</v>
      </c>
      <c r="F263" s="48" t="s">
        <v>86</v>
      </c>
      <c r="G263" s="48"/>
      <c r="H263" s="42" t="str">
        <f>IF(D263="",IF(F263="","","PK"),LOOKUP(D263,DataTypes!A:A,DataTypes!B:B))</f>
        <v>TIMESTAMP</v>
      </c>
      <c r="I263" s="43"/>
      <c r="J263" s="43"/>
      <c r="K263" s="43" t="s">
        <v>87</v>
      </c>
      <c r="L263" s="43"/>
      <c r="M263" s="44" t="str">
        <f>IF(C263="NOSQL","",LOOKUP(E263,'#2a_#2b_DROP_TABLE'!D:D,'#2a_#2b_DROP_TABLE'!G:G)&amp;IF(H263="PK","PK",IF(F263="","CREATE","")))</f>
        <v/>
      </c>
      <c r="N263" s="45" t="str">
        <f t="shared" si="14"/>
        <v/>
      </c>
      <c r="O263" s="45" t="str">
        <f t="shared" si="15"/>
        <v/>
      </c>
      <c r="P263" s="45" t="str">
        <f t="shared" si="16"/>
        <v/>
      </c>
    </row>
    <row r="264" spans="1:16" ht="16">
      <c r="A264" s="40"/>
      <c r="B264" s="66" t="str">
        <f>IF(OR(H264="",H264="PK"),"Catch All",LOOKUP(E264,'#2a_#2b_DROP_TABLE'!D:D,'#2a_#2b_DROP_TABLE'!A:A))</f>
        <v>Catch All</v>
      </c>
      <c r="C264" s="40" t="s">
        <v>311</v>
      </c>
      <c r="D264" s="40"/>
      <c r="E264" s="47" t="s">
        <v>1002</v>
      </c>
      <c r="F264" s="47"/>
      <c r="G264" s="47"/>
      <c r="H264" s="42" t="str">
        <f>IF(D264="",IF(F264="","","PK"),LOOKUP(D264,DataTypes!A:A,DataTypes!B:B))</f>
        <v/>
      </c>
      <c r="I264" s="43"/>
      <c r="J264" s="43"/>
      <c r="K264" s="43"/>
      <c r="L264" s="43"/>
      <c r="M264" s="44" t="str">
        <f>IF(C264="NOSQL","",LOOKUP(E264,'#2a_#2b_DROP_TABLE'!D:D,'#2a_#2b_DROP_TABLE'!G:G)&amp;IF(H264="PK","PK",IF(F264="","CREATE","")))</f>
        <v/>
      </c>
      <c r="N264" s="45" t="str">
        <f t="shared" si="14"/>
        <v/>
      </c>
      <c r="O264" s="45" t="str">
        <f t="shared" si="15"/>
        <v/>
      </c>
      <c r="P264" s="45" t="str">
        <f t="shared" si="16"/>
        <v/>
      </c>
    </row>
    <row r="265" spans="1:16" ht="16">
      <c r="A265" s="40"/>
      <c r="B265" s="66" t="str">
        <f>IF(OR(H265="",H265="PK"),"Catch All",LOOKUP(E265,'#2a_#2b_DROP_TABLE'!D:D,'#2a_#2b_DROP_TABLE'!A:A))</f>
        <v>hummingbird</v>
      </c>
      <c r="C265" s="40" t="s">
        <v>311</v>
      </c>
      <c r="D265" s="40" t="s">
        <v>19</v>
      </c>
      <c r="E265" s="48" t="s">
        <v>1002</v>
      </c>
      <c r="F265" s="48" t="s">
        <v>1003</v>
      </c>
      <c r="G265" s="48"/>
      <c r="H265" s="42" t="str">
        <f>IF(D265="",IF(F265="","","PK"),LOOKUP(D265,DataTypes!A:A,DataTypes!B:B))</f>
        <v>VARCHAR(128)</v>
      </c>
      <c r="I265" s="43"/>
      <c r="J265" s="43"/>
      <c r="K265" s="43" t="s">
        <v>1585</v>
      </c>
      <c r="L265" s="43"/>
      <c r="M265" s="44" t="str">
        <f>IF(C265="NOSQL","",LOOKUP(E265,'#2a_#2b_DROP_TABLE'!D:D,'#2a_#2b_DROP_TABLE'!G:G)&amp;IF(H265="PK","PK",IF(F265="","CREATE","")))</f>
        <v/>
      </c>
      <c r="N265" s="45" t="str">
        <f t="shared" si="14"/>
        <v/>
      </c>
      <c r="O265" s="45" t="str">
        <f t="shared" si="15"/>
        <v/>
      </c>
      <c r="P265" s="45" t="str">
        <f t="shared" si="16"/>
        <v/>
      </c>
    </row>
    <row r="266" spans="1:16" ht="16">
      <c r="A266" s="40"/>
      <c r="B266" s="66" t="str">
        <f>IF(OR(H266="",H266="PK"),"Catch All",LOOKUP(E266,'#2a_#2b_DROP_TABLE'!D:D,'#2a_#2b_DROP_TABLE'!A:A))</f>
        <v>hummingbird</v>
      </c>
      <c r="C266" s="40" t="s">
        <v>311</v>
      </c>
      <c r="D266" s="40" t="s">
        <v>19</v>
      </c>
      <c r="E266" s="48" t="s">
        <v>1002</v>
      </c>
      <c r="F266" s="48" t="s">
        <v>1004</v>
      </c>
      <c r="G266" s="48"/>
      <c r="H266" s="42" t="str">
        <f>IF(D266="",IF(F266="","","PK"),LOOKUP(D266,DataTypes!A:A,DataTypes!B:B))</f>
        <v>VARCHAR(128)</v>
      </c>
      <c r="I266" s="43"/>
      <c r="J266" s="43"/>
      <c r="K266" s="43" t="s">
        <v>1586</v>
      </c>
      <c r="L266" s="43"/>
      <c r="M266" s="44" t="str">
        <f>IF(C266="NOSQL","",LOOKUP(E266,'#2a_#2b_DROP_TABLE'!D:D,'#2a_#2b_DROP_TABLE'!G:G)&amp;IF(H266="PK","PK",IF(F266="","CREATE","")))</f>
        <v/>
      </c>
      <c r="N266" s="45" t="str">
        <f t="shared" si="14"/>
        <v/>
      </c>
      <c r="O266" s="45" t="str">
        <f t="shared" si="15"/>
        <v/>
      </c>
      <c r="P266" s="45" t="str">
        <f t="shared" si="16"/>
        <v/>
      </c>
    </row>
    <row r="267" spans="1:16" ht="16">
      <c r="A267" s="40"/>
      <c r="B267" s="66" t="str">
        <f>IF(OR(H267="",H267="PK"),"Catch All",LOOKUP(E267,'#2a_#2b_DROP_TABLE'!D:D,'#2a_#2b_DROP_TABLE'!A:A))</f>
        <v>hummingbird</v>
      </c>
      <c r="C267" s="40" t="s">
        <v>311</v>
      </c>
      <c r="D267" s="40" t="s">
        <v>49</v>
      </c>
      <c r="E267" s="48" t="s">
        <v>1002</v>
      </c>
      <c r="F267" s="48" t="s">
        <v>181</v>
      </c>
      <c r="G267" s="48"/>
      <c r="H267" s="42" t="str">
        <f>IF(D267="",IF(F267="","","PK"),LOOKUP(D267,DataTypes!A:A,DataTypes!B:B))</f>
        <v>TEXT</v>
      </c>
      <c r="I267" s="43"/>
      <c r="J267" s="43"/>
      <c r="K267" s="43" t="s">
        <v>1568</v>
      </c>
      <c r="L267" s="43"/>
      <c r="M267" s="44" t="str">
        <f>IF(C267="NOSQL","",LOOKUP(E267,'#2a_#2b_DROP_TABLE'!D:D,'#2a_#2b_DROP_TABLE'!G:G)&amp;IF(H267="PK","PK",IF(F267="","CREATE","")))</f>
        <v/>
      </c>
      <c r="N267" s="45" t="str">
        <f t="shared" si="14"/>
        <v/>
      </c>
      <c r="O267" s="45" t="str">
        <f t="shared" si="15"/>
        <v/>
      </c>
      <c r="P267" s="45" t="str">
        <f t="shared" si="16"/>
        <v/>
      </c>
    </row>
    <row r="268" spans="1:16" ht="16">
      <c r="A268" s="40"/>
      <c r="B268" s="66" t="str">
        <f>IF(OR(H268="",H268="PK"),"Catch All",LOOKUP(E268,'#2a_#2b_DROP_TABLE'!D:D,'#2a_#2b_DROP_TABLE'!A:A))</f>
        <v>hummingbird</v>
      </c>
      <c r="C268" s="40" t="s">
        <v>311</v>
      </c>
      <c r="D268" s="40" t="s">
        <v>295</v>
      </c>
      <c r="E268" s="48" t="s">
        <v>1002</v>
      </c>
      <c r="F268" s="48" t="s">
        <v>507</v>
      </c>
      <c r="G268" s="48"/>
      <c r="H268" s="42" t="str">
        <f>IF(D268="",IF(F268="","","PK"),LOOKUP(D268,DataTypes!A:A,DataTypes!B:B))</f>
        <v>VARCHAR(64)</v>
      </c>
      <c r="I268" s="43"/>
      <c r="J268" s="43"/>
      <c r="K268" s="43" t="s">
        <v>619</v>
      </c>
      <c r="L268" s="43"/>
      <c r="M268" s="44" t="str">
        <f>IF(C268="NOSQL","",LOOKUP(E268,'#2a_#2b_DROP_TABLE'!D:D,'#2a_#2b_DROP_TABLE'!G:G)&amp;IF(H268="PK","PK",IF(F268="","CREATE","")))</f>
        <v/>
      </c>
      <c r="N268" s="45" t="str">
        <f t="shared" si="14"/>
        <v/>
      </c>
      <c r="O268" s="45" t="str">
        <f t="shared" si="15"/>
        <v/>
      </c>
      <c r="P268" s="45" t="str">
        <f t="shared" si="16"/>
        <v/>
      </c>
    </row>
    <row r="269" spans="1:16" ht="16">
      <c r="A269" s="40"/>
      <c r="B269" s="66" t="str">
        <f>IF(OR(H269="",H269="PK"),"Catch All",LOOKUP(E269,'#2a_#2b_DROP_TABLE'!D:D,'#2a_#2b_DROP_TABLE'!A:A))</f>
        <v>hummingbird</v>
      </c>
      <c r="C269" s="40" t="s">
        <v>311</v>
      </c>
      <c r="D269" s="40" t="s">
        <v>34</v>
      </c>
      <c r="E269" s="48" t="s">
        <v>1002</v>
      </c>
      <c r="F269" s="48" t="s">
        <v>222</v>
      </c>
      <c r="G269" s="48"/>
      <c r="H269" s="42" t="str">
        <f>IF(D269="",IF(F269="","","PK"),LOOKUP(D269,DataTypes!A:A,DataTypes!B:B))</f>
        <v>VARCHAR(8)</v>
      </c>
      <c r="I269" s="43"/>
      <c r="J269" s="43"/>
      <c r="K269" s="43" t="s">
        <v>223</v>
      </c>
      <c r="L269" s="43" t="s">
        <v>1565</v>
      </c>
      <c r="M269" s="44" t="str">
        <f>IF(C269="NOSQL","",LOOKUP(E269,'#2a_#2b_DROP_TABLE'!D:D,'#2a_#2b_DROP_TABLE'!G:G)&amp;IF(H269="PK","PK",IF(F269="","CREATE","")))</f>
        <v/>
      </c>
      <c r="N269" s="45" t="str">
        <f t="shared" si="14"/>
        <v/>
      </c>
      <c r="O269" s="45" t="str">
        <f t="shared" si="15"/>
        <v/>
      </c>
      <c r="P269" s="45" t="str">
        <f t="shared" si="16"/>
        <v/>
      </c>
    </row>
    <row r="270" spans="1:16" ht="16">
      <c r="A270" s="40"/>
      <c r="B270" s="66" t="str">
        <f>IF(OR(H270="",H270="PK"),"Catch All",LOOKUP(E270,'#2a_#2b_DROP_TABLE'!D:D,'#2a_#2b_DROP_TABLE'!A:A))</f>
        <v>hummingbird</v>
      </c>
      <c r="C270" s="40" t="s">
        <v>311</v>
      </c>
      <c r="D270" s="40" t="s">
        <v>19</v>
      </c>
      <c r="E270" s="48" t="s">
        <v>1002</v>
      </c>
      <c r="F270" s="48" t="s">
        <v>1005</v>
      </c>
      <c r="G270" s="48"/>
      <c r="H270" s="42" t="str">
        <f>IF(D270="",IF(F270="","","PK"),LOOKUP(D270,DataTypes!A:A,DataTypes!B:B))</f>
        <v>VARCHAR(128)</v>
      </c>
      <c r="I270" s="43"/>
      <c r="J270" s="43"/>
      <c r="K270" s="43" t="s">
        <v>1006</v>
      </c>
      <c r="L270" s="43"/>
      <c r="M270" s="44" t="str">
        <f>IF(C270="NOSQL","",LOOKUP(E270,'#2a_#2b_DROP_TABLE'!D:D,'#2a_#2b_DROP_TABLE'!G:G)&amp;IF(H270="PK","PK",IF(F270="","CREATE","")))</f>
        <v/>
      </c>
      <c r="N270" s="45" t="str">
        <f t="shared" si="14"/>
        <v/>
      </c>
      <c r="O270" s="45" t="str">
        <f t="shared" si="15"/>
        <v/>
      </c>
      <c r="P270" s="45" t="str">
        <f t="shared" si="16"/>
        <v/>
      </c>
    </row>
    <row r="271" spans="1:16" ht="16">
      <c r="A271" s="40"/>
      <c r="B271" s="66" t="str">
        <f>IF(OR(H271="",H271="PK"),"Catch All",LOOKUP(E271,'#2a_#2b_DROP_TABLE'!D:D,'#2a_#2b_DROP_TABLE'!A:A))</f>
        <v>hummingbird</v>
      </c>
      <c r="C271" s="40" t="s">
        <v>311</v>
      </c>
      <c r="D271" s="40" t="s">
        <v>295</v>
      </c>
      <c r="E271" s="48" t="s">
        <v>1002</v>
      </c>
      <c r="F271" s="48" t="s">
        <v>236</v>
      </c>
      <c r="G271" s="48"/>
      <c r="H271" s="42" t="str">
        <f>IF(D271="",IF(F271="","","PK"),LOOKUP(D271,DataTypes!A:A,DataTypes!B:B))</f>
        <v>VARCHAR(64)</v>
      </c>
      <c r="I271" s="43"/>
      <c r="J271" s="43"/>
      <c r="K271" s="43" t="s">
        <v>1007</v>
      </c>
      <c r="L271" s="43"/>
      <c r="M271" s="44" t="str">
        <f>IF(C271="NOSQL","",LOOKUP(E271,'#2a_#2b_DROP_TABLE'!D:D,'#2a_#2b_DROP_TABLE'!G:G)&amp;IF(H271="PK","PK",IF(F271="","CREATE","")))</f>
        <v/>
      </c>
      <c r="N271" s="45" t="str">
        <f t="shared" si="14"/>
        <v/>
      </c>
      <c r="O271" s="45" t="str">
        <f t="shared" si="15"/>
        <v/>
      </c>
      <c r="P271" s="45" t="str">
        <f t="shared" si="16"/>
        <v/>
      </c>
    </row>
    <row r="272" spans="1:16" ht="16">
      <c r="A272" s="40"/>
      <c r="B272" s="66" t="str">
        <f>IF(OR(H272="",H272="PK"),"Catch All",LOOKUP(E272,'#2a_#2b_DROP_TABLE'!D:D,'#2a_#2b_DROP_TABLE'!A:A))</f>
        <v>hummingbird</v>
      </c>
      <c r="C272" s="40" t="s">
        <v>311</v>
      </c>
      <c r="D272" s="40" t="s">
        <v>40</v>
      </c>
      <c r="E272" s="48" t="s">
        <v>1002</v>
      </c>
      <c r="F272" s="48" t="s">
        <v>1566</v>
      </c>
      <c r="G272" s="48"/>
      <c r="H272" s="42" t="str">
        <f>IF(D272="",IF(F272="","","PK"),LOOKUP(D272,DataTypes!A:A,DataTypes!B:B))</f>
        <v>TIMESTAMP</v>
      </c>
      <c r="I272" s="43"/>
      <c r="J272" s="43"/>
      <c r="K272" s="43" t="s">
        <v>1008</v>
      </c>
      <c r="L272" s="43"/>
      <c r="M272" s="44" t="str">
        <f>IF(C272="NOSQL","",LOOKUP(E272,'#2a_#2b_DROP_TABLE'!D:D,'#2a_#2b_DROP_TABLE'!G:G)&amp;IF(H272="PK","PK",IF(F272="","CREATE","")))</f>
        <v/>
      </c>
      <c r="N272" s="45" t="str">
        <f t="shared" si="14"/>
        <v/>
      </c>
      <c r="O272" s="45" t="str">
        <f t="shared" si="15"/>
        <v/>
      </c>
      <c r="P272" s="45" t="str">
        <f t="shared" si="16"/>
        <v/>
      </c>
    </row>
    <row r="273" spans="1:16" ht="16">
      <c r="A273" s="40"/>
      <c r="B273" s="66" t="str">
        <f>IF(OR(H273="",H273="PK"),"Catch All",LOOKUP(E273,'#2a_#2b_DROP_TABLE'!D:D,'#2a_#2b_DROP_TABLE'!A:A))</f>
        <v>hummingbird</v>
      </c>
      <c r="C273" s="40" t="s">
        <v>311</v>
      </c>
      <c r="D273" s="40" t="s">
        <v>40</v>
      </c>
      <c r="E273" s="48" t="s">
        <v>1002</v>
      </c>
      <c r="F273" s="48" t="s">
        <v>1567</v>
      </c>
      <c r="G273" s="48"/>
      <c r="H273" s="42" t="str">
        <f>IF(D273="",IF(F273="","","PK"),LOOKUP(D273,DataTypes!A:A,DataTypes!B:B))</f>
        <v>TIMESTAMP</v>
      </c>
      <c r="I273" s="43"/>
      <c r="J273" s="43"/>
      <c r="K273" s="43" t="s">
        <v>1008</v>
      </c>
      <c r="L273" s="43"/>
      <c r="M273" s="44" t="str">
        <f>IF(C273="NOSQL","",LOOKUP(E273,'#2a_#2b_DROP_TABLE'!D:D,'#2a_#2b_DROP_TABLE'!G:G)&amp;IF(H273="PK","PK",IF(F273="","CREATE","")))</f>
        <v/>
      </c>
      <c r="N273" s="45" t="str">
        <f t="shared" si="14"/>
        <v/>
      </c>
      <c r="O273" s="45" t="str">
        <f t="shared" si="15"/>
        <v/>
      </c>
      <c r="P273" s="45" t="str">
        <f t="shared" si="16"/>
        <v/>
      </c>
    </row>
    <row r="274" spans="1:16" ht="16">
      <c r="A274" s="40"/>
      <c r="B274" s="66" t="str">
        <f>IF(OR(H274="",H274="PK"),"Catch All",LOOKUP(E274,'#2a_#2b_DROP_TABLE'!D:D,'#2a_#2b_DROP_TABLE'!A:A))</f>
        <v>hummingbird</v>
      </c>
      <c r="C274" s="40" t="s">
        <v>311</v>
      </c>
      <c r="D274" s="40" t="s">
        <v>42</v>
      </c>
      <c r="E274" s="48" t="s">
        <v>1002</v>
      </c>
      <c r="F274" s="48" t="s">
        <v>1009</v>
      </c>
      <c r="G274" s="48"/>
      <c r="H274" s="42" t="str">
        <f>IF(D274="",IF(F274="","","PK"),LOOKUP(D274,DataTypes!A:A,DataTypes!B:B))</f>
        <v>VARCHAR(32)</v>
      </c>
      <c r="I274" s="43"/>
      <c r="J274" s="43"/>
      <c r="K274" s="43" t="s">
        <v>1010</v>
      </c>
      <c r="L274" s="43" t="s">
        <v>1584</v>
      </c>
      <c r="M274" s="44" t="str">
        <f>IF(C274="NOSQL","",LOOKUP(E274,'#2a_#2b_DROP_TABLE'!D:D,'#2a_#2b_DROP_TABLE'!G:G)&amp;IF(H274="PK","PK",IF(F274="","CREATE","")))</f>
        <v/>
      </c>
      <c r="N274" s="45" t="str">
        <f t="shared" si="14"/>
        <v/>
      </c>
      <c r="O274" s="45" t="str">
        <f t="shared" si="15"/>
        <v/>
      </c>
      <c r="P274" s="45" t="str">
        <f t="shared" si="16"/>
        <v/>
      </c>
    </row>
    <row r="275" spans="1:16" ht="16">
      <c r="A275" s="40"/>
      <c r="B275" s="66" t="str">
        <f>IF(OR(H275="",H275="PK"),"Catch All",LOOKUP(E275,'#2a_#2b_DROP_TABLE'!D:D,'#2a_#2b_DROP_TABLE'!A:A))</f>
        <v>hummingbird</v>
      </c>
      <c r="C275" s="40" t="s">
        <v>311</v>
      </c>
      <c r="D275" s="40" t="s">
        <v>42</v>
      </c>
      <c r="E275" s="48" t="s">
        <v>1002</v>
      </c>
      <c r="F275" s="48" t="s">
        <v>1011</v>
      </c>
      <c r="G275" s="48"/>
      <c r="H275" s="42" t="str">
        <f>IF(D275="",IF(F275="","","PK"),LOOKUP(D275,DataTypes!A:A,DataTypes!B:B))</f>
        <v>VARCHAR(32)</v>
      </c>
      <c r="I275" s="43"/>
      <c r="J275" s="43"/>
      <c r="K275" s="43" t="s">
        <v>1012</v>
      </c>
      <c r="L275" s="43" t="s">
        <v>1583</v>
      </c>
      <c r="M275" s="44" t="str">
        <f>IF(C275="NOSQL","",LOOKUP(E275,'#2a_#2b_DROP_TABLE'!D:D,'#2a_#2b_DROP_TABLE'!G:G)&amp;IF(H275="PK","PK",IF(F275="","CREATE","")))</f>
        <v/>
      </c>
      <c r="N275" s="45" t="str">
        <f t="shared" si="14"/>
        <v/>
      </c>
      <c r="O275" s="45" t="str">
        <f t="shared" si="15"/>
        <v/>
      </c>
      <c r="P275" s="45" t="str">
        <f t="shared" si="16"/>
        <v/>
      </c>
    </row>
    <row r="276" spans="1:16" ht="16">
      <c r="A276" s="40"/>
      <c r="B276" s="66" t="str">
        <f>IF(OR(H276="",H276="PK"),"Catch All",LOOKUP(E276,'#2a_#2b_DROP_TABLE'!D:D,'#2a_#2b_DROP_TABLE'!A:A))</f>
        <v>hummingbird</v>
      </c>
      <c r="C276" s="40" t="s">
        <v>311</v>
      </c>
      <c r="D276" s="40" t="s">
        <v>19</v>
      </c>
      <c r="E276" s="48" t="s">
        <v>1002</v>
      </c>
      <c r="F276" s="48" t="s">
        <v>1013</v>
      </c>
      <c r="G276" s="48"/>
      <c r="H276" s="42" t="str">
        <f>IF(D276="",IF(F276="","","PK"),LOOKUP(D276,DataTypes!A:A,DataTypes!B:B))</f>
        <v>VARCHAR(128)</v>
      </c>
      <c r="I276" s="43"/>
      <c r="J276" s="43"/>
      <c r="K276" s="43" t="s">
        <v>1014</v>
      </c>
      <c r="L276" s="43" t="s">
        <v>1015</v>
      </c>
      <c r="M276" s="44" t="str">
        <f>IF(C276="NOSQL","",LOOKUP(E276,'#2a_#2b_DROP_TABLE'!D:D,'#2a_#2b_DROP_TABLE'!G:G)&amp;IF(H276="PK","PK",IF(F276="","CREATE","")))</f>
        <v/>
      </c>
      <c r="N276" s="45" t="str">
        <f t="shared" si="14"/>
        <v/>
      </c>
      <c r="O276" s="45" t="str">
        <f t="shared" si="15"/>
        <v/>
      </c>
      <c r="P276" s="45" t="str">
        <f t="shared" si="16"/>
        <v/>
      </c>
    </row>
    <row r="277" spans="1:16" ht="16">
      <c r="A277" s="40"/>
      <c r="B277" s="66" t="str">
        <f>IF(OR(H277="",H277="PK"),"Catch All",LOOKUP(E277,'#2a_#2b_DROP_TABLE'!D:D,'#2a_#2b_DROP_TABLE'!A:A))</f>
        <v>hummingbird</v>
      </c>
      <c r="C277" s="40" t="s">
        <v>311</v>
      </c>
      <c r="D277" s="40" t="s">
        <v>49</v>
      </c>
      <c r="E277" s="48" t="s">
        <v>1002</v>
      </c>
      <c r="F277" s="48" t="s">
        <v>217</v>
      </c>
      <c r="G277" s="48"/>
      <c r="H277" s="42" t="str">
        <f>IF(D277="",IF(F277="","","PK"),LOOKUP(D277,DataTypes!A:A,DataTypes!B:B))</f>
        <v>TEXT</v>
      </c>
      <c r="I277" s="43"/>
      <c r="J277" s="43"/>
      <c r="K277" s="43" t="s">
        <v>1016</v>
      </c>
      <c r="L277" s="43"/>
      <c r="M277" s="44" t="str">
        <f>IF(C277="NOSQL","",LOOKUP(E277,'#2a_#2b_DROP_TABLE'!D:D,'#2a_#2b_DROP_TABLE'!G:G)&amp;IF(H277="PK","PK",IF(F277="","CREATE","")))</f>
        <v/>
      </c>
      <c r="N277" s="45" t="str">
        <f t="shared" si="14"/>
        <v/>
      </c>
      <c r="O277" s="45" t="str">
        <f t="shared" si="15"/>
        <v/>
      </c>
      <c r="P277" s="45" t="str">
        <f t="shared" si="16"/>
        <v/>
      </c>
    </row>
    <row r="278" spans="1:16" ht="16">
      <c r="A278" s="40"/>
      <c r="B278" s="66" t="str">
        <f>IF(OR(H278="",H278="PK"),"Catch All",LOOKUP(E278,'#2a_#2b_DROP_TABLE'!D:D,'#2a_#2b_DROP_TABLE'!A:A))</f>
        <v>hummingbird</v>
      </c>
      <c r="C278" s="40" t="s">
        <v>311</v>
      </c>
      <c r="D278" s="40" t="s">
        <v>49</v>
      </c>
      <c r="E278" s="48" t="s">
        <v>1002</v>
      </c>
      <c r="F278" s="48" t="s">
        <v>1017</v>
      </c>
      <c r="G278" s="48"/>
      <c r="H278" s="42" t="str">
        <f>IF(D278="",IF(F278="","","PK"),LOOKUP(D278,DataTypes!A:A,DataTypes!B:B))</f>
        <v>TEXT</v>
      </c>
      <c r="I278" s="43"/>
      <c r="J278" s="43"/>
      <c r="K278" s="43" t="s">
        <v>1018</v>
      </c>
      <c r="L278" s="43"/>
      <c r="M278" s="44" t="str">
        <f>IF(C278="NOSQL","",LOOKUP(E278,'#2a_#2b_DROP_TABLE'!D:D,'#2a_#2b_DROP_TABLE'!G:G)&amp;IF(H278="PK","PK",IF(F278="","CREATE","")))</f>
        <v/>
      </c>
      <c r="N278" s="45" t="str">
        <f t="shared" si="14"/>
        <v/>
      </c>
      <c r="O278" s="45" t="str">
        <f t="shared" si="15"/>
        <v/>
      </c>
      <c r="P278" s="45" t="str">
        <f t="shared" si="16"/>
        <v/>
      </c>
    </row>
    <row r="279" spans="1:16" ht="16">
      <c r="A279" s="40" t="s">
        <v>1562</v>
      </c>
      <c r="B279" s="66" t="str">
        <f>IF(OR(H279="",H279="PK"),"Catch All",LOOKUP(E279,'#2a_#2b_DROP_TABLE'!D:D,'#2a_#2b_DROP_TABLE'!A:A))</f>
        <v>hummingbird</v>
      </c>
      <c r="C279" s="40" t="s">
        <v>311</v>
      </c>
      <c r="D279" s="40" t="s">
        <v>31</v>
      </c>
      <c r="E279" s="48" t="s">
        <v>1002</v>
      </c>
      <c r="F279" s="48" t="s">
        <v>1569</v>
      </c>
      <c r="G279" s="48"/>
      <c r="H279" s="42" t="str">
        <f>IF(D279="",IF(F279="","","PK"),LOOKUP(D279,DataTypes!A:A,DataTypes!B:B))</f>
        <v>VARCHAR(1)</v>
      </c>
      <c r="I279" s="43"/>
      <c r="J279" s="43"/>
      <c r="K279" s="43" t="s">
        <v>1019</v>
      </c>
      <c r="L279" s="43" t="s">
        <v>1020</v>
      </c>
      <c r="M279" s="44" t="str">
        <f>IF(C279="NOSQL","",LOOKUP(E279,'#2a_#2b_DROP_TABLE'!D:D,'#2a_#2b_DROP_TABLE'!G:G)&amp;IF(H279="PK","PK",IF(F279="","CREATE","")))</f>
        <v/>
      </c>
      <c r="N279" s="45" t="str">
        <f t="shared" si="14"/>
        <v/>
      </c>
      <c r="O279" s="45" t="str">
        <f t="shared" si="15"/>
        <v/>
      </c>
      <c r="P279" s="45" t="str">
        <f t="shared" si="16"/>
        <v/>
      </c>
    </row>
    <row r="280" spans="1:16" ht="16">
      <c r="A280" s="40"/>
      <c r="B280" s="66" t="str">
        <f>IF(OR(H280="",H280="PK"),"Catch All",LOOKUP(E280,'#2a_#2b_DROP_TABLE'!D:D,'#2a_#2b_DROP_TABLE'!A:A))</f>
        <v>hummingbird</v>
      </c>
      <c r="C280" s="40" t="s">
        <v>311</v>
      </c>
      <c r="D280" s="40" t="s">
        <v>40</v>
      </c>
      <c r="E280" s="48" t="s">
        <v>1002</v>
      </c>
      <c r="F280" s="48" t="s">
        <v>1021</v>
      </c>
      <c r="G280" s="48"/>
      <c r="H280" s="42" t="str">
        <f>IF(D280="",IF(F280="","","PK"),LOOKUP(D280,DataTypes!A:A,DataTypes!B:B))</f>
        <v>TIMESTAMP</v>
      </c>
      <c r="I280" s="43"/>
      <c r="J280" s="43"/>
      <c r="K280" s="43" t="s">
        <v>1022</v>
      </c>
      <c r="L280" s="43"/>
      <c r="M280" s="44" t="str">
        <f>IF(C280="NOSQL","",LOOKUP(E280,'#2a_#2b_DROP_TABLE'!D:D,'#2a_#2b_DROP_TABLE'!G:G)&amp;IF(H280="PK","PK",IF(F280="","CREATE","")))</f>
        <v/>
      </c>
      <c r="N280" s="45" t="str">
        <f t="shared" si="14"/>
        <v/>
      </c>
      <c r="O280" s="45" t="str">
        <f t="shared" si="15"/>
        <v/>
      </c>
      <c r="P280" s="45" t="str">
        <f t="shared" si="16"/>
        <v/>
      </c>
    </row>
    <row r="281" spans="1:16" ht="16">
      <c r="A281" s="40"/>
      <c r="B281" s="66" t="str">
        <f>IF(OR(H281="",H281="PK"),"Catch All",LOOKUP(E281,'#2a_#2b_DROP_TABLE'!D:D,'#2a_#2b_DROP_TABLE'!A:A))</f>
        <v>hummingbird</v>
      </c>
      <c r="C281" s="40" t="s">
        <v>311</v>
      </c>
      <c r="D281" s="40" t="s">
        <v>40</v>
      </c>
      <c r="E281" s="48" t="s">
        <v>1002</v>
      </c>
      <c r="F281" s="48" t="s">
        <v>1570</v>
      </c>
      <c r="G281" s="48"/>
      <c r="H281" s="42" t="str">
        <f>IF(D281="",IF(F281="","","PK"),LOOKUP(D281,DataTypes!A:A,DataTypes!B:B))</f>
        <v>TIMESTAMP</v>
      </c>
      <c r="I281" s="43"/>
      <c r="J281" s="43"/>
      <c r="K281" s="43" t="s">
        <v>1571</v>
      </c>
      <c r="L281" s="43"/>
      <c r="M281" s="44" t="str">
        <f>IF(C281="NOSQL","",LOOKUP(E281,'#2a_#2b_DROP_TABLE'!D:D,'#2a_#2b_DROP_TABLE'!G:G)&amp;IF(H281="PK","PK",IF(F281="","CREATE","")))</f>
        <v/>
      </c>
      <c r="N281" s="45" t="str">
        <f t="shared" si="14"/>
        <v/>
      </c>
      <c r="O281" s="45" t="str">
        <f t="shared" si="15"/>
        <v/>
      </c>
      <c r="P281" s="45" t="str">
        <f t="shared" si="16"/>
        <v/>
      </c>
    </row>
    <row r="282" spans="1:16" ht="16">
      <c r="A282" s="40"/>
      <c r="B282" s="66" t="str">
        <f>IF(OR(H282="",H282="PK"),"Catch All",LOOKUP(E282,'#2a_#2b_DROP_TABLE'!D:D,'#2a_#2b_DROP_TABLE'!A:A))</f>
        <v>Catch All</v>
      </c>
      <c r="C282" s="40" t="s">
        <v>1541</v>
      </c>
      <c r="D282" s="40"/>
      <c r="E282" s="41" t="s">
        <v>618</v>
      </c>
      <c r="F282" s="41"/>
      <c r="G282" s="41"/>
      <c r="H282" s="42" t="str">
        <f>IF(D282="",IF(F282="","","PK"),LOOKUP(D282,DataTypes!A:A,DataTypes!B:B))</f>
        <v/>
      </c>
      <c r="I282" s="43"/>
      <c r="J282" s="43"/>
      <c r="K282" s="43"/>
      <c r="L282" s="43"/>
      <c r="M282" s="44" t="str">
        <f>IF(C282="NOSQL","",LOOKUP(E282,'#2a_#2b_DROP_TABLE'!D:D,'#2a_#2b_DROP_TABLE'!G:G)&amp;IF(H282="PK","PK",IF(F282="","CREATE","")))</f>
        <v>AuditedCREATE</v>
      </c>
      <c r="N282" s="45" t="str">
        <f t="shared" si="14"/>
        <v>CREATE TABLE `enterprises` (</v>
      </c>
      <c r="O282" s="45" t="str">
        <f t="shared" si="15"/>
        <v>CREATE TABLE `enterprises_aud` (</v>
      </c>
      <c r="P282" s="45" t="str">
        <f t="shared" si="16"/>
        <v/>
      </c>
    </row>
    <row r="283" spans="1:16" ht="16">
      <c r="A283" s="40"/>
      <c r="B283" s="66" t="str">
        <f>IF(OR(H283="",H283="PK"),"Catch All",LOOKUP(E283,'#2a_#2b_DROP_TABLE'!D:D,'#2a_#2b_DROP_TABLE'!A:A))</f>
        <v>hummingbird</v>
      </c>
      <c r="C283" s="40" t="s">
        <v>1541</v>
      </c>
      <c r="D283" s="40" t="s">
        <v>295</v>
      </c>
      <c r="E283" s="41" t="s">
        <v>618</v>
      </c>
      <c r="F283" s="41" t="s">
        <v>507</v>
      </c>
      <c r="G283" s="41"/>
      <c r="H283" s="42" t="str">
        <f>IF(D283="",IF(F283="","","PK"),LOOKUP(D283,DataTypes!A:A,DataTypes!B:B))</f>
        <v>VARCHAR(64)</v>
      </c>
      <c r="I283" s="43" t="s">
        <v>340</v>
      </c>
      <c r="J283" s="43"/>
      <c r="K283" s="43" t="s">
        <v>619</v>
      </c>
      <c r="L283" s="43"/>
      <c r="M283" s="44" t="str">
        <f>IF(C283="NOSQL","",LOOKUP(E283,'#2a_#2b_DROP_TABLE'!D:D,'#2a_#2b_DROP_TABLE'!G:G)&amp;IF(H283="PK","PK",IF(F283="","CREATE","")))</f>
        <v>Audited</v>
      </c>
      <c r="N283" s="45" t="str">
        <f t="shared" si="14"/>
        <v xml:space="preserve">       `enterprise_id` VARCHAR(64) DEFAULT UUID() COMMENT 'ID of the enterprise',</v>
      </c>
      <c r="O283" s="45" t="str">
        <f t="shared" si="15"/>
        <v xml:space="preserve">       `enterprise_id` VARCHAR(64) DEFAULT UUID() COMMENT 'ID of the enterprise',</v>
      </c>
      <c r="P283" s="45" t="str">
        <f t="shared" si="16"/>
        <v>ALTER TABLE enterprises_aud MODIFY COLUMN enterprise_id VARCHAR(64);</v>
      </c>
    </row>
    <row r="284" spans="1:16" ht="15" customHeight="1">
      <c r="A284" s="40"/>
      <c r="B284" s="66" t="str">
        <f>IF(OR(H284="",H284="PK"),"Catch All",LOOKUP(E284,'#2a_#2b_DROP_TABLE'!D:D,'#2a_#2b_DROP_TABLE'!A:A))</f>
        <v>hummingbird</v>
      </c>
      <c r="C284" s="40" t="s">
        <v>1541</v>
      </c>
      <c r="D284" s="40" t="s">
        <v>19</v>
      </c>
      <c r="E284" s="43" t="s">
        <v>618</v>
      </c>
      <c r="F284" s="43" t="s">
        <v>88</v>
      </c>
      <c r="G284" s="43"/>
      <c r="H284" s="42" t="str">
        <f>IF(D284="",IF(F284="","","PK"),LOOKUP(D284,DataTypes!A:A,DataTypes!B:B))</f>
        <v>VARCHAR(128)</v>
      </c>
      <c r="I284" s="43" t="s">
        <v>13</v>
      </c>
      <c r="J284" s="43"/>
      <c r="K284" s="43" t="s">
        <v>620</v>
      </c>
      <c r="L284" s="43"/>
      <c r="M284" s="44" t="str">
        <f>IF(C284="NOSQL","",LOOKUP(E284,'#2a_#2b_DROP_TABLE'!D:D,'#2a_#2b_DROP_TABLE'!G:G)&amp;IF(H284="PK","PK",IF(F284="","CREATE","")))</f>
        <v>Audited</v>
      </c>
      <c r="N284" s="45" t="str">
        <f t="shared" si="14"/>
        <v xml:space="preserve">       `establishment_name` VARCHAR(128) NOT NULL COMMENT 'Name of the enterprise establishment',</v>
      </c>
      <c r="O284" s="45" t="str">
        <f t="shared" si="15"/>
        <v xml:space="preserve">       `establishment_name` VARCHAR(128) NOT NULL COMMENT 'Name of the enterprise establishment',</v>
      </c>
      <c r="P284" s="45" t="str">
        <f t="shared" si="16"/>
        <v>ALTER TABLE enterprises_aud MODIFY COLUMN establishment_name VARCHAR(128);</v>
      </c>
    </row>
    <row r="285" spans="1:16" ht="15" customHeight="1">
      <c r="A285" s="40"/>
      <c r="B285" s="66" t="str">
        <f>IF(OR(H285="",H285="PK"),"Catch All",LOOKUP(E285,'#2a_#2b_DROP_TABLE'!D:D,'#2a_#2b_DROP_TABLE'!A:A))</f>
        <v>hummingbird</v>
      </c>
      <c r="C285" s="40" t="s">
        <v>1541</v>
      </c>
      <c r="D285" s="40" t="s">
        <v>34</v>
      </c>
      <c r="E285" s="43" t="s">
        <v>618</v>
      </c>
      <c r="F285" s="43" t="s">
        <v>621</v>
      </c>
      <c r="G285" s="43"/>
      <c r="H285" s="42" t="str">
        <f>IF(D285="",IF(F285="","","PK"),LOOKUP(D285,DataTypes!A:A,DataTypes!B:B))</f>
        <v>VARCHAR(8)</v>
      </c>
      <c r="I285" s="43" t="s">
        <v>13</v>
      </c>
      <c r="J285" s="43" t="s">
        <v>133</v>
      </c>
      <c r="K285" s="43" t="s">
        <v>622</v>
      </c>
      <c r="L285" s="43"/>
      <c r="M285" s="44" t="str">
        <f>IF(C285="NOSQL","",LOOKUP(E285,'#2a_#2b_DROP_TABLE'!D:D,'#2a_#2b_DROP_TABLE'!G:G)&amp;IF(H285="PK","PK",IF(F285="","CREATE","")))</f>
        <v>Audited</v>
      </c>
      <c r="N285" s="45" t="str">
        <f t="shared" si="14"/>
        <v xml:space="preserve">       `mnemonic` VARCHAR(8) NOT NULL UNIQUE COMMENT 'Mnemonic for the enterprise',</v>
      </c>
      <c r="O285" s="45" t="str">
        <f t="shared" si="15"/>
        <v xml:space="preserve">       `mnemonic` VARCHAR(8) NOT NULL COMMENT 'Mnemonic for the enterprise',</v>
      </c>
      <c r="P285" s="45" t="str">
        <f t="shared" si="16"/>
        <v>ALTER TABLE enterprises_aud MODIFY COLUMN mnemonic VARCHAR(8);</v>
      </c>
    </row>
    <row r="286" spans="1:16" ht="16">
      <c r="A286" s="40"/>
      <c r="B286" s="66" t="str">
        <f>IF(OR(H286="",H286="PK"),"Catch All",LOOKUP(E286,'#2a_#2b_DROP_TABLE'!D:D,'#2a_#2b_DROP_TABLE'!A:A))</f>
        <v>hummingbird</v>
      </c>
      <c r="C286" s="40" t="s">
        <v>1541</v>
      </c>
      <c r="D286" s="40" t="s">
        <v>19</v>
      </c>
      <c r="E286" s="43" t="s">
        <v>618</v>
      </c>
      <c r="F286" s="43" t="s">
        <v>623</v>
      </c>
      <c r="G286" s="43"/>
      <c r="H286" s="42" t="str">
        <f>IF(D286="",IF(F286="","","PK"),LOOKUP(D286,DataTypes!A:A,DataTypes!B:B))</f>
        <v>VARCHAR(128)</v>
      </c>
      <c r="I286" s="43" t="s">
        <v>35</v>
      </c>
      <c r="J286" s="43"/>
      <c r="K286" s="43" t="s">
        <v>624</v>
      </c>
      <c r="L286" s="43" t="s">
        <v>625</v>
      </c>
      <c r="M286" s="44" t="str">
        <f>IF(C286="NOSQL","",LOOKUP(E286,'#2a_#2b_DROP_TABLE'!D:D,'#2a_#2b_DROP_TABLE'!G:G)&amp;IF(H286="PK","PK",IF(F286="","CREATE","")))</f>
        <v>Audited</v>
      </c>
      <c r="N286" s="45" t="str">
        <f t="shared" si="14"/>
        <v xml:space="preserve">       `enterprise_unique_identifier` VARCHAR(128) NULL COMMENT 'Unique identifier for enteprise [Used in integrations, e.g., credentialing]',</v>
      </c>
      <c r="O286" s="45" t="str">
        <f t="shared" si="15"/>
        <v xml:space="preserve">       `enterprise_unique_identifier` VARCHAR(128) NULL COMMENT 'Unique identifier for enteprise [Used in integrations, e.g., credentialing]',</v>
      </c>
      <c r="P286" s="45" t="str">
        <f t="shared" si="16"/>
        <v>ALTER TABLE enterprises_aud MODIFY COLUMN enterprise_unique_identifier VARCHAR(128);</v>
      </c>
    </row>
    <row r="287" spans="1:16" ht="16">
      <c r="A287" s="40"/>
      <c r="B287" s="66" t="str">
        <f>IF(OR(H287="",H287="PK"),"Catch All",LOOKUP(E287,'#2a_#2b_DROP_TABLE'!D:D,'#2a_#2b_DROP_TABLE'!A:A))</f>
        <v>hummingbird</v>
      </c>
      <c r="C287" s="40" t="s">
        <v>1541</v>
      </c>
      <c r="D287" s="40" t="s">
        <v>111</v>
      </c>
      <c r="E287" s="43" t="s">
        <v>618</v>
      </c>
      <c r="F287" s="43" t="s">
        <v>185</v>
      </c>
      <c r="G287" s="43"/>
      <c r="H287" s="42" t="str">
        <f>IF(D287="",IF(F287="","","PK"),LOOKUP(D287,DataTypes!A:A,DataTypes!B:B))</f>
        <v>VARCHAR(1024)</v>
      </c>
      <c r="I287" s="43" t="s">
        <v>17</v>
      </c>
      <c r="J287" s="43"/>
      <c r="K287" s="43" t="s">
        <v>405</v>
      </c>
      <c r="L287" s="43"/>
      <c r="M287" s="44" t="str">
        <f>IF(C287="NOSQL","",LOOKUP(E287,'#2a_#2b_DROP_TABLE'!D:D,'#2a_#2b_DROP_TABLE'!G:G)&amp;IF(H287="PK","PK",IF(F287="","CREATE","")))</f>
        <v>Audited</v>
      </c>
      <c r="N287" s="45" t="str">
        <f t="shared" si="14"/>
        <v xml:space="preserve">       `address` VARCHAR(1024) DEFAULT NULL COMMENT 'Address of the user',</v>
      </c>
      <c r="O287" s="45" t="str">
        <f t="shared" si="15"/>
        <v xml:space="preserve">       `address` VARCHAR(1024) DEFAULT NULL COMMENT 'Address of the user',</v>
      </c>
      <c r="P287" s="45" t="str">
        <f t="shared" si="16"/>
        <v>ALTER TABLE enterprises_aud MODIFY COLUMN address VARCHAR(1024);</v>
      </c>
    </row>
    <row r="288" spans="1:16" ht="16">
      <c r="A288" s="40"/>
      <c r="B288" s="66" t="str">
        <f>IF(OR(H288="",H288="PK"),"Catch All",LOOKUP(E288,'#2a_#2b_DROP_TABLE'!D:D,'#2a_#2b_DROP_TABLE'!A:A))</f>
        <v>hummingbird</v>
      </c>
      <c r="C288" s="40" t="s">
        <v>1541</v>
      </c>
      <c r="D288" s="40" t="s">
        <v>34</v>
      </c>
      <c r="E288" s="43" t="s">
        <v>618</v>
      </c>
      <c r="F288" s="43" t="s">
        <v>36</v>
      </c>
      <c r="G288" s="43"/>
      <c r="H288" s="42" t="str">
        <f>IF(D288="",IF(F288="","","PK"),LOOKUP(D288,DataTypes!A:A,DataTypes!B:B))</f>
        <v>VARCHAR(8)</v>
      </c>
      <c r="I288" s="43" t="s">
        <v>35</v>
      </c>
      <c r="J288" s="43"/>
      <c r="K288" s="43" t="s">
        <v>37</v>
      </c>
      <c r="L288" s="43"/>
      <c r="M288" s="44" t="str">
        <f>IF(C288="NOSQL","",LOOKUP(E288,'#2a_#2b_DROP_TABLE'!D:D,'#2a_#2b_DROP_TABLE'!G:G)&amp;IF(H288="PK","PK",IF(F288="","CREATE","")))</f>
        <v>Audited</v>
      </c>
      <c r="N288" s="45" t="str">
        <f t="shared" si="14"/>
        <v xml:space="preserve">       `zip_code` VARCHAR(8) NULL COMMENT 'Pincode of the user',</v>
      </c>
      <c r="O288" s="45" t="str">
        <f t="shared" si="15"/>
        <v xml:space="preserve">       `zip_code` VARCHAR(8) NULL COMMENT 'Pincode of the user',</v>
      </c>
      <c r="P288" s="45" t="str">
        <f t="shared" si="16"/>
        <v>ALTER TABLE enterprises_aud MODIFY COLUMN zip_code VARCHAR(8);</v>
      </c>
    </row>
    <row r="289" spans="1:16" ht="16">
      <c r="A289" s="40"/>
      <c r="B289" s="66" t="str">
        <f>IF(OR(H289="",H289="PK"),"Catch All",LOOKUP(E289,'#2a_#2b_DROP_TABLE'!D:D,'#2a_#2b_DROP_TABLE'!A:A))</f>
        <v>hummingbird</v>
      </c>
      <c r="C289" s="40" t="s">
        <v>1541</v>
      </c>
      <c r="D289" s="40" t="s">
        <v>19</v>
      </c>
      <c r="E289" s="43" t="s">
        <v>618</v>
      </c>
      <c r="F289" s="43" t="s">
        <v>406</v>
      </c>
      <c r="G289" s="43"/>
      <c r="H289" s="42" t="str">
        <f>IF(D289="",IF(F289="","","PK"),LOOKUP(D289,DataTypes!A:A,DataTypes!B:B))</f>
        <v>VARCHAR(128)</v>
      </c>
      <c r="I289" s="43" t="s">
        <v>35</v>
      </c>
      <c r="J289" s="43"/>
      <c r="K289" s="43" t="s">
        <v>114</v>
      </c>
      <c r="L289" s="43"/>
      <c r="M289" s="44" t="str">
        <f>IF(C289="NOSQL","",LOOKUP(E289,'#2a_#2b_DROP_TABLE'!D:D,'#2a_#2b_DROP_TABLE'!G:G)&amp;IF(H289="PK","PK",IF(F289="","CREATE","")))</f>
        <v>Audited</v>
      </c>
      <c r="N289" s="45" t="str">
        <f t="shared" si="14"/>
        <v xml:space="preserve">       `country` VARCHAR(128) NULL COMMENT 'Name of the country',</v>
      </c>
      <c r="O289" s="45" t="str">
        <f t="shared" si="15"/>
        <v xml:space="preserve">       `country` VARCHAR(128) NULL COMMENT 'Name of the country',</v>
      </c>
      <c r="P289" s="45" t="str">
        <f t="shared" si="16"/>
        <v>ALTER TABLE enterprises_aud MODIFY COLUMN country VARCHAR(128);</v>
      </c>
    </row>
    <row r="290" spans="1:16" ht="16">
      <c r="A290" s="40"/>
      <c r="B290" s="66" t="str">
        <f>IF(OR(H290="",H290="PK"),"Catch All",LOOKUP(E290,'#2a_#2b_DROP_TABLE'!D:D,'#2a_#2b_DROP_TABLE'!A:A))</f>
        <v>hummingbird</v>
      </c>
      <c r="C290" s="40" t="s">
        <v>1541</v>
      </c>
      <c r="D290" s="40" t="s">
        <v>19</v>
      </c>
      <c r="E290" s="43" t="s">
        <v>618</v>
      </c>
      <c r="F290" s="43" t="s">
        <v>189</v>
      </c>
      <c r="G290" s="43"/>
      <c r="H290" s="42" t="str">
        <f>IF(D290="",IF(F290="","","PK"),LOOKUP(D290,DataTypes!A:A,DataTypes!B:B))</f>
        <v>VARCHAR(128)</v>
      </c>
      <c r="I290" s="43" t="s">
        <v>35</v>
      </c>
      <c r="J290" s="43"/>
      <c r="K290" s="43" t="s">
        <v>116</v>
      </c>
      <c r="L290" s="43"/>
      <c r="M290" s="44" t="str">
        <f>IF(C290="NOSQL","",LOOKUP(E290,'#2a_#2b_DROP_TABLE'!D:D,'#2a_#2b_DROP_TABLE'!G:G)&amp;IF(H290="PK","PK",IF(F290="","CREATE","")))</f>
        <v>Audited</v>
      </c>
      <c r="N290" s="45" t="str">
        <f t="shared" si="14"/>
        <v xml:space="preserve">       `state` VARCHAR(128) NULL COMMENT 'Name of the state',</v>
      </c>
      <c r="O290" s="45" t="str">
        <f t="shared" si="15"/>
        <v xml:space="preserve">       `state` VARCHAR(128) NULL COMMENT 'Name of the state',</v>
      </c>
      <c r="P290" s="45" t="str">
        <f t="shared" si="16"/>
        <v>ALTER TABLE enterprises_aud MODIFY COLUMN state VARCHAR(128);</v>
      </c>
    </row>
    <row r="291" spans="1:16" ht="16">
      <c r="A291" s="40"/>
      <c r="B291" s="66" t="str">
        <f>IF(OR(H291="",H291="PK"),"Catch All",LOOKUP(E291,'#2a_#2b_DROP_TABLE'!D:D,'#2a_#2b_DROP_TABLE'!A:A))</f>
        <v>hummingbird</v>
      </c>
      <c r="C291" s="40" t="s">
        <v>1541</v>
      </c>
      <c r="D291" s="40" t="s">
        <v>19</v>
      </c>
      <c r="E291" s="43" t="s">
        <v>618</v>
      </c>
      <c r="F291" s="43" t="s">
        <v>187</v>
      </c>
      <c r="G291" s="43"/>
      <c r="H291" s="42" t="str">
        <f>IF(D291="",IF(F291="","","PK"),LOOKUP(D291,DataTypes!A:A,DataTypes!B:B))</f>
        <v>VARCHAR(128)</v>
      </c>
      <c r="I291" s="43" t="s">
        <v>35</v>
      </c>
      <c r="J291" s="43"/>
      <c r="K291" s="43" t="s">
        <v>118</v>
      </c>
      <c r="L291" s="43"/>
      <c r="M291" s="44" t="str">
        <f>IF(C291="NOSQL","",LOOKUP(E291,'#2a_#2b_DROP_TABLE'!D:D,'#2a_#2b_DROP_TABLE'!G:G)&amp;IF(H291="PK","PK",IF(F291="","CREATE","")))</f>
        <v>Audited</v>
      </c>
      <c r="N291" s="45" t="str">
        <f t="shared" si="14"/>
        <v xml:space="preserve">       `city` VARCHAR(128) NULL COMMENT 'Name of the city',</v>
      </c>
      <c r="O291" s="45" t="str">
        <f t="shared" si="15"/>
        <v xml:space="preserve">       `city` VARCHAR(128) NULL COMMENT 'Name of the city',</v>
      </c>
      <c r="P291" s="45" t="str">
        <f t="shared" si="16"/>
        <v>ALTER TABLE enterprises_aud MODIFY COLUMN city VARCHAR(128);</v>
      </c>
    </row>
    <row r="292" spans="1:16" ht="16">
      <c r="A292" s="40"/>
      <c r="B292" s="66" t="str">
        <f>IF(OR(H292="",H292="PK"),"Catch All",LOOKUP(E292,'#2a_#2b_DROP_TABLE'!D:D,'#2a_#2b_DROP_TABLE'!A:A))</f>
        <v>hummingbird</v>
      </c>
      <c r="C292" s="40" t="s">
        <v>1541</v>
      </c>
      <c r="D292" s="40" t="s">
        <v>34</v>
      </c>
      <c r="E292" s="43" t="s">
        <v>618</v>
      </c>
      <c r="F292" s="43" t="s">
        <v>422</v>
      </c>
      <c r="G292" s="43"/>
      <c r="H292" s="42" t="str">
        <f>IF(D292="",IF(F292="","","PK"),LOOKUP(D292,DataTypes!A:A,DataTypes!B:B))</f>
        <v>VARCHAR(8)</v>
      </c>
      <c r="I292" s="43" t="s">
        <v>35</v>
      </c>
      <c r="J292" s="43"/>
      <c r="K292" s="43" t="s">
        <v>423</v>
      </c>
      <c r="L292" s="43"/>
      <c r="M292" s="44" t="str">
        <f>IF(C292="NOSQL","",LOOKUP(E292,'#2a_#2b_DROP_TABLE'!D:D,'#2a_#2b_DROP_TABLE'!G:G)&amp;IF(H292="PK","PK",IF(F292="","CREATE","")))</f>
        <v>Audited</v>
      </c>
      <c r="N292" s="45" t="str">
        <f t="shared" si="14"/>
        <v xml:space="preserve">       `currency` VARCHAR(8) NULL COMMENT 'Currency code in SWIFT format',</v>
      </c>
      <c r="O292" s="45" t="str">
        <f t="shared" si="15"/>
        <v xml:space="preserve">       `currency` VARCHAR(8) NULL COMMENT 'Currency code in SWIFT format',</v>
      </c>
      <c r="P292" s="45" t="str">
        <f t="shared" si="16"/>
        <v>ALTER TABLE enterprises_aud MODIFY COLUMN currency VARCHAR(8);</v>
      </c>
    </row>
    <row r="293" spans="1:16" ht="16">
      <c r="A293" s="40"/>
      <c r="B293" s="66" t="str">
        <f>IF(OR(H293="",H293="PK"),"Catch All",LOOKUP(E293,'#2a_#2b_DROP_TABLE'!D:D,'#2a_#2b_DROP_TABLE'!A:A))</f>
        <v>hummingbird</v>
      </c>
      <c r="C293" s="40" t="s">
        <v>1541</v>
      </c>
      <c r="D293" s="40" t="s">
        <v>33</v>
      </c>
      <c r="E293" s="43" t="s">
        <v>618</v>
      </c>
      <c r="F293" s="43" t="s">
        <v>89</v>
      </c>
      <c r="G293" s="43"/>
      <c r="H293" s="42" t="str">
        <f>IF(D293="",IF(F293="","","PK"),LOOKUP(D293,DataTypes!A:A,DataTypes!B:B))</f>
        <v>VARCHAR(256)</v>
      </c>
      <c r="I293" s="43" t="s">
        <v>13</v>
      </c>
      <c r="J293" s="43"/>
      <c r="K293" s="43" t="s">
        <v>90</v>
      </c>
      <c r="L293" s="43" t="s">
        <v>91</v>
      </c>
      <c r="M293" s="44" t="str">
        <f>IF(C293="NOSQL","",LOOKUP(E293,'#2a_#2b_DROP_TABLE'!D:D,'#2a_#2b_DROP_TABLE'!G:G)&amp;IF(H293="PK","PK",IF(F293="","CREATE","")))</f>
        <v>Audited</v>
      </c>
      <c r="N293" s="45" t="str">
        <f t="shared" si="14"/>
        <v xml:space="preserve">       `valid_domain_names` VARCHAR(256) NOT NULL COMMENT 'All valid domain names of the business for email @domain [Calculated field, comma separated, not displayed to user]',</v>
      </c>
      <c r="O293" s="45" t="str">
        <f t="shared" si="15"/>
        <v xml:space="preserve">       `valid_domain_names` VARCHAR(256) NOT NULL COMMENT 'All valid domain names of the business for email @domain [Calculated field, comma separated, not displayed to user]',</v>
      </c>
      <c r="P293" s="45" t="str">
        <f t="shared" si="16"/>
        <v>ALTER TABLE enterprises_aud MODIFY COLUMN valid_domain_names VARCHAR(256);</v>
      </c>
    </row>
    <row r="294" spans="1:16" ht="16">
      <c r="A294" s="40"/>
      <c r="B294" s="66" t="str">
        <f>IF(OR(H294="",H294="PK"),"Catch All",LOOKUP(E294,'#2a_#2b_DROP_TABLE'!D:D,'#2a_#2b_DROP_TABLE'!A:A))</f>
        <v>hummingbird</v>
      </c>
      <c r="C294" s="40" t="s">
        <v>1541</v>
      </c>
      <c r="D294" s="40" t="s">
        <v>40</v>
      </c>
      <c r="E294" s="43" t="s">
        <v>618</v>
      </c>
      <c r="F294" s="43" t="s">
        <v>626</v>
      </c>
      <c r="G294" s="43"/>
      <c r="H294" s="42" t="str">
        <f>IF(D294="",IF(F294="","","PK"),LOOKUP(D294,DataTypes!A:A,DataTypes!B:B))</f>
        <v>TIMESTAMP</v>
      </c>
      <c r="I294" s="43" t="s">
        <v>35</v>
      </c>
      <c r="J294" s="43"/>
      <c r="K294" s="43" t="s">
        <v>627</v>
      </c>
      <c r="L294" s="43"/>
      <c r="M294" s="44" t="str">
        <f>IF(C294="NOSQL","",LOOKUP(E294,'#2a_#2b_DROP_TABLE'!D:D,'#2a_#2b_DROP_TABLE'!G:G)&amp;IF(H294="PK","PK",IF(F294="","CREATE","")))</f>
        <v>Audited</v>
      </c>
      <c r="N294" s="45" t="str">
        <f t="shared" si="14"/>
        <v xml:space="preserve">       `domain_identifier_verification_initiated_on` TIMESTAMP NULL COMMENT 'When was domain email verification initiated in SES',</v>
      </c>
      <c r="O294" s="45" t="str">
        <f t="shared" si="15"/>
        <v xml:space="preserve">       `domain_identifier_verification_initiated_on` TIMESTAMP NULL COMMENT 'When was domain email verification initiated in SES',</v>
      </c>
      <c r="P294" s="45" t="str">
        <f t="shared" si="16"/>
        <v>ALTER TABLE enterprises_aud MODIFY COLUMN domain_identifier_verification_initiated_on TIMESTAMP;</v>
      </c>
    </row>
    <row r="295" spans="1:16" ht="16">
      <c r="A295" s="40"/>
      <c r="B295" s="66" t="str">
        <f>IF(OR(H295="",H295="PK"),"Catch All",LOOKUP(E295,'#2a_#2b_DROP_TABLE'!D:D,'#2a_#2b_DROP_TABLE'!A:A))</f>
        <v>hummingbird</v>
      </c>
      <c r="C295" s="40" t="s">
        <v>1541</v>
      </c>
      <c r="D295" s="40" t="s">
        <v>40</v>
      </c>
      <c r="E295" s="43" t="s">
        <v>618</v>
      </c>
      <c r="F295" s="43" t="s">
        <v>628</v>
      </c>
      <c r="G295" s="43"/>
      <c r="H295" s="42" t="str">
        <f>IF(D295="",IF(F295="","","PK"),LOOKUP(D295,DataTypes!A:A,DataTypes!B:B))</f>
        <v>TIMESTAMP</v>
      </c>
      <c r="I295" s="43" t="s">
        <v>35</v>
      </c>
      <c r="J295" s="43"/>
      <c r="K295" s="43" t="s">
        <v>629</v>
      </c>
      <c r="L295" s="43"/>
      <c r="M295" s="44" t="str">
        <f>IF(C295="NOSQL","",LOOKUP(E295,'#2a_#2b_DROP_TABLE'!D:D,'#2a_#2b_DROP_TABLE'!G:G)&amp;IF(H295="PK","PK",IF(F295="","CREATE","")))</f>
        <v>Audited</v>
      </c>
      <c r="N295" s="45" t="str">
        <f t="shared" si="14"/>
        <v xml:space="preserve">       `domain_identifier_verified_on` TIMESTAMP NULL COMMENT 'When was domain email verification completed in SES',</v>
      </c>
      <c r="O295" s="45" t="str">
        <f t="shared" si="15"/>
        <v xml:space="preserve">       `domain_identifier_verified_on` TIMESTAMP NULL COMMENT 'When was domain email verification completed in SES',</v>
      </c>
      <c r="P295" s="45" t="str">
        <f t="shared" si="16"/>
        <v>ALTER TABLE enterprises_aud MODIFY COLUMN domain_identifier_verified_on TIMESTAMP;</v>
      </c>
    </row>
    <row r="296" spans="1:16" ht="16">
      <c r="A296" s="40"/>
      <c r="B296" s="66" t="str">
        <f>IF(OR(H296="",H296="PK"),"Catch All",LOOKUP(E296,'#2a_#2b_DROP_TABLE'!D:D,'#2a_#2b_DROP_TABLE'!A:A))</f>
        <v>hummingbird</v>
      </c>
      <c r="C296" s="40" t="s">
        <v>1541</v>
      </c>
      <c r="D296" s="40" t="s">
        <v>33</v>
      </c>
      <c r="E296" s="43" t="s">
        <v>618</v>
      </c>
      <c r="F296" s="43" t="s">
        <v>630</v>
      </c>
      <c r="G296" s="43"/>
      <c r="H296" s="42" t="str">
        <f>IF(D296="",IF(F296="","","PK"),LOOKUP(D296,DataTypes!A:A,DataTypes!B:B))</f>
        <v>VARCHAR(256)</v>
      </c>
      <c r="I296" s="43" t="s">
        <v>17</v>
      </c>
      <c r="J296" s="43"/>
      <c r="K296" s="43" t="s">
        <v>631</v>
      </c>
      <c r="L296" s="43" t="s">
        <v>632</v>
      </c>
      <c r="M296" s="44" t="str">
        <f>IF(C296="NOSQL","",LOOKUP(E296,'#2a_#2b_DROP_TABLE'!D:D,'#2a_#2b_DROP_TABLE'!G:G)&amp;IF(H296="PK","PK",IF(F296="","CREATE","")))</f>
        <v>Audited</v>
      </c>
      <c r="N296" s="45" t="str">
        <f t="shared" si="14"/>
        <v xml:space="preserve">       `communication_email_address` VARCHAR(256) DEFAULT NULL COMMENT 'JSON of from email address list used for sending mails [Keys (hiring, campaign, internal, default) and eMail address]',</v>
      </c>
      <c r="O296" s="45" t="str">
        <f t="shared" si="15"/>
        <v xml:space="preserve">       `communication_email_address` VARCHAR(256) DEFAULT NULL COMMENT 'JSON of from email address list used for sending mails [Keys (hiring, campaign, internal, default) and eMail address]',</v>
      </c>
      <c r="P296" s="45" t="str">
        <f t="shared" si="16"/>
        <v>ALTER TABLE enterprises_aud MODIFY COLUMN communication_email_address VARCHAR(256);</v>
      </c>
    </row>
    <row r="297" spans="1:16" ht="16">
      <c r="A297" s="40"/>
      <c r="B297" s="66" t="str">
        <f>IF(OR(H297="",H297="PK"),"Catch All",LOOKUP(E297,'#2a_#2b_DROP_TABLE'!D:D,'#2a_#2b_DROP_TABLE'!A:A))</f>
        <v>hummingbird</v>
      </c>
      <c r="C297" s="40" t="s">
        <v>1541</v>
      </c>
      <c r="D297" s="40" t="s">
        <v>166</v>
      </c>
      <c r="E297" s="43" t="s">
        <v>618</v>
      </c>
      <c r="F297" s="43" t="s">
        <v>633</v>
      </c>
      <c r="G297" s="43"/>
      <c r="H297" s="42" t="str">
        <f>IF(D297="",IF(F297="","","PK"),LOOKUP(D297,DataTypes!A:A,DataTypes!B:B))</f>
        <v>INT UNSIGNED</v>
      </c>
      <c r="I297" s="43" t="s">
        <v>13</v>
      </c>
      <c r="J297" s="43"/>
      <c r="K297" s="43" t="s">
        <v>634</v>
      </c>
      <c r="L297" s="43"/>
      <c r="M297" s="44" t="str">
        <f>IF(C297="NOSQL","",LOOKUP(E297,'#2a_#2b_DROP_TABLE'!D:D,'#2a_#2b_DROP_TABLE'!G:G)&amp;IF(H297="PK","PK",IF(F297="","CREATE","")))</f>
        <v>Audited</v>
      </c>
      <c r="N297" s="45" t="str">
        <f t="shared" si="14"/>
        <v xml:space="preserve">       `hours_per_day` INT UNSIGNED NOT NULL COMMENT 'Number of hours per day',</v>
      </c>
      <c r="O297" s="45" t="str">
        <f t="shared" si="15"/>
        <v xml:space="preserve">       `hours_per_day` INT UNSIGNED NOT NULL COMMENT 'Number of hours per day',</v>
      </c>
      <c r="P297" s="45" t="str">
        <f t="shared" si="16"/>
        <v>ALTER TABLE enterprises_aud MODIFY COLUMN hours_per_day INT UNSIGNED;</v>
      </c>
    </row>
    <row r="298" spans="1:16" ht="16">
      <c r="A298" s="40"/>
      <c r="B298" s="66" t="str">
        <f>IF(OR(H298="",H298="PK"),"Catch All",LOOKUP(E298,'#2a_#2b_DROP_TABLE'!D:D,'#2a_#2b_DROP_TABLE'!A:A))</f>
        <v>hummingbird</v>
      </c>
      <c r="C298" s="40" t="s">
        <v>1541</v>
      </c>
      <c r="D298" s="40" t="s">
        <v>166</v>
      </c>
      <c r="E298" s="43" t="s">
        <v>618</v>
      </c>
      <c r="F298" s="43" t="s">
        <v>635</v>
      </c>
      <c r="G298" s="43"/>
      <c r="H298" s="42" t="str">
        <f>IF(D298="",IF(F298="","","PK"),LOOKUP(D298,DataTypes!A:A,DataTypes!B:B))</f>
        <v>INT UNSIGNED</v>
      </c>
      <c r="I298" s="43" t="s">
        <v>13</v>
      </c>
      <c r="J298" s="43"/>
      <c r="K298" s="43" t="s">
        <v>636</v>
      </c>
      <c r="L298" s="43"/>
      <c r="M298" s="44" t="str">
        <f>IF(C298="NOSQL","",LOOKUP(E298,'#2a_#2b_DROP_TABLE'!D:D,'#2a_#2b_DROP_TABLE'!G:G)&amp;IF(H298="PK","PK",IF(F298="","CREATE","")))</f>
        <v>Audited</v>
      </c>
      <c r="N298" s="45" t="str">
        <f t="shared" si="14"/>
        <v xml:space="preserve">       `days_per_week` INT UNSIGNED NOT NULL COMMENT 'Number of days per week',</v>
      </c>
      <c r="O298" s="45" t="str">
        <f t="shared" si="15"/>
        <v xml:space="preserve">       `days_per_week` INT UNSIGNED NOT NULL COMMENT 'Number of days per week',</v>
      </c>
      <c r="P298" s="45" t="str">
        <f t="shared" si="16"/>
        <v>ALTER TABLE enterprises_aud MODIFY COLUMN days_per_week INT UNSIGNED;</v>
      </c>
    </row>
    <row r="299" spans="1:16" ht="16">
      <c r="A299" s="40"/>
      <c r="B299" s="66" t="str">
        <f>IF(OR(H299="",H299="PK"),"Catch All",LOOKUP(E299,'#2a_#2b_DROP_TABLE'!D:D,'#2a_#2b_DROP_TABLE'!A:A))</f>
        <v>hummingbird</v>
      </c>
      <c r="C299" s="40" t="s">
        <v>1541</v>
      </c>
      <c r="D299" s="40" t="s">
        <v>31</v>
      </c>
      <c r="E299" s="43" t="s">
        <v>618</v>
      </c>
      <c r="F299" s="43" t="s">
        <v>637</v>
      </c>
      <c r="G299" s="43"/>
      <c r="H299" s="42" t="str">
        <f>IF(D299="",IF(F299="","","PK"),LOOKUP(D299,DataTypes!A:A,DataTypes!B:B))</f>
        <v>VARCHAR(1)</v>
      </c>
      <c r="I299" s="43" t="s">
        <v>13</v>
      </c>
      <c r="J299" s="43"/>
      <c r="K299" s="43" t="s">
        <v>638</v>
      </c>
      <c r="L299" s="43" t="s">
        <v>639</v>
      </c>
      <c r="M299" s="44" t="str">
        <f>IF(C299="NOSQL","",LOOKUP(E299,'#2a_#2b_DROP_TABLE'!D:D,'#2a_#2b_DROP_TABLE'!G:G)&amp;IF(H299="PK","PK",IF(F299="","CREATE","")))</f>
        <v>Audited</v>
      </c>
      <c r="N299" s="45" t="str">
        <f t="shared" si="14"/>
        <v xml:space="preserve">       `is_managed_service_provider` VARCHAR(1) NOT NULL COMMENT 'Whether the enterprise is a managed service provider [Y-Managed Service Provider, N-Not]',</v>
      </c>
      <c r="O299" s="45" t="str">
        <f t="shared" si="15"/>
        <v xml:space="preserve">       `is_managed_service_provider` VARCHAR(1) NOT NULL COMMENT 'Whether the enterprise is a managed service provider [Y-Managed Service Provider, N-Not]',</v>
      </c>
      <c r="P299" s="45" t="str">
        <f t="shared" si="16"/>
        <v>ALTER TABLE enterprises_aud MODIFY COLUMN is_managed_service_provider VARCHAR(1);</v>
      </c>
    </row>
    <row r="300" spans="1:16" ht="16">
      <c r="A300" s="40"/>
      <c r="B300" s="66" t="str">
        <f>IF(OR(H300="",H300="PK"),"Catch All",LOOKUP(E300,'#2a_#2b_DROP_TABLE'!D:D,'#2a_#2b_DROP_TABLE'!A:A))</f>
        <v>hummingbird</v>
      </c>
      <c r="C300" s="40" t="s">
        <v>1541</v>
      </c>
      <c r="D300" s="40" t="s">
        <v>31</v>
      </c>
      <c r="E300" s="43" t="s">
        <v>618</v>
      </c>
      <c r="F300" s="43" t="s">
        <v>640</v>
      </c>
      <c r="G300" s="43"/>
      <c r="H300" s="42" t="str">
        <f>IF(D300="",IF(F300="","","PK"),LOOKUP(D300,DataTypes!A:A,DataTypes!B:B))</f>
        <v>VARCHAR(1)</v>
      </c>
      <c r="I300" s="43" t="s">
        <v>13</v>
      </c>
      <c r="J300" s="43"/>
      <c r="K300" s="43" t="s">
        <v>641</v>
      </c>
      <c r="L300" s="43" t="s">
        <v>642</v>
      </c>
      <c r="M300" s="44" t="str">
        <f>IF(C300="NOSQL","",LOOKUP(E300,'#2a_#2b_DROP_TABLE'!D:D,'#2a_#2b_DROP_TABLE'!G:G)&amp;IF(H300="PK","PK",IF(F300="","CREATE","")))</f>
        <v>Audited</v>
      </c>
      <c r="N300" s="45" t="str">
        <f t="shared" si="14"/>
        <v xml:space="preserve">       `is_preq_user` VARCHAR(1) NOT NULL COMMENT 'Whether the enterprise is enabled for preq or not [Y-Enabled, N-Not Enabled (default)]',</v>
      </c>
      <c r="O300" s="45" t="str">
        <f t="shared" si="15"/>
        <v xml:space="preserve">       `is_preq_user` VARCHAR(1) NOT NULL COMMENT 'Whether the enterprise is enabled for preq or not [Y-Enabled, N-Not Enabled (default)]',</v>
      </c>
      <c r="P300" s="45" t="str">
        <f t="shared" si="16"/>
        <v>ALTER TABLE enterprises_aud MODIFY COLUMN is_preq_user VARCHAR(1);</v>
      </c>
    </row>
    <row r="301" spans="1:16" ht="16">
      <c r="A301" s="40"/>
      <c r="B301" s="66" t="str">
        <f>IF(OR(H301="",H301="PK"),"Catch All",LOOKUP(E301,'#2a_#2b_DROP_TABLE'!D:D,'#2a_#2b_DROP_TABLE'!A:A))</f>
        <v>hummingbird</v>
      </c>
      <c r="C301" s="40" t="s">
        <v>1541</v>
      </c>
      <c r="D301" s="40" t="s">
        <v>31</v>
      </c>
      <c r="E301" s="43" t="s">
        <v>618</v>
      </c>
      <c r="F301" s="43" t="s">
        <v>643</v>
      </c>
      <c r="G301" s="43"/>
      <c r="H301" s="42" t="str">
        <f>IF(D301="",IF(F301="","","PK"),LOOKUP(D301,DataTypes!A:A,DataTypes!B:B))</f>
        <v>VARCHAR(1)</v>
      </c>
      <c r="I301" s="43" t="s">
        <v>35</v>
      </c>
      <c r="J301" s="43"/>
      <c r="K301" s="43" t="s">
        <v>644</v>
      </c>
      <c r="L301" s="43" t="s">
        <v>645</v>
      </c>
      <c r="M301" s="44" t="str">
        <f>IF(C301="NOSQL","",LOOKUP(E301,'#2a_#2b_DROP_TABLE'!D:D,'#2a_#2b_DROP_TABLE'!G:G)&amp;IF(H301="PK","PK",IF(F301="","CREATE","")))</f>
        <v>Audited</v>
      </c>
      <c r="N301" s="45" t="str">
        <f t="shared" si="14"/>
        <v xml:space="preserve">       `show_global_allocations` VARCHAR(1) NULL COMMENT 'Whether the enterprise is enabled to show global allocations [Y-Show Global, N/&lt;null&gt;-Show Only Enterprise]',</v>
      </c>
      <c r="O301" s="45" t="str">
        <f t="shared" si="15"/>
        <v xml:space="preserve">       `show_global_allocations` VARCHAR(1) NULL COMMENT 'Whether the enterprise is enabled to show global allocations [Y-Show Global, N/&lt;null&gt;-Show Only Enterprise]',</v>
      </c>
      <c r="P301" s="45" t="str">
        <f t="shared" si="16"/>
        <v>ALTER TABLE enterprises_aud MODIFY COLUMN show_global_allocations VARCHAR(1);</v>
      </c>
    </row>
    <row r="302" spans="1:16" ht="16">
      <c r="A302" s="40"/>
      <c r="B302" s="66" t="str">
        <f>IF(OR(H302="",H302="PK"),"Catch All",LOOKUP(E302,'#2a_#2b_DROP_TABLE'!D:D,'#2a_#2b_DROP_TABLE'!A:A))</f>
        <v>hummingbird</v>
      </c>
      <c r="C302" s="40" t="s">
        <v>1541</v>
      </c>
      <c r="D302" s="40" t="s">
        <v>49</v>
      </c>
      <c r="E302" s="43" t="s">
        <v>618</v>
      </c>
      <c r="F302" s="43" t="s">
        <v>646</v>
      </c>
      <c r="G302" s="43"/>
      <c r="H302" s="42" t="str">
        <f>IF(D302="",IF(F302="","","PK"),LOOKUP(D302,DataTypes!A:A,DataTypes!B:B))</f>
        <v>TEXT</v>
      </c>
      <c r="I302" s="43" t="s">
        <v>35</v>
      </c>
      <c r="J302" s="43"/>
      <c r="K302" s="43" t="s">
        <v>647</v>
      </c>
      <c r="L302" s="43" t="s">
        <v>648</v>
      </c>
      <c r="M302" s="44" t="str">
        <f>IF(C302="NOSQL","",LOOKUP(E302,'#2a_#2b_DROP_TABLE'!D:D,'#2a_#2b_DROP_TABLE'!G:G)&amp;IF(H302="PK","PK",IF(F302="","CREATE","")))</f>
        <v>Audited</v>
      </c>
      <c r="N302" s="45" t="str">
        <f t="shared" si="14"/>
        <v xml:space="preserve">       `included_mandatory_fields` TEXT NULL COMMENT 'Additional mandatory fields chosen by the enterprise [While candidte applies]',</v>
      </c>
      <c r="O302" s="45" t="str">
        <f t="shared" si="15"/>
        <v xml:space="preserve">       `included_mandatory_fields` TEXT NULL COMMENT 'Additional mandatory fields chosen by the enterprise [While candidte applies]',</v>
      </c>
      <c r="P302" s="45" t="str">
        <f t="shared" si="16"/>
        <v>ALTER TABLE enterprises_aud MODIFY COLUMN included_mandatory_fields TEXT;</v>
      </c>
    </row>
    <row r="303" spans="1:16" ht="16">
      <c r="A303" s="40"/>
      <c r="B303" s="66" t="str">
        <f>IF(OR(H303="",H303="PK"),"Catch All",LOOKUP(E303,'#2a_#2b_DROP_TABLE'!D:D,'#2a_#2b_DROP_TABLE'!A:A))</f>
        <v>hummingbird</v>
      </c>
      <c r="C303" s="40" t="s">
        <v>1541</v>
      </c>
      <c r="D303" s="40" t="s">
        <v>31</v>
      </c>
      <c r="E303" s="43" t="s">
        <v>618</v>
      </c>
      <c r="F303" s="43" t="s">
        <v>93</v>
      </c>
      <c r="G303" s="43"/>
      <c r="H303" s="42" t="str">
        <f>IF(D303="",IF(F303="","","PK"),LOOKUP(D303,DataTypes!A:A,DataTypes!B:B))</f>
        <v>VARCHAR(1)</v>
      </c>
      <c r="I303" s="43" t="s">
        <v>13</v>
      </c>
      <c r="J303" s="43"/>
      <c r="K303" s="43" t="s">
        <v>649</v>
      </c>
      <c r="L303" s="43" t="s">
        <v>650</v>
      </c>
      <c r="M303" s="44" t="str">
        <f>IF(C303="NOSQL","",LOOKUP(E303,'#2a_#2b_DROP_TABLE'!D:D,'#2a_#2b_DROP_TABLE'!G:G)&amp;IF(H303="PK","PK",IF(F303="","CREATE","")))</f>
        <v>Audited</v>
      </c>
      <c r="N303" s="45" t="str">
        <f t="shared" si="14"/>
        <v xml:space="preserve">       `status` VARCHAR(1) NOT NULL COMMENT 'Whether the enterprise account is active or not [R-Registered, P-Pending Verification, A-Active, D-Dormant, O-Offboarded, R-Reported]',</v>
      </c>
      <c r="O303" s="45" t="str">
        <f t="shared" si="15"/>
        <v xml:space="preserve">       `status` VARCHAR(1) NOT NULL COMMENT 'Whether the enterprise account is active or not [R-Registered, P-Pending Verification, A-Active, D-Dormant, O-Offboarded, R-Reported]',</v>
      </c>
      <c r="P303" s="45" t="str">
        <f t="shared" si="16"/>
        <v>ALTER TABLE enterprises_aud MODIFY COLUMN status VARCHAR(1);</v>
      </c>
    </row>
    <row r="304" spans="1:16" ht="16">
      <c r="A304" s="40"/>
      <c r="B304" s="66" t="str">
        <f>IF(OR(H304="",H304="PK"),"Catch All",LOOKUP(E304,'#2a_#2b_DROP_TABLE'!D:D,'#2a_#2b_DROP_TABLE'!A:A))</f>
        <v>hummingbird</v>
      </c>
      <c r="C304" s="40" t="s">
        <v>1541</v>
      </c>
      <c r="D304" s="40" t="s">
        <v>49</v>
      </c>
      <c r="E304" s="43" t="s">
        <v>618</v>
      </c>
      <c r="F304" s="43" t="s">
        <v>50</v>
      </c>
      <c r="G304" s="43"/>
      <c r="H304" s="42" t="str">
        <f>IF(D304="",IF(F304="","","PK"),LOOKUP(D304,DataTypes!A:A,DataTypes!B:B))</f>
        <v>TEXT</v>
      </c>
      <c r="I304" s="43" t="s">
        <v>35</v>
      </c>
      <c r="J304" s="43"/>
      <c r="K304" s="43" t="s">
        <v>51</v>
      </c>
      <c r="L304" s="43"/>
      <c r="M304" s="44" t="str">
        <f>IF(C304="NOSQL","",LOOKUP(E304,'#2a_#2b_DROP_TABLE'!D:D,'#2a_#2b_DROP_TABLE'!G:G)&amp;IF(H304="PK","PK",IF(F304="","CREATE","")))</f>
        <v>Audited</v>
      </c>
      <c r="N304" s="45" t="str">
        <f t="shared" si="14"/>
        <v xml:space="preserve">       `delisting_remarks` TEXT NULL COMMENT 'All delisting notes with timestamp',</v>
      </c>
      <c r="O304" s="45" t="str">
        <f t="shared" si="15"/>
        <v xml:space="preserve">       `delisting_remarks` TEXT NULL COMMENT 'All delisting notes with timestamp',</v>
      </c>
      <c r="P304" s="45" t="str">
        <f t="shared" si="16"/>
        <v>ALTER TABLE enterprises_aud MODIFY COLUMN delisting_remarks TEXT;</v>
      </c>
    </row>
    <row r="305" spans="1:16" ht="16">
      <c r="A305" s="40"/>
      <c r="B305" s="66" t="str">
        <f>IF(OR(H305="",H305="PK"),"Catch All",LOOKUP(E305,'#2a_#2b_DROP_TABLE'!D:D,'#2a_#2b_DROP_TABLE'!A:A))</f>
        <v>hummingbird</v>
      </c>
      <c r="C305" s="40" t="s">
        <v>1541</v>
      </c>
      <c r="D305" s="40" t="s">
        <v>29</v>
      </c>
      <c r="E305" s="43" t="s">
        <v>618</v>
      </c>
      <c r="F305" s="43" t="s">
        <v>94</v>
      </c>
      <c r="G305" s="43"/>
      <c r="H305" s="42" t="str">
        <f>IF(D305="",IF(F305="","","PK"),LOOKUP(D305,DataTypes!A:A,DataTypes!B:B))</f>
        <v>DATE</v>
      </c>
      <c r="I305" s="43" t="s">
        <v>35</v>
      </c>
      <c r="J305" s="43"/>
      <c r="K305" s="43" t="s">
        <v>95</v>
      </c>
      <c r="L305" s="43"/>
      <c r="M305" s="44" t="str">
        <f>IF(C305="NOSQL","",LOOKUP(E305,'#2a_#2b_DROP_TABLE'!D:D,'#2a_#2b_DROP_TABLE'!G:G)&amp;IF(H305="PK","PK",IF(F305="","CREATE","")))</f>
        <v>Audited</v>
      </c>
      <c r="N305" s="45" t="str">
        <f t="shared" si="14"/>
        <v xml:space="preserve">       `offboarding_date` DATE NULL COMMENT 'Date of offboarding',</v>
      </c>
      <c r="O305" s="45" t="str">
        <f t="shared" si="15"/>
        <v xml:space="preserve">       `offboarding_date` DATE NULL COMMENT 'Date of offboarding',</v>
      </c>
      <c r="P305" s="45" t="str">
        <f t="shared" si="16"/>
        <v>ALTER TABLE enterprises_aud MODIFY COLUMN offboarding_date DATE;</v>
      </c>
    </row>
    <row r="306" spans="1:16" ht="16">
      <c r="A306" s="40"/>
      <c r="B306" s="66" t="str">
        <f>IF(OR(H306="",H306="PK"),"Catch All",LOOKUP(E306,'#2a_#2b_DROP_TABLE'!D:D,'#2a_#2b_DROP_TABLE'!A:A))</f>
        <v>hummingbird</v>
      </c>
      <c r="C306" s="40" t="s">
        <v>1541</v>
      </c>
      <c r="D306" s="40" t="s">
        <v>33</v>
      </c>
      <c r="E306" s="43" t="s">
        <v>618</v>
      </c>
      <c r="F306" s="43" t="s">
        <v>96</v>
      </c>
      <c r="G306" s="43"/>
      <c r="H306" s="42" t="str">
        <f>IF(D306="",IF(F306="","","PK"),LOOKUP(D306,DataTypes!A:A,DataTypes!B:B))</f>
        <v>VARCHAR(256)</v>
      </c>
      <c r="I306" s="43" t="s">
        <v>35</v>
      </c>
      <c r="J306" s="43"/>
      <c r="K306" s="43" t="s">
        <v>97</v>
      </c>
      <c r="L306" s="43"/>
      <c r="M306" s="44" t="str">
        <f>IF(C306="NOSQL","",LOOKUP(E306,'#2a_#2b_DROP_TABLE'!D:D,'#2a_#2b_DROP_TABLE'!G:G)&amp;IF(H306="PK","PK",IF(F306="","CREATE","")))</f>
        <v>Audited</v>
      </c>
      <c r="N306" s="45" t="str">
        <f t="shared" si="14"/>
        <v xml:space="preserve">       `offboarding_remarks` VARCHAR(256) NULL COMMENT 'Remarks for onboarding/offboarding',</v>
      </c>
      <c r="O306" s="45" t="str">
        <f t="shared" si="15"/>
        <v xml:space="preserve">       `offboarding_remarks` VARCHAR(256) NULL COMMENT 'Remarks for onboarding/offboarding',</v>
      </c>
      <c r="P306" s="45" t="str">
        <f t="shared" si="16"/>
        <v>ALTER TABLE enterprises_aud MODIFY COLUMN offboarding_remarks VARCHAR(256);</v>
      </c>
    </row>
    <row r="307" spans="1:16" ht="16">
      <c r="A307" s="40"/>
      <c r="B307" s="66" t="str">
        <f>IF(OR(H307="",H307="PK"),"Catch All",LOOKUP(E307,'#2a_#2b_DROP_TABLE'!D:D,'#2a_#2b_DROP_TABLE'!A:A))</f>
        <v>hummingbird</v>
      </c>
      <c r="C307" s="40" t="s">
        <v>1541</v>
      </c>
      <c r="D307" s="40" t="s">
        <v>295</v>
      </c>
      <c r="E307" s="43" t="s">
        <v>618</v>
      </c>
      <c r="F307" s="43" t="s">
        <v>98</v>
      </c>
      <c r="G307" s="43"/>
      <c r="H307" s="42" t="str">
        <f>IF(D307="",IF(F307="","","PK"),LOOKUP(D307,DataTypes!A:A,DataTypes!B:B))</f>
        <v>VARCHAR(64)</v>
      </c>
      <c r="I307" s="43" t="s">
        <v>17</v>
      </c>
      <c r="J307" s="43"/>
      <c r="K307" s="43" t="s">
        <v>99</v>
      </c>
      <c r="L307" s="43"/>
      <c r="M307" s="44" t="str">
        <f>IF(C307="NOSQL","",LOOKUP(E307,'#2a_#2b_DROP_TABLE'!D:D,'#2a_#2b_DROP_TABLE'!G:G)&amp;IF(H307="PK","PK",IF(F307="","CREATE","")))</f>
        <v>Audited</v>
      </c>
      <c r="N307" s="45" t="str">
        <f t="shared" si="14"/>
        <v xml:space="preserve">       `verified_by` VARCHAR(64) DEFAULT NULL COMMENT 'Login ID of the verifier of onboarding',</v>
      </c>
      <c r="O307" s="45" t="str">
        <f t="shared" si="15"/>
        <v xml:space="preserve">       `verified_by` VARCHAR(64) DEFAULT NULL COMMENT 'Login ID of the verifier of onboarding',</v>
      </c>
      <c r="P307" s="45" t="str">
        <f t="shared" si="16"/>
        <v>ALTER TABLE enterprises_aud MODIFY COLUMN verified_by VARCHAR(64);</v>
      </c>
    </row>
    <row r="308" spans="1:16" ht="16">
      <c r="A308" s="40"/>
      <c r="B308" s="66" t="str">
        <f>IF(OR(H308="",H308="PK"),"Catch All",LOOKUP(E308,'#2a_#2b_DROP_TABLE'!D:D,'#2a_#2b_DROP_TABLE'!A:A))</f>
        <v>hummingbird</v>
      </c>
      <c r="C308" s="40" t="s">
        <v>1541</v>
      </c>
      <c r="D308" s="40" t="s">
        <v>40</v>
      </c>
      <c r="E308" s="43" t="s">
        <v>618</v>
      </c>
      <c r="F308" s="43" t="s">
        <v>100</v>
      </c>
      <c r="G308" s="43"/>
      <c r="H308" s="42" t="str">
        <f>IF(D308="",IF(F308="","","PK"),LOOKUP(D308,DataTypes!A:A,DataTypes!B:B))</f>
        <v>TIMESTAMP</v>
      </c>
      <c r="I308" s="43" t="s">
        <v>41</v>
      </c>
      <c r="J308" s="43"/>
      <c r="K308" s="43" t="s">
        <v>651</v>
      </c>
      <c r="L308" s="43"/>
      <c r="M308" s="44" t="str">
        <f>IF(C308="NOSQL","",LOOKUP(E308,'#2a_#2b_DROP_TABLE'!D:D,'#2a_#2b_DROP_TABLE'!G:G)&amp;IF(H308="PK","PK",IF(F308="","CREATE","")))</f>
        <v>Audited</v>
      </c>
      <c r="N308" s="45" t="str">
        <f t="shared" si="14"/>
        <v xml:space="preserve">       `verified_on` TIMESTAMP NULL DEFAULT NULL COMMENT 'When was the enterprise onboarding verified',</v>
      </c>
      <c r="O308" s="45" t="str">
        <f t="shared" si="15"/>
        <v xml:space="preserve">       `verified_on` TIMESTAMP NULL DEFAULT NULL COMMENT 'When was the enterprise onboarding verified',</v>
      </c>
      <c r="P308" s="45" t="str">
        <f t="shared" si="16"/>
        <v>ALTER TABLE enterprises_aud MODIFY COLUMN verified_on TIMESTAMP;</v>
      </c>
    </row>
    <row r="309" spans="1:16" ht="16">
      <c r="A309" s="40"/>
      <c r="B309" s="66" t="str">
        <f>IF(OR(H309="",H309="PK"),"Catch All",LOOKUP(E309,'#2a_#2b_DROP_TABLE'!D:D,'#2a_#2b_DROP_TABLE'!A:A))</f>
        <v>hummingbird</v>
      </c>
      <c r="C309" s="40" t="s">
        <v>1541</v>
      </c>
      <c r="D309" s="40" t="s">
        <v>63</v>
      </c>
      <c r="E309" s="43" t="s">
        <v>618</v>
      </c>
      <c r="F309" s="43" t="s">
        <v>101</v>
      </c>
      <c r="G309" s="43"/>
      <c r="H309" s="42" t="str">
        <f>IF(D309="",IF(F309="","","PK"),LOOKUP(D309,DataTypes!A:A,DataTypes!B:B))</f>
        <v>VARCHAR(256)</v>
      </c>
      <c r="I309" s="43" t="s">
        <v>35</v>
      </c>
      <c r="J309" s="43"/>
      <c r="K309" s="43" t="s">
        <v>102</v>
      </c>
      <c r="L309" s="43"/>
      <c r="M309" s="44" t="str">
        <f>IF(C309="NOSQL","",LOOKUP(E309,'#2a_#2b_DROP_TABLE'!D:D,'#2a_#2b_DROP_TABLE'!G:G)&amp;IF(H309="PK","PK",IF(F309="","CREATE","")))</f>
        <v>Audited</v>
      </c>
      <c r="N309" s="45" t="str">
        <f t="shared" si="14"/>
        <v xml:space="preserve">       `logo_file` VARCHAR(256) NULL COMMENT 'URL of the logo media file uploaded',</v>
      </c>
      <c r="O309" s="45" t="str">
        <f t="shared" si="15"/>
        <v xml:space="preserve">       `logo_file` VARCHAR(256) NULL COMMENT 'URL of the logo media file uploaded',</v>
      </c>
      <c r="P309" s="45" t="str">
        <f t="shared" si="16"/>
        <v>ALTER TABLE enterprises_aud MODIFY COLUMN logo_file VARCHAR(256);</v>
      </c>
    </row>
    <row r="310" spans="1:16" ht="16">
      <c r="A310" s="40"/>
      <c r="B310" s="66" t="str">
        <f>IF(OR(H310="",H310="PK"),"Catch All",LOOKUP(E310,'#2a_#2b_DROP_TABLE'!D:D,'#2a_#2b_DROP_TABLE'!A:A))</f>
        <v>hummingbird</v>
      </c>
      <c r="C310" s="40" t="s">
        <v>1541</v>
      </c>
      <c r="D310" s="40" t="s">
        <v>63</v>
      </c>
      <c r="E310" s="43" t="s">
        <v>618</v>
      </c>
      <c r="F310" s="43" t="s">
        <v>652</v>
      </c>
      <c r="G310" s="43"/>
      <c r="H310" s="42" t="str">
        <f>IF(D310="",IF(F310="","","PK"),LOOKUP(D310,DataTypes!A:A,DataTypes!B:B))</f>
        <v>VARCHAR(256)</v>
      </c>
      <c r="I310" s="43" t="s">
        <v>35</v>
      </c>
      <c r="J310" s="43"/>
      <c r="K310" s="43" t="s">
        <v>653</v>
      </c>
      <c r="L310" s="43"/>
      <c r="M310" s="44" t="str">
        <f>IF(C310="NOSQL","",LOOKUP(E310,'#2a_#2b_DROP_TABLE'!D:D,'#2a_#2b_DROP_TABLE'!G:G)&amp;IF(H310="PK","PK",IF(F310="","CREATE","")))</f>
        <v>Audited</v>
      </c>
      <c r="N310" s="45" t="str">
        <f t="shared" si="14"/>
        <v xml:space="preserve">       `exclusive_candidate_logo_file` VARCHAR(256) NULL COMMENT 'URL of the logo media file uploaded for exclusive candidates',</v>
      </c>
      <c r="O310" s="45" t="str">
        <f t="shared" si="15"/>
        <v xml:space="preserve">       `exclusive_candidate_logo_file` VARCHAR(256) NULL COMMENT 'URL of the logo media file uploaded for exclusive candidates',</v>
      </c>
      <c r="P310" s="45" t="str">
        <f t="shared" si="16"/>
        <v>ALTER TABLE enterprises_aud MODIFY COLUMN exclusive_candidate_logo_file VARCHAR(256);</v>
      </c>
    </row>
    <row r="311" spans="1:16" ht="16">
      <c r="A311" s="40"/>
      <c r="B311" s="66" t="str">
        <f>IF(OR(H311="",H311="PK"),"Catch All",LOOKUP(E311,'#2a_#2b_DROP_TABLE'!D:D,'#2a_#2b_DROP_TABLE'!A:A))</f>
        <v>hummingbird</v>
      </c>
      <c r="C311" s="40" t="s">
        <v>1541</v>
      </c>
      <c r="D311" s="40" t="s">
        <v>63</v>
      </c>
      <c r="E311" s="43" t="s">
        <v>618</v>
      </c>
      <c r="F311" s="43" t="s">
        <v>654</v>
      </c>
      <c r="G311" s="43"/>
      <c r="H311" s="42" t="str">
        <f>IF(D311="",IF(F311="","","PK"),LOOKUP(D311,DataTypes!A:A,DataTypes!B:B))</f>
        <v>VARCHAR(256)</v>
      </c>
      <c r="I311" s="43" t="s">
        <v>35</v>
      </c>
      <c r="J311" s="43"/>
      <c r="K311" s="43" t="s">
        <v>655</v>
      </c>
      <c r="L311" s="43"/>
      <c r="M311" s="44" t="str">
        <f>IF(C311="NOSQL","",LOOKUP(E311,'#2a_#2b_DROP_TABLE'!D:D,'#2a_#2b_DROP_TABLE'!G:G)&amp;IF(H311="PK","PK",IF(F311="","CREATE","")))</f>
        <v>Audited</v>
      </c>
      <c r="N311" s="45" t="str">
        <f t="shared" si="14"/>
        <v xml:space="preserve">       `nav_bar_url_file` VARCHAR(256) NULL COMMENT 'URL of the navbar media file uploaded',</v>
      </c>
      <c r="O311" s="45" t="str">
        <f t="shared" si="15"/>
        <v xml:space="preserve">       `nav_bar_url_file` VARCHAR(256) NULL COMMENT 'URL of the navbar media file uploaded',</v>
      </c>
      <c r="P311" s="45" t="str">
        <f t="shared" si="16"/>
        <v>ALTER TABLE enterprises_aud MODIFY COLUMN nav_bar_url_file VARCHAR(256);</v>
      </c>
    </row>
    <row r="312" spans="1:16" ht="16">
      <c r="A312" s="40"/>
      <c r="B312" s="66" t="str">
        <f>IF(OR(H312="",H312="PK"),"Catch All",LOOKUP(E312,'#2a_#2b_DROP_TABLE'!D:D,'#2a_#2b_DROP_TABLE'!A:A))</f>
        <v>hummingbird</v>
      </c>
      <c r="C312" s="40" t="s">
        <v>1541</v>
      </c>
      <c r="D312" s="40" t="s">
        <v>63</v>
      </c>
      <c r="E312" s="43" t="s">
        <v>618</v>
      </c>
      <c r="F312" s="43" t="s">
        <v>65</v>
      </c>
      <c r="G312" s="43"/>
      <c r="H312" s="42" t="str">
        <f>IF(D312="",IF(F312="","","PK"),LOOKUP(D312,DataTypes!A:A,DataTypes!B:B))</f>
        <v>VARCHAR(256)</v>
      </c>
      <c r="I312" s="43" t="s">
        <v>35</v>
      </c>
      <c r="J312" s="43"/>
      <c r="K312" s="43" t="s">
        <v>66</v>
      </c>
      <c r="L312" s="43"/>
      <c r="M312" s="44" t="str">
        <f>IF(C312="NOSQL","",LOOKUP(E312,'#2a_#2b_DROP_TABLE'!D:D,'#2a_#2b_DROP_TABLE'!G:G)&amp;IF(H312="PK","PK",IF(F312="","CREATE","")))</f>
        <v>Audited</v>
      </c>
      <c r="N312" s="45" t="str">
        <f t="shared" si="14"/>
        <v xml:space="preserve">       `background_media_file` VARCHAR(256) NULL COMMENT 'URL of the background media file uploaded',</v>
      </c>
      <c r="O312" s="45" t="str">
        <f t="shared" si="15"/>
        <v xml:space="preserve">       `background_media_file` VARCHAR(256) NULL COMMENT 'URL of the background media file uploaded',</v>
      </c>
      <c r="P312" s="45" t="str">
        <f t="shared" si="16"/>
        <v>ALTER TABLE enterprises_aud MODIFY COLUMN background_media_file VARCHAR(256);</v>
      </c>
    </row>
    <row r="313" spans="1:16" ht="16">
      <c r="A313" s="40"/>
      <c r="B313" s="66" t="str">
        <f>IF(OR(H313="",H313="PK"),"Catch All",LOOKUP(E313,'#2a_#2b_DROP_TABLE'!D:D,'#2a_#2b_DROP_TABLE'!A:A))</f>
        <v>hummingbird</v>
      </c>
      <c r="C313" s="40" t="s">
        <v>1541</v>
      </c>
      <c r="D313" s="40" t="s">
        <v>49</v>
      </c>
      <c r="E313" s="43" t="s">
        <v>618</v>
      </c>
      <c r="F313" s="43" t="s">
        <v>656</v>
      </c>
      <c r="G313" s="43"/>
      <c r="H313" s="42" t="str">
        <f>IF(D313="",IF(F313="","","PK"),LOOKUP(D313,DataTypes!A:A,DataTypes!B:B))</f>
        <v>TEXT</v>
      </c>
      <c r="I313" s="43" t="s">
        <v>35</v>
      </c>
      <c r="J313" s="43"/>
      <c r="K313" s="43" t="s">
        <v>657</v>
      </c>
      <c r="L313" s="43"/>
      <c r="M313" s="44" t="str">
        <f>IF(C313="NOSQL","",LOOKUP(E313,'#2a_#2b_DROP_TABLE'!D:D,'#2a_#2b_DROP_TABLE'!G:G)&amp;IF(H313="PK","PK",IF(F313="","CREATE","")))</f>
        <v>Audited</v>
      </c>
      <c r="N313" s="45" t="str">
        <f t="shared" si="14"/>
        <v xml:space="preserve">       `matching_configuration` TEXT NULL COMMENT 'Configurations of the matching score for the enterprise',</v>
      </c>
      <c r="O313" s="45" t="str">
        <f t="shared" si="15"/>
        <v xml:space="preserve">       `matching_configuration` TEXT NULL COMMENT 'Configurations of the matching score for the enterprise',</v>
      </c>
      <c r="P313" s="45" t="str">
        <f t="shared" si="16"/>
        <v>ALTER TABLE enterprises_aud MODIFY COLUMN matching_configuration TEXT;</v>
      </c>
    </row>
    <row r="314" spans="1:16" ht="16">
      <c r="A314" s="40"/>
      <c r="B314" s="66" t="str">
        <f>IF(OR(H314="",H314="PK"),"Catch All",LOOKUP(E314,'#2a_#2b_DROP_TABLE'!D:D,'#2a_#2b_DROP_TABLE'!A:A))</f>
        <v>hummingbird</v>
      </c>
      <c r="C314" s="40" t="s">
        <v>1541</v>
      </c>
      <c r="D314" s="40" t="s">
        <v>31</v>
      </c>
      <c r="E314" s="43" t="s">
        <v>618</v>
      </c>
      <c r="F314" s="43" t="s">
        <v>658</v>
      </c>
      <c r="G314" s="43"/>
      <c r="H314" s="42" t="str">
        <f>IF(D314="",IF(F314="","","PK"),LOOKUP(D314,DataTypes!A:A,DataTypes!B:B))</f>
        <v>VARCHAR(1)</v>
      </c>
      <c r="I314" s="43" t="s">
        <v>13</v>
      </c>
      <c r="J314" s="43"/>
      <c r="K314" s="43" t="s">
        <v>659</v>
      </c>
      <c r="L314" s="43" t="s">
        <v>660</v>
      </c>
      <c r="M314" s="44" t="str">
        <f>IF(C314="NOSQL","",LOOKUP(E314,'#2a_#2b_DROP_TABLE'!D:D,'#2a_#2b_DROP_TABLE'!G:G)&amp;IF(H314="PK","PK",IF(F314="","CREATE","")))</f>
        <v>Audited</v>
      </c>
      <c r="N314" s="45" t="str">
        <f t="shared" si="14"/>
        <v xml:space="preserve">       `priority_pool_boundary` VARCHAR(1) NOT NULL COMMENT 'Whether the priority pool is shared with the platform [B - Bound, U - Unbound]',</v>
      </c>
      <c r="O314" s="45" t="str">
        <f t="shared" si="15"/>
        <v xml:space="preserve">       `priority_pool_boundary` VARCHAR(1) NOT NULL COMMENT 'Whether the priority pool is shared with the platform [B - Bound, U - Unbound]',</v>
      </c>
      <c r="P314" s="45" t="str">
        <f t="shared" si="16"/>
        <v>ALTER TABLE enterprises_aud MODIFY COLUMN priority_pool_boundary VARCHAR(1);</v>
      </c>
    </row>
    <row r="315" spans="1:16" ht="16">
      <c r="A315" s="40"/>
      <c r="B315" s="66" t="str">
        <f>IF(OR(H315="",H315="PK"),"Catch All",LOOKUP(E315,'#2a_#2b_DROP_TABLE'!D:D,'#2a_#2b_DROP_TABLE'!A:A))</f>
        <v>hummingbird</v>
      </c>
      <c r="C315" s="40" t="s">
        <v>1541</v>
      </c>
      <c r="D315" s="40" t="s">
        <v>31</v>
      </c>
      <c r="E315" s="43" t="s">
        <v>618</v>
      </c>
      <c r="F315" s="43" t="s">
        <v>661</v>
      </c>
      <c r="G315" s="43"/>
      <c r="H315" s="42" t="str">
        <f>IF(D315="",IF(F315="","","PK"),LOOKUP(D315,DataTypes!A:A,DataTypes!B:B))</f>
        <v>VARCHAR(1)</v>
      </c>
      <c r="I315" s="43" t="s">
        <v>13</v>
      </c>
      <c r="J315" s="43"/>
      <c r="K315" s="43" t="s">
        <v>662</v>
      </c>
      <c r="L315" s="43" t="s">
        <v>663</v>
      </c>
      <c r="M315" s="44" t="str">
        <f>IF(C315="NOSQL","",LOOKUP(E315,'#2a_#2b_DROP_TABLE'!D:D,'#2a_#2b_DROP_TABLE'!G:G)&amp;IF(H315="PK","PK",IF(F315="","CREATE","")))</f>
        <v>Audited</v>
      </c>
      <c r="N315" s="45" t="str">
        <f t="shared" si="14"/>
        <v xml:space="preserve">       `hide_salary_from_candidates` VARCHAR(1) NOT NULL COMMENT 'Whether to hide salary from candidates or not [Y - Hide, N - Show (default N)]',</v>
      </c>
      <c r="O315" s="45" t="str">
        <f t="shared" si="15"/>
        <v xml:space="preserve">       `hide_salary_from_candidates` VARCHAR(1) NOT NULL COMMENT 'Whether to hide salary from candidates or not [Y - Hide, N - Show (default N)]',</v>
      </c>
      <c r="P315" s="45" t="str">
        <f t="shared" si="16"/>
        <v>ALTER TABLE enterprises_aud MODIFY COLUMN hide_salary_from_candidates VARCHAR(1);</v>
      </c>
    </row>
    <row r="316" spans="1:16" ht="16">
      <c r="A316" s="40"/>
      <c r="B316" s="66" t="str">
        <f>IF(OR(H316="",H316="PK"),"Catch All",LOOKUP(E316,'#2a_#2b_DROP_TABLE'!D:D,'#2a_#2b_DROP_TABLE'!A:A))</f>
        <v>hummingbird</v>
      </c>
      <c r="C316" s="40" t="s">
        <v>1541</v>
      </c>
      <c r="D316" s="40" t="s">
        <v>75</v>
      </c>
      <c r="E316" s="43" t="s">
        <v>618</v>
      </c>
      <c r="F316" s="43" t="s">
        <v>664</v>
      </c>
      <c r="G316" s="43"/>
      <c r="H316" s="42" t="str">
        <f>IF(D316="",IF(F316="","","PK"),LOOKUP(D316,DataTypes!A:A,DataTypes!B:B))</f>
        <v>DOUBLE(5,2)</v>
      </c>
      <c r="I316" s="43" t="s">
        <v>13</v>
      </c>
      <c r="J316" s="43"/>
      <c r="K316" s="43" t="s">
        <v>665</v>
      </c>
      <c r="L316" s="43"/>
      <c r="M316" s="44" t="str">
        <f>IF(C316="NOSQL","",LOOKUP(E316,'#2a_#2b_DROP_TABLE'!D:D,'#2a_#2b_DROP_TABLE'!G:G)&amp;IF(H316="PK","PK",IF(F316="","CREATE","")))</f>
        <v>Audited</v>
      </c>
      <c r="N316" s="45" t="str">
        <f t="shared" si="14"/>
        <v xml:space="preserve">       `unbind_auto_approval_days` DOUBLE(5,2) NOT NULL COMMENT 'Number of days after the unbind request is approved automatically',</v>
      </c>
      <c r="O316" s="45" t="str">
        <f t="shared" si="15"/>
        <v xml:space="preserve">       `unbind_auto_approval_days` DOUBLE(5,2) NOT NULL COMMENT 'Number of days after the unbind request is approved automatically',</v>
      </c>
      <c r="P316" s="45" t="str">
        <f t="shared" si="16"/>
        <v>ALTER TABLE enterprises_aud MODIFY COLUMN unbind_auto_approval_days DOUBLE(5,2);</v>
      </c>
    </row>
    <row r="317" spans="1:16" ht="16">
      <c r="A317" s="40"/>
      <c r="B317" s="66" t="str">
        <f>IF(OR(H317="",H317="PK"),"Catch All",LOOKUP(E317,'#2a_#2b_DROP_TABLE'!D:D,'#2a_#2b_DROP_TABLE'!A:A))</f>
        <v>hummingbird</v>
      </c>
      <c r="C317" s="40" t="s">
        <v>1541</v>
      </c>
      <c r="D317" s="40" t="s">
        <v>19</v>
      </c>
      <c r="E317" s="43" t="s">
        <v>618</v>
      </c>
      <c r="F317" s="43" t="s">
        <v>666</v>
      </c>
      <c r="G317" s="43"/>
      <c r="H317" s="42" t="str">
        <f>IF(D317="",IF(F317="","","PK"),LOOKUP(D317,DataTypes!A:A,DataTypes!B:B))</f>
        <v>VARCHAR(128)</v>
      </c>
      <c r="I317" s="43" t="s">
        <v>35</v>
      </c>
      <c r="J317" s="43"/>
      <c r="K317" s="43" t="s">
        <v>667</v>
      </c>
      <c r="L317" s="43"/>
      <c r="M317" s="44" t="str">
        <f>IF(C317="NOSQL","",LOOKUP(E317,'#2a_#2b_DROP_TABLE'!D:D,'#2a_#2b_DROP_TABLE'!G:G)&amp;IF(H317="PK","PK",IF(F317="","CREATE","")))</f>
        <v>Audited</v>
      </c>
      <c r="N317" s="45" t="str">
        <f t="shared" si="14"/>
        <v xml:space="preserve">       `career_portal_domain` VARCHAR(128) NULL COMMENT 'Domain of the career portal',</v>
      </c>
      <c r="O317" s="45" t="str">
        <f t="shared" si="15"/>
        <v xml:space="preserve">       `career_portal_domain` VARCHAR(128) NULL COMMENT 'Domain of the career portal',</v>
      </c>
      <c r="P317" s="45" t="str">
        <f t="shared" si="16"/>
        <v>ALTER TABLE enterprises_aud MODIFY COLUMN career_portal_domain VARCHAR(128);</v>
      </c>
    </row>
    <row r="318" spans="1:16" ht="16">
      <c r="A318" s="40"/>
      <c r="B318" s="66" t="str">
        <f>IF(OR(H318="",H318="PK"),"Catch All",LOOKUP(E318,'#2a_#2b_DROP_TABLE'!D:D,'#2a_#2b_DROP_TABLE'!A:A))</f>
        <v>hummingbird</v>
      </c>
      <c r="C318" s="40" t="s">
        <v>1541</v>
      </c>
      <c r="D318" s="40" t="s">
        <v>63</v>
      </c>
      <c r="E318" s="43" t="s">
        <v>618</v>
      </c>
      <c r="F318" s="43" t="s">
        <v>668</v>
      </c>
      <c r="G318" s="43"/>
      <c r="H318" s="42" t="str">
        <f>IF(D318="",IF(F318="","","PK"),LOOKUP(D318,DataTypes!A:A,DataTypes!B:B))</f>
        <v>VARCHAR(256)</v>
      </c>
      <c r="I318" s="43" t="s">
        <v>35</v>
      </c>
      <c r="J318" s="43"/>
      <c r="K318" s="43" t="s">
        <v>669</v>
      </c>
      <c r="L318" s="43"/>
      <c r="M318" s="44" t="str">
        <f>IF(C318="NOSQL","",LOOKUP(E318,'#2a_#2b_DROP_TABLE'!D:D,'#2a_#2b_DROP_TABLE'!G:G)&amp;IF(H318="PK","PK",IF(F318="","CREATE","")))</f>
        <v>Audited</v>
      </c>
      <c r="N318" s="45" t="str">
        <f t="shared" si="14"/>
        <v xml:space="preserve">       `career_portal_favicon` VARCHAR(256) NULL COMMENT 'Favicon to be used in career portal',</v>
      </c>
      <c r="O318" s="45" t="str">
        <f t="shared" si="15"/>
        <v xml:space="preserve">       `career_portal_favicon` VARCHAR(256) NULL COMMENT 'Favicon to be used in career portal',</v>
      </c>
      <c r="P318" s="45" t="str">
        <f t="shared" si="16"/>
        <v>ALTER TABLE enterprises_aud MODIFY COLUMN career_portal_favicon VARCHAR(256);</v>
      </c>
    </row>
    <row r="319" spans="1:16" ht="16">
      <c r="A319" s="40"/>
      <c r="B319" s="66" t="str">
        <f>IF(OR(H319="",H319="PK"),"Catch All",LOOKUP(E319,'#2a_#2b_DROP_TABLE'!D:D,'#2a_#2b_DROP_TABLE'!A:A))</f>
        <v>hummingbird</v>
      </c>
      <c r="C319" s="40" t="s">
        <v>1541</v>
      </c>
      <c r="D319" s="40" t="s">
        <v>33</v>
      </c>
      <c r="E319" s="43" t="s">
        <v>618</v>
      </c>
      <c r="F319" s="43" t="s">
        <v>670</v>
      </c>
      <c r="G319" s="43"/>
      <c r="H319" s="42" t="str">
        <f>IF(D319="",IF(F319="","","PK"),LOOKUP(D319,DataTypes!A:A,DataTypes!B:B))</f>
        <v>VARCHAR(256)</v>
      </c>
      <c r="I319" s="43" t="s">
        <v>35</v>
      </c>
      <c r="J319" s="43"/>
      <c r="K319" s="43" t="s">
        <v>671</v>
      </c>
      <c r="L319" s="43"/>
      <c r="M319" s="44" t="str">
        <f>IF(C319="NOSQL","",LOOKUP(E319,'#2a_#2b_DROP_TABLE'!D:D,'#2a_#2b_DROP_TABLE'!G:G)&amp;IF(H319="PK","PK",IF(F319="","CREATE","")))</f>
        <v>Audited</v>
      </c>
      <c r="N319" s="45" t="str">
        <f t="shared" si="14"/>
        <v xml:space="preserve">       `career_portal_description` VARCHAR(256) NULL COMMENT 'Description to be used in career portal',</v>
      </c>
      <c r="O319" s="45" t="str">
        <f t="shared" si="15"/>
        <v xml:space="preserve">       `career_portal_description` VARCHAR(256) NULL COMMENT 'Description to be used in career portal',</v>
      </c>
      <c r="P319" s="45" t="str">
        <f t="shared" si="16"/>
        <v>ALTER TABLE enterprises_aud MODIFY COLUMN career_portal_description VARCHAR(256);</v>
      </c>
    </row>
    <row r="320" spans="1:16" ht="16">
      <c r="A320" s="40"/>
      <c r="B320" s="66" t="str">
        <f>IF(OR(H320="",H320="PK"),"Catch All",LOOKUP(E320,'#2a_#2b_DROP_TABLE'!D:D,'#2a_#2b_DROP_TABLE'!A:A))</f>
        <v>hummingbird</v>
      </c>
      <c r="C320" s="40" t="s">
        <v>1541</v>
      </c>
      <c r="D320" s="40" t="s">
        <v>19</v>
      </c>
      <c r="E320" s="43" t="s">
        <v>618</v>
      </c>
      <c r="F320" s="43" t="s">
        <v>672</v>
      </c>
      <c r="G320" s="43"/>
      <c r="H320" s="42" t="str">
        <f>IF(D320="",IF(F320="","","PK"),LOOKUP(D320,DataTypes!A:A,DataTypes!B:B))</f>
        <v>VARCHAR(128)</v>
      </c>
      <c r="I320" s="43" t="s">
        <v>35</v>
      </c>
      <c r="J320" s="43"/>
      <c r="K320" s="43" t="s">
        <v>673</v>
      </c>
      <c r="L320" s="43"/>
      <c r="M320" s="44" t="str">
        <f>IF(C320="NOSQL","",LOOKUP(E320,'#2a_#2b_DROP_TABLE'!D:D,'#2a_#2b_DROP_TABLE'!G:G)&amp;IF(H320="PK","PK",IF(F320="","CREATE","")))</f>
        <v>Audited</v>
      </c>
      <c r="N320" s="45" t="str">
        <f t="shared" si="14"/>
        <v xml:space="preserve">       `career_portal_title` VARCHAR(128) NULL COMMENT 'Title of the career portal',</v>
      </c>
      <c r="O320" s="45" t="str">
        <f t="shared" si="15"/>
        <v xml:space="preserve">       `career_portal_title` VARCHAR(128) NULL COMMENT 'Title of the career portal',</v>
      </c>
      <c r="P320" s="45" t="str">
        <f t="shared" si="16"/>
        <v>ALTER TABLE enterprises_aud MODIFY COLUMN career_portal_title VARCHAR(128);</v>
      </c>
    </row>
    <row r="321" spans="1:16" ht="16">
      <c r="A321" s="40"/>
      <c r="B321" s="66" t="str">
        <f>IF(OR(H321="",H321="PK"),"Catch All",LOOKUP(E321,'#2a_#2b_DROP_TABLE'!D:D,'#2a_#2b_DROP_TABLE'!A:A))</f>
        <v>hummingbird</v>
      </c>
      <c r="C321" s="40" t="s">
        <v>1541</v>
      </c>
      <c r="D321" s="40" t="s">
        <v>49</v>
      </c>
      <c r="E321" s="43" t="s">
        <v>618</v>
      </c>
      <c r="F321" s="43" t="s">
        <v>674</v>
      </c>
      <c r="G321" s="43"/>
      <c r="H321" s="42" t="str">
        <f>IF(D321="",IF(F321="","","PK"),LOOKUP(D321,DataTypes!A:A,DataTypes!B:B))</f>
        <v>TEXT</v>
      </c>
      <c r="I321" s="43" t="s">
        <v>35</v>
      </c>
      <c r="J321" s="43"/>
      <c r="K321" s="43" t="s">
        <v>675</v>
      </c>
      <c r="L321" s="43"/>
      <c r="M321" s="44" t="str">
        <f>IF(C321="NOSQL","",LOOKUP(E321,'#2a_#2b_DROP_TABLE'!D:D,'#2a_#2b_DROP_TABLE'!G:G)&amp;IF(H321="PK","PK",IF(F321="","CREATE","")))</f>
        <v>Audited</v>
      </c>
      <c r="N321" s="45" t="str">
        <f t="shared" si="14"/>
        <v xml:space="preserve">       `career_portal_gtm_code` TEXT NULL COMMENT 'Google tag manager pixel analytics ID for career portal',</v>
      </c>
      <c r="O321" s="45" t="str">
        <f t="shared" si="15"/>
        <v xml:space="preserve">       `career_portal_gtm_code` TEXT NULL COMMENT 'Google tag manager pixel analytics ID for career portal',</v>
      </c>
      <c r="P321" s="45" t="str">
        <f t="shared" si="16"/>
        <v>ALTER TABLE enterprises_aud MODIFY COLUMN career_portal_gtm_code TEXT;</v>
      </c>
    </row>
    <row r="322" spans="1:16" ht="16">
      <c r="A322" s="40"/>
      <c r="B322" s="66" t="str">
        <f>IF(OR(H322="",H322="PK"),"Catch All",LOOKUP(E322,'#2a_#2b_DROP_TABLE'!D:D,'#2a_#2b_DROP_TABLE'!A:A))</f>
        <v>hummingbird</v>
      </c>
      <c r="C322" s="40" t="s">
        <v>1541</v>
      </c>
      <c r="D322" s="40" t="s">
        <v>49</v>
      </c>
      <c r="E322" s="43" t="s">
        <v>618</v>
      </c>
      <c r="F322" s="43" t="s">
        <v>676</v>
      </c>
      <c r="G322" s="43"/>
      <c r="H322" s="42" t="str">
        <f>IF(D322="",IF(F322="","","PK"),LOOKUP(D322,DataTypes!A:A,DataTypes!B:B))</f>
        <v>TEXT</v>
      </c>
      <c r="I322" s="43" t="s">
        <v>35</v>
      </c>
      <c r="J322" s="43"/>
      <c r="K322" s="43" t="s">
        <v>677</v>
      </c>
      <c r="L322" s="43"/>
      <c r="M322" s="44" t="str">
        <f>IF(C322="NOSQL","",LOOKUP(E322,'#2a_#2b_DROP_TABLE'!D:D,'#2a_#2b_DROP_TABLE'!G:G)&amp;IF(H322="PK","PK",IF(F322="","CREATE","")))</f>
        <v>Audited</v>
      </c>
      <c r="N322" s="45" t="str">
        <f t="shared" si="14"/>
        <v xml:space="preserve">       `theme` TEXT NULL COMMENT 'JSON of UI theme',</v>
      </c>
      <c r="O322" s="45" t="str">
        <f t="shared" si="15"/>
        <v xml:space="preserve">       `theme` TEXT NULL COMMENT 'JSON of UI theme',</v>
      </c>
      <c r="P322" s="45" t="str">
        <f t="shared" si="16"/>
        <v>ALTER TABLE enterprises_aud MODIFY COLUMN theme TEXT;</v>
      </c>
    </row>
    <row r="323" spans="1:16" ht="16">
      <c r="A323" s="40"/>
      <c r="B323" s="66" t="str">
        <f>IF(OR(H323="",H323="PK"),"Catch All",LOOKUP(E323,'#2a_#2b_DROP_TABLE'!D:D,'#2a_#2b_DROP_TABLE'!A:A))</f>
        <v>hummingbird</v>
      </c>
      <c r="C323" s="40" t="s">
        <v>1541</v>
      </c>
      <c r="D323" s="40" t="s">
        <v>49</v>
      </c>
      <c r="E323" s="43" t="s">
        <v>618</v>
      </c>
      <c r="F323" s="43" t="s">
        <v>678</v>
      </c>
      <c r="G323" s="43"/>
      <c r="H323" s="42" t="str">
        <f>IF(D323="",IF(F323="","","PK"),LOOKUP(D323,DataTypes!A:A,DataTypes!B:B))</f>
        <v>TEXT</v>
      </c>
      <c r="I323" s="43" t="s">
        <v>35</v>
      </c>
      <c r="J323" s="43"/>
      <c r="K323" s="43" t="s">
        <v>679</v>
      </c>
      <c r="L323" s="43"/>
      <c r="M323" s="44" t="str">
        <f>IF(C323="NOSQL","",LOOKUP(E323,'#2a_#2b_DROP_TABLE'!D:D,'#2a_#2b_DROP_TABLE'!G:G)&amp;IF(H323="PK","PK",IF(F323="","CREATE","")))</f>
        <v>Audited</v>
      </c>
      <c r="N323" s="45" t="str">
        <f t="shared" ref="N323:N386" si="17">IF(C323="NOSQL","",IF(H323="PK","       PRIMARY KEY ("&amp;F323&amp;"))"&amp;IF(G323="Yes"," ROW_FORMAT=DYNAMIC","")&amp;" CHARSET UTF8;",IF(F323="","CREATE TABLE "&amp;"`"&amp;E323&amp;"` (","       `"&amp;F323&amp;"` "&amp;H323&amp;" "&amp;I323&amp;IF(J323="",""," "&amp;J323)&amp;" COMMENT '"&amp;K323&amp;IF(L323="",""," ["&amp;L323&amp;"]")&amp;"'"&amp;IF(E324=E323,",",");"))))</f>
        <v xml:space="preserve">       `exclusive_candidate_theme` TEXT NULL COMMENT 'JSON of UI theme for exclusive candidates',</v>
      </c>
      <c r="O323" s="45" t="str">
        <f t="shared" ref="O323:O386" si="18">IF(OR(C323="NOSQL",M323="",M323="NA",M323="NACREATE",M323="NAPK"),"",IF(MID(M323,1,3)="Not","",IF(H323="PK",IF(M323="AuditedPK","       `rev` INT(11) NOT NULL, revtype TINYINT(4) DEFAULT NULL, ","       ")&amp;"PRIMARY KEY ("&amp;F323&amp;IF(M323="AuditedPK",", rev","")&amp;"))"&amp;IF(G323="Yes"," ROW_FORMAT=DYNAMIC","")&amp;" CHARSET UTF8;",IF(F323="","CREATE TABLE "&amp;"`"&amp;E323&amp;IF(M323="AuditedCREATE","_aud","")&amp;"` (","       `"&amp;F323&amp;"` "&amp;H323&amp;" "&amp;I323&amp;" COMMENT '"&amp;K323&amp;IF(L323="",""," ["&amp;L323&amp;"]")&amp;"'"&amp;IF(E324=E323,",",");")))))</f>
        <v xml:space="preserve">       `exclusive_candidate_theme` TEXT NULL COMMENT 'JSON of UI theme for exclusive candidates',</v>
      </c>
      <c r="P323" s="45" t="str">
        <f t="shared" ref="P323:P386" si="19">IF(C323="NOSQL","",IF(M323="Audited","ALTER TABLE "&amp;E323&amp;"_aud MODIFY COLUMN "&amp;F323&amp;" "&amp;H323&amp;";",""))</f>
        <v>ALTER TABLE enterprises_aud MODIFY COLUMN exclusive_candidate_theme TEXT;</v>
      </c>
    </row>
    <row r="324" spans="1:16" ht="16">
      <c r="A324" s="40"/>
      <c r="B324" s="66" t="str">
        <f>IF(OR(H324="",H324="PK"),"Catch All",LOOKUP(E324,'#2a_#2b_DROP_TABLE'!D:D,'#2a_#2b_DROP_TABLE'!A:A))</f>
        <v>hummingbird</v>
      </c>
      <c r="C324" s="40" t="s">
        <v>1541</v>
      </c>
      <c r="D324" s="40" t="s">
        <v>31</v>
      </c>
      <c r="E324" s="43" t="s">
        <v>618</v>
      </c>
      <c r="F324" s="43" t="s">
        <v>680</v>
      </c>
      <c r="G324" s="43"/>
      <c r="H324" s="42" t="str">
        <f>IF(D324="",IF(F324="","","PK"),LOOKUP(D324,DataTypes!A:A,DataTypes!B:B))</f>
        <v>VARCHAR(1)</v>
      </c>
      <c r="I324" s="43" t="s">
        <v>35</v>
      </c>
      <c r="J324" s="43"/>
      <c r="K324" s="43" t="s">
        <v>681</v>
      </c>
      <c r="L324" s="43" t="s">
        <v>682</v>
      </c>
      <c r="M324" s="44" t="str">
        <f>IF(C324="NOSQL","",LOOKUP(E324,'#2a_#2b_DROP_TABLE'!D:D,'#2a_#2b_DROP_TABLE'!G:G)&amp;IF(H324="PK","PK",IF(F324="","CREATE","")))</f>
        <v>Audited</v>
      </c>
      <c r="N324" s="45" t="str">
        <f t="shared" si="17"/>
        <v xml:space="preserve">       `vendor_neutrality` VARCHAR(1) NULL COMMENT 'Vendor neutrality is enabled or not [E - Enabled, &lt;blank&gt; - Not enabled]',</v>
      </c>
      <c r="O324" s="45" t="str">
        <f t="shared" si="18"/>
        <v xml:space="preserve">       `vendor_neutrality` VARCHAR(1) NULL COMMENT 'Vendor neutrality is enabled or not [E - Enabled, &lt;blank&gt; - Not enabled]',</v>
      </c>
      <c r="P324" s="45" t="str">
        <f t="shared" si="19"/>
        <v>ALTER TABLE enterprises_aud MODIFY COLUMN vendor_neutrality VARCHAR(1);</v>
      </c>
    </row>
    <row r="325" spans="1:16" ht="16">
      <c r="A325" s="40"/>
      <c r="B325" s="66" t="str">
        <f>IF(OR(H325="",H325="PK"),"Catch All",LOOKUP(E325,'#2a_#2b_DROP_TABLE'!D:D,'#2a_#2b_DROP_TABLE'!A:A))</f>
        <v>hummingbird</v>
      </c>
      <c r="C325" s="40" t="s">
        <v>1541</v>
      </c>
      <c r="D325" s="40" t="s">
        <v>136</v>
      </c>
      <c r="E325" s="43" t="s">
        <v>618</v>
      </c>
      <c r="F325" s="43" t="s">
        <v>683</v>
      </c>
      <c r="G325" s="43"/>
      <c r="H325" s="42" t="str">
        <f>IF(D325="",IF(F325="","","PK"),LOOKUP(D325,DataTypes!A:A,DataTypes!B:B))</f>
        <v>SMALLINT UNSIGNED</v>
      </c>
      <c r="I325" s="43" t="s">
        <v>35</v>
      </c>
      <c r="J325" s="43"/>
      <c r="K325" s="43" t="s">
        <v>684</v>
      </c>
      <c r="L325" s="43" t="s">
        <v>685</v>
      </c>
      <c r="M325" s="44" t="str">
        <f>IF(C325="NOSQL","",LOOKUP(E325,'#2a_#2b_DROP_TABLE'!D:D,'#2a_#2b_DROP_TABLE'!G:G)&amp;IF(H325="PK","PK",IF(F325="","CREATE","")))</f>
        <v>Audited</v>
      </c>
      <c r="N325" s="45" t="str">
        <f t="shared" si="17"/>
        <v xml:space="preserve">       `limit_for_applications` SMALLINT UNSIGNED NULL COMMENT 'Limit for number of applications [Used only for restricting queue for HR system]',</v>
      </c>
      <c r="O325" s="45" t="str">
        <f t="shared" si="18"/>
        <v xml:space="preserve">       `limit_for_applications` SMALLINT UNSIGNED NULL COMMENT 'Limit for number of applications [Used only for restricting queue for HR system]',</v>
      </c>
      <c r="P325" s="45" t="str">
        <f t="shared" si="19"/>
        <v>ALTER TABLE enterprises_aud MODIFY COLUMN limit_for_applications SMALLINT UNSIGNED;</v>
      </c>
    </row>
    <row r="326" spans="1:16" ht="16">
      <c r="A326" s="40"/>
      <c r="B326" s="66" t="str">
        <f>IF(OR(H326="",H326="PK"),"Catch All",LOOKUP(E326,'#2a_#2b_DROP_TABLE'!D:D,'#2a_#2b_DROP_TABLE'!A:A))</f>
        <v>hummingbird</v>
      </c>
      <c r="C326" s="40" t="s">
        <v>1541</v>
      </c>
      <c r="D326" s="40" t="s">
        <v>136</v>
      </c>
      <c r="E326" s="43" t="s">
        <v>618</v>
      </c>
      <c r="F326" s="43" t="s">
        <v>686</v>
      </c>
      <c r="G326" s="43"/>
      <c r="H326" s="42" t="str">
        <f>IF(D326="",IF(F326="","","PK"),LOOKUP(D326,DataTypes!A:A,DataTypes!B:B))</f>
        <v>SMALLINT UNSIGNED</v>
      </c>
      <c r="I326" s="43" t="s">
        <v>35</v>
      </c>
      <c r="J326" s="43"/>
      <c r="K326" s="43" t="s">
        <v>687</v>
      </c>
      <c r="L326" s="43" t="s">
        <v>685</v>
      </c>
      <c r="M326" s="44" t="str">
        <f>IF(C326="NOSQL","",LOOKUP(E326,'#2a_#2b_DROP_TABLE'!D:D,'#2a_#2b_DROP_TABLE'!G:G)&amp;IF(H326="PK","PK",IF(F326="","CREATE","")))</f>
        <v>Audited</v>
      </c>
      <c r="N326" s="45" t="str">
        <f t="shared" si="17"/>
        <v xml:space="preserve">       `limit_for_shortlists` SMALLINT UNSIGNED NULL COMMENT 'Limit for number of shortlists [Used only for restricting queue for HR system]',</v>
      </c>
      <c r="O326" s="45" t="str">
        <f t="shared" si="18"/>
        <v xml:space="preserve">       `limit_for_shortlists` SMALLINT UNSIGNED NULL COMMENT 'Limit for number of shortlists [Used only for restricting queue for HR system]',</v>
      </c>
      <c r="P326" s="45" t="str">
        <f t="shared" si="19"/>
        <v>ALTER TABLE enterprises_aud MODIFY COLUMN limit_for_shortlists SMALLINT UNSIGNED;</v>
      </c>
    </row>
    <row r="327" spans="1:16" ht="16">
      <c r="A327" s="40"/>
      <c r="B327" s="66" t="str">
        <f>IF(OR(H327="",H327="PK"),"Catch All",LOOKUP(E327,'#2a_#2b_DROP_TABLE'!D:D,'#2a_#2b_DROP_TABLE'!A:A))</f>
        <v>hummingbird</v>
      </c>
      <c r="C327" s="40" t="s">
        <v>1541</v>
      </c>
      <c r="D327" s="40" t="s">
        <v>49</v>
      </c>
      <c r="E327" s="43" t="s">
        <v>618</v>
      </c>
      <c r="F327" s="43" t="s">
        <v>688</v>
      </c>
      <c r="G327" s="43"/>
      <c r="H327" s="42" t="str">
        <f>IF(D327="",IF(F327="","","PK"),LOOKUP(D327,DataTypes!A:A,DataTypes!B:B))</f>
        <v>TEXT</v>
      </c>
      <c r="I327" s="43" t="s">
        <v>35</v>
      </c>
      <c r="J327" s="43"/>
      <c r="K327" s="43" t="s">
        <v>689</v>
      </c>
      <c r="L327" s="43" t="s">
        <v>690</v>
      </c>
      <c r="M327" s="44" t="str">
        <f>IF(C327="NOSQL","",LOOKUP(E327,'#2a_#2b_DROP_TABLE'!D:D,'#2a_#2b_DROP_TABLE'!G:G)&amp;IF(H327="PK","PK",IF(F327="","CREATE","")))</f>
        <v>Audited</v>
      </c>
      <c r="N327" s="45" t="str">
        <f t="shared" si="17"/>
        <v xml:space="preserve">       `interview_configurations` TEXT NULL COMMENT 'Configuration parameter for interviews, JSON format [Round number, name, type etc.]',</v>
      </c>
      <c r="O327" s="45" t="str">
        <f t="shared" si="18"/>
        <v xml:space="preserve">       `interview_configurations` TEXT NULL COMMENT 'Configuration parameter for interviews, JSON format [Round number, name, type etc.]',</v>
      </c>
      <c r="P327" s="45" t="str">
        <f t="shared" si="19"/>
        <v>ALTER TABLE enterprises_aud MODIFY COLUMN interview_configurations TEXT;</v>
      </c>
    </row>
    <row r="328" spans="1:16" ht="16">
      <c r="A328" s="40"/>
      <c r="B328" s="66" t="str">
        <f>IF(OR(H328="",H328="PK"),"Catch All",LOOKUP(E328,'#2a_#2b_DROP_TABLE'!D:D,'#2a_#2b_DROP_TABLE'!A:A))</f>
        <v>hummingbird</v>
      </c>
      <c r="C328" s="40" t="s">
        <v>1541</v>
      </c>
      <c r="D328" s="40" t="s">
        <v>31</v>
      </c>
      <c r="E328" s="43" t="s">
        <v>618</v>
      </c>
      <c r="F328" s="43" t="s">
        <v>691</v>
      </c>
      <c r="G328" s="43"/>
      <c r="H328" s="42" t="str">
        <f>IF(D328="",IF(F328="","","PK"),LOOKUP(D328,DataTypes!A:A,DataTypes!B:B))</f>
        <v>VARCHAR(1)</v>
      </c>
      <c r="I328" s="43" t="s">
        <v>35</v>
      </c>
      <c r="J328" s="43"/>
      <c r="K328" s="43" t="s">
        <v>692</v>
      </c>
      <c r="L328" s="43"/>
      <c r="M328" s="44" t="str">
        <f>IF(C328="NOSQL","",LOOKUP(E328,'#2a_#2b_DROP_TABLE'!D:D,'#2a_#2b_DROP_TABLE'!G:G)&amp;IF(H328="PK","PK",IF(F328="","CREATE","")))</f>
        <v>Audited</v>
      </c>
      <c r="N328" s="45" t="str">
        <f t="shared" si="17"/>
        <v xml:space="preserve">       `interview_stop_criteria` VARCHAR(1) NULL COMMENT 'C-Continue All Rounds, S-Stop At First Failure',</v>
      </c>
      <c r="O328" s="45" t="str">
        <f t="shared" si="18"/>
        <v xml:space="preserve">       `interview_stop_criteria` VARCHAR(1) NULL COMMENT 'C-Continue All Rounds, S-Stop At First Failure',</v>
      </c>
      <c r="P328" s="45" t="str">
        <f t="shared" si="19"/>
        <v>ALTER TABLE enterprises_aud MODIFY COLUMN interview_stop_criteria VARCHAR(1);</v>
      </c>
    </row>
    <row r="329" spans="1:16" ht="16">
      <c r="A329" s="40"/>
      <c r="B329" s="66" t="str">
        <f>IF(OR(H329="",H329="PK"),"Catch All",LOOKUP(E329,'#2a_#2b_DROP_TABLE'!D:D,'#2a_#2b_DROP_TABLE'!A:A))</f>
        <v>hummingbird</v>
      </c>
      <c r="C329" s="40" t="s">
        <v>1541</v>
      </c>
      <c r="D329" s="40" t="s">
        <v>136</v>
      </c>
      <c r="E329" s="43" t="s">
        <v>618</v>
      </c>
      <c r="F329" s="43" t="s">
        <v>693</v>
      </c>
      <c r="G329" s="43"/>
      <c r="H329" s="42" t="str">
        <f>IF(D329="",IF(F329="","","PK"),LOOKUP(D329,DataTypes!A:A,DataTypes!B:B))</f>
        <v>SMALLINT UNSIGNED</v>
      </c>
      <c r="I329" s="43" t="s">
        <v>35</v>
      </c>
      <c r="J329" s="43"/>
      <c r="K329" s="43" t="s">
        <v>694</v>
      </c>
      <c r="L329" s="43"/>
      <c r="M329" s="44" t="str">
        <f>IF(C329="NOSQL","",LOOKUP(E329,'#2a_#2b_DROP_TABLE'!D:D,'#2a_#2b_DROP_TABLE'!G:G)&amp;IF(H329="PK","PK",IF(F329="","CREATE","")))</f>
        <v>Audited</v>
      </c>
      <c r="N329" s="45" t="str">
        <f t="shared" si="17"/>
        <v xml:space="preserve">       `number_of_calendar_schedules_to_block` SMALLINT UNSIGNED NULL COMMENT 'Number of schedules to block for every round of interview',</v>
      </c>
      <c r="O329" s="45" t="str">
        <f t="shared" si="18"/>
        <v xml:space="preserve">       `number_of_calendar_schedules_to_block` SMALLINT UNSIGNED NULL COMMENT 'Number of schedules to block for every round of interview',</v>
      </c>
      <c r="P329" s="45" t="str">
        <f t="shared" si="19"/>
        <v>ALTER TABLE enterprises_aud MODIFY COLUMN number_of_calendar_schedules_to_block SMALLINT UNSIGNED;</v>
      </c>
    </row>
    <row r="330" spans="1:16" ht="16">
      <c r="A330" s="40"/>
      <c r="B330" s="66" t="str">
        <f>IF(OR(H330="",H330="PK"),"Catch All",LOOKUP(E330,'#2a_#2b_DROP_TABLE'!D:D,'#2a_#2b_DROP_TABLE'!A:A))</f>
        <v>hummingbird</v>
      </c>
      <c r="C330" s="40" t="s">
        <v>1541</v>
      </c>
      <c r="D330" s="40" t="s">
        <v>136</v>
      </c>
      <c r="E330" s="43" t="s">
        <v>618</v>
      </c>
      <c r="F330" s="43" t="s">
        <v>695</v>
      </c>
      <c r="G330" s="43"/>
      <c r="H330" s="42" t="str">
        <f>IF(D330="",IF(F330="","","PK"),LOOKUP(D330,DataTypes!A:A,DataTypes!B:B))</f>
        <v>SMALLINT UNSIGNED</v>
      </c>
      <c r="I330" s="43" t="s">
        <v>35</v>
      </c>
      <c r="J330" s="43"/>
      <c r="K330" s="43" t="s">
        <v>696</v>
      </c>
      <c r="L330" s="43"/>
      <c r="M330" s="44" t="str">
        <f>IF(C330="NOSQL","",LOOKUP(E330,'#2a_#2b_DROP_TABLE'!D:D,'#2a_#2b_DROP_TABLE'!G:G)&amp;IF(H330="PK","PK",IF(F330="","CREATE","")))</f>
        <v>Audited</v>
      </c>
      <c r="N330" s="45" t="str">
        <f t="shared" si="17"/>
        <v xml:space="preserve">       `expiry_minutes_for_accepting_schedules` SMALLINT UNSIGNED NULL COMMENT 'Minutes after which the unaccepted schedules will be automatically canceled',</v>
      </c>
      <c r="O330" s="45" t="str">
        <f t="shared" si="18"/>
        <v xml:space="preserve">       `expiry_minutes_for_accepting_schedules` SMALLINT UNSIGNED NULL COMMENT 'Minutes after which the unaccepted schedules will be automatically canceled',</v>
      </c>
      <c r="P330" s="45" t="str">
        <f t="shared" si="19"/>
        <v>ALTER TABLE enterprises_aud MODIFY COLUMN expiry_minutes_for_accepting_schedules SMALLINT UNSIGNED;</v>
      </c>
    </row>
    <row r="331" spans="1:16" ht="16">
      <c r="A331" s="40"/>
      <c r="B331" s="66" t="str">
        <f>IF(OR(H331="",H331="PK"),"Catch All",LOOKUP(E331,'#2a_#2b_DROP_TABLE'!D:D,'#2a_#2b_DROP_TABLE'!A:A))</f>
        <v>hummingbird</v>
      </c>
      <c r="C331" s="40" t="s">
        <v>1541</v>
      </c>
      <c r="D331" s="40" t="s">
        <v>150</v>
      </c>
      <c r="E331" s="43" t="s">
        <v>618</v>
      </c>
      <c r="F331" s="43" t="s">
        <v>697</v>
      </c>
      <c r="G331" s="43"/>
      <c r="H331" s="42" t="str">
        <f>IF(D331="",IF(F331="","","PK"),LOOKUP(D331,DataTypes!A:A,DataTypes!B:B))</f>
        <v>VARCHAR(32)</v>
      </c>
      <c r="I331" s="43" t="s">
        <v>13</v>
      </c>
      <c r="J331" s="43"/>
      <c r="K331" s="43" t="s">
        <v>698</v>
      </c>
      <c r="L331" s="43" t="s">
        <v>699</v>
      </c>
      <c r="M331" s="44" t="str">
        <f>IF(C331="NOSQL","",LOOKUP(E331,'#2a_#2b_DROP_TABLE'!D:D,'#2a_#2b_DROP_TABLE'!G:G)&amp;IF(H331="PK","PK",IF(F331="","CREATE","")))</f>
        <v>Audited</v>
      </c>
      <c r="N331" s="45" t="str">
        <f t="shared" si="17"/>
        <v xml:space="preserve">       `email_type` VARCHAR(32) NOT NULL COMMENT 'Type of email interface [AWS, SENDGRID etc.]',</v>
      </c>
      <c r="O331" s="45" t="str">
        <f t="shared" si="18"/>
        <v xml:space="preserve">       `email_type` VARCHAR(32) NOT NULL COMMENT 'Type of email interface [AWS, SENDGRID etc.]',</v>
      </c>
      <c r="P331" s="45" t="str">
        <f t="shared" si="19"/>
        <v>ALTER TABLE enterprises_aud MODIFY COLUMN email_type VARCHAR(32);</v>
      </c>
    </row>
    <row r="332" spans="1:16" ht="16">
      <c r="A332" s="40"/>
      <c r="B332" s="66" t="str">
        <f>IF(OR(H332="",H332="PK"),"Catch All",LOOKUP(E332,'#2a_#2b_DROP_TABLE'!D:D,'#2a_#2b_DROP_TABLE'!A:A))</f>
        <v>hummingbird</v>
      </c>
      <c r="C332" s="40" t="s">
        <v>1541</v>
      </c>
      <c r="D332" s="40" t="s">
        <v>19</v>
      </c>
      <c r="E332" s="43" t="s">
        <v>618</v>
      </c>
      <c r="F332" s="43" t="s">
        <v>700</v>
      </c>
      <c r="G332" s="43"/>
      <c r="H332" s="42" t="str">
        <f>IF(D332="",IF(F332="","","PK"),LOOKUP(D332,DataTypes!A:A,DataTypes!B:B))</f>
        <v>VARCHAR(128)</v>
      </c>
      <c r="I332" s="43" t="s">
        <v>35</v>
      </c>
      <c r="J332" s="43"/>
      <c r="K332" s="43" t="s">
        <v>701</v>
      </c>
      <c r="L332" s="43"/>
      <c r="M332" s="44" t="str">
        <f>IF(C332="NOSQL","",LOOKUP(E332,'#2a_#2b_DROP_TABLE'!D:D,'#2a_#2b_DROP_TABLE'!G:G)&amp;IF(H332="PK","PK",IF(F332="","CREATE","")))</f>
        <v>Audited</v>
      </c>
      <c r="N332" s="45" t="str">
        <f t="shared" si="17"/>
        <v xml:space="preserve">       `email_service_access_key` VARCHAR(128) NULL COMMENT 'Access key for the email interface',</v>
      </c>
      <c r="O332" s="45" t="str">
        <f t="shared" si="18"/>
        <v xml:space="preserve">       `email_service_access_key` VARCHAR(128) NULL COMMENT 'Access key for the email interface',</v>
      </c>
      <c r="P332" s="45" t="str">
        <f t="shared" si="19"/>
        <v>ALTER TABLE enterprises_aud MODIFY COLUMN email_service_access_key VARCHAR(128);</v>
      </c>
    </row>
    <row r="333" spans="1:16" ht="16">
      <c r="A333" s="40"/>
      <c r="B333" s="66" t="str">
        <f>IF(OR(H333="",H333="PK"),"Catch All",LOOKUP(E333,'#2a_#2b_DROP_TABLE'!D:D,'#2a_#2b_DROP_TABLE'!A:A))</f>
        <v>hummingbird</v>
      </c>
      <c r="C333" s="40" t="s">
        <v>1541</v>
      </c>
      <c r="D333" s="40" t="s">
        <v>19</v>
      </c>
      <c r="E333" s="43" t="s">
        <v>618</v>
      </c>
      <c r="F333" s="43" t="s">
        <v>702</v>
      </c>
      <c r="G333" s="43"/>
      <c r="H333" s="42" t="str">
        <f>IF(D333="",IF(F333="","","PK"),LOOKUP(D333,DataTypes!A:A,DataTypes!B:B))</f>
        <v>VARCHAR(128)</v>
      </c>
      <c r="I333" s="43" t="s">
        <v>35</v>
      </c>
      <c r="J333" s="43"/>
      <c r="K333" s="43" t="s">
        <v>703</v>
      </c>
      <c r="L333" s="43"/>
      <c r="M333" s="44" t="str">
        <f>IF(C333="NOSQL","",LOOKUP(E333,'#2a_#2b_DROP_TABLE'!D:D,'#2a_#2b_DROP_TABLE'!G:G)&amp;IF(H333="PK","PK",IF(F333="","CREATE","")))</f>
        <v>Audited</v>
      </c>
      <c r="N333" s="45" t="str">
        <f t="shared" si="17"/>
        <v xml:space="preserve">       `email_service_security_key` VARCHAR(128) NULL COMMENT 'Security key for the email interface',</v>
      </c>
      <c r="O333" s="45" t="str">
        <f t="shared" si="18"/>
        <v xml:space="preserve">       `email_service_security_key` VARCHAR(128) NULL COMMENT 'Security key for the email interface',</v>
      </c>
      <c r="P333" s="45" t="str">
        <f t="shared" si="19"/>
        <v>ALTER TABLE enterprises_aud MODIFY COLUMN email_service_security_key VARCHAR(128);</v>
      </c>
    </row>
    <row r="334" spans="1:16" ht="16">
      <c r="A334" s="40"/>
      <c r="B334" s="66" t="str">
        <f>IF(OR(H334="",H334="PK"),"Catch All",LOOKUP(E334,'#2a_#2b_DROP_TABLE'!D:D,'#2a_#2b_DROP_TABLE'!A:A))</f>
        <v>hummingbird</v>
      </c>
      <c r="C334" s="40" t="s">
        <v>1541</v>
      </c>
      <c r="D334" s="40" t="s">
        <v>49</v>
      </c>
      <c r="E334" s="43" t="s">
        <v>618</v>
      </c>
      <c r="F334" s="43" t="s">
        <v>704</v>
      </c>
      <c r="G334" s="43"/>
      <c r="H334" s="42" t="str">
        <f>IF(D334="",IF(F334="","","PK"),LOOKUP(D334,DataTypes!A:A,DataTypes!B:B))</f>
        <v>TEXT</v>
      </c>
      <c r="I334" s="43" t="s">
        <v>35</v>
      </c>
      <c r="J334" s="43"/>
      <c r="K334" s="43" t="s">
        <v>705</v>
      </c>
      <c r="L334" s="43"/>
      <c r="M334" s="44" t="str">
        <f>IF(C334="NOSQL","",LOOKUP(E334,'#2a_#2b_DROP_TABLE'!D:D,'#2a_#2b_DROP_TABLE'!G:G)&amp;IF(H334="PK","PK",IF(F334="","CREATE","")))</f>
        <v>Audited</v>
      </c>
      <c r="N334" s="45" t="str">
        <f t="shared" si="17"/>
        <v xml:space="preserve">       `default_screening_questions` TEXT NULL COMMENT 'Default screening questions',</v>
      </c>
      <c r="O334" s="45" t="str">
        <f t="shared" si="18"/>
        <v xml:space="preserve">       `default_screening_questions` TEXT NULL COMMENT 'Default screening questions',</v>
      </c>
      <c r="P334" s="45" t="str">
        <f t="shared" si="19"/>
        <v>ALTER TABLE enterprises_aud MODIFY COLUMN default_screening_questions TEXT;</v>
      </c>
    </row>
    <row r="335" spans="1:16" ht="16">
      <c r="A335" s="40"/>
      <c r="B335" s="66" t="str">
        <f>IF(OR(H335="",H335="PK"),"Catch All",LOOKUP(E335,'#2a_#2b_DROP_TABLE'!D:D,'#2a_#2b_DROP_TABLE'!A:A))</f>
        <v>hummingbird</v>
      </c>
      <c r="C335" s="40" t="s">
        <v>1541</v>
      </c>
      <c r="D335" s="40" t="s">
        <v>49</v>
      </c>
      <c r="E335" s="43" t="s">
        <v>618</v>
      </c>
      <c r="F335" s="43" t="s">
        <v>706</v>
      </c>
      <c r="G335" s="43"/>
      <c r="H335" s="42" t="str">
        <f>IF(D335="",IF(F335="","","PK"),LOOKUP(D335,DataTypes!A:A,DataTypes!B:B))</f>
        <v>TEXT</v>
      </c>
      <c r="I335" s="43" t="s">
        <v>35</v>
      </c>
      <c r="J335" s="43"/>
      <c r="K335" s="43" t="s">
        <v>707</v>
      </c>
      <c r="L335" s="43" t="s">
        <v>708</v>
      </c>
      <c r="M335" s="44" t="str">
        <f>IF(C335="NOSQL","",LOOKUP(E335,'#2a_#2b_DROP_TABLE'!D:D,'#2a_#2b_DROP_TABLE'!G:G)&amp;IF(H335="PK","PK",IF(F335="","CREATE","")))</f>
        <v>Audited</v>
      </c>
      <c r="N335" s="45" t="str">
        <f t="shared" si="17"/>
        <v xml:space="preserve">       `custom_configurations` TEXT NULL COMMENT 'Custom configurations of the enterprise [JSON]',</v>
      </c>
      <c r="O335" s="45" t="str">
        <f t="shared" si="18"/>
        <v xml:space="preserve">       `custom_configurations` TEXT NULL COMMENT 'Custom configurations of the enterprise [JSON]',</v>
      </c>
      <c r="P335" s="45" t="str">
        <f t="shared" si="19"/>
        <v>ALTER TABLE enterprises_aud MODIFY COLUMN custom_configurations TEXT;</v>
      </c>
    </row>
    <row r="336" spans="1:16" ht="16">
      <c r="A336" s="40"/>
      <c r="B336" s="66" t="str">
        <f>IF(OR(H336="",H336="PK"),"Catch All",LOOKUP(E336,'#2a_#2b_DROP_TABLE'!D:D,'#2a_#2b_DROP_TABLE'!A:A))</f>
        <v>hummingbird</v>
      </c>
      <c r="C336" s="40" t="s">
        <v>1541</v>
      </c>
      <c r="D336" s="40" t="s">
        <v>295</v>
      </c>
      <c r="E336" s="43" t="s">
        <v>618</v>
      </c>
      <c r="F336" s="43" t="s">
        <v>80</v>
      </c>
      <c r="G336" s="43"/>
      <c r="H336" s="42" t="str">
        <f>IF(D336="",IF(F336="","","PK"),LOOKUP(D336,DataTypes!A:A,DataTypes!B:B))</f>
        <v>VARCHAR(64)</v>
      </c>
      <c r="I336" s="43" t="s">
        <v>17</v>
      </c>
      <c r="J336" s="43"/>
      <c r="K336" s="43" t="s">
        <v>81</v>
      </c>
      <c r="L336" s="43"/>
      <c r="M336" s="44" t="str">
        <f>IF(C336="NOSQL","",LOOKUP(E336,'#2a_#2b_DROP_TABLE'!D:D,'#2a_#2b_DROP_TABLE'!G:G)&amp;IF(H336="PK","PK",IF(F336="","CREATE","")))</f>
        <v>Audited</v>
      </c>
      <c r="N336" s="45" t="str">
        <f t="shared" si="17"/>
        <v xml:space="preserve">       `created_by` VARCHAR(64) DEFAULT NULL COMMENT 'Data created by',</v>
      </c>
      <c r="O336" s="45" t="str">
        <f t="shared" si="18"/>
        <v xml:space="preserve">       `created_by` VARCHAR(64) DEFAULT NULL COMMENT 'Data created by',</v>
      </c>
      <c r="P336" s="45" t="str">
        <f t="shared" si="19"/>
        <v>ALTER TABLE enterprises_aud MODIFY COLUMN created_by VARCHAR(64);</v>
      </c>
    </row>
    <row r="337" spans="1:16" ht="16">
      <c r="A337" s="40"/>
      <c r="B337" s="66" t="str">
        <f>IF(OR(H337="",H337="PK"),"Catch All",LOOKUP(E337,'#2a_#2b_DROP_TABLE'!D:D,'#2a_#2b_DROP_TABLE'!A:A))</f>
        <v>hummingbird</v>
      </c>
      <c r="C337" s="40" t="s">
        <v>1541</v>
      </c>
      <c r="D337" s="40" t="s">
        <v>40</v>
      </c>
      <c r="E337" s="43" t="s">
        <v>618</v>
      </c>
      <c r="F337" s="43" t="s">
        <v>82</v>
      </c>
      <c r="G337" s="43"/>
      <c r="H337" s="42" t="str">
        <f>IF(D337="",IF(F337="","","PK"),LOOKUP(D337,DataTypes!A:A,DataTypes!B:B))</f>
        <v>TIMESTAMP</v>
      </c>
      <c r="I337" s="43" t="s">
        <v>41</v>
      </c>
      <c r="J337" s="43"/>
      <c r="K337" s="43" t="s">
        <v>83</v>
      </c>
      <c r="L337" s="43"/>
      <c r="M337" s="44" t="str">
        <f>IF(C337="NOSQL","",LOOKUP(E337,'#2a_#2b_DROP_TABLE'!D:D,'#2a_#2b_DROP_TABLE'!G:G)&amp;IF(H337="PK","PK",IF(F337="","CREATE","")))</f>
        <v>Audited</v>
      </c>
      <c r="N337" s="45" t="str">
        <f t="shared" si="17"/>
        <v xml:space="preserve">       `created_timestamp` TIMESTAMP NULL DEFAULT NULL COMMENT 'When the data was created',</v>
      </c>
      <c r="O337" s="45" t="str">
        <f t="shared" si="18"/>
        <v xml:space="preserve">       `created_timestamp` TIMESTAMP NULL DEFAULT NULL COMMENT 'When the data was created',</v>
      </c>
      <c r="P337" s="45" t="str">
        <f t="shared" si="19"/>
        <v>ALTER TABLE enterprises_aud MODIFY COLUMN created_timestamp TIMESTAMP;</v>
      </c>
    </row>
    <row r="338" spans="1:16" ht="16">
      <c r="A338" s="40"/>
      <c r="B338" s="66" t="str">
        <f>IF(OR(H338="",H338="PK"),"Catch All",LOOKUP(E338,'#2a_#2b_DROP_TABLE'!D:D,'#2a_#2b_DROP_TABLE'!A:A))</f>
        <v>hummingbird</v>
      </c>
      <c r="C338" s="40" t="s">
        <v>1541</v>
      </c>
      <c r="D338" s="40" t="s">
        <v>295</v>
      </c>
      <c r="E338" s="43" t="s">
        <v>618</v>
      </c>
      <c r="F338" s="43" t="s">
        <v>84</v>
      </c>
      <c r="G338" s="43"/>
      <c r="H338" s="42" t="str">
        <f>IF(D338="",IF(F338="","","PK"),LOOKUP(D338,DataTypes!A:A,DataTypes!B:B))</f>
        <v>VARCHAR(64)</v>
      </c>
      <c r="I338" s="43" t="s">
        <v>17</v>
      </c>
      <c r="J338" s="43"/>
      <c r="K338" s="43" t="s">
        <v>85</v>
      </c>
      <c r="L338" s="43"/>
      <c r="M338" s="44" t="str">
        <f>IF(C338="NOSQL","",LOOKUP(E338,'#2a_#2b_DROP_TABLE'!D:D,'#2a_#2b_DROP_TABLE'!G:G)&amp;IF(H338="PK","PK",IF(F338="","CREATE","")))</f>
        <v>Audited</v>
      </c>
      <c r="N338" s="45" t="str">
        <f t="shared" si="17"/>
        <v xml:space="preserve">       `last_updated_by` VARCHAR(64) DEFAULT NULL COMMENT 'Data last updated by',</v>
      </c>
      <c r="O338" s="45" t="str">
        <f t="shared" si="18"/>
        <v xml:space="preserve">       `last_updated_by` VARCHAR(64) DEFAULT NULL COMMENT 'Data last updated by',</v>
      </c>
      <c r="P338" s="45" t="str">
        <f t="shared" si="19"/>
        <v>ALTER TABLE enterprises_aud MODIFY COLUMN last_updated_by VARCHAR(64);</v>
      </c>
    </row>
    <row r="339" spans="1:16" ht="16">
      <c r="A339" s="40"/>
      <c r="B339" s="66" t="str">
        <f>IF(OR(H339="",H339="PK"),"Catch All",LOOKUP(E339,'#2a_#2b_DROP_TABLE'!D:D,'#2a_#2b_DROP_TABLE'!A:A))</f>
        <v>hummingbird</v>
      </c>
      <c r="C339" s="40" t="s">
        <v>1541</v>
      </c>
      <c r="D339" s="40" t="s">
        <v>40</v>
      </c>
      <c r="E339" s="43" t="s">
        <v>618</v>
      </c>
      <c r="F339" s="43" t="s">
        <v>86</v>
      </c>
      <c r="G339" s="43"/>
      <c r="H339" s="42" t="str">
        <f>IF(D339="",IF(F339="","","PK"),LOOKUP(D339,DataTypes!A:A,DataTypes!B:B))</f>
        <v>TIMESTAMP</v>
      </c>
      <c r="I339" s="43" t="s">
        <v>41</v>
      </c>
      <c r="J339" s="43"/>
      <c r="K339" s="43" t="s">
        <v>87</v>
      </c>
      <c r="L339" s="43"/>
      <c r="M339" s="44" t="str">
        <f>IF(C339="NOSQL","",LOOKUP(E339,'#2a_#2b_DROP_TABLE'!D:D,'#2a_#2b_DROP_TABLE'!G:G)&amp;IF(H339="PK","PK",IF(F339="","CREATE","")))</f>
        <v>Audited</v>
      </c>
      <c r="N339" s="45" t="str">
        <f t="shared" si="17"/>
        <v xml:space="preserve">       `last_updated_timestamp` TIMESTAMP NULL DEFAULT NULL COMMENT 'When the data was last updated',</v>
      </c>
      <c r="O339" s="45" t="str">
        <f t="shared" si="18"/>
        <v xml:space="preserve">       `last_updated_timestamp` TIMESTAMP NULL DEFAULT NULL COMMENT 'When the data was last updated',</v>
      </c>
      <c r="P339" s="45" t="str">
        <f t="shared" si="19"/>
        <v>ALTER TABLE enterprises_aud MODIFY COLUMN last_updated_timestamp TIMESTAMP;</v>
      </c>
    </row>
    <row r="340" spans="1:16" ht="16">
      <c r="A340" s="40"/>
      <c r="B340" s="66" t="str">
        <f>IF(OR(H340="",H340="PK"),"Catch All",LOOKUP(E340,'#2a_#2b_DROP_TABLE'!D:D,'#2a_#2b_DROP_TABLE'!A:A))</f>
        <v>Catch All</v>
      </c>
      <c r="C340" s="40" t="s">
        <v>1541</v>
      </c>
      <c r="D340" s="40"/>
      <c r="E340" s="46" t="s">
        <v>618</v>
      </c>
      <c r="F340" s="46" t="s">
        <v>507</v>
      </c>
      <c r="G340" s="46"/>
      <c r="H340" s="42" t="str">
        <f>IF(D340="",IF(F340="","","PK"),LOOKUP(D340,DataTypes!A:A,DataTypes!B:B))</f>
        <v>PK</v>
      </c>
      <c r="I340" s="43"/>
      <c r="J340" s="43"/>
      <c r="K340" s="43"/>
      <c r="L340" s="43"/>
      <c r="M340" s="44" t="str">
        <f>IF(C340="NOSQL","",LOOKUP(E340,'#2a_#2b_DROP_TABLE'!D:D,'#2a_#2b_DROP_TABLE'!G:G)&amp;IF(H340="PK","PK",IF(F340="","CREATE","")))</f>
        <v>AuditedPK</v>
      </c>
      <c r="N340" s="45" t="str">
        <f t="shared" si="17"/>
        <v xml:space="preserve">       PRIMARY KEY (enterprise_id)) CHARSET UTF8;</v>
      </c>
      <c r="O340" s="45" t="str">
        <f t="shared" si="18"/>
        <v xml:space="preserve">       `rev` INT(11) NOT NULL, revtype TINYINT(4) DEFAULT NULL, PRIMARY KEY (enterprise_id, rev)) CHARSET UTF8;</v>
      </c>
      <c r="P340" s="45" t="str">
        <f t="shared" si="19"/>
        <v/>
      </c>
    </row>
    <row r="341" spans="1:16" ht="16">
      <c r="A341" s="40"/>
      <c r="B341" s="66" t="str">
        <f>IF(OR(H341="",H341="PK"),"Catch All",LOOKUP(E341,'#2a_#2b_DROP_TABLE'!D:D,'#2a_#2b_DROP_TABLE'!A:A))</f>
        <v>Catch All</v>
      </c>
      <c r="C341" s="40" t="s">
        <v>1541</v>
      </c>
      <c r="D341" s="40"/>
      <c r="E341" s="41" t="s">
        <v>709</v>
      </c>
      <c r="F341" s="41"/>
      <c r="G341" s="41"/>
      <c r="H341" s="42" t="str">
        <f>IF(D341="",IF(F341="","","PK"),LOOKUP(D341,DataTypes!A:A,DataTypes!B:B))</f>
        <v/>
      </c>
      <c r="I341" s="43"/>
      <c r="J341" s="43"/>
      <c r="K341" s="43"/>
      <c r="L341" s="43"/>
      <c r="M341" s="44" t="str">
        <f>IF(C341="NOSQL","",LOOKUP(E341,'#2a_#2b_DROP_TABLE'!D:D,'#2a_#2b_DROP_TABLE'!G:G)&amp;IF(H341="PK","PK",IF(F341="","CREATE","")))</f>
        <v>AuditedCREATE</v>
      </c>
      <c r="N341" s="45" t="str">
        <f t="shared" si="17"/>
        <v>CREATE TABLE `enterprise_users` (</v>
      </c>
      <c r="O341" s="45" t="str">
        <f t="shared" si="18"/>
        <v>CREATE TABLE `enterprise_users_aud` (</v>
      </c>
      <c r="P341" s="45" t="str">
        <f t="shared" si="19"/>
        <v/>
      </c>
    </row>
    <row r="342" spans="1:16" ht="16">
      <c r="A342" s="40"/>
      <c r="B342" s="66" t="str">
        <f>IF(OR(H342="",H342="PK"),"Catch All",LOOKUP(E342,'#2a_#2b_DROP_TABLE'!D:D,'#2a_#2b_DROP_TABLE'!A:A))</f>
        <v>hummingbird</v>
      </c>
      <c r="C342" s="40" t="s">
        <v>1541</v>
      </c>
      <c r="D342" s="40" t="s">
        <v>12</v>
      </c>
      <c r="E342" s="41" t="s">
        <v>709</v>
      </c>
      <c r="F342" s="41" t="s">
        <v>710</v>
      </c>
      <c r="G342" s="41"/>
      <c r="H342" s="42" t="str">
        <f>IF(D342="",IF(F342="","","PK"),LOOKUP(D342,DataTypes!A:A,DataTypes!B:B))</f>
        <v>BIGINT UNSIGNED</v>
      </c>
      <c r="I342" s="43" t="s">
        <v>13</v>
      </c>
      <c r="J342" s="43" t="s">
        <v>14</v>
      </c>
      <c r="K342" s="43" t="s">
        <v>711</v>
      </c>
      <c r="L342" s="43"/>
      <c r="M342" s="44" t="str">
        <f>IF(C342="NOSQL","",LOOKUP(E342,'#2a_#2b_DROP_TABLE'!D:D,'#2a_#2b_DROP_TABLE'!G:G)&amp;IF(H342="PK","PK",IF(F342="","CREATE","")))</f>
        <v>Audited</v>
      </c>
      <c r="N342" s="45" t="str">
        <f t="shared" si="17"/>
        <v xml:space="preserve">       `enterprise_user_id` BIGINT UNSIGNED NOT NULL AUTO_INCREMENT COMMENT 'ID of the enterprise user data',</v>
      </c>
      <c r="O342" s="45" t="str">
        <f t="shared" si="18"/>
        <v xml:space="preserve">       `enterprise_user_id` BIGINT UNSIGNED NOT NULL COMMENT 'ID of the enterprise user data',</v>
      </c>
      <c r="P342" s="45" t="str">
        <f t="shared" si="19"/>
        <v>ALTER TABLE enterprise_users_aud MODIFY COLUMN enterprise_user_id BIGINT UNSIGNED;</v>
      </c>
    </row>
    <row r="343" spans="1:16" ht="16">
      <c r="A343" s="40"/>
      <c r="B343" s="66" t="str">
        <f>IF(OR(H343="",H343="PK"),"Catch All",LOOKUP(E343,'#2a_#2b_DROP_TABLE'!D:D,'#2a_#2b_DROP_TABLE'!A:A))</f>
        <v>hummingbird</v>
      </c>
      <c r="C343" s="40" t="s">
        <v>1541</v>
      </c>
      <c r="D343" s="40" t="s">
        <v>295</v>
      </c>
      <c r="E343" s="43" t="s">
        <v>709</v>
      </c>
      <c r="F343" s="43" t="s">
        <v>507</v>
      </c>
      <c r="G343" s="43"/>
      <c r="H343" s="42" t="str">
        <f>IF(D343="",IF(F343="","","PK"),LOOKUP(D343,DataTypes!A:A,DataTypes!B:B))</f>
        <v>VARCHAR(64)</v>
      </c>
      <c r="I343" s="43" t="s">
        <v>13</v>
      </c>
      <c r="J343" s="43"/>
      <c r="K343" s="43" t="s">
        <v>619</v>
      </c>
      <c r="L343" s="43"/>
      <c r="M343" s="44" t="str">
        <f>IF(C343="NOSQL","",LOOKUP(E343,'#2a_#2b_DROP_TABLE'!D:D,'#2a_#2b_DROP_TABLE'!G:G)&amp;IF(H343="PK","PK",IF(F343="","CREATE","")))</f>
        <v>Audited</v>
      </c>
      <c r="N343" s="45" t="str">
        <f t="shared" si="17"/>
        <v xml:space="preserve">       `enterprise_id` VARCHAR(64) NOT NULL COMMENT 'ID of the enterprise',</v>
      </c>
      <c r="O343" s="45" t="str">
        <f t="shared" si="18"/>
        <v xml:space="preserve">       `enterprise_id` VARCHAR(64) NOT NULL COMMENT 'ID of the enterprise',</v>
      </c>
      <c r="P343" s="45" t="str">
        <f t="shared" si="19"/>
        <v>ALTER TABLE enterprise_users_aud MODIFY COLUMN enterprise_id VARCHAR(64);</v>
      </c>
    </row>
    <row r="344" spans="1:16" ht="16">
      <c r="A344" s="40"/>
      <c r="B344" s="66" t="str">
        <f>IF(OR(H344="",H344="PK"),"Catch All",LOOKUP(E344,'#2a_#2b_DROP_TABLE'!D:D,'#2a_#2b_DROP_TABLE'!A:A))</f>
        <v>hummingbird</v>
      </c>
      <c r="C344" s="40" t="s">
        <v>1541</v>
      </c>
      <c r="D344" s="40" t="s">
        <v>33</v>
      </c>
      <c r="E344" s="43" t="s">
        <v>709</v>
      </c>
      <c r="F344" s="43" t="s">
        <v>20</v>
      </c>
      <c r="G344" s="43"/>
      <c r="H344" s="42" t="str">
        <f>IF(D344="",IF(F344="","","PK"),LOOKUP(D344,DataTypes!A:A,DataTypes!B:B))</f>
        <v>VARCHAR(256)</v>
      </c>
      <c r="I344" s="43" t="s">
        <v>13</v>
      </c>
      <c r="J344" s="43"/>
      <c r="K344" s="43" t="s">
        <v>21</v>
      </c>
      <c r="L344" s="43"/>
      <c r="M344" s="44" t="str">
        <f>IF(C344="NOSQL","",LOOKUP(E344,'#2a_#2b_DROP_TABLE'!D:D,'#2a_#2b_DROP_TABLE'!G:G)&amp;IF(H344="PK","PK",IF(F344="","CREATE","")))</f>
        <v>Audited</v>
      </c>
      <c r="N344" s="45" t="str">
        <f t="shared" si="17"/>
        <v xml:space="preserve">       `email_address` VARCHAR(256) NOT NULL COMMENT 'Mail ID of the user, will be used for authentication purposes (unique)',</v>
      </c>
      <c r="O344" s="45" t="str">
        <f t="shared" si="18"/>
        <v xml:space="preserve">       `email_address` VARCHAR(256) NOT NULL COMMENT 'Mail ID of the user, will be used for authentication purposes (unique)',</v>
      </c>
      <c r="P344" s="45" t="str">
        <f t="shared" si="19"/>
        <v>ALTER TABLE enterprise_users_aud MODIFY COLUMN email_address VARCHAR(256);</v>
      </c>
    </row>
    <row r="345" spans="1:16" ht="16">
      <c r="A345" s="40" t="s">
        <v>1562</v>
      </c>
      <c r="B345" s="66" t="str">
        <f>IF(OR(H345="",H345="PK"),"Catch All",LOOKUP(E345,'#2a_#2b_DROP_TABLE'!D:D,'#2a_#2b_DROP_TABLE'!A:A))</f>
        <v>hummingbird</v>
      </c>
      <c r="C345" s="40" t="s">
        <v>1541</v>
      </c>
      <c r="D345" s="40" t="s">
        <v>15</v>
      </c>
      <c r="E345" s="43" t="s">
        <v>709</v>
      </c>
      <c r="F345" s="43" t="s">
        <v>16</v>
      </c>
      <c r="G345" s="43"/>
      <c r="H345" s="42" t="str">
        <f>IF(D345="",IF(F345="","","PK"),LOOKUP(D345,DataTypes!A:A,DataTypes!B:B))</f>
        <v>VARCHAR(32)</v>
      </c>
      <c r="I345" s="43" t="s">
        <v>13</v>
      </c>
      <c r="J345" s="43"/>
      <c r="K345" s="43" t="s">
        <v>372</v>
      </c>
      <c r="L345" s="43"/>
      <c r="M345" s="44" t="str">
        <f>IF(C345="NOSQL","",LOOKUP(E345,'#2a_#2b_DROP_TABLE'!D:D,'#2a_#2b_DROP_TABLE'!G:G)&amp;IF(H345="PK","PK",IF(F345="","CREATE","")))</f>
        <v>Audited</v>
      </c>
      <c r="N345" s="45" t="str">
        <f t="shared" si="17"/>
        <v xml:space="preserve">       `mobile_number` VARCHAR(32) NOT NULL COMMENT 'Mobile number of the user',</v>
      </c>
      <c r="O345" s="45" t="str">
        <f t="shared" si="18"/>
        <v xml:space="preserve">       `mobile_number` VARCHAR(32) NOT NULL COMMENT 'Mobile number of the user',</v>
      </c>
      <c r="P345" s="45" t="str">
        <f t="shared" si="19"/>
        <v>ALTER TABLE enterprise_users_aud MODIFY COLUMN mobile_number VARCHAR(32);</v>
      </c>
    </row>
    <row r="346" spans="1:16" ht="16">
      <c r="A346" s="40" t="s">
        <v>1562</v>
      </c>
      <c r="B346" s="66" t="str">
        <f>IF(OR(H346="",H346="PK"),"Catch All",LOOKUP(E346,'#2a_#2b_DROP_TABLE'!D:D,'#2a_#2b_DROP_TABLE'!A:A))</f>
        <v>hummingbird</v>
      </c>
      <c r="C346" s="40" t="s">
        <v>1541</v>
      </c>
      <c r="D346" s="40" t="s">
        <v>19</v>
      </c>
      <c r="E346" s="43" t="s">
        <v>709</v>
      </c>
      <c r="F346" s="43" t="s">
        <v>22</v>
      </c>
      <c r="G346" s="43"/>
      <c r="H346" s="42" t="str">
        <f>IF(D346="",IF(F346="","","PK"),LOOKUP(D346,DataTypes!A:A,DataTypes!B:B))</f>
        <v>VARCHAR(128)</v>
      </c>
      <c r="I346" s="43" t="s">
        <v>13</v>
      </c>
      <c r="J346" s="43"/>
      <c r="K346" s="43" t="s">
        <v>23</v>
      </c>
      <c r="L346" s="43"/>
      <c r="M346" s="44" t="str">
        <f>IF(C346="NOSQL","",LOOKUP(E346,'#2a_#2b_DROP_TABLE'!D:D,'#2a_#2b_DROP_TABLE'!G:G)&amp;IF(H346="PK","PK",IF(F346="","CREATE","")))</f>
        <v>Audited</v>
      </c>
      <c r="N346" s="45" t="str">
        <f t="shared" si="17"/>
        <v xml:space="preserve">       `first_name` VARCHAR(128) NOT NULL COMMENT 'First name of the user',</v>
      </c>
      <c r="O346" s="45" t="str">
        <f t="shared" si="18"/>
        <v xml:space="preserve">       `first_name` VARCHAR(128) NOT NULL COMMENT 'First name of the user',</v>
      </c>
      <c r="P346" s="45" t="str">
        <f t="shared" si="19"/>
        <v>ALTER TABLE enterprise_users_aud MODIFY COLUMN first_name VARCHAR(128);</v>
      </c>
    </row>
    <row r="347" spans="1:16" ht="16">
      <c r="A347" s="40" t="s">
        <v>1562</v>
      </c>
      <c r="B347" s="66" t="str">
        <f>IF(OR(H347="",H347="PK"),"Catch All",LOOKUP(E347,'#2a_#2b_DROP_TABLE'!D:D,'#2a_#2b_DROP_TABLE'!A:A))</f>
        <v>hummingbird</v>
      </c>
      <c r="C347" s="40" t="s">
        <v>1541</v>
      </c>
      <c r="D347" s="40" t="s">
        <v>19</v>
      </c>
      <c r="E347" s="43" t="s">
        <v>709</v>
      </c>
      <c r="F347" s="43" t="s">
        <v>24</v>
      </c>
      <c r="G347" s="43"/>
      <c r="H347" s="42" t="str">
        <f>IF(D347="",IF(F347="","","PK"),LOOKUP(D347,DataTypes!A:A,DataTypes!B:B))</f>
        <v>VARCHAR(128)</v>
      </c>
      <c r="I347" s="43" t="s">
        <v>35</v>
      </c>
      <c r="J347" s="43"/>
      <c r="K347" s="43" t="s">
        <v>25</v>
      </c>
      <c r="L347" s="43"/>
      <c r="M347" s="44" t="str">
        <f>IF(C347="NOSQL","",LOOKUP(E347,'#2a_#2b_DROP_TABLE'!D:D,'#2a_#2b_DROP_TABLE'!G:G)&amp;IF(H347="PK","PK",IF(F347="","CREATE","")))</f>
        <v>Audited</v>
      </c>
      <c r="N347" s="45" t="str">
        <f t="shared" si="17"/>
        <v xml:space="preserve">       `middle_name` VARCHAR(128) NULL COMMENT 'Middle name of the user',</v>
      </c>
      <c r="O347" s="45" t="str">
        <f t="shared" si="18"/>
        <v xml:space="preserve">       `middle_name` VARCHAR(128) NULL COMMENT 'Middle name of the user',</v>
      </c>
      <c r="P347" s="45" t="str">
        <f t="shared" si="19"/>
        <v>ALTER TABLE enterprise_users_aud MODIFY COLUMN middle_name VARCHAR(128);</v>
      </c>
    </row>
    <row r="348" spans="1:16" ht="16">
      <c r="A348" s="40" t="s">
        <v>1562</v>
      </c>
      <c r="B348" s="66" t="str">
        <f>IF(OR(H348="",H348="PK"),"Catch All",LOOKUP(E348,'#2a_#2b_DROP_TABLE'!D:D,'#2a_#2b_DROP_TABLE'!A:A))</f>
        <v>hummingbird</v>
      </c>
      <c r="C348" s="40" t="s">
        <v>1541</v>
      </c>
      <c r="D348" s="40" t="s">
        <v>19</v>
      </c>
      <c r="E348" s="43" t="s">
        <v>709</v>
      </c>
      <c r="F348" s="43" t="s">
        <v>26</v>
      </c>
      <c r="G348" s="43"/>
      <c r="H348" s="42" t="str">
        <f>IF(D348="",IF(F348="","","PK"),LOOKUP(D348,DataTypes!A:A,DataTypes!B:B))</f>
        <v>VARCHAR(128)</v>
      </c>
      <c r="I348" s="43" t="s">
        <v>13</v>
      </c>
      <c r="J348" s="43"/>
      <c r="K348" s="43" t="s">
        <v>27</v>
      </c>
      <c r="L348" s="43"/>
      <c r="M348" s="44" t="str">
        <f>IF(C348="NOSQL","",LOOKUP(E348,'#2a_#2b_DROP_TABLE'!D:D,'#2a_#2b_DROP_TABLE'!G:G)&amp;IF(H348="PK","PK",IF(F348="","CREATE","")))</f>
        <v>Audited</v>
      </c>
      <c r="N348" s="45" t="str">
        <f t="shared" si="17"/>
        <v xml:space="preserve">       `last_name` VARCHAR(128) NOT NULL COMMENT 'Last name of the user',</v>
      </c>
      <c r="O348" s="45" t="str">
        <f t="shared" si="18"/>
        <v xml:space="preserve">       `last_name` VARCHAR(128) NOT NULL COMMENT 'Last name of the user',</v>
      </c>
      <c r="P348" s="45" t="str">
        <f t="shared" si="19"/>
        <v>ALTER TABLE enterprise_users_aud MODIFY COLUMN last_name VARCHAR(128);</v>
      </c>
    </row>
    <row r="349" spans="1:16" ht="16">
      <c r="A349" s="40"/>
      <c r="B349" s="66" t="str">
        <f>IF(OR(H349="",H349="PK"),"Catch All",LOOKUP(E349,'#2a_#2b_DROP_TABLE'!D:D,'#2a_#2b_DROP_TABLE'!A:A))</f>
        <v>hummingbird</v>
      </c>
      <c r="C349" s="40" t="s">
        <v>1541</v>
      </c>
      <c r="D349" s="40" t="s">
        <v>31</v>
      </c>
      <c r="E349" s="43" t="s">
        <v>709</v>
      </c>
      <c r="F349" s="43" t="s">
        <v>712</v>
      </c>
      <c r="G349" s="43"/>
      <c r="H349" s="42" t="str">
        <f>IF(D349="",IF(F349="","","PK"),LOOKUP(D349,DataTypes!A:A,DataTypes!B:B))</f>
        <v>VARCHAR(1)</v>
      </c>
      <c r="I349" s="43" t="s">
        <v>13</v>
      </c>
      <c r="J349" s="43"/>
      <c r="K349" s="43" t="s">
        <v>713</v>
      </c>
      <c r="L349" s="43" t="s">
        <v>1572</v>
      </c>
      <c r="M349" s="44" t="str">
        <f>IF(C349="NOSQL","",LOOKUP(E349,'#2a_#2b_DROP_TABLE'!D:D,'#2a_#2b_DROP_TABLE'!G:G)&amp;IF(H349="PK","PK",IF(F349="","CREATE","")))</f>
        <v>Audited</v>
      </c>
      <c r="N349" s="45" t="str">
        <f t="shared" si="17"/>
        <v xml:space="preserve">       `user_type` VARCHAR(1) NOT NULL COMMENT 'Type of the user [A-Administrator,  R-Recruiter, O-Onboarder]',</v>
      </c>
      <c r="O349" s="45" t="str">
        <f t="shared" si="18"/>
        <v xml:space="preserve">       `user_type` VARCHAR(1) NOT NULL COMMENT 'Type of the user [A-Administrator,  R-Recruiter, O-Onboarder]',</v>
      </c>
      <c r="P349" s="45" t="str">
        <f t="shared" si="19"/>
        <v>ALTER TABLE enterprise_users_aud MODIFY COLUMN user_type VARCHAR(1);</v>
      </c>
    </row>
    <row r="350" spans="1:16" ht="16">
      <c r="A350" s="40"/>
      <c r="B350" s="66" t="str">
        <f>IF(OR(H350="",H350="PK"),"Catch All",LOOKUP(E350,'#2a_#2b_DROP_TABLE'!D:D,'#2a_#2b_DROP_TABLE'!A:A))</f>
        <v>hummingbird</v>
      </c>
      <c r="C350" s="40" t="s">
        <v>1541</v>
      </c>
      <c r="D350" s="40" t="s">
        <v>31</v>
      </c>
      <c r="E350" s="43" t="s">
        <v>709</v>
      </c>
      <c r="F350" s="43" t="s">
        <v>714</v>
      </c>
      <c r="G350" s="43"/>
      <c r="H350" s="42" t="str">
        <f>IF(D350="",IF(F350="","","PK"),LOOKUP(D350,DataTypes!A:A,DataTypes!B:B))</f>
        <v>VARCHAR(1)</v>
      </c>
      <c r="I350" s="43" t="s">
        <v>13</v>
      </c>
      <c r="J350" s="43"/>
      <c r="K350" s="43" t="s">
        <v>715</v>
      </c>
      <c r="L350" s="43" t="s">
        <v>716</v>
      </c>
      <c r="M350" s="44" t="str">
        <f>IF(C350="NOSQL","",LOOKUP(E350,'#2a_#2b_DROP_TABLE'!D:D,'#2a_#2b_DROP_TABLE'!G:G)&amp;IF(H350="PK","PK",IF(F350="","CREATE","")))</f>
        <v>Audited</v>
      </c>
      <c r="N350" s="45" t="str">
        <f t="shared" si="17"/>
        <v xml:space="preserve">       `interviewer_or_not` VARCHAR(1) NOT NULL COMMENT 'Whether the user can interview [Y-Interviewer, N-Not]',</v>
      </c>
      <c r="O350" s="45" t="str">
        <f t="shared" si="18"/>
        <v xml:space="preserve">       `interviewer_or_not` VARCHAR(1) NOT NULL COMMENT 'Whether the user can interview [Y-Interviewer, N-Not]',</v>
      </c>
      <c r="P350" s="45" t="str">
        <f t="shared" si="19"/>
        <v>ALTER TABLE enterprise_users_aud MODIFY COLUMN interviewer_or_not VARCHAR(1);</v>
      </c>
    </row>
    <row r="351" spans="1:16" ht="16">
      <c r="A351" s="40"/>
      <c r="B351" s="66" t="str">
        <f>IF(OR(H351="",H351="PK"),"Catch All",LOOKUP(E351,'#2a_#2b_DROP_TABLE'!D:D,'#2a_#2b_DROP_TABLE'!A:A))</f>
        <v>hummingbird</v>
      </c>
      <c r="C351" s="40" t="s">
        <v>1541</v>
      </c>
      <c r="D351" s="40" t="s">
        <v>31</v>
      </c>
      <c r="E351" s="43" t="s">
        <v>709</v>
      </c>
      <c r="F351" s="43" t="s">
        <v>717</v>
      </c>
      <c r="G351" s="43"/>
      <c r="H351" s="42" t="str">
        <f>IF(D351="",IF(F351="","","PK"),LOOKUP(D351,DataTypes!A:A,DataTypes!B:B))</f>
        <v>VARCHAR(1)</v>
      </c>
      <c r="I351" s="43" t="s">
        <v>13</v>
      </c>
      <c r="J351" s="43"/>
      <c r="K351" s="43" t="s">
        <v>718</v>
      </c>
      <c r="L351" s="43" t="s">
        <v>719</v>
      </c>
      <c r="M351" s="44" t="str">
        <f>IF(C351="NOSQL","",LOOKUP(E351,'#2a_#2b_DROP_TABLE'!D:D,'#2a_#2b_DROP_TABLE'!G:G)&amp;IF(H351="PK","PK",IF(F351="","CREATE","")))</f>
        <v>Audited</v>
      </c>
      <c r="N351" s="45" t="str">
        <f t="shared" si="17"/>
        <v xml:space="preserve">       `hiring_manager_or_not` VARCHAR(1) NOT NULL COMMENT 'Whether the user is hiring manager [Y-Hiring Manager, N-Not]',</v>
      </c>
      <c r="O351" s="45" t="str">
        <f t="shared" si="18"/>
        <v xml:space="preserve">       `hiring_manager_or_not` VARCHAR(1) NOT NULL COMMENT 'Whether the user is hiring manager [Y-Hiring Manager, N-Not]',</v>
      </c>
      <c r="P351" s="45" t="str">
        <f t="shared" si="19"/>
        <v>ALTER TABLE enterprise_users_aud MODIFY COLUMN hiring_manager_or_not VARCHAR(1);</v>
      </c>
    </row>
    <row r="352" spans="1:16" ht="16">
      <c r="A352" s="40"/>
      <c r="B352" s="66" t="str">
        <f>IF(OR(H352="",H352="PK"),"Catch All",LOOKUP(E352,'#2a_#2b_DROP_TABLE'!D:D,'#2a_#2b_DROP_TABLE'!A:A))</f>
        <v>hummingbird</v>
      </c>
      <c r="C352" s="40" t="s">
        <v>1541</v>
      </c>
      <c r="D352" s="40" t="s">
        <v>360</v>
      </c>
      <c r="E352" s="43" t="s">
        <v>709</v>
      </c>
      <c r="F352" s="43" t="s">
        <v>720</v>
      </c>
      <c r="G352" s="43"/>
      <c r="H352" s="42" t="str">
        <f>IF(D352="",IF(F352="","","PK"),LOOKUP(D352,DataTypes!A:A,DataTypes!B:B))</f>
        <v>VARCHAR(4)</v>
      </c>
      <c r="I352" s="43" t="s">
        <v>35</v>
      </c>
      <c r="J352" s="43"/>
      <c r="K352" s="43" t="s">
        <v>721</v>
      </c>
      <c r="L352" s="43" t="s">
        <v>722</v>
      </c>
      <c r="M352" s="44" t="str">
        <f>IF(C352="NOSQL","",LOOKUP(E352,'#2a_#2b_DROP_TABLE'!D:D,'#2a_#2b_DROP_TABLE'!G:G)&amp;IF(H352="PK","PK",IF(F352="","CREATE","")))</f>
        <v>Audited</v>
      </c>
      <c r="N352" s="45" t="str">
        <f t="shared" si="17"/>
        <v xml:space="preserve">       `available_for_interview_from` VARCHAR(4) NULL COMMENT 'HHMM from when the interviewer is available [e.g., 1400]',</v>
      </c>
      <c r="O352" s="45" t="str">
        <f t="shared" si="18"/>
        <v xml:space="preserve">       `available_for_interview_from` VARCHAR(4) NULL COMMENT 'HHMM from when the interviewer is available [e.g., 1400]',</v>
      </c>
      <c r="P352" s="45" t="str">
        <f t="shared" si="19"/>
        <v>ALTER TABLE enterprise_users_aud MODIFY COLUMN available_for_interview_from VARCHAR(4);</v>
      </c>
    </row>
    <row r="353" spans="1:16" ht="16">
      <c r="A353" s="40"/>
      <c r="B353" s="66" t="str">
        <f>IF(OR(H353="",H353="PK"),"Catch All",LOOKUP(E353,'#2a_#2b_DROP_TABLE'!D:D,'#2a_#2b_DROP_TABLE'!A:A))</f>
        <v>hummingbird</v>
      </c>
      <c r="C353" s="40" t="s">
        <v>1541</v>
      </c>
      <c r="D353" s="40" t="s">
        <v>360</v>
      </c>
      <c r="E353" s="43" t="s">
        <v>709</v>
      </c>
      <c r="F353" s="43" t="s">
        <v>723</v>
      </c>
      <c r="G353" s="43"/>
      <c r="H353" s="42" t="str">
        <f>IF(D353="",IF(F353="","","PK"),LOOKUP(D353,DataTypes!A:A,DataTypes!B:B))</f>
        <v>VARCHAR(4)</v>
      </c>
      <c r="I353" s="43" t="s">
        <v>35</v>
      </c>
      <c r="J353" s="43"/>
      <c r="K353" s="43" t="s">
        <v>724</v>
      </c>
      <c r="L353" s="43" t="s">
        <v>725</v>
      </c>
      <c r="M353" s="44" t="str">
        <f>IF(C353="NOSQL","",LOOKUP(E353,'#2a_#2b_DROP_TABLE'!D:D,'#2a_#2b_DROP_TABLE'!G:G)&amp;IF(H353="PK","PK",IF(F353="","CREATE","")))</f>
        <v>Audited</v>
      </c>
      <c r="N353" s="45" t="str">
        <f t="shared" si="17"/>
        <v xml:space="preserve">       `available_for_interview_till` VARCHAR(4) NULL COMMENT 'HHMM till when the interviewer is available [e.g., 1600]',</v>
      </c>
      <c r="O353" s="45" t="str">
        <f t="shared" si="18"/>
        <v xml:space="preserve">       `available_for_interview_till` VARCHAR(4) NULL COMMENT 'HHMM till when the interviewer is available [e.g., 1600]',</v>
      </c>
      <c r="P353" s="45" t="str">
        <f t="shared" si="19"/>
        <v>ALTER TABLE enterprise_users_aud MODIFY COLUMN available_for_interview_till VARCHAR(4);</v>
      </c>
    </row>
    <row r="354" spans="1:16" ht="16">
      <c r="A354" s="40"/>
      <c r="B354" s="66" t="str">
        <f>IF(OR(H354="",H354="PK"),"Catch All",LOOKUP(E354,'#2a_#2b_DROP_TABLE'!D:D,'#2a_#2b_DROP_TABLE'!A:A))</f>
        <v>hummingbird</v>
      </c>
      <c r="C354" s="40" t="s">
        <v>1541</v>
      </c>
      <c r="D354" s="40" t="s">
        <v>34</v>
      </c>
      <c r="E354" s="43" t="s">
        <v>709</v>
      </c>
      <c r="F354" s="43" t="s">
        <v>726</v>
      </c>
      <c r="G354" s="43"/>
      <c r="H354" s="42" t="str">
        <f>IF(D354="",IF(F354="","","PK"),LOOKUP(D354,DataTypes!A:A,DataTypes!B:B))</f>
        <v>VARCHAR(8)</v>
      </c>
      <c r="I354" s="43" t="s">
        <v>35</v>
      </c>
      <c r="J354" s="43"/>
      <c r="K354" s="43" t="s">
        <v>727</v>
      </c>
      <c r="L354" s="43" t="s">
        <v>728</v>
      </c>
      <c r="M354" s="44" t="str">
        <f>IF(C354="NOSQL","",LOOKUP(E354,'#2a_#2b_DROP_TABLE'!D:D,'#2a_#2b_DROP_TABLE'!G:G)&amp;IF(H354="PK","PK",IF(F354="","CREATE","")))</f>
        <v>Audited</v>
      </c>
      <c r="N354" s="45" t="str">
        <f t="shared" si="17"/>
        <v xml:space="preserve">       `available_weekdays` VARCHAR(8) NULL COMMENT 'Power of 2 [Sunday - 0, Saturday - 6]',</v>
      </c>
      <c r="O354" s="45" t="str">
        <f t="shared" si="18"/>
        <v xml:space="preserve">       `available_weekdays` VARCHAR(8) NULL COMMENT 'Power of 2 [Sunday - 0, Saturday - 6]',</v>
      </c>
      <c r="P354" s="45" t="str">
        <f t="shared" si="19"/>
        <v>ALTER TABLE enterprise_users_aud MODIFY COLUMN available_weekdays VARCHAR(8);</v>
      </c>
    </row>
    <row r="355" spans="1:16" ht="16">
      <c r="A355" s="40"/>
      <c r="B355" s="66" t="str">
        <f>IF(OR(H355="",H355="PK"),"Catch All",LOOKUP(E355,'#2a_#2b_DROP_TABLE'!D:D,'#2a_#2b_DROP_TABLE'!A:A))</f>
        <v>hummingbird</v>
      </c>
      <c r="C355" s="40" t="s">
        <v>1541</v>
      </c>
      <c r="D355" s="40" t="s">
        <v>29</v>
      </c>
      <c r="E355" s="43" t="s">
        <v>709</v>
      </c>
      <c r="F355" s="43" t="s">
        <v>104</v>
      </c>
      <c r="G355" s="43"/>
      <c r="H355" s="42" t="str">
        <f>IF(D355="",IF(F355="","","PK"),LOOKUP(D355,DataTypes!A:A,DataTypes!B:B))</f>
        <v>DATE</v>
      </c>
      <c r="I355" s="43" t="s">
        <v>35</v>
      </c>
      <c r="J355" s="43"/>
      <c r="K355" s="43" t="s">
        <v>105</v>
      </c>
      <c r="L355" s="43"/>
      <c r="M355" s="44" t="str">
        <f>IF(C355="NOSQL","",LOOKUP(E355,'#2a_#2b_DROP_TABLE'!D:D,'#2a_#2b_DROP_TABLE'!G:G)&amp;IF(H355="PK","PK",IF(F355="","CREATE","")))</f>
        <v>Audited</v>
      </c>
      <c r="N355" s="45" t="str">
        <f t="shared" si="17"/>
        <v xml:space="preserve">       `access_valid_from` DATE NULL COMMENT 'Date from which access is valid',</v>
      </c>
      <c r="O355" s="45" t="str">
        <f t="shared" si="18"/>
        <v xml:space="preserve">       `access_valid_from` DATE NULL COMMENT 'Date from which access is valid',</v>
      </c>
      <c r="P355" s="45" t="str">
        <f t="shared" si="19"/>
        <v>ALTER TABLE enterprise_users_aud MODIFY COLUMN access_valid_from DATE;</v>
      </c>
    </row>
    <row r="356" spans="1:16" ht="16">
      <c r="A356" s="40"/>
      <c r="B356" s="66" t="str">
        <f>IF(OR(H356="",H356="PK"),"Catch All",LOOKUP(E356,'#2a_#2b_DROP_TABLE'!D:D,'#2a_#2b_DROP_TABLE'!A:A))</f>
        <v>hummingbird</v>
      </c>
      <c r="C356" s="40" t="s">
        <v>1541</v>
      </c>
      <c r="D356" s="40" t="s">
        <v>29</v>
      </c>
      <c r="E356" s="43" t="s">
        <v>709</v>
      </c>
      <c r="F356" s="43" t="s">
        <v>106</v>
      </c>
      <c r="G356" s="43"/>
      <c r="H356" s="42" t="str">
        <f>IF(D356="",IF(F356="","","PK"),LOOKUP(D356,DataTypes!A:A,DataTypes!B:B))</f>
        <v>DATE</v>
      </c>
      <c r="I356" s="43" t="s">
        <v>35</v>
      </c>
      <c r="J356" s="43"/>
      <c r="K356" s="43" t="s">
        <v>107</v>
      </c>
      <c r="L356" s="43"/>
      <c r="M356" s="44" t="str">
        <f>IF(C356="NOSQL","",LOOKUP(E356,'#2a_#2b_DROP_TABLE'!D:D,'#2a_#2b_DROP_TABLE'!G:G)&amp;IF(H356="PK","PK",IF(F356="","CREATE","")))</f>
        <v>Audited</v>
      </c>
      <c r="N356" s="45" t="str">
        <f t="shared" si="17"/>
        <v xml:space="preserve">       `access_valid_till` DATE NULL COMMENT 'Date till access is valid',</v>
      </c>
      <c r="O356" s="45" t="str">
        <f t="shared" si="18"/>
        <v xml:space="preserve">       `access_valid_till` DATE NULL COMMENT 'Date till access is valid',</v>
      </c>
      <c r="P356" s="45" t="str">
        <f t="shared" si="19"/>
        <v>ALTER TABLE enterprise_users_aud MODIFY COLUMN access_valid_till DATE;</v>
      </c>
    </row>
    <row r="357" spans="1:16" ht="16">
      <c r="A357" s="40"/>
      <c r="B357" s="66" t="str">
        <f>IF(OR(H357="",H357="PK"),"Catch All",LOOKUP(E357,'#2a_#2b_DROP_TABLE'!D:D,'#2a_#2b_DROP_TABLE'!A:A))</f>
        <v>hummingbird</v>
      </c>
      <c r="C357" s="40" t="s">
        <v>1541</v>
      </c>
      <c r="D357" s="40" t="s">
        <v>49</v>
      </c>
      <c r="E357" s="43" t="s">
        <v>709</v>
      </c>
      <c r="F357" s="43" t="s">
        <v>729</v>
      </c>
      <c r="G357" s="43"/>
      <c r="H357" s="42" t="str">
        <f>IF(D357="",IF(F357="","","PK"),LOOKUP(D357,DataTypes!A:A,DataTypes!B:B))</f>
        <v>TEXT</v>
      </c>
      <c r="I357" s="43" t="s">
        <v>35</v>
      </c>
      <c r="J357" s="43"/>
      <c r="K357" s="43" t="s">
        <v>730</v>
      </c>
      <c r="L357" s="43"/>
      <c r="M357" s="44" t="str">
        <f>IF(C357="NOSQL","",LOOKUP(E357,'#2a_#2b_DROP_TABLE'!D:D,'#2a_#2b_DROP_TABLE'!G:G)&amp;IF(H357="PK","PK",IF(F357="","CREATE","")))</f>
        <v>Audited</v>
      </c>
      <c r="N357" s="45" t="str">
        <f t="shared" si="17"/>
        <v xml:space="preserve">       `search_data` TEXT NULL COMMENT 'Search data saved in JSON format',</v>
      </c>
      <c r="O357" s="45" t="str">
        <f t="shared" si="18"/>
        <v xml:space="preserve">       `search_data` TEXT NULL COMMENT 'Search data saved in JSON format',</v>
      </c>
      <c r="P357" s="45" t="str">
        <f t="shared" si="19"/>
        <v>ALTER TABLE enterprise_users_aud MODIFY COLUMN search_data TEXT;</v>
      </c>
    </row>
    <row r="358" spans="1:16" ht="16">
      <c r="A358" s="40"/>
      <c r="B358" s="66" t="str">
        <f>IF(OR(H358="",H358="PK"),"Catch All",LOOKUP(E358,'#2a_#2b_DROP_TABLE'!D:D,'#2a_#2b_DROP_TABLE'!A:A))</f>
        <v>hummingbird</v>
      </c>
      <c r="C358" s="40" t="s">
        <v>1541</v>
      </c>
      <c r="D358" s="40" t="s">
        <v>31</v>
      </c>
      <c r="E358" s="43" t="s">
        <v>709</v>
      </c>
      <c r="F358" s="43" t="s">
        <v>471</v>
      </c>
      <c r="G358" s="43"/>
      <c r="H358" s="42" t="str">
        <f>IF(D358="",IF(F358="","","PK"),LOOKUP(D358,DataTypes!A:A,DataTypes!B:B))</f>
        <v>VARCHAR(1)</v>
      </c>
      <c r="I358" s="43" t="s">
        <v>13</v>
      </c>
      <c r="J358" s="43"/>
      <c r="K358" s="43" t="s">
        <v>731</v>
      </c>
      <c r="L358" s="43" t="s">
        <v>473</v>
      </c>
      <c r="M358" s="44" t="str">
        <f>IF(C358="NOSQL","",LOOKUP(E358,'#2a_#2b_DROP_TABLE'!D:D,'#2a_#2b_DROP_TABLE'!G:G)&amp;IF(H358="PK","PK",IF(F358="","CREATE","")))</f>
        <v>Audited</v>
      </c>
      <c r="N358" s="45" t="str">
        <f t="shared" si="17"/>
        <v xml:space="preserve">       `accessibility` VARCHAR(1) NOT NULL COMMENT 'Whether the enterprise user has enabled accessibility or not [Y-Enabled, N-Not Enabled]',</v>
      </c>
      <c r="O358" s="45" t="str">
        <f t="shared" si="18"/>
        <v xml:space="preserve">       `accessibility` VARCHAR(1) NOT NULL COMMENT 'Whether the enterprise user has enabled accessibility or not [Y-Enabled, N-Not Enabled]',</v>
      </c>
      <c r="P358" s="45" t="str">
        <f t="shared" si="19"/>
        <v>ALTER TABLE enterprise_users_aud MODIFY COLUMN accessibility VARCHAR(1);</v>
      </c>
    </row>
    <row r="359" spans="1:16" ht="16">
      <c r="A359" s="40"/>
      <c r="B359" s="66" t="str">
        <f>IF(OR(H359="",H359="PK"),"Catch All",LOOKUP(E359,'#2a_#2b_DROP_TABLE'!D:D,'#2a_#2b_DROP_TABLE'!A:A))</f>
        <v>hummingbird</v>
      </c>
      <c r="C359" s="40" t="s">
        <v>1541</v>
      </c>
      <c r="D359" s="40" t="s">
        <v>111</v>
      </c>
      <c r="E359" s="43" t="s">
        <v>709</v>
      </c>
      <c r="F359" s="43" t="s">
        <v>477</v>
      </c>
      <c r="G359" s="43"/>
      <c r="H359" s="42" t="str">
        <f>IF(D359="",IF(F359="","","PK"),LOOKUP(D359,DataTypes!A:A,DataTypes!B:B))</f>
        <v>VARCHAR(1024)</v>
      </c>
      <c r="I359" s="43" t="s">
        <v>35</v>
      </c>
      <c r="J359" s="43"/>
      <c r="K359" s="43" t="s">
        <v>478</v>
      </c>
      <c r="L359" s="43"/>
      <c r="M359" s="44" t="str">
        <f>IF(C359="NOSQL","",LOOKUP(E359,'#2a_#2b_DROP_TABLE'!D:D,'#2a_#2b_DROP_TABLE'!G:G)&amp;IF(H359="PK","PK",IF(F359="","CREATE","")))</f>
        <v>Audited</v>
      </c>
      <c r="N359" s="45" t="str">
        <f t="shared" si="17"/>
        <v xml:space="preserve">       `bionic_reading_configuration` VARCHAR(1024) NULL COMMENT 'Configurations stored for bionic reading',</v>
      </c>
      <c r="O359" s="45" t="str">
        <f t="shared" si="18"/>
        <v xml:space="preserve">       `bionic_reading_configuration` VARCHAR(1024) NULL COMMENT 'Configurations stored for bionic reading',</v>
      </c>
      <c r="P359" s="45" t="str">
        <f t="shared" si="19"/>
        <v>ALTER TABLE enterprise_users_aud MODIFY COLUMN bionic_reading_configuration VARCHAR(1024);</v>
      </c>
    </row>
    <row r="360" spans="1:16" ht="16">
      <c r="A360" s="40"/>
      <c r="B360" s="66" t="str">
        <f>IF(OR(H360="",H360="PK"),"Catch All",LOOKUP(E360,'#2a_#2b_DROP_TABLE'!D:D,'#2a_#2b_DROP_TABLE'!A:A))</f>
        <v>hummingbird</v>
      </c>
      <c r="C360" s="40" t="s">
        <v>1541</v>
      </c>
      <c r="D360" s="40" t="s">
        <v>31</v>
      </c>
      <c r="E360" s="43" t="s">
        <v>709</v>
      </c>
      <c r="F360" s="43" t="s">
        <v>108</v>
      </c>
      <c r="G360" s="43"/>
      <c r="H360" s="42" t="str">
        <f>IF(D360="",IF(F360="","","PK"),LOOKUP(D360,DataTypes!A:A,DataTypes!B:B))</f>
        <v>VARCHAR(1)</v>
      </c>
      <c r="I360" s="43" t="s">
        <v>13</v>
      </c>
      <c r="J360" s="43"/>
      <c r="K360" s="43" t="s">
        <v>109</v>
      </c>
      <c r="L360" s="43" t="s">
        <v>732</v>
      </c>
      <c r="M360" s="44" t="str">
        <f>IF(C360="NOSQL","",LOOKUP(E360,'#2a_#2b_DROP_TABLE'!D:D,'#2a_#2b_DROP_TABLE'!G:G)&amp;IF(H360="PK","PK",IF(F360="","CREATE","")))</f>
        <v>Audited</v>
      </c>
      <c r="N360" s="45" t="str">
        <f t="shared" si="17"/>
        <v xml:space="preserve">       `active_or_not` VARCHAR(1) NOT NULL COMMENT 'Whether the access is valid or not [P-Pending Approval, A-Active, I-Inactive]',</v>
      </c>
      <c r="O360" s="45" t="str">
        <f t="shared" si="18"/>
        <v xml:space="preserve">       `active_or_not` VARCHAR(1) NOT NULL COMMENT 'Whether the access is valid or not [P-Pending Approval, A-Active, I-Inactive]',</v>
      </c>
      <c r="P360" s="45" t="str">
        <f t="shared" si="19"/>
        <v>ALTER TABLE enterprise_users_aud MODIFY COLUMN active_or_not VARCHAR(1);</v>
      </c>
    </row>
    <row r="361" spans="1:16" ht="16">
      <c r="A361" s="40"/>
      <c r="B361" s="66" t="str">
        <f>IF(OR(H361="",H361="PK"),"Catch All",LOOKUP(E361,'#2a_#2b_DROP_TABLE'!D:D,'#2a_#2b_DROP_TABLE'!A:A))</f>
        <v>hummingbird</v>
      </c>
      <c r="C361" s="40" t="s">
        <v>1541</v>
      </c>
      <c r="D361" s="40" t="s">
        <v>49</v>
      </c>
      <c r="E361" s="43" t="s">
        <v>709</v>
      </c>
      <c r="F361" s="43" t="s">
        <v>733</v>
      </c>
      <c r="G361" s="43"/>
      <c r="H361" s="42" t="str">
        <f>IF(D361="",IF(F361="","","PK"),LOOKUP(D361,DataTypes!A:A,DataTypes!B:B))</f>
        <v>TEXT</v>
      </c>
      <c r="I361" s="43" t="s">
        <v>35</v>
      </c>
      <c r="J361" s="43"/>
      <c r="K361" s="43" t="s">
        <v>734</v>
      </c>
      <c r="L361" s="43"/>
      <c r="M361" s="44" t="str">
        <f>IF(C361="NOSQL","",LOOKUP(E361,'#2a_#2b_DROP_TABLE'!D:D,'#2a_#2b_DROP_TABLE'!G:G)&amp;IF(H361="PK","PK",IF(F361="","CREATE","")))</f>
        <v>Audited</v>
      </c>
      <c r="N361" s="45" t="str">
        <f t="shared" si="17"/>
        <v xml:space="preserve">       `calendar_integration_credentials` TEXT NULL COMMENT 'JSON of integration credentials for calendars',</v>
      </c>
      <c r="O361" s="45" t="str">
        <f t="shared" si="18"/>
        <v xml:space="preserve">       `calendar_integration_credentials` TEXT NULL COMMENT 'JSON of integration credentials for calendars',</v>
      </c>
      <c r="P361" s="45" t="str">
        <f t="shared" si="19"/>
        <v>ALTER TABLE enterprise_users_aud MODIFY COLUMN calendar_integration_credentials TEXT;</v>
      </c>
    </row>
    <row r="362" spans="1:16" ht="16">
      <c r="A362" s="40"/>
      <c r="B362" s="66" t="str">
        <f>IF(OR(H362="",H362="PK"),"Catch All",LOOKUP(E362,'#2a_#2b_DROP_TABLE'!D:D,'#2a_#2b_DROP_TABLE'!A:A))</f>
        <v>hummingbird</v>
      </c>
      <c r="C362" s="40" t="s">
        <v>1541</v>
      </c>
      <c r="D362" s="40" t="s">
        <v>295</v>
      </c>
      <c r="E362" s="43" t="s">
        <v>709</v>
      </c>
      <c r="F362" s="43" t="s">
        <v>80</v>
      </c>
      <c r="G362" s="43"/>
      <c r="H362" s="42" t="str">
        <f>IF(D362="",IF(F362="","","PK"),LOOKUP(D362,DataTypes!A:A,DataTypes!B:B))</f>
        <v>VARCHAR(64)</v>
      </c>
      <c r="I362" s="43" t="s">
        <v>17</v>
      </c>
      <c r="J362" s="43"/>
      <c r="K362" s="43" t="s">
        <v>81</v>
      </c>
      <c r="L362" s="43"/>
      <c r="M362" s="44" t="str">
        <f>IF(C362="NOSQL","",LOOKUP(E362,'#2a_#2b_DROP_TABLE'!D:D,'#2a_#2b_DROP_TABLE'!G:G)&amp;IF(H362="PK","PK",IF(F362="","CREATE","")))</f>
        <v>Audited</v>
      </c>
      <c r="N362" s="45" t="str">
        <f t="shared" si="17"/>
        <v xml:space="preserve">       `created_by` VARCHAR(64) DEFAULT NULL COMMENT 'Data created by',</v>
      </c>
      <c r="O362" s="45" t="str">
        <f t="shared" si="18"/>
        <v xml:space="preserve">       `created_by` VARCHAR(64) DEFAULT NULL COMMENT 'Data created by',</v>
      </c>
      <c r="P362" s="45" t="str">
        <f t="shared" si="19"/>
        <v>ALTER TABLE enterprise_users_aud MODIFY COLUMN created_by VARCHAR(64);</v>
      </c>
    </row>
    <row r="363" spans="1:16" ht="16">
      <c r="A363" s="40"/>
      <c r="B363" s="66" t="str">
        <f>IF(OR(H363="",H363="PK"),"Catch All",LOOKUP(E363,'#2a_#2b_DROP_TABLE'!D:D,'#2a_#2b_DROP_TABLE'!A:A))</f>
        <v>hummingbird</v>
      </c>
      <c r="C363" s="40" t="s">
        <v>1541</v>
      </c>
      <c r="D363" s="40" t="s">
        <v>40</v>
      </c>
      <c r="E363" s="43" t="s">
        <v>709</v>
      </c>
      <c r="F363" s="43" t="s">
        <v>82</v>
      </c>
      <c r="G363" s="43"/>
      <c r="H363" s="42" t="str">
        <f>IF(D363="",IF(F363="","","PK"),LOOKUP(D363,DataTypes!A:A,DataTypes!B:B))</f>
        <v>TIMESTAMP</v>
      </c>
      <c r="I363" s="43" t="s">
        <v>41</v>
      </c>
      <c r="J363" s="43"/>
      <c r="K363" s="43" t="s">
        <v>83</v>
      </c>
      <c r="L363" s="43"/>
      <c r="M363" s="44" t="str">
        <f>IF(C363="NOSQL","",LOOKUP(E363,'#2a_#2b_DROP_TABLE'!D:D,'#2a_#2b_DROP_TABLE'!G:G)&amp;IF(H363="PK","PK",IF(F363="","CREATE","")))</f>
        <v>Audited</v>
      </c>
      <c r="N363" s="45" t="str">
        <f t="shared" si="17"/>
        <v xml:space="preserve">       `created_timestamp` TIMESTAMP NULL DEFAULT NULL COMMENT 'When the data was created',</v>
      </c>
      <c r="O363" s="45" t="str">
        <f t="shared" si="18"/>
        <v xml:space="preserve">       `created_timestamp` TIMESTAMP NULL DEFAULT NULL COMMENT 'When the data was created',</v>
      </c>
      <c r="P363" s="45" t="str">
        <f t="shared" si="19"/>
        <v>ALTER TABLE enterprise_users_aud MODIFY COLUMN created_timestamp TIMESTAMP;</v>
      </c>
    </row>
    <row r="364" spans="1:16" ht="16">
      <c r="A364" s="40"/>
      <c r="B364" s="66" t="str">
        <f>IF(OR(H364="",H364="PK"),"Catch All",LOOKUP(E364,'#2a_#2b_DROP_TABLE'!D:D,'#2a_#2b_DROP_TABLE'!A:A))</f>
        <v>hummingbird</v>
      </c>
      <c r="C364" s="40" t="s">
        <v>1541</v>
      </c>
      <c r="D364" s="40" t="s">
        <v>295</v>
      </c>
      <c r="E364" s="43" t="s">
        <v>709</v>
      </c>
      <c r="F364" s="43" t="s">
        <v>84</v>
      </c>
      <c r="G364" s="43"/>
      <c r="H364" s="42" t="str">
        <f>IF(D364="",IF(F364="","","PK"),LOOKUP(D364,DataTypes!A:A,DataTypes!B:B))</f>
        <v>VARCHAR(64)</v>
      </c>
      <c r="I364" s="43" t="s">
        <v>17</v>
      </c>
      <c r="J364" s="43"/>
      <c r="K364" s="43" t="s">
        <v>85</v>
      </c>
      <c r="L364" s="43"/>
      <c r="M364" s="44" t="str">
        <f>IF(C364="NOSQL","",LOOKUP(E364,'#2a_#2b_DROP_TABLE'!D:D,'#2a_#2b_DROP_TABLE'!G:G)&amp;IF(H364="PK","PK",IF(F364="","CREATE","")))</f>
        <v>Audited</v>
      </c>
      <c r="N364" s="45" t="str">
        <f t="shared" si="17"/>
        <v xml:space="preserve">       `last_updated_by` VARCHAR(64) DEFAULT NULL COMMENT 'Data last updated by',</v>
      </c>
      <c r="O364" s="45" t="str">
        <f t="shared" si="18"/>
        <v xml:space="preserve">       `last_updated_by` VARCHAR(64) DEFAULT NULL COMMENT 'Data last updated by',</v>
      </c>
      <c r="P364" s="45" t="str">
        <f t="shared" si="19"/>
        <v>ALTER TABLE enterprise_users_aud MODIFY COLUMN last_updated_by VARCHAR(64);</v>
      </c>
    </row>
    <row r="365" spans="1:16" ht="16">
      <c r="A365" s="40"/>
      <c r="B365" s="66" t="str">
        <f>IF(OR(H365="",H365="PK"),"Catch All",LOOKUP(E365,'#2a_#2b_DROP_TABLE'!D:D,'#2a_#2b_DROP_TABLE'!A:A))</f>
        <v>hummingbird</v>
      </c>
      <c r="C365" s="40" t="s">
        <v>1541</v>
      </c>
      <c r="D365" s="40" t="s">
        <v>40</v>
      </c>
      <c r="E365" s="43" t="s">
        <v>709</v>
      </c>
      <c r="F365" s="43" t="s">
        <v>86</v>
      </c>
      <c r="G365" s="43"/>
      <c r="H365" s="42" t="str">
        <f>IF(D365="",IF(F365="","","PK"),LOOKUP(D365,DataTypes!A:A,DataTypes!B:B))</f>
        <v>TIMESTAMP</v>
      </c>
      <c r="I365" s="43" t="s">
        <v>41</v>
      </c>
      <c r="J365" s="43"/>
      <c r="K365" s="43" t="s">
        <v>87</v>
      </c>
      <c r="L365" s="43"/>
      <c r="M365" s="44" t="str">
        <f>IF(C365="NOSQL","",LOOKUP(E365,'#2a_#2b_DROP_TABLE'!D:D,'#2a_#2b_DROP_TABLE'!G:G)&amp;IF(H365="PK","PK",IF(F365="","CREATE","")))</f>
        <v>Audited</v>
      </c>
      <c r="N365" s="45" t="str">
        <f t="shared" si="17"/>
        <v xml:space="preserve">       `last_updated_timestamp` TIMESTAMP NULL DEFAULT NULL COMMENT 'When the data was last updated',</v>
      </c>
      <c r="O365" s="45" t="str">
        <f t="shared" si="18"/>
        <v xml:space="preserve">       `last_updated_timestamp` TIMESTAMP NULL DEFAULT NULL COMMENT 'When the data was last updated',</v>
      </c>
      <c r="P365" s="45" t="str">
        <f t="shared" si="19"/>
        <v>ALTER TABLE enterprise_users_aud MODIFY COLUMN last_updated_timestamp TIMESTAMP;</v>
      </c>
    </row>
    <row r="366" spans="1:16" ht="16">
      <c r="A366" s="40"/>
      <c r="B366" s="66" t="str">
        <f>IF(OR(H366="",H366="PK"),"Catch All",LOOKUP(E366,'#2a_#2b_DROP_TABLE'!D:D,'#2a_#2b_DROP_TABLE'!A:A))</f>
        <v>Catch All</v>
      </c>
      <c r="C366" s="40" t="s">
        <v>1541</v>
      </c>
      <c r="D366" s="40"/>
      <c r="E366" s="46" t="s">
        <v>709</v>
      </c>
      <c r="F366" s="46" t="s">
        <v>710</v>
      </c>
      <c r="G366" s="46"/>
      <c r="H366" s="42" t="str">
        <f>IF(D366="",IF(F366="","","PK"),LOOKUP(D366,DataTypes!A:A,DataTypes!B:B))</f>
        <v>PK</v>
      </c>
      <c r="I366" s="43"/>
      <c r="J366" s="43"/>
      <c r="K366" s="43"/>
      <c r="L366" s="43"/>
      <c r="M366" s="44" t="str">
        <f>IF(C366="NOSQL","",LOOKUP(E366,'#2a_#2b_DROP_TABLE'!D:D,'#2a_#2b_DROP_TABLE'!G:G)&amp;IF(H366="PK","PK",IF(F366="","CREATE","")))</f>
        <v>AuditedPK</v>
      </c>
      <c r="N366" s="45" t="str">
        <f t="shared" si="17"/>
        <v xml:space="preserve">       PRIMARY KEY (enterprise_user_id)) CHARSET UTF8;</v>
      </c>
      <c r="O366" s="45" t="str">
        <f t="shared" si="18"/>
        <v xml:space="preserve">       `rev` INT(11) NOT NULL, revtype TINYINT(4) DEFAULT NULL, PRIMARY KEY (enterprise_user_id, rev)) CHARSET UTF8;</v>
      </c>
      <c r="P366" s="45" t="str">
        <f t="shared" si="19"/>
        <v/>
      </c>
    </row>
    <row r="367" spans="1:16" ht="16">
      <c r="A367" s="40"/>
      <c r="B367" s="66" t="str">
        <f>IF(OR(H367="",H367="PK"),"Catch All",LOOKUP(E367,'#2a_#2b_DROP_TABLE'!D:D,'#2a_#2b_DROP_TABLE'!A:A))</f>
        <v>Catch All</v>
      </c>
      <c r="C367" s="40" t="s">
        <v>1541</v>
      </c>
      <c r="D367" s="40"/>
      <c r="E367" s="41" t="s">
        <v>241</v>
      </c>
      <c r="F367" s="41"/>
      <c r="G367" s="41"/>
      <c r="H367" s="42" t="str">
        <f>IF(D367="",IF(F367="","","PK"),LOOKUP(D367,DataTypes!A:A,DataTypes!B:B))</f>
        <v/>
      </c>
      <c r="I367" s="43"/>
      <c r="J367" s="43"/>
      <c r="K367" s="43"/>
      <c r="L367" s="43"/>
      <c r="M367" s="44" t="str">
        <f>IF(C367="NOSQL","",LOOKUP(E367,'#2a_#2b_DROP_TABLE'!D:D,'#2a_#2b_DROP_TABLE'!G:G)&amp;IF(H367="PK","PK",IF(F367="","CREATE","")))</f>
        <v>NACREATE</v>
      </c>
      <c r="N367" s="45" t="str">
        <f t="shared" si="17"/>
        <v>CREATE TABLE `notes` (</v>
      </c>
      <c r="O367" s="45" t="str">
        <f t="shared" si="18"/>
        <v/>
      </c>
      <c r="P367" s="45" t="str">
        <f t="shared" si="19"/>
        <v/>
      </c>
    </row>
    <row r="368" spans="1:16" ht="16">
      <c r="A368" s="40"/>
      <c r="B368" s="66" t="str">
        <f>IF(OR(H368="",H368="PK"),"Catch All",LOOKUP(E368,'#2a_#2b_DROP_TABLE'!D:D,'#2a_#2b_DROP_TABLE'!A:A))</f>
        <v>hummingbird</v>
      </c>
      <c r="C368" s="40" t="s">
        <v>1541</v>
      </c>
      <c r="D368" s="40" t="s">
        <v>12</v>
      </c>
      <c r="E368" s="41" t="s">
        <v>241</v>
      </c>
      <c r="F368" s="41" t="s">
        <v>240</v>
      </c>
      <c r="G368" s="41"/>
      <c r="H368" s="42" t="str">
        <f>IF(D368="",IF(F368="","","PK"),LOOKUP(D368,DataTypes!A:A,DataTypes!B:B))</f>
        <v>BIGINT UNSIGNED</v>
      </c>
      <c r="I368" s="43" t="s">
        <v>13</v>
      </c>
      <c r="J368" s="43" t="s">
        <v>14</v>
      </c>
      <c r="K368" s="43" t="s">
        <v>1024</v>
      </c>
      <c r="L368" s="43"/>
      <c r="M368" s="44" t="str">
        <f>IF(C368="NOSQL","",LOOKUP(E368,'#2a_#2b_DROP_TABLE'!D:D,'#2a_#2b_DROP_TABLE'!G:G)&amp;IF(H368="PK","PK",IF(F368="","CREATE","")))</f>
        <v>NA</v>
      </c>
      <c r="N368" s="45" t="str">
        <f t="shared" si="17"/>
        <v xml:space="preserve">       `note_id` BIGINT UNSIGNED NOT NULL AUTO_INCREMENT COMMENT 'ID for the note',</v>
      </c>
      <c r="O368" s="45" t="str">
        <f t="shared" si="18"/>
        <v/>
      </c>
      <c r="P368" s="45" t="str">
        <f t="shared" si="19"/>
        <v/>
      </c>
    </row>
    <row r="369" spans="1:16" ht="16">
      <c r="A369" s="40"/>
      <c r="B369" s="66" t="str">
        <f>IF(OR(H369="",H369="PK"),"Catch All",LOOKUP(E369,'#2a_#2b_DROP_TABLE'!D:D,'#2a_#2b_DROP_TABLE'!A:A))</f>
        <v>hummingbird</v>
      </c>
      <c r="C369" s="40" t="s">
        <v>1541</v>
      </c>
      <c r="D369" s="40" t="s">
        <v>295</v>
      </c>
      <c r="E369" s="43" t="s">
        <v>241</v>
      </c>
      <c r="F369" s="43" t="s">
        <v>236</v>
      </c>
      <c r="G369" s="43"/>
      <c r="H369" s="42" t="str">
        <f>IF(D369="",IF(F369="","","PK"),LOOKUP(D369,DataTypes!A:A,DataTypes!B:B))</f>
        <v>VARCHAR(64)</v>
      </c>
      <c r="I369" s="43" t="s">
        <v>17</v>
      </c>
      <c r="J369" s="43"/>
      <c r="K369" s="43" t="s">
        <v>237</v>
      </c>
      <c r="L369" s="43"/>
      <c r="M369" s="44" t="str">
        <f>IF(C369="NOSQL","",LOOKUP(E369,'#2a_#2b_DROP_TABLE'!D:D,'#2a_#2b_DROP_TABLE'!G:G)&amp;IF(H369="PK","PK",IF(F369="","CREATE","")))</f>
        <v>NA</v>
      </c>
      <c r="N369" s="45" t="str">
        <f t="shared" si="17"/>
        <v xml:space="preserve">       `job_id` VARCHAR(64) DEFAULT NULL COMMENT 'Job ID',</v>
      </c>
      <c r="O369" s="45" t="str">
        <f t="shared" si="18"/>
        <v/>
      </c>
      <c r="P369" s="45" t="str">
        <f t="shared" si="19"/>
        <v/>
      </c>
    </row>
    <row r="370" spans="1:16" ht="16">
      <c r="A370" s="40"/>
      <c r="B370" s="66" t="str">
        <f>IF(OR(H370="",H370="PK"),"Catch All",LOOKUP(E370,'#2a_#2b_DROP_TABLE'!D:D,'#2a_#2b_DROP_TABLE'!A:A))</f>
        <v>hummingbird</v>
      </c>
      <c r="C370" s="40" t="s">
        <v>1541</v>
      </c>
      <c r="D370" s="40" t="s">
        <v>12</v>
      </c>
      <c r="E370" s="43" t="s">
        <v>241</v>
      </c>
      <c r="F370" s="43" t="s">
        <v>710</v>
      </c>
      <c r="G370" s="43"/>
      <c r="H370" s="42" t="str">
        <f>IF(D370="",IF(F370="","","PK"),LOOKUP(D370,DataTypes!A:A,DataTypes!B:B))</f>
        <v>BIGINT UNSIGNED</v>
      </c>
      <c r="I370" s="43" t="s">
        <v>17</v>
      </c>
      <c r="J370" s="43"/>
      <c r="K370" s="43" t="s">
        <v>1025</v>
      </c>
      <c r="L370" s="43"/>
      <c r="M370" s="44" t="str">
        <f>IF(C370="NOSQL","",LOOKUP(E370,'#2a_#2b_DROP_TABLE'!D:D,'#2a_#2b_DROP_TABLE'!G:G)&amp;IF(H370="PK","PK",IF(F370="","CREATE","")))</f>
        <v>NA</v>
      </c>
      <c r="N370" s="45" t="str">
        <f t="shared" si="17"/>
        <v xml:space="preserve">       `enterprise_user_id` BIGINT UNSIGNED DEFAULT NULL COMMENT 'Enterprise user ID who created the note',</v>
      </c>
      <c r="O370" s="45" t="str">
        <f t="shared" si="18"/>
        <v/>
      </c>
      <c r="P370" s="45" t="str">
        <f t="shared" si="19"/>
        <v/>
      </c>
    </row>
    <row r="371" spans="1:16" ht="16">
      <c r="A371" s="40"/>
      <c r="B371" s="66" t="str">
        <f>IF(OR(H371="",H371="PK"),"Catch All",LOOKUP(E371,'#2a_#2b_DROP_TABLE'!D:D,'#2a_#2b_DROP_TABLE'!A:A))</f>
        <v>hummingbird</v>
      </c>
      <c r="C371" s="40" t="s">
        <v>1541</v>
      </c>
      <c r="D371" s="40" t="s">
        <v>295</v>
      </c>
      <c r="E371" s="43" t="s">
        <v>241</v>
      </c>
      <c r="F371" s="43" t="s">
        <v>394</v>
      </c>
      <c r="G371" s="43"/>
      <c r="H371" s="42" t="str">
        <f>IF(D371="",IF(F371="","","PK"),LOOKUP(D371,DataTypes!A:A,DataTypes!B:B))</f>
        <v>VARCHAR(64)</v>
      </c>
      <c r="I371" s="43" t="s">
        <v>17</v>
      </c>
      <c r="J371" s="43"/>
      <c r="K371" s="43" t="s">
        <v>1026</v>
      </c>
      <c r="L371" s="43"/>
      <c r="M371" s="44" t="str">
        <f>IF(C371="NOSQL","",LOOKUP(E371,'#2a_#2b_DROP_TABLE'!D:D,'#2a_#2b_DROP_TABLE'!G:G)&amp;IF(H371="PK","PK",IF(F371="","CREATE","")))</f>
        <v>NA</v>
      </c>
      <c r="N371" s="45" t="str">
        <f t="shared" si="17"/>
        <v xml:space="preserve">       `candidate_id` VARCHAR(64) DEFAULT NULL COMMENT 'ID of the candidate on whom note is put up',</v>
      </c>
      <c r="O371" s="45" t="str">
        <f t="shared" si="18"/>
        <v/>
      </c>
      <c r="P371" s="45" t="str">
        <f t="shared" si="19"/>
        <v/>
      </c>
    </row>
    <row r="372" spans="1:16" ht="16">
      <c r="A372" s="40"/>
      <c r="B372" s="66" t="str">
        <f>IF(OR(H372="",H372="PK"),"Catch All",LOOKUP(E372,'#2a_#2b_DROP_TABLE'!D:D,'#2a_#2b_DROP_TABLE'!A:A))</f>
        <v>hummingbird</v>
      </c>
      <c r="C372" s="40" t="s">
        <v>1541</v>
      </c>
      <c r="D372" s="40" t="s">
        <v>49</v>
      </c>
      <c r="E372" s="43" t="s">
        <v>241</v>
      </c>
      <c r="F372" s="43" t="s">
        <v>242</v>
      </c>
      <c r="G372" s="43"/>
      <c r="H372" s="42" t="str">
        <f>IF(D372="",IF(F372="","","PK"),LOOKUP(D372,DataTypes!A:A,DataTypes!B:B))</f>
        <v>TEXT</v>
      </c>
      <c r="I372" s="43" t="s">
        <v>17</v>
      </c>
      <c r="J372" s="43"/>
      <c r="K372" s="43" t="s">
        <v>1027</v>
      </c>
      <c r="L372" s="43"/>
      <c r="M372" s="44" t="str">
        <f>IF(C372="NOSQL","",LOOKUP(E372,'#2a_#2b_DROP_TABLE'!D:D,'#2a_#2b_DROP_TABLE'!G:G)&amp;IF(H372="PK","PK",IF(F372="","CREATE","")))</f>
        <v>NA</v>
      </c>
      <c r="N372" s="45" t="str">
        <f t="shared" si="17"/>
        <v xml:space="preserve">       `note` TEXT DEFAULT NULL COMMENT 'Actual text of note',</v>
      </c>
      <c r="O372" s="45" t="str">
        <f t="shared" si="18"/>
        <v/>
      </c>
      <c r="P372" s="45" t="str">
        <f t="shared" si="19"/>
        <v/>
      </c>
    </row>
    <row r="373" spans="1:16" ht="16">
      <c r="A373" s="40"/>
      <c r="B373" s="66" t="str">
        <f>IF(OR(H373="",H373="PK"),"Catch All",LOOKUP(E373,'#2a_#2b_DROP_TABLE'!D:D,'#2a_#2b_DROP_TABLE'!A:A))</f>
        <v>hummingbird</v>
      </c>
      <c r="C373" s="40" t="s">
        <v>1541</v>
      </c>
      <c r="D373" s="40" t="s">
        <v>19</v>
      </c>
      <c r="E373" s="43" t="s">
        <v>241</v>
      </c>
      <c r="F373" s="43" t="s">
        <v>92</v>
      </c>
      <c r="G373" s="43"/>
      <c r="H373" s="42" t="str">
        <f>IF(D373="",IF(F373="","","PK"),LOOKUP(D373,DataTypes!A:A,DataTypes!B:B))</f>
        <v>VARCHAR(128)</v>
      </c>
      <c r="I373" s="43" t="s">
        <v>17</v>
      </c>
      <c r="J373" s="43"/>
      <c r="K373" s="43" t="s">
        <v>1028</v>
      </c>
      <c r="L373" s="43" t="s">
        <v>1029</v>
      </c>
      <c r="M373" s="44" t="str">
        <f>IF(C373="NOSQL","",LOOKUP(E373,'#2a_#2b_DROP_TABLE'!D:D,'#2a_#2b_DROP_TABLE'!G:G)&amp;IF(H373="PK","PK",IF(F373="","CREATE","")))</f>
        <v>NA</v>
      </c>
      <c r="N373" s="45" t="str">
        <f t="shared" si="17"/>
        <v xml:space="preserve">       `category` VARCHAR(128) DEFAULT NULL COMMENT 'Category of the screening label as custom configured by the enterprise [SHORTLIST, REJECT etc.]',</v>
      </c>
      <c r="O373" s="45" t="str">
        <f t="shared" si="18"/>
        <v/>
      </c>
      <c r="P373" s="45" t="str">
        <f t="shared" si="19"/>
        <v/>
      </c>
    </row>
    <row r="374" spans="1:16" ht="16">
      <c r="A374" s="40"/>
      <c r="B374" s="66" t="str">
        <f>IF(OR(H374="",H374="PK"),"Catch All",LOOKUP(E374,'#2a_#2b_DROP_TABLE'!D:D,'#2a_#2b_DROP_TABLE'!A:A))</f>
        <v>hummingbird</v>
      </c>
      <c r="C374" s="40" t="s">
        <v>1541</v>
      </c>
      <c r="D374" s="40" t="s">
        <v>40</v>
      </c>
      <c r="E374" s="43" t="s">
        <v>241</v>
      </c>
      <c r="F374" s="43" t="s">
        <v>1030</v>
      </c>
      <c r="G374" s="43"/>
      <c r="H374" s="42" t="str">
        <f>IF(D374="",IF(F374="","","PK"),LOOKUP(D374,DataTypes!A:A,DataTypes!B:B))</f>
        <v>TIMESTAMP</v>
      </c>
      <c r="I374" s="43" t="s">
        <v>41</v>
      </c>
      <c r="J374" s="43"/>
      <c r="K374" s="43" t="s">
        <v>1031</v>
      </c>
      <c r="L374" s="43"/>
      <c r="M374" s="44" t="str">
        <f>IF(C374="NOSQL","",LOOKUP(E374,'#2a_#2b_DROP_TABLE'!D:D,'#2a_#2b_DROP_TABLE'!G:G)&amp;IF(H374="PK","PK",IF(F374="","CREATE","")))</f>
        <v>NA</v>
      </c>
      <c r="N374" s="45" t="str">
        <f t="shared" si="17"/>
        <v xml:space="preserve">       `created_on` TIMESTAMP NULL DEFAULT NULL COMMENT 'When was note created',</v>
      </c>
      <c r="O374" s="45" t="str">
        <f t="shared" si="18"/>
        <v/>
      </c>
      <c r="P374" s="45" t="str">
        <f t="shared" si="19"/>
        <v/>
      </c>
    </row>
    <row r="375" spans="1:16" ht="16">
      <c r="A375" s="40"/>
      <c r="B375" s="66" t="str">
        <f>IF(OR(H375="",H375="PK"),"Catch All",LOOKUP(E375,'#2a_#2b_DROP_TABLE'!D:D,'#2a_#2b_DROP_TABLE'!A:A))</f>
        <v>Catch All</v>
      </c>
      <c r="C375" s="40" t="s">
        <v>1541</v>
      </c>
      <c r="D375" s="40"/>
      <c r="E375" s="46" t="s">
        <v>241</v>
      </c>
      <c r="F375" s="46" t="s">
        <v>240</v>
      </c>
      <c r="G375" s="46"/>
      <c r="H375" s="42" t="str">
        <f>IF(D375="",IF(F375="","","PK"),LOOKUP(D375,DataTypes!A:A,DataTypes!B:B))</f>
        <v>PK</v>
      </c>
      <c r="I375" s="43"/>
      <c r="J375" s="43"/>
      <c r="K375" s="43"/>
      <c r="L375" s="43"/>
      <c r="M375" s="44" t="str">
        <f>IF(C375="NOSQL","",LOOKUP(E375,'#2a_#2b_DROP_TABLE'!D:D,'#2a_#2b_DROP_TABLE'!G:G)&amp;IF(H375="PK","PK",IF(F375="","CREATE","")))</f>
        <v>NAPK</v>
      </c>
      <c r="N375" s="45" t="str">
        <f t="shared" si="17"/>
        <v xml:space="preserve">       PRIMARY KEY (note_id)) CHARSET UTF8;</v>
      </c>
      <c r="O375" s="45" t="str">
        <f t="shared" si="18"/>
        <v/>
      </c>
      <c r="P375" s="45" t="str">
        <f t="shared" si="19"/>
        <v/>
      </c>
    </row>
    <row r="376" spans="1:16" ht="16">
      <c r="A376" s="40"/>
      <c r="B376" s="66" t="str">
        <f>IF(OR(H376="",H376="PK"),"Catch All",LOOKUP(E376,'#2a_#2b_DROP_TABLE'!D:D,'#2a_#2b_DROP_TABLE'!A:A))</f>
        <v>hummingbird</v>
      </c>
      <c r="C376" s="40" t="s">
        <v>311</v>
      </c>
      <c r="D376" s="40" t="s">
        <v>40</v>
      </c>
      <c r="E376" s="47" t="s">
        <v>499</v>
      </c>
      <c r="F376" s="47" t="s">
        <v>212</v>
      </c>
      <c r="G376" s="47"/>
      <c r="H376" s="42" t="str">
        <f>IF(D376="",IF(F376="","","PK"),LOOKUP(D376,DataTypes!A:A,DataTypes!B:B))</f>
        <v>TIMESTAMP</v>
      </c>
      <c r="I376" s="43"/>
      <c r="J376" s="43"/>
      <c r="K376" s="43" t="s">
        <v>213</v>
      </c>
      <c r="L376" s="43"/>
      <c r="M376" s="44" t="str">
        <f>IF(C376="NOSQL","",LOOKUP(E376,'#2a_#2b_DROP_TABLE'!D:D,'#2a_#2b_DROP_TABLE'!G:G)&amp;IF(H376="PK","PK",IF(F376="","CREATE","")))</f>
        <v/>
      </c>
      <c r="N376" s="45" t="str">
        <f t="shared" si="17"/>
        <v/>
      </c>
      <c r="O376" s="45" t="str">
        <f t="shared" si="18"/>
        <v/>
      </c>
      <c r="P376" s="45" t="str">
        <f t="shared" si="19"/>
        <v/>
      </c>
    </row>
    <row r="377" spans="1:16" ht="16">
      <c r="A377" s="40"/>
      <c r="B377" s="66" t="str">
        <f>IF(OR(H377="",H377="PK"),"Catch All",LOOKUP(E377,'#2a_#2b_DROP_TABLE'!D:D,'#2a_#2b_DROP_TABLE'!A:A))</f>
        <v>hummingbird</v>
      </c>
      <c r="C377" s="40" t="s">
        <v>311</v>
      </c>
      <c r="D377" s="40" t="s">
        <v>34</v>
      </c>
      <c r="E377" s="48" t="s">
        <v>499</v>
      </c>
      <c r="F377" s="48" t="s">
        <v>500</v>
      </c>
      <c r="G377" s="48"/>
      <c r="H377" s="42" t="str">
        <f>IF(D377="",IF(F377="","","PK"),LOOKUP(D377,DataTypes!A:A,DataTypes!B:B))</f>
        <v>VARCHAR(8)</v>
      </c>
      <c r="I377" s="43"/>
      <c r="J377" s="43"/>
      <c r="K377" s="43" t="s">
        <v>215</v>
      </c>
      <c r="L377" s="43" t="s">
        <v>216</v>
      </c>
      <c r="M377" s="44" t="str">
        <f>IF(C377="NOSQL","",LOOKUP(E377,'#2a_#2b_DROP_TABLE'!D:D,'#2a_#2b_DROP_TABLE'!G:G)&amp;IF(H377="PK","PK",IF(F377="","CREATE","")))</f>
        <v/>
      </c>
      <c r="N377" s="45" t="str">
        <f t="shared" si="17"/>
        <v/>
      </c>
      <c r="O377" s="45" t="str">
        <f t="shared" si="18"/>
        <v/>
      </c>
      <c r="P377" s="45" t="str">
        <f t="shared" si="19"/>
        <v/>
      </c>
    </row>
    <row r="378" spans="1:16" ht="16">
      <c r="A378" s="40"/>
      <c r="B378" s="66" t="str">
        <f>IF(OR(H378="",H378="PK"),"Catch All",LOOKUP(E378,'#2a_#2b_DROP_TABLE'!D:D,'#2a_#2b_DROP_TABLE'!A:A))</f>
        <v>hummingbird</v>
      </c>
      <c r="C378" s="40" t="s">
        <v>311</v>
      </c>
      <c r="D378" s="40" t="s">
        <v>34</v>
      </c>
      <c r="E378" s="48" t="s">
        <v>499</v>
      </c>
      <c r="F378" s="48" t="s">
        <v>501</v>
      </c>
      <c r="G378" s="48"/>
      <c r="H378" s="42" t="str">
        <f>IF(D378="",IF(F378="","","PK"),LOOKUP(D378,DataTypes!A:A,DataTypes!B:B))</f>
        <v>VARCHAR(8)</v>
      </c>
      <c r="I378" s="43"/>
      <c r="J378" s="43"/>
      <c r="K378" s="43" t="s">
        <v>502</v>
      </c>
      <c r="L378" s="43" t="s">
        <v>503</v>
      </c>
      <c r="M378" s="44" t="str">
        <f>IF(C378="NOSQL","",LOOKUP(E378,'#2a_#2b_DROP_TABLE'!D:D,'#2a_#2b_DROP_TABLE'!G:G)&amp;IF(H378="PK","PK",IF(F378="","CREATE","")))</f>
        <v/>
      </c>
      <c r="N378" s="45" t="str">
        <f t="shared" si="17"/>
        <v/>
      </c>
      <c r="O378" s="45" t="str">
        <f t="shared" si="18"/>
        <v/>
      </c>
      <c r="P378" s="45" t="str">
        <f t="shared" si="19"/>
        <v/>
      </c>
    </row>
    <row r="379" spans="1:16" ht="16">
      <c r="A379" s="40"/>
      <c r="B379" s="66" t="str">
        <f>IF(OR(H379="",H379="PK"),"Catch All",LOOKUP(E379,'#2a_#2b_DROP_TABLE'!D:D,'#2a_#2b_DROP_TABLE'!A:A))</f>
        <v>hummingbird</v>
      </c>
      <c r="C379" s="40" t="s">
        <v>311</v>
      </c>
      <c r="D379" s="40" t="s">
        <v>49</v>
      </c>
      <c r="E379" s="48" t="s">
        <v>499</v>
      </c>
      <c r="F379" s="48" t="s">
        <v>217</v>
      </c>
      <c r="G379" s="48"/>
      <c r="H379" s="42" t="str">
        <f>IF(D379="",IF(F379="","","PK"),LOOKUP(D379,DataTypes!A:A,DataTypes!B:B))</f>
        <v>TEXT</v>
      </c>
      <c r="I379" s="43"/>
      <c r="J379" s="43"/>
      <c r="K379" s="43" t="s">
        <v>218</v>
      </c>
      <c r="L379" s="43"/>
      <c r="M379" s="44" t="str">
        <f>IF(C379="NOSQL","",LOOKUP(E379,'#2a_#2b_DROP_TABLE'!D:D,'#2a_#2b_DROP_TABLE'!G:G)&amp;IF(H379="PK","PK",IF(F379="","CREATE","")))</f>
        <v/>
      </c>
      <c r="N379" s="45" t="str">
        <f t="shared" si="17"/>
        <v/>
      </c>
      <c r="O379" s="45" t="str">
        <f t="shared" si="18"/>
        <v/>
      </c>
      <c r="P379" s="45" t="str">
        <f t="shared" si="19"/>
        <v/>
      </c>
    </row>
    <row r="380" spans="1:16" ht="16">
      <c r="A380" s="40"/>
      <c r="B380" s="66" t="str">
        <f>IF(OR(H380="",H380="PK"),"Catch All",LOOKUP(E380,'#2a_#2b_DROP_TABLE'!D:D,'#2a_#2b_DROP_TABLE'!A:A))</f>
        <v>hummingbird</v>
      </c>
      <c r="C380" s="40" t="s">
        <v>311</v>
      </c>
      <c r="D380" s="40" t="s">
        <v>63</v>
      </c>
      <c r="E380" s="48" t="s">
        <v>499</v>
      </c>
      <c r="F380" s="48" t="s">
        <v>182</v>
      </c>
      <c r="G380" s="48"/>
      <c r="H380" s="42" t="str">
        <f>IF(D380="",IF(F380="","","PK"),LOOKUP(D380,DataTypes!A:A,DataTypes!B:B))</f>
        <v>VARCHAR(256)</v>
      </c>
      <c r="I380" s="43"/>
      <c r="J380" s="43"/>
      <c r="K380" s="43" t="s">
        <v>219</v>
      </c>
      <c r="L380" s="43"/>
      <c r="M380" s="44" t="str">
        <f>IF(C380="NOSQL","",LOOKUP(E380,'#2a_#2b_DROP_TABLE'!D:D,'#2a_#2b_DROP_TABLE'!G:G)&amp;IF(H380="PK","PK",IF(F380="","CREATE","")))</f>
        <v/>
      </c>
      <c r="N380" s="45" t="str">
        <f t="shared" si="17"/>
        <v/>
      </c>
      <c r="O380" s="45" t="str">
        <f t="shared" si="18"/>
        <v/>
      </c>
      <c r="P380" s="45" t="str">
        <f t="shared" si="19"/>
        <v/>
      </c>
    </row>
    <row r="381" spans="1:16" ht="16">
      <c r="A381" s="40"/>
      <c r="B381" s="66" t="str">
        <f>IF(OR(H381="",H381="PK"),"Catch All",LOOKUP(E381,'#2a_#2b_DROP_TABLE'!D:D,'#2a_#2b_DROP_TABLE'!A:A))</f>
        <v>hummingbird</v>
      </c>
      <c r="C381" s="40" t="s">
        <v>311</v>
      </c>
      <c r="D381" s="40" t="s">
        <v>19</v>
      </c>
      <c r="E381" s="48" t="s">
        <v>499</v>
      </c>
      <c r="F381" s="48" t="s">
        <v>112</v>
      </c>
      <c r="G381" s="48"/>
      <c r="H381" s="42" t="str">
        <f>IF(D381="",IF(F381="","","PK"),LOOKUP(D381,DataTypes!A:A,DataTypes!B:B))</f>
        <v>VARCHAR(128)</v>
      </c>
      <c r="I381" s="43"/>
      <c r="J381" s="43"/>
      <c r="K381" s="43" t="s">
        <v>220</v>
      </c>
      <c r="L381" s="43"/>
      <c r="M381" s="44" t="str">
        <f>IF(C381="NOSQL","",LOOKUP(E381,'#2a_#2b_DROP_TABLE'!D:D,'#2a_#2b_DROP_TABLE'!G:G)&amp;IF(H381="PK","PK",IF(F381="","CREATE","")))</f>
        <v/>
      </c>
      <c r="N381" s="45" t="str">
        <f t="shared" si="17"/>
        <v/>
      </c>
      <c r="O381" s="45" t="str">
        <f t="shared" si="18"/>
        <v/>
      </c>
      <c r="P381" s="45" t="str">
        <f t="shared" si="19"/>
        <v/>
      </c>
    </row>
    <row r="382" spans="1:16" ht="16">
      <c r="A382" s="40"/>
      <c r="B382" s="66" t="str">
        <f>IF(OR(H382="",H382="PK"),"Catch All",LOOKUP(E382,'#2a_#2b_DROP_TABLE'!D:D,'#2a_#2b_DROP_TABLE'!A:A))</f>
        <v>hummingbird</v>
      </c>
      <c r="C382" s="40" t="s">
        <v>311</v>
      </c>
      <c r="D382" s="40" t="s">
        <v>19</v>
      </c>
      <c r="E382" s="48" t="s">
        <v>499</v>
      </c>
      <c r="F382" s="48" t="s">
        <v>504</v>
      </c>
      <c r="G382" s="48"/>
      <c r="H382" s="42" t="str">
        <f>IF(D382="",IF(F382="","","PK"),LOOKUP(D382,DataTypes!A:A,DataTypes!B:B))</f>
        <v>VARCHAR(128)</v>
      </c>
      <c r="I382" s="43"/>
      <c r="J382" s="43"/>
      <c r="K382" s="43" t="s">
        <v>505</v>
      </c>
      <c r="L382" s="43"/>
      <c r="M382" s="44" t="str">
        <f>IF(C382="NOSQL","",LOOKUP(E382,'#2a_#2b_DROP_TABLE'!D:D,'#2a_#2b_DROP_TABLE'!G:G)&amp;IF(H382="PK","PK",IF(F382="","CREATE","")))</f>
        <v/>
      </c>
      <c r="N382" s="45" t="str">
        <f t="shared" si="17"/>
        <v/>
      </c>
      <c r="O382" s="45" t="str">
        <f t="shared" si="18"/>
        <v/>
      </c>
      <c r="P382" s="45" t="str">
        <f t="shared" si="19"/>
        <v/>
      </c>
    </row>
    <row r="383" spans="1:16" ht="16">
      <c r="A383" s="40"/>
      <c r="B383" s="66" t="str">
        <f>IF(OR(H383="",H383="PK"),"Catch All",LOOKUP(E383,'#2a_#2b_DROP_TABLE'!D:D,'#2a_#2b_DROP_TABLE'!A:A))</f>
        <v>hummingbird</v>
      </c>
      <c r="C383" s="40" t="s">
        <v>311</v>
      </c>
      <c r="D383" s="40" t="s">
        <v>19</v>
      </c>
      <c r="E383" s="48" t="s">
        <v>499</v>
      </c>
      <c r="F383" s="48" t="s">
        <v>113</v>
      </c>
      <c r="G383" s="48"/>
      <c r="H383" s="42" t="str">
        <f>IF(D383="",IF(F383="","","PK"),LOOKUP(D383,DataTypes!A:A,DataTypes!B:B))</f>
        <v>VARCHAR(128)</v>
      </c>
      <c r="I383" s="43"/>
      <c r="J383" s="43"/>
      <c r="K383" s="43" t="s">
        <v>221</v>
      </c>
      <c r="L383" s="43"/>
      <c r="M383" s="44" t="str">
        <f>IF(C383="NOSQL","",LOOKUP(E383,'#2a_#2b_DROP_TABLE'!D:D,'#2a_#2b_DROP_TABLE'!G:G)&amp;IF(H383="PK","PK",IF(F383="","CREATE","")))</f>
        <v/>
      </c>
      <c r="N383" s="45" t="str">
        <f t="shared" si="17"/>
        <v/>
      </c>
      <c r="O383" s="45" t="str">
        <f t="shared" si="18"/>
        <v/>
      </c>
      <c r="P383" s="45" t="str">
        <f t="shared" si="19"/>
        <v/>
      </c>
    </row>
    <row r="384" spans="1:16" ht="16">
      <c r="A384" s="40"/>
      <c r="B384" s="66" t="str">
        <f>IF(OR(H384="",H384="PK"),"Catch All",LOOKUP(E384,'#2a_#2b_DROP_TABLE'!D:D,'#2a_#2b_DROP_TABLE'!A:A))</f>
        <v>hummingbird</v>
      </c>
      <c r="C384" s="40" t="s">
        <v>311</v>
      </c>
      <c r="D384" s="40" t="s">
        <v>295</v>
      </c>
      <c r="E384" s="48" t="s">
        <v>499</v>
      </c>
      <c r="F384" s="48" t="s">
        <v>394</v>
      </c>
      <c r="G384" s="48"/>
      <c r="H384" s="42" t="str">
        <f>IF(D384="",IF(F384="","","PK"),LOOKUP(D384,DataTypes!A:A,DataTypes!B:B))</f>
        <v>VARCHAR(64)</v>
      </c>
      <c r="I384" s="43"/>
      <c r="J384" s="43"/>
      <c r="K384" s="43" t="s">
        <v>506</v>
      </c>
      <c r="L384" s="43"/>
      <c r="M384" s="44" t="str">
        <f>IF(C384="NOSQL","",LOOKUP(E384,'#2a_#2b_DROP_TABLE'!D:D,'#2a_#2b_DROP_TABLE'!G:G)&amp;IF(H384="PK","PK",IF(F384="","CREATE","")))</f>
        <v/>
      </c>
      <c r="N384" s="45" t="str">
        <f t="shared" si="17"/>
        <v/>
      </c>
      <c r="O384" s="45" t="str">
        <f t="shared" si="18"/>
        <v/>
      </c>
      <c r="P384" s="45" t="str">
        <f t="shared" si="19"/>
        <v/>
      </c>
    </row>
    <row r="385" spans="1:16" ht="16">
      <c r="A385" s="40"/>
      <c r="B385" s="66" t="str">
        <f>IF(OR(H385="",H385="PK"),"Catch All",LOOKUP(E385,'#2a_#2b_DROP_TABLE'!D:D,'#2a_#2b_DROP_TABLE'!A:A))</f>
        <v>hummingbird</v>
      </c>
      <c r="C385" s="40" t="s">
        <v>311</v>
      </c>
      <c r="D385" s="40" t="s">
        <v>295</v>
      </c>
      <c r="E385" s="48" t="s">
        <v>499</v>
      </c>
      <c r="F385" s="48" t="s">
        <v>507</v>
      </c>
      <c r="G385" s="48"/>
      <c r="H385" s="42" t="str">
        <f>IF(D385="",IF(F385="","","PK"),LOOKUP(D385,DataTypes!A:A,DataTypes!B:B))</f>
        <v>VARCHAR(64)</v>
      </c>
      <c r="I385" s="43"/>
      <c r="J385" s="43"/>
      <c r="K385" s="43" t="s">
        <v>506</v>
      </c>
      <c r="L385" s="43"/>
      <c r="M385" s="44" t="str">
        <f>IF(C385="NOSQL","",LOOKUP(E385,'#2a_#2b_DROP_TABLE'!D:D,'#2a_#2b_DROP_TABLE'!G:G)&amp;IF(H385="PK","PK",IF(F385="","CREATE","")))</f>
        <v/>
      </c>
      <c r="N385" s="45" t="str">
        <f t="shared" si="17"/>
        <v/>
      </c>
      <c r="O385" s="45" t="str">
        <f t="shared" si="18"/>
        <v/>
      </c>
      <c r="P385" s="45" t="str">
        <f t="shared" si="19"/>
        <v/>
      </c>
    </row>
    <row r="386" spans="1:16" ht="16">
      <c r="A386" s="40"/>
      <c r="B386" s="66" t="str">
        <f>IF(OR(H386="",H386="PK"),"Catch All",LOOKUP(E386,'#2a_#2b_DROP_TABLE'!D:D,'#2a_#2b_DROP_TABLE'!A:A))</f>
        <v>Catch All</v>
      </c>
      <c r="C386" s="40" t="s">
        <v>1541</v>
      </c>
      <c r="D386" s="40"/>
      <c r="E386" s="41" t="s">
        <v>227</v>
      </c>
      <c r="F386" s="41"/>
      <c r="G386" s="41"/>
      <c r="H386" s="42" t="str">
        <f>IF(D386="",IF(F386="","","PK"),LOOKUP(D386,DataTypes!A:A,DataTypes!B:B))</f>
        <v/>
      </c>
      <c r="I386" s="43"/>
      <c r="J386" s="43"/>
      <c r="K386" s="43"/>
      <c r="L386" s="43"/>
      <c r="M386" s="44" t="str">
        <f>IF(C386="NOSQL","",LOOKUP(E386,'#2a_#2b_DROP_TABLE'!D:D,'#2a_#2b_DROP_TABLE'!G:G)&amp;IF(H386="PK","PK",IF(F386="","CREATE","")))</f>
        <v>NACREATE</v>
      </c>
      <c r="N386" s="45" t="str">
        <f t="shared" si="17"/>
        <v>CREATE TABLE `touch_points` (</v>
      </c>
      <c r="O386" s="45" t="str">
        <f t="shared" si="18"/>
        <v/>
      </c>
      <c r="P386" s="45" t="str">
        <f t="shared" si="19"/>
        <v/>
      </c>
    </row>
    <row r="387" spans="1:16" ht="16">
      <c r="A387" s="40"/>
      <c r="B387" s="66" t="str">
        <f>IF(OR(H387="",H387="PK"),"Catch All",LOOKUP(E387,'#2a_#2b_DROP_TABLE'!D:D,'#2a_#2b_DROP_TABLE'!A:A))</f>
        <v>hummingbird</v>
      </c>
      <c r="C387" s="40" t="s">
        <v>1541</v>
      </c>
      <c r="D387" s="40" t="s">
        <v>12</v>
      </c>
      <c r="E387" s="41" t="s">
        <v>227</v>
      </c>
      <c r="F387" s="41" t="s">
        <v>934</v>
      </c>
      <c r="G387" s="41"/>
      <c r="H387" s="42" t="str">
        <f>IF(D387="",IF(F387="","","PK"),LOOKUP(D387,DataTypes!A:A,DataTypes!B:B))</f>
        <v>BIGINT UNSIGNED</v>
      </c>
      <c r="I387" s="43" t="s">
        <v>13</v>
      </c>
      <c r="J387" s="43" t="s">
        <v>14</v>
      </c>
      <c r="K387" s="43" t="s">
        <v>935</v>
      </c>
      <c r="L387" s="43"/>
      <c r="M387" s="44" t="str">
        <f>IF(C387="NOSQL","",LOOKUP(E387,'#2a_#2b_DROP_TABLE'!D:D,'#2a_#2b_DROP_TABLE'!G:G)&amp;IF(H387="PK","PK",IF(F387="","CREATE","")))</f>
        <v>NA</v>
      </c>
      <c r="N387" s="45" t="str">
        <f t="shared" ref="N387:N450" si="20">IF(C387="NOSQL","",IF(H387="PK","       PRIMARY KEY ("&amp;F387&amp;"))"&amp;IF(G387="Yes"," ROW_FORMAT=DYNAMIC","")&amp;" CHARSET UTF8;",IF(F387="","CREATE TABLE "&amp;"`"&amp;E387&amp;"` (","       `"&amp;F387&amp;"` "&amp;H387&amp;" "&amp;I387&amp;IF(J387="",""," "&amp;J387)&amp;" COMMENT '"&amp;K387&amp;IF(L387="",""," ["&amp;L387&amp;"]")&amp;"'"&amp;IF(E388=E387,",",");"))))</f>
        <v xml:space="preserve">       `touch_point_id` BIGINT UNSIGNED NOT NULL AUTO_INCREMENT COMMENT 'ID of the touch point record',</v>
      </c>
      <c r="O387" s="45" t="str">
        <f t="shared" ref="O387:O450" si="21">IF(OR(C387="NOSQL",M387="",M387="NA",M387="NACREATE",M387="NAPK"),"",IF(MID(M387,1,3)="Not","",IF(H387="PK",IF(M387="AuditedPK","       `rev` INT(11) NOT NULL, revtype TINYINT(4) DEFAULT NULL, ","       ")&amp;"PRIMARY KEY ("&amp;F387&amp;IF(M387="AuditedPK",", rev","")&amp;"))"&amp;IF(G387="Yes"," ROW_FORMAT=DYNAMIC","")&amp;" CHARSET UTF8;",IF(F387="","CREATE TABLE "&amp;"`"&amp;E387&amp;IF(M387="AuditedCREATE","_aud","")&amp;"` (","       `"&amp;F387&amp;"` "&amp;H387&amp;" "&amp;I387&amp;" COMMENT '"&amp;K387&amp;IF(L387="",""," ["&amp;L387&amp;"]")&amp;"'"&amp;IF(E388=E387,",",");")))))</f>
        <v/>
      </c>
      <c r="P387" s="45" t="str">
        <f t="shared" ref="P387:P450" si="22">IF(C387="NOSQL","",IF(M387="Audited","ALTER TABLE "&amp;E387&amp;"_aud MODIFY COLUMN "&amp;F387&amp;" "&amp;H387&amp;";",""))</f>
        <v/>
      </c>
    </row>
    <row r="388" spans="1:16" ht="16">
      <c r="A388" s="40"/>
      <c r="B388" s="66" t="str">
        <f>IF(OR(H388="",H388="PK"),"Catch All",LOOKUP(E388,'#2a_#2b_DROP_TABLE'!D:D,'#2a_#2b_DROP_TABLE'!A:A))</f>
        <v>hummingbird</v>
      </c>
      <c r="C388" s="40" t="s">
        <v>1541</v>
      </c>
      <c r="D388" s="40" t="s">
        <v>34</v>
      </c>
      <c r="E388" s="43" t="s">
        <v>227</v>
      </c>
      <c r="F388" s="43" t="s">
        <v>228</v>
      </c>
      <c r="G388" s="43"/>
      <c r="H388" s="42" t="str">
        <f>IF(D388="",IF(F388="","","PK"),LOOKUP(D388,DataTypes!A:A,DataTypes!B:B))</f>
        <v>VARCHAR(8)</v>
      </c>
      <c r="I388" s="43" t="s">
        <v>13</v>
      </c>
      <c r="J388" s="43"/>
      <c r="K388" s="43" t="s">
        <v>229</v>
      </c>
      <c r="L388" s="43" t="s">
        <v>936</v>
      </c>
      <c r="M388" s="44" t="str">
        <f>IF(C388="NOSQL","",LOOKUP(E388,'#2a_#2b_DROP_TABLE'!D:D,'#2a_#2b_DROP_TABLE'!G:G)&amp;IF(H388="PK","PK",IF(F388="","CREATE","")))</f>
        <v>NA</v>
      </c>
      <c r="N388" s="45" t="str">
        <f t="shared" si="20"/>
        <v xml:space="preserve">       `touch_id` VARCHAR(8) NOT NULL COMMENT 'ID of the touch point [Mnnnnn, where M is E-eMail, S-SMS, W-WhatsApp &amp; nnnnn is a running serial number]',</v>
      </c>
      <c r="O388" s="45" t="str">
        <f t="shared" si="21"/>
        <v/>
      </c>
      <c r="P388" s="45" t="str">
        <f t="shared" si="22"/>
        <v/>
      </c>
    </row>
    <row r="389" spans="1:16" ht="16">
      <c r="A389" s="40"/>
      <c r="B389" s="66" t="str">
        <f>IF(OR(H389="",H389="PK"),"Catch All",LOOKUP(E389,'#2a_#2b_DROP_TABLE'!D:D,'#2a_#2b_DROP_TABLE'!A:A))</f>
        <v>hummingbird</v>
      </c>
      <c r="C389" s="40" t="s">
        <v>1541</v>
      </c>
      <c r="D389" s="40" t="s">
        <v>295</v>
      </c>
      <c r="E389" s="43" t="s">
        <v>227</v>
      </c>
      <c r="F389" s="43" t="s">
        <v>507</v>
      </c>
      <c r="G389" s="43"/>
      <c r="H389" s="42" t="str">
        <f>IF(D389="",IF(F389="","","PK"),LOOKUP(D389,DataTypes!A:A,DataTypes!B:B))</f>
        <v>VARCHAR(64)</v>
      </c>
      <c r="I389" s="43" t="s">
        <v>35</v>
      </c>
      <c r="J389" s="43"/>
      <c r="K389" s="43" t="s">
        <v>619</v>
      </c>
      <c r="L389" s="43"/>
      <c r="M389" s="44" t="str">
        <f>IF(C389="NOSQL","",LOOKUP(E389,'#2a_#2b_DROP_TABLE'!D:D,'#2a_#2b_DROP_TABLE'!G:G)&amp;IF(H389="PK","PK",IF(F389="","CREATE","")))</f>
        <v>NA</v>
      </c>
      <c r="N389" s="45" t="str">
        <f t="shared" si="20"/>
        <v xml:space="preserve">       `enterprise_id` VARCHAR(64) NULL COMMENT 'ID of the enterprise',</v>
      </c>
      <c r="O389" s="45" t="str">
        <f t="shared" si="21"/>
        <v/>
      </c>
      <c r="P389" s="45" t="str">
        <f t="shared" si="22"/>
        <v/>
      </c>
    </row>
    <row r="390" spans="1:16" ht="16">
      <c r="A390" s="40"/>
      <c r="B390" s="66" t="str">
        <f>IF(OR(H390="",H390="PK"),"Catch All",LOOKUP(E390,'#2a_#2b_DROP_TABLE'!D:D,'#2a_#2b_DROP_TABLE'!A:A))</f>
        <v>hummingbird</v>
      </c>
      <c r="C390" s="40" t="s">
        <v>1541</v>
      </c>
      <c r="D390" s="40" t="s">
        <v>19</v>
      </c>
      <c r="E390" s="43" t="s">
        <v>227</v>
      </c>
      <c r="F390" s="43" t="s">
        <v>167</v>
      </c>
      <c r="G390" s="43"/>
      <c r="H390" s="42" t="str">
        <f>IF(D390="",IF(F390="","","PK"),LOOKUP(D390,DataTypes!A:A,DataTypes!B:B))</f>
        <v>VARCHAR(128)</v>
      </c>
      <c r="I390" s="43" t="s">
        <v>35</v>
      </c>
      <c r="J390" s="43"/>
      <c r="K390" s="43" t="s">
        <v>230</v>
      </c>
      <c r="L390" s="43"/>
      <c r="M390" s="44" t="str">
        <f>IF(C390="NOSQL","",LOOKUP(E390,'#2a_#2b_DROP_TABLE'!D:D,'#2a_#2b_DROP_TABLE'!G:G)&amp;IF(H390="PK","PK",IF(F390="","CREATE","")))</f>
        <v>NA</v>
      </c>
      <c r="N390" s="45" t="str">
        <f t="shared" si="20"/>
        <v xml:space="preserve">       `subject` VARCHAR(128) NULL COMMENT 'Subject of the touch point',</v>
      </c>
      <c r="O390" s="45" t="str">
        <f t="shared" si="21"/>
        <v/>
      </c>
      <c r="P390" s="45" t="str">
        <f t="shared" si="22"/>
        <v/>
      </c>
    </row>
    <row r="391" spans="1:16" ht="16">
      <c r="A391" s="40"/>
      <c r="B391" s="66" t="str">
        <f>IF(OR(H391="",H391="PK"),"Catch All",LOOKUP(E391,'#2a_#2b_DROP_TABLE'!D:D,'#2a_#2b_DROP_TABLE'!A:A))</f>
        <v>hummingbird</v>
      </c>
      <c r="C391" s="40" t="s">
        <v>1541</v>
      </c>
      <c r="D391" s="40" t="s">
        <v>49</v>
      </c>
      <c r="E391" s="43" t="s">
        <v>227</v>
      </c>
      <c r="F391" s="43" t="s">
        <v>231</v>
      </c>
      <c r="G391" s="43"/>
      <c r="H391" s="42" t="str">
        <f>IF(D391="",IF(F391="","","PK"),LOOKUP(D391,DataTypes!A:A,DataTypes!B:B))</f>
        <v>TEXT</v>
      </c>
      <c r="I391" s="43" t="s">
        <v>13</v>
      </c>
      <c r="J391" s="43"/>
      <c r="K391" s="43" t="s">
        <v>232</v>
      </c>
      <c r="L391" s="43"/>
      <c r="M391" s="44" t="str">
        <f>IF(C391="NOSQL","",LOOKUP(E391,'#2a_#2b_DROP_TABLE'!D:D,'#2a_#2b_DROP_TABLE'!G:G)&amp;IF(H391="PK","PK",IF(F391="","CREATE","")))</f>
        <v>NA</v>
      </c>
      <c r="N391" s="45" t="str">
        <f t="shared" si="20"/>
        <v xml:space="preserve">       `message_body` TEXT NOT NULL COMMENT 'Body of the message',</v>
      </c>
      <c r="O391" s="45" t="str">
        <f t="shared" si="21"/>
        <v/>
      </c>
      <c r="P391" s="45" t="str">
        <f t="shared" si="22"/>
        <v/>
      </c>
    </row>
    <row r="392" spans="1:16" ht="16">
      <c r="A392" s="40"/>
      <c r="B392" s="66" t="str">
        <f>IF(OR(H392="",H392="PK"),"Catch All",LOOKUP(E392,'#2a_#2b_DROP_TABLE'!D:D,'#2a_#2b_DROP_TABLE'!A:A))</f>
        <v>hummingbird</v>
      </c>
      <c r="C392" s="40" t="s">
        <v>1541</v>
      </c>
      <c r="D392" s="40" t="s">
        <v>33</v>
      </c>
      <c r="E392" s="43" t="s">
        <v>227</v>
      </c>
      <c r="F392" s="43" t="s">
        <v>233</v>
      </c>
      <c r="G392" s="43"/>
      <c r="H392" s="42" t="str">
        <f>IF(D392="",IF(F392="","","PK"),LOOKUP(D392,DataTypes!A:A,DataTypes!B:B))</f>
        <v>VARCHAR(256)</v>
      </c>
      <c r="I392" s="43" t="s">
        <v>35</v>
      </c>
      <c r="J392" s="43"/>
      <c r="K392" s="43" t="s">
        <v>234</v>
      </c>
      <c r="L392" s="43" t="s">
        <v>235</v>
      </c>
      <c r="M392" s="44" t="str">
        <f>IF(C392="NOSQL","",LOOKUP(E392,'#2a_#2b_DROP_TABLE'!D:D,'#2a_#2b_DROP_TABLE'!G:G)&amp;IF(H392="PK","PK",IF(F392="","CREATE","")))</f>
        <v>NA</v>
      </c>
      <c r="N392" s="45" t="str">
        <f t="shared" si="20"/>
        <v xml:space="preserve">       `reference_data` VARCHAR(256) NULL COMMENT 'Reference data [Template ID from VLT etc.]',</v>
      </c>
      <c r="O392" s="45" t="str">
        <f t="shared" si="21"/>
        <v/>
      </c>
      <c r="P392" s="45" t="str">
        <f t="shared" si="22"/>
        <v/>
      </c>
    </row>
    <row r="393" spans="1:16" ht="16">
      <c r="A393" s="40"/>
      <c r="B393" s="66" t="str">
        <f>IF(OR(H393="",H393="PK"),"Catch All",LOOKUP(E393,'#2a_#2b_DROP_TABLE'!D:D,'#2a_#2b_DROP_TABLE'!A:A))</f>
        <v>Catch All</v>
      </c>
      <c r="C393" s="40" t="s">
        <v>1541</v>
      </c>
      <c r="D393" s="40"/>
      <c r="E393" s="46" t="s">
        <v>227</v>
      </c>
      <c r="F393" s="46" t="s">
        <v>934</v>
      </c>
      <c r="G393" s="46"/>
      <c r="H393" s="42" t="str">
        <f>IF(D393="",IF(F393="","","PK"),LOOKUP(D393,DataTypes!A:A,DataTypes!B:B))</f>
        <v>PK</v>
      </c>
      <c r="I393" s="43"/>
      <c r="J393" s="43"/>
      <c r="K393" s="43"/>
      <c r="L393" s="43"/>
      <c r="M393" s="44" t="str">
        <f>IF(C393="NOSQL","",LOOKUP(E393,'#2a_#2b_DROP_TABLE'!D:D,'#2a_#2b_DROP_TABLE'!G:G)&amp;IF(H393="PK","PK",IF(F393="","CREATE","")))</f>
        <v>NAPK</v>
      </c>
      <c r="N393" s="45" t="str">
        <f t="shared" si="20"/>
        <v xml:space="preserve">       PRIMARY KEY (touch_point_id)) CHARSET UTF8;</v>
      </c>
      <c r="O393" s="45" t="str">
        <f t="shared" si="21"/>
        <v/>
      </c>
      <c r="P393" s="45" t="str">
        <f t="shared" si="22"/>
        <v/>
      </c>
    </row>
    <row r="394" spans="1:16" ht="16">
      <c r="A394" s="40"/>
      <c r="B394" s="66" t="str">
        <f>IF(OR(H394="",H394="PK"),"Catch All",LOOKUP(E394,'#2a_#2b_DROP_TABLE'!D:D,'#2a_#2b_DROP_TABLE'!A:A))</f>
        <v>hummingbird</v>
      </c>
      <c r="C394" s="40" t="s">
        <v>311</v>
      </c>
      <c r="D394" s="40" t="s">
        <v>270</v>
      </c>
      <c r="E394" s="47" t="s">
        <v>508</v>
      </c>
      <c r="F394" s="47" t="s">
        <v>394</v>
      </c>
      <c r="G394" s="47"/>
      <c r="H394" s="42" t="str">
        <f>IF(D394="",IF(F394="","","PK"),LOOKUP(D394,DataTypes!A:A,DataTypes!B:B))</f>
        <v xml:space="preserve"> </v>
      </c>
      <c r="I394" s="43"/>
      <c r="J394" s="43"/>
      <c r="K394" s="43" t="s">
        <v>509</v>
      </c>
      <c r="L394" s="43"/>
      <c r="M394" s="44" t="str">
        <f>IF(C394="NOSQL","",LOOKUP(E394,'#2a_#2b_DROP_TABLE'!D:D,'#2a_#2b_DROP_TABLE'!G:G)&amp;IF(H394="PK","PK",IF(F394="","CREATE","")))</f>
        <v/>
      </c>
      <c r="N394" s="45" t="str">
        <f t="shared" si="20"/>
        <v/>
      </c>
      <c r="O394" s="45" t="str">
        <f t="shared" si="21"/>
        <v/>
      </c>
      <c r="P394" s="45" t="str">
        <f t="shared" si="22"/>
        <v/>
      </c>
    </row>
    <row r="395" spans="1:16" ht="16">
      <c r="A395" s="40"/>
      <c r="B395" s="66" t="str">
        <f>IF(OR(H395="",H395="PK"),"Catch All",LOOKUP(E395,'#2a_#2b_DROP_TABLE'!D:D,'#2a_#2b_DROP_TABLE'!A:A))</f>
        <v>hummingbird</v>
      </c>
      <c r="C395" s="40" t="s">
        <v>311</v>
      </c>
      <c r="D395" s="40" t="s">
        <v>270</v>
      </c>
      <c r="E395" s="48" t="s">
        <v>508</v>
      </c>
      <c r="F395" s="48" t="s">
        <v>510</v>
      </c>
      <c r="G395" s="48"/>
      <c r="H395" s="42" t="str">
        <f>IF(D395="",IF(F395="","","PK"),LOOKUP(D395,DataTypes!A:A,DataTypes!B:B))</f>
        <v xml:space="preserve"> </v>
      </c>
      <c r="I395" s="43"/>
      <c r="J395" s="43"/>
      <c r="K395" s="43" t="s">
        <v>511</v>
      </c>
      <c r="L395" s="43"/>
      <c r="M395" s="44" t="str">
        <f>IF(C395="NOSQL","",LOOKUP(E395,'#2a_#2b_DROP_TABLE'!D:D,'#2a_#2b_DROP_TABLE'!G:G)&amp;IF(H395="PK","PK",IF(F395="","CREATE","")))</f>
        <v/>
      </c>
      <c r="N395" s="45" t="str">
        <f t="shared" si="20"/>
        <v/>
      </c>
      <c r="O395" s="45" t="str">
        <f t="shared" si="21"/>
        <v/>
      </c>
      <c r="P395" s="45" t="str">
        <f t="shared" si="22"/>
        <v/>
      </c>
    </row>
    <row r="396" spans="1:16" ht="16">
      <c r="A396" s="40"/>
      <c r="B396" s="66" t="str">
        <f>IF(OR(H396="",H396="PK"),"Catch All",LOOKUP(E396,'#2a_#2b_DROP_TABLE'!D:D,'#2a_#2b_DROP_TABLE'!A:A))</f>
        <v>hummingbird</v>
      </c>
      <c r="C396" s="40" t="s">
        <v>311</v>
      </c>
      <c r="D396" s="40" t="s">
        <v>270</v>
      </c>
      <c r="E396" s="48" t="s">
        <v>508</v>
      </c>
      <c r="F396" s="48" t="s">
        <v>341</v>
      </c>
      <c r="G396" s="48"/>
      <c r="H396" s="42" t="str">
        <f>IF(D396="",IF(F396="","","PK"),LOOKUP(D396,DataTypes!A:A,DataTypes!B:B))</f>
        <v xml:space="preserve"> </v>
      </c>
      <c r="I396" s="43"/>
      <c r="J396" s="43"/>
      <c r="K396" s="43" t="s">
        <v>512</v>
      </c>
      <c r="L396" s="43"/>
      <c r="M396" s="44" t="str">
        <f>IF(C396="NOSQL","",LOOKUP(E396,'#2a_#2b_DROP_TABLE'!D:D,'#2a_#2b_DROP_TABLE'!G:G)&amp;IF(H396="PK","PK",IF(F396="","CREATE","")))</f>
        <v/>
      </c>
      <c r="N396" s="45" t="str">
        <f t="shared" si="20"/>
        <v/>
      </c>
      <c r="O396" s="45" t="str">
        <f t="shared" si="21"/>
        <v/>
      </c>
      <c r="P396" s="45" t="str">
        <f t="shared" si="22"/>
        <v/>
      </c>
    </row>
    <row r="397" spans="1:16" ht="16">
      <c r="A397" s="40"/>
      <c r="B397" s="66" t="str">
        <f>IF(OR(H397="",H397="PK"),"Catch All",LOOKUP(E397,'#2a_#2b_DROP_TABLE'!D:D,'#2a_#2b_DROP_TABLE'!A:A))</f>
        <v>hummingbird</v>
      </c>
      <c r="C397" s="40" t="s">
        <v>311</v>
      </c>
      <c r="D397" s="40" t="s">
        <v>270</v>
      </c>
      <c r="E397" s="48" t="s">
        <v>508</v>
      </c>
      <c r="F397" s="48" t="s">
        <v>513</v>
      </c>
      <c r="G397" s="48"/>
      <c r="H397" s="42" t="str">
        <f>IF(D397="",IF(F397="","","PK"),LOOKUP(D397,DataTypes!A:A,DataTypes!B:B))</f>
        <v xml:space="preserve"> </v>
      </c>
      <c r="I397" s="43"/>
      <c r="J397" s="43"/>
      <c r="K397" s="43" t="s">
        <v>514</v>
      </c>
      <c r="L397" s="43"/>
      <c r="M397" s="44" t="str">
        <f>IF(C397="NOSQL","",LOOKUP(E397,'#2a_#2b_DROP_TABLE'!D:D,'#2a_#2b_DROP_TABLE'!G:G)&amp;IF(H397="PK","PK",IF(F397="","CREATE","")))</f>
        <v/>
      </c>
      <c r="N397" s="45" t="str">
        <f t="shared" si="20"/>
        <v/>
      </c>
      <c r="O397" s="45" t="str">
        <f t="shared" si="21"/>
        <v/>
      </c>
      <c r="P397" s="45" t="str">
        <f t="shared" si="22"/>
        <v/>
      </c>
    </row>
    <row r="398" spans="1:16" ht="16">
      <c r="A398" s="40"/>
      <c r="B398" s="66" t="str">
        <f>IF(OR(H398="",H398="PK"),"Catch All",LOOKUP(E398,'#2a_#2b_DROP_TABLE'!D:D,'#2a_#2b_DROP_TABLE'!A:A))</f>
        <v>hummingbird</v>
      </c>
      <c r="C398" s="40" t="s">
        <v>311</v>
      </c>
      <c r="D398" s="40" t="s">
        <v>270</v>
      </c>
      <c r="E398" s="48" t="s">
        <v>508</v>
      </c>
      <c r="F398" s="48" t="s">
        <v>113</v>
      </c>
      <c r="G398" s="48"/>
      <c r="H398" s="42" t="str">
        <f>IF(D398="",IF(F398="","","PK"),LOOKUP(D398,DataTypes!A:A,DataTypes!B:B))</f>
        <v xml:space="preserve"> </v>
      </c>
      <c r="I398" s="43"/>
      <c r="J398" s="43"/>
      <c r="K398" s="43" t="s">
        <v>515</v>
      </c>
      <c r="L398" s="43"/>
      <c r="M398" s="44" t="str">
        <f>IF(C398="NOSQL","",LOOKUP(E398,'#2a_#2b_DROP_TABLE'!D:D,'#2a_#2b_DROP_TABLE'!G:G)&amp;IF(H398="PK","PK",IF(F398="","CREATE","")))</f>
        <v/>
      </c>
      <c r="N398" s="45" t="str">
        <f t="shared" si="20"/>
        <v/>
      </c>
      <c r="O398" s="45" t="str">
        <f t="shared" si="21"/>
        <v/>
      </c>
      <c r="P398" s="45" t="str">
        <f t="shared" si="22"/>
        <v/>
      </c>
    </row>
    <row r="399" spans="1:16" ht="16">
      <c r="A399" s="40"/>
      <c r="B399" s="66" t="str">
        <f>IF(OR(H399="",H399="PK"),"Catch All",LOOKUP(E399,'#2a_#2b_DROP_TABLE'!D:D,'#2a_#2b_DROP_TABLE'!A:A))</f>
        <v>hummingbird</v>
      </c>
      <c r="C399" s="40" t="s">
        <v>311</v>
      </c>
      <c r="D399" s="40" t="s">
        <v>270</v>
      </c>
      <c r="E399" s="48" t="s">
        <v>508</v>
      </c>
      <c r="F399" s="48" t="s">
        <v>516</v>
      </c>
      <c r="G399" s="48"/>
      <c r="H399" s="42" t="str">
        <f>IF(D399="",IF(F399="","","PK"),LOOKUP(D399,DataTypes!A:A,DataTypes!B:B))</f>
        <v xml:space="preserve"> </v>
      </c>
      <c r="I399" s="43"/>
      <c r="J399" s="43"/>
      <c r="K399" s="43" t="s">
        <v>517</v>
      </c>
      <c r="L399" s="43"/>
      <c r="M399" s="44" t="str">
        <f>IF(C399="NOSQL","",LOOKUP(E399,'#2a_#2b_DROP_TABLE'!D:D,'#2a_#2b_DROP_TABLE'!G:G)&amp;IF(H399="PK","PK",IF(F399="","CREATE","")))</f>
        <v/>
      </c>
      <c r="N399" s="45" t="str">
        <f t="shared" si="20"/>
        <v/>
      </c>
      <c r="O399" s="45" t="str">
        <f t="shared" si="21"/>
        <v/>
      </c>
      <c r="P399" s="45" t="str">
        <f t="shared" si="22"/>
        <v/>
      </c>
    </row>
    <row r="400" spans="1:16" ht="16">
      <c r="A400" s="40"/>
      <c r="B400" s="66" t="str">
        <f>IF(OR(H400="",H400="PK"),"Catch All",LOOKUP(E400,'#2a_#2b_DROP_TABLE'!D:D,'#2a_#2b_DROP_TABLE'!A:A))</f>
        <v>hummingbird</v>
      </c>
      <c r="C400" s="40" t="s">
        <v>311</v>
      </c>
      <c r="D400" s="40" t="s">
        <v>270</v>
      </c>
      <c r="E400" s="48" t="s">
        <v>508</v>
      </c>
      <c r="F400" s="48" t="s">
        <v>518</v>
      </c>
      <c r="G400" s="48"/>
      <c r="H400" s="42" t="str">
        <f>IF(D400="",IF(F400="","","PK"),LOOKUP(D400,DataTypes!A:A,DataTypes!B:B))</f>
        <v xml:space="preserve"> </v>
      </c>
      <c r="I400" s="43"/>
      <c r="J400" s="43"/>
      <c r="K400" s="43" t="s">
        <v>519</v>
      </c>
      <c r="L400" s="43"/>
      <c r="M400" s="44" t="str">
        <f>IF(C400="NOSQL","",LOOKUP(E400,'#2a_#2b_DROP_TABLE'!D:D,'#2a_#2b_DROP_TABLE'!G:G)&amp;IF(H400="PK","PK",IF(F400="","CREATE","")))</f>
        <v/>
      </c>
      <c r="N400" s="45" t="str">
        <f t="shared" si="20"/>
        <v/>
      </c>
      <c r="O400" s="45" t="str">
        <f t="shared" si="21"/>
        <v/>
      </c>
      <c r="P400" s="45" t="str">
        <f t="shared" si="22"/>
        <v/>
      </c>
    </row>
    <row r="401" spans="1:16" ht="16">
      <c r="A401" s="40"/>
      <c r="B401" s="66" t="str">
        <f>IF(OR(H401="",H401="PK"),"Catch All",LOOKUP(E401,'#2a_#2b_DROP_TABLE'!D:D,'#2a_#2b_DROP_TABLE'!A:A))</f>
        <v>avoid</v>
      </c>
      <c r="C401" s="40" t="s">
        <v>311</v>
      </c>
      <c r="D401" s="40" t="s">
        <v>270</v>
      </c>
      <c r="E401" s="47" t="s">
        <v>494</v>
      </c>
      <c r="F401" s="47" t="s">
        <v>236</v>
      </c>
      <c r="G401" s="47"/>
      <c r="H401" s="42" t="str">
        <f>IF(D401="",IF(F401="","","PK"),LOOKUP(D401,DataTypes!A:A,DataTypes!B:B))</f>
        <v xml:space="preserve"> </v>
      </c>
      <c r="I401" s="43"/>
      <c r="J401" s="43"/>
      <c r="K401" s="43" t="s">
        <v>495</v>
      </c>
      <c r="L401" s="43"/>
      <c r="M401" s="44" t="str">
        <f>IF(C401="NOSQL","",LOOKUP(E401,'#2a_#2b_DROP_TABLE'!D:D,'#2a_#2b_DROP_TABLE'!G:G)&amp;IF(H401="PK","PK",IF(F401="","CREATE","")))</f>
        <v/>
      </c>
      <c r="N401" s="45" t="str">
        <f t="shared" si="20"/>
        <v/>
      </c>
      <c r="O401" s="45" t="str">
        <f t="shared" si="21"/>
        <v/>
      </c>
      <c r="P401" s="45" t="str">
        <f t="shared" si="22"/>
        <v/>
      </c>
    </row>
    <row r="402" spans="1:16" ht="16">
      <c r="A402" s="40"/>
      <c r="B402" s="66" t="str">
        <f>IF(OR(H402="",H402="PK"),"Catch All",LOOKUP(E402,'#2a_#2b_DROP_TABLE'!D:D,'#2a_#2b_DROP_TABLE'!A:A))</f>
        <v>avoid</v>
      </c>
      <c r="C402" s="40" t="s">
        <v>311</v>
      </c>
      <c r="D402" s="40" t="s">
        <v>270</v>
      </c>
      <c r="E402" s="48" t="s">
        <v>494</v>
      </c>
      <c r="F402" s="48" t="s">
        <v>496</v>
      </c>
      <c r="G402" s="48"/>
      <c r="H402" s="42" t="str">
        <f>IF(D402="",IF(F402="","","PK"),LOOKUP(D402,DataTypes!A:A,DataTypes!B:B))</f>
        <v xml:space="preserve"> </v>
      </c>
      <c r="I402" s="43"/>
      <c r="J402" s="43"/>
      <c r="K402" s="43" t="s">
        <v>497</v>
      </c>
      <c r="L402" s="43" t="s">
        <v>216</v>
      </c>
      <c r="M402" s="44" t="str">
        <f>IF(C402="NOSQL","",LOOKUP(E402,'#2a_#2b_DROP_TABLE'!D:D,'#2a_#2b_DROP_TABLE'!G:G)&amp;IF(H402="PK","PK",IF(F402="","CREATE","")))</f>
        <v/>
      </c>
      <c r="N402" s="45" t="str">
        <f t="shared" si="20"/>
        <v/>
      </c>
      <c r="O402" s="45" t="str">
        <f t="shared" si="21"/>
        <v/>
      </c>
      <c r="P402" s="45" t="str">
        <f t="shared" si="22"/>
        <v/>
      </c>
    </row>
    <row r="403" spans="1:16" ht="16">
      <c r="A403" s="40"/>
      <c r="B403" s="66" t="str">
        <f>IF(OR(H403="",H403="PK"),"Catch All",LOOKUP(E403,'#2a_#2b_DROP_TABLE'!D:D,'#2a_#2b_DROP_TABLE'!A:A))</f>
        <v>avoid</v>
      </c>
      <c r="C403" s="40" t="s">
        <v>311</v>
      </c>
      <c r="D403" s="40" t="s">
        <v>270</v>
      </c>
      <c r="E403" s="48" t="s">
        <v>494</v>
      </c>
      <c r="F403" s="48" t="s">
        <v>212</v>
      </c>
      <c r="G403" s="48"/>
      <c r="H403" s="42" t="str">
        <f>IF(D403="",IF(F403="","","PK"),LOOKUP(D403,DataTypes!A:A,DataTypes!B:B))</f>
        <v xml:space="preserve"> </v>
      </c>
      <c r="I403" s="43"/>
      <c r="J403" s="43"/>
      <c r="K403" s="43" t="s">
        <v>498</v>
      </c>
      <c r="L403" s="43"/>
      <c r="M403" s="44" t="str">
        <f>IF(C403="NOSQL","",LOOKUP(E403,'#2a_#2b_DROP_TABLE'!D:D,'#2a_#2b_DROP_TABLE'!G:G)&amp;IF(H403="PK","PK",IF(F403="","CREATE","")))</f>
        <v/>
      </c>
      <c r="N403" s="45" t="str">
        <f t="shared" si="20"/>
        <v/>
      </c>
      <c r="O403" s="45" t="str">
        <f t="shared" si="21"/>
        <v/>
      </c>
      <c r="P403" s="45" t="str">
        <f t="shared" si="22"/>
        <v/>
      </c>
    </row>
    <row r="404" spans="1:16" ht="16">
      <c r="A404" s="40"/>
      <c r="B404" s="66" t="str">
        <f>IF(OR(H404="",H404="PK"),"Catch All",LOOKUP(E404,'#2a_#2b_DROP_TABLE'!D:D,'#2a_#2b_DROP_TABLE'!A:A))</f>
        <v>Catch All</v>
      </c>
      <c r="C404" s="40" t="s">
        <v>1541</v>
      </c>
      <c r="D404" s="40"/>
      <c r="E404" s="41" t="s">
        <v>520</v>
      </c>
      <c r="F404" s="41"/>
      <c r="G404" s="41"/>
      <c r="H404" s="42" t="str">
        <f>IF(D404="",IF(F404="","","PK"),LOOKUP(D404,DataTypes!A:A,DataTypes!B:B))</f>
        <v/>
      </c>
      <c r="I404" s="43"/>
      <c r="J404" s="43"/>
      <c r="K404" s="43"/>
      <c r="L404" s="43"/>
      <c r="M404" s="44" t="str">
        <f>IF(C404="NOSQL","",LOOKUP(E404,'#2a_#2b_DROP_TABLE'!D:D,'#2a_#2b_DROP_TABLE'!G:G)&amp;IF(H404="PK","PK",IF(F404="","CREATE","")))</f>
        <v>NACREATE</v>
      </c>
      <c r="N404" s="45" t="str">
        <f t="shared" si="20"/>
        <v>CREATE TABLE `bean_bag_consumers` (</v>
      </c>
      <c r="O404" s="45" t="str">
        <f t="shared" si="21"/>
        <v/>
      </c>
      <c r="P404" s="45" t="str">
        <f t="shared" si="22"/>
        <v/>
      </c>
    </row>
    <row r="405" spans="1:16" ht="16">
      <c r="A405" s="40"/>
      <c r="B405" s="66" t="str">
        <f>IF(OR(H405="",H405="PK"),"Catch All",LOOKUP(E405,'#2a_#2b_DROP_TABLE'!D:D,'#2a_#2b_DROP_TABLE'!A:A))</f>
        <v>avoid</v>
      </c>
      <c r="C405" s="40" t="s">
        <v>1541</v>
      </c>
      <c r="D405" s="40" t="s">
        <v>295</v>
      </c>
      <c r="E405" s="41" t="s">
        <v>520</v>
      </c>
      <c r="F405" s="41" t="s">
        <v>521</v>
      </c>
      <c r="G405" s="41"/>
      <c r="H405" s="42" t="str">
        <f>IF(D405="",IF(F405="","","PK"),LOOKUP(D405,DataTypes!A:A,DataTypes!B:B))</f>
        <v>VARCHAR(64)</v>
      </c>
      <c r="I405" s="43" t="s">
        <v>340</v>
      </c>
      <c r="J405" s="43"/>
      <c r="K405" s="43" t="s">
        <v>522</v>
      </c>
      <c r="L405" s="43" t="s">
        <v>523</v>
      </c>
      <c r="M405" s="44" t="str">
        <f>IF(C405="NOSQL","",LOOKUP(E405,'#2a_#2b_DROP_TABLE'!D:D,'#2a_#2b_DROP_TABLE'!G:G)&amp;IF(H405="PK","PK",IF(F405="","CREATE","")))</f>
        <v>NA</v>
      </c>
      <c r="N405" s="45" t="str">
        <f t="shared" si="20"/>
        <v xml:space="preserve">       `consumer_id` VARCHAR(64) DEFAULT UUID() COMMENT 'ID of the consumer [Enterprise ID when used in DSaaS.ai]',</v>
      </c>
      <c r="O405" s="45" t="str">
        <f t="shared" si="21"/>
        <v/>
      </c>
      <c r="P405" s="45" t="str">
        <f t="shared" si="22"/>
        <v/>
      </c>
    </row>
    <row r="406" spans="1:16" ht="16">
      <c r="A406" s="40"/>
      <c r="B406" s="66" t="str">
        <f>IF(OR(H406="",H406="PK"),"Catch All",LOOKUP(E406,'#2a_#2b_DROP_TABLE'!D:D,'#2a_#2b_DROP_TABLE'!A:A))</f>
        <v>avoid</v>
      </c>
      <c r="C406" s="40" t="s">
        <v>1541</v>
      </c>
      <c r="D406" s="40" t="s">
        <v>19</v>
      </c>
      <c r="E406" s="43" t="s">
        <v>520</v>
      </c>
      <c r="F406" s="43" t="s">
        <v>524</v>
      </c>
      <c r="G406" s="43"/>
      <c r="H406" s="42" t="str">
        <f>IF(D406="",IF(F406="","","PK"),LOOKUP(D406,DataTypes!A:A,DataTypes!B:B))</f>
        <v>VARCHAR(128)</v>
      </c>
      <c r="I406" s="43" t="s">
        <v>13</v>
      </c>
      <c r="J406" s="43"/>
      <c r="K406" s="43" t="s">
        <v>525</v>
      </c>
      <c r="L406" s="43"/>
      <c r="M406" s="44" t="str">
        <f>IF(C406="NOSQL","",LOOKUP(E406,'#2a_#2b_DROP_TABLE'!D:D,'#2a_#2b_DROP_TABLE'!G:G)&amp;IF(H406="PK","PK",IF(F406="","CREATE","")))</f>
        <v>NA</v>
      </c>
      <c r="N406" s="45" t="str">
        <f t="shared" si="20"/>
        <v xml:space="preserve">       `name` VARCHAR(128) NOT NULL COMMENT 'Name of the consumer',</v>
      </c>
      <c r="O406" s="45" t="str">
        <f t="shared" si="21"/>
        <v/>
      </c>
      <c r="P406" s="45" t="str">
        <f t="shared" si="22"/>
        <v/>
      </c>
    </row>
    <row r="407" spans="1:16" ht="16">
      <c r="A407" s="40"/>
      <c r="B407" s="66" t="str">
        <f>IF(OR(H407="",H407="PK"),"Catch All",LOOKUP(E407,'#2a_#2b_DROP_TABLE'!D:D,'#2a_#2b_DROP_TABLE'!A:A))</f>
        <v>avoid</v>
      </c>
      <c r="C407" s="40" t="s">
        <v>1541</v>
      </c>
      <c r="D407" s="40" t="s">
        <v>33</v>
      </c>
      <c r="E407" s="43" t="s">
        <v>520</v>
      </c>
      <c r="F407" s="43" t="s">
        <v>526</v>
      </c>
      <c r="G407" s="43"/>
      <c r="H407" s="42" t="str">
        <f>IF(D407="",IF(F407="","","PK"),LOOKUP(D407,DataTypes!A:A,DataTypes!B:B))</f>
        <v>VARCHAR(256)</v>
      </c>
      <c r="I407" s="43" t="s">
        <v>13</v>
      </c>
      <c r="J407" s="43"/>
      <c r="K407" s="43" t="s">
        <v>527</v>
      </c>
      <c r="L407" s="43"/>
      <c r="M407" s="44" t="str">
        <f>IF(C407="NOSQL","",LOOKUP(E407,'#2a_#2b_DROP_TABLE'!D:D,'#2a_#2b_DROP_TABLE'!G:G)&amp;IF(H407="PK","PK",IF(F407="","CREATE","")))</f>
        <v>NA</v>
      </c>
      <c r="N407" s="45" t="str">
        <f t="shared" si="20"/>
        <v xml:space="preserve">       `api_access_key` VARCHAR(256) NOT NULL COMMENT 'Access key of the consumer for API',</v>
      </c>
      <c r="O407" s="45" t="str">
        <f t="shared" si="21"/>
        <v/>
      </c>
      <c r="P407" s="45" t="str">
        <f t="shared" si="22"/>
        <v/>
      </c>
    </row>
    <row r="408" spans="1:16" ht="16">
      <c r="A408" s="40"/>
      <c r="B408" s="66" t="str">
        <f>IF(OR(H408="",H408="PK"),"Catch All",LOOKUP(E408,'#2a_#2b_DROP_TABLE'!D:D,'#2a_#2b_DROP_TABLE'!A:A))</f>
        <v>avoid</v>
      </c>
      <c r="C408" s="40" t="s">
        <v>1541</v>
      </c>
      <c r="D408" s="40" t="s">
        <v>31</v>
      </c>
      <c r="E408" s="43" t="s">
        <v>520</v>
      </c>
      <c r="F408" s="43" t="s">
        <v>528</v>
      </c>
      <c r="G408" s="43"/>
      <c r="H408" s="42" t="str">
        <f>IF(D408="",IF(F408="","","PK"),LOOKUP(D408,DataTypes!A:A,DataTypes!B:B))</f>
        <v>VARCHAR(1)</v>
      </c>
      <c r="I408" s="43" t="s">
        <v>13</v>
      </c>
      <c r="J408" s="43"/>
      <c r="K408" s="43" t="s">
        <v>529</v>
      </c>
      <c r="L408" s="43" t="s">
        <v>530</v>
      </c>
      <c r="M408" s="44" t="str">
        <f>IF(C408="NOSQL","",LOOKUP(E408,'#2a_#2b_DROP_TABLE'!D:D,'#2a_#2b_DROP_TABLE'!G:G)&amp;IF(H408="PK","PK",IF(F408="","CREATE","")))</f>
        <v>NA</v>
      </c>
      <c r="N408" s="45" t="str">
        <f t="shared" si="20"/>
        <v xml:space="preserve">       `mode` VARCHAR(1) NOT NULL COMMENT 'Mode of consumer operation [T-Test, L-Live]',</v>
      </c>
      <c r="O408" s="45" t="str">
        <f t="shared" si="21"/>
        <v/>
      </c>
      <c r="P408" s="45" t="str">
        <f t="shared" si="22"/>
        <v/>
      </c>
    </row>
    <row r="409" spans="1:16" ht="16">
      <c r="A409" s="40"/>
      <c r="B409" s="66" t="str">
        <f>IF(OR(H409="",H409="PK"),"Catch All",LOOKUP(E409,'#2a_#2b_DROP_TABLE'!D:D,'#2a_#2b_DROP_TABLE'!A:A))</f>
        <v>Catch All</v>
      </c>
      <c r="C409" s="40" t="s">
        <v>1541</v>
      </c>
      <c r="D409" s="40"/>
      <c r="E409" s="46" t="s">
        <v>520</v>
      </c>
      <c r="F409" s="46" t="s">
        <v>521</v>
      </c>
      <c r="G409" s="46"/>
      <c r="H409" s="42" t="str">
        <f>IF(D409="",IF(F409="","","PK"),LOOKUP(D409,DataTypes!A:A,DataTypes!B:B))</f>
        <v>PK</v>
      </c>
      <c r="I409" s="43"/>
      <c r="J409" s="43"/>
      <c r="K409" s="43"/>
      <c r="L409" s="43"/>
      <c r="M409" s="44" t="str">
        <f>IF(C409="NOSQL","",LOOKUP(E409,'#2a_#2b_DROP_TABLE'!D:D,'#2a_#2b_DROP_TABLE'!G:G)&amp;IF(H409="PK","PK",IF(F409="","CREATE","")))</f>
        <v>NAPK</v>
      </c>
      <c r="N409" s="45" t="str">
        <f t="shared" si="20"/>
        <v xml:space="preserve">       PRIMARY KEY (consumer_id)) CHARSET UTF8;</v>
      </c>
      <c r="O409" s="45" t="str">
        <f t="shared" si="21"/>
        <v/>
      </c>
      <c r="P409" s="45" t="str">
        <f t="shared" si="22"/>
        <v/>
      </c>
    </row>
    <row r="410" spans="1:16" ht="16">
      <c r="A410" s="40"/>
      <c r="B410" s="66" t="str">
        <f>IF(OR(H410="",H410="PK"),"Catch All",LOOKUP(E410,'#2a_#2b_DROP_TABLE'!D:D,'#2a_#2b_DROP_TABLE'!A:A))</f>
        <v>Catch All</v>
      </c>
      <c r="C410" s="40" t="s">
        <v>1541</v>
      </c>
      <c r="D410" s="40"/>
      <c r="E410" s="41" t="s">
        <v>531</v>
      </c>
      <c r="F410" s="41"/>
      <c r="G410" s="41"/>
      <c r="H410" s="42" t="str">
        <f>IF(D410="",IF(F410="","","PK"),LOOKUP(D410,DataTypes!A:A,DataTypes!B:B))</f>
        <v/>
      </c>
      <c r="I410" s="43"/>
      <c r="J410" s="43"/>
      <c r="K410" s="43"/>
      <c r="L410" s="43"/>
      <c r="M410" s="44" t="str">
        <f>IF(C410="NOSQL","",LOOKUP(E410,'#2a_#2b_DROP_TABLE'!D:D,'#2a_#2b_DROP_TABLE'!G:G)&amp;IF(H410="PK","PK",IF(F410="","CREATE","")))</f>
        <v>NACREATE</v>
      </c>
      <c r="N410" s="45" t="str">
        <f t="shared" si="20"/>
        <v>CREATE TABLE `bean_bag_job_boards` (</v>
      </c>
      <c r="O410" s="45" t="str">
        <f t="shared" si="21"/>
        <v/>
      </c>
      <c r="P410" s="45" t="str">
        <f t="shared" si="22"/>
        <v/>
      </c>
    </row>
    <row r="411" spans="1:16" ht="16">
      <c r="A411" s="40"/>
      <c r="B411" s="66" t="str">
        <f>IF(OR(H411="",H411="PK"),"Catch All",LOOKUP(E411,'#2a_#2b_DROP_TABLE'!D:D,'#2a_#2b_DROP_TABLE'!A:A))</f>
        <v>avoid</v>
      </c>
      <c r="C411" s="40" t="s">
        <v>1541</v>
      </c>
      <c r="D411" s="40" t="s">
        <v>150</v>
      </c>
      <c r="E411" s="41" t="s">
        <v>531</v>
      </c>
      <c r="F411" s="41" t="s">
        <v>532</v>
      </c>
      <c r="G411" s="41"/>
      <c r="H411" s="42" t="str">
        <f>IF(D411="",IF(F411="","","PK"),LOOKUP(D411,DataTypes!A:A,DataTypes!B:B))</f>
        <v>VARCHAR(32)</v>
      </c>
      <c r="I411" s="43" t="s">
        <v>13</v>
      </c>
      <c r="J411" s="43"/>
      <c r="K411" s="43" t="s">
        <v>533</v>
      </c>
      <c r="L411" s="43"/>
      <c r="M411" s="44" t="str">
        <f>IF(C411="NOSQL","",LOOKUP(E411,'#2a_#2b_DROP_TABLE'!D:D,'#2a_#2b_DROP_TABLE'!G:G)&amp;IF(H411="PK","PK",IF(F411="","CREATE","")))</f>
        <v>NA</v>
      </c>
      <c r="N411" s="45" t="str">
        <f t="shared" si="20"/>
        <v xml:space="preserve">       `job_board_id` VARCHAR(32) NOT NULL COMMENT 'ID for the job board',</v>
      </c>
      <c r="O411" s="45" t="str">
        <f t="shared" si="21"/>
        <v/>
      </c>
      <c r="P411" s="45" t="str">
        <f t="shared" si="22"/>
        <v/>
      </c>
    </row>
    <row r="412" spans="1:16" ht="16">
      <c r="A412" s="40"/>
      <c r="B412" s="66" t="str">
        <f>IF(OR(H412="",H412="PK"),"Catch All",LOOKUP(E412,'#2a_#2b_DROP_TABLE'!D:D,'#2a_#2b_DROP_TABLE'!A:A))</f>
        <v>avoid</v>
      </c>
      <c r="C412" s="40" t="s">
        <v>1541</v>
      </c>
      <c r="D412" s="40" t="s">
        <v>19</v>
      </c>
      <c r="E412" s="43" t="s">
        <v>531</v>
      </c>
      <c r="F412" s="43" t="s">
        <v>524</v>
      </c>
      <c r="G412" s="43"/>
      <c r="H412" s="42" t="str">
        <f>IF(D412="",IF(F412="","","PK"),LOOKUP(D412,DataTypes!A:A,DataTypes!B:B))</f>
        <v>VARCHAR(128)</v>
      </c>
      <c r="I412" s="43" t="s">
        <v>13</v>
      </c>
      <c r="J412" s="43"/>
      <c r="K412" s="43" t="s">
        <v>534</v>
      </c>
      <c r="L412" s="43"/>
      <c r="M412" s="44" t="str">
        <f>IF(C412="NOSQL","",LOOKUP(E412,'#2a_#2b_DROP_TABLE'!D:D,'#2a_#2b_DROP_TABLE'!G:G)&amp;IF(H412="PK","PK",IF(F412="","CREATE","")))</f>
        <v>NA</v>
      </c>
      <c r="N412" s="45" t="str">
        <f t="shared" si="20"/>
        <v xml:space="preserve">       `name` VARCHAR(128) NOT NULL COMMENT 'Name of the job board',</v>
      </c>
      <c r="O412" s="45" t="str">
        <f t="shared" si="21"/>
        <v/>
      </c>
      <c r="P412" s="45" t="str">
        <f t="shared" si="22"/>
        <v/>
      </c>
    </row>
    <row r="413" spans="1:16" ht="16">
      <c r="A413" s="40"/>
      <c r="B413" s="66" t="str">
        <f>IF(OR(H413="",H413="PK"),"Catch All",LOOKUP(E413,'#2a_#2b_DROP_TABLE'!D:D,'#2a_#2b_DROP_TABLE'!A:A))</f>
        <v>avoid</v>
      </c>
      <c r="C413" s="40" t="s">
        <v>1541</v>
      </c>
      <c r="D413" s="40" t="s">
        <v>31</v>
      </c>
      <c r="E413" s="43" t="s">
        <v>531</v>
      </c>
      <c r="F413" s="43" t="s">
        <v>535</v>
      </c>
      <c r="G413" s="43"/>
      <c r="H413" s="42" t="str">
        <f>IF(D413="",IF(F413="","","PK"),LOOKUP(D413,DataTypes!A:A,DataTypes!B:B))</f>
        <v>VARCHAR(1)</v>
      </c>
      <c r="I413" s="43" t="s">
        <v>13</v>
      </c>
      <c r="J413" s="43"/>
      <c r="K413" s="43" t="s">
        <v>536</v>
      </c>
      <c r="L413" s="43" t="s">
        <v>537</v>
      </c>
      <c r="M413" s="44" t="str">
        <f>IF(C413="NOSQL","",LOOKUP(E413,'#2a_#2b_DROP_TABLE'!D:D,'#2a_#2b_DROP_TABLE'!G:G)&amp;IF(H413="PK","PK",IF(F413="","CREATE","")))</f>
        <v>NA</v>
      </c>
      <c r="N413" s="45" t="str">
        <f t="shared" si="20"/>
        <v xml:space="preserve">       `board_type` VARCHAR(1) NOT NULL COMMENT 'Type of job board [X-XML, A-API]',</v>
      </c>
      <c r="O413" s="45" t="str">
        <f t="shared" si="21"/>
        <v/>
      </c>
      <c r="P413" s="45" t="str">
        <f t="shared" si="22"/>
        <v/>
      </c>
    </row>
    <row r="414" spans="1:16" ht="16">
      <c r="A414" s="40"/>
      <c r="B414" s="66" t="str">
        <f>IF(OR(H414="",H414="PK"),"Catch All",LOOKUP(E414,'#2a_#2b_DROP_TABLE'!D:D,'#2a_#2b_DROP_TABLE'!A:A))</f>
        <v>avoid</v>
      </c>
      <c r="C414" s="40" t="s">
        <v>1541</v>
      </c>
      <c r="D414" s="40" t="s">
        <v>40</v>
      </c>
      <c r="E414" s="43" t="s">
        <v>531</v>
      </c>
      <c r="F414" s="43" t="s">
        <v>82</v>
      </c>
      <c r="G414" s="43"/>
      <c r="H414" s="42" t="str">
        <f>IF(D414="",IF(F414="","","PK"),LOOKUP(D414,DataTypes!A:A,DataTypes!B:B))</f>
        <v>TIMESTAMP</v>
      </c>
      <c r="I414" s="43" t="s">
        <v>13</v>
      </c>
      <c r="J414" s="43"/>
      <c r="K414" s="43" t="s">
        <v>538</v>
      </c>
      <c r="L414" s="43"/>
      <c r="M414" s="44" t="str">
        <f>IF(C414="NOSQL","",LOOKUP(E414,'#2a_#2b_DROP_TABLE'!D:D,'#2a_#2b_DROP_TABLE'!G:G)&amp;IF(H414="PK","PK",IF(F414="","CREATE","")))</f>
        <v>NA</v>
      </c>
      <c r="N414" s="45" t="str">
        <f t="shared" si="20"/>
        <v xml:space="preserve">       `created_timestamp` TIMESTAMP NOT NULL COMMENT 'When was the job board created',</v>
      </c>
      <c r="O414" s="45" t="str">
        <f t="shared" si="21"/>
        <v/>
      </c>
      <c r="P414" s="45" t="str">
        <f t="shared" si="22"/>
        <v/>
      </c>
    </row>
    <row r="415" spans="1:16" ht="16">
      <c r="A415" s="40"/>
      <c r="B415" s="66" t="str">
        <f>IF(OR(H415="",H415="PK"),"Catch All",LOOKUP(E415,'#2a_#2b_DROP_TABLE'!D:D,'#2a_#2b_DROP_TABLE'!A:A))</f>
        <v>avoid</v>
      </c>
      <c r="C415" s="40" t="s">
        <v>1541</v>
      </c>
      <c r="D415" s="40" t="s">
        <v>40</v>
      </c>
      <c r="E415" s="43" t="s">
        <v>531</v>
      </c>
      <c r="F415" s="43" t="s">
        <v>86</v>
      </c>
      <c r="G415" s="43"/>
      <c r="H415" s="42" t="str">
        <f>IF(D415="",IF(F415="","","PK"),LOOKUP(D415,DataTypes!A:A,DataTypes!B:B))</f>
        <v>TIMESTAMP</v>
      </c>
      <c r="I415" s="43" t="s">
        <v>13</v>
      </c>
      <c r="J415" s="43"/>
      <c r="K415" s="43" t="s">
        <v>539</v>
      </c>
      <c r="L415" s="43"/>
      <c r="M415" s="44" t="str">
        <f>IF(C415="NOSQL","",LOOKUP(E415,'#2a_#2b_DROP_TABLE'!D:D,'#2a_#2b_DROP_TABLE'!G:G)&amp;IF(H415="PK","PK",IF(F415="","CREATE","")))</f>
        <v>NA</v>
      </c>
      <c r="N415" s="45" t="str">
        <f t="shared" si="20"/>
        <v xml:space="preserve">       `last_updated_timestamp` TIMESTAMP NOT NULL COMMENT 'When was the job board last updated',</v>
      </c>
      <c r="O415" s="45" t="str">
        <f t="shared" si="21"/>
        <v/>
      </c>
      <c r="P415" s="45" t="str">
        <f t="shared" si="22"/>
        <v/>
      </c>
    </row>
    <row r="416" spans="1:16" ht="16">
      <c r="A416" s="40"/>
      <c r="B416" s="66" t="str">
        <f>IF(OR(H416="",H416="PK"),"Catch All",LOOKUP(E416,'#2a_#2b_DROP_TABLE'!D:D,'#2a_#2b_DROP_TABLE'!A:A))</f>
        <v>Catch All</v>
      </c>
      <c r="C416" s="40" t="s">
        <v>1541</v>
      </c>
      <c r="D416" s="40"/>
      <c r="E416" s="46" t="s">
        <v>531</v>
      </c>
      <c r="F416" s="46" t="s">
        <v>532</v>
      </c>
      <c r="G416" s="46"/>
      <c r="H416" s="42" t="str">
        <f>IF(D416="",IF(F416="","","PK"),LOOKUP(D416,DataTypes!A:A,DataTypes!B:B))</f>
        <v>PK</v>
      </c>
      <c r="I416" s="43"/>
      <c r="J416" s="43"/>
      <c r="K416" s="43"/>
      <c r="L416" s="43"/>
      <c r="M416" s="44" t="str">
        <f>IF(C416="NOSQL","",LOOKUP(E416,'#2a_#2b_DROP_TABLE'!D:D,'#2a_#2b_DROP_TABLE'!G:G)&amp;IF(H416="PK","PK",IF(F416="","CREATE","")))</f>
        <v>NAPK</v>
      </c>
      <c r="N416" s="45" t="str">
        <f t="shared" si="20"/>
        <v xml:space="preserve">       PRIMARY KEY (job_board_id)) CHARSET UTF8;</v>
      </c>
      <c r="O416" s="45" t="str">
        <f t="shared" si="21"/>
        <v/>
      </c>
      <c r="P416" s="45" t="str">
        <f t="shared" si="22"/>
        <v/>
      </c>
    </row>
    <row r="417" spans="1:16" ht="16">
      <c r="A417" s="40"/>
      <c r="B417" s="66" t="str">
        <f>IF(OR(H417="",H417="PK"),"Catch All",LOOKUP(E417,'#2a_#2b_DROP_TABLE'!D:D,'#2a_#2b_DROP_TABLE'!A:A))</f>
        <v>Catch All</v>
      </c>
      <c r="C417" s="40" t="s">
        <v>1541</v>
      </c>
      <c r="D417" s="40"/>
      <c r="E417" s="41" t="s">
        <v>540</v>
      </c>
      <c r="F417" s="41"/>
      <c r="G417" s="41"/>
      <c r="H417" s="42" t="str">
        <f>IF(D417="",IF(F417="","","PK"),LOOKUP(D417,DataTypes!A:A,DataTypes!B:B))</f>
        <v/>
      </c>
      <c r="I417" s="43"/>
      <c r="J417" s="43"/>
      <c r="K417" s="43"/>
      <c r="L417" s="43"/>
      <c r="M417" s="44" t="str">
        <f>IF(C417="NOSQL","",LOOKUP(E417,'#2a_#2b_DROP_TABLE'!D:D,'#2a_#2b_DROP_TABLE'!G:G)&amp;IF(H417="PK","PK",IF(F417="","CREATE","")))</f>
        <v>NACREATE</v>
      </c>
      <c r="N417" s="45" t="str">
        <f t="shared" si="20"/>
        <v>CREATE TABLE `bean_bag_job_board_accesses` (</v>
      </c>
      <c r="O417" s="45" t="str">
        <f t="shared" si="21"/>
        <v/>
      </c>
      <c r="P417" s="45" t="str">
        <f t="shared" si="22"/>
        <v/>
      </c>
    </row>
    <row r="418" spans="1:16" ht="16">
      <c r="A418" s="40"/>
      <c r="B418" s="66" t="str">
        <f>IF(OR(H418="",H418="PK"),"Catch All",LOOKUP(E418,'#2a_#2b_DROP_TABLE'!D:D,'#2a_#2b_DROP_TABLE'!A:A))</f>
        <v>avoid</v>
      </c>
      <c r="C418" s="40" t="s">
        <v>1541</v>
      </c>
      <c r="D418" s="40" t="s">
        <v>12</v>
      </c>
      <c r="E418" s="41" t="s">
        <v>540</v>
      </c>
      <c r="F418" s="41" t="s">
        <v>191</v>
      </c>
      <c r="G418" s="41"/>
      <c r="H418" s="42" t="str">
        <f>IF(D418="",IF(F418="","","PK"),LOOKUP(D418,DataTypes!A:A,DataTypes!B:B))</f>
        <v>BIGINT UNSIGNED</v>
      </c>
      <c r="I418" s="43" t="s">
        <v>13</v>
      </c>
      <c r="J418" s="43" t="s">
        <v>14</v>
      </c>
      <c r="K418" s="43" t="s">
        <v>541</v>
      </c>
      <c r="L418" s="43"/>
      <c r="M418" s="44" t="str">
        <f>IF(C418="NOSQL","",LOOKUP(E418,'#2a_#2b_DROP_TABLE'!D:D,'#2a_#2b_DROP_TABLE'!G:G)&amp;IF(H418="PK","PK",IF(F418="","CREATE","")))</f>
        <v>NA</v>
      </c>
      <c r="N418" s="45" t="str">
        <f t="shared" si="20"/>
        <v xml:space="preserve">       `access_id` BIGINT UNSIGNED NOT NULL AUTO_INCREMENT COMMENT 'ID of the access',</v>
      </c>
      <c r="O418" s="45" t="str">
        <f t="shared" si="21"/>
        <v/>
      </c>
      <c r="P418" s="45" t="str">
        <f t="shared" si="22"/>
        <v/>
      </c>
    </row>
    <row r="419" spans="1:16" ht="16">
      <c r="A419" s="40"/>
      <c r="B419" s="66" t="str">
        <f>IF(OR(H419="",H419="PK"),"Catch All",LOOKUP(E419,'#2a_#2b_DROP_TABLE'!D:D,'#2a_#2b_DROP_TABLE'!A:A))</f>
        <v>avoid</v>
      </c>
      <c r="C419" s="40" t="s">
        <v>1541</v>
      </c>
      <c r="D419" s="40" t="s">
        <v>295</v>
      </c>
      <c r="E419" s="43" t="s">
        <v>540</v>
      </c>
      <c r="F419" s="43" t="s">
        <v>521</v>
      </c>
      <c r="G419" s="43"/>
      <c r="H419" s="42" t="str">
        <f>IF(D419="",IF(F419="","","PK"),LOOKUP(D419,DataTypes!A:A,DataTypes!B:B))</f>
        <v>VARCHAR(64)</v>
      </c>
      <c r="I419" s="43" t="s">
        <v>13</v>
      </c>
      <c r="J419" s="43"/>
      <c r="K419" s="43" t="s">
        <v>522</v>
      </c>
      <c r="L419" s="43"/>
      <c r="M419" s="44" t="str">
        <f>IF(C419="NOSQL","",LOOKUP(E419,'#2a_#2b_DROP_TABLE'!D:D,'#2a_#2b_DROP_TABLE'!G:G)&amp;IF(H419="PK","PK",IF(F419="","CREATE","")))</f>
        <v>NA</v>
      </c>
      <c r="N419" s="45" t="str">
        <f t="shared" si="20"/>
        <v xml:space="preserve">       `consumer_id` VARCHAR(64) NOT NULL COMMENT 'ID of the consumer',</v>
      </c>
      <c r="O419" s="45" t="str">
        <f t="shared" si="21"/>
        <v/>
      </c>
      <c r="P419" s="45" t="str">
        <f t="shared" si="22"/>
        <v/>
      </c>
    </row>
    <row r="420" spans="1:16" ht="16">
      <c r="A420" s="40"/>
      <c r="B420" s="66" t="str">
        <f>IF(OR(H420="",H420="PK"),"Catch All",LOOKUP(E420,'#2a_#2b_DROP_TABLE'!D:D,'#2a_#2b_DROP_TABLE'!A:A))</f>
        <v>avoid</v>
      </c>
      <c r="C420" s="40" t="s">
        <v>1541</v>
      </c>
      <c r="D420" s="40" t="s">
        <v>150</v>
      </c>
      <c r="E420" s="43" t="s">
        <v>540</v>
      </c>
      <c r="F420" s="43" t="s">
        <v>532</v>
      </c>
      <c r="G420" s="43"/>
      <c r="H420" s="42" t="str">
        <f>IF(D420="",IF(F420="","","PK"),LOOKUP(D420,DataTypes!A:A,DataTypes!B:B))</f>
        <v>VARCHAR(32)</v>
      </c>
      <c r="I420" s="43" t="s">
        <v>13</v>
      </c>
      <c r="J420" s="43"/>
      <c r="K420" s="43" t="s">
        <v>542</v>
      </c>
      <c r="L420" s="43"/>
      <c r="M420" s="44" t="str">
        <f>IF(C420="NOSQL","",LOOKUP(E420,'#2a_#2b_DROP_TABLE'!D:D,'#2a_#2b_DROP_TABLE'!G:G)&amp;IF(H420="PK","PK",IF(F420="","CREATE","")))</f>
        <v>NA</v>
      </c>
      <c r="N420" s="45" t="str">
        <f t="shared" si="20"/>
        <v xml:space="preserve">       `job_board_id` VARCHAR(32) NOT NULL COMMENT 'ID of the job board',</v>
      </c>
      <c r="O420" s="45" t="str">
        <f t="shared" si="21"/>
        <v/>
      </c>
      <c r="P420" s="45" t="str">
        <f t="shared" si="22"/>
        <v/>
      </c>
    </row>
    <row r="421" spans="1:16" ht="16">
      <c r="A421" s="40"/>
      <c r="B421" s="66" t="str">
        <f>IF(OR(H421="",H421="PK"),"Catch All",LOOKUP(E421,'#2a_#2b_DROP_TABLE'!D:D,'#2a_#2b_DROP_TABLE'!A:A))</f>
        <v>avoid</v>
      </c>
      <c r="C421" s="40" t="s">
        <v>1541</v>
      </c>
      <c r="D421" s="40" t="s">
        <v>19</v>
      </c>
      <c r="E421" s="43" t="s">
        <v>540</v>
      </c>
      <c r="F421" s="43" t="s">
        <v>543</v>
      </c>
      <c r="G421" s="43"/>
      <c r="H421" s="42" t="str">
        <f>IF(D421="",IF(F421="","","PK"),LOOKUP(D421,DataTypes!A:A,DataTypes!B:B))</f>
        <v>VARCHAR(128)</v>
      </c>
      <c r="I421" s="43" t="s">
        <v>35</v>
      </c>
      <c r="J421" s="43"/>
      <c r="K421" s="43" t="s">
        <v>544</v>
      </c>
      <c r="L421" s="43"/>
      <c r="M421" s="44" t="str">
        <f>IF(C421="NOSQL","",LOOKUP(E421,'#2a_#2b_DROP_TABLE'!D:D,'#2a_#2b_DROP_TABLE'!G:G)&amp;IF(H421="PK","PK",IF(F421="","CREATE","")))</f>
        <v>NA</v>
      </c>
      <c r="N421" s="45" t="str">
        <f t="shared" si="20"/>
        <v xml:space="preserve">       `user_name` VARCHAR(128) NULL COMMENT 'User name to login to job board',</v>
      </c>
      <c r="O421" s="45" t="str">
        <f t="shared" si="21"/>
        <v/>
      </c>
      <c r="P421" s="45" t="str">
        <f t="shared" si="22"/>
        <v/>
      </c>
    </row>
    <row r="422" spans="1:16" ht="16">
      <c r="A422" s="40"/>
      <c r="B422" s="66" t="str">
        <f>IF(OR(H422="",H422="PK"),"Catch All",LOOKUP(E422,'#2a_#2b_DROP_TABLE'!D:D,'#2a_#2b_DROP_TABLE'!A:A))</f>
        <v>avoid</v>
      </c>
      <c r="C422" s="40" t="s">
        <v>1541</v>
      </c>
      <c r="D422" s="40" t="s">
        <v>19</v>
      </c>
      <c r="E422" s="43" t="s">
        <v>540</v>
      </c>
      <c r="F422" s="43" t="s">
        <v>545</v>
      </c>
      <c r="G422" s="43"/>
      <c r="H422" s="42" t="str">
        <f>IF(D422="",IF(F422="","","PK"),LOOKUP(D422,DataTypes!A:A,DataTypes!B:B))</f>
        <v>VARCHAR(128)</v>
      </c>
      <c r="I422" s="43" t="s">
        <v>35</v>
      </c>
      <c r="J422" s="43"/>
      <c r="K422" s="43" t="s">
        <v>546</v>
      </c>
      <c r="L422" s="43"/>
      <c r="M422" s="44" t="str">
        <f>IF(C422="NOSQL","",LOOKUP(E422,'#2a_#2b_DROP_TABLE'!D:D,'#2a_#2b_DROP_TABLE'!G:G)&amp;IF(H422="PK","PK",IF(F422="","CREATE","")))</f>
        <v>NA</v>
      </c>
      <c r="N422" s="45" t="str">
        <f t="shared" si="20"/>
        <v xml:space="preserve">       `password` VARCHAR(128) NULL COMMENT 'Password for the job board',</v>
      </c>
      <c r="O422" s="45" t="str">
        <f t="shared" si="21"/>
        <v/>
      </c>
      <c r="P422" s="45" t="str">
        <f t="shared" si="22"/>
        <v/>
      </c>
    </row>
    <row r="423" spans="1:16" ht="16">
      <c r="A423" s="40"/>
      <c r="B423" s="66" t="str">
        <f>IF(OR(H423="",H423="PK"),"Catch All",LOOKUP(E423,'#2a_#2b_DROP_TABLE'!D:D,'#2a_#2b_DROP_TABLE'!A:A))</f>
        <v>avoid</v>
      </c>
      <c r="C423" s="40" t="s">
        <v>1541</v>
      </c>
      <c r="D423" s="40" t="s">
        <v>33</v>
      </c>
      <c r="E423" s="43" t="s">
        <v>540</v>
      </c>
      <c r="F423" s="43" t="s">
        <v>547</v>
      </c>
      <c r="G423" s="43"/>
      <c r="H423" s="42" t="str">
        <f>IF(D423="",IF(F423="","","PK"),LOOKUP(D423,DataTypes!A:A,DataTypes!B:B))</f>
        <v>VARCHAR(256)</v>
      </c>
      <c r="I423" s="43" t="s">
        <v>35</v>
      </c>
      <c r="J423" s="43"/>
      <c r="K423" s="43" t="s">
        <v>548</v>
      </c>
      <c r="L423" s="43"/>
      <c r="M423" s="44" t="str">
        <f>IF(C423="NOSQL","",LOOKUP(E423,'#2a_#2b_DROP_TABLE'!D:D,'#2a_#2b_DROP_TABLE'!G:G)&amp;IF(H423="PK","PK",IF(F423="","CREATE","")))</f>
        <v>NA</v>
      </c>
      <c r="N423" s="45" t="str">
        <f t="shared" si="20"/>
        <v xml:space="preserve">       `api_key` VARCHAR(256) NULL COMMENT 'API key for the job board',</v>
      </c>
      <c r="O423" s="45" t="str">
        <f t="shared" si="21"/>
        <v/>
      </c>
      <c r="P423" s="45" t="str">
        <f t="shared" si="22"/>
        <v/>
      </c>
    </row>
    <row r="424" spans="1:16" ht="16">
      <c r="A424" s="40"/>
      <c r="B424" s="66" t="str">
        <f>IF(OR(H424="",H424="PK"),"Catch All",LOOKUP(E424,'#2a_#2b_DROP_TABLE'!D:D,'#2a_#2b_DROP_TABLE'!A:A))</f>
        <v>avoid</v>
      </c>
      <c r="C424" s="40" t="s">
        <v>1541</v>
      </c>
      <c r="D424" s="40" t="s">
        <v>166</v>
      </c>
      <c r="E424" s="43" t="s">
        <v>540</v>
      </c>
      <c r="F424" s="43" t="s">
        <v>549</v>
      </c>
      <c r="G424" s="43"/>
      <c r="H424" s="42" t="str">
        <f>IF(D424="",IF(F424="","","PK"),LOOKUP(D424,DataTypes!A:A,DataTypes!B:B))</f>
        <v>INT UNSIGNED</v>
      </c>
      <c r="I424" s="43" t="s">
        <v>13</v>
      </c>
      <c r="J424" s="43"/>
      <c r="K424" s="43" t="s">
        <v>550</v>
      </c>
      <c r="L424" s="43"/>
      <c r="M424" s="44" t="str">
        <f>IF(C424="NOSQL","",LOOKUP(E424,'#2a_#2b_DROP_TABLE'!D:D,'#2a_#2b_DROP_TABLE'!G:G)&amp;IF(H424="PK","PK",IF(F424="","CREATE","")))</f>
        <v>NA</v>
      </c>
      <c r="N424" s="45" t="str">
        <f t="shared" si="20"/>
        <v xml:space="preserve">       `job_limit` INT UNSIGNED NOT NULL COMMENT 'Job limit for job board',</v>
      </c>
      <c r="O424" s="45" t="str">
        <f t="shared" si="21"/>
        <v/>
      </c>
      <c r="P424" s="45" t="str">
        <f t="shared" si="22"/>
        <v/>
      </c>
    </row>
    <row r="425" spans="1:16" ht="16">
      <c r="A425" s="40"/>
      <c r="B425" s="66" t="str">
        <f>IF(OR(H425="",H425="PK"),"Catch All",LOOKUP(E425,'#2a_#2b_DROP_TABLE'!D:D,'#2a_#2b_DROP_TABLE'!A:A))</f>
        <v>avoid</v>
      </c>
      <c r="C425" s="40" t="s">
        <v>1541</v>
      </c>
      <c r="D425" s="40" t="s">
        <v>33</v>
      </c>
      <c r="E425" s="43" t="s">
        <v>540</v>
      </c>
      <c r="F425" s="43" t="s">
        <v>551</v>
      </c>
      <c r="G425" s="43"/>
      <c r="H425" s="42" t="str">
        <f>IF(D425="",IF(F425="","","PK"),LOOKUP(D425,DataTypes!A:A,DataTypes!B:B))</f>
        <v>VARCHAR(256)</v>
      </c>
      <c r="I425" s="43" t="s">
        <v>35</v>
      </c>
      <c r="J425" s="43"/>
      <c r="K425" s="43" t="s">
        <v>552</v>
      </c>
      <c r="L425" s="43"/>
      <c r="M425" s="44" t="str">
        <f>IF(C425="NOSQL","",LOOKUP(E425,'#2a_#2b_DROP_TABLE'!D:D,'#2a_#2b_DROP_TABLE'!G:G)&amp;IF(H425="PK","PK",IF(F425="","CREATE","")))</f>
        <v>NA</v>
      </c>
      <c r="N425" s="45" t="str">
        <f t="shared" si="20"/>
        <v xml:space="preserve">       `miscellaneous_1` VARCHAR(256) NULL COMMENT 'Miscellaneous field for job board access',</v>
      </c>
      <c r="O425" s="45" t="str">
        <f t="shared" si="21"/>
        <v/>
      </c>
      <c r="P425" s="45" t="str">
        <f t="shared" si="22"/>
        <v/>
      </c>
    </row>
    <row r="426" spans="1:16" ht="16">
      <c r="A426" s="40"/>
      <c r="B426" s="66" t="str">
        <f>IF(OR(H426="",H426="PK"),"Catch All",LOOKUP(E426,'#2a_#2b_DROP_TABLE'!D:D,'#2a_#2b_DROP_TABLE'!A:A))</f>
        <v>avoid</v>
      </c>
      <c r="C426" s="40" t="s">
        <v>1541</v>
      </c>
      <c r="D426" s="40" t="s">
        <v>33</v>
      </c>
      <c r="E426" s="43" t="s">
        <v>540</v>
      </c>
      <c r="F426" s="43" t="s">
        <v>553</v>
      </c>
      <c r="G426" s="43"/>
      <c r="H426" s="42" t="str">
        <f>IF(D426="",IF(F426="","","PK"),LOOKUP(D426,DataTypes!A:A,DataTypes!B:B))</f>
        <v>VARCHAR(256)</v>
      </c>
      <c r="I426" s="43" t="s">
        <v>35</v>
      </c>
      <c r="J426" s="43"/>
      <c r="K426" s="43" t="s">
        <v>552</v>
      </c>
      <c r="L426" s="43"/>
      <c r="M426" s="44" t="str">
        <f>IF(C426="NOSQL","",LOOKUP(E426,'#2a_#2b_DROP_TABLE'!D:D,'#2a_#2b_DROP_TABLE'!G:G)&amp;IF(H426="PK","PK",IF(F426="","CREATE","")))</f>
        <v>NA</v>
      </c>
      <c r="N426" s="45" t="str">
        <f t="shared" si="20"/>
        <v xml:space="preserve">       `miscellaneous_2` VARCHAR(256) NULL COMMENT 'Miscellaneous field for job board access',</v>
      </c>
      <c r="O426" s="45" t="str">
        <f t="shared" si="21"/>
        <v/>
      </c>
      <c r="P426" s="45" t="str">
        <f t="shared" si="22"/>
        <v/>
      </c>
    </row>
    <row r="427" spans="1:16" ht="16">
      <c r="A427" s="40"/>
      <c r="B427" s="66" t="str">
        <f>IF(OR(H427="",H427="PK"),"Catch All",LOOKUP(E427,'#2a_#2b_DROP_TABLE'!D:D,'#2a_#2b_DROP_TABLE'!A:A))</f>
        <v>avoid</v>
      </c>
      <c r="C427" s="40" t="s">
        <v>1541</v>
      </c>
      <c r="D427" s="40" t="s">
        <v>33</v>
      </c>
      <c r="E427" s="43" t="s">
        <v>540</v>
      </c>
      <c r="F427" s="43" t="s">
        <v>554</v>
      </c>
      <c r="G427" s="43"/>
      <c r="H427" s="42" t="str">
        <f>IF(D427="",IF(F427="","","PK"),LOOKUP(D427,DataTypes!A:A,DataTypes!B:B))</f>
        <v>VARCHAR(256)</v>
      </c>
      <c r="I427" s="43" t="s">
        <v>35</v>
      </c>
      <c r="J427" s="43"/>
      <c r="K427" s="43" t="s">
        <v>552</v>
      </c>
      <c r="L427" s="43"/>
      <c r="M427" s="44" t="str">
        <f>IF(C427="NOSQL","",LOOKUP(E427,'#2a_#2b_DROP_TABLE'!D:D,'#2a_#2b_DROP_TABLE'!G:G)&amp;IF(H427="PK","PK",IF(F427="","CREATE","")))</f>
        <v>NA</v>
      </c>
      <c r="N427" s="45" t="str">
        <f t="shared" si="20"/>
        <v xml:space="preserve">       `miscellaneous_3` VARCHAR(256) NULL COMMENT 'Miscellaneous field for job board access',</v>
      </c>
      <c r="O427" s="45" t="str">
        <f t="shared" si="21"/>
        <v/>
      </c>
      <c r="P427" s="45" t="str">
        <f t="shared" si="22"/>
        <v/>
      </c>
    </row>
    <row r="428" spans="1:16" ht="16">
      <c r="A428" s="40"/>
      <c r="B428" s="66" t="str">
        <f>IF(OR(H428="",H428="PK"),"Catch All",LOOKUP(E428,'#2a_#2b_DROP_TABLE'!D:D,'#2a_#2b_DROP_TABLE'!A:A))</f>
        <v>avoid</v>
      </c>
      <c r="C428" s="40" t="s">
        <v>1541</v>
      </c>
      <c r="D428" s="40" t="s">
        <v>31</v>
      </c>
      <c r="E428" s="43" t="s">
        <v>540</v>
      </c>
      <c r="F428" s="43" t="s">
        <v>555</v>
      </c>
      <c r="G428" s="43"/>
      <c r="H428" s="42" t="str">
        <f>IF(D428="",IF(F428="","","PK"),LOOKUP(D428,DataTypes!A:A,DataTypes!B:B))</f>
        <v>VARCHAR(1)</v>
      </c>
      <c r="I428" s="43" t="s">
        <v>13</v>
      </c>
      <c r="J428" s="43"/>
      <c r="K428" s="43" t="s">
        <v>556</v>
      </c>
      <c r="L428" s="43" t="s">
        <v>557</v>
      </c>
      <c r="M428" s="44" t="str">
        <f>IF(C428="NOSQL","",LOOKUP(E428,'#2a_#2b_DROP_TABLE'!D:D,'#2a_#2b_DROP_TABLE'!G:G)&amp;IF(H428="PK","PK",IF(F428="","CREATE","")))</f>
        <v>NA</v>
      </c>
      <c r="N428" s="45" t="str">
        <f t="shared" si="20"/>
        <v xml:space="preserve">       `mode_of_operation` VARCHAR(1) NOT NULL COMMENT 'Mode of integration operation [R-Redirect, A-Apply]',</v>
      </c>
      <c r="O428" s="45" t="str">
        <f t="shared" si="21"/>
        <v/>
      </c>
      <c r="P428" s="45" t="str">
        <f t="shared" si="22"/>
        <v/>
      </c>
    </row>
    <row r="429" spans="1:16" ht="16">
      <c r="A429" s="40"/>
      <c r="B429" s="66" t="str">
        <f>IF(OR(H429="",H429="PK"),"Catch All",LOOKUP(E429,'#2a_#2b_DROP_TABLE'!D:D,'#2a_#2b_DROP_TABLE'!A:A))</f>
        <v>avoid</v>
      </c>
      <c r="C429" s="40" t="s">
        <v>1541</v>
      </c>
      <c r="D429" s="40" t="s">
        <v>31</v>
      </c>
      <c r="E429" s="43" t="s">
        <v>540</v>
      </c>
      <c r="F429" s="43" t="s">
        <v>558</v>
      </c>
      <c r="G429" s="43"/>
      <c r="H429" s="42" t="str">
        <f>IF(D429="",IF(F429="","","PK"),LOOKUP(D429,DataTypes!A:A,DataTypes!B:B))</f>
        <v>VARCHAR(1)</v>
      </c>
      <c r="I429" s="43" t="s">
        <v>13</v>
      </c>
      <c r="J429" s="43"/>
      <c r="K429" s="43" t="s">
        <v>559</v>
      </c>
      <c r="L429" s="43" t="s">
        <v>560</v>
      </c>
      <c r="M429" s="44" t="str">
        <f>IF(C429="NOSQL","",LOOKUP(E429,'#2a_#2b_DROP_TABLE'!D:D,'#2a_#2b_DROP_TABLE'!G:G)&amp;IF(H429="PK","PK",IF(F429="","CREATE","")))</f>
        <v>NA</v>
      </c>
      <c r="N429" s="45" t="str">
        <f t="shared" si="20"/>
        <v xml:space="preserve">       `default_s3_path` VARCHAR(1) NOT NULL COMMENT 'Whether default S3 path is consumed or not [&lt;blank&gt;/D-Default Path, C-Custom Path]',</v>
      </c>
      <c r="O429" s="45" t="str">
        <f t="shared" si="21"/>
        <v/>
      </c>
      <c r="P429" s="45" t="str">
        <f t="shared" si="22"/>
        <v/>
      </c>
    </row>
    <row r="430" spans="1:16" ht="16">
      <c r="A430" s="40"/>
      <c r="B430" s="66" t="str">
        <f>IF(OR(H430="",H430="PK"),"Catch All",LOOKUP(E430,'#2a_#2b_DROP_TABLE'!D:D,'#2a_#2b_DROP_TABLE'!A:A))</f>
        <v>avoid</v>
      </c>
      <c r="C430" s="40" t="s">
        <v>1541</v>
      </c>
      <c r="D430" s="40" t="s">
        <v>63</v>
      </c>
      <c r="E430" s="43" t="s">
        <v>540</v>
      </c>
      <c r="F430" s="43" t="s">
        <v>561</v>
      </c>
      <c r="G430" s="43"/>
      <c r="H430" s="42" t="str">
        <f>IF(D430="",IF(F430="","","PK"),LOOKUP(D430,DataTypes!A:A,DataTypes!B:B))</f>
        <v>VARCHAR(256)</v>
      </c>
      <c r="I430" s="43" t="s">
        <v>35</v>
      </c>
      <c r="J430" s="43"/>
      <c r="K430" s="43" t="s">
        <v>562</v>
      </c>
      <c r="L430" s="43" t="s">
        <v>563</v>
      </c>
      <c r="M430" s="44" t="str">
        <f>IF(C430="NOSQL","",LOOKUP(E430,'#2a_#2b_DROP_TABLE'!D:D,'#2a_#2b_DROP_TABLE'!G:G)&amp;IF(H430="PK","PK",IF(F430="","CREATE","")))</f>
        <v>NA</v>
      </c>
      <c r="N430" s="45" t="str">
        <f t="shared" si="20"/>
        <v xml:space="preserve">       `publish_path` VARCHAR(256) NULL COMMENT 'URL path of storage [XML files etc.]',</v>
      </c>
      <c r="O430" s="45" t="str">
        <f t="shared" si="21"/>
        <v/>
      </c>
      <c r="P430" s="45" t="str">
        <f t="shared" si="22"/>
        <v/>
      </c>
    </row>
    <row r="431" spans="1:16" ht="16">
      <c r="A431" s="40"/>
      <c r="B431" s="66" t="str">
        <f>IF(OR(H431="",H431="PK"),"Catch All",LOOKUP(E431,'#2a_#2b_DROP_TABLE'!D:D,'#2a_#2b_DROP_TABLE'!A:A))</f>
        <v>avoid</v>
      </c>
      <c r="C431" s="40" t="s">
        <v>1541</v>
      </c>
      <c r="D431" s="40" t="s">
        <v>31</v>
      </c>
      <c r="E431" s="43" t="s">
        <v>540</v>
      </c>
      <c r="F431" s="43" t="s">
        <v>93</v>
      </c>
      <c r="G431" s="43"/>
      <c r="H431" s="42" t="str">
        <f>IF(D431="",IF(F431="","","PK"),LOOKUP(D431,DataTypes!A:A,DataTypes!B:B))</f>
        <v>VARCHAR(1)</v>
      </c>
      <c r="I431" s="43" t="s">
        <v>13</v>
      </c>
      <c r="J431" s="43"/>
      <c r="K431" s="43" t="s">
        <v>564</v>
      </c>
      <c r="L431" s="43" t="s">
        <v>110</v>
      </c>
      <c r="M431" s="44" t="str">
        <f>IF(C431="NOSQL","",LOOKUP(E431,'#2a_#2b_DROP_TABLE'!D:D,'#2a_#2b_DROP_TABLE'!G:G)&amp;IF(H431="PK","PK",IF(F431="","CREATE","")))</f>
        <v>NA</v>
      </c>
      <c r="N431" s="45" t="str">
        <f t="shared" si="20"/>
        <v xml:space="preserve">       `status` VARCHAR(1) NOT NULL COMMENT 'Status of the access [A-Active, I-Inactive]',</v>
      </c>
      <c r="O431" s="45" t="str">
        <f t="shared" si="21"/>
        <v/>
      </c>
      <c r="P431" s="45" t="str">
        <f t="shared" si="22"/>
        <v/>
      </c>
    </row>
    <row r="432" spans="1:16" ht="16">
      <c r="A432" s="40"/>
      <c r="B432" s="66" t="str">
        <f>IF(OR(H432="",H432="PK"),"Catch All",LOOKUP(E432,'#2a_#2b_DROP_TABLE'!D:D,'#2a_#2b_DROP_TABLE'!A:A))</f>
        <v>Catch All</v>
      </c>
      <c r="C432" s="40" t="s">
        <v>1541</v>
      </c>
      <c r="D432" s="40"/>
      <c r="E432" s="46" t="s">
        <v>540</v>
      </c>
      <c r="F432" s="46" t="s">
        <v>191</v>
      </c>
      <c r="G432" s="46"/>
      <c r="H432" s="42" t="str">
        <f>IF(D432="",IF(F432="","","PK"),LOOKUP(D432,DataTypes!A:A,DataTypes!B:B))</f>
        <v>PK</v>
      </c>
      <c r="I432" s="43"/>
      <c r="J432" s="43"/>
      <c r="K432" s="43"/>
      <c r="L432" s="43"/>
      <c r="M432" s="44" t="str">
        <f>IF(C432="NOSQL","",LOOKUP(E432,'#2a_#2b_DROP_TABLE'!D:D,'#2a_#2b_DROP_TABLE'!G:G)&amp;IF(H432="PK","PK",IF(F432="","CREATE","")))</f>
        <v>NAPK</v>
      </c>
      <c r="N432" s="45" t="str">
        <f t="shared" si="20"/>
        <v xml:space="preserve">       PRIMARY KEY (access_id)) CHARSET UTF8;</v>
      </c>
      <c r="O432" s="45" t="str">
        <f t="shared" si="21"/>
        <v/>
      </c>
      <c r="P432" s="45" t="str">
        <f t="shared" si="22"/>
        <v/>
      </c>
    </row>
    <row r="433" spans="1:16" ht="16">
      <c r="A433" s="40"/>
      <c r="B433" s="66" t="str">
        <f>IF(OR(H433="",H433="PK"),"Catch All",LOOKUP(E433,'#2a_#2b_DROP_TABLE'!D:D,'#2a_#2b_DROP_TABLE'!A:A))</f>
        <v>Catch All</v>
      </c>
      <c r="C433" s="40" t="s">
        <v>1541</v>
      </c>
      <c r="D433" s="40"/>
      <c r="E433" s="41" t="s">
        <v>565</v>
      </c>
      <c r="F433" s="41"/>
      <c r="G433" s="41"/>
      <c r="H433" s="42" t="str">
        <f>IF(D433="",IF(F433="","","PK"),LOOKUP(D433,DataTypes!A:A,DataTypes!B:B))</f>
        <v/>
      </c>
      <c r="I433" s="43"/>
      <c r="J433" s="43"/>
      <c r="K433" s="43"/>
      <c r="L433" s="43"/>
      <c r="M433" s="44" t="str">
        <f>IF(C433="NOSQL","",LOOKUP(E433,'#2a_#2b_DROP_TABLE'!D:D,'#2a_#2b_DROP_TABLE'!G:G)&amp;IF(H433="PK","PK",IF(F433="","CREATE","")))</f>
        <v>NACREATE</v>
      </c>
      <c r="N433" s="45" t="str">
        <f t="shared" si="20"/>
        <v>CREATE TABLE `bean_bag_job_logs` (</v>
      </c>
      <c r="O433" s="45" t="str">
        <f t="shared" si="21"/>
        <v/>
      </c>
      <c r="P433" s="45" t="str">
        <f t="shared" si="22"/>
        <v/>
      </c>
    </row>
    <row r="434" spans="1:16" ht="16">
      <c r="A434" s="40"/>
      <c r="B434" s="66" t="str">
        <f>IF(OR(H434="",H434="PK"),"Catch All",LOOKUP(E434,'#2a_#2b_DROP_TABLE'!D:D,'#2a_#2b_DROP_TABLE'!A:A))</f>
        <v>avoid</v>
      </c>
      <c r="C434" s="40" t="s">
        <v>1541</v>
      </c>
      <c r="D434" s="40" t="s">
        <v>12</v>
      </c>
      <c r="E434" s="41" t="s">
        <v>565</v>
      </c>
      <c r="F434" s="41" t="s">
        <v>211</v>
      </c>
      <c r="G434" s="41"/>
      <c r="H434" s="42" t="str">
        <f>IF(D434="",IF(F434="","","PK"),LOOKUP(D434,DataTypes!A:A,DataTypes!B:B))</f>
        <v>BIGINT UNSIGNED</v>
      </c>
      <c r="I434" s="43" t="s">
        <v>13</v>
      </c>
      <c r="J434" s="43" t="s">
        <v>14</v>
      </c>
      <c r="K434" s="43" t="s">
        <v>342</v>
      </c>
      <c r="L434" s="43"/>
      <c r="M434" s="44" t="str">
        <f>IF(C434="NOSQL","",LOOKUP(E434,'#2a_#2b_DROP_TABLE'!D:D,'#2a_#2b_DROP_TABLE'!G:G)&amp;IF(H434="PK","PK",IF(F434="","CREATE","")))</f>
        <v>NA</v>
      </c>
      <c r="N434" s="45" t="str">
        <f t="shared" si="20"/>
        <v xml:space="preserve">       `log_id` BIGINT UNSIGNED NOT NULL AUTO_INCREMENT COMMENT 'ID of the log',</v>
      </c>
      <c r="O434" s="45" t="str">
        <f t="shared" si="21"/>
        <v/>
      </c>
      <c r="P434" s="45" t="str">
        <f t="shared" si="22"/>
        <v/>
      </c>
    </row>
    <row r="435" spans="1:16" ht="16">
      <c r="A435" s="40"/>
      <c r="B435" s="66" t="str">
        <f>IF(OR(H435="",H435="PK"),"Catch All",LOOKUP(E435,'#2a_#2b_DROP_TABLE'!D:D,'#2a_#2b_DROP_TABLE'!A:A))</f>
        <v>avoid</v>
      </c>
      <c r="C435" s="40" t="s">
        <v>1541</v>
      </c>
      <c r="D435" s="40" t="s">
        <v>295</v>
      </c>
      <c r="E435" s="43" t="s">
        <v>565</v>
      </c>
      <c r="F435" s="43" t="s">
        <v>521</v>
      </c>
      <c r="G435" s="43"/>
      <c r="H435" s="42" t="str">
        <f>IF(D435="",IF(F435="","","PK"),LOOKUP(D435,DataTypes!A:A,DataTypes!B:B))</f>
        <v>VARCHAR(64)</v>
      </c>
      <c r="I435" s="43" t="s">
        <v>13</v>
      </c>
      <c r="J435" s="43"/>
      <c r="K435" s="43" t="s">
        <v>522</v>
      </c>
      <c r="L435" s="43"/>
      <c r="M435" s="44" t="str">
        <f>IF(C435="NOSQL","",LOOKUP(E435,'#2a_#2b_DROP_TABLE'!D:D,'#2a_#2b_DROP_TABLE'!G:G)&amp;IF(H435="PK","PK",IF(F435="","CREATE","")))</f>
        <v>NA</v>
      </c>
      <c r="N435" s="45" t="str">
        <f t="shared" si="20"/>
        <v xml:space="preserve">       `consumer_id` VARCHAR(64) NOT NULL COMMENT 'ID of the consumer',</v>
      </c>
      <c r="O435" s="45" t="str">
        <f t="shared" si="21"/>
        <v/>
      </c>
      <c r="P435" s="45" t="str">
        <f t="shared" si="22"/>
        <v/>
      </c>
    </row>
    <row r="436" spans="1:16" ht="16">
      <c r="A436" s="40"/>
      <c r="B436" s="66" t="str">
        <f>IF(OR(H436="",H436="PK"),"Catch All",LOOKUP(E436,'#2a_#2b_DROP_TABLE'!D:D,'#2a_#2b_DROP_TABLE'!A:A))</f>
        <v>avoid</v>
      </c>
      <c r="C436" s="40" t="s">
        <v>1541</v>
      </c>
      <c r="D436" s="40" t="s">
        <v>150</v>
      </c>
      <c r="E436" s="43" t="s">
        <v>565</v>
      </c>
      <c r="F436" s="43" t="s">
        <v>532</v>
      </c>
      <c r="G436" s="43"/>
      <c r="H436" s="42" t="str">
        <f>IF(D436="",IF(F436="","","PK"),LOOKUP(D436,DataTypes!A:A,DataTypes!B:B))</f>
        <v>VARCHAR(32)</v>
      </c>
      <c r="I436" s="43" t="s">
        <v>13</v>
      </c>
      <c r="J436" s="43"/>
      <c r="K436" s="43" t="s">
        <v>542</v>
      </c>
      <c r="L436" s="43"/>
      <c r="M436" s="44" t="str">
        <f>IF(C436="NOSQL","",LOOKUP(E436,'#2a_#2b_DROP_TABLE'!D:D,'#2a_#2b_DROP_TABLE'!G:G)&amp;IF(H436="PK","PK",IF(F436="","CREATE","")))</f>
        <v>NA</v>
      </c>
      <c r="N436" s="45" t="str">
        <f t="shared" si="20"/>
        <v xml:space="preserve">       `job_board_id` VARCHAR(32) NOT NULL COMMENT 'ID of the job board',</v>
      </c>
      <c r="O436" s="45" t="str">
        <f t="shared" si="21"/>
        <v/>
      </c>
      <c r="P436" s="45" t="str">
        <f t="shared" si="22"/>
        <v/>
      </c>
    </row>
    <row r="437" spans="1:16" ht="16">
      <c r="A437" s="40"/>
      <c r="B437" s="66" t="str">
        <f>IF(OR(H437="",H437="PK"),"Catch All",LOOKUP(E437,'#2a_#2b_DROP_TABLE'!D:D,'#2a_#2b_DROP_TABLE'!A:A))</f>
        <v>avoid</v>
      </c>
      <c r="C437" s="40" t="s">
        <v>1541</v>
      </c>
      <c r="D437" s="40" t="s">
        <v>33</v>
      </c>
      <c r="E437" s="43" t="s">
        <v>565</v>
      </c>
      <c r="F437" s="43" t="s">
        <v>566</v>
      </c>
      <c r="G437" s="43"/>
      <c r="H437" s="42" t="str">
        <f>IF(D437="",IF(F437="","","PK"),LOOKUP(D437,DataTypes!A:A,DataTypes!B:B))</f>
        <v>VARCHAR(256)</v>
      </c>
      <c r="I437" s="43" t="s">
        <v>35</v>
      </c>
      <c r="J437" s="43"/>
      <c r="K437" s="43" t="s">
        <v>567</v>
      </c>
      <c r="L437" s="43"/>
      <c r="M437" s="44" t="str">
        <f>IF(C437="NOSQL","",LOOKUP(E437,'#2a_#2b_DROP_TABLE'!D:D,'#2a_#2b_DROP_TABLE'!G:G)&amp;IF(H437="PK","PK",IF(F437="","CREATE","")))</f>
        <v>NA</v>
      </c>
      <c r="N437" s="45" t="str">
        <f t="shared" si="20"/>
        <v xml:space="preserve">       `job_title` VARCHAR(256) NULL COMMENT 'Title of the job',</v>
      </c>
      <c r="O437" s="45" t="str">
        <f t="shared" si="21"/>
        <v/>
      </c>
      <c r="P437" s="45" t="str">
        <f t="shared" si="22"/>
        <v/>
      </c>
    </row>
    <row r="438" spans="1:16" ht="16">
      <c r="A438" s="40"/>
      <c r="B438" s="66" t="str">
        <f>IF(OR(H438="",H438="PK"),"Catch All",LOOKUP(E438,'#2a_#2b_DROP_TABLE'!D:D,'#2a_#2b_DROP_TABLE'!A:A))</f>
        <v>avoid</v>
      </c>
      <c r="C438" s="40" t="s">
        <v>1541</v>
      </c>
      <c r="D438" s="40" t="s">
        <v>33</v>
      </c>
      <c r="E438" s="43" t="s">
        <v>565</v>
      </c>
      <c r="F438" s="43" t="s">
        <v>568</v>
      </c>
      <c r="G438" s="43"/>
      <c r="H438" s="42" t="str">
        <f>IF(D438="",IF(F438="","","PK"),LOOKUP(D438,DataTypes!A:A,DataTypes!B:B))</f>
        <v>VARCHAR(256)</v>
      </c>
      <c r="I438" s="43" t="s">
        <v>35</v>
      </c>
      <c r="J438" s="43"/>
      <c r="K438" s="43" t="s">
        <v>569</v>
      </c>
      <c r="L438" s="43"/>
      <c r="M438" s="44" t="str">
        <f>IF(C438="NOSQL","",LOOKUP(E438,'#2a_#2b_DROP_TABLE'!D:D,'#2a_#2b_DROP_TABLE'!G:G)&amp;IF(H438="PK","PK",IF(F438="","CREATE","")))</f>
        <v>NA</v>
      </c>
      <c r="N438" s="45" t="str">
        <f t="shared" si="20"/>
        <v xml:space="preserve">       `job_identifier` VARCHAR(256) NULL COMMENT 'Identifier of the job',</v>
      </c>
      <c r="O438" s="45" t="str">
        <f t="shared" si="21"/>
        <v/>
      </c>
      <c r="P438" s="45" t="str">
        <f t="shared" si="22"/>
        <v/>
      </c>
    </row>
    <row r="439" spans="1:16" ht="16">
      <c r="A439" s="40"/>
      <c r="B439" s="66" t="str">
        <f>IF(OR(H439="",H439="PK"),"Catch All",LOOKUP(E439,'#2a_#2b_DROP_TABLE'!D:D,'#2a_#2b_DROP_TABLE'!A:A))</f>
        <v>avoid</v>
      </c>
      <c r="C439" s="40" t="s">
        <v>1541</v>
      </c>
      <c r="D439" s="40" t="s">
        <v>42</v>
      </c>
      <c r="E439" s="43" t="s">
        <v>565</v>
      </c>
      <c r="F439" s="43" t="s">
        <v>570</v>
      </c>
      <c r="G439" s="43"/>
      <c r="H439" s="42" t="str">
        <f>IF(D439="",IF(F439="","","PK"),LOOKUP(D439,DataTypes!A:A,DataTypes!B:B))</f>
        <v>VARCHAR(32)</v>
      </c>
      <c r="I439" s="43" t="s">
        <v>35</v>
      </c>
      <c r="J439" s="43"/>
      <c r="K439" s="43" t="s">
        <v>571</v>
      </c>
      <c r="L439" s="43"/>
      <c r="M439" s="44" t="str">
        <f>IF(C439="NOSQL","",LOOKUP(E439,'#2a_#2b_DROP_TABLE'!D:D,'#2a_#2b_DROP_TABLE'!G:G)&amp;IF(H439="PK","PK",IF(F439="","CREATE","")))</f>
        <v>NA</v>
      </c>
      <c r="N439" s="45" t="str">
        <f t="shared" si="20"/>
        <v xml:space="preserve">       `job_identifier_minified` VARCHAR(32) NULL COMMENT 'Identifier of the job that is minified',</v>
      </c>
      <c r="O439" s="45" t="str">
        <f t="shared" si="21"/>
        <v/>
      </c>
      <c r="P439" s="45" t="str">
        <f t="shared" si="22"/>
        <v/>
      </c>
    </row>
    <row r="440" spans="1:16" ht="16">
      <c r="A440" s="40"/>
      <c r="B440" s="66" t="str">
        <f>IF(OR(H440="",H440="PK"),"Catch All",LOOKUP(E440,'#2a_#2b_DROP_TABLE'!D:D,'#2a_#2b_DROP_TABLE'!A:A))</f>
        <v>avoid</v>
      </c>
      <c r="C440" s="40" t="s">
        <v>1541</v>
      </c>
      <c r="D440" s="40" t="s">
        <v>362</v>
      </c>
      <c r="E440" s="43" t="s">
        <v>565</v>
      </c>
      <c r="F440" s="43" t="s">
        <v>572</v>
      </c>
      <c r="G440" s="43"/>
      <c r="H440" s="42" t="str">
        <f>IF(D440="",IF(F440="","","PK"),LOOKUP(D440,DataTypes!A:A,DataTypes!B:B))</f>
        <v>VARCHAR(32)</v>
      </c>
      <c r="I440" s="43" t="s">
        <v>35</v>
      </c>
      <c r="J440" s="43"/>
      <c r="K440" s="43" t="s">
        <v>573</v>
      </c>
      <c r="L440" s="43"/>
      <c r="M440" s="44" t="str">
        <f>IF(C440="NOSQL","",LOOKUP(E440,'#2a_#2b_DROP_TABLE'!D:D,'#2a_#2b_DROP_TABLE'!G:G)&amp;IF(H440="PK","PK",IF(F440="","CREATE","")))</f>
        <v>NA</v>
      </c>
      <c r="N440" s="45" t="str">
        <f t="shared" si="20"/>
        <v xml:space="preserve">       `job_reference_number` VARCHAR(32) NULL COMMENT 'Reference number for the job',</v>
      </c>
      <c r="O440" s="45" t="str">
        <f t="shared" si="21"/>
        <v/>
      </c>
      <c r="P440" s="45" t="str">
        <f t="shared" si="22"/>
        <v/>
      </c>
    </row>
    <row r="441" spans="1:16" ht="16">
      <c r="A441" s="40"/>
      <c r="B441" s="66" t="str">
        <f>IF(OR(H441="",H441="PK"),"Catch All",LOOKUP(E441,'#2a_#2b_DROP_TABLE'!D:D,'#2a_#2b_DROP_TABLE'!A:A))</f>
        <v>avoid</v>
      </c>
      <c r="C441" s="40" t="s">
        <v>1541</v>
      </c>
      <c r="D441" s="40" t="s">
        <v>40</v>
      </c>
      <c r="E441" s="43" t="s">
        <v>565</v>
      </c>
      <c r="F441" s="43" t="s">
        <v>192</v>
      </c>
      <c r="G441" s="43"/>
      <c r="H441" s="42" t="str">
        <f>IF(D441="",IF(F441="","","PK"),LOOKUP(D441,DataTypes!A:A,DataTypes!B:B))</f>
        <v>TIMESTAMP</v>
      </c>
      <c r="I441" s="43" t="s">
        <v>35</v>
      </c>
      <c r="J441" s="43"/>
      <c r="K441" s="43" t="s">
        <v>574</v>
      </c>
      <c r="L441" s="43"/>
      <c r="M441" s="44" t="str">
        <f>IF(C441="NOSQL","",LOOKUP(E441,'#2a_#2b_DROP_TABLE'!D:D,'#2a_#2b_DROP_TABLE'!G:G)&amp;IF(H441="PK","PK",IF(F441="","CREATE","")))</f>
        <v>NA</v>
      </c>
      <c r="N441" s="45" t="str">
        <f t="shared" si="20"/>
        <v xml:space="preserve">       `valid_till` TIMESTAMP NULL COMMENT 'Date/time till job is valid',</v>
      </c>
      <c r="O441" s="45" t="str">
        <f t="shared" si="21"/>
        <v/>
      </c>
      <c r="P441" s="45" t="str">
        <f t="shared" si="22"/>
        <v/>
      </c>
    </row>
    <row r="442" spans="1:16" ht="16">
      <c r="A442" s="40"/>
      <c r="B442" s="66" t="str">
        <f>IF(OR(H442="",H442="PK"),"Catch All",LOOKUP(E442,'#2a_#2b_DROP_TABLE'!D:D,'#2a_#2b_DROP_TABLE'!A:A))</f>
        <v>avoid</v>
      </c>
      <c r="C442" s="40" t="s">
        <v>1541</v>
      </c>
      <c r="D442" s="40" t="s">
        <v>40</v>
      </c>
      <c r="E442" s="43" t="s">
        <v>565</v>
      </c>
      <c r="F442" s="43" t="s">
        <v>575</v>
      </c>
      <c r="G442" s="43"/>
      <c r="H442" s="42" t="str">
        <f>IF(D442="",IF(F442="","","PK"),LOOKUP(D442,DataTypes!A:A,DataTypes!B:B))</f>
        <v>TIMESTAMP</v>
      </c>
      <c r="I442" s="43" t="s">
        <v>13</v>
      </c>
      <c r="J442" s="43"/>
      <c r="K442" s="43" t="s">
        <v>576</v>
      </c>
      <c r="L442" s="43"/>
      <c r="M442" s="44" t="str">
        <f>IF(C442="NOSQL","",LOOKUP(E442,'#2a_#2b_DROP_TABLE'!D:D,'#2a_#2b_DROP_TABLE'!G:G)&amp;IF(H442="PK","PK",IF(F442="","CREATE","")))</f>
        <v>NA</v>
      </c>
      <c r="N442" s="45" t="str">
        <f t="shared" si="20"/>
        <v xml:space="preserve">       `request_timestamp` TIMESTAMP NOT NULL COMMENT 'Date and time of the request',</v>
      </c>
      <c r="O442" s="45" t="str">
        <f t="shared" si="21"/>
        <v/>
      </c>
      <c r="P442" s="45" t="str">
        <f t="shared" si="22"/>
        <v/>
      </c>
    </row>
    <row r="443" spans="1:16" ht="16">
      <c r="A443" s="40"/>
      <c r="B443" s="66" t="str">
        <f>IF(OR(H443="",H443="PK"),"Catch All",LOOKUP(E443,'#2a_#2b_DROP_TABLE'!D:D,'#2a_#2b_DROP_TABLE'!A:A))</f>
        <v>avoid</v>
      </c>
      <c r="C443" s="40" t="s">
        <v>1541</v>
      </c>
      <c r="D443" s="40" t="s">
        <v>49</v>
      </c>
      <c r="E443" s="43" t="s">
        <v>565</v>
      </c>
      <c r="F443" s="43" t="s">
        <v>577</v>
      </c>
      <c r="G443" s="43"/>
      <c r="H443" s="42" t="str">
        <f>IF(D443="",IF(F443="","","PK"),LOOKUP(D443,DataTypes!A:A,DataTypes!B:B))</f>
        <v>TEXT</v>
      </c>
      <c r="I443" s="43" t="s">
        <v>13</v>
      </c>
      <c r="J443" s="43"/>
      <c r="K443" s="43" t="s">
        <v>578</v>
      </c>
      <c r="L443" s="43"/>
      <c r="M443" s="44" t="str">
        <f>IF(C443="NOSQL","",LOOKUP(E443,'#2a_#2b_DROP_TABLE'!D:D,'#2a_#2b_DROP_TABLE'!G:G)&amp;IF(H443="PK","PK",IF(F443="","CREATE","")))</f>
        <v>NA</v>
      </c>
      <c r="N443" s="45" t="str">
        <f t="shared" si="20"/>
        <v xml:space="preserve">       `request_payload` TEXT NOT NULL COMMENT 'Payload of the request',</v>
      </c>
      <c r="O443" s="45" t="str">
        <f t="shared" si="21"/>
        <v/>
      </c>
      <c r="P443" s="45" t="str">
        <f t="shared" si="22"/>
        <v/>
      </c>
    </row>
    <row r="444" spans="1:16" ht="16">
      <c r="A444" s="40"/>
      <c r="B444" s="66" t="str">
        <f>IF(OR(H444="",H444="PK"),"Catch All",LOOKUP(E444,'#2a_#2b_DROP_TABLE'!D:D,'#2a_#2b_DROP_TABLE'!A:A))</f>
        <v>avoid</v>
      </c>
      <c r="C444" s="40" t="s">
        <v>1541</v>
      </c>
      <c r="D444" s="40" t="s">
        <v>49</v>
      </c>
      <c r="E444" s="43" t="s">
        <v>565</v>
      </c>
      <c r="F444" s="43" t="s">
        <v>579</v>
      </c>
      <c r="G444" s="43"/>
      <c r="H444" s="42" t="str">
        <f>IF(D444="",IF(F444="","","PK"),LOOKUP(D444,DataTypes!A:A,DataTypes!B:B))</f>
        <v>TEXT</v>
      </c>
      <c r="I444" s="43" t="s">
        <v>35</v>
      </c>
      <c r="J444" s="43"/>
      <c r="K444" s="43" t="s">
        <v>580</v>
      </c>
      <c r="L444" s="43"/>
      <c r="M444" s="44" t="str">
        <f>IF(C444="NOSQL","",LOOKUP(E444,'#2a_#2b_DROP_TABLE'!D:D,'#2a_#2b_DROP_TABLE'!G:G)&amp;IF(H444="PK","PK",IF(F444="","CREATE","")))</f>
        <v>NA</v>
      </c>
      <c r="N444" s="45" t="str">
        <f t="shared" si="20"/>
        <v xml:space="preserve">       `response_payload` TEXT NULL COMMENT 'Payload of the response',</v>
      </c>
      <c r="O444" s="45" t="str">
        <f t="shared" si="21"/>
        <v/>
      </c>
      <c r="P444" s="45" t="str">
        <f t="shared" si="22"/>
        <v/>
      </c>
    </row>
    <row r="445" spans="1:16" ht="16">
      <c r="A445" s="40"/>
      <c r="B445" s="66" t="str">
        <f>IF(OR(H445="",H445="PK"),"Catch All",LOOKUP(E445,'#2a_#2b_DROP_TABLE'!D:D,'#2a_#2b_DROP_TABLE'!A:A))</f>
        <v>avoid</v>
      </c>
      <c r="C445" s="40" t="s">
        <v>1541</v>
      </c>
      <c r="D445" s="40" t="s">
        <v>31</v>
      </c>
      <c r="E445" s="43" t="s">
        <v>565</v>
      </c>
      <c r="F445" s="43" t="s">
        <v>93</v>
      </c>
      <c r="G445" s="43"/>
      <c r="H445" s="42" t="str">
        <f>IF(D445="",IF(F445="","","PK"),LOOKUP(D445,DataTypes!A:A,DataTypes!B:B))</f>
        <v>VARCHAR(1)</v>
      </c>
      <c r="I445" s="43" t="s">
        <v>13</v>
      </c>
      <c r="J445" s="43"/>
      <c r="K445" s="43" t="s">
        <v>581</v>
      </c>
      <c r="L445" s="43" t="s">
        <v>582</v>
      </c>
      <c r="M445" s="44" t="str">
        <f>IF(C445="NOSQL","",LOOKUP(E445,'#2a_#2b_DROP_TABLE'!D:D,'#2a_#2b_DROP_TABLE'!G:G)&amp;IF(H445="PK","PK",IF(F445="","CREATE","")))</f>
        <v>NA</v>
      </c>
      <c r="N445" s="45" t="str">
        <f t="shared" si="20"/>
        <v xml:space="preserve">       `status` VARCHAR(1) NOT NULL COMMENT 'Status of the request [P-Pending, C-Posting Completed, R-Posting Rejected, I-Made Inactive]',</v>
      </c>
      <c r="O445" s="45" t="str">
        <f t="shared" si="21"/>
        <v/>
      </c>
      <c r="P445" s="45" t="str">
        <f t="shared" si="22"/>
        <v/>
      </c>
    </row>
    <row r="446" spans="1:16" ht="16">
      <c r="A446" s="40"/>
      <c r="B446" s="66" t="str">
        <f>IF(OR(H446="",H446="PK"),"Catch All",LOOKUP(E446,'#2a_#2b_DROP_TABLE'!D:D,'#2a_#2b_DROP_TABLE'!A:A))</f>
        <v>avoid</v>
      </c>
      <c r="C446" s="40" t="s">
        <v>1541</v>
      </c>
      <c r="D446" s="40" t="s">
        <v>40</v>
      </c>
      <c r="E446" s="43" t="s">
        <v>565</v>
      </c>
      <c r="F446" s="43" t="s">
        <v>86</v>
      </c>
      <c r="G446" s="43"/>
      <c r="H446" s="42" t="str">
        <f>IF(D446="",IF(F446="","","PK"),LOOKUP(D446,DataTypes!A:A,DataTypes!B:B))</f>
        <v>TIMESTAMP</v>
      </c>
      <c r="I446" s="43" t="s">
        <v>13</v>
      </c>
      <c r="J446" s="43"/>
      <c r="K446" s="43" t="s">
        <v>583</v>
      </c>
      <c r="L446" s="43"/>
      <c r="M446" s="44" t="str">
        <f>IF(C446="NOSQL","",LOOKUP(E446,'#2a_#2b_DROP_TABLE'!D:D,'#2a_#2b_DROP_TABLE'!G:G)&amp;IF(H446="PK","PK",IF(F446="","CREATE","")))</f>
        <v>NA</v>
      </c>
      <c r="N446" s="45" t="str">
        <f t="shared" si="20"/>
        <v xml:space="preserve">       `last_updated_timestamp` TIMESTAMP NOT NULL COMMENT 'When was the log last updated',</v>
      </c>
      <c r="O446" s="45" t="str">
        <f t="shared" si="21"/>
        <v/>
      </c>
      <c r="P446" s="45" t="str">
        <f t="shared" si="22"/>
        <v/>
      </c>
    </row>
    <row r="447" spans="1:16" ht="16">
      <c r="A447" s="40"/>
      <c r="B447" s="66" t="str">
        <f>IF(OR(H447="",H447="PK"),"Catch All",LOOKUP(E447,'#2a_#2b_DROP_TABLE'!D:D,'#2a_#2b_DROP_TABLE'!A:A))</f>
        <v>Catch All</v>
      </c>
      <c r="C447" s="40" t="s">
        <v>1541</v>
      </c>
      <c r="D447" s="40"/>
      <c r="E447" s="46" t="s">
        <v>565</v>
      </c>
      <c r="F447" s="46" t="s">
        <v>211</v>
      </c>
      <c r="G447" s="46"/>
      <c r="H447" s="42" t="str">
        <f>IF(D447="",IF(F447="","","PK"),LOOKUP(D447,DataTypes!A:A,DataTypes!B:B))</f>
        <v>PK</v>
      </c>
      <c r="I447" s="43"/>
      <c r="J447" s="43"/>
      <c r="K447" s="43"/>
      <c r="L447" s="43"/>
      <c r="M447" s="44" t="str">
        <f>IF(C447="NOSQL","",LOOKUP(E447,'#2a_#2b_DROP_TABLE'!D:D,'#2a_#2b_DROP_TABLE'!G:G)&amp;IF(H447="PK","PK",IF(F447="","CREATE","")))</f>
        <v>NAPK</v>
      </c>
      <c r="N447" s="45" t="str">
        <f t="shared" si="20"/>
        <v xml:space="preserve">       PRIMARY KEY (log_id)) CHARSET UTF8;</v>
      </c>
      <c r="O447" s="45" t="str">
        <f t="shared" si="21"/>
        <v/>
      </c>
      <c r="P447" s="45" t="str">
        <f t="shared" si="22"/>
        <v/>
      </c>
    </row>
    <row r="448" spans="1:16" ht="16">
      <c r="A448" s="40"/>
      <c r="B448" s="66" t="str">
        <f>IF(OR(H448="",H448="PK"),"Catch All",LOOKUP(E448,'#2a_#2b_DROP_TABLE'!D:D,'#2a_#2b_DROP_TABLE'!A:A))</f>
        <v>Catch All</v>
      </c>
      <c r="C448" s="40" t="s">
        <v>1541</v>
      </c>
      <c r="D448" s="40"/>
      <c r="E448" s="41" t="s">
        <v>584</v>
      </c>
      <c r="F448" s="41"/>
      <c r="G448" s="41"/>
      <c r="H448" s="42" t="str">
        <f>IF(D448="",IF(F448="","","PK"),LOOKUP(D448,DataTypes!A:A,DataTypes!B:B))</f>
        <v/>
      </c>
      <c r="I448" s="43"/>
      <c r="J448" s="43"/>
      <c r="K448" s="43"/>
      <c r="L448" s="43"/>
      <c r="M448" s="44" t="str">
        <f>IF(C448="NOSQL","",LOOKUP(E448,'#2a_#2b_DROP_TABLE'!D:D,'#2a_#2b_DROP_TABLE'!G:G)&amp;IF(H448="PK","PK",IF(F448="","CREATE","")))</f>
        <v>NACREATE</v>
      </c>
      <c r="N448" s="45" t="str">
        <f t="shared" si="20"/>
        <v>CREATE TABLE `bean_bag_job_log_responses` (</v>
      </c>
      <c r="O448" s="45" t="str">
        <f t="shared" si="21"/>
        <v/>
      </c>
      <c r="P448" s="45" t="str">
        <f t="shared" si="22"/>
        <v/>
      </c>
    </row>
    <row r="449" spans="1:16" ht="16">
      <c r="A449" s="40"/>
      <c r="B449" s="66" t="str">
        <f>IF(OR(H449="",H449="PK"),"Catch All",LOOKUP(E449,'#2a_#2b_DROP_TABLE'!D:D,'#2a_#2b_DROP_TABLE'!A:A))</f>
        <v>avoid</v>
      </c>
      <c r="C449" s="40" t="s">
        <v>1541</v>
      </c>
      <c r="D449" s="40" t="s">
        <v>12</v>
      </c>
      <c r="E449" s="41" t="s">
        <v>584</v>
      </c>
      <c r="F449" s="41" t="s">
        <v>585</v>
      </c>
      <c r="G449" s="41"/>
      <c r="H449" s="42" t="str">
        <f>IF(D449="",IF(F449="","","PK"),LOOKUP(D449,DataTypes!A:A,DataTypes!B:B))</f>
        <v>BIGINT UNSIGNED</v>
      </c>
      <c r="I449" s="43" t="s">
        <v>13</v>
      </c>
      <c r="J449" s="43" t="s">
        <v>14</v>
      </c>
      <c r="K449" s="43" t="s">
        <v>586</v>
      </c>
      <c r="L449" s="43"/>
      <c r="M449" s="44" t="str">
        <f>IF(C449="NOSQL","",LOOKUP(E449,'#2a_#2b_DROP_TABLE'!D:D,'#2a_#2b_DROP_TABLE'!G:G)&amp;IF(H449="PK","PK",IF(F449="","CREATE","")))</f>
        <v>NA</v>
      </c>
      <c r="N449" s="45" t="str">
        <f t="shared" si="20"/>
        <v xml:space="preserve">       `response_id` BIGINT UNSIGNED NOT NULL AUTO_INCREMENT COMMENT 'ID of the response',</v>
      </c>
      <c r="O449" s="45" t="str">
        <f t="shared" si="21"/>
        <v/>
      </c>
      <c r="P449" s="45" t="str">
        <f t="shared" si="22"/>
        <v/>
      </c>
    </row>
    <row r="450" spans="1:16" ht="16">
      <c r="A450" s="40"/>
      <c r="B450" s="66" t="str">
        <f>IF(OR(H450="",H450="PK"),"Catch All",LOOKUP(E450,'#2a_#2b_DROP_TABLE'!D:D,'#2a_#2b_DROP_TABLE'!A:A))</f>
        <v>avoid</v>
      </c>
      <c r="C450" s="40" t="s">
        <v>1541</v>
      </c>
      <c r="D450" s="40" t="s">
        <v>12</v>
      </c>
      <c r="E450" s="43" t="s">
        <v>584</v>
      </c>
      <c r="F450" s="43" t="s">
        <v>211</v>
      </c>
      <c r="G450" s="43"/>
      <c r="H450" s="42" t="str">
        <f>IF(D450="",IF(F450="","","PK"),LOOKUP(D450,DataTypes!A:A,DataTypes!B:B))</f>
        <v>BIGINT UNSIGNED</v>
      </c>
      <c r="I450" s="43" t="s">
        <v>13</v>
      </c>
      <c r="J450" s="43"/>
      <c r="K450" s="43" t="s">
        <v>342</v>
      </c>
      <c r="L450" s="43"/>
      <c r="M450" s="44" t="str">
        <f>IF(C450="NOSQL","",LOOKUP(E450,'#2a_#2b_DROP_TABLE'!D:D,'#2a_#2b_DROP_TABLE'!G:G)&amp;IF(H450="PK","PK",IF(F450="","CREATE","")))</f>
        <v>NA</v>
      </c>
      <c r="N450" s="45" t="str">
        <f t="shared" si="20"/>
        <v xml:space="preserve">       `log_id` BIGINT UNSIGNED NOT NULL COMMENT 'ID of the log',</v>
      </c>
      <c r="O450" s="45" t="str">
        <f t="shared" si="21"/>
        <v/>
      </c>
      <c r="P450" s="45" t="str">
        <f t="shared" si="22"/>
        <v/>
      </c>
    </row>
    <row r="451" spans="1:16" ht="16">
      <c r="A451" s="40"/>
      <c r="B451" s="66" t="str">
        <f>IF(OR(H451="",H451="PK"),"Catch All",LOOKUP(E451,'#2a_#2b_DROP_TABLE'!D:D,'#2a_#2b_DROP_TABLE'!A:A))</f>
        <v>avoid</v>
      </c>
      <c r="C451" s="40" t="s">
        <v>1541</v>
      </c>
      <c r="D451" s="40" t="s">
        <v>33</v>
      </c>
      <c r="E451" s="43" t="s">
        <v>584</v>
      </c>
      <c r="F451" s="43" t="s">
        <v>20</v>
      </c>
      <c r="G451" s="43"/>
      <c r="H451" s="42" t="str">
        <f>IF(D451="",IF(F451="","","PK"),LOOKUP(D451,DataTypes!A:A,DataTypes!B:B))</f>
        <v>VARCHAR(256)</v>
      </c>
      <c r="I451" s="43" t="s">
        <v>17</v>
      </c>
      <c r="J451" s="43"/>
      <c r="K451" s="43" t="s">
        <v>587</v>
      </c>
      <c r="L451" s="43"/>
      <c r="M451" s="44" t="str">
        <f>IF(C451="NOSQL","",LOOKUP(E451,'#2a_#2b_DROP_TABLE'!D:D,'#2a_#2b_DROP_TABLE'!G:G)&amp;IF(H451="PK","PK",IF(F451="","CREATE","")))</f>
        <v>NA</v>
      </c>
      <c r="N451" s="45" t="str">
        <f t="shared" ref="N451:N514" si="23">IF(C451="NOSQL","",IF(H451="PK","       PRIMARY KEY ("&amp;F451&amp;"))"&amp;IF(G451="Yes"," ROW_FORMAT=DYNAMIC","")&amp;" CHARSET UTF8;",IF(F451="","CREATE TABLE "&amp;"`"&amp;E451&amp;"` (","       `"&amp;F451&amp;"` "&amp;H451&amp;" "&amp;I451&amp;IF(J451="",""," "&amp;J451)&amp;" COMMENT '"&amp;K451&amp;IF(L451="",""," ["&amp;L451&amp;"]")&amp;"'"&amp;IF(E452=E451,",",");"))))</f>
        <v xml:space="preserve">       `email_address` VARCHAR(256) DEFAULT NULL COMMENT 'Mail ID of the user whose response is coming in',</v>
      </c>
      <c r="O451" s="45" t="str">
        <f t="shared" ref="O451:O514" si="24">IF(OR(C451="NOSQL",M451="",M451="NA",M451="NACREATE",M451="NAPK"),"",IF(MID(M451,1,3)="Not","",IF(H451="PK",IF(M451="AuditedPK","       `rev` INT(11) NOT NULL, revtype TINYINT(4) DEFAULT NULL, ","       ")&amp;"PRIMARY KEY ("&amp;F451&amp;IF(M451="AuditedPK",", rev","")&amp;"))"&amp;IF(G451="Yes"," ROW_FORMAT=DYNAMIC","")&amp;" CHARSET UTF8;",IF(F451="","CREATE TABLE "&amp;"`"&amp;E451&amp;IF(M451="AuditedCREATE","_aud","")&amp;"` (","       `"&amp;F451&amp;"` "&amp;H451&amp;" "&amp;I451&amp;" COMMENT '"&amp;K451&amp;IF(L451="",""," ["&amp;L451&amp;"]")&amp;"'"&amp;IF(E452=E451,",",");")))))</f>
        <v/>
      </c>
      <c r="P451" s="45" t="str">
        <f t="shared" ref="P451:P514" si="25">IF(C451="NOSQL","",IF(M451="Audited","ALTER TABLE "&amp;E451&amp;"_aud MODIFY COLUMN "&amp;F451&amp;" "&amp;H451&amp;";",""))</f>
        <v/>
      </c>
    </row>
    <row r="452" spans="1:16" ht="16">
      <c r="A452" s="40"/>
      <c r="B452" s="66" t="str">
        <f>IF(OR(H452="",H452="PK"),"Catch All",LOOKUP(E452,'#2a_#2b_DROP_TABLE'!D:D,'#2a_#2b_DROP_TABLE'!A:A))</f>
        <v>avoid</v>
      </c>
      <c r="C452" s="40" t="s">
        <v>1541</v>
      </c>
      <c r="D452" s="40" t="s">
        <v>257</v>
      </c>
      <c r="E452" s="43" t="s">
        <v>584</v>
      </c>
      <c r="F452" s="43" t="s">
        <v>579</v>
      </c>
      <c r="G452" s="43"/>
      <c r="H452" s="42" t="str">
        <f>IF(D452="",IF(F452="","","PK"),LOOKUP(D452,DataTypes!A:A,DataTypes!B:B))</f>
        <v>LONGTEXT</v>
      </c>
      <c r="I452" s="43" t="s">
        <v>13</v>
      </c>
      <c r="J452" s="43"/>
      <c r="K452" s="43" t="s">
        <v>580</v>
      </c>
      <c r="L452" s="43"/>
      <c r="M452" s="44" t="str">
        <f>IF(C452="NOSQL","",LOOKUP(E452,'#2a_#2b_DROP_TABLE'!D:D,'#2a_#2b_DROP_TABLE'!G:G)&amp;IF(H452="PK","PK",IF(F452="","CREATE","")))</f>
        <v>NA</v>
      </c>
      <c r="N452" s="45" t="str">
        <f t="shared" si="23"/>
        <v xml:space="preserve">       `response_payload` LONGTEXT NOT NULL COMMENT 'Payload of the response',</v>
      </c>
      <c r="O452" s="45" t="str">
        <f t="shared" si="24"/>
        <v/>
      </c>
      <c r="P452" s="45" t="str">
        <f t="shared" si="25"/>
        <v/>
      </c>
    </row>
    <row r="453" spans="1:16" ht="16">
      <c r="A453" s="40"/>
      <c r="B453" s="66" t="str">
        <f>IF(OR(H453="",H453="PK"),"Catch All",LOOKUP(E453,'#2a_#2b_DROP_TABLE'!D:D,'#2a_#2b_DROP_TABLE'!A:A))</f>
        <v>avoid</v>
      </c>
      <c r="C453" s="40" t="s">
        <v>1541</v>
      </c>
      <c r="D453" s="40" t="s">
        <v>31</v>
      </c>
      <c r="E453" s="43" t="s">
        <v>584</v>
      </c>
      <c r="F453" s="43" t="s">
        <v>588</v>
      </c>
      <c r="G453" s="43"/>
      <c r="H453" s="42" t="str">
        <f>IF(D453="",IF(F453="","","PK"),LOOKUP(D453,DataTypes!A:A,DataTypes!B:B))</f>
        <v>VARCHAR(1)</v>
      </c>
      <c r="I453" s="43" t="s">
        <v>13</v>
      </c>
      <c r="J453" s="43"/>
      <c r="K453" s="43" t="s">
        <v>589</v>
      </c>
      <c r="L453" s="43" t="s">
        <v>590</v>
      </c>
      <c r="M453" s="44" t="str">
        <f>IF(C453="NOSQL","",LOOKUP(E453,'#2a_#2b_DROP_TABLE'!D:D,'#2a_#2b_DROP_TABLE'!G:G)&amp;IF(H453="PK","PK",IF(F453="","CREATE","")))</f>
        <v>NA</v>
      </c>
      <c r="N453" s="45" t="str">
        <f t="shared" si="23"/>
        <v xml:space="preserve">       `replayed` VARCHAR(1) NOT NULL COMMENT 'Status of the replay on consumer platform [Y-Replayed, N-Not Replayed]',</v>
      </c>
      <c r="O453" s="45" t="str">
        <f t="shared" si="24"/>
        <v/>
      </c>
      <c r="P453" s="45" t="str">
        <f t="shared" si="25"/>
        <v/>
      </c>
    </row>
    <row r="454" spans="1:16" ht="16">
      <c r="A454" s="40"/>
      <c r="B454" s="66" t="str">
        <f>IF(OR(H454="",H454="PK"),"Catch All",LOOKUP(E454,'#2a_#2b_DROP_TABLE'!D:D,'#2a_#2b_DROP_TABLE'!A:A))</f>
        <v>avoid</v>
      </c>
      <c r="C454" s="40" t="s">
        <v>1541</v>
      </c>
      <c r="D454" s="40" t="s">
        <v>40</v>
      </c>
      <c r="E454" s="43" t="s">
        <v>584</v>
      </c>
      <c r="F454" s="43" t="s">
        <v>82</v>
      </c>
      <c r="G454" s="43"/>
      <c r="H454" s="42" t="str">
        <f>IF(D454="",IF(F454="","","PK"),LOOKUP(D454,DataTypes!A:A,DataTypes!B:B))</f>
        <v>TIMESTAMP</v>
      </c>
      <c r="I454" s="43" t="s">
        <v>13</v>
      </c>
      <c r="J454" s="43"/>
      <c r="K454" s="43" t="s">
        <v>591</v>
      </c>
      <c r="L454" s="43"/>
      <c r="M454" s="44" t="str">
        <f>IF(C454="NOSQL","",LOOKUP(E454,'#2a_#2b_DROP_TABLE'!D:D,'#2a_#2b_DROP_TABLE'!G:G)&amp;IF(H454="PK","PK",IF(F454="","CREATE","")))</f>
        <v>NA</v>
      </c>
      <c r="N454" s="45" t="str">
        <f t="shared" si="23"/>
        <v xml:space="preserve">       `created_timestamp` TIMESTAMP NOT NULL COMMENT 'When was the response created',</v>
      </c>
      <c r="O454" s="45" t="str">
        <f t="shared" si="24"/>
        <v/>
      </c>
      <c r="P454" s="45" t="str">
        <f t="shared" si="25"/>
        <v/>
      </c>
    </row>
    <row r="455" spans="1:16" ht="16">
      <c r="A455" s="40"/>
      <c r="B455" s="66" t="str">
        <f>IF(OR(H455="",H455="PK"),"Catch All",LOOKUP(E455,'#2a_#2b_DROP_TABLE'!D:D,'#2a_#2b_DROP_TABLE'!A:A))</f>
        <v>Catch All</v>
      </c>
      <c r="C455" s="40" t="s">
        <v>1541</v>
      </c>
      <c r="D455" s="40"/>
      <c r="E455" s="46" t="s">
        <v>584</v>
      </c>
      <c r="F455" s="46" t="s">
        <v>585</v>
      </c>
      <c r="G455" s="46"/>
      <c r="H455" s="42" t="str">
        <f>IF(D455="",IF(F455="","","PK"),LOOKUP(D455,DataTypes!A:A,DataTypes!B:B))</f>
        <v>PK</v>
      </c>
      <c r="I455" s="43"/>
      <c r="J455" s="43"/>
      <c r="K455" s="43"/>
      <c r="L455" s="43"/>
      <c r="M455" s="44" t="str">
        <f>IF(C455="NOSQL","",LOOKUP(E455,'#2a_#2b_DROP_TABLE'!D:D,'#2a_#2b_DROP_TABLE'!G:G)&amp;IF(H455="PK","PK",IF(F455="","CREATE","")))</f>
        <v>NAPK</v>
      </c>
      <c r="N455" s="45" t="str">
        <f t="shared" si="23"/>
        <v xml:space="preserve">       PRIMARY KEY (response_id)) CHARSET UTF8;</v>
      </c>
      <c r="O455" s="45" t="str">
        <f t="shared" si="24"/>
        <v/>
      </c>
      <c r="P455" s="45" t="str">
        <f t="shared" si="25"/>
        <v/>
      </c>
    </row>
    <row r="456" spans="1:16" ht="16">
      <c r="A456" s="40"/>
      <c r="B456" s="66" t="str">
        <f>IF(OR(H456="",H456="PK"),"Catch All",LOOKUP(E456,'#2a_#2b_DROP_TABLE'!D:D,'#2a_#2b_DROP_TABLE'!A:A))</f>
        <v>Catch All</v>
      </c>
      <c r="C456" s="40" t="s">
        <v>1541</v>
      </c>
      <c r="D456" s="40"/>
      <c r="E456" s="41" t="s">
        <v>735</v>
      </c>
      <c r="F456" s="41"/>
      <c r="G456" s="41"/>
      <c r="H456" s="42" t="str">
        <f>IF(D456="",IF(F456="","","PK"),LOOKUP(D456,DataTypes!A:A,DataTypes!B:B))</f>
        <v/>
      </c>
      <c r="I456" s="43"/>
      <c r="J456" s="43"/>
      <c r="K456" s="43"/>
      <c r="L456" s="43"/>
      <c r="M456" s="44" t="str">
        <f>IF(C456="NOSQL","",LOOKUP(E456,'#2a_#2b_DROP_TABLE'!D:D,'#2a_#2b_DROP_TABLE'!G:G)&amp;IF(H456="PK","PK",IF(F456="","CREATE","")))</f>
        <v>AuditedCREATE</v>
      </c>
      <c r="N456" s="45" t="str">
        <f t="shared" si="23"/>
        <v>CREATE TABLE `enterprise_user_locations` (</v>
      </c>
      <c r="O456" s="45" t="str">
        <f t="shared" si="24"/>
        <v>CREATE TABLE `enterprise_user_locations_aud` (</v>
      </c>
      <c r="P456" s="45" t="str">
        <f t="shared" si="25"/>
        <v/>
      </c>
    </row>
    <row r="457" spans="1:16" ht="16">
      <c r="A457" s="40"/>
      <c r="B457" s="66" t="str">
        <f>IF(OR(H457="",H457="PK"),"Catch All",LOOKUP(E457,'#2a_#2b_DROP_TABLE'!D:D,'#2a_#2b_DROP_TABLE'!A:A))</f>
        <v>avoid</v>
      </c>
      <c r="C457" s="40" t="s">
        <v>1541</v>
      </c>
      <c r="D457" s="40" t="s">
        <v>12</v>
      </c>
      <c r="E457" s="41" t="s">
        <v>735</v>
      </c>
      <c r="F457" s="41" t="s">
        <v>736</v>
      </c>
      <c r="G457" s="41"/>
      <c r="H457" s="42" t="str">
        <f>IF(D457="",IF(F457="","","PK"),LOOKUP(D457,DataTypes!A:A,DataTypes!B:B))</f>
        <v>BIGINT UNSIGNED</v>
      </c>
      <c r="I457" s="43" t="s">
        <v>13</v>
      </c>
      <c r="J457" s="43" t="s">
        <v>14</v>
      </c>
      <c r="K457" s="43" t="s">
        <v>737</v>
      </c>
      <c r="L457" s="43"/>
      <c r="M457" s="44" t="str">
        <f>IF(C457="NOSQL","",LOOKUP(E457,'#2a_#2b_DROP_TABLE'!D:D,'#2a_#2b_DROP_TABLE'!G:G)&amp;IF(H457="PK","PK",IF(F457="","CREATE","")))</f>
        <v>Audited</v>
      </c>
      <c r="N457" s="45" t="str">
        <f t="shared" si="23"/>
        <v xml:space="preserve">       `enterprise_user_location_id` BIGINT UNSIGNED NOT NULL AUTO_INCREMENT COMMENT 'ID of the enterprise user location data',</v>
      </c>
      <c r="O457" s="45" t="str">
        <f t="shared" si="24"/>
        <v xml:space="preserve">       `enterprise_user_location_id` BIGINT UNSIGNED NOT NULL COMMENT 'ID of the enterprise user location data',</v>
      </c>
      <c r="P457" s="45" t="str">
        <f t="shared" si="25"/>
        <v>ALTER TABLE enterprise_user_locations_aud MODIFY COLUMN enterprise_user_location_id BIGINT UNSIGNED;</v>
      </c>
    </row>
    <row r="458" spans="1:16" ht="16">
      <c r="A458" s="40"/>
      <c r="B458" s="66" t="str">
        <f>IF(OR(H458="",H458="PK"),"Catch All",LOOKUP(E458,'#2a_#2b_DROP_TABLE'!D:D,'#2a_#2b_DROP_TABLE'!A:A))</f>
        <v>avoid</v>
      </c>
      <c r="C458" s="40" t="s">
        <v>1541</v>
      </c>
      <c r="D458" s="40" t="s">
        <v>12</v>
      </c>
      <c r="E458" s="43" t="s">
        <v>735</v>
      </c>
      <c r="F458" s="43" t="s">
        <v>710</v>
      </c>
      <c r="G458" s="43"/>
      <c r="H458" s="42" t="str">
        <f>IF(D458="",IF(F458="","","PK"),LOOKUP(D458,DataTypes!A:A,DataTypes!B:B))</f>
        <v>BIGINT UNSIGNED</v>
      </c>
      <c r="I458" s="43" t="s">
        <v>13</v>
      </c>
      <c r="J458" s="43"/>
      <c r="K458" s="43" t="s">
        <v>711</v>
      </c>
      <c r="L458" s="43"/>
      <c r="M458" s="44" t="str">
        <f>IF(C458="NOSQL","",LOOKUP(E458,'#2a_#2b_DROP_TABLE'!D:D,'#2a_#2b_DROP_TABLE'!G:G)&amp;IF(H458="PK","PK",IF(F458="","CREATE","")))</f>
        <v>Audited</v>
      </c>
      <c r="N458" s="45" t="str">
        <f t="shared" si="23"/>
        <v xml:space="preserve">       `enterprise_user_id` BIGINT UNSIGNED NOT NULL COMMENT 'ID of the enterprise user data',</v>
      </c>
      <c r="O458" s="45" t="str">
        <f t="shared" si="24"/>
        <v xml:space="preserve">       `enterprise_user_id` BIGINT UNSIGNED NOT NULL COMMENT 'ID of the enterprise user data',</v>
      </c>
      <c r="P458" s="45" t="str">
        <f t="shared" si="25"/>
        <v>ALTER TABLE enterprise_user_locations_aud MODIFY COLUMN enterprise_user_id BIGINT UNSIGNED;</v>
      </c>
    </row>
    <row r="459" spans="1:16" ht="16">
      <c r="A459" s="40"/>
      <c r="B459" s="66" t="str">
        <f>IF(OR(H459="",H459="PK"),"Catch All",LOOKUP(E459,'#2a_#2b_DROP_TABLE'!D:D,'#2a_#2b_DROP_TABLE'!A:A))</f>
        <v>avoid</v>
      </c>
      <c r="C459" s="40" t="s">
        <v>1541</v>
      </c>
      <c r="D459" s="40" t="s">
        <v>19</v>
      </c>
      <c r="E459" s="43" t="s">
        <v>735</v>
      </c>
      <c r="F459" s="43" t="s">
        <v>738</v>
      </c>
      <c r="G459" s="43"/>
      <c r="H459" s="42" t="str">
        <f>IF(D459="",IF(F459="","","PK"),LOOKUP(D459,DataTypes!A:A,DataTypes!B:B))</f>
        <v>VARCHAR(128)</v>
      </c>
      <c r="I459" s="43" t="s">
        <v>13</v>
      </c>
      <c r="J459" s="43"/>
      <c r="K459" s="43" t="s">
        <v>739</v>
      </c>
      <c r="L459" s="43"/>
      <c r="M459" s="44" t="str">
        <f>IF(C459="NOSQL","",LOOKUP(E459,'#2a_#2b_DROP_TABLE'!D:D,'#2a_#2b_DROP_TABLE'!G:G)&amp;IF(H459="PK","PK",IF(F459="","CREATE","")))</f>
        <v>Audited</v>
      </c>
      <c r="N459" s="45" t="str">
        <f t="shared" si="23"/>
        <v xml:space="preserve">       `place_id` VARCHAR(128) NOT NULL COMMENT 'Place ID for the location data from Google places.api',</v>
      </c>
      <c r="O459" s="45" t="str">
        <f t="shared" si="24"/>
        <v xml:space="preserve">       `place_id` VARCHAR(128) NOT NULL COMMENT 'Place ID for the location data from Google places.api',</v>
      </c>
      <c r="P459" s="45" t="str">
        <f t="shared" si="25"/>
        <v>ALTER TABLE enterprise_user_locations_aud MODIFY COLUMN place_id VARCHAR(128);</v>
      </c>
    </row>
    <row r="460" spans="1:16" ht="16">
      <c r="A460" s="40"/>
      <c r="B460" s="66" t="str">
        <f>IF(OR(H460="",H460="PK"),"Catch All",LOOKUP(E460,'#2a_#2b_DROP_TABLE'!D:D,'#2a_#2b_DROP_TABLE'!A:A))</f>
        <v>avoid</v>
      </c>
      <c r="C460" s="40" t="s">
        <v>1541</v>
      </c>
      <c r="D460" s="40" t="s">
        <v>19</v>
      </c>
      <c r="E460" s="43" t="s">
        <v>735</v>
      </c>
      <c r="F460" s="43" t="s">
        <v>406</v>
      </c>
      <c r="G460" s="43"/>
      <c r="H460" s="42" t="str">
        <f>IF(D460="",IF(F460="","","PK"),LOOKUP(D460,DataTypes!A:A,DataTypes!B:B))</f>
        <v>VARCHAR(128)</v>
      </c>
      <c r="I460" s="43" t="s">
        <v>13</v>
      </c>
      <c r="J460" s="43"/>
      <c r="K460" s="43" t="s">
        <v>740</v>
      </c>
      <c r="L460" s="43"/>
      <c r="M460" s="44" t="str">
        <f>IF(C460="NOSQL","",LOOKUP(E460,'#2a_#2b_DROP_TABLE'!D:D,'#2a_#2b_DROP_TABLE'!G:G)&amp;IF(H460="PK","PK",IF(F460="","CREATE","")))</f>
        <v>Audited</v>
      </c>
      <c r="N460" s="45" t="str">
        <f t="shared" si="23"/>
        <v xml:space="preserve">       `country` VARCHAR(128) NOT NULL COMMENT 'Country for allocating jobs',</v>
      </c>
      <c r="O460" s="45" t="str">
        <f t="shared" si="24"/>
        <v xml:space="preserve">       `country` VARCHAR(128) NOT NULL COMMENT 'Country for allocating jobs',</v>
      </c>
      <c r="P460" s="45" t="str">
        <f t="shared" si="25"/>
        <v>ALTER TABLE enterprise_user_locations_aud MODIFY COLUMN country VARCHAR(128);</v>
      </c>
    </row>
    <row r="461" spans="1:16" ht="16">
      <c r="A461" s="40"/>
      <c r="B461" s="66" t="str">
        <f>IF(OR(H461="",H461="PK"),"Catch All",LOOKUP(E461,'#2a_#2b_DROP_TABLE'!D:D,'#2a_#2b_DROP_TABLE'!A:A))</f>
        <v>avoid</v>
      </c>
      <c r="C461" s="40" t="s">
        <v>1541</v>
      </c>
      <c r="D461" s="40" t="s">
        <v>19</v>
      </c>
      <c r="E461" s="43" t="s">
        <v>735</v>
      </c>
      <c r="F461" s="43" t="s">
        <v>189</v>
      </c>
      <c r="G461" s="43"/>
      <c r="H461" s="42" t="str">
        <f>IF(D461="",IF(F461="","","PK"),LOOKUP(D461,DataTypes!A:A,DataTypes!B:B))</f>
        <v>VARCHAR(128)</v>
      </c>
      <c r="I461" s="43" t="s">
        <v>35</v>
      </c>
      <c r="J461" s="43"/>
      <c r="K461" s="43" t="s">
        <v>741</v>
      </c>
      <c r="L461" s="43"/>
      <c r="M461" s="44" t="str">
        <f>IF(C461="NOSQL","",LOOKUP(E461,'#2a_#2b_DROP_TABLE'!D:D,'#2a_#2b_DROP_TABLE'!G:G)&amp;IF(H461="PK","PK",IF(F461="","CREATE","")))</f>
        <v>Audited</v>
      </c>
      <c r="N461" s="45" t="str">
        <f t="shared" si="23"/>
        <v xml:space="preserve">       `state` VARCHAR(128) NULL COMMENT 'State for allocating jobs',</v>
      </c>
      <c r="O461" s="45" t="str">
        <f t="shared" si="24"/>
        <v xml:space="preserve">       `state` VARCHAR(128) NULL COMMENT 'State for allocating jobs',</v>
      </c>
      <c r="P461" s="45" t="str">
        <f t="shared" si="25"/>
        <v>ALTER TABLE enterprise_user_locations_aud MODIFY COLUMN state VARCHAR(128);</v>
      </c>
    </row>
    <row r="462" spans="1:16" ht="16">
      <c r="A462" s="40"/>
      <c r="B462" s="66" t="str">
        <f>IF(OR(H462="",H462="PK"),"Catch All",LOOKUP(E462,'#2a_#2b_DROP_TABLE'!D:D,'#2a_#2b_DROP_TABLE'!A:A))</f>
        <v>avoid</v>
      </c>
      <c r="C462" s="40" t="s">
        <v>1541</v>
      </c>
      <c r="D462" s="40" t="s">
        <v>19</v>
      </c>
      <c r="E462" s="43" t="s">
        <v>735</v>
      </c>
      <c r="F462" s="43" t="s">
        <v>187</v>
      </c>
      <c r="G462" s="43"/>
      <c r="H462" s="42" t="str">
        <f>IF(D462="",IF(F462="","","PK"),LOOKUP(D462,DataTypes!A:A,DataTypes!B:B))</f>
        <v>VARCHAR(128)</v>
      </c>
      <c r="I462" s="43" t="s">
        <v>35</v>
      </c>
      <c r="J462" s="43"/>
      <c r="K462" s="43" t="s">
        <v>742</v>
      </c>
      <c r="L462" s="43"/>
      <c r="M462" s="44" t="str">
        <f>IF(C462="NOSQL","",LOOKUP(E462,'#2a_#2b_DROP_TABLE'!D:D,'#2a_#2b_DROP_TABLE'!G:G)&amp;IF(H462="PK","PK",IF(F462="","CREATE","")))</f>
        <v>Audited</v>
      </c>
      <c r="N462" s="45" t="str">
        <f t="shared" si="23"/>
        <v xml:space="preserve">       `city` VARCHAR(128) NULL COMMENT 'City for allocating jobs',</v>
      </c>
      <c r="O462" s="45" t="str">
        <f t="shared" si="24"/>
        <v xml:space="preserve">       `city` VARCHAR(128) NULL COMMENT 'City for allocating jobs',</v>
      </c>
      <c r="P462" s="45" t="str">
        <f t="shared" si="25"/>
        <v>ALTER TABLE enterprise_user_locations_aud MODIFY COLUMN city VARCHAR(128);</v>
      </c>
    </row>
    <row r="463" spans="1:16" ht="16">
      <c r="A463" s="40"/>
      <c r="B463" s="66" t="str">
        <f>IF(OR(H463="",H463="PK"),"Catch All",LOOKUP(E463,'#2a_#2b_DROP_TABLE'!D:D,'#2a_#2b_DROP_TABLE'!A:A))</f>
        <v>avoid</v>
      </c>
      <c r="C463" s="40" t="s">
        <v>1541</v>
      </c>
      <c r="D463" s="40" t="s">
        <v>295</v>
      </c>
      <c r="E463" s="43" t="s">
        <v>735</v>
      </c>
      <c r="F463" s="43" t="s">
        <v>80</v>
      </c>
      <c r="G463" s="43"/>
      <c r="H463" s="42" t="str">
        <f>IF(D463="",IF(F463="","","PK"),LOOKUP(D463,DataTypes!A:A,DataTypes!B:B))</f>
        <v>VARCHAR(64)</v>
      </c>
      <c r="I463" s="43" t="s">
        <v>17</v>
      </c>
      <c r="J463" s="43"/>
      <c r="K463" s="43" t="s">
        <v>81</v>
      </c>
      <c r="L463" s="43"/>
      <c r="M463" s="44" t="str">
        <f>IF(C463="NOSQL","",LOOKUP(E463,'#2a_#2b_DROP_TABLE'!D:D,'#2a_#2b_DROP_TABLE'!G:G)&amp;IF(H463="PK","PK",IF(F463="","CREATE","")))</f>
        <v>Audited</v>
      </c>
      <c r="N463" s="45" t="str">
        <f t="shared" si="23"/>
        <v xml:space="preserve">       `created_by` VARCHAR(64) DEFAULT NULL COMMENT 'Data created by',</v>
      </c>
      <c r="O463" s="45" t="str">
        <f t="shared" si="24"/>
        <v xml:space="preserve">       `created_by` VARCHAR(64) DEFAULT NULL COMMENT 'Data created by',</v>
      </c>
      <c r="P463" s="45" t="str">
        <f t="shared" si="25"/>
        <v>ALTER TABLE enterprise_user_locations_aud MODIFY COLUMN created_by VARCHAR(64);</v>
      </c>
    </row>
    <row r="464" spans="1:16" ht="16">
      <c r="A464" s="40"/>
      <c r="B464" s="66" t="str">
        <f>IF(OR(H464="",H464="PK"),"Catch All",LOOKUP(E464,'#2a_#2b_DROP_TABLE'!D:D,'#2a_#2b_DROP_TABLE'!A:A))</f>
        <v>avoid</v>
      </c>
      <c r="C464" s="40" t="s">
        <v>1541</v>
      </c>
      <c r="D464" s="40" t="s">
        <v>40</v>
      </c>
      <c r="E464" s="43" t="s">
        <v>735</v>
      </c>
      <c r="F464" s="43" t="s">
        <v>82</v>
      </c>
      <c r="G464" s="43"/>
      <c r="H464" s="42" t="str">
        <f>IF(D464="",IF(F464="","","PK"),LOOKUP(D464,DataTypes!A:A,DataTypes!B:B))</f>
        <v>TIMESTAMP</v>
      </c>
      <c r="I464" s="43" t="s">
        <v>41</v>
      </c>
      <c r="J464" s="43"/>
      <c r="K464" s="43" t="s">
        <v>83</v>
      </c>
      <c r="L464" s="43"/>
      <c r="M464" s="44" t="str">
        <f>IF(C464="NOSQL","",LOOKUP(E464,'#2a_#2b_DROP_TABLE'!D:D,'#2a_#2b_DROP_TABLE'!G:G)&amp;IF(H464="PK","PK",IF(F464="","CREATE","")))</f>
        <v>Audited</v>
      </c>
      <c r="N464" s="45" t="str">
        <f t="shared" si="23"/>
        <v xml:space="preserve">       `created_timestamp` TIMESTAMP NULL DEFAULT NULL COMMENT 'When the data was created',</v>
      </c>
      <c r="O464" s="45" t="str">
        <f t="shared" si="24"/>
        <v xml:space="preserve">       `created_timestamp` TIMESTAMP NULL DEFAULT NULL COMMENT 'When the data was created',</v>
      </c>
      <c r="P464" s="45" t="str">
        <f t="shared" si="25"/>
        <v>ALTER TABLE enterprise_user_locations_aud MODIFY COLUMN created_timestamp TIMESTAMP;</v>
      </c>
    </row>
    <row r="465" spans="1:16" ht="16">
      <c r="A465" s="40"/>
      <c r="B465" s="66" t="str">
        <f>IF(OR(H465="",H465="PK"),"Catch All",LOOKUP(E465,'#2a_#2b_DROP_TABLE'!D:D,'#2a_#2b_DROP_TABLE'!A:A))</f>
        <v>avoid</v>
      </c>
      <c r="C465" s="40" t="s">
        <v>1541</v>
      </c>
      <c r="D465" s="40" t="s">
        <v>295</v>
      </c>
      <c r="E465" s="43" t="s">
        <v>735</v>
      </c>
      <c r="F465" s="43" t="s">
        <v>84</v>
      </c>
      <c r="G465" s="43"/>
      <c r="H465" s="42" t="str">
        <f>IF(D465="",IF(F465="","","PK"),LOOKUP(D465,DataTypes!A:A,DataTypes!B:B))</f>
        <v>VARCHAR(64)</v>
      </c>
      <c r="I465" s="43" t="s">
        <v>17</v>
      </c>
      <c r="J465" s="43"/>
      <c r="K465" s="43" t="s">
        <v>85</v>
      </c>
      <c r="L465" s="43"/>
      <c r="M465" s="44" t="str">
        <f>IF(C465="NOSQL","",LOOKUP(E465,'#2a_#2b_DROP_TABLE'!D:D,'#2a_#2b_DROP_TABLE'!G:G)&amp;IF(H465="PK","PK",IF(F465="","CREATE","")))</f>
        <v>Audited</v>
      </c>
      <c r="N465" s="45" t="str">
        <f t="shared" si="23"/>
        <v xml:space="preserve">       `last_updated_by` VARCHAR(64) DEFAULT NULL COMMENT 'Data last updated by',</v>
      </c>
      <c r="O465" s="45" t="str">
        <f t="shared" si="24"/>
        <v xml:space="preserve">       `last_updated_by` VARCHAR(64) DEFAULT NULL COMMENT 'Data last updated by',</v>
      </c>
      <c r="P465" s="45" t="str">
        <f t="shared" si="25"/>
        <v>ALTER TABLE enterprise_user_locations_aud MODIFY COLUMN last_updated_by VARCHAR(64);</v>
      </c>
    </row>
    <row r="466" spans="1:16" ht="16">
      <c r="A466" s="40"/>
      <c r="B466" s="66" t="str">
        <f>IF(OR(H466="",H466="PK"),"Catch All",LOOKUP(E466,'#2a_#2b_DROP_TABLE'!D:D,'#2a_#2b_DROP_TABLE'!A:A))</f>
        <v>avoid</v>
      </c>
      <c r="C466" s="40" t="s">
        <v>1541</v>
      </c>
      <c r="D466" s="40" t="s">
        <v>40</v>
      </c>
      <c r="E466" s="43" t="s">
        <v>735</v>
      </c>
      <c r="F466" s="43" t="s">
        <v>86</v>
      </c>
      <c r="G466" s="43"/>
      <c r="H466" s="42" t="str">
        <f>IF(D466="",IF(F466="","","PK"),LOOKUP(D466,DataTypes!A:A,DataTypes!B:B))</f>
        <v>TIMESTAMP</v>
      </c>
      <c r="I466" s="43" t="s">
        <v>41</v>
      </c>
      <c r="J466" s="43"/>
      <c r="K466" s="43" t="s">
        <v>87</v>
      </c>
      <c r="L466" s="43"/>
      <c r="M466" s="44" t="str">
        <f>IF(C466="NOSQL","",LOOKUP(E466,'#2a_#2b_DROP_TABLE'!D:D,'#2a_#2b_DROP_TABLE'!G:G)&amp;IF(H466="PK","PK",IF(F466="","CREATE","")))</f>
        <v>Audited</v>
      </c>
      <c r="N466" s="45" t="str">
        <f t="shared" si="23"/>
        <v xml:space="preserve">       `last_updated_timestamp` TIMESTAMP NULL DEFAULT NULL COMMENT 'When the data was last updated',</v>
      </c>
      <c r="O466" s="45" t="str">
        <f t="shared" si="24"/>
        <v xml:space="preserve">       `last_updated_timestamp` TIMESTAMP NULL DEFAULT NULL COMMENT 'When the data was last updated',</v>
      </c>
      <c r="P466" s="45" t="str">
        <f t="shared" si="25"/>
        <v>ALTER TABLE enterprise_user_locations_aud MODIFY COLUMN last_updated_timestamp TIMESTAMP;</v>
      </c>
    </row>
    <row r="467" spans="1:16" ht="16">
      <c r="A467" s="40"/>
      <c r="B467" s="66" t="str">
        <f>IF(OR(H467="",H467="PK"),"Catch All",LOOKUP(E467,'#2a_#2b_DROP_TABLE'!D:D,'#2a_#2b_DROP_TABLE'!A:A))</f>
        <v>Catch All</v>
      </c>
      <c r="C467" s="40" t="s">
        <v>1541</v>
      </c>
      <c r="D467" s="40"/>
      <c r="E467" s="46" t="s">
        <v>735</v>
      </c>
      <c r="F467" s="46" t="s">
        <v>736</v>
      </c>
      <c r="G467" s="46"/>
      <c r="H467" s="42" t="str">
        <f>IF(D467="",IF(F467="","","PK"),LOOKUP(D467,DataTypes!A:A,DataTypes!B:B))</f>
        <v>PK</v>
      </c>
      <c r="I467" s="43"/>
      <c r="J467" s="43"/>
      <c r="K467" s="43"/>
      <c r="L467" s="43"/>
      <c r="M467" s="44" t="str">
        <f>IF(C467="NOSQL","",LOOKUP(E467,'#2a_#2b_DROP_TABLE'!D:D,'#2a_#2b_DROP_TABLE'!G:G)&amp;IF(H467="PK","PK",IF(F467="","CREATE","")))</f>
        <v>AuditedPK</v>
      </c>
      <c r="N467" s="45" t="str">
        <f t="shared" si="23"/>
        <v xml:space="preserve">       PRIMARY KEY (enterprise_user_location_id)) CHARSET UTF8;</v>
      </c>
      <c r="O467" s="45" t="str">
        <f t="shared" si="24"/>
        <v xml:space="preserve">       `rev` INT(11) NOT NULL, revtype TINYINT(4) DEFAULT NULL, PRIMARY KEY (enterprise_user_location_id, rev)) CHARSET UTF8;</v>
      </c>
      <c r="P467" s="45" t="str">
        <f t="shared" si="25"/>
        <v/>
      </c>
    </row>
    <row r="468" spans="1:16" ht="16">
      <c r="A468" s="40"/>
      <c r="B468" s="66" t="str">
        <f>IF(OR(H468="",H468="PK"),"Catch All",LOOKUP(E468,'#2a_#2b_DROP_TABLE'!D:D,'#2a_#2b_DROP_TABLE'!A:A))</f>
        <v>Catch All</v>
      </c>
      <c r="C468" s="40" t="s">
        <v>1541</v>
      </c>
      <c r="D468" s="40"/>
      <c r="E468" s="41" t="s">
        <v>743</v>
      </c>
      <c r="F468" s="41"/>
      <c r="G468" s="41"/>
      <c r="H468" s="42" t="str">
        <f>IF(D468="",IF(F468="","","PK"),LOOKUP(D468,DataTypes!A:A,DataTypes!B:B))</f>
        <v/>
      </c>
      <c r="I468" s="43"/>
      <c r="J468" s="43"/>
      <c r="K468" s="43"/>
      <c r="L468" s="43"/>
      <c r="M468" s="44" t="str">
        <f>IF(C468="NOSQL","",LOOKUP(E468,'#2a_#2b_DROP_TABLE'!D:D,'#2a_#2b_DROP_TABLE'!G:G)&amp;IF(H468="PK","PK",IF(F468="","CREATE","")))</f>
        <v>NACREATE</v>
      </c>
      <c r="N468" s="45" t="str">
        <f t="shared" si="23"/>
        <v>CREATE TABLE `enterprise_screening_questions` (</v>
      </c>
      <c r="O468" s="45" t="str">
        <f t="shared" si="24"/>
        <v/>
      </c>
      <c r="P468" s="45" t="str">
        <f t="shared" si="25"/>
        <v/>
      </c>
    </row>
    <row r="469" spans="1:16" ht="16">
      <c r="A469" s="40"/>
      <c r="B469" s="66" t="str">
        <f>IF(OR(H469="",H469="PK"),"Catch All",LOOKUP(E469,'#2a_#2b_DROP_TABLE'!D:D,'#2a_#2b_DROP_TABLE'!A:A))</f>
        <v>avoid</v>
      </c>
      <c r="C469" s="40" t="s">
        <v>1541</v>
      </c>
      <c r="D469" s="40" t="s">
        <v>12</v>
      </c>
      <c r="E469" s="41" t="s">
        <v>743</v>
      </c>
      <c r="F469" s="41" t="s">
        <v>744</v>
      </c>
      <c r="G469" s="41"/>
      <c r="H469" s="42" t="str">
        <f>IF(D469="",IF(F469="","","PK"),LOOKUP(D469,DataTypes!A:A,DataTypes!B:B))</f>
        <v>BIGINT UNSIGNED</v>
      </c>
      <c r="I469" s="43" t="s">
        <v>13</v>
      </c>
      <c r="J469" s="43" t="s">
        <v>14</v>
      </c>
      <c r="K469" s="43" t="s">
        <v>745</v>
      </c>
      <c r="L469" s="43"/>
      <c r="M469" s="44" t="str">
        <f>IF(C469="NOSQL","",LOOKUP(E469,'#2a_#2b_DROP_TABLE'!D:D,'#2a_#2b_DROP_TABLE'!G:G)&amp;IF(H469="PK","PK",IF(F469="","CREATE","")))</f>
        <v>NA</v>
      </c>
      <c r="N469" s="45" t="str">
        <f t="shared" si="23"/>
        <v xml:space="preserve">       `enterprise_screening_question_id` BIGINT UNSIGNED NOT NULL AUTO_INCREMENT COMMENT 'ID of the enterprise screening question record',</v>
      </c>
      <c r="O469" s="45" t="str">
        <f t="shared" si="24"/>
        <v/>
      </c>
      <c r="P469" s="45" t="str">
        <f t="shared" si="25"/>
        <v/>
      </c>
    </row>
    <row r="470" spans="1:16" ht="16">
      <c r="A470" s="40"/>
      <c r="B470" s="66" t="str">
        <f>IF(OR(H470="",H470="PK"),"Catch All",LOOKUP(E470,'#2a_#2b_DROP_TABLE'!D:D,'#2a_#2b_DROP_TABLE'!A:A))</f>
        <v>avoid</v>
      </c>
      <c r="C470" s="40" t="s">
        <v>1541</v>
      </c>
      <c r="D470" s="40" t="s">
        <v>12</v>
      </c>
      <c r="E470" s="43" t="s">
        <v>743</v>
      </c>
      <c r="F470" s="43" t="s">
        <v>746</v>
      </c>
      <c r="G470" s="43"/>
      <c r="H470" s="42" t="str">
        <f>IF(D470="",IF(F470="","","PK"),LOOKUP(D470,DataTypes!A:A,DataTypes!B:B))</f>
        <v>BIGINT UNSIGNED</v>
      </c>
      <c r="I470" s="43" t="s">
        <v>13</v>
      </c>
      <c r="J470" s="43"/>
      <c r="K470" s="43" t="s">
        <v>747</v>
      </c>
      <c r="L470" s="43"/>
      <c r="M470" s="44" t="str">
        <f>IF(C470="NOSQL","",LOOKUP(E470,'#2a_#2b_DROP_TABLE'!D:D,'#2a_#2b_DROP_TABLE'!G:G)&amp;IF(H470="PK","PK",IF(F470="","CREATE","")))</f>
        <v>NA</v>
      </c>
      <c r="N470" s="45" t="str">
        <f t="shared" si="23"/>
        <v xml:space="preserve">       `skill_category_id` BIGINT UNSIGNED NOT NULL COMMENT 'ID of the skill category',</v>
      </c>
      <c r="O470" s="45" t="str">
        <f t="shared" si="24"/>
        <v/>
      </c>
      <c r="P470" s="45" t="str">
        <f t="shared" si="25"/>
        <v/>
      </c>
    </row>
    <row r="471" spans="1:16" ht="16">
      <c r="A471" s="40"/>
      <c r="B471" s="66" t="str">
        <f>IF(OR(H471="",H471="PK"),"Catch All",LOOKUP(E471,'#2a_#2b_DROP_TABLE'!D:D,'#2a_#2b_DROP_TABLE'!A:A))</f>
        <v>avoid</v>
      </c>
      <c r="C471" s="40" t="s">
        <v>1541</v>
      </c>
      <c r="D471" s="40" t="s">
        <v>295</v>
      </c>
      <c r="E471" s="43" t="s">
        <v>743</v>
      </c>
      <c r="F471" s="43" t="s">
        <v>507</v>
      </c>
      <c r="G471" s="43"/>
      <c r="H471" s="42" t="str">
        <f>IF(D471="",IF(F471="","","PK"),LOOKUP(D471,DataTypes!A:A,DataTypes!B:B))</f>
        <v>VARCHAR(64)</v>
      </c>
      <c r="I471" s="43" t="s">
        <v>13</v>
      </c>
      <c r="J471" s="43"/>
      <c r="K471" s="43" t="s">
        <v>619</v>
      </c>
      <c r="L471" s="43"/>
      <c r="M471" s="44" t="str">
        <f>IF(C471="NOSQL","",LOOKUP(E471,'#2a_#2b_DROP_TABLE'!D:D,'#2a_#2b_DROP_TABLE'!G:G)&amp;IF(H471="PK","PK",IF(F471="","CREATE","")))</f>
        <v>NA</v>
      </c>
      <c r="N471" s="45" t="str">
        <f t="shared" si="23"/>
        <v xml:space="preserve">       `enterprise_id` VARCHAR(64) NOT NULL COMMENT 'ID of the enterprise',</v>
      </c>
      <c r="O471" s="45" t="str">
        <f t="shared" si="24"/>
        <v/>
      </c>
      <c r="P471" s="45" t="str">
        <f t="shared" si="25"/>
        <v/>
      </c>
    </row>
    <row r="472" spans="1:16" ht="16">
      <c r="A472" s="40"/>
      <c r="B472" s="66" t="str">
        <f>IF(OR(H472="",H472="PK"),"Catch All",LOOKUP(E472,'#2a_#2b_DROP_TABLE'!D:D,'#2a_#2b_DROP_TABLE'!A:A))</f>
        <v>avoid</v>
      </c>
      <c r="C472" s="40" t="s">
        <v>1541</v>
      </c>
      <c r="D472" s="40" t="s">
        <v>49</v>
      </c>
      <c r="E472" s="43" t="s">
        <v>743</v>
      </c>
      <c r="F472" s="43" t="s">
        <v>602</v>
      </c>
      <c r="G472" s="43"/>
      <c r="H472" s="42" t="str">
        <f>IF(D472="",IF(F472="","","PK"),LOOKUP(D472,DataTypes!A:A,DataTypes!B:B))</f>
        <v>TEXT</v>
      </c>
      <c r="I472" s="43" t="s">
        <v>35</v>
      </c>
      <c r="J472" s="43"/>
      <c r="K472" s="43" t="s">
        <v>748</v>
      </c>
      <c r="L472" s="43"/>
      <c r="M472" s="44" t="str">
        <f>IF(C472="NOSQL","",LOOKUP(E472,'#2a_#2b_DROP_TABLE'!D:D,'#2a_#2b_DROP_TABLE'!G:G)&amp;IF(H472="PK","PK",IF(F472="","CREATE","")))</f>
        <v>NA</v>
      </c>
      <c r="N472" s="45" t="str">
        <f t="shared" si="23"/>
        <v xml:space="preserve">       `screening_questions` TEXT NULL COMMENT 'Screening questions for the skill category',</v>
      </c>
      <c r="O472" s="45" t="str">
        <f t="shared" si="24"/>
        <v/>
      </c>
      <c r="P472" s="45" t="str">
        <f t="shared" si="25"/>
        <v/>
      </c>
    </row>
    <row r="473" spans="1:16" ht="16">
      <c r="A473" s="40"/>
      <c r="B473" s="66" t="str">
        <f>IF(OR(H473="",H473="PK"),"Catch All",LOOKUP(E473,'#2a_#2b_DROP_TABLE'!D:D,'#2a_#2b_DROP_TABLE'!A:A))</f>
        <v>Catch All</v>
      </c>
      <c r="C473" s="40" t="s">
        <v>1541</v>
      </c>
      <c r="D473" s="40"/>
      <c r="E473" s="46" t="s">
        <v>743</v>
      </c>
      <c r="F473" s="46" t="s">
        <v>744</v>
      </c>
      <c r="G473" s="46"/>
      <c r="H473" s="42" t="str">
        <f>IF(D473="",IF(F473="","","PK"),LOOKUP(D473,DataTypes!A:A,DataTypes!B:B))</f>
        <v>PK</v>
      </c>
      <c r="I473" s="43"/>
      <c r="J473" s="43"/>
      <c r="K473" s="43"/>
      <c r="L473" s="43"/>
      <c r="M473" s="44" t="str">
        <f>IF(C473="NOSQL","",LOOKUP(E473,'#2a_#2b_DROP_TABLE'!D:D,'#2a_#2b_DROP_TABLE'!G:G)&amp;IF(H473="PK","PK",IF(F473="","CREATE","")))</f>
        <v>NAPK</v>
      </c>
      <c r="N473" s="45" t="str">
        <f t="shared" si="23"/>
        <v xml:space="preserve">       PRIMARY KEY (enterprise_screening_question_id)) CHARSET UTF8;</v>
      </c>
      <c r="O473" s="45" t="str">
        <f t="shared" si="24"/>
        <v/>
      </c>
      <c r="P473" s="45" t="str">
        <f t="shared" si="25"/>
        <v/>
      </c>
    </row>
    <row r="474" spans="1:16" ht="16">
      <c r="A474" s="40"/>
      <c r="B474" s="66" t="str">
        <f>IF(OR(H474="",H474="PK"),"Catch All",LOOKUP(E474,'#2a_#2b_DROP_TABLE'!D:D,'#2a_#2b_DROP_TABLE'!A:A))</f>
        <v>Catch All</v>
      </c>
      <c r="C474" s="40" t="s">
        <v>1541</v>
      </c>
      <c r="D474" s="40"/>
      <c r="E474" s="41" t="s">
        <v>749</v>
      </c>
      <c r="F474" s="41"/>
      <c r="G474" s="41"/>
      <c r="H474" s="42" t="str">
        <f>IF(D474="",IF(F474="","","PK"),LOOKUP(D474,DataTypes!A:A,DataTypes!B:B))</f>
        <v/>
      </c>
      <c r="I474" s="43"/>
      <c r="J474" s="43"/>
      <c r="K474" s="43"/>
      <c r="L474" s="43"/>
      <c r="M474" s="44" t="str">
        <f>IF(C474="NOSQL","",LOOKUP(E474,'#2a_#2b_DROP_TABLE'!D:D,'#2a_#2b_DROP_TABLE'!G:G)&amp;IF(H474="PK","PK",IF(F474="","CREATE","")))</f>
        <v>NACREATE</v>
      </c>
      <c r="N474" s="45" t="str">
        <f t="shared" si="23"/>
        <v>CREATE TABLE `msp_user_access` (</v>
      </c>
      <c r="O474" s="45" t="str">
        <f t="shared" si="24"/>
        <v/>
      </c>
      <c r="P474" s="45" t="str">
        <f t="shared" si="25"/>
        <v/>
      </c>
    </row>
    <row r="475" spans="1:16" ht="16">
      <c r="A475" s="40"/>
      <c r="B475" s="66" t="str">
        <f>IF(OR(H475="",H475="PK"),"Catch All",LOOKUP(E475,'#2a_#2b_DROP_TABLE'!D:D,'#2a_#2b_DROP_TABLE'!A:A))</f>
        <v>avoid</v>
      </c>
      <c r="C475" s="40" t="s">
        <v>1541</v>
      </c>
      <c r="D475" s="40" t="s">
        <v>12</v>
      </c>
      <c r="E475" s="41" t="s">
        <v>749</v>
      </c>
      <c r="F475" s="41" t="s">
        <v>750</v>
      </c>
      <c r="G475" s="41"/>
      <c r="H475" s="42" t="str">
        <f>IF(D475="",IF(F475="","","PK"),LOOKUP(D475,DataTypes!A:A,DataTypes!B:B))</f>
        <v>BIGINT UNSIGNED</v>
      </c>
      <c r="I475" s="43" t="s">
        <v>13</v>
      </c>
      <c r="J475" s="43" t="s">
        <v>14</v>
      </c>
      <c r="K475" s="43" t="s">
        <v>751</v>
      </c>
      <c r="L475" s="43"/>
      <c r="M475" s="44" t="str">
        <f>IF(C475="NOSQL","",LOOKUP(E475,'#2a_#2b_DROP_TABLE'!D:D,'#2a_#2b_DROP_TABLE'!G:G)&amp;IF(H475="PK","PK",IF(F475="","CREATE","")))</f>
        <v>NA</v>
      </c>
      <c r="N475" s="45" t="str">
        <f t="shared" si="23"/>
        <v xml:space="preserve">       `msp_user_access_id` BIGINT UNSIGNED NOT NULL AUTO_INCREMENT COMMENT 'ID of the msp user access',</v>
      </c>
      <c r="O475" s="45" t="str">
        <f t="shared" si="24"/>
        <v/>
      </c>
      <c r="P475" s="45" t="str">
        <f t="shared" si="25"/>
        <v/>
      </c>
    </row>
    <row r="476" spans="1:16" ht="16">
      <c r="A476" s="40"/>
      <c r="B476" s="66" t="str">
        <f>IF(OR(H476="",H476="PK"),"Catch All",LOOKUP(E476,'#2a_#2b_DROP_TABLE'!D:D,'#2a_#2b_DROP_TABLE'!A:A))</f>
        <v>avoid</v>
      </c>
      <c r="C476" s="40" t="s">
        <v>1541</v>
      </c>
      <c r="D476" s="40" t="s">
        <v>12</v>
      </c>
      <c r="E476" s="43" t="s">
        <v>749</v>
      </c>
      <c r="F476" s="43" t="s">
        <v>710</v>
      </c>
      <c r="G476" s="43"/>
      <c r="H476" s="42" t="str">
        <f>IF(D476="",IF(F476="","","PK"),LOOKUP(D476,DataTypes!A:A,DataTypes!B:B))</f>
        <v>BIGINT UNSIGNED</v>
      </c>
      <c r="I476" s="43" t="s">
        <v>13</v>
      </c>
      <c r="J476" s="43"/>
      <c r="K476" s="43" t="s">
        <v>711</v>
      </c>
      <c r="L476" s="43"/>
      <c r="M476" s="44" t="str">
        <f>IF(C476="NOSQL","",LOOKUP(E476,'#2a_#2b_DROP_TABLE'!D:D,'#2a_#2b_DROP_TABLE'!G:G)&amp;IF(H476="PK","PK",IF(F476="","CREATE","")))</f>
        <v>NA</v>
      </c>
      <c r="N476" s="45" t="str">
        <f t="shared" si="23"/>
        <v xml:space="preserve">       `enterprise_user_id` BIGINT UNSIGNED NOT NULL COMMENT 'ID of the enterprise user data',</v>
      </c>
      <c r="O476" s="45" t="str">
        <f t="shared" si="24"/>
        <v/>
      </c>
      <c r="P476" s="45" t="str">
        <f t="shared" si="25"/>
        <v/>
      </c>
    </row>
    <row r="477" spans="1:16" ht="16">
      <c r="A477" s="40"/>
      <c r="B477" s="66" t="str">
        <f>IF(OR(H477="",H477="PK"),"Catch All",LOOKUP(E477,'#2a_#2b_DROP_TABLE'!D:D,'#2a_#2b_DROP_TABLE'!A:A))</f>
        <v>avoid</v>
      </c>
      <c r="C477" s="40" t="s">
        <v>1541</v>
      </c>
      <c r="D477" s="40" t="s">
        <v>295</v>
      </c>
      <c r="E477" s="43" t="s">
        <v>749</v>
      </c>
      <c r="F477" s="43" t="s">
        <v>507</v>
      </c>
      <c r="G477" s="43"/>
      <c r="H477" s="42" t="str">
        <f>IF(D477="",IF(F477="","","PK"),LOOKUP(D477,DataTypes!A:A,DataTypes!B:B))</f>
        <v>VARCHAR(64)</v>
      </c>
      <c r="I477" s="43" t="s">
        <v>13</v>
      </c>
      <c r="J477" s="43"/>
      <c r="K477" s="43" t="s">
        <v>752</v>
      </c>
      <c r="L477" s="43"/>
      <c r="M477" s="44" t="str">
        <f>IF(C477="NOSQL","",LOOKUP(E477,'#2a_#2b_DROP_TABLE'!D:D,'#2a_#2b_DROP_TABLE'!G:G)&amp;IF(H477="PK","PK",IF(F477="","CREATE","")))</f>
        <v>NA</v>
      </c>
      <c r="N477" s="45" t="str">
        <f t="shared" si="23"/>
        <v xml:space="preserve">       `enterprise_id` VARCHAR(64) NOT NULL COMMENT 'Enterprise ID to which the MSP user has access',</v>
      </c>
      <c r="O477" s="45" t="str">
        <f t="shared" si="24"/>
        <v/>
      </c>
      <c r="P477" s="45" t="str">
        <f t="shared" si="25"/>
        <v/>
      </c>
    </row>
    <row r="478" spans="1:16" ht="16">
      <c r="A478" s="40"/>
      <c r="B478" s="66" t="str">
        <f>IF(OR(H478="",H478="PK"),"Catch All",LOOKUP(E478,'#2a_#2b_DROP_TABLE'!D:D,'#2a_#2b_DROP_TABLE'!A:A))</f>
        <v>avoid</v>
      </c>
      <c r="C478" s="40" t="s">
        <v>1541</v>
      </c>
      <c r="D478" s="40" t="s">
        <v>295</v>
      </c>
      <c r="E478" s="43" t="s">
        <v>749</v>
      </c>
      <c r="F478" s="43" t="s">
        <v>80</v>
      </c>
      <c r="G478" s="43"/>
      <c r="H478" s="42" t="str">
        <f>IF(D478="",IF(F478="","","PK"),LOOKUP(D478,DataTypes!A:A,DataTypes!B:B))</f>
        <v>VARCHAR(64)</v>
      </c>
      <c r="I478" s="43" t="s">
        <v>17</v>
      </c>
      <c r="J478" s="43"/>
      <c r="K478" s="43" t="s">
        <v>81</v>
      </c>
      <c r="L478" s="43"/>
      <c r="M478" s="44" t="str">
        <f>IF(C478="NOSQL","",LOOKUP(E478,'#2a_#2b_DROP_TABLE'!D:D,'#2a_#2b_DROP_TABLE'!G:G)&amp;IF(H478="PK","PK",IF(F478="","CREATE","")))</f>
        <v>NA</v>
      </c>
      <c r="N478" s="45" t="str">
        <f t="shared" si="23"/>
        <v xml:space="preserve">       `created_by` VARCHAR(64) DEFAULT NULL COMMENT 'Data created by',</v>
      </c>
      <c r="O478" s="45" t="str">
        <f t="shared" si="24"/>
        <v/>
      </c>
      <c r="P478" s="45" t="str">
        <f t="shared" si="25"/>
        <v/>
      </c>
    </row>
    <row r="479" spans="1:16" ht="16">
      <c r="A479" s="40"/>
      <c r="B479" s="66" t="str">
        <f>IF(OR(H479="",H479="PK"),"Catch All",LOOKUP(E479,'#2a_#2b_DROP_TABLE'!D:D,'#2a_#2b_DROP_TABLE'!A:A))</f>
        <v>avoid</v>
      </c>
      <c r="C479" s="40" t="s">
        <v>1541</v>
      </c>
      <c r="D479" s="40" t="s">
        <v>40</v>
      </c>
      <c r="E479" s="43" t="s">
        <v>749</v>
      </c>
      <c r="F479" s="43" t="s">
        <v>82</v>
      </c>
      <c r="G479" s="43"/>
      <c r="H479" s="42" t="str">
        <f>IF(D479="",IF(F479="","","PK"),LOOKUP(D479,DataTypes!A:A,DataTypes!B:B))</f>
        <v>TIMESTAMP</v>
      </c>
      <c r="I479" s="43" t="s">
        <v>41</v>
      </c>
      <c r="J479" s="43"/>
      <c r="K479" s="43" t="s">
        <v>83</v>
      </c>
      <c r="L479" s="43"/>
      <c r="M479" s="44" t="str">
        <f>IF(C479="NOSQL","",LOOKUP(E479,'#2a_#2b_DROP_TABLE'!D:D,'#2a_#2b_DROP_TABLE'!G:G)&amp;IF(H479="PK","PK",IF(F479="","CREATE","")))</f>
        <v>NA</v>
      </c>
      <c r="N479" s="45" t="str">
        <f t="shared" si="23"/>
        <v xml:space="preserve">       `created_timestamp` TIMESTAMP NULL DEFAULT NULL COMMENT 'When the data was created',</v>
      </c>
      <c r="O479" s="45" t="str">
        <f t="shared" si="24"/>
        <v/>
      </c>
      <c r="P479" s="45" t="str">
        <f t="shared" si="25"/>
        <v/>
      </c>
    </row>
    <row r="480" spans="1:16" ht="16">
      <c r="A480" s="40"/>
      <c r="B480" s="66" t="str">
        <f>IF(OR(H480="",H480="PK"),"Catch All",LOOKUP(E480,'#2a_#2b_DROP_TABLE'!D:D,'#2a_#2b_DROP_TABLE'!A:A))</f>
        <v>avoid</v>
      </c>
      <c r="C480" s="40" t="s">
        <v>1541</v>
      </c>
      <c r="D480" s="40" t="s">
        <v>295</v>
      </c>
      <c r="E480" s="43" t="s">
        <v>749</v>
      </c>
      <c r="F480" s="43" t="s">
        <v>84</v>
      </c>
      <c r="G480" s="43"/>
      <c r="H480" s="42" t="str">
        <f>IF(D480="",IF(F480="","","PK"),LOOKUP(D480,DataTypes!A:A,DataTypes!B:B))</f>
        <v>VARCHAR(64)</v>
      </c>
      <c r="I480" s="43" t="s">
        <v>17</v>
      </c>
      <c r="J480" s="43"/>
      <c r="K480" s="43" t="s">
        <v>85</v>
      </c>
      <c r="L480" s="43"/>
      <c r="M480" s="44" t="str">
        <f>IF(C480="NOSQL","",LOOKUP(E480,'#2a_#2b_DROP_TABLE'!D:D,'#2a_#2b_DROP_TABLE'!G:G)&amp;IF(H480="PK","PK",IF(F480="","CREATE","")))</f>
        <v>NA</v>
      </c>
      <c r="N480" s="45" t="str">
        <f t="shared" si="23"/>
        <v xml:space="preserve">       `last_updated_by` VARCHAR(64) DEFAULT NULL COMMENT 'Data last updated by',</v>
      </c>
      <c r="O480" s="45" t="str">
        <f t="shared" si="24"/>
        <v/>
      </c>
      <c r="P480" s="45" t="str">
        <f t="shared" si="25"/>
        <v/>
      </c>
    </row>
    <row r="481" spans="1:16" ht="16">
      <c r="A481" s="40"/>
      <c r="B481" s="66" t="str">
        <f>IF(OR(H481="",H481="PK"),"Catch All",LOOKUP(E481,'#2a_#2b_DROP_TABLE'!D:D,'#2a_#2b_DROP_TABLE'!A:A))</f>
        <v>avoid</v>
      </c>
      <c r="C481" s="40" t="s">
        <v>1541</v>
      </c>
      <c r="D481" s="40" t="s">
        <v>40</v>
      </c>
      <c r="E481" s="43" t="s">
        <v>749</v>
      </c>
      <c r="F481" s="43" t="s">
        <v>86</v>
      </c>
      <c r="G481" s="43"/>
      <c r="H481" s="42" t="str">
        <f>IF(D481="",IF(F481="","","PK"),LOOKUP(D481,DataTypes!A:A,DataTypes!B:B))</f>
        <v>TIMESTAMP</v>
      </c>
      <c r="I481" s="43" t="s">
        <v>41</v>
      </c>
      <c r="J481" s="43"/>
      <c r="K481" s="43" t="s">
        <v>87</v>
      </c>
      <c r="L481" s="43"/>
      <c r="M481" s="44" t="str">
        <f>IF(C481="NOSQL","",LOOKUP(E481,'#2a_#2b_DROP_TABLE'!D:D,'#2a_#2b_DROP_TABLE'!G:G)&amp;IF(H481="PK","PK",IF(F481="","CREATE","")))</f>
        <v>NA</v>
      </c>
      <c r="N481" s="45" t="str">
        <f t="shared" si="23"/>
        <v xml:space="preserve">       `last_updated_timestamp` TIMESTAMP NULL DEFAULT NULL COMMENT 'When the data was last updated',</v>
      </c>
      <c r="O481" s="45" t="str">
        <f t="shared" si="24"/>
        <v/>
      </c>
      <c r="P481" s="45" t="str">
        <f t="shared" si="25"/>
        <v/>
      </c>
    </row>
    <row r="482" spans="1:16" ht="16">
      <c r="A482" s="40"/>
      <c r="B482" s="66" t="str">
        <f>IF(OR(H482="",H482="PK"),"Catch All",LOOKUP(E482,'#2a_#2b_DROP_TABLE'!D:D,'#2a_#2b_DROP_TABLE'!A:A))</f>
        <v>Catch All</v>
      </c>
      <c r="C482" s="40" t="s">
        <v>1541</v>
      </c>
      <c r="D482" s="40"/>
      <c r="E482" s="46" t="s">
        <v>749</v>
      </c>
      <c r="F482" s="46" t="s">
        <v>750</v>
      </c>
      <c r="G482" s="46"/>
      <c r="H482" s="42" t="str">
        <f>IF(D482="",IF(F482="","","PK"),LOOKUP(D482,DataTypes!A:A,DataTypes!B:B))</f>
        <v>PK</v>
      </c>
      <c r="I482" s="43"/>
      <c r="J482" s="43"/>
      <c r="K482" s="43"/>
      <c r="L482" s="43"/>
      <c r="M482" s="44" t="str">
        <f>IF(C482="NOSQL","",LOOKUP(E482,'#2a_#2b_DROP_TABLE'!D:D,'#2a_#2b_DROP_TABLE'!G:G)&amp;IF(H482="PK","PK",IF(F482="","CREATE","")))</f>
        <v>NAPK</v>
      </c>
      <c r="N482" s="45" t="str">
        <f t="shared" si="23"/>
        <v xml:space="preserve">       PRIMARY KEY (msp_user_access_id)) CHARSET UTF8;</v>
      </c>
      <c r="O482" s="45" t="str">
        <f t="shared" si="24"/>
        <v/>
      </c>
      <c r="P482" s="45" t="str">
        <f t="shared" si="25"/>
        <v/>
      </c>
    </row>
    <row r="483" spans="1:16" ht="16">
      <c r="A483" s="40"/>
      <c r="B483" s="66" t="str">
        <f>IF(OR(H483="",H483="PK"),"Catch All",LOOKUP(E483,'#2a_#2b_DROP_TABLE'!D:D,'#2a_#2b_DROP_TABLE'!A:A))</f>
        <v>Catch All</v>
      </c>
      <c r="C483" s="40" t="s">
        <v>1541</v>
      </c>
      <c r="D483" s="40"/>
      <c r="E483" s="41" t="s">
        <v>756</v>
      </c>
      <c r="F483" s="41"/>
      <c r="G483" s="41"/>
      <c r="H483" s="42" t="str">
        <f>IF(D483="",IF(F483="","","PK"),LOOKUP(D483,DataTypes!A:A,DataTypes!B:B))</f>
        <v/>
      </c>
      <c r="I483" s="43"/>
      <c r="J483" s="43"/>
      <c r="K483" s="43"/>
      <c r="L483" s="43"/>
      <c r="M483" s="44" t="str">
        <f>IF(C483="NOSQL","",LOOKUP(E483,'#2a_#2b_DROP_TABLE'!D:D,'#2a_#2b_DROP_TABLE'!G:G)&amp;IF(H483="PK","PK",IF(F483="","CREATE","")))</f>
        <v>AuditedCREATE</v>
      </c>
      <c r="N483" s="45" t="str">
        <f t="shared" si="23"/>
        <v>CREATE TABLE `jobs` (</v>
      </c>
      <c r="O483" s="45" t="str">
        <f t="shared" si="24"/>
        <v>CREATE TABLE `jobs_aud` (</v>
      </c>
      <c r="P483" s="45" t="str">
        <f t="shared" si="25"/>
        <v/>
      </c>
    </row>
    <row r="484" spans="1:16" ht="16">
      <c r="A484" s="40"/>
      <c r="B484" s="66" t="str">
        <f>IF(OR(H484="",H484="PK"),"Catch All",LOOKUP(E484,'#2a_#2b_DROP_TABLE'!D:D,'#2a_#2b_DROP_TABLE'!A:A))</f>
        <v>hummingbird</v>
      </c>
      <c r="C484" s="40" t="s">
        <v>1541</v>
      </c>
      <c r="D484" s="40" t="s">
        <v>295</v>
      </c>
      <c r="E484" s="41" t="s">
        <v>756</v>
      </c>
      <c r="F484" s="41" t="s">
        <v>236</v>
      </c>
      <c r="G484" s="41"/>
      <c r="H484" s="42" t="str">
        <f>IF(D484="",IF(F484="","","PK"),LOOKUP(D484,DataTypes!A:A,DataTypes!B:B))</f>
        <v>VARCHAR(64)</v>
      </c>
      <c r="I484" s="43" t="s">
        <v>340</v>
      </c>
      <c r="J484" s="43"/>
      <c r="K484" s="43" t="s">
        <v>495</v>
      </c>
      <c r="L484" s="43"/>
      <c r="M484" s="44" t="str">
        <f>IF(C484="NOSQL","",LOOKUP(E484,'#2a_#2b_DROP_TABLE'!D:D,'#2a_#2b_DROP_TABLE'!G:G)&amp;IF(H484="PK","PK",IF(F484="","CREATE","")))</f>
        <v>Audited</v>
      </c>
      <c r="N484" s="45" t="str">
        <f t="shared" si="23"/>
        <v xml:space="preserve">       `job_id` VARCHAR(64) DEFAULT UUID() COMMENT 'ID of the job',</v>
      </c>
      <c r="O484" s="45" t="str">
        <f t="shared" si="24"/>
        <v xml:space="preserve">       `job_id` VARCHAR(64) DEFAULT UUID() COMMENT 'ID of the job',</v>
      </c>
      <c r="P484" s="45" t="str">
        <f t="shared" si="25"/>
        <v>ALTER TABLE jobs_aud MODIFY COLUMN job_id VARCHAR(64);</v>
      </c>
    </row>
    <row r="485" spans="1:16" ht="16">
      <c r="A485" s="40"/>
      <c r="B485" s="66" t="str">
        <f>IF(OR(H485="",H485="PK"),"Catch All",LOOKUP(E485,'#2a_#2b_DROP_TABLE'!D:D,'#2a_#2b_DROP_TABLE'!A:A))</f>
        <v>hummingbird</v>
      </c>
      <c r="C485" s="40" t="s">
        <v>1541</v>
      </c>
      <c r="D485" s="40" t="s">
        <v>362</v>
      </c>
      <c r="E485" s="43" t="s">
        <v>756</v>
      </c>
      <c r="F485" s="43" t="s">
        <v>572</v>
      </c>
      <c r="G485" s="43"/>
      <c r="H485" s="42" t="str">
        <f>IF(D485="",IF(F485="","","PK"),LOOKUP(D485,DataTypes!A:A,DataTypes!B:B))</f>
        <v>VARCHAR(32)</v>
      </c>
      <c r="I485" s="43" t="s">
        <v>35</v>
      </c>
      <c r="J485" s="43" t="s">
        <v>133</v>
      </c>
      <c r="K485" s="43" t="s">
        <v>573</v>
      </c>
      <c r="L485" s="43" t="s">
        <v>757</v>
      </c>
      <c r="M485" s="44" t="str">
        <f>IF(C485="NOSQL","",LOOKUP(E485,'#2a_#2b_DROP_TABLE'!D:D,'#2a_#2b_DROP_TABLE'!G:G)&amp;IF(H485="PK","PK",IF(F485="","CREATE","")))</f>
        <v>Audited</v>
      </c>
      <c r="N485" s="45" t="str">
        <f t="shared" si="23"/>
        <v xml:space="preserve">       `job_reference_number` VARCHAR(32) NULL UNIQUE COMMENT 'Reference number for the job [MMMY/nnnnnn (MMM-Enterprise Mnemonic, Y-Year of Creation (A-2022), nnnnnn - Running Serial Number)]',</v>
      </c>
      <c r="O485" s="45" t="str">
        <f t="shared" si="24"/>
        <v xml:space="preserve">       `job_reference_number` VARCHAR(32) NULL COMMENT 'Reference number for the job [MMMY/nnnnnn (MMM-Enterprise Mnemonic, Y-Year of Creation (A-2022), nnnnnn - Running Serial Number)]',</v>
      </c>
      <c r="P485" s="45" t="str">
        <f t="shared" si="25"/>
        <v>ALTER TABLE jobs_aud MODIFY COLUMN job_reference_number VARCHAR(32);</v>
      </c>
    </row>
    <row r="486" spans="1:16" ht="16">
      <c r="A486" s="40"/>
      <c r="B486" s="66" t="str">
        <f>IF(OR(H486="",H486="PK"),"Catch All",LOOKUP(E486,'#2a_#2b_DROP_TABLE'!D:D,'#2a_#2b_DROP_TABLE'!A:A))</f>
        <v>hummingbird</v>
      </c>
      <c r="C486" s="40" t="s">
        <v>1541</v>
      </c>
      <c r="D486" s="40" t="s">
        <v>33</v>
      </c>
      <c r="E486" s="43" t="s">
        <v>756</v>
      </c>
      <c r="F486" s="43" t="s">
        <v>758</v>
      </c>
      <c r="G486" s="43"/>
      <c r="H486" s="42" t="str">
        <f>IF(D486="",IF(F486="","","PK"),LOOKUP(D486,DataTypes!A:A,DataTypes!B:B))</f>
        <v>VARCHAR(256)</v>
      </c>
      <c r="I486" s="43" t="s">
        <v>35</v>
      </c>
      <c r="J486" s="43"/>
      <c r="K486" s="43" t="s">
        <v>759</v>
      </c>
      <c r="L486" s="43" t="s">
        <v>760</v>
      </c>
      <c r="M486" s="44" t="str">
        <f>IF(C486="NOSQL","",LOOKUP(E486,'#2a_#2b_DROP_TABLE'!D:D,'#2a_#2b_DROP_TABLE'!G:G)&amp;IF(H486="PK","PK",IF(F486="","CREATE","")))</f>
        <v>Audited</v>
      </c>
      <c r="N486" s="45" t="str">
        <f t="shared" si="23"/>
        <v xml:space="preserve">       `external_job_id` VARCHAR(256) NULL COMMENT 'ID of the job if posted by external system [e.g., vmsv1:&lt;id of the job&gt;, beeline:&lt;id of the job&gt;]',</v>
      </c>
      <c r="O486" s="45" t="str">
        <f t="shared" si="24"/>
        <v xml:space="preserve">       `external_job_id` VARCHAR(256) NULL COMMENT 'ID of the job if posted by external system [e.g., vmsv1:&lt;id of the job&gt;, beeline:&lt;id of the job&gt;]',</v>
      </c>
      <c r="P486" s="45" t="str">
        <f t="shared" si="25"/>
        <v>ALTER TABLE jobs_aud MODIFY COLUMN external_job_id VARCHAR(256);</v>
      </c>
    </row>
    <row r="487" spans="1:16" ht="16">
      <c r="A487" s="40"/>
      <c r="B487" s="66" t="str">
        <f>IF(OR(H487="",H487="PK"),"Catch All",LOOKUP(E487,'#2a_#2b_DROP_TABLE'!D:D,'#2a_#2b_DROP_TABLE'!A:A))</f>
        <v>hummingbird</v>
      </c>
      <c r="C487" s="40" t="s">
        <v>1541</v>
      </c>
      <c r="D487" s="40" t="s">
        <v>295</v>
      </c>
      <c r="E487" s="43" t="s">
        <v>756</v>
      </c>
      <c r="F487" s="43" t="s">
        <v>507</v>
      </c>
      <c r="G487" s="43"/>
      <c r="H487" s="42" t="str">
        <f>IF(D487="",IF(F487="","","PK"),LOOKUP(D487,DataTypes!A:A,DataTypes!B:B))</f>
        <v>VARCHAR(64)</v>
      </c>
      <c r="I487" s="43" t="s">
        <v>13</v>
      </c>
      <c r="J487" s="43"/>
      <c r="K487" s="43" t="s">
        <v>619</v>
      </c>
      <c r="L487" s="43"/>
      <c r="M487" s="44" t="str">
        <f>IF(C487="NOSQL","",LOOKUP(E487,'#2a_#2b_DROP_TABLE'!D:D,'#2a_#2b_DROP_TABLE'!G:G)&amp;IF(H487="PK","PK",IF(F487="","CREATE","")))</f>
        <v>Audited</v>
      </c>
      <c r="N487" s="45" t="str">
        <f t="shared" si="23"/>
        <v xml:space="preserve">       `enterprise_id` VARCHAR(64) NOT NULL COMMENT 'ID of the enterprise',</v>
      </c>
      <c r="O487" s="45" t="str">
        <f t="shared" si="24"/>
        <v xml:space="preserve">       `enterprise_id` VARCHAR(64) NOT NULL COMMENT 'ID of the enterprise',</v>
      </c>
      <c r="P487" s="45" t="str">
        <f t="shared" si="25"/>
        <v>ALTER TABLE jobs_aud MODIFY COLUMN enterprise_id VARCHAR(64);</v>
      </c>
    </row>
    <row r="488" spans="1:16" ht="16">
      <c r="A488" s="40" t="s">
        <v>1562</v>
      </c>
      <c r="B488" s="66" t="str">
        <f>IF(OR(H488="",H488="PK"),"Catch All",LOOKUP(E488,'#2a_#2b_DROP_TABLE'!D:D,'#2a_#2b_DROP_TABLE'!A:A))</f>
        <v>hummingbird</v>
      </c>
      <c r="C488" s="40" t="s">
        <v>1541</v>
      </c>
      <c r="D488" s="40" t="s">
        <v>295</v>
      </c>
      <c r="E488" s="43" t="s">
        <v>756</v>
      </c>
      <c r="F488" s="43" t="s">
        <v>1737</v>
      </c>
      <c r="G488" s="43"/>
      <c r="H488" s="42" t="str">
        <f>IF(D488="",IF(F488="","","PK"),LOOKUP(D488,DataTypes!A:A,DataTypes!B:B))</f>
        <v>VARCHAR(64)</v>
      </c>
      <c r="I488" s="43" t="s">
        <v>35</v>
      </c>
      <c r="J488" s="43"/>
      <c r="K488" s="43" t="s">
        <v>1738</v>
      </c>
      <c r="L488" s="43"/>
      <c r="M488" s="44" t="str">
        <f>IF(C488="NOSQL","",LOOKUP(E488,'#2a_#2b_DROP_TABLE'!D:D,'#2a_#2b_DROP_TABLE'!G:G)&amp;IF(H488="PK","PK",IF(F488="","CREATE","")))</f>
        <v>Audited</v>
      </c>
      <c r="N488" s="45" t="str">
        <f t="shared" si="23"/>
        <v xml:space="preserve">       `client_enterprise_id` VARCHAR(64) NULL COMMENT 'ID of the client enterprise',</v>
      </c>
      <c r="O488" s="45" t="str">
        <f t="shared" si="24"/>
        <v xml:space="preserve">       `client_enterprise_id` VARCHAR(64) NULL COMMENT 'ID of the client enterprise',</v>
      </c>
      <c r="P488" s="45" t="str">
        <f t="shared" si="25"/>
        <v>ALTER TABLE jobs_aud MODIFY COLUMN client_enterprise_id VARCHAR(64);</v>
      </c>
    </row>
    <row r="489" spans="1:16" ht="16">
      <c r="A489" s="40" t="s">
        <v>1562</v>
      </c>
      <c r="B489" s="66" t="str">
        <f>IF(OR(H489="",H489="PK"),"Catch All",LOOKUP(E489,'#2a_#2b_DROP_TABLE'!D:D,'#2a_#2b_DROP_TABLE'!A:A))</f>
        <v>hummingbird</v>
      </c>
      <c r="C489" s="40" t="s">
        <v>1541</v>
      </c>
      <c r="D489" s="40" t="s">
        <v>295</v>
      </c>
      <c r="E489" s="43" t="s">
        <v>756</v>
      </c>
      <c r="F489" s="43" t="s">
        <v>1739</v>
      </c>
      <c r="G489" s="43"/>
      <c r="H489" s="42" t="str">
        <f>IF(D489="",IF(F489="","","PK"),LOOKUP(D489,DataTypes!A:A,DataTypes!B:B))</f>
        <v>VARCHAR(64)</v>
      </c>
      <c r="I489" s="43" t="s">
        <v>35</v>
      </c>
      <c r="J489" s="43"/>
      <c r="K489" s="43" t="s">
        <v>1740</v>
      </c>
      <c r="L489" s="43" t="s">
        <v>1741</v>
      </c>
      <c r="M489" s="44" t="str">
        <f>IF(C489="NOSQL","",LOOKUP(E489,'#2a_#2b_DROP_TABLE'!D:D,'#2a_#2b_DROP_TABLE'!G:G)&amp;IF(H489="PK","PK",IF(F489="","CREATE","")))</f>
        <v>Audited</v>
      </c>
      <c r="N489" s="45" t="str">
        <f t="shared" si="23"/>
        <v xml:space="preserve">       `facility_enterprise_id` VARCHAR(64) NULL COMMENT 'ID of the facility enterprise [Under the client enterprise]',</v>
      </c>
      <c r="O489" s="45" t="str">
        <f t="shared" si="24"/>
        <v xml:space="preserve">       `facility_enterprise_id` VARCHAR(64) NULL COMMENT 'ID of the facility enterprise [Under the client enterprise]',</v>
      </c>
      <c r="P489" s="45" t="str">
        <f t="shared" si="25"/>
        <v>ALTER TABLE jobs_aud MODIFY COLUMN facility_enterprise_id VARCHAR(64);</v>
      </c>
    </row>
    <row r="490" spans="1:16" ht="16">
      <c r="A490" s="40"/>
      <c r="B490" s="66" t="str">
        <f>IF(OR(H490="",H490="PK"),"Catch All",LOOKUP(E490,'#2a_#2b_DROP_TABLE'!D:D,'#2a_#2b_DROP_TABLE'!A:A))</f>
        <v>hummingbird</v>
      </c>
      <c r="C490" s="40" t="s">
        <v>1541</v>
      </c>
      <c r="D490" s="40" t="s">
        <v>295</v>
      </c>
      <c r="E490" s="43" t="s">
        <v>756</v>
      </c>
      <c r="F490" s="43" t="s">
        <v>761</v>
      </c>
      <c r="G490" s="43"/>
      <c r="H490" s="42" t="str">
        <f>IF(D490="",IF(F490="","","PK"),LOOKUP(D490,DataTypes!A:A,DataTypes!B:B))</f>
        <v>VARCHAR(64)</v>
      </c>
      <c r="I490" s="43" t="s">
        <v>35</v>
      </c>
      <c r="J490" s="43"/>
      <c r="K490" s="43" t="s">
        <v>762</v>
      </c>
      <c r="L490" s="43"/>
      <c r="M490" s="44" t="str">
        <f>IF(C490="NOSQL","",LOOKUP(E490,'#2a_#2b_DROP_TABLE'!D:D,'#2a_#2b_DROP_TABLE'!G:G)&amp;IF(H490="PK","PK",IF(F490="","CREATE","")))</f>
        <v>Audited</v>
      </c>
      <c r="N490" s="45" t="str">
        <f t="shared" si="23"/>
        <v xml:space="preserve">       `msp_enterprise_id` VARCHAR(64) NULL COMMENT 'ID of the MSP enterprise assigned the job',</v>
      </c>
      <c r="O490" s="45" t="str">
        <f t="shared" si="24"/>
        <v xml:space="preserve">       `msp_enterprise_id` VARCHAR(64) NULL COMMENT 'ID of the MSP enterprise assigned the job',</v>
      </c>
      <c r="P490" s="45" t="str">
        <f t="shared" si="25"/>
        <v>ALTER TABLE jobs_aud MODIFY COLUMN msp_enterprise_id VARCHAR(64);</v>
      </c>
    </row>
    <row r="491" spans="1:16" ht="16">
      <c r="A491" s="40"/>
      <c r="B491" s="66" t="str">
        <f>IF(OR(H491="",H491="PK"),"Catch All",LOOKUP(E491,'#2a_#2b_DROP_TABLE'!D:D,'#2a_#2b_DROP_TABLE'!A:A))</f>
        <v>hummingbird</v>
      </c>
      <c r="C491" s="40" t="s">
        <v>1541</v>
      </c>
      <c r="D491" s="40" t="s">
        <v>12</v>
      </c>
      <c r="E491" s="43" t="s">
        <v>756</v>
      </c>
      <c r="F491" s="43" t="s">
        <v>710</v>
      </c>
      <c r="G491" s="43"/>
      <c r="H491" s="42" t="str">
        <f>IF(D491="",IF(F491="","","PK"),LOOKUP(D491,DataTypes!A:A,DataTypes!B:B))</f>
        <v>BIGINT UNSIGNED</v>
      </c>
      <c r="I491" s="43" t="s">
        <v>13</v>
      </c>
      <c r="J491" s="43"/>
      <c r="K491" s="43" t="s">
        <v>763</v>
      </c>
      <c r="L491" s="43"/>
      <c r="M491" s="44" t="str">
        <f>IF(C491="NOSQL","",LOOKUP(E491,'#2a_#2b_DROP_TABLE'!D:D,'#2a_#2b_DROP_TABLE'!G:G)&amp;IF(H491="PK","PK",IF(F491="","CREATE","")))</f>
        <v>Audited</v>
      </c>
      <c r="N491" s="45" t="str">
        <f t="shared" si="23"/>
        <v xml:space="preserve">       `enterprise_user_id` BIGINT UNSIGNED NOT NULL COMMENT 'ID of the enterprise user to whom the job is allocated',</v>
      </c>
      <c r="O491" s="45" t="str">
        <f t="shared" si="24"/>
        <v xml:space="preserve">       `enterprise_user_id` BIGINT UNSIGNED NOT NULL COMMENT 'ID of the enterprise user to whom the job is allocated',</v>
      </c>
      <c r="P491" s="45" t="str">
        <f t="shared" si="25"/>
        <v>ALTER TABLE jobs_aud MODIFY COLUMN enterprise_user_id BIGINT UNSIGNED;</v>
      </c>
    </row>
    <row r="492" spans="1:16" ht="16">
      <c r="A492" s="40"/>
      <c r="B492" s="66" t="str">
        <f>IF(OR(H492="",H492="PK"),"Catch All",LOOKUP(E492,'#2a_#2b_DROP_TABLE'!D:D,'#2a_#2b_DROP_TABLE'!A:A))</f>
        <v>hummingbird</v>
      </c>
      <c r="C492" s="40" t="s">
        <v>1541</v>
      </c>
      <c r="D492" s="40" t="s">
        <v>62</v>
      </c>
      <c r="E492" s="43" t="s">
        <v>756</v>
      </c>
      <c r="F492" s="43" t="s">
        <v>764</v>
      </c>
      <c r="G492" s="43"/>
      <c r="H492" s="42" t="str">
        <f>IF(D492="",IF(F492="","","PK"),LOOKUP(D492,DataTypes!A:A,DataTypes!B:B))</f>
        <v>VARCHAR(2)</v>
      </c>
      <c r="I492" s="43" t="s">
        <v>13</v>
      </c>
      <c r="J492" s="43"/>
      <c r="K492" s="43" t="s">
        <v>765</v>
      </c>
      <c r="L492" s="43" t="s">
        <v>766</v>
      </c>
      <c r="M492" s="44" t="str">
        <f>IF(C492="NOSQL","",LOOKUP(E492,'#2a_#2b_DROP_TABLE'!D:D,'#2a_#2b_DROP_TABLE'!G:G)&amp;IF(H492="PK","PK",IF(F492="","CREATE","")))</f>
        <v>Audited</v>
      </c>
      <c r="N492" s="45" t="str">
        <f t="shared" si="23"/>
        <v xml:space="preserve">       `boundary` VARCHAR(2) NOT NULL COMMENT 'Boundary of job [e.g., 0 - General, 1 - NeuroDiversify etc.]',</v>
      </c>
      <c r="O492" s="45" t="str">
        <f t="shared" si="24"/>
        <v xml:space="preserve">       `boundary` VARCHAR(2) NOT NULL COMMENT 'Boundary of job [e.g., 0 - General, 1 - NeuroDiversify etc.]',</v>
      </c>
      <c r="P492" s="45" t="str">
        <f t="shared" si="25"/>
        <v>ALTER TABLE jobs_aud MODIFY COLUMN boundary VARCHAR(2);</v>
      </c>
    </row>
    <row r="493" spans="1:16" ht="16">
      <c r="A493" s="40"/>
      <c r="B493" s="66" t="str">
        <f>IF(OR(H493="",H493="PK"),"Catch All",LOOKUP(E493,'#2a_#2b_DROP_TABLE'!D:D,'#2a_#2b_DROP_TABLE'!A:A))</f>
        <v>hummingbird</v>
      </c>
      <c r="C493" s="40" t="s">
        <v>1541</v>
      </c>
      <c r="D493" s="40" t="s">
        <v>63</v>
      </c>
      <c r="E493" s="43" t="s">
        <v>756</v>
      </c>
      <c r="F493" s="43" t="s">
        <v>767</v>
      </c>
      <c r="G493" s="43"/>
      <c r="H493" s="42" t="str">
        <f>IF(D493="",IF(F493="","","PK"),LOOKUP(D493,DataTypes!A:A,DataTypes!B:B))</f>
        <v>VARCHAR(256)</v>
      </c>
      <c r="I493" s="43" t="s">
        <v>35</v>
      </c>
      <c r="J493" s="43"/>
      <c r="K493" s="43" t="s">
        <v>768</v>
      </c>
      <c r="L493" s="43"/>
      <c r="M493" s="44" t="str">
        <f>IF(C493="NOSQL","",LOOKUP(E493,'#2a_#2b_DROP_TABLE'!D:D,'#2a_#2b_DROP_TABLE'!G:G)&amp;IF(H493="PK","PK",IF(F493="","CREATE","")))</f>
        <v>Audited</v>
      </c>
      <c r="N493" s="45" t="str">
        <f t="shared" si="23"/>
        <v xml:space="preserve">       `job_description_url` VARCHAR(256) NULL COMMENT 'URL of the job description document',</v>
      </c>
      <c r="O493" s="45" t="str">
        <f t="shared" si="24"/>
        <v xml:space="preserve">       `job_description_url` VARCHAR(256) NULL COMMENT 'URL of the job description document',</v>
      </c>
      <c r="P493" s="45" t="str">
        <f t="shared" si="25"/>
        <v>ALTER TABLE jobs_aud MODIFY COLUMN job_description_url VARCHAR(256);</v>
      </c>
    </row>
    <row r="494" spans="1:16" ht="16">
      <c r="A494" s="40"/>
      <c r="B494" s="66" t="str">
        <f>IF(OR(H494="",H494="PK"),"Catch All",LOOKUP(E494,'#2a_#2b_DROP_TABLE'!D:D,'#2a_#2b_DROP_TABLE'!A:A))</f>
        <v>hummingbird</v>
      </c>
      <c r="C494" s="40" t="s">
        <v>1541</v>
      </c>
      <c r="D494" s="40" t="s">
        <v>73</v>
      </c>
      <c r="E494" s="43" t="s">
        <v>756</v>
      </c>
      <c r="F494" s="43" t="s">
        <v>769</v>
      </c>
      <c r="G494" s="43"/>
      <c r="H494" s="42" t="str">
        <f>IF(D494="",IF(F494="","","PK"),LOOKUP(D494,DataTypes!A:A,DataTypes!B:B))</f>
        <v>MEDIUMBLOB</v>
      </c>
      <c r="I494" s="43" t="s">
        <v>13</v>
      </c>
      <c r="J494" s="43"/>
      <c r="K494" s="43" t="s">
        <v>770</v>
      </c>
      <c r="L494" s="43"/>
      <c r="M494" s="44" t="str">
        <f>IF(C494="NOSQL","",LOOKUP(E494,'#2a_#2b_DROP_TABLE'!D:D,'#2a_#2b_DROP_TABLE'!G:G)&amp;IF(H494="PK","PK",IF(F494="","CREATE","")))</f>
        <v>Audited</v>
      </c>
      <c r="N494" s="45" t="str">
        <f t="shared" si="23"/>
        <v xml:space="preserve">       `job_description_text` MEDIUMBLOB NOT NULL COMMENT 'Textual job description',</v>
      </c>
      <c r="O494" s="45" t="str">
        <f t="shared" si="24"/>
        <v xml:space="preserve">       `job_description_text` MEDIUMBLOB NOT NULL COMMENT 'Textual job description',</v>
      </c>
      <c r="P494" s="45" t="str">
        <f t="shared" si="25"/>
        <v>ALTER TABLE jobs_aud MODIFY COLUMN job_description_text MEDIUMBLOB;</v>
      </c>
    </row>
    <row r="495" spans="1:16" ht="16">
      <c r="A495" s="40"/>
      <c r="B495" s="66" t="str">
        <f>IF(OR(H495="",H495="PK"),"Catch All",LOOKUP(E495,'#2a_#2b_DROP_TABLE'!D:D,'#2a_#2b_DROP_TABLE'!A:A))</f>
        <v>hummingbird</v>
      </c>
      <c r="C495" s="40" t="s">
        <v>1541</v>
      </c>
      <c r="D495" s="40" t="s">
        <v>19</v>
      </c>
      <c r="E495" s="43" t="s">
        <v>756</v>
      </c>
      <c r="F495" s="43" t="s">
        <v>566</v>
      </c>
      <c r="G495" s="43"/>
      <c r="H495" s="42" t="str">
        <f>IF(D495="",IF(F495="","","PK"),LOOKUP(D495,DataTypes!A:A,DataTypes!B:B))</f>
        <v>VARCHAR(128)</v>
      </c>
      <c r="I495" s="43" t="s">
        <v>13</v>
      </c>
      <c r="J495" s="43"/>
      <c r="K495" s="43" t="s">
        <v>567</v>
      </c>
      <c r="L495" s="43"/>
      <c r="M495" s="44" t="str">
        <f>IF(C495="NOSQL","",LOOKUP(E495,'#2a_#2b_DROP_TABLE'!D:D,'#2a_#2b_DROP_TABLE'!G:G)&amp;IF(H495="PK","PK",IF(F495="","CREATE","")))</f>
        <v>Audited</v>
      </c>
      <c r="N495" s="45" t="str">
        <f t="shared" si="23"/>
        <v xml:space="preserve">       `job_title` VARCHAR(128) NOT NULL COMMENT 'Title of the job',</v>
      </c>
      <c r="O495" s="45" t="str">
        <f t="shared" si="24"/>
        <v xml:space="preserve">       `job_title` VARCHAR(128) NOT NULL COMMENT 'Title of the job',</v>
      </c>
      <c r="P495" s="45" t="str">
        <f t="shared" si="25"/>
        <v>ALTER TABLE jobs_aud MODIFY COLUMN job_title VARCHAR(128);</v>
      </c>
    </row>
    <row r="496" spans="1:16" ht="16">
      <c r="A496" s="40"/>
      <c r="B496" s="66" t="str">
        <f>IF(OR(H496="",H496="PK"),"Catch All",LOOKUP(E496,'#2a_#2b_DROP_TABLE'!D:D,'#2a_#2b_DROP_TABLE'!A:A))</f>
        <v>hummingbird</v>
      </c>
      <c r="C496" s="40" t="s">
        <v>1541</v>
      </c>
      <c r="D496" s="40" t="s">
        <v>33</v>
      </c>
      <c r="E496" s="43" t="s">
        <v>756</v>
      </c>
      <c r="F496" s="43" t="s">
        <v>771</v>
      </c>
      <c r="G496" s="43"/>
      <c r="H496" s="42" t="str">
        <f>IF(D496="",IF(F496="","","PK"),LOOKUP(D496,DataTypes!A:A,DataTypes!B:B))</f>
        <v>VARCHAR(256)</v>
      </c>
      <c r="I496" s="43" t="s">
        <v>35</v>
      </c>
      <c r="J496" s="43"/>
      <c r="K496" s="43" t="s">
        <v>772</v>
      </c>
      <c r="L496" s="43"/>
      <c r="M496" s="44" t="str">
        <f>IF(C496="NOSQL","",LOOKUP(E496,'#2a_#2b_DROP_TABLE'!D:D,'#2a_#2b_DROP_TABLE'!G:G)&amp;IF(H496="PK","PK",IF(F496="","CREATE","")))</f>
        <v>Audited</v>
      </c>
      <c r="N496" s="45" t="str">
        <f t="shared" si="23"/>
        <v xml:space="preserve">       `job_category` VARCHAR(256) NULL COMMENT 'Industry',</v>
      </c>
      <c r="O496" s="45" t="str">
        <f t="shared" si="24"/>
        <v xml:space="preserve">       `job_category` VARCHAR(256) NULL COMMENT 'Industry',</v>
      </c>
      <c r="P496" s="45" t="str">
        <f t="shared" si="25"/>
        <v>ALTER TABLE jobs_aud MODIFY COLUMN job_category VARCHAR(256);</v>
      </c>
    </row>
    <row r="497" spans="1:16" ht="16">
      <c r="A497" s="40" t="s">
        <v>1562</v>
      </c>
      <c r="B497" s="66" t="str">
        <f>IF(OR(H497="",H497="PK"),"Catch All",LOOKUP(E497,'#2a_#2b_DROP_TABLE'!D:D,'#2a_#2b_DROP_TABLE'!A:A))</f>
        <v>hummingbird</v>
      </c>
      <c r="C497" s="40" t="s">
        <v>1541</v>
      </c>
      <c r="D497" s="40" t="s">
        <v>49</v>
      </c>
      <c r="E497" s="43" t="s">
        <v>756</v>
      </c>
      <c r="F497" s="43" t="s">
        <v>450</v>
      </c>
      <c r="G497" s="43"/>
      <c r="H497" s="42" t="str">
        <f>IF(D497="",IF(F497="","","PK"),LOOKUP(D497,DataTypes!A:A,DataTypes!B:B))</f>
        <v>TEXT</v>
      </c>
      <c r="I497" s="43" t="s">
        <v>35</v>
      </c>
      <c r="J497" s="43"/>
      <c r="K497" s="43" t="s">
        <v>1623</v>
      </c>
      <c r="L497" s="43"/>
      <c r="M497" s="44" t="str">
        <f>IF(C497="NOSQL","",LOOKUP(E497,'#2a_#2b_DROP_TABLE'!D:D,'#2a_#2b_DROP_TABLE'!G:G)&amp;IF(H497="PK","PK",IF(F497="","CREATE","")))</f>
        <v>Audited</v>
      </c>
      <c r="N497" s="45" t="str">
        <f t="shared" si="23"/>
        <v xml:space="preserve">       `skill_data` TEXT NULL COMMENT 'Skill JSON of the job',</v>
      </c>
      <c r="O497" s="45" t="str">
        <f t="shared" si="24"/>
        <v xml:space="preserve">       `skill_data` TEXT NULL COMMENT 'Skill JSON of the job',</v>
      </c>
      <c r="P497" s="45" t="str">
        <f t="shared" si="25"/>
        <v>ALTER TABLE jobs_aud MODIFY COLUMN skill_data TEXT;</v>
      </c>
    </row>
    <row r="498" spans="1:16" ht="16">
      <c r="A498" s="40" t="s">
        <v>1562</v>
      </c>
      <c r="B498" s="66" t="str">
        <f>IF(OR(H498="",H498="PK"),"Catch All",LOOKUP(E498,'#2a_#2b_DROP_TABLE'!D:D,'#2a_#2b_DROP_TABLE'!A:A))</f>
        <v>hummingbird</v>
      </c>
      <c r="C498" s="40" t="s">
        <v>1541</v>
      </c>
      <c r="D498" s="40" t="s">
        <v>62</v>
      </c>
      <c r="E498" s="43" t="s">
        <v>756</v>
      </c>
      <c r="F498" s="43" t="s">
        <v>1610</v>
      </c>
      <c r="G498" s="43"/>
      <c r="H498" s="42" t="str">
        <f>IF(D498="",IF(F498="","","PK"),LOOKUP(D498,DataTypes!A:A,DataTypes!B:B))</f>
        <v>VARCHAR(2)</v>
      </c>
      <c r="I498" s="43" t="s">
        <v>35</v>
      </c>
      <c r="J498" s="43"/>
      <c r="K498" s="43" t="s">
        <v>1611</v>
      </c>
      <c r="L498" s="43" t="s">
        <v>790</v>
      </c>
      <c r="M498" s="44" t="str">
        <f>IF(C498="NOSQL","",LOOKUP(E498,'#2a_#2b_DROP_TABLE'!D:D,'#2a_#2b_DROP_TABLE'!G:G)&amp;IF(H498="PK","PK",IF(F498="","CREATE","")))</f>
        <v>Audited</v>
      </c>
      <c r="N498" s="45" t="str">
        <f t="shared" si="23"/>
        <v xml:space="preserve">       `bill_rate_type` VARCHAR(2) NULL COMMENT 'Bill rate type [HR-Hourly, DA-Daily, WK-Weekly, FN-Fortnightly, MN-Monthly etc.]',</v>
      </c>
      <c r="O498" s="45" t="str">
        <f t="shared" si="24"/>
        <v xml:space="preserve">       `bill_rate_type` VARCHAR(2) NULL COMMENT 'Bill rate type [HR-Hourly, DA-Daily, WK-Weekly, FN-Fortnightly, MN-Monthly etc.]',</v>
      </c>
      <c r="P498" s="45" t="str">
        <f t="shared" si="25"/>
        <v>ALTER TABLE jobs_aud MODIFY COLUMN bill_rate_type VARCHAR(2);</v>
      </c>
    </row>
    <row r="499" spans="1:16" ht="16">
      <c r="A499" s="40" t="s">
        <v>1562</v>
      </c>
      <c r="B499" s="66" t="str">
        <f>IF(OR(H499="",H499="PK"),"Catch All",LOOKUP(E499,'#2a_#2b_DROP_TABLE'!D:D,'#2a_#2b_DROP_TABLE'!A:A))</f>
        <v>hummingbird</v>
      </c>
      <c r="C499" s="40" t="s">
        <v>1541</v>
      </c>
      <c r="D499" s="40" t="s">
        <v>117</v>
      </c>
      <c r="E499" s="43" t="s">
        <v>756</v>
      </c>
      <c r="F499" s="43" t="s">
        <v>1602</v>
      </c>
      <c r="G499" s="43"/>
      <c r="H499" s="42" t="str">
        <f>IF(D499="",IF(F499="","","PK"),LOOKUP(D499,DataTypes!A:A,DataTypes!B:B))</f>
        <v>DOUBLE(13,3)</v>
      </c>
      <c r="I499" s="43" t="s">
        <v>35</v>
      </c>
      <c r="J499" s="43"/>
      <c r="K499" s="43" t="s">
        <v>1606</v>
      </c>
      <c r="L499" s="43"/>
      <c r="M499" s="44" t="str">
        <f>IF(C499="NOSQL","",LOOKUP(E499,'#2a_#2b_DROP_TABLE'!D:D,'#2a_#2b_DROP_TABLE'!G:G)&amp;IF(H499="PK","PK",IF(F499="","CREATE","")))</f>
        <v>Audited</v>
      </c>
      <c r="N499" s="45" t="str">
        <f t="shared" si="23"/>
        <v xml:space="preserve">       `bill_rate_minimum` DOUBLE(13,3) NULL COMMENT 'Minimum bill rate',</v>
      </c>
      <c r="O499" s="45" t="str">
        <f t="shared" si="24"/>
        <v xml:space="preserve">       `bill_rate_minimum` DOUBLE(13,3) NULL COMMENT 'Minimum bill rate',</v>
      </c>
      <c r="P499" s="45" t="str">
        <f t="shared" si="25"/>
        <v>ALTER TABLE jobs_aud MODIFY COLUMN bill_rate_minimum DOUBLE(13,3);</v>
      </c>
    </row>
    <row r="500" spans="1:16" ht="16">
      <c r="A500" s="40" t="s">
        <v>1562</v>
      </c>
      <c r="B500" s="66" t="str">
        <f>IF(OR(H500="",H500="PK"),"Catch All",LOOKUP(E500,'#2a_#2b_DROP_TABLE'!D:D,'#2a_#2b_DROP_TABLE'!A:A))</f>
        <v>hummingbird</v>
      </c>
      <c r="C500" s="40" t="s">
        <v>1541</v>
      </c>
      <c r="D500" s="40" t="s">
        <v>117</v>
      </c>
      <c r="E500" s="43" t="s">
        <v>756</v>
      </c>
      <c r="F500" s="43" t="s">
        <v>1603</v>
      </c>
      <c r="G500" s="43"/>
      <c r="H500" s="42" t="str">
        <f>IF(D500="",IF(F500="","","PK"),LOOKUP(D500,DataTypes!A:A,DataTypes!B:B))</f>
        <v>DOUBLE(13,3)</v>
      </c>
      <c r="I500" s="43" t="s">
        <v>35</v>
      </c>
      <c r="J500" s="43"/>
      <c r="K500" s="43" t="s">
        <v>1607</v>
      </c>
      <c r="L500" s="43"/>
      <c r="M500" s="44" t="str">
        <f>IF(C500="NOSQL","",LOOKUP(E500,'#2a_#2b_DROP_TABLE'!D:D,'#2a_#2b_DROP_TABLE'!G:G)&amp;IF(H500="PK","PK",IF(F500="","CREATE","")))</f>
        <v>Audited</v>
      </c>
      <c r="N500" s="45" t="str">
        <f t="shared" si="23"/>
        <v xml:space="preserve">       `bill_rate_maximum` DOUBLE(13,3) NULL COMMENT 'Maximum bill rate',</v>
      </c>
      <c r="O500" s="45" t="str">
        <f t="shared" si="24"/>
        <v xml:space="preserve">       `bill_rate_maximum` DOUBLE(13,3) NULL COMMENT 'Maximum bill rate',</v>
      </c>
      <c r="P500" s="45" t="str">
        <f t="shared" si="25"/>
        <v>ALTER TABLE jobs_aud MODIFY COLUMN bill_rate_maximum DOUBLE(13,3);</v>
      </c>
    </row>
    <row r="501" spans="1:16" ht="16">
      <c r="A501" s="40" t="s">
        <v>1562</v>
      </c>
      <c r="B501" s="66" t="str">
        <f>IF(OR(H501="",H501="PK"),"Catch All",LOOKUP(E501,'#2a_#2b_DROP_TABLE'!D:D,'#2a_#2b_DROP_TABLE'!A:A))</f>
        <v>hummingbird</v>
      </c>
      <c r="C501" s="40" t="s">
        <v>1541</v>
      </c>
      <c r="D501" s="40" t="s">
        <v>62</v>
      </c>
      <c r="E501" s="43" t="s">
        <v>756</v>
      </c>
      <c r="F501" s="43" t="s">
        <v>1612</v>
      </c>
      <c r="G501" s="43"/>
      <c r="H501" s="42" t="str">
        <f>IF(D501="",IF(F501="","","PK"),LOOKUP(D501,DataTypes!A:A,DataTypes!B:B))</f>
        <v>VARCHAR(2)</v>
      </c>
      <c r="I501" s="43" t="s">
        <v>35</v>
      </c>
      <c r="J501" s="43"/>
      <c r="K501" s="43" t="s">
        <v>1613</v>
      </c>
      <c r="L501" s="43" t="s">
        <v>790</v>
      </c>
      <c r="M501" s="44" t="str">
        <f>IF(C501="NOSQL","",LOOKUP(E501,'#2a_#2b_DROP_TABLE'!D:D,'#2a_#2b_DROP_TABLE'!G:G)&amp;IF(H501="PK","PK",IF(F501="","CREATE","")))</f>
        <v>Audited</v>
      </c>
      <c r="N501" s="45" t="str">
        <f t="shared" si="23"/>
        <v xml:space="preserve">       `pay_rate_type` VARCHAR(2) NULL COMMENT 'Pay rate type [HR-Hourly, DA-Daily, WK-Weekly, FN-Fortnightly, MN-Monthly etc.]',</v>
      </c>
      <c r="O501" s="45" t="str">
        <f t="shared" si="24"/>
        <v xml:space="preserve">       `pay_rate_type` VARCHAR(2) NULL COMMENT 'Pay rate type [HR-Hourly, DA-Daily, WK-Weekly, FN-Fortnightly, MN-Monthly etc.]',</v>
      </c>
      <c r="P501" s="45" t="str">
        <f t="shared" si="25"/>
        <v>ALTER TABLE jobs_aud MODIFY COLUMN pay_rate_type VARCHAR(2);</v>
      </c>
    </row>
    <row r="502" spans="1:16" ht="16">
      <c r="A502" s="40" t="s">
        <v>1562</v>
      </c>
      <c r="B502" s="66" t="str">
        <f>IF(OR(H502="",H502="PK"),"Catch All",LOOKUP(E502,'#2a_#2b_DROP_TABLE'!D:D,'#2a_#2b_DROP_TABLE'!A:A))</f>
        <v>hummingbird</v>
      </c>
      <c r="C502" s="40" t="s">
        <v>1541</v>
      </c>
      <c r="D502" s="40" t="s">
        <v>117</v>
      </c>
      <c r="E502" s="43" t="s">
        <v>756</v>
      </c>
      <c r="F502" s="43" t="s">
        <v>1604</v>
      </c>
      <c r="G502" s="43"/>
      <c r="H502" s="42" t="str">
        <f>IF(D502="",IF(F502="","","PK"),LOOKUP(D502,DataTypes!A:A,DataTypes!B:B))</f>
        <v>DOUBLE(13,3)</v>
      </c>
      <c r="I502" s="43" t="s">
        <v>35</v>
      </c>
      <c r="J502" s="43"/>
      <c r="K502" s="43" t="s">
        <v>1608</v>
      </c>
      <c r="L502" s="43"/>
      <c r="M502" s="44" t="str">
        <f>IF(C502="NOSQL","",LOOKUP(E502,'#2a_#2b_DROP_TABLE'!D:D,'#2a_#2b_DROP_TABLE'!G:G)&amp;IF(H502="PK","PK",IF(F502="","CREATE","")))</f>
        <v>Audited</v>
      </c>
      <c r="N502" s="45" t="str">
        <f t="shared" si="23"/>
        <v xml:space="preserve">       `pay_rate_minimum` DOUBLE(13,3) NULL COMMENT 'Minimum pay rate',</v>
      </c>
      <c r="O502" s="45" t="str">
        <f t="shared" si="24"/>
        <v xml:space="preserve">       `pay_rate_minimum` DOUBLE(13,3) NULL COMMENT 'Minimum pay rate',</v>
      </c>
      <c r="P502" s="45" t="str">
        <f t="shared" si="25"/>
        <v>ALTER TABLE jobs_aud MODIFY COLUMN pay_rate_minimum DOUBLE(13,3);</v>
      </c>
    </row>
    <row r="503" spans="1:16" ht="16">
      <c r="A503" s="40" t="s">
        <v>1562</v>
      </c>
      <c r="B503" s="66" t="str">
        <f>IF(OR(H503="",H503="PK"),"Catch All",LOOKUP(E503,'#2a_#2b_DROP_TABLE'!D:D,'#2a_#2b_DROP_TABLE'!A:A))</f>
        <v>hummingbird</v>
      </c>
      <c r="C503" s="40" t="s">
        <v>1541</v>
      </c>
      <c r="D503" s="40" t="s">
        <v>117</v>
      </c>
      <c r="E503" s="43" t="s">
        <v>756</v>
      </c>
      <c r="F503" s="43" t="s">
        <v>1605</v>
      </c>
      <c r="G503" s="43"/>
      <c r="H503" s="42" t="str">
        <f>IF(D503="",IF(F503="","","PK"),LOOKUP(D503,DataTypes!A:A,DataTypes!B:B))</f>
        <v>DOUBLE(13,3)</v>
      </c>
      <c r="I503" s="43" t="s">
        <v>35</v>
      </c>
      <c r="J503" s="43"/>
      <c r="K503" s="43" t="s">
        <v>1609</v>
      </c>
      <c r="L503" s="43"/>
      <c r="M503" s="44" t="str">
        <f>IF(C503="NOSQL","",LOOKUP(E503,'#2a_#2b_DROP_TABLE'!D:D,'#2a_#2b_DROP_TABLE'!G:G)&amp;IF(H503="PK","PK",IF(F503="","CREATE","")))</f>
        <v>Audited</v>
      </c>
      <c r="N503" s="45" t="str">
        <f t="shared" si="23"/>
        <v xml:space="preserve">       `pay_rate_maximum` DOUBLE(13,3) NULL COMMENT 'Maximum pay rate',</v>
      </c>
      <c r="O503" s="45" t="str">
        <f t="shared" si="24"/>
        <v xml:space="preserve">       `pay_rate_maximum` DOUBLE(13,3) NULL COMMENT 'Maximum pay rate',</v>
      </c>
      <c r="P503" s="45" t="str">
        <f t="shared" si="25"/>
        <v>ALTER TABLE jobs_aud MODIFY COLUMN pay_rate_maximum DOUBLE(13,3);</v>
      </c>
    </row>
    <row r="504" spans="1:16" ht="16">
      <c r="A504" s="40"/>
      <c r="B504" s="66" t="str">
        <f>IF(OR(H504="",H504="PK"),"Catch All",LOOKUP(E504,'#2a_#2b_DROP_TABLE'!D:D,'#2a_#2b_DROP_TABLE'!A:A))</f>
        <v>hummingbird</v>
      </c>
      <c r="C504" s="40" t="s">
        <v>1541</v>
      </c>
      <c r="D504" s="40" t="s">
        <v>117</v>
      </c>
      <c r="E504" s="43" t="s">
        <v>756</v>
      </c>
      <c r="F504" s="43" t="s">
        <v>773</v>
      </c>
      <c r="G504" s="43"/>
      <c r="H504" s="42" t="str">
        <f>IF(D504="",IF(F504="","","PK"),LOOKUP(D504,DataTypes!A:A,DataTypes!B:B))</f>
        <v>DOUBLE(13,3)</v>
      </c>
      <c r="I504" s="43" t="s">
        <v>13</v>
      </c>
      <c r="J504" s="43"/>
      <c r="K504" s="43" t="s">
        <v>774</v>
      </c>
      <c r="L504" s="43"/>
      <c r="M504" s="44" t="str">
        <f>IF(C504="NOSQL","",LOOKUP(E504,'#2a_#2b_DROP_TABLE'!D:D,'#2a_#2b_DROP_TABLE'!G:G)&amp;IF(H504="PK","PK",IF(F504="","CREATE","")))</f>
        <v>Audited</v>
      </c>
      <c r="N504" s="45" t="str">
        <f t="shared" si="23"/>
        <v xml:space="preserve">       `overall_years_of_experience_minimum` DOUBLE(13,3) NOT NULL COMMENT 'Minimum years of overall experience required',</v>
      </c>
      <c r="O504" s="45" t="str">
        <f t="shared" si="24"/>
        <v xml:space="preserve">       `overall_years_of_experience_minimum` DOUBLE(13,3) NOT NULL COMMENT 'Minimum years of overall experience required',</v>
      </c>
      <c r="P504" s="45" t="str">
        <f t="shared" si="25"/>
        <v>ALTER TABLE jobs_aud MODIFY COLUMN overall_years_of_experience_minimum DOUBLE(13,3);</v>
      </c>
    </row>
    <row r="505" spans="1:16" ht="16">
      <c r="A505" s="40"/>
      <c r="B505" s="66" t="str">
        <f>IF(OR(H505="",H505="PK"),"Catch All",LOOKUP(E505,'#2a_#2b_DROP_TABLE'!D:D,'#2a_#2b_DROP_TABLE'!A:A))</f>
        <v>hummingbird</v>
      </c>
      <c r="C505" s="40" t="s">
        <v>1541</v>
      </c>
      <c r="D505" s="40" t="s">
        <v>117</v>
      </c>
      <c r="E505" s="43" t="s">
        <v>756</v>
      </c>
      <c r="F505" s="43" t="s">
        <v>775</v>
      </c>
      <c r="G505" s="43"/>
      <c r="H505" s="42" t="str">
        <f>IF(D505="",IF(F505="","","PK"),LOOKUP(D505,DataTypes!A:A,DataTypes!B:B))</f>
        <v>DOUBLE(13,3)</v>
      </c>
      <c r="I505" s="43" t="s">
        <v>35</v>
      </c>
      <c r="J505" s="43"/>
      <c r="K505" s="43" t="s">
        <v>776</v>
      </c>
      <c r="L505" s="43"/>
      <c r="M505" s="44" t="str">
        <f>IF(C505="NOSQL","",LOOKUP(E505,'#2a_#2b_DROP_TABLE'!D:D,'#2a_#2b_DROP_TABLE'!G:G)&amp;IF(H505="PK","PK",IF(F505="","CREATE","")))</f>
        <v>Audited</v>
      </c>
      <c r="N505" s="45" t="str">
        <f t="shared" si="23"/>
        <v xml:space="preserve">       `overall_years_of_experience_maximum` DOUBLE(13,3) NULL COMMENT 'Maximum years of overall experience required',</v>
      </c>
      <c r="O505" s="45" t="str">
        <f t="shared" si="24"/>
        <v xml:space="preserve">       `overall_years_of_experience_maximum` DOUBLE(13,3) NULL COMMENT 'Maximum years of overall experience required',</v>
      </c>
      <c r="P505" s="45" t="str">
        <f t="shared" si="25"/>
        <v>ALTER TABLE jobs_aud MODIFY COLUMN overall_years_of_experience_maximum DOUBLE(13,3);</v>
      </c>
    </row>
    <row r="506" spans="1:16" ht="16">
      <c r="A506" s="40"/>
      <c r="B506" s="66" t="str">
        <f>IF(OR(H506="",H506="PK"),"Catch All",LOOKUP(E506,'#2a_#2b_DROP_TABLE'!D:D,'#2a_#2b_DROP_TABLE'!A:A))</f>
        <v>hummingbird</v>
      </c>
      <c r="C506" s="40" t="s">
        <v>1541</v>
      </c>
      <c r="D506" s="40" t="s">
        <v>62</v>
      </c>
      <c r="E506" s="43" t="s">
        <v>756</v>
      </c>
      <c r="F506" s="43" t="s">
        <v>777</v>
      </c>
      <c r="G506" s="43"/>
      <c r="H506" s="42" t="str">
        <f>IF(D506="",IF(F506="","","PK"),LOOKUP(D506,DataTypes!A:A,DataTypes!B:B))</f>
        <v>VARCHAR(2)</v>
      </c>
      <c r="I506" s="43" t="s">
        <v>35</v>
      </c>
      <c r="J506" s="43"/>
      <c r="K506" s="43" t="s">
        <v>778</v>
      </c>
      <c r="L506" s="43" t="s">
        <v>779</v>
      </c>
      <c r="M506" s="44" t="str">
        <f>IF(C506="NOSQL","",LOOKUP(E506,'#2a_#2b_DROP_TABLE'!D:D,'#2a_#2b_DROP_TABLE'!G:G)&amp;IF(H506="PK","PK",IF(F506="","CREATE","")))</f>
        <v>Audited</v>
      </c>
      <c r="N506" s="45" t="str">
        <f t="shared" si="23"/>
        <v xml:space="preserve">       `job_experience_level` VARCHAR(2) NULL COMMENT 'Job experience level required [IN-Internship, EL-Entry level, AT-Associate, ML-Mid-Senior Level, DR-Director, ET-Executive]',</v>
      </c>
      <c r="O506" s="45" t="str">
        <f t="shared" si="24"/>
        <v xml:space="preserve">       `job_experience_level` VARCHAR(2) NULL COMMENT 'Job experience level required [IN-Internship, EL-Entry level, AT-Associate, ML-Mid-Senior Level, DR-Director, ET-Executive]',</v>
      </c>
      <c r="P506" s="45" t="str">
        <f t="shared" si="25"/>
        <v>ALTER TABLE jobs_aud MODIFY COLUMN job_experience_level VARCHAR(2);</v>
      </c>
    </row>
    <row r="507" spans="1:16" ht="16">
      <c r="A507" s="40"/>
      <c r="B507" s="66" t="str">
        <f>IF(OR(H507="",H507="PK"),"Catch All",LOOKUP(E507,'#2a_#2b_DROP_TABLE'!D:D,'#2a_#2b_DROP_TABLE'!A:A))</f>
        <v>hummingbird</v>
      </c>
      <c r="C507" s="40" t="s">
        <v>1541</v>
      </c>
      <c r="D507" s="40" t="s">
        <v>34</v>
      </c>
      <c r="E507" s="43" t="s">
        <v>756</v>
      </c>
      <c r="F507" s="43" t="s">
        <v>422</v>
      </c>
      <c r="G507" s="43"/>
      <c r="H507" s="42" t="str">
        <f>IF(D507="",IF(F507="","","PK"),LOOKUP(D507,DataTypes!A:A,DataTypes!B:B))</f>
        <v>VARCHAR(8)</v>
      </c>
      <c r="I507" s="43" t="s">
        <v>13</v>
      </c>
      <c r="J507" s="43"/>
      <c r="K507" s="43" t="s">
        <v>423</v>
      </c>
      <c r="L507" s="43"/>
      <c r="M507" s="44" t="str">
        <f>IF(C507="NOSQL","",LOOKUP(E507,'#2a_#2b_DROP_TABLE'!D:D,'#2a_#2b_DROP_TABLE'!G:G)&amp;IF(H507="PK","PK",IF(F507="","CREATE","")))</f>
        <v>Audited</v>
      </c>
      <c r="N507" s="45" t="str">
        <f t="shared" si="23"/>
        <v xml:space="preserve">       `currency` VARCHAR(8) NOT NULL COMMENT 'Currency code in SWIFT format',</v>
      </c>
      <c r="O507" s="45" t="str">
        <f t="shared" si="24"/>
        <v xml:space="preserve">       `currency` VARCHAR(8) NOT NULL COMMENT 'Currency code in SWIFT format',</v>
      </c>
      <c r="P507" s="45" t="str">
        <f t="shared" si="25"/>
        <v>ALTER TABLE jobs_aud MODIFY COLUMN currency VARCHAR(8);</v>
      </c>
    </row>
    <row r="508" spans="1:16" ht="16">
      <c r="A508" s="40"/>
      <c r="B508" s="66" t="str">
        <f>IF(OR(H508="",H508="PK"),"Catch All",LOOKUP(E508,'#2a_#2b_DROP_TABLE'!D:D,'#2a_#2b_DROP_TABLE'!A:A))</f>
        <v>hummingbird</v>
      </c>
      <c r="C508" s="40" t="s">
        <v>1541</v>
      </c>
      <c r="D508" s="40" t="s">
        <v>19</v>
      </c>
      <c r="E508" s="43" t="s">
        <v>756</v>
      </c>
      <c r="F508" s="43" t="s">
        <v>780</v>
      </c>
      <c r="G508" s="43"/>
      <c r="H508" s="42" t="str">
        <f>IF(D508="",IF(F508="","","PK"),LOOKUP(D508,DataTypes!A:A,DataTypes!B:B))</f>
        <v>VARCHAR(128)</v>
      </c>
      <c r="I508" s="43" t="s">
        <v>13</v>
      </c>
      <c r="J508" s="43"/>
      <c r="K508" s="43" t="s">
        <v>781</v>
      </c>
      <c r="L508" s="43" t="s">
        <v>417</v>
      </c>
      <c r="M508" s="44" t="str">
        <f>IF(C508="NOSQL","",LOOKUP(E508,'#2a_#2b_DROP_TABLE'!D:D,'#2a_#2b_DROP_TABLE'!G:G)&amp;IF(H508="PK","PK",IF(F508="","CREATE","")))</f>
        <v>Audited</v>
      </c>
      <c r="N508" s="45" t="str">
        <f t="shared" si="23"/>
        <v xml:space="preserve">       `job_type` VARCHAR(128) NOT NULL COMMENT 'Type of the job [FT-Full Time, PT-Part Time, FL-Contract/Freelance, IN-Internship, OT-Others]',</v>
      </c>
      <c r="O508" s="45" t="str">
        <f t="shared" si="24"/>
        <v xml:space="preserve">       `job_type` VARCHAR(128) NOT NULL COMMENT 'Type of the job [FT-Full Time, PT-Part Time, FL-Contract/Freelance, IN-Internship, OT-Others]',</v>
      </c>
      <c r="P508" s="45" t="str">
        <f t="shared" si="25"/>
        <v>ALTER TABLE jobs_aud MODIFY COLUMN job_type VARCHAR(128);</v>
      </c>
    </row>
    <row r="509" spans="1:16" ht="16">
      <c r="A509" s="40"/>
      <c r="B509" s="66" t="str">
        <f>IF(OR(H509="",H509="PK"),"Catch All",LOOKUP(E509,'#2a_#2b_DROP_TABLE'!D:D,'#2a_#2b_DROP_TABLE'!A:A))</f>
        <v>hummingbird</v>
      </c>
      <c r="C509" s="40" t="s">
        <v>1541</v>
      </c>
      <c r="D509" s="40" t="s">
        <v>31</v>
      </c>
      <c r="E509" s="43" t="s">
        <v>756</v>
      </c>
      <c r="F509" s="43" t="s">
        <v>782</v>
      </c>
      <c r="G509" s="43"/>
      <c r="H509" s="42" t="str">
        <f>IF(D509="",IF(F509="","","PK"),LOOKUP(D509,DataTypes!A:A,DataTypes!B:B))</f>
        <v>VARCHAR(1)</v>
      </c>
      <c r="I509" s="43" t="s">
        <v>13</v>
      </c>
      <c r="J509" s="43"/>
      <c r="K509" s="43" t="s">
        <v>783</v>
      </c>
      <c r="L509" s="43" t="s">
        <v>784</v>
      </c>
      <c r="M509" s="44" t="str">
        <f>IF(C509="NOSQL","",LOOKUP(E509,'#2a_#2b_DROP_TABLE'!D:D,'#2a_#2b_DROP_TABLE'!G:G)&amp;IF(H509="PK","PK",IF(F509="","CREATE","")))</f>
        <v>Audited</v>
      </c>
      <c r="N509" s="45" t="str">
        <f t="shared" si="23"/>
        <v xml:space="preserve">       `work_from` VARCHAR(1) NOT NULL COMMENT 'Remote working is allowed or not [R-Remote, O-Onsite, H-Hybrid]',</v>
      </c>
      <c r="O509" s="45" t="str">
        <f t="shared" si="24"/>
        <v xml:space="preserve">       `work_from` VARCHAR(1) NOT NULL COMMENT 'Remote working is allowed or not [R-Remote, O-Onsite, H-Hybrid]',</v>
      </c>
      <c r="P509" s="45" t="str">
        <f t="shared" si="25"/>
        <v>ALTER TABLE jobs_aud MODIFY COLUMN work_from VARCHAR(1);</v>
      </c>
    </row>
    <row r="510" spans="1:16" ht="16">
      <c r="A510" s="40"/>
      <c r="B510" s="66" t="str">
        <f>IF(OR(H510="",H510="PK"),"Catch All",LOOKUP(E510,'#2a_#2b_DROP_TABLE'!D:D,'#2a_#2b_DROP_TABLE'!A:A))</f>
        <v>hummingbird</v>
      </c>
      <c r="C510" s="40" t="s">
        <v>1541</v>
      </c>
      <c r="D510" s="40" t="s">
        <v>19</v>
      </c>
      <c r="E510" s="43" t="s">
        <v>756</v>
      </c>
      <c r="F510" s="43" t="s">
        <v>406</v>
      </c>
      <c r="G510" s="43"/>
      <c r="H510" s="42" t="str">
        <f>IF(D510="",IF(F510="","","PK"),LOOKUP(D510,DataTypes!A:A,DataTypes!B:B))</f>
        <v>VARCHAR(128)</v>
      </c>
      <c r="I510" s="43" t="s">
        <v>35</v>
      </c>
      <c r="J510" s="43"/>
      <c r="K510" s="43" t="s">
        <v>785</v>
      </c>
      <c r="L510" s="43"/>
      <c r="M510" s="44" t="str">
        <f>IF(C510="NOSQL","",LOOKUP(E510,'#2a_#2b_DROP_TABLE'!D:D,'#2a_#2b_DROP_TABLE'!G:G)&amp;IF(H510="PK","PK",IF(F510="","CREATE","")))</f>
        <v>Audited</v>
      </c>
      <c r="N510" s="45" t="str">
        <f t="shared" si="23"/>
        <v xml:space="preserve">       `country` VARCHAR(128) NULL COMMENT 'Name of the country where job is to be fulfilled',</v>
      </c>
      <c r="O510" s="45" t="str">
        <f t="shared" si="24"/>
        <v xml:space="preserve">       `country` VARCHAR(128) NULL COMMENT 'Name of the country where job is to be fulfilled',</v>
      </c>
      <c r="P510" s="45" t="str">
        <f t="shared" si="25"/>
        <v>ALTER TABLE jobs_aud MODIFY COLUMN country VARCHAR(128);</v>
      </c>
    </row>
    <row r="511" spans="1:16" ht="16">
      <c r="A511" s="40"/>
      <c r="B511" s="66" t="str">
        <f>IF(OR(H511="",H511="PK"),"Catch All",LOOKUP(E511,'#2a_#2b_DROP_TABLE'!D:D,'#2a_#2b_DROP_TABLE'!A:A))</f>
        <v>hummingbird</v>
      </c>
      <c r="C511" s="40" t="s">
        <v>1541</v>
      </c>
      <c r="D511" s="40" t="s">
        <v>19</v>
      </c>
      <c r="E511" s="43" t="s">
        <v>756</v>
      </c>
      <c r="F511" s="43" t="s">
        <v>189</v>
      </c>
      <c r="G511" s="43"/>
      <c r="H511" s="42" t="str">
        <f>IF(D511="",IF(F511="","","PK"),LOOKUP(D511,DataTypes!A:A,DataTypes!B:B))</f>
        <v>VARCHAR(128)</v>
      </c>
      <c r="I511" s="43" t="s">
        <v>35</v>
      </c>
      <c r="J511" s="43"/>
      <c r="K511" s="43" t="s">
        <v>786</v>
      </c>
      <c r="L511" s="43"/>
      <c r="M511" s="44" t="str">
        <f>IF(C511="NOSQL","",LOOKUP(E511,'#2a_#2b_DROP_TABLE'!D:D,'#2a_#2b_DROP_TABLE'!G:G)&amp;IF(H511="PK","PK",IF(F511="","CREATE","")))</f>
        <v>Audited</v>
      </c>
      <c r="N511" s="45" t="str">
        <f t="shared" si="23"/>
        <v xml:space="preserve">       `state` VARCHAR(128) NULL COMMENT 'Name of the state where job is to be fulfilled',</v>
      </c>
      <c r="O511" s="45" t="str">
        <f t="shared" si="24"/>
        <v xml:space="preserve">       `state` VARCHAR(128) NULL COMMENT 'Name of the state where job is to be fulfilled',</v>
      </c>
      <c r="P511" s="45" t="str">
        <f t="shared" si="25"/>
        <v>ALTER TABLE jobs_aud MODIFY COLUMN state VARCHAR(128);</v>
      </c>
    </row>
    <row r="512" spans="1:16" ht="16">
      <c r="A512" s="40"/>
      <c r="B512" s="66" t="str">
        <f>IF(OR(H512="",H512="PK"),"Catch All",LOOKUP(E512,'#2a_#2b_DROP_TABLE'!D:D,'#2a_#2b_DROP_TABLE'!A:A))</f>
        <v>hummingbird</v>
      </c>
      <c r="C512" s="40" t="s">
        <v>1541</v>
      </c>
      <c r="D512" s="40" t="s">
        <v>19</v>
      </c>
      <c r="E512" s="43" t="s">
        <v>756</v>
      </c>
      <c r="F512" s="43" t="s">
        <v>187</v>
      </c>
      <c r="G512" s="43"/>
      <c r="H512" s="42" t="str">
        <f>IF(D512="",IF(F512="","","PK"),LOOKUP(D512,DataTypes!A:A,DataTypes!B:B))</f>
        <v>VARCHAR(128)</v>
      </c>
      <c r="I512" s="43" t="s">
        <v>35</v>
      </c>
      <c r="J512" s="43"/>
      <c r="K512" s="43" t="s">
        <v>787</v>
      </c>
      <c r="L512" s="43"/>
      <c r="M512" s="44" t="str">
        <f>IF(C512="NOSQL","",LOOKUP(E512,'#2a_#2b_DROP_TABLE'!D:D,'#2a_#2b_DROP_TABLE'!G:G)&amp;IF(H512="PK","PK",IF(F512="","CREATE","")))</f>
        <v>Audited</v>
      </c>
      <c r="N512" s="45" t="str">
        <f t="shared" si="23"/>
        <v xml:space="preserve">       `city` VARCHAR(128) NULL COMMENT 'Name of the city where job is to be fulfilled',</v>
      </c>
      <c r="O512" s="45" t="str">
        <f t="shared" si="24"/>
        <v xml:space="preserve">       `city` VARCHAR(128) NULL COMMENT 'Name of the city where job is to be fulfilled',</v>
      </c>
      <c r="P512" s="45" t="str">
        <f t="shared" si="25"/>
        <v>ALTER TABLE jobs_aud MODIFY COLUMN city VARCHAR(128);</v>
      </c>
    </row>
    <row r="513" spans="1:16" ht="16">
      <c r="A513" s="40" t="s">
        <v>1562</v>
      </c>
      <c r="B513" s="66" t="str">
        <f>IF(OR(H513="",H513="PK"),"Catch All",LOOKUP(E513,'#2a_#2b_DROP_TABLE'!D:D,'#2a_#2b_DROP_TABLE'!A:A))</f>
        <v>hummingbird</v>
      </c>
      <c r="C513" s="40" t="s">
        <v>1541</v>
      </c>
      <c r="D513" s="40" t="s">
        <v>34</v>
      </c>
      <c r="E513" s="43" t="s">
        <v>756</v>
      </c>
      <c r="F513" s="43" t="s">
        <v>36</v>
      </c>
      <c r="G513" s="43"/>
      <c r="H513" s="42" t="str">
        <f>IF(D513="",IF(F513="","","PK"),LOOKUP(D513,DataTypes!A:A,DataTypes!B:B))</f>
        <v>VARCHAR(8)</v>
      </c>
      <c r="I513" s="43" t="s">
        <v>35</v>
      </c>
      <c r="J513" s="43"/>
      <c r="K513" s="43" t="s">
        <v>1622</v>
      </c>
      <c r="L513" s="43"/>
      <c r="M513" s="44" t="str">
        <f>IF(C513="NOSQL","",LOOKUP(E513,'#2a_#2b_DROP_TABLE'!D:D,'#2a_#2b_DROP_TABLE'!G:G)&amp;IF(H513="PK","PK",IF(F513="","CREATE","")))</f>
        <v>Audited</v>
      </c>
      <c r="N513" s="45" t="str">
        <f t="shared" si="23"/>
        <v xml:space="preserve">       `zip_code` VARCHAR(8) NULL COMMENT 'Zip code where job is to be fulfilled',</v>
      </c>
      <c r="O513" s="45" t="str">
        <f t="shared" si="24"/>
        <v xml:space="preserve">       `zip_code` VARCHAR(8) NULL COMMENT 'Zip code where job is to be fulfilled',</v>
      </c>
      <c r="P513" s="45" t="str">
        <f t="shared" si="25"/>
        <v>ALTER TABLE jobs_aud MODIFY COLUMN zip_code VARCHAR(8);</v>
      </c>
    </row>
    <row r="514" spans="1:16" ht="16">
      <c r="A514" s="40"/>
      <c r="B514" s="66" t="str">
        <f>IF(OR(H514="",H514="PK"),"Catch All",LOOKUP(E514,'#2a_#2b_DROP_TABLE'!D:D,'#2a_#2b_DROP_TABLE'!A:A))</f>
        <v>hummingbird</v>
      </c>
      <c r="C514" s="40" t="s">
        <v>1541</v>
      </c>
      <c r="D514" s="40" t="s">
        <v>43</v>
      </c>
      <c r="E514" s="43" t="s">
        <v>756</v>
      </c>
      <c r="F514" s="43" t="s">
        <v>44</v>
      </c>
      <c r="G514" s="43"/>
      <c r="H514" s="42" t="str">
        <f>IF(D514="",IF(F514="","","PK"),LOOKUP(D514,DataTypes!A:A,DataTypes!B:B))</f>
        <v>DOUBLE(9,6)</v>
      </c>
      <c r="I514" s="43" t="s">
        <v>17</v>
      </c>
      <c r="J514" s="43"/>
      <c r="K514" s="43" t="s">
        <v>788</v>
      </c>
      <c r="L514" s="43"/>
      <c r="M514" s="44" t="str">
        <f>IF(C514="NOSQL","",LOOKUP(E514,'#2a_#2b_DROP_TABLE'!D:D,'#2a_#2b_DROP_TABLE'!G:G)&amp;IF(H514="PK","PK",IF(F514="","CREATE","")))</f>
        <v>Audited</v>
      </c>
      <c r="N514" s="45" t="str">
        <f t="shared" si="23"/>
        <v xml:space="preserve">       `latitude` DOUBLE(9,6) DEFAULT NULL COMMENT 'Latitude of physical location of the job',</v>
      </c>
      <c r="O514" s="45" t="str">
        <f t="shared" si="24"/>
        <v xml:space="preserve">       `latitude` DOUBLE(9,6) DEFAULT NULL COMMENT 'Latitude of physical location of the job',</v>
      </c>
      <c r="P514" s="45" t="str">
        <f t="shared" si="25"/>
        <v>ALTER TABLE jobs_aud MODIFY COLUMN latitude DOUBLE(9,6);</v>
      </c>
    </row>
    <row r="515" spans="1:16" ht="16">
      <c r="A515" s="40"/>
      <c r="B515" s="66" t="str">
        <f>IF(OR(H515="",H515="PK"),"Catch All",LOOKUP(E515,'#2a_#2b_DROP_TABLE'!D:D,'#2a_#2b_DROP_TABLE'!A:A))</f>
        <v>hummingbird</v>
      </c>
      <c r="C515" s="40" t="s">
        <v>1541</v>
      </c>
      <c r="D515" s="40" t="s">
        <v>43</v>
      </c>
      <c r="E515" s="43" t="s">
        <v>756</v>
      </c>
      <c r="F515" s="43" t="s">
        <v>45</v>
      </c>
      <c r="G515" s="43"/>
      <c r="H515" s="42" t="str">
        <f>IF(D515="",IF(F515="","","PK"),LOOKUP(D515,DataTypes!A:A,DataTypes!B:B))</f>
        <v>DOUBLE(9,6)</v>
      </c>
      <c r="I515" s="43" t="s">
        <v>17</v>
      </c>
      <c r="J515" s="43"/>
      <c r="K515" s="43" t="s">
        <v>789</v>
      </c>
      <c r="L515" s="43"/>
      <c r="M515" s="44" t="str">
        <f>IF(C515="NOSQL","",LOOKUP(E515,'#2a_#2b_DROP_TABLE'!D:D,'#2a_#2b_DROP_TABLE'!G:G)&amp;IF(H515="PK","PK",IF(F515="","CREATE","")))</f>
        <v>Audited</v>
      </c>
      <c r="N515" s="45" t="str">
        <f t="shared" ref="N515:N578" si="26">IF(C515="NOSQL","",IF(H515="PK","       PRIMARY KEY ("&amp;F515&amp;"))"&amp;IF(G515="Yes"," ROW_FORMAT=DYNAMIC","")&amp;" CHARSET UTF8;",IF(F515="","CREATE TABLE "&amp;"`"&amp;E515&amp;"` (","       `"&amp;F515&amp;"` "&amp;H515&amp;" "&amp;I515&amp;IF(J515="",""," "&amp;J515)&amp;" COMMENT '"&amp;K515&amp;IF(L515="",""," ["&amp;L515&amp;"]")&amp;"'"&amp;IF(E516=E515,",",");"))))</f>
        <v xml:space="preserve">       `longitude` DOUBLE(9,6) DEFAULT NULL COMMENT 'Longitude of physical location of the job',</v>
      </c>
      <c r="O515" s="45" t="str">
        <f t="shared" ref="O515:O578" si="27">IF(OR(C515="NOSQL",M515="",M515="NA",M515="NACREATE",M515="NAPK"),"",IF(MID(M515,1,3)="Not","",IF(H515="PK",IF(M515="AuditedPK","       `rev` INT(11) NOT NULL, revtype TINYINT(4) DEFAULT NULL, ","       ")&amp;"PRIMARY KEY ("&amp;F515&amp;IF(M515="AuditedPK",", rev","")&amp;"))"&amp;IF(G515="Yes"," ROW_FORMAT=DYNAMIC","")&amp;" CHARSET UTF8;",IF(F515="","CREATE TABLE "&amp;"`"&amp;E515&amp;IF(M515="AuditedCREATE","_aud","")&amp;"` (","       `"&amp;F515&amp;"` "&amp;H515&amp;" "&amp;I515&amp;" COMMENT '"&amp;K515&amp;IF(L515="",""," ["&amp;L515&amp;"]")&amp;"'"&amp;IF(E516=E515,",",");")))))</f>
        <v xml:space="preserve">       `longitude` DOUBLE(9,6) DEFAULT NULL COMMENT 'Longitude of physical location of the job',</v>
      </c>
      <c r="P515" s="45" t="str">
        <f t="shared" ref="P515:P578" si="28">IF(C515="NOSQL","",IF(M515="Audited","ALTER TABLE "&amp;E515&amp;"_aud MODIFY COLUMN "&amp;F515&amp;" "&amp;H515&amp;";",""))</f>
        <v>ALTER TABLE jobs_aud MODIFY COLUMN longitude DOUBLE(9,6);</v>
      </c>
    </row>
    <row r="516" spans="1:16" ht="16">
      <c r="A516" s="40" t="s">
        <v>1562</v>
      </c>
      <c r="B516" s="66" t="str">
        <f>IF(OR(H516="",H516="PK"),"Catch All",LOOKUP(E516,'#2a_#2b_DROP_TABLE'!D:D,'#2a_#2b_DROP_TABLE'!A:A))</f>
        <v>hummingbird</v>
      </c>
      <c r="C516" s="40" t="s">
        <v>1541</v>
      </c>
      <c r="D516" s="40" t="s">
        <v>34</v>
      </c>
      <c r="E516" s="43" t="s">
        <v>756</v>
      </c>
      <c r="F516" s="43" t="s">
        <v>1594</v>
      </c>
      <c r="G516" s="43"/>
      <c r="H516" s="42" t="str">
        <f>IF(D516="",IF(F516="","","PK"),LOOKUP(D516,DataTypes!A:A,DataTypes!B:B))</f>
        <v>VARCHAR(8)</v>
      </c>
      <c r="I516" s="43" t="s">
        <v>35</v>
      </c>
      <c r="J516" s="43"/>
      <c r="K516" s="43" t="s">
        <v>1595</v>
      </c>
      <c r="L516" s="43" t="s">
        <v>1589</v>
      </c>
      <c r="M516" s="44" t="str">
        <f>IF(C516="NOSQL","",LOOKUP(E516,'#2a_#2b_DROP_TABLE'!D:D,'#2a_#2b_DROP_TABLE'!G:G)&amp;IF(H516="PK","PK",IF(F516="","CREATE","")))</f>
        <v>Audited</v>
      </c>
      <c r="N516" s="45" t="str">
        <f t="shared" si="26"/>
        <v xml:space="preserve">       `shift_type` VARCHAR(8) NULL COMMENT 'Shift type of the job [DAY, NIGHT, FLOAT etc.]',</v>
      </c>
      <c r="O516" s="45" t="str">
        <f t="shared" si="27"/>
        <v xml:space="preserve">       `shift_type` VARCHAR(8) NULL COMMENT 'Shift type of the job [DAY, NIGHT, FLOAT etc.]',</v>
      </c>
      <c r="P516" s="45" t="str">
        <f t="shared" si="28"/>
        <v>ALTER TABLE jobs_aud MODIFY COLUMN shift_type VARCHAR(8);</v>
      </c>
    </row>
    <row r="517" spans="1:16" ht="16">
      <c r="A517" s="40" t="s">
        <v>1562</v>
      </c>
      <c r="B517" s="66" t="str">
        <f>IF(OR(H517="",H517="PK"),"Catch All",LOOKUP(E517,'#2a_#2b_DROP_TABLE'!D:D,'#2a_#2b_DROP_TABLE'!A:A))</f>
        <v>hummingbird</v>
      </c>
      <c r="C517" s="40" t="s">
        <v>1541</v>
      </c>
      <c r="D517" s="40" t="s">
        <v>360</v>
      </c>
      <c r="E517" s="43" t="s">
        <v>756</v>
      </c>
      <c r="F517" s="43" t="s">
        <v>484</v>
      </c>
      <c r="G517" s="43"/>
      <c r="H517" s="42" t="str">
        <f>IF(D517="",IF(F517="","","PK"),LOOKUP(D517,DataTypes!A:A,DataTypes!B:B))</f>
        <v>VARCHAR(4)</v>
      </c>
      <c r="I517" s="43" t="s">
        <v>35</v>
      </c>
      <c r="J517" s="43"/>
      <c r="K517" s="43" t="s">
        <v>1596</v>
      </c>
      <c r="L517" s="43"/>
      <c r="M517" s="44" t="str">
        <f>IF(C517="NOSQL","",LOOKUP(E517,'#2a_#2b_DROP_TABLE'!D:D,'#2a_#2b_DROP_TABLE'!G:G)&amp;IF(H517="PK","PK",IF(F517="","CREATE","")))</f>
        <v>Audited</v>
      </c>
      <c r="N517" s="45" t="str">
        <f t="shared" si="26"/>
        <v xml:space="preserve">       `shift_start_time` VARCHAR(4) NULL COMMENT 'Preferred shift start time of the job',</v>
      </c>
      <c r="O517" s="45" t="str">
        <f t="shared" si="27"/>
        <v xml:space="preserve">       `shift_start_time` VARCHAR(4) NULL COMMENT 'Preferred shift start time of the job',</v>
      </c>
      <c r="P517" s="45" t="str">
        <f t="shared" si="28"/>
        <v>ALTER TABLE jobs_aud MODIFY COLUMN shift_start_time VARCHAR(4);</v>
      </c>
    </row>
    <row r="518" spans="1:16" ht="16">
      <c r="A518" s="40" t="s">
        <v>1562</v>
      </c>
      <c r="B518" s="66" t="str">
        <f>IF(OR(H518="",H518="PK"),"Catch All",LOOKUP(E518,'#2a_#2b_DROP_TABLE'!D:D,'#2a_#2b_DROP_TABLE'!A:A))</f>
        <v>hummingbird</v>
      </c>
      <c r="C518" s="40" t="s">
        <v>1541</v>
      </c>
      <c r="D518" s="40" t="s">
        <v>360</v>
      </c>
      <c r="E518" s="43" t="s">
        <v>756</v>
      </c>
      <c r="F518" s="43" t="s">
        <v>486</v>
      </c>
      <c r="G518" s="43"/>
      <c r="H518" s="42" t="str">
        <f>IF(D518="",IF(F518="","","PK"),LOOKUP(D518,DataTypes!A:A,DataTypes!B:B))</f>
        <v>VARCHAR(4)</v>
      </c>
      <c r="I518" s="43" t="s">
        <v>35</v>
      </c>
      <c r="J518" s="43"/>
      <c r="K518" s="43" t="s">
        <v>1597</v>
      </c>
      <c r="L518" s="43"/>
      <c r="M518" s="44" t="str">
        <f>IF(C518="NOSQL","",LOOKUP(E518,'#2a_#2b_DROP_TABLE'!D:D,'#2a_#2b_DROP_TABLE'!G:G)&amp;IF(H518="PK","PK",IF(F518="","CREATE","")))</f>
        <v>Audited</v>
      </c>
      <c r="N518" s="45" t="str">
        <f t="shared" si="26"/>
        <v xml:space="preserve">       `shift_end_time` VARCHAR(4) NULL COMMENT 'Preferred shift end time of the job',</v>
      </c>
      <c r="O518" s="45" t="str">
        <f t="shared" si="27"/>
        <v xml:space="preserve">       `shift_end_time` VARCHAR(4) NULL COMMENT 'Preferred shift end time of the job',</v>
      </c>
      <c r="P518" s="45" t="str">
        <f t="shared" si="28"/>
        <v>ALTER TABLE jobs_aud MODIFY COLUMN shift_end_time VARCHAR(4);</v>
      </c>
    </row>
    <row r="519" spans="1:16" ht="16">
      <c r="A519" s="40" t="s">
        <v>1562</v>
      </c>
      <c r="B519" s="66" t="str">
        <f>IF(OR(H519="",H519="PK"),"Catch All",LOOKUP(E519,'#2a_#2b_DROP_TABLE'!D:D,'#2a_#2b_DROP_TABLE'!A:A))</f>
        <v>hummingbird</v>
      </c>
      <c r="C519" s="40" t="s">
        <v>1541</v>
      </c>
      <c r="D519" s="40" t="s">
        <v>34</v>
      </c>
      <c r="E519" s="43" t="s">
        <v>756</v>
      </c>
      <c r="F519" s="43" t="s">
        <v>488</v>
      </c>
      <c r="G519" s="43"/>
      <c r="H519" s="42" t="str">
        <f>IF(D519="",IF(F519="","","PK"),LOOKUP(D519,DataTypes!A:A,DataTypes!B:B))</f>
        <v>VARCHAR(8)</v>
      </c>
      <c r="I519" s="43" t="s">
        <v>35</v>
      </c>
      <c r="J519" s="43"/>
      <c r="K519" s="43" t="s">
        <v>1598</v>
      </c>
      <c r="L519" s="43"/>
      <c r="M519" s="44" t="str">
        <f>IF(C519="NOSQL","",LOOKUP(E519,'#2a_#2b_DROP_TABLE'!D:D,'#2a_#2b_DROP_TABLE'!G:G)&amp;IF(H519="PK","PK",IF(F519="","CREATE","")))</f>
        <v>Audited</v>
      </c>
      <c r="N519" s="45" t="str">
        <f t="shared" si="26"/>
        <v xml:space="preserve">       `shift_timezone` VARCHAR(8) NULL COMMENT 'Timezone of the job',</v>
      </c>
      <c r="O519" s="45" t="str">
        <f t="shared" si="27"/>
        <v xml:space="preserve">       `shift_timezone` VARCHAR(8) NULL COMMENT 'Timezone of the job',</v>
      </c>
      <c r="P519" s="45" t="str">
        <f t="shared" si="28"/>
        <v>ALTER TABLE jobs_aud MODIFY COLUMN shift_timezone VARCHAR(8);</v>
      </c>
    </row>
    <row r="520" spans="1:16" ht="16">
      <c r="A520" s="40" t="s">
        <v>1562</v>
      </c>
      <c r="B520" s="66" t="str">
        <f>IF(OR(H520="",H520="PK"),"Catch All",LOOKUP(E520,'#2a_#2b_DROP_TABLE'!D:D,'#2a_#2b_DROP_TABLE'!A:A))</f>
        <v>hummingbird</v>
      </c>
      <c r="C520" s="40" t="s">
        <v>1541</v>
      </c>
      <c r="D520" s="40" t="s">
        <v>34</v>
      </c>
      <c r="E520" s="43" t="s">
        <v>756</v>
      </c>
      <c r="F520" s="43" t="s">
        <v>1599</v>
      </c>
      <c r="G520" s="43"/>
      <c r="H520" s="42" t="str">
        <f>IF(D520="",IF(F520="","","PK"),LOOKUP(D520,DataTypes!A:A,DataTypes!B:B))</f>
        <v>VARCHAR(8)</v>
      </c>
      <c r="I520" s="43" t="s">
        <v>35</v>
      </c>
      <c r="J520" s="43"/>
      <c r="K520" s="43" t="s">
        <v>1600</v>
      </c>
      <c r="L520" s="43" t="s">
        <v>1601</v>
      </c>
      <c r="M520" s="44" t="str">
        <f>IF(C520="NOSQL","",LOOKUP(E520,'#2a_#2b_DROP_TABLE'!D:D,'#2a_#2b_DROP_TABLE'!G:G)&amp;IF(H520="PK","PK",IF(F520="","CREATE","")))</f>
        <v>Audited</v>
      </c>
      <c r="N520" s="45" t="str">
        <f t="shared" si="26"/>
        <v xml:space="preserve">       `shift_details` VARCHAR(8) NULL COMMENT 'Shift details of the job [3x12, 8x5, 4x10 etc.]',</v>
      </c>
      <c r="O520" s="45" t="str">
        <f t="shared" si="27"/>
        <v xml:space="preserve">       `shift_details` VARCHAR(8) NULL COMMENT 'Shift details of the job [3x12, 8x5, 4x10 etc.]',</v>
      </c>
      <c r="P520" s="45" t="str">
        <f t="shared" si="28"/>
        <v>ALTER TABLE jobs_aud MODIFY COLUMN shift_details VARCHAR(8);</v>
      </c>
    </row>
    <row r="521" spans="1:16" ht="16">
      <c r="A521" s="40"/>
      <c r="B521" s="66" t="str">
        <f>IF(OR(H521="",H521="PK"),"Catch All",LOOKUP(E521,'#2a_#2b_DROP_TABLE'!D:D,'#2a_#2b_DROP_TABLE'!A:A))</f>
        <v>hummingbird</v>
      </c>
      <c r="C521" s="40" t="s">
        <v>1541</v>
      </c>
      <c r="D521" s="40" t="s">
        <v>31</v>
      </c>
      <c r="E521" s="43" t="s">
        <v>756</v>
      </c>
      <c r="F521" s="43" t="s">
        <v>791</v>
      </c>
      <c r="G521" s="43"/>
      <c r="H521" s="42" t="str">
        <f>IF(D521="",IF(F521="","","PK"),LOOKUP(D521,DataTypes!A:A,DataTypes!B:B))</f>
        <v>VARCHAR(1)</v>
      </c>
      <c r="I521" s="43" t="s">
        <v>35</v>
      </c>
      <c r="J521" s="43"/>
      <c r="K521" s="43" t="s">
        <v>792</v>
      </c>
      <c r="L521" s="43" t="s">
        <v>195</v>
      </c>
      <c r="M521" s="44" t="str">
        <f>IF(C521="NOSQL","",LOOKUP(E521,'#2a_#2b_DROP_TABLE'!D:D,'#2a_#2b_DROP_TABLE'!G:G)&amp;IF(H521="PK","PK",IF(F521="","CREATE","")))</f>
        <v>Audited</v>
      </c>
      <c r="N521" s="45" t="str">
        <f t="shared" si="26"/>
        <v xml:space="preserve">       `minimum_education` VARCHAR(1) NULL COMMENT 'Minimum required education [S-School, D-Diploma, B-Bachelors, M-Masters, P-Doctorate]',</v>
      </c>
      <c r="O521" s="45" t="str">
        <f t="shared" si="27"/>
        <v xml:space="preserve">       `minimum_education` VARCHAR(1) NULL COMMENT 'Minimum required education [S-School, D-Diploma, B-Bachelors, M-Masters, P-Doctorate]',</v>
      </c>
      <c r="P521" s="45" t="str">
        <f t="shared" si="28"/>
        <v>ALTER TABLE jobs_aud MODIFY COLUMN minimum_education VARCHAR(1);</v>
      </c>
    </row>
    <row r="522" spans="1:16" ht="16">
      <c r="A522" s="40"/>
      <c r="B522" s="66" t="str">
        <f>IF(OR(H522="",H522="PK"),"Catch All",LOOKUP(E522,'#2a_#2b_DROP_TABLE'!D:D,'#2a_#2b_DROP_TABLE'!A:A))</f>
        <v>hummingbird</v>
      </c>
      <c r="C522" s="40" t="s">
        <v>1541</v>
      </c>
      <c r="D522" s="40" t="s">
        <v>166</v>
      </c>
      <c r="E522" s="43" t="s">
        <v>756</v>
      </c>
      <c r="F522" s="43" t="s">
        <v>793</v>
      </c>
      <c r="G522" s="43"/>
      <c r="H522" s="42" t="str">
        <f>IF(D522="",IF(F522="","","PK"),LOOKUP(D522,DataTypes!A:A,DataTypes!B:B))</f>
        <v>INT UNSIGNED</v>
      </c>
      <c r="I522" s="43" t="s">
        <v>13</v>
      </c>
      <c r="J522" s="43"/>
      <c r="K522" s="43" t="s">
        <v>794</v>
      </c>
      <c r="L522" s="43"/>
      <c r="M522" s="44" t="str">
        <f>IF(C522="NOSQL","",LOOKUP(E522,'#2a_#2b_DROP_TABLE'!D:D,'#2a_#2b_DROP_TABLE'!G:G)&amp;IF(H522="PK","PK",IF(F522="","CREATE","")))</f>
        <v>Audited</v>
      </c>
      <c r="N522" s="45" t="str">
        <f t="shared" si="26"/>
        <v xml:space="preserve">       `number_of_openings` INT UNSIGNED NOT NULL COMMENT 'Total number of openings',</v>
      </c>
      <c r="O522" s="45" t="str">
        <f t="shared" si="27"/>
        <v xml:space="preserve">       `number_of_openings` INT UNSIGNED NOT NULL COMMENT 'Total number of openings',</v>
      </c>
      <c r="P522" s="45" t="str">
        <f t="shared" si="28"/>
        <v>ALTER TABLE jobs_aud MODIFY COLUMN number_of_openings INT UNSIGNED;</v>
      </c>
    </row>
    <row r="523" spans="1:16" ht="16">
      <c r="A523" s="40"/>
      <c r="B523" s="66" t="str">
        <f>IF(OR(H523="",H523="PK"),"Catch All",LOOKUP(E523,'#2a_#2b_DROP_TABLE'!D:D,'#2a_#2b_DROP_TABLE'!A:A))</f>
        <v>hummingbird</v>
      </c>
      <c r="C523" s="40" t="s">
        <v>1541</v>
      </c>
      <c r="D523" s="40" t="s">
        <v>40</v>
      </c>
      <c r="E523" s="43" t="s">
        <v>756</v>
      </c>
      <c r="F523" s="43" t="s">
        <v>795</v>
      </c>
      <c r="G523" s="43"/>
      <c r="H523" s="42" t="str">
        <f>IF(D523="",IF(F523="","","PK"),LOOKUP(D523,DataTypes!A:A,DataTypes!B:B))</f>
        <v>TIMESTAMP</v>
      </c>
      <c r="I523" s="43" t="s">
        <v>35</v>
      </c>
      <c r="J523" s="43"/>
      <c r="K523" s="43" t="s">
        <v>796</v>
      </c>
      <c r="L523" s="43"/>
      <c r="M523" s="44" t="str">
        <f>IF(C523="NOSQL","",LOOKUP(E523,'#2a_#2b_DROP_TABLE'!D:D,'#2a_#2b_DROP_TABLE'!G:G)&amp;IF(H523="PK","PK",IF(F523="","CREATE","")))</f>
        <v>Audited</v>
      </c>
      <c r="N523" s="45" t="str">
        <f t="shared" si="26"/>
        <v xml:space="preserve">       `posted_on` TIMESTAMP NULL COMMENT 'When the job got posted first time',</v>
      </c>
      <c r="O523" s="45" t="str">
        <f t="shared" si="27"/>
        <v xml:space="preserve">       `posted_on` TIMESTAMP NULL COMMENT 'When the job got posted first time',</v>
      </c>
      <c r="P523" s="45" t="str">
        <f t="shared" si="28"/>
        <v>ALTER TABLE jobs_aud MODIFY COLUMN posted_on TIMESTAMP;</v>
      </c>
    </row>
    <row r="524" spans="1:16" ht="16">
      <c r="A524" s="40"/>
      <c r="B524" s="66" t="str">
        <f>IF(OR(H524="",H524="PK"),"Catch All",LOOKUP(E524,'#2a_#2b_DROP_TABLE'!D:D,'#2a_#2b_DROP_TABLE'!A:A))</f>
        <v>hummingbird</v>
      </c>
      <c r="C524" s="40" t="s">
        <v>1541</v>
      </c>
      <c r="D524" s="40" t="s">
        <v>40</v>
      </c>
      <c r="E524" s="43" t="s">
        <v>756</v>
      </c>
      <c r="F524" s="43" t="s">
        <v>797</v>
      </c>
      <c r="G524" s="43"/>
      <c r="H524" s="42" t="str">
        <f>IF(D524="",IF(F524="","","PK"),LOOKUP(D524,DataTypes!A:A,DataTypes!B:B))</f>
        <v>TIMESTAMP</v>
      </c>
      <c r="I524" s="43" t="s">
        <v>35</v>
      </c>
      <c r="J524" s="43"/>
      <c r="K524" s="43" t="s">
        <v>798</v>
      </c>
      <c r="L524" s="43"/>
      <c r="M524" s="44" t="str">
        <f>IF(C524="NOSQL","",LOOKUP(E524,'#2a_#2b_DROP_TABLE'!D:D,'#2a_#2b_DROP_TABLE'!G:G)&amp;IF(H524="PK","PK",IF(F524="","CREATE","")))</f>
        <v>Audited</v>
      </c>
      <c r="N524" s="45" t="str">
        <f t="shared" si="26"/>
        <v xml:space="preserve">       `refreshed_on` TIMESTAMP NULL COMMENT 'When the job got refreshed last (posted date in case of new job)',</v>
      </c>
      <c r="O524" s="45" t="str">
        <f t="shared" si="27"/>
        <v xml:space="preserve">       `refreshed_on` TIMESTAMP NULL COMMENT 'When the job got refreshed last (posted date in case of new job)',</v>
      </c>
      <c r="P524" s="45" t="str">
        <f t="shared" si="28"/>
        <v>ALTER TABLE jobs_aud MODIFY COLUMN refreshed_on TIMESTAMP;</v>
      </c>
    </row>
    <row r="525" spans="1:16" ht="16">
      <c r="A525" s="40"/>
      <c r="B525" s="66" t="str">
        <f>IF(OR(H525="",H525="PK"),"Catch All",LOOKUP(E525,'#2a_#2b_DROP_TABLE'!D:D,'#2a_#2b_DROP_TABLE'!A:A))</f>
        <v>hummingbird</v>
      </c>
      <c r="C525" s="40" t="s">
        <v>1541</v>
      </c>
      <c r="D525" s="40" t="s">
        <v>40</v>
      </c>
      <c r="E525" s="43" t="s">
        <v>756</v>
      </c>
      <c r="F525" s="43" t="s">
        <v>799</v>
      </c>
      <c r="G525" s="43"/>
      <c r="H525" s="42" t="str">
        <f>IF(D525="",IF(F525="","","PK"),LOOKUP(D525,DataTypes!A:A,DataTypes!B:B))</f>
        <v>TIMESTAMP</v>
      </c>
      <c r="I525" s="43" t="s">
        <v>35</v>
      </c>
      <c r="J525" s="43"/>
      <c r="K525" s="43" t="s">
        <v>800</v>
      </c>
      <c r="L525" s="43"/>
      <c r="M525" s="44" t="str">
        <f>IF(C525="NOSQL","",LOOKUP(E525,'#2a_#2b_DROP_TABLE'!D:D,'#2a_#2b_DROP_TABLE'!G:G)&amp;IF(H525="PK","PK",IF(F525="","CREATE","")))</f>
        <v>Audited</v>
      </c>
      <c r="N525" s="45" t="str">
        <f t="shared" si="26"/>
        <v xml:space="preserve">       `valid_from` TIMESTAMP NULL COMMENT 'From when the job is open',</v>
      </c>
      <c r="O525" s="45" t="str">
        <f t="shared" si="27"/>
        <v xml:space="preserve">       `valid_from` TIMESTAMP NULL COMMENT 'From when the job is open',</v>
      </c>
      <c r="P525" s="45" t="str">
        <f t="shared" si="28"/>
        <v>ALTER TABLE jobs_aud MODIFY COLUMN valid_from TIMESTAMP;</v>
      </c>
    </row>
    <row r="526" spans="1:16" ht="16">
      <c r="A526" s="40"/>
      <c r="B526" s="66" t="str">
        <f>IF(OR(H526="",H526="PK"),"Catch All",LOOKUP(E526,'#2a_#2b_DROP_TABLE'!D:D,'#2a_#2b_DROP_TABLE'!A:A))</f>
        <v>hummingbird</v>
      </c>
      <c r="C526" s="40" t="s">
        <v>1541</v>
      </c>
      <c r="D526" s="40" t="s">
        <v>34</v>
      </c>
      <c r="E526" s="43" t="s">
        <v>756</v>
      </c>
      <c r="F526" s="43" t="s">
        <v>801</v>
      </c>
      <c r="G526" s="43"/>
      <c r="H526" s="42" t="str">
        <f>IF(D526="",IF(F526="","","PK"),LOOKUP(D526,DataTypes!A:A,DataTypes!B:B))</f>
        <v>VARCHAR(8)</v>
      </c>
      <c r="I526" s="43" t="s">
        <v>35</v>
      </c>
      <c r="J526" s="43"/>
      <c r="K526" s="43" t="s">
        <v>802</v>
      </c>
      <c r="L526" s="43" t="s">
        <v>803</v>
      </c>
      <c r="M526" s="44" t="str">
        <f>IF(C526="NOSQL","",LOOKUP(E526,'#2a_#2b_DROP_TABLE'!D:D,'#2a_#2b_DROP_TABLE'!G:G)&amp;IF(H526="PK","PK",IF(F526="","CREATE","")))</f>
        <v>Audited</v>
      </c>
      <c r="N526" s="45" t="str">
        <f t="shared" si="26"/>
        <v xml:space="preserve">       `duration` VARCHAR(8) NULL COMMENT 'Duration of the job with unit [nnnU - nnn-Duration, U-Unit (D-Day, W-Week, M-Month, Y-Year)]',</v>
      </c>
      <c r="O526" s="45" t="str">
        <f t="shared" si="27"/>
        <v xml:space="preserve">       `duration` VARCHAR(8) NULL COMMENT 'Duration of the job with unit [nnnU - nnn-Duration, U-Unit (D-Day, W-Week, M-Month, Y-Year)]',</v>
      </c>
      <c r="P526" s="45" t="str">
        <f t="shared" si="28"/>
        <v>ALTER TABLE jobs_aud MODIFY COLUMN duration VARCHAR(8);</v>
      </c>
    </row>
    <row r="527" spans="1:16" ht="16">
      <c r="A527" s="40"/>
      <c r="B527" s="66" t="str">
        <f>IF(OR(H527="",H527="PK"),"Catch All",LOOKUP(E527,'#2a_#2b_DROP_TABLE'!D:D,'#2a_#2b_DROP_TABLE'!A:A))</f>
        <v>hummingbird</v>
      </c>
      <c r="C527" s="40" t="s">
        <v>1541</v>
      </c>
      <c r="D527" s="40" t="s">
        <v>40</v>
      </c>
      <c r="E527" s="43" t="s">
        <v>756</v>
      </c>
      <c r="F527" s="43" t="s">
        <v>192</v>
      </c>
      <c r="G527" s="43"/>
      <c r="H527" s="42" t="str">
        <f>IF(D527="",IF(F527="","","PK"),LOOKUP(D527,DataTypes!A:A,DataTypes!B:B))</f>
        <v>TIMESTAMP</v>
      </c>
      <c r="I527" s="43" t="s">
        <v>35</v>
      </c>
      <c r="J527" s="43"/>
      <c r="K527" s="43" t="s">
        <v>804</v>
      </c>
      <c r="L527" s="43"/>
      <c r="M527" s="44" t="str">
        <f>IF(C527="NOSQL","",LOOKUP(E527,'#2a_#2b_DROP_TABLE'!D:D,'#2a_#2b_DROP_TABLE'!G:G)&amp;IF(H527="PK","PK",IF(F527="","CREATE","")))</f>
        <v>Audited</v>
      </c>
      <c r="N527" s="45" t="str">
        <f t="shared" si="26"/>
        <v xml:space="preserve">       `valid_till` TIMESTAMP NULL COMMENT 'Till when the job is open',</v>
      </c>
      <c r="O527" s="45" t="str">
        <f t="shared" si="27"/>
        <v xml:space="preserve">       `valid_till` TIMESTAMP NULL COMMENT 'Till when the job is open',</v>
      </c>
      <c r="P527" s="45" t="str">
        <f t="shared" si="28"/>
        <v>ALTER TABLE jobs_aud MODIFY COLUMN valid_till TIMESTAMP;</v>
      </c>
    </row>
    <row r="528" spans="1:16" ht="16">
      <c r="A528" s="40"/>
      <c r="B528" s="66" t="str">
        <f>IF(OR(H528="",H528="PK"),"Catch All",LOOKUP(E528,'#2a_#2b_DROP_TABLE'!D:D,'#2a_#2b_DROP_TABLE'!A:A))</f>
        <v>hummingbird</v>
      </c>
      <c r="C528" s="40" t="s">
        <v>1541</v>
      </c>
      <c r="D528" s="40" t="s">
        <v>19</v>
      </c>
      <c r="E528" s="43" t="s">
        <v>756</v>
      </c>
      <c r="F528" s="43" t="s">
        <v>805</v>
      </c>
      <c r="G528" s="43"/>
      <c r="H528" s="42" t="str">
        <f>IF(D528="",IF(F528="","","PK"),LOOKUP(D528,DataTypes!A:A,DataTypes!B:B))</f>
        <v>VARCHAR(128)</v>
      </c>
      <c r="I528" s="43" t="s">
        <v>35</v>
      </c>
      <c r="J528" s="43"/>
      <c r="K528" s="43" t="s">
        <v>806</v>
      </c>
      <c r="L528" s="43"/>
      <c r="M528" s="44" t="str">
        <f>IF(C528="NOSQL","",LOOKUP(E528,'#2a_#2b_DROP_TABLE'!D:D,'#2a_#2b_DROP_TABLE'!G:G)&amp;IF(H528="PK","PK",IF(F528="","CREATE","")))</f>
        <v>Audited</v>
      </c>
      <c r="N528" s="45" t="str">
        <f t="shared" si="26"/>
        <v xml:space="preserve">       `workflow_unique_identifier` VARCHAR(128) NULL COMMENT 'Unique identifier of workflow as defined by credentialing',</v>
      </c>
      <c r="O528" s="45" t="str">
        <f t="shared" si="27"/>
        <v xml:space="preserve">       `workflow_unique_identifier` VARCHAR(128) NULL COMMENT 'Unique identifier of workflow as defined by credentialing',</v>
      </c>
      <c r="P528" s="45" t="str">
        <f t="shared" si="28"/>
        <v>ALTER TABLE jobs_aud MODIFY COLUMN workflow_unique_identifier VARCHAR(128);</v>
      </c>
    </row>
    <row r="529" spans="1:16" ht="16">
      <c r="A529" s="40"/>
      <c r="B529" s="66" t="str">
        <f>IF(OR(H529="",H529="PK"),"Catch All",LOOKUP(E529,'#2a_#2b_DROP_TABLE'!D:D,'#2a_#2b_DROP_TABLE'!A:A))</f>
        <v>hummingbird</v>
      </c>
      <c r="C529" s="40" t="s">
        <v>1541</v>
      </c>
      <c r="D529" s="40" t="s">
        <v>33</v>
      </c>
      <c r="E529" s="43" t="s">
        <v>756</v>
      </c>
      <c r="F529" s="43" t="s">
        <v>807</v>
      </c>
      <c r="G529" s="43"/>
      <c r="H529" s="42" t="str">
        <f>IF(D529="",IF(F529="","","PK"),LOOKUP(D529,DataTypes!A:A,DataTypes!B:B))</f>
        <v>VARCHAR(256)</v>
      </c>
      <c r="I529" s="43" t="s">
        <v>35</v>
      </c>
      <c r="J529" s="43"/>
      <c r="K529" s="43" t="s">
        <v>808</v>
      </c>
      <c r="L529" s="43"/>
      <c r="M529" s="44" t="str">
        <f>IF(C529="NOSQL","",LOOKUP(E529,'#2a_#2b_DROP_TABLE'!D:D,'#2a_#2b_DROP_TABLE'!G:G)&amp;IF(H529="PK","PK",IF(F529="","CREATE","")))</f>
        <v>Audited</v>
      </c>
      <c r="N529" s="45" t="str">
        <f t="shared" si="26"/>
        <v xml:space="preserve">       `benefits` VARCHAR(256) NULL COMMENT 'Freetext of benefits',</v>
      </c>
      <c r="O529" s="45" t="str">
        <f t="shared" si="27"/>
        <v xml:space="preserve">       `benefits` VARCHAR(256) NULL COMMENT 'Freetext of benefits',</v>
      </c>
      <c r="P529" s="45" t="str">
        <f t="shared" si="28"/>
        <v>ALTER TABLE jobs_aud MODIFY COLUMN benefits VARCHAR(256);</v>
      </c>
    </row>
    <row r="530" spans="1:16" ht="16">
      <c r="A530" s="40"/>
      <c r="B530" s="66" t="str">
        <f>IF(OR(H530="",H530="PK"),"Catch All",LOOKUP(E530,'#2a_#2b_DROP_TABLE'!D:D,'#2a_#2b_DROP_TABLE'!A:A))</f>
        <v>hummingbird</v>
      </c>
      <c r="C530" s="40" t="s">
        <v>1541</v>
      </c>
      <c r="D530" s="40" t="s">
        <v>49</v>
      </c>
      <c r="E530" s="43" t="s">
        <v>756</v>
      </c>
      <c r="F530" s="43" t="s">
        <v>809</v>
      </c>
      <c r="G530" s="43"/>
      <c r="H530" s="42" t="str">
        <f>IF(D530="",IF(F530="","","PK"),LOOKUP(D530,DataTypes!A:A,DataTypes!B:B))</f>
        <v>TEXT</v>
      </c>
      <c r="I530" s="43" t="s">
        <v>35</v>
      </c>
      <c r="J530" s="43"/>
      <c r="K530" s="43" t="s">
        <v>810</v>
      </c>
      <c r="L530" s="43" t="s">
        <v>811</v>
      </c>
      <c r="M530" s="44" t="str">
        <f>IF(C530="NOSQL","",LOOKUP(E530,'#2a_#2b_DROP_TABLE'!D:D,'#2a_#2b_DROP_TABLE'!G:G)&amp;IF(H530="PK","PK",IF(F530="","CREATE","")))</f>
        <v>Audited</v>
      </c>
      <c r="N530" s="45" t="str">
        <f t="shared" si="26"/>
        <v xml:space="preserve">       `additional_fields` TEXT NULL COMMENT 'JSON of additional fields [Assessments etc.]',</v>
      </c>
      <c r="O530" s="45" t="str">
        <f t="shared" si="27"/>
        <v xml:space="preserve">       `additional_fields` TEXT NULL COMMENT 'JSON of additional fields [Assessments etc.]',</v>
      </c>
      <c r="P530" s="45" t="str">
        <f t="shared" si="28"/>
        <v>ALTER TABLE jobs_aud MODIFY COLUMN additional_fields TEXT;</v>
      </c>
    </row>
    <row r="531" spans="1:16" ht="16">
      <c r="A531" s="40"/>
      <c r="B531" s="66" t="str">
        <f>IF(OR(H531="",H531="PK"),"Catch All",LOOKUP(E531,'#2a_#2b_DROP_TABLE'!D:D,'#2a_#2b_DROP_TABLE'!A:A))</f>
        <v>hummingbird</v>
      </c>
      <c r="C531" s="40" t="s">
        <v>1541</v>
      </c>
      <c r="D531" s="40" t="s">
        <v>12</v>
      </c>
      <c r="E531" s="43" t="s">
        <v>756</v>
      </c>
      <c r="F531" s="43" t="s">
        <v>812</v>
      </c>
      <c r="G531" s="43"/>
      <c r="H531" s="42" t="str">
        <f>IF(D531="",IF(F531="","","PK"),LOOKUP(D531,DataTypes!A:A,DataTypes!B:B))</f>
        <v>BIGINT UNSIGNED</v>
      </c>
      <c r="I531" s="43" t="s">
        <v>35</v>
      </c>
      <c r="J531" s="43"/>
      <c r="K531" s="43" t="s">
        <v>813</v>
      </c>
      <c r="L531" s="43"/>
      <c r="M531" s="44" t="str">
        <f>IF(C531="NOSQL","",LOOKUP(E531,'#2a_#2b_DROP_TABLE'!D:D,'#2a_#2b_DROP_TABLE'!G:G)&amp;IF(H531="PK","PK",IF(F531="","CREATE","")))</f>
        <v>Audited</v>
      </c>
      <c r="N531" s="45" t="str">
        <f t="shared" si="26"/>
        <v xml:space="preserve">       `checklist_id` BIGINT UNSIGNED NULL COMMENT 'ID for the checklist record',</v>
      </c>
      <c r="O531" s="45" t="str">
        <f t="shared" si="27"/>
        <v xml:space="preserve">       `checklist_id` BIGINT UNSIGNED NULL COMMENT 'ID for the checklist record',</v>
      </c>
      <c r="P531" s="45" t="str">
        <f t="shared" si="28"/>
        <v>ALTER TABLE jobs_aud MODIFY COLUMN checklist_id BIGINT UNSIGNED;</v>
      </c>
    </row>
    <row r="532" spans="1:16" ht="16">
      <c r="A532" s="40"/>
      <c r="B532" s="66" t="str">
        <f>IF(OR(H532="",H532="PK"),"Catch All",LOOKUP(E532,'#2a_#2b_DROP_TABLE'!D:D,'#2a_#2b_DROP_TABLE'!A:A))</f>
        <v>hummingbird</v>
      </c>
      <c r="C532" s="40" t="s">
        <v>1541</v>
      </c>
      <c r="D532" s="40" t="s">
        <v>31</v>
      </c>
      <c r="E532" s="43" t="s">
        <v>756</v>
      </c>
      <c r="F532" s="43" t="s">
        <v>93</v>
      </c>
      <c r="G532" s="43"/>
      <c r="H532" s="42" t="str">
        <f>IF(D532="",IF(F532="","","PK"),LOOKUP(D532,DataTypes!A:A,DataTypes!B:B))</f>
        <v>VARCHAR(1)</v>
      </c>
      <c r="I532" s="43" t="s">
        <v>13</v>
      </c>
      <c r="J532" s="43"/>
      <c r="K532" s="43" t="s">
        <v>238</v>
      </c>
      <c r="L532" s="43" t="s">
        <v>814</v>
      </c>
      <c r="M532" s="44" t="str">
        <f>IF(C532="NOSQL","",LOOKUP(E532,'#2a_#2b_DROP_TABLE'!D:D,'#2a_#2b_DROP_TABLE'!G:G)&amp;IF(H532="PK","PK",IF(F532="","CREATE","")))</f>
        <v>Audited</v>
      </c>
      <c r="N532" s="45" t="str">
        <f t="shared" si="26"/>
        <v xml:space="preserve">       `status` VARCHAR(1) NOT NULL COMMENT 'Status of the job [P-Pending Draft, O-Open Position, C-Closed, D-Dropped/Cancelled, H-Hold]',</v>
      </c>
      <c r="O532" s="45" t="str">
        <f t="shared" si="27"/>
        <v xml:space="preserve">       `status` VARCHAR(1) NOT NULL COMMENT 'Status of the job [P-Pending Draft, O-Open Position, C-Closed, D-Dropped/Cancelled, H-Hold]',</v>
      </c>
      <c r="P532" s="45" t="str">
        <f t="shared" si="28"/>
        <v>ALTER TABLE jobs_aud MODIFY COLUMN status VARCHAR(1);</v>
      </c>
    </row>
    <row r="533" spans="1:16" ht="16">
      <c r="A533" s="40"/>
      <c r="B533" s="66" t="str">
        <f>IF(OR(H533="",H533="PK"),"Catch All",LOOKUP(E533,'#2a_#2b_DROP_TABLE'!D:D,'#2a_#2b_DROP_TABLE'!A:A))</f>
        <v>hummingbird</v>
      </c>
      <c r="C533" s="40" t="s">
        <v>1541</v>
      </c>
      <c r="D533" s="40" t="s">
        <v>12</v>
      </c>
      <c r="E533" s="43" t="s">
        <v>756</v>
      </c>
      <c r="F533" s="43" t="s">
        <v>224</v>
      </c>
      <c r="G533" s="43"/>
      <c r="H533" s="42" t="str">
        <f>IF(D533="",IF(F533="","","PK"),LOOKUP(D533,DataTypes!A:A,DataTypes!B:B))</f>
        <v>BIGINT UNSIGNED</v>
      </c>
      <c r="I533" s="43" t="s">
        <v>35</v>
      </c>
      <c r="J533" s="43"/>
      <c r="K533" s="43" t="s">
        <v>815</v>
      </c>
      <c r="L533" s="43"/>
      <c r="M533" s="44" t="str">
        <f>IF(C533="NOSQL","",LOOKUP(E533,'#2a_#2b_DROP_TABLE'!D:D,'#2a_#2b_DROP_TABLE'!G:G)&amp;IF(H533="PK","PK",IF(F533="","CREATE","")))</f>
        <v>Audited</v>
      </c>
      <c r="N533" s="45" t="str">
        <f t="shared" si="26"/>
        <v xml:space="preserve">       `number_of_views` BIGINT UNSIGNED NULL COMMENT 'Number of views on the job',</v>
      </c>
      <c r="O533" s="45" t="str">
        <f t="shared" si="27"/>
        <v xml:space="preserve">       `number_of_views` BIGINT UNSIGNED NULL COMMENT 'Number of views on the job',</v>
      </c>
      <c r="P533" s="45" t="str">
        <f t="shared" si="28"/>
        <v>ALTER TABLE jobs_aud MODIFY COLUMN number_of_views BIGINT UNSIGNED;</v>
      </c>
    </row>
    <row r="534" spans="1:16" ht="16">
      <c r="A534" s="40"/>
      <c r="B534" s="66" t="str">
        <f>IF(OR(H534="",H534="PK"),"Catch All",LOOKUP(E534,'#2a_#2b_DROP_TABLE'!D:D,'#2a_#2b_DROP_TABLE'!A:A))</f>
        <v>hummingbird</v>
      </c>
      <c r="C534" s="40" t="s">
        <v>1541</v>
      </c>
      <c r="D534" s="40" t="s">
        <v>49</v>
      </c>
      <c r="E534" s="43" t="s">
        <v>756</v>
      </c>
      <c r="F534" s="43" t="s">
        <v>656</v>
      </c>
      <c r="G534" s="43"/>
      <c r="H534" s="42" t="str">
        <f>IF(D534="",IF(F534="","","PK"),LOOKUP(D534,DataTypes!A:A,DataTypes!B:B))</f>
        <v>TEXT</v>
      </c>
      <c r="I534" s="43" t="s">
        <v>35</v>
      </c>
      <c r="J534" s="43"/>
      <c r="K534" s="43" t="s">
        <v>816</v>
      </c>
      <c r="L534" s="43"/>
      <c r="M534" s="44" t="str">
        <f>IF(C534="NOSQL","",LOOKUP(E534,'#2a_#2b_DROP_TABLE'!D:D,'#2a_#2b_DROP_TABLE'!G:G)&amp;IF(H534="PK","PK",IF(F534="","CREATE","")))</f>
        <v>Audited</v>
      </c>
      <c r="N534" s="45" t="str">
        <f t="shared" si="26"/>
        <v xml:space="preserve">       `matching_configuration` TEXT NULL COMMENT 'Configurations of the matching score for the job',</v>
      </c>
      <c r="O534" s="45" t="str">
        <f t="shared" si="27"/>
        <v xml:space="preserve">       `matching_configuration` TEXT NULL COMMENT 'Configurations of the matching score for the job',</v>
      </c>
      <c r="P534" s="45" t="str">
        <f t="shared" si="28"/>
        <v>ALTER TABLE jobs_aud MODIFY COLUMN matching_configuration TEXT;</v>
      </c>
    </row>
    <row r="535" spans="1:16" ht="16">
      <c r="A535" s="40"/>
      <c r="B535" s="66" t="str">
        <f>IF(OR(H535="",H535="PK"),"Catch All",LOOKUP(E535,'#2a_#2b_DROP_TABLE'!D:D,'#2a_#2b_DROP_TABLE'!A:A))</f>
        <v>hummingbird</v>
      </c>
      <c r="C535" s="40" t="s">
        <v>1541</v>
      </c>
      <c r="D535" s="40" t="s">
        <v>31</v>
      </c>
      <c r="E535" s="43" t="s">
        <v>756</v>
      </c>
      <c r="F535" s="43" t="s">
        <v>658</v>
      </c>
      <c r="G535" s="43"/>
      <c r="H535" s="42" t="str">
        <f>IF(D535="",IF(F535="","","PK"),LOOKUP(D535,DataTypes!A:A,DataTypes!B:B))</f>
        <v>VARCHAR(1)</v>
      </c>
      <c r="I535" s="43" t="s">
        <v>13</v>
      </c>
      <c r="J535" s="43"/>
      <c r="K535" s="43" t="s">
        <v>659</v>
      </c>
      <c r="L535" s="43" t="s">
        <v>660</v>
      </c>
      <c r="M535" s="44" t="str">
        <f>IF(C535="NOSQL","",LOOKUP(E535,'#2a_#2b_DROP_TABLE'!D:D,'#2a_#2b_DROP_TABLE'!G:G)&amp;IF(H535="PK","PK",IF(F535="","CREATE","")))</f>
        <v>Audited</v>
      </c>
      <c r="N535" s="45" t="str">
        <f t="shared" si="26"/>
        <v xml:space="preserve">       `priority_pool_boundary` VARCHAR(1) NOT NULL COMMENT 'Whether the priority pool is shared with the platform [B - Bound, U - Unbound]',</v>
      </c>
      <c r="O535" s="45" t="str">
        <f t="shared" si="27"/>
        <v xml:space="preserve">       `priority_pool_boundary` VARCHAR(1) NOT NULL COMMENT 'Whether the priority pool is shared with the platform [B - Bound, U - Unbound]',</v>
      </c>
      <c r="P535" s="45" t="str">
        <f t="shared" si="28"/>
        <v>ALTER TABLE jobs_aud MODIFY COLUMN priority_pool_boundary VARCHAR(1);</v>
      </c>
    </row>
    <row r="536" spans="1:16" ht="16">
      <c r="A536" s="40"/>
      <c r="B536" s="66" t="str">
        <f>IF(OR(H536="",H536="PK"),"Catch All",LOOKUP(E536,'#2a_#2b_DROP_TABLE'!D:D,'#2a_#2b_DROP_TABLE'!A:A))</f>
        <v>hummingbird</v>
      </c>
      <c r="C536" s="40" t="s">
        <v>1541</v>
      </c>
      <c r="D536" s="40" t="s">
        <v>63</v>
      </c>
      <c r="E536" s="43" t="s">
        <v>756</v>
      </c>
      <c r="F536" s="43" t="s">
        <v>817</v>
      </c>
      <c r="G536" s="43"/>
      <c r="H536" s="42" t="str">
        <f>IF(D536="",IF(F536="","","PK"),LOOKUP(D536,DataTypes!A:A,DataTypes!B:B))</f>
        <v>VARCHAR(256)</v>
      </c>
      <c r="I536" s="43" t="s">
        <v>35</v>
      </c>
      <c r="J536" s="43"/>
      <c r="K536" s="43" t="s">
        <v>818</v>
      </c>
      <c r="L536" s="43"/>
      <c r="M536" s="44" t="str">
        <f>IF(C536="NOSQL","",LOOKUP(E536,'#2a_#2b_DROP_TABLE'!D:D,'#2a_#2b_DROP_TABLE'!G:G)&amp;IF(H536="PK","PK",IF(F536="","CREATE","")))</f>
        <v>Audited</v>
      </c>
      <c r="N536" s="45" t="str">
        <f t="shared" si="26"/>
        <v xml:space="preserve">       `social_media_url` VARCHAR(256) NULL COMMENT 'URL of the social media video that is plugged into job',</v>
      </c>
      <c r="O536" s="45" t="str">
        <f t="shared" si="27"/>
        <v xml:space="preserve">       `social_media_url` VARCHAR(256) NULL COMMENT 'URL of the social media video that is plugged into job',</v>
      </c>
      <c r="P536" s="45" t="str">
        <f t="shared" si="28"/>
        <v>ALTER TABLE jobs_aud MODIFY COLUMN social_media_url VARCHAR(256);</v>
      </c>
    </row>
    <row r="537" spans="1:16" ht="16">
      <c r="A537" s="40"/>
      <c r="B537" s="66" t="str">
        <f>IF(OR(H537="",H537="PK"),"Catch All",LOOKUP(E537,'#2a_#2b_DROP_TABLE'!D:D,'#2a_#2b_DROP_TABLE'!A:A))</f>
        <v>hummingbird</v>
      </c>
      <c r="C537" s="40" t="s">
        <v>1541</v>
      </c>
      <c r="D537" s="40" t="s">
        <v>31</v>
      </c>
      <c r="E537" s="43" t="s">
        <v>756</v>
      </c>
      <c r="F537" s="43" t="s">
        <v>680</v>
      </c>
      <c r="G537" s="43"/>
      <c r="H537" s="42" t="str">
        <f>IF(D537="",IF(F537="","","PK"),LOOKUP(D537,DataTypes!A:A,DataTypes!B:B))</f>
        <v>VARCHAR(1)</v>
      </c>
      <c r="I537" s="43" t="s">
        <v>35</v>
      </c>
      <c r="J537" s="43"/>
      <c r="K537" s="43" t="s">
        <v>681</v>
      </c>
      <c r="L537" s="43" t="s">
        <v>682</v>
      </c>
      <c r="M537" s="44" t="str">
        <f>IF(C537="NOSQL","",LOOKUP(E537,'#2a_#2b_DROP_TABLE'!D:D,'#2a_#2b_DROP_TABLE'!G:G)&amp;IF(H537="PK","PK",IF(F537="","CREATE","")))</f>
        <v>Audited</v>
      </c>
      <c r="N537" s="45" t="str">
        <f t="shared" si="26"/>
        <v xml:space="preserve">       `vendor_neutrality` VARCHAR(1) NULL COMMENT 'Vendor neutrality is enabled or not [E - Enabled, &lt;blank&gt; - Not enabled]',</v>
      </c>
      <c r="O537" s="45" t="str">
        <f t="shared" si="27"/>
        <v xml:space="preserve">       `vendor_neutrality` VARCHAR(1) NULL COMMENT 'Vendor neutrality is enabled or not [E - Enabled, &lt;blank&gt; - Not enabled]',</v>
      </c>
      <c r="P537" s="45" t="str">
        <f t="shared" si="28"/>
        <v>ALTER TABLE jobs_aud MODIFY COLUMN vendor_neutrality VARCHAR(1);</v>
      </c>
    </row>
    <row r="538" spans="1:16" ht="16">
      <c r="A538" s="40"/>
      <c r="B538" s="66" t="str">
        <f>IF(OR(H538="",H538="PK"),"Catch All",LOOKUP(E538,'#2a_#2b_DROP_TABLE'!D:D,'#2a_#2b_DROP_TABLE'!A:A))</f>
        <v>hummingbird</v>
      </c>
      <c r="C538" s="40" t="s">
        <v>1541</v>
      </c>
      <c r="D538" s="40" t="s">
        <v>31</v>
      </c>
      <c r="E538" s="43" t="s">
        <v>756</v>
      </c>
      <c r="F538" s="43" t="s">
        <v>819</v>
      </c>
      <c r="G538" s="43"/>
      <c r="H538" s="42" t="str">
        <f>IF(D538="",IF(F538="","","PK"),LOOKUP(D538,DataTypes!A:A,DataTypes!B:B))</f>
        <v>VARCHAR(1)</v>
      </c>
      <c r="I538" s="43" t="s">
        <v>35</v>
      </c>
      <c r="J538" s="43"/>
      <c r="K538" s="43" t="s">
        <v>820</v>
      </c>
      <c r="L538" s="43" t="s">
        <v>821</v>
      </c>
      <c r="M538" s="44" t="str">
        <f>IF(C538="NOSQL","",LOOKUP(E538,'#2a_#2b_DROP_TABLE'!D:D,'#2a_#2b_DROP_TABLE'!G:G)&amp;IF(H538="PK","PK",IF(F538="","CREATE","")))</f>
        <v>Audited</v>
      </c>
      <c r="N538" s="45" t="str">
        <f t="shared" si="26"/>
        <v xml:space="preserve">       `allowed_to_work_in_other_jobs` VARCHAR(1) NULL COMMENT 'Whether the candidate is allowed to work in other jobs [Y-Allowed, N-Not Allowed]',</v>
      </c>
      <c r="O538" s="45" t="str">
        <f t="shared" si="27"/>
        <v xml:space="preserve">       `allowed_to_work_in_other_jobs` VARCHAR(1) NULL COMMENT 'Whether the candidate is allowed to work in other jobs [Y-Allowed, N-Not Allowed]',</v>
      </c>
      <c r="P538" s="45" t="str">
        <f t="shared" si="28"/>
        <v>ALTER TABLE jobs_aud MODIFY COLUMN allowed_to_work_in_other_jobs VARCHAR(1);</v>
      </c>
    </row>
    <row r="539" spans="1:16" ht="16">
      <c r="A539" s="40"/>
      <c r="B539" s="66" t="str">
        <f>IF(OR(H539="",H539="PK"),"Catch All",LOOKUP(E539,'#2a_#2b_DROP_TABLE'!D:D,'#2a_#2b_DROP_TABLE'!A:A))</f>
        <v>hummingbird</v>
      </c>
      <c r="C539" s="40" t="s">
        <v>1541</v>
      </c>
      <c r="D539" s="40" t="s">
        <v>136</v>
      </c>
      <c r="E539" s="43" t="s">
        <v>756</v>
      </c>
      <c r="F539" s="43" t="s">
        <v>683</v>
      </c>
      <c r="G539" s="43"/>
      <c r="H539" s="42" t="str">
        <f>IF(D539="",IF(F539="","","PK"),LOOKUP(D539,DataTypes!A:A,DataTypes!B:B))</f>
        <v>SMALLINT UNSIGNED</v>
      </c>
      <c r="I539" s="43" t="s">
        <v>35</v>
      </c>
      <c r="J539" s="43"/>
      <c r="K539" s="43" t="s">
        <v>684</v>
      </c>
      <c r="L539" s="43" t="s">
        <v>685</v>
      </c>
      <c r="M539" s="44" t="str">
        <f>IF(C539="NOSQL","",LOOKUP(E539,'#2a_#2b_DROP_TABLE'!D:D,'#2a_#2b_DROP_TABLE'!G:G)&amp;IF(H539="PK","PK",IF(F539="","CREATE","")))</f>
        <v>Audited</v>
      </c>
      <c r="N539" s="45" t="str">
        <f t="shared" si="26"/>
        <v xml:space="preserve">       `limit_for_applications` SMALLINT UNSIGNED NULL COMMENT 'Limit for number of applications [Used only for restricting queue for HR system]',</v>
      </c>
      <c r="O539" s="45" t="str">
        <f t="shared" si="27"/>
        <v xml:space="preserve">       `limit_for_applications` SMALLINT UNSIGNED NULL COMMENT 'Limit for number of applications [Used only for restricting queue for HR system]',</v>
      </c>
      <c r="P539" s="45" t="str">
        <f t="shared" si="28"/>
        <v>ALTER TABLE jobs_aud MODIFY COLUMN limit_for_applications SMALLINT UNSIGNED;</v>
      </c>
    </row>
    <row r="540" spans="1:16" ht="16">
      <c r="A540" s="40"/>
      <c r="B540" s="66" t="str">
        <f>IF(OR(H540="",H540="PK"),"Catch All",LOOKUP(E540,'#2a_#2b_DROP_TABLE'!D:D,'#2a_#2b_DROP_TABLE'!A:A))</f>
        <v>hummingbird</v>
      </c>
      <c r="C540" s="40" t="s">
        <v>1541</v>
      </c>
      <c r="D540" s="40" t="s">
        <v>136</v>
      </c>
      <c r="E540" s="43" t="s">
        <v>756</v>
      </c>
      <c r="F540" s="43" t="s">
        <v>686</v>
      </c>
      <c r="G540" s="43"/>
      <c r="H540" s="42" t="str">
        <f>IF(D540="",IF(F540="","","PK"),LOOKUP(D540,DataTypes!A:A,DataTypes!B:B))</f>
        <v>SMALLINT UNSIGNED</v>
      </c>
      <c r="I540" s="43" t="s">
        <v>35</v>
      </c>
      <c r="J540" s="43"/>
      <c r="K540" s="43" t="s">
        <v>687</v>
      </c>
      <c r="L540" s="43" t="s">
        <v>685</v>
      </c>
      <c r="M540" s="44" t="str">
        <f>IF(C540="NOSQL","",LOOKUP(E540,'#2a_#2b_DROP_TABLE'!D:D,'#2a_#2b_DROP_TABLE'!G:G)&amp;IF(H540="PK","PK",IF(F540="","CREATE","")))</f>
        <v>Audited</v>
      </c>
      <c r="N540" s="45" t="str">
        <f t="shared" si="26"/>
        <v xml:space="preserve">       `limit_for_shortlists` SMALLINT UNSIGNED NULL COMMENT 'Limit for number of shortlists [Used only for restricting queue for HR system]',</v>
      </c>
      <c r="O540" s="45" t="str">
        <f t="shared" si="27"/>
        <v xml:space="preserve">       `limit_for_shortlists` SMALLINT UNSIGNED NULL COMMENT 'Limit for number of shortlists [Used only for restricting queue for HR system]',</v>
      </c>
      <c r="P540" s="45" t="str">
        <f t="shared" si="28"/>
        <v>ALTER TABLE jobs_aud MODIFY COLUMN limit_for_shortlists SMALLINT UNSIGNED;</v>
      </c>
    </row>
    <row r="541" spans="1:16" ht="16">
      <c r="A541" s="40"/>
      <c r="B541" s="66" t="str">
        <f>IF(OR(H541="",H541="PK"),"Catch All",LOOKUP(E541,'#2a_#2b_DROP_TABLE'!D:D,'#2a_#2b_DROP_TABLE'!A:A))</f>
        <v>hummingbird</v>
      </c>
      <c r="C541" s="40" t="s">
        <v>1541</v>
      </c>
      <c r="D541" s="40" t="s">
        <v>49</v>
      </c>
      <c r="E541" s="43" t="s">
        <v>756</v>
      </c>
      <c r="F541" s="43" t="s">
        <v>688</v>
      </c>
      <c r="G541" s="43"/>
      <c r="H541" s="42" t="str">
        <f>IF(D541="",IF(F541="","","PK"),LOOKUP(D541,DataTypes!A:A,DataTypes!B:B))</f>
        <v>TEXT</v>
      </c>
      <c r="I541" s="43" t="s">
        <v>35</v>
      </c>
      <c r="J541" s="43"/>
      <c r="K541" s="43" t="s">
        <v>689</v>
      </c>
      <c r="L541" s="43" t="s">
        <v>822</v>
      </c>
      <c r="M541" s="44" t="str">
        <f>IF(C541="NOSQL","",LOOKUP(E541,'#2a_#2b_DROP_TABLE'!D:D,'#2a_#2b_DROP_TABLE'!G:G)&amp;IF(H541="PK","PK",IF(F541="","CREATE","")))</f>
        <v>Audited</v>
      </c>
      <c r="N541" s="45" t="str">
        <f t="shared" si="26"/>
        <v xml:space="preserve">       `interview_configurations` TEXT NULL COMMENT 'Configuration parameter for interviews, JSON format [Round number, name, type, {panel member enterprise user IDs}, mode, duration, message]',</v>
      </c>
      <c r="O541" s="45" t="str">
        <f t="shared" si="27"/>
        <v xml:space="preserve">       `interview_configurations` TEXT NULL COMMENT 'Configuration parameter for interviews, JSON format [Round number, name, type, {panel member enterprise user IDs}, mode, duration, message]',</v>
      </c>
      <c r="P541" s="45" t="str">
        <f t="shared" si="28"/>
        <v>ALTER TABLE jobs_aud MODIFY COLUMN interview_configurations TEXT;</v>
      </c>
    </row>
    <row r="542" spans="1:16" ht="16">
      <c r="A542" s="40"/>
      <c r="B542" s="66" t="str">
        <f>IF(OR(H542="",H542="PK"),"Catch All",LOOKUP(E542,'#2a_#2b_DROP_TABLE'!D:D,'#2a_#2b_DROP_TABLE'!A:A))</f>
        <v>hummingbird</v>
      </c>
      <c r="C542" s="40" t="s">
        <v>1541</v>
      </c>
      <c r="D542" s="40" t="s">
        <v>31</v>
      </c>
      <c r="E542" s="43" t="s">
        <v>756</v>
      </c>
      <c r="F542" s="43" t="s">
        <v>691</v>
      </c>
      <c r="G542" s="43"/>
      <c r="H542" s="42" t="str">
        <f>IF(D542="",IF(F542="","","PK"),LOOKUP(D542,DataTypes!A:A,DataTypes!B:B))</f>
        <v>VARCHAR(1)</v>
      </c>
      <c r="I542" s="43" t="s">
        <v>35</v>
      </c>
      <c r="J542" s="43"/>
      <c r="K542" s="43" t="s">
        <v>692</v>
      </c>
      <c r="L542" s="43"/>
      <c r="M542" s="44" t="str">
        <f>IF(C542="NOSQL","",LOOKUP(E542,'#2a_#2b_DROP_TABLE'!D:D,'#2a_#2b_DROP_TABLE'!G:G)&amp;IF(H542="PK","PK",IF(F542="","CREATE","")))</f>
        <v>Audited</v>
      </c>
      <c r="N542" s="45" t="str">
        <f t="shared" si="26"/>
        <v xml:space="preserve">       `interview_stop_criteria` VARCHAR(1) NULL COMMENT 'C-Continue All Rounds, S-Stop At First Failure',</v>
      </c>
      <c r="O542" s="45" t="str">
        <f t="shared" si="27"/>
        <v xml:space="preserve">       `interview_stop_criteria` VARCHAR(1) NULL COMMENT 'C-Continue All Rounds, S-Stop At First Failure',</v>
      </c>
      <c r="P542" s="45" t="str">
        <f t="shared" si="28"/>
        <v>ALTER TABLE jobs_aud MODIFY COLUMN interview_stop_criteria VARCHAR(1);</v>
      </c>
    </row>
    <row r="543" spans="1:16" ht="16">
      <c r="A543" s="40"/>
      <c r="B543" s="66" t="str">
        <f>IF(OR(H543="",H543="PK"),"Catch All",LOOKUP(E543,'#2a_#2b_DROP_TABLE'!D:D,'#2a_#2b_DROP_TABLE'!A:A))</f>
        <v>hummingbird</v>
      </c>
      <c r="C543" s="40" t="s">
        <v>1541</v>
      </c>
      <c r="D543" s="40" t="s">
        <v>136</v>
      </c>
      <c r="E543" s="43" t="s">
        <v>756</v>
      </c>
      <c r="F543" s="43" t="s">
        <v>693</v>
      </c>
      <c r="G543" s="43"/>
      <c r="H543" s="42" t="str">
        <f>IF(D543="",IF(F543="","","PK"),LOOKUP(D543,DataTypes!A:A,DataTypes!B:B))</f>
        <v>SMALLINT UNSIGNED</v>
      </c>
      <c r="I543" s="43" t="s">
        <v>35</v>
      </c>
      <c r="J543" s="43"/>
      <c r="K543" s="43" t="s">
        <v>694</v>
      </c>
      <c r="L543" s="43"/>
      <c r="M543" s="44" t="str">
        <f>IF(C543="NOSQL","",LOOKUP(E543,'#2a_#2b_DROP_TABLE'!D:D,'#2a_#2b_DROP_TABLE'!G:G)&amp;IF(H543="PK","PK",IF(F543="","CREATE","")))</f>
        <v>Audited</v>
      </c>
      <c r="N543" s="45" t="str">
        <f t="shared" si="26"/>
        <v xml:space="preserve">       `number_of_calendar_schedules_to_block` SMALLINT UNSIGNED NULL COMMENT 'Number of schedules to block for every round of interview',</v>
      </c>
      <c r="O543" s="45" t="str">
        <f t="shared" si="27"/>
        <v xml:space="preserve">       `number_of_calendar_schedules_to_block` SMALLINT UNSIGNED NULL COMMENT 'Number of schedules to block for every round of interview',</v>
      </c>
      <c r="P543" s="45" t="str">
        <f t="shared" si="28"/>
        <v>ALTER TABLE jobs_aud MODIFY COLUMN number_of_calendar_schedules_to_block SMALLINT UNSIGNED;</v>
      </c>
    </row>
    <row r="544" spans="1:16" ht="16">
      <c r="A544" s="40"/>
      <c r="B544" s="66" t="str">
        <f>IF(OR(H544="",H544="PK"),"Catch All",LOOKUP(E544,'#2a_#2b_DROP_TABLE'!D:D,'#2a_#2b_DROP_TABLE'!A:A))</f>
        <v>hummingbird</v>
      </c>
      <c r="C544" s="40" t="s">
        <v>1541</v>
      </c>
      <c r="D544" s="40" t="s">
        <v>136</v>
      </c>
      <c r="E544" s="43" t="s">
        <v>756</v>
      </c>
      <c r="F544" s="43" t="s">
        <v>695</v>
      </c>
      <c r="G544" s="43"/>
      <c r="H544" s="42" t="str">
        <f>IF(D544="",IF(F544="","","PK"),LOOKUP(D544,DataTypes!A:A,DataTypes!B:B))</f>
        <v>SMALLINT UNSIGNED</v>
      </c>
      <c r="I544" s="43" t="s">
        <v>35</v>
      </c>
      <c r="J544" s="43"/>
      <c r="K544" s="43" t="s">
        <v>696</v>
      </c>
      <c r="L544" s="43"/>
      <c r="M544" s="44" t="str">
        <f>IF(C544="NOSQL","",LOOKUP(E544,'#2a_#2b_DROP_TABLE'!D:D,'#2a_#2b_DROP_TABLE'!G:G)&amp;IF(H544="PK","PK",IF(F544="","CREATE","")))</f>
        <v>Audited</v>
      </c>
      <c r="N544" s="45" t="str">
        <f t="shared" si="26"/>
        <v xml:space="preserve">       `expiry_minutes_for_accepting_schedules` SMALLINT UNSIGNED NULL COMMENT 'Minutes after which the unaccepted schedules will be automatically canceled',</v>
      </c>
      <c r="O544" s="45" t="str">
        <f t="shared" si="27"/>
        <v xml:space="preserve">       `expiry_minutes_for_accepting_schedules` SMALLINT UNSIGNED NULL COMMENT 'Minutes after which the unaccepted schedules will be automatically canceled',</v>
      </c>
      <c r="P544" s="45" t="str">
        <f t="shared" si="28"/>
        <v>ALTER TABLE jobs_aud MODIFY COLUMN expiry_minutes_for_accepting_schedules SMALLINT UNSIGNED;</v>
      </c>
    </row>
    <row r="545" spans="1:16" ht="16">
      <c r="A545" s="40"/>
      <c r="B545" s="66" t="str">
        <f>IF(OR(H545="",H545="PK"),"Catch All",LOOKUP(E545,'#2a_#2b_DROP_TABLE'!D:D,'#2a_#2b_DROP_TABLE'!A:A))</f>
        <v>hummingbird</v>
      </c>
      <c r="C545" s="40" t="s">
        <v>1541</v>
      </c>
      <c r="D545" s="40" t="s">
        <v>49</v>
      </c>
      <c r="E545" s="43" t="s">
        <v>756</v>
      </c>
      <c r="F545" s="43" t="s">
        <v>443</v>
      </c>
      <c r="G545" s="43"/>
      <c r="H545" s="42" t="str">
        <f>IF(D545="",IF(F545="","","PK"),LOOKUP(D545,DataTypes!A:A,DataTypes!B:B))</f>
        <v>TEXT</v>
      </c>
      <c r="I545" s="43" t="s">
        <v>35</v>
      </c>
      <c r="J545" s="43"/>
      <c r="K545" s="43" t="s">
        <v>444</v>
      </c>
      <c r="L545" s="43"/>
      <c r="M545" s="44" t="str">
        <f>IF(C545="NOSQL","",LOOKUP(E545,'#2a_#2b_DROP_TABLE'!D:D,'#2a_#2b_DROP_TABLE'!G:G)&amp;IF(H545="PK","PK",IF(F545="","CREATE","")))</f>
        <v>Audited</v>
      </c>
      <c r="N545" s="45" t="str">
        <f t="shared" si="26"/>
        <v xml:space="preserve">       `import_text` TEXT NULL COMMENT 'Text dump of import record',</v>
      </c>
      <c r="O545" s="45" t="str">
        <f t="shared" si="27"/>
        <v xml:space="preserve">       `import_text` TEXT NULL COMMENT 'Text dump of import record',</v>
      </c>
      <c r="P545" s="45" t="str">
        <f t="shared" si="28"/>
        <v>ALTER TABLE jobs_aud MODIFY COLUMN import_text TEXT;</v>
      </c>
    </row>
    <row r="546" spans="1:16" ht="16">
      <c r="A546" s="40"/>
      <c r="B546" s="66" t="str">
        <f>IF(OR(H546="",H546="PK"),"Catch All",LOOKUP(E546,'#2a_#2b_DROP_TABLE'!D:D,'#2a_#2b_DROP_TABLE'!A:A))</f>
        <v>hummingbird</v>
      </c>
      <c r="C546" s="40" t="s">
        <v>1541</v>
      </c>
      <c r="D546" s="40" t="s">
        <v>295</v>
      </c>
      <c r="E546" s="43" t="s">
        <v>756</v>
      </c>
      <c r="F546" s="43" t="s">
        <v>80</v>
      </c>
      <c r="G546" s="43"/>
      <c r="H546" s="42" t="str">
        <f>IF(D546="",IF(F546="","","PK"),LOOKUP(D546,DataTypes!A:A,DataTypes!B:B))</f>
        <v>VARCHAR(64)</v>
      </c>
      <c r="I546" s="43" t="s">
        <v>17</v>
      </c>
      <c r="J546" s="43"/>
      <c r="K546" s="43" t="s">
        <v>81</v>
      </c>
      <c r="L546" s="43"/>
      <c r="M546" s="44" t="str">
        <f>IF(C546="NOSQL","",LOOKUP(E546,'#2a_#2b_DROP_TABLE'!D:D,'#2a_#2b_DROP_TABLE'!G:G)&amp;IF(H546="PK","PK",IF(F546="","CREATE","")))</f>
        <v>Audited</v>
      </c>
      <c r="N546" s="45" t="str">
        <f t="shared" si="26"/>
        <v xml:space="preserve">       `created_by` VARCHAR(64) DEFAULT NULL COMMENT 'Data created by',</v>
      </c>
      <c r="O546" s="45" t="str">
        <f t="shared" si="27"/>
        <v xml:space="preserve">       `created_by` VARCHAR(64) DEFAULT NULL COMMENT 'Data created by',</v>
      </c>
      <c r="P546" s="45" t="str">
        <f t="shared" si="28"/>
        <v>ALTER TABLE jobs_aud MODIFY COLUMN created_by VARCHAR(64);</v>
      </c>
    </row>
    <row r="547" spans="1:16" ht="16">
      <c r="A547" s="40"/>
      <c r="B547" s="66" t="str">
        <f>IF(OR(H547="",H547="PK"),"Catch All",LOOKUP(E547,'#2a_#2b_DROP_TABLE'!D:D,'#2a_#2b_DROP_TABLE'!A:A))</f>
        <v>hummingbird</v>
      </c>
      <c r="C547" s="40" t="s">
        <v>1541</v>
      </c>
      <c r="D547" s="40" t="s">
        <v>40</v>
      </c>
      <c r="E547" s="43" t="s">
        <v>756</v>
      </c>
      <c r="F547" s="43" t="s">
        <v>82</v>
      </c>
      <c r="G547" s="43"/>
      <c r="H547" s="42" t="str">
        <f>IF(D547="",IF(F547="","","PK"),LOOKUP(D547,DataTypes!A:A,DataTypes!B:B))</f>
        <v>TIMESTAMP</v>
      </c>
      <c r="I547" s="43" t="s">
        <v>41</v>
      </c>
      <c r="J547" s="43"/>
      <c r="K547" s="43" t="s">
        <v>83</v>
      </c>
      <c r="L547" s="43"/>
      <c r="M547" s="44" t="str">
        <f>IF(C547="NOSQL","",LOOKUP(E547,'#2a_#2b_DROP_TABLE'!D:D,'#2a_#2b_DROP_TABLE'!G:G)&amp;IF(H547="PK","PK",IF(F547="","CREATE","")))</f>
        <v>Audited</v>
      </c>
      <c r="N547" s="45" t="str">
        <f t="shared" si="26"/>
        <v xml:space="preserve">       `created_timestamp` TIMESTAMP NULL DEFAULT NULL COMMENT 'When the data was created',</v>
      </c>
      <c r="O547" s="45" t="str">
        <f t="shared" si="27"/>
        <v xml:space="preserve">       `created_timestamp` TIMESTAMP NULL DEFAULT NULL COMMENT 'When the data was created',</v>
      </c>
      <c r="P547" s="45" t="str">
        <f t="shared" si="28"/>
        <v>ALTER TABLE jobs_aud MODIFY COLUMN created_timestamp TIMESTAMP;</v>
      </c>
    </row>
    <row r="548" spans="1:16" ht="16">
      <c r="A548" s="40"/>
      <c r="B548" s="66" t="str">
        <f>IF(OR(H548="",H548="PK"),"Catch All",LOOKUP(E548,'#2a_#2b_DROP_TABLE'!D:D,'#2a_#2b_DROP_TABLE'!A:A))</f>
        <v>hummingbird</v>
      </c>
      <c r="C548" s="40" t="s">
        <v>1541</v>
      </c>
      <c r="D548" s="40" t="s">
        <v>295</v>
      </c>
      <c r="E548" s="43" t="s">
        <v>756</v>
      </c>
      <c r="F548" s="43" t="s">
        <v>84</v>
      </c>
      <c r="G548" s="43"/>
      <c r="H548" s="42" t="str">
        <f>IF(D548="",IF(F548="","","PK"),LOOKUP(D548,DataTypes!A:A,DataTypes!B:B))</f>
        <v>VARCHAR(64)</v>
      </c>
      <c r="I548" s="43" t="s">
        <v>17</v>
      </c>
      <c r="J548" s="43"/>
      <c r="K548" s="43" t="s">
        <v>85</v>
      </c>
      <c r="L548" s="43"/>
      <c r="M548" s="44" t="str">
        <f>IF(C548="NOSQL","",LOOKUP(E548,'#2a_#2b_DROP_TABLE'!D:D,'#2a_#2b_DROP_TABLE'!G:G)&amp;IF(H548="PK","PK",IF(F548="","CREATE","")))</f>
        <v>Audited</v>
      </c>
      <c r="N548" s="45" t="str">
        <f t="shared" si="26"/>
        <v xml:space="preserve">       `last_updated_by` VARCHAR(64) DEFAULT NULL COMMENT 'Data last updated by',</v>
      </c>
      <c r="O548" s="45" t="str">
        <f t="shared" si="27"/>
        <v xml:space="preserve">       `last_updated_by` VARCHAR(64) DEFAULT NULL COMMENT 'Data last updated by',</v>
      </c>
      <c r="P548" s="45" t="str">
        <f t="shared" si="28"/>
        <v>ALTER TABLE jobs_aud MODIFY COLUMN last_updated_by VARCHAR(64);</v>
      </c>
    </row>
    <row r="549" spans="1:16" ht="16">
      <c r="A549" s="40"/>
      <c r="B549" s="66" t="str">
        <f>IF(OR(H549="",H549="PK"),"Catch All",LOOKUP(E549,'#2a_#2b_DROP_TABLE'!D:D,'#2a_#2b_DROP_TABLE'!A:A))</f>
        <v>hummingbird</v>
      </c>
      <c r="C549" s="40" t="s">
        <v>1541</v>
      </c>
      <c r="D549" s="40" t="s">
        <v>40</v>
      </c>
      <c r="E549" s="43" t="s">
        <v>756</v>
      </c>
      <c r="F549" s="43" t="s">
        <v>86</v>
      </c>
      <c r="G549" s="43"/>
      <c r="H549" s="42" t="str">
        <f>IF(D549="",IF(F549="","","PK"),LOOKUP(D549,DataTypes!A:A,DataTypes!B:B))</f>
        <v>TIMESTAMP</v>
      </c>
      <c r="I549" s="43" t="s">
        <v>41</v>
      </c>
      <c r="J549" s="43"/>
      <c r="K549" s="43" t="s">
        <v>87</v>
      </c>
      <c r="L549" s="43"/>
      <c r="M549" s="44" t="str">
        <f>IF(C549="NOSQL","",LOOKUP(E549,'#2a_#2b_DROP_TABLE'!D:D,'#2a_#2b_DROP_TABLE'!G:G)&amp;IF(H549="PK","PK",IF(F549="","CREATE","")))</f>
        <v>Audited</v>
      </c>
      <c r="N549" s="45" t="str">
        <f t="shared" si="26"/>
        <v xml:space="preserve">       `last_updated_timestamp` TIMESTAMP NULL DEFAULT NULL COMMENT 'When the data was last updated',</v>
      </c>
      <c r="O549" s="45" t="str">
        <f t="shared" si="27"/>
        <v xml:space="preserve">       `last_updated_timestamp` TIMESTAMP NULL DEFAULT NULL COMMENT 'When the data was last updated',</v>
      </c>
      <c r="P549" s="45" t="str">
        <f t="shared" si="28"/>
        <v>ALTER TABLE jobs_aud MODIFY COLUMN last_updated_timestamp TIMESTAMP;</v>
      </c>
    </row>
    <row r="550" spans="1:16" ht="16">
      <c r="A550" s="40"/>
      <c r="B550" s="66" t="str">
        <f>IF(OR(H550="",H550="PK"),"Catch All",LOOKUP(E550,'#2a_#2b_DROP_TABLE'!D:D,'#2a_#2b_DROP_TABLE'!A:A))</f>
        <v>Catch All</v>
      </c>
      <c r="C550" s="40" t="s">
        <v>1541</v>
      </c>
      <c r="D550" s="40"/>
      <c r="E550" s="46" t="s">
        <v>756</v>
      </c>
      <c r="F550" s="46" t="s">
        <v>236</v>
      </c>
      <c r="G550" s="46"/>
      <c r="H550" s="42" t="str">
        <f>IF(D550="",IF(F550="","","PK"),LOOKUP(D550,DataTypes!A:A,DataTypes!B:B))</f>
        <v>PK</v>
      </c>
      <c r="I550" s="43"/>
      <c r="J550" s="43"/>
      <c r="K550" s="43"/>
      <c r="L550" s="43"/>
      <c r="M550" s="44" t="str">
        <f>IF(C550="NOSQL","",LOOKUP(E550,'#2a_#2b_DROP_TABLE'!D:D,'#2a_#2b_DROP_TABLE'!G:G)&amp;IF(H550="PK","PK",IF(F550="","CREATE","")))</f>
        <v>AuditedPK</v>
      </c>
      <c r="N550" s="45" t="str">
        <f t="shared" si="26"/>
        <v xml:space="preserve">       PRIMARY KEY (job_id)) CHARSET UTF8;</v>
      </c>
      <c r="O550" s="45" t="str">
        <f t="shared" si="27"/>
        <v xml:space="preserve">       `rev` INT(11) NOT NULL, revtype TINYINT(4) DEFAULT NULL, PRIMARY KEY (job_id, rev)) CHARSET UTF8;</v>
      </c>
      <c r="P550" s="45" t="str">
        <f t="shared" si="28"/>
        <v/>
      </c>
    </row>
    <row r="551" spans="1:16" ht="16">
      <c r="A551" s="40"/>
      <c r="B551" s="66" t="str">
        <f>IF(OR(H551="",H551="PK"),"Catch All",LOOKUP(E551,'#2a_#2b_DROP_TABLE'!D:D,'#2a_#2b_DROP_TABLE'!A:A))</f>
        <v>Catch All</v>
      </c>
      <c r="C551" s="40" t="s">
        <v>1541</v>
      </c>
      <c r="D551" s="40"/>
      <c r="E551" s="41" t="s">
        <v>823</v>
      </c>
      <c r="F551" s="41"/>
      <c r="G551" s="41"/>
      <c r="H551" s="42" t="str">
        <f>IF(D551="",IF(F551="","","PK"),LOOKUP(D551,DataTypes!A:A,DataTypes!B:B))</f>
        <v/>
      </c>
      <c r="I551" s="43"/>
      <c r="J551" s="43"/>
      <c r="K551" s="43"/>
      <c r="L551" s="43"/>
      <c r="M551" s="44" t="str">
        <f>IF(C551="NOSQL","",LOOKUP(E551,'#2a_#2b_DROP_TABLE'!D:D,'#2a_#2b_DROP_TABLE'!G:G)&amp;IF(H551="PK","PK",IF(F551="","CREATE","")))</f>
        <v>AuditedCREATE</v>
      </c>
      <c r="N551" s="45" t="str">
        <f t="shared" si="26"/>
        <v>CREATE TABLE `job_skills` (</v>
      </c>
      <c r="O551" s="45" t="str">
        <f t="shared" si="27"/>
        <v>CREATE TABLE `job_skills_aud` (</v>
      </c>
      <c r="P551" s="45" t="str">
        <f t="shared" si="28"/>
        <v/>
      </c>
    </row>
    <row r="552" spans="1:16" ht="16">
      <c r="A552" s="40"/>
      <c r="B552" s="66" t="str">
        <f>IF(OR(H552="",H552="PK"),"Catch All",LOOKUP(E552,'#2a_#2b_DROP_TABLE'!D:D,'#2a_#2b_DROP_TABLE'!A:A))</f>
        <v>avoid</v>
      </c>
      <c r="C552" s="40" t="s">
        <v>1541</v>
      </c>
      <c r="D552" s="40" t="s">
        <v>12</v>
      </c>
      <c r="E552" s="41" t="s">
        <v>823</v>
      </c>
      <c r="F552" s="41" t="s">
        <v>824</v>
      </c>
      <c r="G552" s="41"/>
      <c r="H552" s="42" t="str">
        <f>IF(D552="",IF(F552="","","PK"),LOOKUP(D552,DataTypes!A:A,DataTypes!B:B))</f>
        <v>BIGINT UNSIGNED</v>
      </c>
      <c r="I552" s="43" t="s">
        <v>13</v>
      </c>
      <c r="J552" s="43" t="s">
        <v>14</v>
      </c>
      <c r="K552" s="43" t="s">
        <v>825</v>
      </c>
      <c r="L552" s="43"/>
      <c r="M552" s="44" t="str">
        <f>IF(C552="NOSQL","",LOOKUP(E552,'#2a_#2b_DROP_TABLE'!D:D,'#2a_#2b_DROP_TABLE'!G:G)&amp;IF(H552="PK","PK",IF(F552="","CREATE","")))</f>
        <v>Audited</v>
      </c>
      <c r="N552" s="45" t="str">
        <f t="shared" si="26"/>
        <v xml:space="preserve">       `job_skill_id` BIGINT UNSIGNED NOT NULL AUTO_INCREMENT COMMENT 'ID of the candidate skill',</v>
      </c>
      <c r="O552" s="45" t="str">
        <f t="shared" si="27"/>
        <v xml:space="preserve">       `job_skill_id` BIGINT UNSIGNED NOT NULL COMMENT 'ID of the candidate skill',</v>
      </c>
      <c r="P552" s="45" t="str">
        <f t="shared" si="28"/>
        <v>ALTER TABLE job_skills_aud MODIFY COLUMN job_skill_id BIGINT UNSIGNED;</v>
      </c>
    </row>
    <row r="553" spans="1:16" ht="16">
      <c r="A553" s="40"/>
      <c r="B553" s="66" t="str">
        <f>IF(OR(H553="",H553="PK"),"Catch All",LOOKUP(E553,'#2a_#2b_DROP_TABLE'!D:D,'#2a_#2b_DROP_TABLE'!A:A))</f>
        <v>avoid</v>
      </c>
      <c r="C553" s="40" t="s">
        <v>1541</v>
      </c>
      <c r="D553" s="40" t="s">
        <v>295</v>
      </c>
      <c r="E553" s="43" t="s">
        <v>823</v>
      </c>
      <c r="F553" s="43" t="s">
        <v>236</v>
      </c>
      <c r="G553" s="43"/>
      <c r="H553" s="42" t="str">
        <f>IF(D553="",IF(F553="","","PK"),LOOKUP(D553,DataTypes!A:A,DataTypes!B:B))</f>
        <v>VARCHAR(64)</v>
      </c>
      <c r="I553" s="43" t="s">
        <v>13</v>
      </c>
      <c r="J553" s="43"/>
      <c r="K553" s="43" t="s">
        <v>495</v>
      </c>
      <c r="L553" s="43"/>
      <c r="M553" s="44" t="str">
        <f>IF(C553="NOSQL","",LOOKUP(E553,'#2a_#2b_DROP_TABLE'!D:D,'#2a_#2b_DROP_TABLE'!G:G)&amp;IF(H553="PK","PK",IF(F553="","CREATE","")))</f>
        <v>Audited</v>
      </c>
      <c r="N553" s="45" t="str">
        <f t="shared" si="26"/>
        <v xml:space="preserve">       `job_id` VARCHAR(64) NOT NULL COMMENT 'ID of the job',</v>
      </c>
      <c r="O553" s="45" t="str">
        <f t="shared" si="27"/>
        <v xml:space="preserve">       `job_id` VARCHAR(64) NOT NULL COMMENT 'ID of the job',</v>
      </c>
      <c r="P553" s="45" t="str">
        <f t="shared" si="28"/>
        <v>ALTER TABLE job_skills_aud MODIFY COLUMN job_id VARCHAR(64);</v>
      </c>
    </row>
    <row r="554" spans="1:16" ht="16">
      <c r="A554" s="40"/>
      <c r="B554" s="66" t="str">
        <f>IF(OR(H554="",H554="PK"),"Catch All",LOOKUP(E554,'#2a_#2b_DROP_TABLE'!D:D,'#2a_#2b_DROP_TABLE'!A:A))</f>
        <v>avoid</v>
      </c>
      <c r="C554" s="40" t="s">
        <v>1541</v>
      </c>
      <c r="D554" s="40" t="s">
        <v>12</v>
      </c>
      <c r="E554" s="43" t="s">
        <v>823</v>
      </c>
      <c r="F554" s="43" t="s">
        <v>128</v>
      </c>
      <c r="G554" s="43"/>
      <c r="H554" s="42" t="str">
        <f>IF(D554="",IF(F554="","","PK"),LOOKUP(D554,DataTypes!A:A,DataTypes!B:B))</f>
        <v>BIGINT UNSIGNED</v>
      </c>
      <c r="I554" s="43" t="s">
        <v>13</v>
      </c>
      <c r="J554" s="43"/>
      <c r="K554" s="43" t="s">
        <v>129</v>
      </c>
      <c r="L554" s="43"/>
      <c r="M554" s="44" t="str">
        <f>IF(C554="NOSQL","",LOOKUP(E554,'#2a_#2b_DROP_TABLE'!D:D,'#2a_#2b_DROP_TABLE'!G:G)&amp;IF(H554="PK","PK",IF(F554="","CREATE","")))</f>
        <v>Audited</v>
      </c>
      <c r="N554" s="45" t="str">
        <f t="shared" si="26"/>
        <v xml:space="preserve">       `skill_id` BIGINT UNSIGNED NOT NULL COMMENT 'ID of the skill',</v>
      </c>
      <c r="O554" s="45" t="str">
        <f t="shared" si="27"/>
        <v xml:space="preserve">       `skill_id` BIGINT UNSIGNED NOT NULL COMMENT 'ID of the skill',</v>
      </c>
      <c r="P554" s="45" t="str">
        <f t="shared" si="28"/>
        <v>ALTER TABLE job_skills_aud MODIFY COLUMN skill_id BIGINT UNSIGNED;</v>
      </c>
    </row>
    <row r="555" spans="1:16" ht="16">
      <c r="A555" s="40"/>
      <c r="B555" s="66" t="str">
        <f>IF(OR(H555="",H555="PK"),"Catch All",LOOKUP(E555,'#2a_#2b_DROP_TABLE'!D:D,'#2a_#2b_DROP_TABLE'!A:A))</f>
        <v>avoid</v>
      </c>
      <c r="C555" s="40" t="s">
        <v>1541</v>
      </c>
      <c r="D555" s="40" t="s">
        <v>75</v>
      </c>
      <c r="E555" s="43" t="s">
        <v>823</v>
      </c>
      <c r="F555" s="43" t="s">
        <v>132</v>
      </c>
      <c r="G555" s="43"/>
      <c r="H555" s="42" t="str">
        <f>IF(D555="",IF(F555="","","PK"),LOOKUP(D555,DataTypes!A:A,DataTypes!B:B))</f>
        <v>DOUBLE(5,2)</v>
      </c>
      <c r="I555" s="43" t="s">
        <v>13</v>
      </c>
      <c r="J555" s="43"/>
      <c r="K555" s="43" t="s">
        <v>826</v>
      </c>
      <c r="L555" s="43"/>
      <c r="M555" s="44" t="str">
        <f>IF(C555="NOSQL","",LOOKUP(E555,'#2a_#2b_DROP_TABLE'!D:D,'#2a_#2b_DROP_TABLE'!G:G)&amp;IF(H555="PK","PK",IF(F555="","CREATE","")))</f>
        <v>Audited</v>
      </c>
      <c r="N555" s="45" t="str">
        <f t="shared" si="26"/>
        <v xml:space="preserve">       `minimum_years_of_experience` DOUBLE(5,2) NOT NULL COMMENT 'Minimum years of experience required in the skill',</v>
      </c>
      <c r="O555" s="45" t="str">
        <f t="shared" si="27"/>
        <v xml:space="preserve">       `minimum_years_of_experience` DOUBLE(5,2) NOT NULL COMMENT 'Minimum years of experience required in the skill',</v>
      </c>
      <c r="P555" s="45" t="str">
        <f t="shared" si="28"/>
        <v>ALTER TABLE job_skills_aud MODIFY COLUMN minimum_years_of_experience DOUBLE(5,2);</v>
      </c>
    </row>
    <row r="556" spans="1:16" ht="16">
      <c r="A556" s="40"/>
      <c r="B556" s="66" t="str">
        <f>IF(OR(H556="",H556="PK"),"Catch All",LOOKUP(E556,'#2a_#2b_DROP_TABLE'!D:D,'#2a_#2b_DROP_TABLE'!A:A))</f>
        <v>avoid</v>
      </c>
      <c r="C556" s="40" t="s">
        <v>1541</v>
      </c>
      <c r="D556" s="40" t="s">
        <v>75</v>
      </c>
      <c r="E556" s="43" t="s">
        <v>823</v>
      </c>
      <c r="F556" s="43" t="s">
        <v>827</v>
      </c>
      <c r="G556" s="43"/>
      <c r="H556" s="42" t="str">
        <f>IF(D556="",IF(F556="","","PK"),LOOKUP(D556,DataTypes!A:A,DataTypes!B:B))</f>
        <v>DOUBLE(5,2)</v>
      </c>
      <c r="I556" s="43" t="s">
        <v>35</v>
      </c>
      <c r="J556" s="43"/>
      <c r="K556" s="43" t="s">
        <v>828</v>
      </c>
      <c r="L556" s="43"/>
      <c r="M556" s="44" t="str">
        <f>IF(C556="NOSQL","",LOOKUP(E556,'#2a_#2b_DROP_TABLE'!D:D,'#2a_#2b_DROP_TABLE'!G:G)&amp;IF(H556="PK","PK",IF(F556="","CREATE","")))</f>
        <v>Audited</v>
      </c>
      <c r="N556" s="45" t="str">
        <f t="shared" si="26"/>
        <v xml:space="preserve">       `calculated_priority` DOUBLE(5,2) NULL COMMENT 'Calculated priority of the skill based on other skills including years of experience',</v>
      </c>
      <c r="O556" s="45" t="str">
        <f t="shared" si="27"/>
        <v xml:space="preserve">       `calculated_priority` DOUBLE(5,2) NULL COMMENT 'Calculated priority of the skill based on other skills including years of experience',</v>
      </c>
      <c r="P556" s="45" t="str">
        <f t="shared" si="28"/>
        <v>ALTER TABLE job_skills_aud MODIFY COLUMN calculated_priority DOUBLE(5,2);</v>
      </c>
    </row>
    <row r="557" spans="1:16" ht="16">
      <c r="A557" s="40"/>
      <c r="B557" s="66" t="str">
        <f>IF(OR(H557="",H557="PK"),"Catch All",LOOKUP(E557,'#2a_#2b_DROP_TABLE'!D:D,'#2a_#2b_DROP_TABLE'!A:A))</f>
        <v>avoid</v>
      </c>
      <c r="C557" s="40" t="s">
        <v>1541</v>
      </c>
      <c r="D557" s="40" t="s">
        <v>75</v>
      </c>
      <c r="E557" s="43" t="s">
        <v>823</v>
      </c>
      <c r="F557" s="43" t="s">
        <v>829</v>
      </c>
      <c r="G557" s="43"/>
      <c r="H557" s="42" t="str">
        <f>IF(D557="",IF(F557="","","PK"),LOOKUP(D557,DataTypes!A:A,DataTypes!B:B))</f>
        <v>DOUBLE(5,2)</v>
      </c>
      <c r="I557" s="43" t="s">
        <v>35</v>
      </c>
      <c r="J557" s="43"/>
      <c r="K557" s="43" t="s">
        <v>830</v>
      </c>
      <c r="L557" s="43"/>
      <c r="M557" s="44" t="str">
        <f>IF(C557="NOSQL","",LOOKUP(E557,'#2a_#2b_DROP_TABLE'!D:D,'#2a_#2b_DROP_TABLE'!G:G)&amp;IF(H557="PK","PK",IF(F557="","CREATE","")))</f>
        <v>Audited</v>
      </c>
      <c r="N557" s="45" t="str">
        <f t="shared" si="26"/>
        <v xml:space="preserve">       `weightage` DOUBLE(5,2) NULL COMMENT 'Percentage weightage of the skill',</v>
      </c>
      <c r="O557" s="45" t="str">
        <f t="shared" si="27"/>
        <v xml:space="preserve">       `weightage` DOUBLE(5,2) NULL COMMENT 'Percentage weightage of the skill',</v>
      </c>
      <c r="P557" s="45" t="str">
        <f t="shared" si="28"/>
        <v>ALTER TABLE job_skills_aud MODIFY COLUMN weightage DOUBLE(5,2);</v>
      </c>
    </row>
    <row r="558" spans="1:16" ht="16">
      <c r="A558" s="40"/>
      <c r="B558" s="66" t="str">
        <f>IF(OR(H558="",H558="PK"),"Catch All",LOOKUP(E558,'#2a_#2b_DROP_TABLE'!D:D,'#2a_#2b_DROP_TABLE'!A:A))</f>
        <v>avoid</v>
      </c>
      <c r="C558" s="40" t="s">
        <v>1541</v>
      </c>
      <c r="D558" s="40" t="s">
        <v>295</v>
      </c>
      <c r="E558" s="43" t="s">
        <v>823</v>
      </c>
      <c r="F558" s="43" t="s">
        <v>80</v>
      </c>
      <c r="G558" s="43"/>
      <c r="H558" s="42" t="str">
        <f>IF(D558="",IF(F558="","","PK"),LOOKUP(D558,DataTypes!A:A,DataTypes!B:B))</f>
        <v>VARCHAR(64)</v>
      </c>
      <c r="I558" s="43" t="s">
        <v>17</v>
      </c>
      <c r="J558" s="43"/>
      <c r="K558" s="43" t="s">
        <v>81</v>
      </c>
      <c r="L558" s="43"/>
      <c r="M558" s="44" t="str">
        <f>IF(C558="NOSQL","",LOOKUP(E558,'#2a_#2b_DROP_TABLE'!D:D,'#2a_#2b_DROP_TABLE'!G:G)&amp;IF(H558="PK","PK",IF(F558="","CREATE","")))</f>
        <v>Audited</v>
      </c>
      <c r="N558" s="45" t="str">
        <f t="shared" si="26"/>
        <v xml:space="preserve">       `created_by` VARCHAR(64) DEFAULT NULL COMMENT 'Data created by',</v>
      </c>
      <c r="O558" s="45" t="str">
        <f t="shared" si="27"/>
        <v xml:space="preserve">       `created_by` VARCHAR(64) DEFAULT NULL COMMENT 'Data created by',</v>
      </c>
      <c r="P558" s="45" t="str">
        <f t="shared" si="28"/>
        <v>ALTER TABLE job_skills_aud MODIFY COLUMN created_by VARCHAR(64);</v>
      </c>
    </row>
    <row r="559" spans="1:16" ht="16">
      <c r="A559" s="40"/>
      <c r="B559" s="66" t="str">
        <f>IF(OR(H559="",H559="PK"),"Catch All",LOOKUP(E559,'#2a_#2b_DROP_TABLE'!D:D,'#2a_#2b_DROP_TABLE'!A:A))</f>
        <v>avoid</v>
      </c>
      <c r="C559" s="40" t="s">
        <v>1541</v>
      </c>
      <c r="D559" s="40" t="s">
        <v>40</v>
      </c>
      <c r="E559" s="43" t="s">
        <v>823</v>
      </c>
      <c r="F559" s="43" t="s">
        <v>82</v>
      </c>
      <c r="G559" s="43"/>
      <c r="H559" s="42" t="str">
        <f>IF(D559="",IF(F559="","","PK"),LOOKUP(D559,DataTypes!A:A,DataTypes!B:B))</f>
        <v>TIMESTAMP</v>
      </c>
      <c r="I559" s="43" t="s">
        <v>41</v>
      </c>
      <c r="J559" s="43"/>
      <c r="K559" s="43" t="s">
        <v>83</v>
      </c>
      <c r="L559" s="43"/>
      <c r="M559" s="44" t="str">
        <f>IF(C559="NOSQL","",LOOKUP(E559,'#2a_#2b_DROP_TABLE'!D:D,'#2a_#2b_DROP_TABLE'!G:G)&amp;IF(H559="PK","PK",IF(F559="","CREATE","")))</f>
        <v>Audited</v>
      </c>
      <c r="N559" s="45" t="str">
        <f t="shared" si="26"/>
        <v xml:space="preserve">       `created_timestamp` TIMESTAMP NULL DEFAULT NULL COMMENT 'When the data was created',</v>
      </c>
      <c r="O559" s="45" t="str">
        <f t="shared" si="27"/>
        <v xml:space="preserve">       `created_timestamp` TIMESTAMP NULL DEFAULT NULL COMMENT 'When the data was created',</v>
      </c>
      <c r="P559" s="45" t="str">
        <f t="shared" si="28"/>
        <v>ALTER TABLE job_skills_aud MODIFY COLUMN created_timestamp TIMESTAMP;</v>
      </c>
    </row>
    <row r="560" spans="1:16" ht="16">
      <c r="A560" s="40"/>
      <c r="B560" s="66" t="str">
        <f>IF(OR(H560="",H560="PK"),"Catch All",LOOKUP(E560,'#2a_#2b_DROP_TABLE'!D:D,'#2a_#2b_DROP_TABLE'!A:A))</f>
        <v>avoid</v>
      </c>
      <c r="C560" s="40" t="s">
        <v>1541</v>
      </c>
      <c r="D560" s="40" t="s">
        <v>295</v>
      </c>
      <c r="E560" s="43" t="s">
        <v>823</v>
      </c>
      <c r="F560" s="43" t="s">
        <v>84</v>
      </c>
      <c r="G560" s="43"/>
      <c r="H560" s="42" t="str">
        <f>IF(D560="",IF(F560="","","PK"),LOOKUP(D560,DataTypes!A:A,DataTypes!B:B))</f>
        <v>VARCHAR(64)</v>
      </c>
      <c r="I560" s="43" t="s">
        <v>17</v>
      </c>
      <c r="J560" s="43"/>
      <c r="K560" s="43" t="s">
        <v>85</v>
      </c>
      <c r="L560" s="43"/>
      <c r="M560" s="44" t="str">
        <f>IF(C560="NOSQL","",LOOKUP(E560,'#2a_#2b_DROP_TABLE'!D:D,'#2a_#2b_DROP_TABLE'!G:G)&amp;IF(H560="PK","PK",IF(F560="","CREATE","")))</f>
        <v>Audited</v>
      </c>
      <c r="N560" s="45" t="str">
        <f t="shared" si="26"/>
        <v xml:space="preserve">       `last_updated_by` VARCHAR(64) DEFAULT NULL COMMENT 'Data last updated by',</v>
      </c>
      <c r="O560" s="45" t="str">
        <f t="shared" si="27"/>
        <v xml:space="preserve">       `last_updated_by` VARCHAR(64) DEFAULT NULL COMMENT 'Data last updated by',</v>
      </c>
      <c r="P560" s="45" t="str">
        <f t="shared" si="28"/>
        <v>ALTER TABLE job_skills_aud MODIFY COLUMN last_updated_by VARCHAR(64);</v>
      </c>
    </row>
    <row r="561" spans="1:16" ht="16">
      <c r="A561" s="40"/>
      <c r="B561" s="66" t="str">
        <f>IF(OR(H561="",H561="PK"),"Catch All",LOOKUP(E561,'#2a_#2b_DROP_TABLE'!D:D,'#2a_#2b_DROP_TABLE'!A:A))</f>
        <v>avoid</v>
      </c>
      <c r="C561" s="40" t="s">
        <v>1541</v>
      </c>
      <c r="D561" s="40" t="s">
        <v>40</v>
      </c>
      <c r="E561" s="43" t="s">
        <v>823</v>
      </c>
      <c r="F561" s="43" t="s">
        <v>86</v>
      </c>
      <c r="G561" s="43"/>
      <c r="H561" s="42" t="str">
        <f>IF(D561="",IF(F561="","","PK"),LOOKUP(D561,DataTypes!A:A,DataTypes!B:B))</f>
        <v>TIMESTAMP</v>
      </c>
      <c r="I561" s="43" t="s">
        <v>41</v>
      </c>
      <c r="J561" s="43"/>
      <c r="K561" s="43" t="s">
        <v>87</v>
      </c>
      <c r="L561" s="43"/>
      <c r="M561" s="44" t="str">
        <f>IF(C561="NOSQL","",LOOKUP(E561,'#2a_#2b_DROP_TABLE'!D:D,'#2a_#2b_DROP_TABLE'!G:G)&amp;IF(H561="PK","PK",IF(F561="","CREATE","")))</f>
        <v>Audited</v>
      </c>
      <c r="N561" s="45" t="str">
        <f t="shared" si="26"/>
        <v xml:space="preserve">       `last_updated_timestamp` TIMESTAMP NULL DEFAULT NULL COMMENT 'When the data was last updated',</v>
      </c>
      <c r="O561" s="45" t="str">
        <f t="shared" si="27"/>
        <v xml:space="preserve">       `last_updated_timestamp` TIMESTAMP NULL DEFAULT NULL COMMENT 'When the data was last updated',</v>
      </c>
      <c r="P561" s="45" t="str">
        <f t="shared" si="28"/>
        <v>ALTER TABLE job_skills_aud MODIFY COLUMN last_updated_timestamp TIMESTAMP;</v>
      </c>
    </row>
    <row r="562" spans="1:16" ht="16">
      <c r="A562" s="40"/>
      <c r="B562" s="66" t="str">
        <f>IF(OR(H562="",H562="PK"),"Catch All",LOOKUP(E562,'#2a_#2b_DROP_TABLE'!D:D,'#2a_#2b_DROP_TABLE'!A:A))</f>
        <v>Catch All</v>
      </c>
      <c r="C562" s="40" t="s">
        <v>1541</v>
      </c>
      <c r="D562" s="40"/>
      <c r="E562" s="46" t="s">
        <v>823</v>
      </c>
      <c r="F562" s="46" t="s">
        <v>824</v>
      </c>
      <c r="G562" s="46"/>
      <c r="H562" s="42" t="str">
        <f>IF(D562="",IF(F562="","","PK"),LOOKUP(D562,DataTypes!A:A,DataTypes!B:B))</f>
        <v>PK</v>
      </c>
      <c r="I562" s="43"/>
      <c r="J562" s="43"/>
      <c r="K562" s="43"/>
      <c r="L562" s="43"/>
      <c r="M562" s="44" t="str">
        <f>IF(C562="NOSQL","",LOOKUP(E562,'#2a_#2b_DROP_TABLE'!D:D,'#2a_#2b_DROP_TABLE'!G:G)&amp;IF(H562="PK","PK",IF(F562="","CREATE","")))</f>
        <v>AuditedPK</v>
      </c>
      <c r="N562" s="45" t="str">
        <f t="shared" si="26"/>
        <v xml:space="preserve">       PRIMARY KEY (job_skill_id)) CHARSET UTF8;</v>
      </c>
      <c r="O562" s="45" t="str">
        <f t="shared" si="27"/>
        <v xml:space="preserve">       `rev` INT(11) NOT NULL, revtype TINYINT(4) DEFAULT NULL, PRIMARY KEY (job_skill_id, rev)) CHARSET UTF8;</v>
      </c>
      <c r="P562" s="45" t="str">
        <f t="shared" si="28"/>
        <v/>
      </c>
    </row>
    <row r="563" spans="1:16" ht="16">
      <c r="A563" s="40"/>
      <c r="B563" s="66" t="str">
        <f>IF(OR(H563="",H563="PK"),"Catch All",LOOKUP(E563,'#2a_#2b_DROP_TABLE'!D:D,'#2a_#2b_DROP_TABLE'!A:A))</f>
        <v>Catch All</v>
      </c>
      <c r="C563" s="40" t="s">
        <v>1541</v>
      </c>
      <c r="D563" s="40"/>
      <c r="E563" s="41" t="s">
        <v>831</v>
      </c>
      <c r="F563" s="41"/>
      <c r="G563" s="41"/>
      <c r="H563" s="42" t="str">
        <f>IF(D563="",IF(F563="","","PK"),LOOKUP(D563,DataTypes!A:A,DataTypes!B:B))</f>
        <v/>
      </c>
      <c r="I563" s="43"/>
      <c r="J563" s="43"/>
      <c r="K563" s="43"/>
      <c r="L563" s="43"/>
      <c r="M563" s="44" t="str">
        <f>IF(C563="NOSQL","",LOOKUP(E563,'#2a_#2b_DROP_TABLE'!D:D,'#2a_#2b_DROP_TABLE'!G:G)&amp;IF(H563="PK","PK",IF(F563="","CREATE","")))</f>
        <v>AuditedCREATE</v>
      </c>
      <c r="N563" s="45" t="str">
        <f t="shared" si="26"/>
        <v>CREATE TABLE `candidate_pool` (</v>
      </c>
      <c r="O563" s="45" t="str">
        <f t="shared" si="27"/>
        <v>CREATE TABLE `candidate_pool_aud` (</v>
      </c>
      <c r="P563" s="45" t="str">
        <f t="shared" si="28"/>
        <v/>
      </c>
    </row>
    <row r="564" spans="1:16" ht="16">
      <c r="A564" s="40"/>
      <c r="B564" s="66" t="str">
        <f>IF(OR(H564="",H564="PK"),"Catch All",LOOKUP(E564,'#2a_#2b_DROP_TABLE'!D:D,'#2a_#2b_DROP_TABLE'!A:A))</f>
        <v>hummingbird</v>
      </c>
      <c r="C564" s="40" t="s">
        <v>1541</v>
      </c>
      <c r="D564" s="40" t="s">
        <v>12</v>
      </c>
      <c r="E564" s="41" t="s">
        <v>831</v>
      </c>
      <c r="F564" s="41" t="s">
        <v>832</v>
      </c>
      <c r="G564" s="41"/>
      <c r="H564" s="42" t="str">
        <f>IF(D564="",IF(F564="","","PK"),LOOKUP(D564,DataTypes!A:A,DataTypes!B:B))</f>
        <v>BIGINT UNSIGNED</v>
      </c>
      <c r="I564" s="43" t="s">
        <v>13</v>
      </c>
      <c r="J564" s="43" t="s">
        <v>14</v>
      </c>
      <c r="K564" s="43" t="s">
        <v>833</v>
      </c>
      <c r="L564" s="43"/>
      <c r="M564" s="44" t="str">
        <f>IF(C564="NOSQL","",LOOKUP(E564,'#2a_#2b_DROP_TABLE'!D:D,'#2a_#2b_DROP_TABLE'!G:G)&amp;IF(H564="PK","PK",IF(F564="","CREATE","")))</f>
        <v>Audited</v>
      </c>
      <c r="N564" s="45" t="str">
        <f t="shared" si="26"/>
        <v xml:space="preserve">       `candidate_pool_id` BIGINT UNSIGNED NOT NULL AUTO_INCREMENT COMMENT 'ID of the candidate pool',</v>
      </c>
      <c r="O564" s="45" t="str">
        <f t="shared" si="27"/>
        <v xml:space="preserve">       `candidate_pool_id` BIGINT UNSIGNED NOT NULL COMMENT 'ID of the candidate pool',</v>
      </c>
      <c r="P564" s="45" t="str">
        <f t="shared" si="28"/>
        <v>ALTER TABLE candidate_pool_aud MODIFY COLUMN candidate_pool_id BIGINT UNSIGNED;</v>
      </c>
    </row>
    <row r="565" spans="1:16" ht="16">
      <c r="A565" s="40"/>
      <c r="B565" s="66" t="str">
        <f>IF(OR(H565="",H565="PK"),"Catch All",LOOKUP(E565,'#2a_#2b_DROP_TABLE'!D:D,'#2a_#2b_DROP_TABLE'!A:A))</f>
        <v>hummingbird</v>
      </c>
      <c r="C565" s="40" t="s">
        <v>1541</v>
      </c>
      <c r="D565" s="40" t="s">
        <v>295</v>
      </c>
      <c r="E565" s="43" t="s">
        <v>831</v>
      </c>
      <c r="F565" s="43" t="s">
        <v>507</v>
      </c>
      <c r="G565" s="43"/>
      <c r="H565" s="42" t="str">
        <f>IF(D565="",IF(F565="","","PK"),LOOKUP(D565,DataTypes!A:A,DataTypes!B:B))</f>
        <v>VARCHAR(64)</v>
      </c>
      <c r="I565" s="43" t="s">
        <v>35</v>
      </c>
      <c r="J565" s="43"/>
      <c r="K565" s="43" t="s">
        <v>619</v>
      </c>
      <c r="L565" s="43"/>
      <c r="M565" s="44" t="str">
        <f>IF(C565="NOSQL","",LOOKUP(E565,'#2a_#2b_DROP_TABLE'!D:D,'#2a_#2b_DROP_TABLE'!G:G)&amp;IF(H565="PK","PK",IF(F565="","CREATE","")))</f>
        <v>Audited</v>
      </c>
      <c r="N565" s="45" t="str">
        <f t="shared" si="26"/>
        <v xml:space="preserve">       `enterprise_id` VARCHAR(64) NULL COMMENT 'ID of the enterprise',</v>
      </c>
      <c r="O565" s="45" t="str">
        <f t="shared" si="27"/>
        <v xml:space="preserve">       `enterprise_id` VARCHAR(64) NULL COMMENT 'ID of the enterprise',</v>
      </c>
      <c r="P565" s="45" t="str">
        <f t="shared" si="28"/>
        <v>ALTER TABLE candidate_pool_aud MODIFY COLUMN enterprise_id VARCHAR(64);</v>
      </c>
    </row>
    <row r="566" spans="1:16" ht="16">
      <c r="A566" s="40"/>
      <c r="B566" s="66" t="str">
        <f>IF(OR(H566="",H566="PK"),"Catch All",LOOKUP(E566,'#2a_#2b_DROP_TABLE'!D:D,'#2a_#2b_DROP_TABLE'!A:A))</f>
        <v>hummingbird</v>
      </c>
      <c r="C566" s="40" t="s">
        <v>1541</v>
      </c>
      <c r="D566" s="40" t="s">
        <v>295</v>
      </c>
      <c r="E566" s="43" t="s">
        <v>831</v>
      </c>
      <c r="F566" s="43" t="s">
        <v>236</v>
      </c>
      <c r="G566" s="43"/>
      <c r="H566" s="42" t="str">
        <f>IF(D566="",IF(F566="","","PK"),LOOKUP(D566,DataTypes!A:A,DataTypes!B:B))</f>
        <v>VARCHAR(64)</v>
      </c>
      <c r="I566" s="43" t="s">
        <v>35</v>
      </c>
      <c r="J566" s="43"/>
      <c r="K566" s="43" t="s">
        <v>495</v>
      </c>
      <c r="L566" s="43"/>
      <c r="M566" s="44" t="str">
        <f>IF(C566="NOSQL","",LOOKUP(E566,'#2a_#2b_DROP_TABLE'!D:D,'#2a_#2b_DROP_TABLE'!G:G)&amp;IF(H566="PK","PK",IF(F566="","CREATE","")))</f>
        <v>Audited</v>
      </c>
      <c r="N566" s="45" t="str">
        <f t="shared" si="26"/>
        <v xml:space="preserve">       `job_id` VARCHAR(64) NULL COMMENT 'ID of the job',</v>
      </c>
      <c r="O566" s="45" t="str">
        <f t="shared" si="27"/>
        <v xml:space="preserve">       `job_id` VARCHAR(64) NULL COMMENT 'ID of the job',</v>
      </c>
      <c r="P566" s="45" t="str">
        <f t="shared" si="28"/>
        <v>ALTER TABLE candidate_pool_aud MODIFY COLUMN job_id VARCHAR(64);</v>
      </c>
    </row>
    <row r="567" spans="1:16" ht="16">
      <c r="A567" s="40"/>
      <c r="B567" s="66" t="str">
        <f>IF(OR(H567="",H567="PK"),"Catch All",LOOKUP(E567,'#2a_#2b_DROP_TABLE'!D:D,'#2a_#2b_DROP_TABLE'!A:A))</f>
        <v>hummingbird</v>
      </c>
      <c r="C567" s="40" t="s">
        <v>1541</v>
      </c>
      <c r="D567" s="40" t="s">
        <v>295</v>
      </c>
      <c r="E567" s="43" t="s">
        <v>831</v>
      </c>
      <c r="F567" s="43" t="s">
        <v>394</v>
      </c>
      <c r="G567" s="43"/>
      <c r="H567" s="42" t="str">
        <f>IF(D567="",IF(F567="","","PK"),LOOKUP(D567,DataTypes!A:A,DataTypes!B:B))</f>
        <v>VARCHAR(64)</v>
      </c>
      <c r="I567" s="43" t="s">
        <v>35</v>
      </c>
      <c r="J567" s="43"/>
      <c r="K567" s="43" t="s">
        <v>395</v>
      </c>
      <c r="L567" s="43"/>
      <c r="M567" s="44" t="str">
        <f>IF(C567="NOSQL","",LOOKUP(E567,'#2a_#2b_DROP_TABLE'!D:D,'#2a_#2b_DROP_TABLE'!G:G)&amp;IF(H567="PK","PK",IF(F567="","CREATE","")))</f>
        <v>Audited</v>
      </c>
      <c r="N567" s="45" t="str">
        <f t="shared" si="26"/>
        <v xml:space="preserve">       `candidate_id` VARCHAR(64) NULL COMMENT 'Login ID of the candidate',</v>
      </c>
      <c r="O567" s="45" t="str">
        <f t="shared" si="27"/>
        <v xml:space="preserve">       `candidate_id` VARCHAR(64) NULL COMMENT 'Login ID of the candidate',</v>
      </c>
      <c r="P567" s="45" t="str">
        <f t="shared" si="28"/>
        <v>ALTER TABLE candidate_pool_aud MODIFY COLUMN candidate_id VARCHAR(64);</v>
      </c>
    </row>
    <row r="568" spans="1:16" ht="16">
      <c r="A568" s="40" t="s">
        <v>1562</v>
      </c>
      <c r="B568" s="66" t="str">
        <f>IF(OR(H568="",H568="PK"),"Catch All",LOOKUP(E568,'#2a_#2b_DROP_TABLE'!D:D,'#2a_#2b_DROP_TABLE'!A:A))</f>
        <v>hummingbird</v>
      </c>
      <c r="C568" s="40" t="s">
        <v>1541</v>
      </c>
      <c r="D568" s="40" t="s">
        <v>33</v>
      </c>
      <c r="E568" s="43" t="s">
        <v>831</v>
      </c>
      <c r="F568" s="43" t="s">
        <v>1723</v>
      </c>
      <c r="G568" s="43"/>
      <c r="H568" s="42" t="str">
        <f>IF(D568="",IF(F568="","","PK"),LOOKUP(D568,DataTypes!A:A,DataTypes!B:B))</f>
        <v>VARCHAR(256)</v>
      </c>
      <c r="I568" s="43" t="s">
        <v>35</v>
      </c>
      <c r="J568" s="43"/>
      <c r="K568" s="43" t="s">
        <v>1724</v>
      </c>
      <c r="L568" s="43" t="s">
        <v>1725</v>
      </c>
      <c r="M568" s="44" t="str">
        <f>IF(C568="NOSQL","",LOOKUP(E568,'#2a_#2b_DROP_TABLE'!D:D,'#2a_#2b_DROP_TABLE'!G:G)&amp;IF(H568="PK","PK",IF(F568="","CREATE","")))</f>
        <v>Audited</v>
      </c>
      <c r="N568" s="45" t="str">
        <f t="shared" si="26"/>
        <v xml:space="preserve">       `external_reference_id` VARCHAR(256) NULL COMMENT 'External reference ID related to candidate pool [Example JobDiva hotlist ID]',</v>
      </c>
      <c r="O568" s="45" t="str">
        <f t="shared" si="27"/>
        <v xml:space="preserve">       `external_reference_id` VARCHAR(256) NULL COMMENT 'External reference ID related to candidate pool [Example JobDiva hotlist ID]',</v>
      </c>
      <c r="P568" s="45" t="str">
        <f t="shared" si="28"/>
        <v>ALTER TABLE candidate_pool_aud MODIFY COLUMN external_reference_id VARCHAR(256);</v>
      </c>
    </row>
    <row r="569" spans="1:16" ht="16">
      <c r="A569" s="40"/>
      <c r="B569" s="66" t="str">
        <f>IF(OR(H569="",H569="PK"),"Catch All",LOOKUP(E569,'#2a_#2b_DROP_TABLE'!D:D,'#2a_#2b_DROP_TABLE'!A:A))</f>
        <v>hummingbird</v>
      </c>
      <c r="C569" s="40" t="s">
        <v>1541</v>
      </c>
      <c r="D569" s="40" t="s">
        <v>63</v>
      </c>
      <c r="E569" s="43" t="s">
        <v>831</v>
      </c>
      <c r="F569" s="43" t="s">
        <v>834</v>
      </c>
      <c r="G569" s="43"/>
      <c r="H569" s="42" t="str">
        <f>IF(D569="",IF(F569="","","PK"),LOOKUP(D569,DataTypes!A:A,DataTypes!B:B))</f>
        <v>VARCHAR(256)</v>
      </c>
      <c r="I569" s="43" t="s">
        <v>35</v>
      </c>
      <c r="J569" s="43"/>
      <c r="K569" s="43" t="s">
        <v>835</v>
      </c>
      <c r="L569" s="43" t="s">
        <v>836</v>
      </c>
      <c r="M569" s="44" t="str">
        <f>IF(C569="NOSQL","",LOOKUP(E569,'#2a_#2b_DROP_TABLE'!D:D,'#2a_#2b_DROP_TABLE'!G:G)&amp;IF(H569="PK","PK",IF(F569="","CREATE","")))</f>
        <v>Audited</v>
      </c>
      <c r="N569" s="45" t="str">
        <f t="shared" si="26"/>
        <v xml:space="preserve">       `apply_media_file` VARCHAR(256) NULL COMMENT 'URL of the media file uploaded during apply [Like why am I a good fit for this project message from candidate on video]',</v>
      </c>
      <c r="O569" s="45" t="str">
        <f t="shared" si="27"/>
        <v xml:space="preserve">       `apply_media_file` VARCHAR(256) NULL COMMENT 'URL of the media file uploaded during apply [Like why am I a good fit for this project message from candidate on video]',</v>
      </c>
      <c r="P569" s="45" t="str">
        <f t="shared" si="28"/>
        <v>ALTER TABLE candidate_pool_aud MODIFY COLUMN apply_media_file VARCHAR(256);</v>
      </c>
    </row>
    <row r="570" spans="1:16" ht="16">
      <c r="A570" s="40"/>
      <c r="B570" s="66" t="str">
        <f>IF(OR(H570="",H570="PK"),"Catch All",LOOKUP(E570,'#2a_#2b_DROP_TABLE'!D:D,'#2a_#2b_DROP_TABLE'!A:A))</f>
        <v>hummingbird</v>
      </c>
      <c r="C570" s="40" t="s">
        <v>1541</v>
      </c>
      <c r="D570" s="40" t="s">
        <v>31</v>
      </c>
      <c r="E570" s="43" t="s">
        <v>831</v>
      </c>
      <c r="F570" s="43" t="s">
        <v>837</v>
      </c>
      <c r="G570" s="43"/>
      <c r="H570" s="42" t="str">
        <f>IF(D570="",IF(F570="","","PK"),LOOKUP(D570,DataTypes!A:A,DataTypes!B:B))</f>
        <v>VARCHAR(1)</v>
      </c>
      <c r="I570" s="43" t="s">
        <v>35</v>
      </c>
      <c r="J570" s="43"/>
      <c r="K570" s="43" t="s">
        <v>838</v>
      </c>
      <c r="L570" s="43" t="s">
        <v>839</v>
      </c>
      <c r="M570" s="44" t="str">
        <f>IF(C570="NOSQL","",LOOKUP(E570,'#2a_#2b_DROP_TABLE'!D:D,'#2a_#2b_DROP_TABLE'!G:G)&amp;IF(H570="PK","PK",IF(F570="","CREATE","")))</f>
        <v>Audited</v>
      </c>
      <c r="N570" s="45" t="str">
        <f t="shared" si="26"/>
        <v xml:space="preserve">       `candidate_process_status` VARCHAR(1) NULL COMMENT 'Status of process for the candidate [S-Saved (Favorite), H-Hidden, A-Applied, W-Withdrawn, P-Accepted Offer, D-Declined]',</v>
      </c>
      <c r="O570" s="45" t="str">
        <f t="shared" si="27"/>
        <v xml:space="preserve">       `candidate_process_status` VARCHAR(1) NULL COMMENT 'Status of process for the candidate [S-Saved (Favorite), H-Hidden, A-Applied, W-Withdrawn, P-Accepted Offer, D-Declined]',</v>
      </c>
      <c r="P570" s="45" t="str">
        <f t="shared" si="28"/>
        <v>ALTER TABLE candidate_pool_aud MODIFY COLUMN candidate_process_status VARCHAR(1);</v>
      </c>
    </row>
    <row r="571" spans="1:16" ht="16">
      <c r="A571" s="40"/>
      <c r="B571" s="66" t="str">
        <f>IF(OR(H571="",H571="PK"),"Catch All",LOOKUP(E571,'#2a_#2b_DROP_TABLE'!D:D,'#2a_#2b_DROP_TABLE'!A:A))</f>
        <v>hummingbird</v>
      </c>
      <c r="C571" s="40" t="s">
        <v>1541</v>
      </c>
      <c r="D571" s="40" t="s">
        <v>49</v>
      </c>
      <c r="E571" s="43" t="s">
        <v>831</v>
      </c>
      <c r="F571" s="43" t="s">
        <v>156</v>
      </c>
      <c r="G571" s="43"/>
      <c r="H571" s="42" t="str">
        <f>IF(D571="",IF(F571="","","PK"),LOOKUP(D571,DataTypes!A:A,DataTypes!B:B))</f>
        <v>TEXT</v>
      </c>
      <c r="I571" s="43" t="s">
        <v>35</v>
      </c>
      <c r="J571" s="43"/>
      <c r="K571" s="43" t="s">
        <v>840</v>
      </c>
      <c r="L571" s="43"/>
      <c r="M571" s="44" t="str">
        <f>IF(C571="NOSQL","",LOOKUP(E571,'#2a_#2b_DROP_TABLE'!D:D,'#2a_#2b_DROP_TABLE'!G:G)&amp;IF(H571="PK","PK",IF(F571="","CREATE","")))</f>
        <v>Audited</v>
      </c>
      <c r="N571" s="45" t="str">
        <f t="shared" si="26"/>
        <v xml:space="preserve">       `application_remarks` TEXT NULL COMMENT 'Remarks by candidate while applying/saving on why candidate feels fit for this job',</v>
      </c>
      <c r="O571" s="45" t="str">
        <f t="shared" si="27"/>
        <v xml:space="preserve">       `application_remarks` TEXT NULL COMMENT 'Remarks by candidate while applying/saving on why candidate feels fit for this job',</v>
      </c>
      <c r="P571" s="45" t="str">
        <f t="shared" si="28"/>
        <v>ALTER TABLE candidate_pool_aud MODIFY COLUMN application_remarks TEXT;</v>
      </c>
    </row>
    <row r="572" spans="1:16" ht="16">
      <c r="A572" s="40" t="s">
        <v>1562</v>
      </c>
      <c r="B572" s="66" t="str">
        <f>IF(OR(H572="",H572="PK"),"Catch All",LOOKUP(E572,'#2a_#2b_DROP_TABLE'!D:D,'#2a_#2b_DROP_TABLE'!A:A))</f>
        <v>hummingbird</v>
      </c>
      <c r="C572" s="40" t="s">
        <v>1541</v>
      </c>
      <c r="D572" s="40" t="s">
        <v>40</v>
      </c>
      <c r="E572" s="43" t="s">
        <v>831</v>
      </c>
      <c r="F572" s="43" t="s">
        <v>1726</v>
      </c>
      <c r="G572" s="43"/>
      <c r="H572" s="42" t="str">
        <f>IF(D572="",IF(F572="","","PK"),LOOKUP(D572,DataTypes!A:A,DataTypes!B:B))</f>
        <v>TIMESTAMP</v>
      </c>
      <c r="I572" s="43" t="s">
        <v>35</v>
      </c>
      <c r="J572" s="43"/>
      <c r="K572" s="43" t="s">
        <v>1727</v>
      </c>
      <c r="L572" s="43"/>
      <c r="M572" s="44" t="str">
        <f>IF(C572="NOSQL","",LOOKUP(E572,'#2a_#2b_DROP_TABLE'!D:D,'#2a_#2b_DROP_TABLE'!G:G)&amp;IF(H572="PK","PK",IF(F572="","CREATE","")))</f>
        <v>Audited</v>
      </c>
      <c r="N572" s="45" t="str">
        <f t="shared" si="26"/>
        <v xml:space="preserve">       `preferred_screening_date` TIMESTAMP NULL COMMENT 'Date of preference for screening by candidate',</v>
      </c>
      <c r="O572" s="45" t="str">
        <f t="shared" si="27"/>
        <v xml:space="preserve">       `preferred_screening_date` TIMESTAMP NULL COMMENT 'Date of preference for screening by candidate',</v>
      </c>
      <c r="P572" s="45" t="str">
        <f t="shared" si="28"/>
        <v>ALTER TABLE candidate_pool_aud MODIFY COLUMN preferred_screening_date TIMESTAMP;</v>
      </c>
    </row>
    <row r="573" spans="1:16" ht="16">
      <c r="A573" s="40" t="s">
        <v>1562</v>
      </c>
      <c r="B573" s="66" t="str">
        <f>IF(OR(H573="",H573="PK"),"Catch All",LOOKUP(E573,'#2a_#2b_DROP_TABLE'!D:D,'#2a_#2b_DROP_TABLE'!A:A))</f>
        <v>hummingbird</v>
      </c>
      <c r="C573" s="40" t="s">
        <v>1541</v>
      </c>
      <c r="D573" s="40" t="s">
        <v>40</v>
      </c>
      <c r="E573" s="43" t="s">
        <v>831</v>
      </c>
      <c r="F573" s="43" t="s">
        <v>1728</v>
      </c>
      <c r="G573" s="43"/>
      <c r="H573" s="42" t="str">
        <f>IF(D573="",IF(F573="","","PK"),LOOKUP(D573,DataTypes!A:A,DataTypes!B:B))</f>
        <v>TIMESTAMP</v>
      </c>
      <c r="I573" s="43" t="s">
        <v>35</v>
      </c>
      <c r="J573" s="43"/>
      <c r="K573" s="43" t="s">
        <v>1730</v>
      </c>
      <c r="L573" s="43"/>
      <c r="M573" s="44" t="str">
        <f>IF(C573="NOSQL","",LOOKUP(E573,'#2a_#2b_DROP_TABLE'!D:D,'#2a_#2b_DROP_TABLE'!G:G)&amp;IF(H573="PK","PK",IF(F573="","CREATE","")))</f>
        <v>Audited</v>
      </c>
      <c r="N573" s="45" t="str">
        <f t="shared" si="26"/>
        <v xml:space="preserve">       `screening_start_date` TIMESTAMP NULL COMMENT 'When did screening start',</v>
      </c>
      <c r="O573" s="45" t="str">
        <f t="shared" si="27"/>
        <v xml:space="preserve">       `screening_start_date` TIMESTAMP NULL COMMENT 'When did screening start',</v>
      </c>
      <c r="P573" s="45" t="str">
        <f t="shared" si="28"/>
        <v>ALTER TABLE candidate_pool_aud MODIFY COLUMN screening_start_date TIMESTAMP;</v>
      </c>
    </row>
    <row r="574" spans="1:16" ht="16">
      <c r="A574" s="40" t="s">
        <v>1562</v>
      </c>
      <c r="B574" s="66" t="str">
        <f>IF(OR(H574="",H574="PK"),"Catch All",LOOKUP(E574,'#2a_#2b_DROP_TABLE'!D:D,'#2a_#2b_DROP_TABLE'!A:A))</f>
        <v>hummingbird</v>
      </c>
      <c r="C574" s="40" t="s">
        <v>1541</v>
      </c>
      <c r="D574" s="40" t="s">
        <v>40</v>
      </c>
      <c r="E574" s="43" t="s">
        <v>831</v>
      </c>
      <c r="F574" s="43" t="s">
        <v>1729</v>
      </c>
      <c r="G574" s="43"/>
      <c r="H574" s="42" t="str">
        <f>IF(D574="",IF(F574="","","PK"),LOOKUP(D574,DataTypes!A:A,DataTypes!B:B))</f>
        <v>TIMESTAMP</v>
      </c>
      <c r="I574" s="43" t="s">
        <v>35</v>
      </c>
      <c r="J574" s="43"/>
      <c r="K574" s="43" t="s">
        <v>1731</v>
      </c>
      <c r="L574" s="43"/>
      <c r="M574" s="44" t="str">
        <f>IF(C574="NOSQL","",LOOKUP(E574,'#2a_#2b_DROP_TABLE'!D:D,'#2a_#2b_DROP_TABLE'!G:G)&amp;IF(H574="PK","PK",IF(F574="","CREATE","")))</f>
        <v>Audited</v>
      </c>
      <c r="N574" s="45" t="str">
        <f t="shared" si="26"/>
        <v xml:space="preserve">       `screening_completed_date` TIMESTAMP NULL COMMENT 'When did screening complete',</v>
      </c>
      <c r="O574" s="45" t="str">
        <f t="shared" si="27"/>
        <v xml:space="preserve">       `screening_completed_date` TIMESTAMP NULL COMMENT 'When did screening complete',</v>
      </c>
      <c r="P574" s="45" t="str">
        <f t="shared" si="28"/>
        <v>ALTER TABLE candidate_pool_aud MODIFY COLUMN screening_completed_date TIMESTAMP;</v>
      </c>
    </row>
    <row r="575" spans="1:16" ht="16">
      <c r="A575" s="40" t="s">
        <v>1562</v>
      </c>
      <c r="B575" s="66" t="str">
        <f>IF(OR(H575="",H575="PK"),"Catch All",LOOKUP(E575,'#2a_#2b_DROP_TABLE'!D:D,'#2a_#2b_DROP_TABLE'!A:A))</f>
        <v>hummingbird</v>
      </c>
      <c r="C575" s="40" t="s">
        <v>1541</v>
      </c>
      <c r="D575" s="40" t="s">
        <v>31</v>
      </c>
      <c r="E575" s="43" t="s">
        <v>831</v>
      </c>
      <c r="F575" s="43" t="s">
        <v>1733</v>
      </c>
      <c r="G575" s="43"/>
      <c r="H575" s="42" t="str">
        <f>IF(D575="",IF(F575="","","PK"),LOOKUP(D575,DataTypes!A:A,DataTypes!B:B))</f>
        <v>VARCHAR(1)</v>
      </c>
      <c r="I575" s="43" t="s">
        <v>35</v>
      </c>
      <c r="J575" s="43"/>
      <c r="K575" s="43" t="s">
        <v>1735</v>
      </c>
      <c r="L575" s="43" t="s">
        <v>1732</v>
      </c>
      <c r="M575" s="44" t="str">
        <f>IF(C575="NOSQL","",LOOKUP(E575,'#2a_#2b_DROP_TABLE'!D:D,'#2a_#2b_DROP_TABLE'!G:G)&amp;IF(H575="PK","PK",IF(F575="","CREATE","")))</f>
        <v>Audited</v>
      </c>
      <c r="N575" s="45" t="str">
        <f t="shared" si="26"/>
        <v xml:space="preserve">       `screening_consent_status` VARCHAR(1) NULL COMMENT 'Status of consent for screening [Y-Consented, N-Not Consented]',</v>
      </c>
      <c r="O575" s="45" t="str">
        <f t="shared" si="27"/>
        <v xml:space="preserve">       `screening_consent_status` VARCHAR(1) NULL COMMENT 'Status of consent for screening [Y-Consented, N-Not Consented]',</v>
      </c>
      <c r="P575" s="45" t="str">
        <f t="shared" si="28"/>
        <v>ALTER TABLE candidate_pool_aud MODIFY COLUMN screening_consent_status VARCHAR(1);</v>
      </c>
    </row>
    <row r="576" spans="1:16" ht="16">
      <c r="A576" s="40" t="s">
        <v>1562</v>
      </c>
      <c r="B576" s="66" t="str">
        <f>IF(OR(H576="",H576="PK"),"Catch All",LOOKUP(E576,'#2a_#2b_DROP_TABLE'!D:D,'#2a_#2b_DROP_TABLE'!A:A))</f>
        <v>hummingbird</v>
      </c>
      <c r="C576" s="40" t="s">
        <v>1541</v>
      </c>
      <c r="D576" s="40" t="s">
        <v>19</v>
      </c>
      <c r="E576" s="43" t="s">
        <v>831</v>
      </c>
      <c r="F576" s="43" t="s">
        <v>1734</v>
      </c>
      <c r="G576" s="43"/>
      <c r="H576" s="42" t="str">
        <f>IF(D576="",IF(F576="","","PK"),LOOKUP(D576,DataTypes!A:A,DataTypes!B:B))</f>
        <v>VARCHAR(128)</v>
      </c>
      <c r="I576" s="43" t="s">
        <v>35</v>
      </c>
      <c r="J576" s="43"/>
      <c r="K576" s="43" t="s">
        <v>1736</v>
      </c>
      <c r="L576" s="43"/>
      <c r="M576" s="44" t="str">
        <f>IF(C576="NOSQL","",LOOKUP(E576,'#2a_#2b_DROP_TABLE'!D:D,'#2a_#2b_DROP_TABLE'!G:G)&amp;IF(H576="PK","PK",IF(F576="","CREATE","")))</f>
        <v>Audited</v>
      </c>
      <c r="N576" s="45" t="str">
        <f t="shared" si="26"/>
        <v xml:space="preserve">       `screening_consent_ip_address` VARCHAR(128) NULL COMMENT 'IP address from where screening consent is recorded',</v>
      </c>
      <c r="O576" s="45" t="str">
        <f t="shared" si="27"/>
        <v xml:space="preserve">       `screening_consent_ip_address` VARCHAR(128) NULL COMMENT 'IP address from where screening consent is recorded',</v>
      </c>
      <c r="P576" s="45" t="str">
        <f t="shared" si="28"/>
        <v>ALTER TABLE candidate_pool_aud MODIFY COLUMN screening_consent_ip_address VARCHAR(128);</v>
      </c>
    </row>
    <row r="577" spans="1:16" ht="16">
      <c r="A577" s="40" t="s">
        <v>1562</v>
      </c>
      <c r="B577" s="66" t="str">
        <f>IF(OR(H577="",H577="PK"),"Catch All",LOOKUP(E577,'#2a_#2b_DROP_TABLE'!D:D,'#2a_#2b_DROP_TABLE'!A:A))</f>
        <v>hummingbird</v>
      </c>
      <c r="C577" s="40" t="s">
        <v>1541</v>
      </c>
      <c r="D577" s="40" t="s">
        <v>62</v>
      </c>
      <c r="E577" s="43" t="s">
        <v>831</v>
      </c>
      <c r="F577" s="43" t="s">
        <v>1743</v>
      </c>
      <c r="G577" s="43"/>
      <c r="H577" s="42" t="str">
        <f>IF(D577="",IF(F577="","","PK"),LOOKUP(D577,DataTypes!A:A,DataTypes!B:B))</f>
        <v>VARCHAR(2)</v>
      </c>
      <c r="I577" s="43" t="s">
        <v>35</v>
      </c>
      <c r="J577" s="43"/>
      <c r="K577" s="43" t="s">
        <v>1744</v>
      </c>
      <c r="L577" s="43" t="s">
        <v>1745</v>
      </c>
      <c r="M577" s="44" t="str">
        <f>IF(C577="NOSQL","",LOOKUP(E577,'#2a_#2b_DROP_TABLE'!D:D,'#2a_#2b_DROP_TABLE'!G:G)&amp;IF(H577="PK","PK",IF(F577="","CREATE","")))</f>
        <v>Audited</v>
      </c>
      <c r="N577" s="45" t="str">
        <f t="shared" si="26"/>
        <v xml:space="preserve">       `screening_status` VARCHAR(2) NULL COMMENT 'Status of screening [CP-Call Pending, NR-No Response, CS-Call Started, CI-Call Incomplete, CC-Call Completed]',</v>
      </c>
      <c r="O577" s="45" t="str">
        <f t="shared" si="27"/>
        <v xml:space="preserve">       `screening_status` VARCHAR(2) NULL COMMENT 'Status of screening [CP-Call Pending, NR-No Response, CS-Call Started, CI-Call Incomplete, CC-Call Completed]',</v>
      </c>
      <c r="P577" s="45" t="str">
        <f t="shared" si="28"/>
        <v>ALTER TABLE candidate_pool_aud MODIFY COLUMN screening_status VARCHAR(2);</v>
      </c>
    </row>
    <row r="578" spans="1:16" ht="16">
      <c r="A578" s="40"/>
      <c r="B578" s="66" t="str">
        <f>IF(OR(H578="",H578="PK"),"Catch All",LOOKUP(E578,'#2a_#2b_DROP_TABLE'!D:D,'#2a_#2b_DROP_TABLE'!A:A))</f>
        <v>hummingbird</v>
      </c>
      <c r="C578" s="40" t="s">
        <v>1541</v>
      </c>
      <c r="D578" s="40" t="s">
        <v>40</v>
      </c>
      <c r="E578" s="43" t="s">
        <v>831</v>
      </c>
      <c r="F578" s="43" t="s">
        <v>841</v>
      </c>
      <c r="G578" s="43"/>
      <c r="H578" s="42" t="str">
        <f>IF(D578="",IF(F578="","","PK"),LOOKUP(D578,DataTypes!A:A,DataTypes!B:B))</f>
        <v>TIMESTAMP</v>
      </c>
      <c r="I578" s="43" t="s">
        <v>35</v>
      </c>
      <c r="J578" s="43"/>
      <c r="K578" s="43" t="s">
        <v>842</v>
      </c>
      <c r="L578" s="43"/>
      <c r="M578" s="44" t="str">
        <f>IF(C578="NOSQL","",LOOKUP(E578,'#2a_#2b_DROP_TABLE'!D:D,'#2a_#2b_DROP_TABLE'!G:G)&amp;IF(H578="PK","PK",IF(F578="","CREATE","")))</f>
        <v>Audited</v>
      </c>
      <c r="N578" s="45" t="str">
        <f t="shared" si="26"/>
        <v xml:space="preserve">       `application_start_date` TIMESTAMP NULL COMMENT 'Date of starting to apply to the job by candidate',</v>
      </c>
      <c r="O578" s="45" t="str">
        <f t="shared" si="27"/>
        <v xml:space="preserve">       `application_start_date` TIMESTAMP NULL COMMENT 'Date of starting to apply to the job by candidate',</v>
      </c>
      <c r="P578" s="45" t="str">
        <f t="shared" si="28"/>
        <v>ALTER TABLE candidate_pool_aud MODIFY COLUMN application_start_date TIMESTAMP;</v>
      </c>
    </row>
    <row r="579" spans="1:16" ht="16">
      <c r="A579" s="40"/>
      <c r="B579" s="66" t="str">
        <f>IF(OR(H579="",H579="PK"),"Catch All",LOOKUP(E579,'#2a_#2b_DROP_TABLE'!D:D,'#2a_#2b_DROP_TABLE'!A:A))</f>
        <v>hummingbird</v>
      </c>
      <c r="C579" s="40" t="s">
        <v>1541</v>
      </c>
      <c r="D579" s="40" t="s">
        <v>40</v>
      </c>
      <c r="E579" s="43" t="s">
        <v>831</v>
      </c>
      <c r="F579" s="43" t="s">
        <v>151</v>
      </c>
      <c r="G579" s="43"/>
      <c r="H579" s="42" t="str">
        <f>IF(D579="",IF(F579="","","PK"),LOOKUP(D579,DataTypes!A:A,DataTypes!B:B))</f>
        <v>TIMESTAMP</v>
      </c>
      <c r="I579" s="43" t="s">
        <v>35</v>
      </c>
      <c r="J579" s="43"/>
      <c r="K579" s="43" t="s">
        <v>843</v>
      </c>
      <c r="L579" s="43"/>
      <c r="M579" s="44" t="str">
        <f>IF(C579="NOSQL","",LOOKUP(E579,'#2a_#2b_DROP_TABLE'!D:D,'#2a_#2b_DROP_TABLE'!G:G)&amp;IF(H579="PK","PK",IF(F579="","CREATE","")))</f>
        <v>Audited</v>
      </c>
      <c r="N579" s="45" t="str">
        <f t="shared" ref="N579:N642" si="29">IF(C579="NOSQL","",IF(H579="PK","       PRIMARY KEY ("&amp;F579&amp;"))"&amp;IF(G579="Yes"," ROW_FORMAT=DYNAMIC","")&amp;" CHARSET UTF8;",IF(F579="","CREATE TABLE "&amp;"`"&amp;E579&amp;"` (","       `"&amp;F579&amp;"` "&amp;H579&amp;" "&amp;I579&amp;IF(J579="",""," "&amp;J579)&amp;" COMMENT '"&amp;K579&amp;IF(L579="",""," ["&amp;L579&amp;"]")&amp;"'"&amp;IF(E580=E579,",",");"))))</f>
        <v xml:space="preserve">       `applied_date` TIMESTAMP NULL COMMENT 'Date of applying to the job by candidate',</v>
      </c>
      <c r="O579" s="45" t="str">
        <f t="shared" ref="O579:O642" si="30">IF(OR(C579="NOSQL",M579="",M579="NA",M579="NACREATE",M579="NAPK"),"",IF(MID(M579,1,3)="Not","",IF(H579="PK",IF(M579="AuditedPK","       `rev` INT(11) NOT NULL, revtype TINYINT(4) DEFAULT NULL, ","       ")&amp;"PRIMARY KEY ("&amp;F579&amp;IF(M579="AuditedPK",", rev","")&amp;"))"&amp;IF(G579="Yes"," ROW_FORMAT=DYNAMIC","")&amp;" CHARSET UTF8;",IF(F579="","CREATE TABLE "&amp;"`"&amp;E579&amp;IF(M579="AuditedCREATE","_aud","")&amp;"` (","       `"&amp;F579&amp;"` "&amp;H579&amp;" "&amp;I579&amp;" COMMENT '"&amp;K579&amp;IF(L579="",""," ["&amp;L579&amp;"]")&amp;"'"&amp;IF(E580=E579,",",");")))))</f>
        <v xml:space="preserve">       `applied_date` TIMESTAMP NULL COMMENT 'Date of applying to the job by candidate',</v>
      </c>
      <c r="P579" s="45" t="str">
        <f t="shared" ref="P579:P642" si="31">IF(C579="NOSQL","",IF(M579="Audited","ALTER TABLE "&amp;E579&amp;"_aud MODIFY COLUMN "&amp;F579&amp;" "&amp;H579&amp;";",""))</f>
        <v>ALTER TABLE candidate_pool_aud MODIFY COLUMN applied_date TIMESTAMP;</v>
      </c>
    </row>
    <row r="580" spans="1:16" ht="16">
      <c r="A580" s="40"/>
      <c r="B580" s="66" t="str">
        <f>IF(OR(H580="",H580="PK"),"Catch All",LOOKUP(E580,'#2a_#2b_DROP_TABLE'!D:D,'#2a_#2b_DROP_TABLE'!A:A))</f>
        <v>hummingbird</v>
      </c>
      <c r="C580" s="40" t="s">
        <v>1541</v>
      </c>
      <c r="D580" s="40" t="s">
        <v>40</v>
      </c>
      <c r="E580" s="43" t="s">
        <v>831</v>
      </c>
      <c r="F580" s="43" t="s">
        <v>152</v>
      </c>
      <c r="G580" s="43"/>
      <c r="H580" s="42" t="str">
        <f>IF(D580="",IF(F580="","","PK"),LOOKUP(D580,DataTypes!A:A,DataTypes!B:B))</f>
        <v>TIMESTAMP</v>
      </c>
      <c r="I580" s="43" t="s">
        <v>35</v>
      </c>
      <c r="J580" s="43"/>
      <c r="K580" s="43" t="s">
        <v>844</v>
      </c>
      <c r="L580" s="43"/>
      <c r="M580" s="44" t="str">
        <f>IF(C580="NOSQL","",LOOKUP(E580,'#2a_#2b_DROP_TABLE'!D:D,'#2a_#2b_DROP_TABLE'!G:G)&amp;IF(H580="PK","PK",IF(F580="","CREATE","")))</f>
        <v>Audited</v>
      </c>
      <c r="N580" s="45" t="str">
        <f t="shared" si="29"/>
        <v xml:space="preserve">       `saved_date` TIMESTAMP NULL COMMENT 'Date of saving the job by candidate',</v>
      </c>
      <c r="O580" s="45" t="str">
        <f t="shared" si="30"/>
        <v xml:space="preserve">       `saved_date` TIMESTAMP NULL COMMENT 'Date of saving the job by candidate',</v>
      </c>
      <c r="P580" s="45" t="str">
        <f t="shared" si="31"/>
        <v>ALTER TABLE candidate_pool_aud MODIFY COLUMN saved_date TIMESTAMP;</v>
      </c>
    </row>
    <row r="581" spans="1:16" ht="16">
      <c r="A581" s="40" t="s">
        <v>1562</v>
      </c>
      <c r="B581" s="66" t="str">
        <f>IF(OR(H581="",H581="PK"),"Catch All",LOOKUP(E581,'#2a_#2b_DROP_TABLE'!D:D,'#2a_#2b_DROP_TABLE'!A:A))</f>
        <v>hummingbird</v>
      </c>
      <c r="C581" s="40" t="s">
        <v>1541</v>
      </c>
      <c r="D581" s="40" t="s">
        <v>40</v>
      </c>
      <c r="E581" s="43" t="s">
        <v>831</v>
      </c>
      <c r="F581" s="43" t="s">
        <v>1614</v>
      </c>
      <c r="G581" s="43"/>
      <c r="H581" s="42" t="str">
        <f>IF(D581="",IF(F581="","","PK"),LOOKUP(D581,DataTypes!A:A,DataTypes!B:B))</f>
        <v>TIMESTAMP</v>
      </c>
      <c r="I581" s="43" t="s">
        <v>35</v>
      </c>
      <c r="J581" s="43"/>
      <c r="K581" s="43" t="s">
        <v>1615</v>
      </c>
      <c r="L581" s="43"/>
      <c r="M581" s="44" t="str">
        <f>IF(C581="NOSQL","",LOOKUP(E581,'#2a_#2b_DROP_TABLE'!D:D,'#2a_#2b_DROP_TABLE'!G:G)&amp;IF(H581="PK","PK",IF(F581="","CREATE","")))</f>
        <v>Audited</v>
      </c>
      <c r="N581" s="45" t="str">
        <f t="shared" si="29"/>
        <v xml:space="preserve">       `submitted_date` TIMESTAMP NULL COMMENT 'Date of submitting to the job by candidate',</v>
      </c>
      <c r="O581" s="45" t="str">
        <f t="shared" si="30"/>
        <v xml:space="preserve">       `submitted_date` TIMESTAMP NULL COMMENT 'Date of submitting to the job by candidate',</v>
      </c>
      <c r="P581" s="45" t="str">
        <f t="shared" si="31"/>
        <v>ALTER TABLE candidate_pool_aud MODIFY COLUMN submitted_date TIMESTAMP;</v>
      </c>
    </row>
    <row r="582" spans="1:16" ht="16">
      <c r="A582" s="40"/>
      <c r="B582" s="66" t="str">
        <f>IF(OR(H582="",H582="PK"),"Catch All",LOOKUP(E582,'#2a_#2b_DROP_TABLE'!D:D,'#2a_#2b_DROP_TABLE'!A:A))</f>
        <v>hummingbird</v>
      </c>
      <c r="C582" s="40" t="s">
        <v>1541</v>
      </c>
      <c r="D582" s="40" t="s">
        <v>40</v>
      </c>
      <c r="E582" s="43" t="s">
        <v>831</v>
      </c>
      <c r="F582" s="43" t="s">
        <v>845</v>
      </c>
      <c r="G582" s="43"/>
      <c r="H582" s="42" t="str">
        <f>IF(D582="",IF(F582="","","PK"),LOOKUP(D582,DataTypes!A:A,DataTypes!B:B))</f>
        <v>TIMESTAMP</v>
      </c>
      <c r="I582" s="43" t="s">
        <v>35</v>
      </c>
      <c r="J582" s="43"/>
      <c r="K582" s="43" t="s">
        <v>846</v>
      </c>
      <c r="L582" s="43"/>
      <c r="M582" s="44" t="str">
        <f>IF(C582="NOSQL","",LOOKUP(E582,'#2a_#2b_DROP_TABLE'!D:D,'#2a_#2b_DROP_TABLE'!G:G)&amp;IF(H582="PK","PK",IF(F582="","CREATE","")))</f>
        <v>Audited</v>
      </c>
      <c r="N582" s="45" t="str">
        <f t="shared" si="29"/>
        <v xml:space="preserve">       `hidden_date` TIMESTAMP NULL COMMENT 'Date of hiding the job by candidate',</v>
      </c>
      <c r="O582" s="45" t="str">
        <f t="shared" si="30"/>
        <v xml:space="preserve">       `hidden_date` TIMESTAMP NULL COMMENT 'Date of hiding the job by candidate',</v>
      </c>
      <c r="P582" s="45" t="str">
        <f t="shared" si="31"/>
        <v>ALTER TABLE candidate_pool_aud MODIFY COLUMN hidden_date TIMESTAMP;</v>
      </c>
    </row>
    <row r="583" spans="1:16" ht="16">
      <c r="A583" s="40"/>
      <c r="B583" s="66" t="str">
        <f>IF(OR(H583="",H583="PK"),"Catch All",LOOKUP(E583,'#2a_#2b_DROP_TABLE'!D:D,'#2a_#2b_DROP_TABLE'!A:A))</f>
        <v>hummingbird</v>
      </c>
      <c r="C583" s="40" t="s">
        <v>1541</v>
      </c>
      <c r="D583" s="40" t="s">
        <v>40</v>
      </c>
      <c r="E583" s="43" t="s">
        <v>831</v>
      </c>
      <c r="F583" s="43" t="s">
        <v>155</v>
      </c>
      <c r="G583" s="43"/>
      <c r="H583" s="42" t="str">
        <f>IF(D583="",IF(F583="","","PK"),LOOKUP(D583,DataTypes!A:A,DataTypes!B:B))</f>
        <v>TIMESTAMP</v>
      </c>
      <c r="I583" s="43" t="s">
        <v>35</v>
      </c>
      <c r="J583" s="43"/>
      <c r="K583" s="43" t="s">
        <v>847</v>
      </c>
      <c r="L583" s="43"/>
      <c r="M583" s="44" t="str">
        <f>IF(C583="NOSQL","",LOOKUP(E583,'#2a_#2b_DROP_TABLE'!D:D,'#2a_#2b_DROP_TABLE'!G:G)&amp;IF(H583="PK","PK",IF(F583="","CREATE","")))</f>
        <v>Audited</v>
      </c>
      <c r="N583" s="45" t="str">
        <f t="shared" si="29"/>
        <v xml:space="preserve">       `offer_accepted_date` TIMESTAMP NULL COMMENT 'Date of accepting the offer by candidate',</v>
      </c>
      <c r="O583" s="45" t="str">
        <f t="shared" si="30"/>
        <v xml:space="preserve">       `offer_accepted_date` TIMESTAMP NULL COMMENT 'Date of accepting the offer by candidate',</v>
      </c>
      <c r="P583" s="45" t="str">
        <f t="shared" si="31"/>
        <v>ALTER TABLE candidate_pool_aud MODIFY COLUMN offer_accepted_date TIMESTAMP;</v>
      </c>
    </row>
    <row r="584" spans="1:16" ht="16">
      <c r="A584" s="40"/>
      <c r="B584" s="66" t="str">
        <f>IF(OR(H584="",H584="PK"),"Catch All",LOOKUP(E584,'#2a_#2b_DROP_TABLE'!D:D,'#2a_#2b_DROP_TABLE'!A:A))</f>
        <v>hummingbird</v>
      </c>
      <c r="C584" s="40" t="s">
        <v>1541</v>
      </c>
      <c r="D584" s="40" t="s">
        <v>31</v>
      </c>
      <c r="E584" s="43" t="s">
        <v>831</v>
      </c>
      <c r="F584" s="43" t="s">
        <v>848</v>
      </c>
      <c r="G584" s="43"/>
      <c r="H584" s="42" t="str">
        <f>IF(D584="",IF(F584="","","PK"),LOOKUP(D584,DataTypes!A:A,DataTypes!B:B))</f>
        <v>VARCHAR(1)</v>
      </c>
      <c r="I584" s="43" t="s">
        <v>35</v>
      </c>
      <c r="J584" s="43"/>
      <c r="K584" s="43" t="s">
        <v>849</v>
      </c>
      <c r="L584" s="43" t="s">
        <v>1616</v>
      </c>
      <c r="M584" s="44" t="str">
        <f>IF(C584="NOSQL","",LOOKUP(E584,'#2a_#2b_DROP_TABLE'!D:D,'#2a_#2b_DROP_TABLE'!G:G)&amp;IF(H584="PK","PK",IF(F584="","CREATE","")))</f>
        <v>Audited</v>
      </c>
      <c r="N584" s="45" t="str">
        <f t="shared" si="29"/>
        <v xml:space="preserve">       `enterprise_process_status` VARCHAR(1) NULL COMMENT 'Status of application for the enterprise [H-Hidden, S-Shortlisted, U-Sent for Submission, I-Interview Scheduled, T-Submitted, F-Offered, O-Onboarded, B-Off-boarded, R-Rejected]',</v>
      </c>
      <c r="O584" s="45" t="str">
        <f t="shared" si="30"/>
        <v xml:space="preserve">       `enterprise_process_status` VARCHAR(1) NULL COMMENT 'Status of application for the enterprise [H-Hidden, S-Shortlisted, U-Sent for Submission, I-Interview Scheduled, T-Submitted, F-Offered, O-Onboarded, B-Off-boarded, R-Rejected]',</v>
      </c>
      <c r="P584" s="45" t="str">
        <f t="shared" si="31"/>
        <v>ALTER TABLE candidate_pool_aud MODIFY COLUMN enterprise_process_status VARCHAR(1);</v>
      </c>
    </row>
    <row r="585" spans="1:16" ht="16">
      <c r="A585" s="40"/>
      <c r="B585" s="66" t="str">
        <f>IF(OR(H585="",H585="PK"),"Catch All",LOOKUP(E585,'#2a_#2b_DROP_TABLE'!D:D,'#2a_#2b_DROP_TABLE'!A:A))</f>
        <v>hummingbird</v>
      </c>
      <c r="C585" s="40" t="s">
        <v>1541</v>
      </c>
      <c r="D585" s="40" t="s">
        <v>40</v>
      </c>
      <c r="E585" s="43" t="s">
        <v>831</v>
      </c>
      <c r="F585" s="43" t="s">
        <v>850</v>
      </c>
      <c r="G585" s="43"/>
      <c r="H585" s="42" t="str">
        <f>IF(D585="",IF(F585="","","PK"),LOOKUP(D585,DataTypes!A:A,DataTypes!B:B))</f>
        <v>TIMESTAMP</v>
      </c>
      <c r="I585" s="43" t="s">
        <v>35</v>
      </c>
      <c r="J585" s="43"/>
      <c r="K585" s="43" t="s">
        <v>851</v>
      </c>
      <c r="L585" s="43"/>
      <c r="M585" s="44" t="str">
        <f>IF(C585="NOSQL","",LOOKUP(E585,'#2a_#2b_DROP_TABLE'!D:D,'#2a_#2b_DROP_TABLE'!G:G)&amp;IF(H585="PK","PK",IF(F585="","CREATE","")))</f>
        <v>Audited</v>
      </c>
      <c r="N585" s="45" t="str">
        <f t="shared" si="29"/>
        <v xml:space="preserve">       `shortlisted_date` TIMESTAMP NULL COMMENT 'Date of shortlisting by enterprise',</v>
      </c>
      <c r="O585" s="45" t="str">
        <f t="shared" si="30"/>
        <v xml:space="preserve">       `shortlisted_date` TIMESTAMP NULL COMMENT 'Date of shortlisting by enterprise',</v>
      </c>
      <c r="P585" s="45" t="str">
        <f t="shared" si="31"/>
        <v>ALTER TABLE candidate_pool_aud MODIFY COLUMN shortlisted_date TIMESTAMP;</v>
      </c>
    </row>
    <row r="586" spans="1:16" ht="16">
      <c r="A586" s="40"/>
      <c r="B586" s="66" t="str">
        <f>IF(OR(H586="",H586="PK"),"Catch All",LOOKUP(E586,'#2a_#2b_DROP_TABLE'!D:D,'#2a_#2b_DROP_TABLE'!A:A))</f>
        <v>hummingbird</v>
      </c>
      <c r="C586" s="40" t="s">
        <v>1541</v>
      </c>
      <c r="D586" s="40" t="s">
        <v>40</v>
      </c>
      <c r="E586" s="43" t="s">
        <v>831</v>
      </c>
      <c r="F586" s="43" t="s">
        <v>852</v>
      </c>
      <c r="G586" s="43"/>
      <c r="H586" s="42" t="str">
        <f>IF(D586="",IF(F586="","","PK"),LOOKUP(D586,DataTypes!A:A,DataTypes!B:B))</f>
        <v>TIMESTAMP</v>
      </c>
      <c r="I586" s="43" t="s">
        <v>35</v>
      </c>
      <c r="J586" s="43"/>
      <c r="K586" s="43" t="s">
        <v>853</v>
      </c>
      <c r="L586" s="43"/>
      <c r="M586" s="44" t="str">
        <f>IF(C586="NOSQL","",LOOKUP(E586,'#2a_#2b_DROP_TABLE'!D:D,'#2a_#2b_DROP_TABLE'!G:G)&amp;IF(H586="PK","PK",IF(F586="","CREATE","")))</f>
        <v>Audited</v>
      </c>
      <c r="N586" s="45" t="str">
        <f t="shared" si="29"/>
        <v xml:space="preserve">       `interview_scheduled_date` TIMESTAMP NULL COMMENT 'Date interview is scheduled by enterprise',</v>
      </c>
      <c r="O586" s="45" t="str">
        <f t="shared" si="30"/>
        <v xml:space="preserve">       `interview_scheduled_date` TIMESTAMP NULL COMMENT 'Date interview is scheduled by enterprise',</v>
      </c>
      <c r="P586" s="45" t="str">
        <f t="shared" si="31"/>
        <v>ALTER TABLE candidate_pool_aud MODIFY COLUMN interview_scheduled_date TIMESTAMP;</v>
      </c>
    </row>
    <row r="587" spans="1:16" ht="16">
      <c r="A587" s="40"/>
      <c r="B587" s="66" t="str">
        <f>IF(OR(H587="",H587="PK"),"Catch All",LOOKUP(E587,'#2a_#2b_DROP_TABLE'!D:D,'#2a_#2b_DROP_TABLE'!A:A))</f>
        <v>hummingbird</v>
      </c>
      <c r="C587" s="40" t="s">
        <v>1541</v>
      </c>
      <c r="D587" s="40" t="s">
        <v>40</v>
      </c>
      <c r="E587" s="43" t="s">
        <v>831</v>
      </c>
      <c r="F587" s="43" t="s">
        <v>854</v>
      </c>
      <c r="G587" s="43"/>
      <c r="H587" s="42" t="str">
        <f>IF(D587="",IF(F587="","","PK"),LOOKUP(D587,DataTypes!A:A,DataTypes!B:B))</f>
        <v>TIMESTAMP</v>
      </c>
      <c r="I587" s="43" t="s">
        <v>35</v>
      </c>
      <c r="J587" s="43"/>
      <c r="K587" s="43" t="s">
        <v>855</v>
      </c>
      <c r="L587" s="43"/>
      <c r="M587" s="44" t="str">
        <f>IF(C587="NOSQL","",LOOKUP(E587,'#2a_#2b_DROP_TABLE'!D:D,'#2a_#2b_DROP_TABLE'!G:G)&amp;IF(H587="PK","PK",IF(F587="","CREATE","")))</f>
        <v>Audited</v>
      </c>
      <c r="N587" s="45" t="str">
        <f t="shared" si="29"/>
        <v xml:space="preserve">       `rejected_date` TIMESTAMP NULL COMMENT 'Date of rejection by enterprise',</v>
      </c>
      <c r="O587" s="45" t="str">
        <f t="shared" si="30"/>
        <v xml:space="preserve">       `rejected_date` TIMESTAMP NULL COMMENT 'Date of rejection by enterprise',</v>
      </c>
      <c r="P587" s="45" t="str">
        <f t="shared" si="31"/>
        <v>ALTER TABLE candidate_pool_aud MODIFY COLUMN rejected_date TIMESTAMP;</v>
      </c>
    </row>
    <row r="588" spans="1:16" ht="16">
      <c r="A588" s="40"/>
      <c r="B588" s="66" t="str">
        <f>IF(OR(H588="",H588="PK"),"Catch All",LOOKUP(E588,'#2a_#2b_DROP_TABLE'!D:D,'#2a_#2b_DROP_TABLE'!A:A))</f>
        <v>hummingbird</v>
      </c>
      <c r="C588" s="40" t="s">
        <v>1541</v>
      </c>
      <c r="D588" s="40" t="s">
        <v>40</v>
      </c>
      <c r="E588" s="43" t="s">
        <v>831</v>
      </c>
      <c r="F588" s="43" t="s">
        <v>153</v>
      </c>
      <c r="G588" s="43"/>
      <c r="H588" s="42" t="str">
        <f>IF(D588="",IF(F588="","","PK"),LOOKUP(D588,DataTypes!A:A,DataTypes!B:B))</f>
        <v>TIMESTAMP</v>
      </c>
      <c r="I588" s="43" t="s">
        <v>35</v>
      </c>
      <c r="J588" s="43"/>
      <c r="K588" s="43" t="s">
        <v>856</v>
      </c>
      <c r="L588" s="43"/>
      <c r="M588" s="44" t="str">
        <f>IF(C588="NOSQL","",LOOKUP(E588,'#2a_#2b_DROP_TABLE'!D:D,'#2a_#2b_DROP_TABLE'!G:G)&amp;IF(H588="PK","PK",IF(F588="","CREATE","")))</f>
        <v>Audited</v>
      </c>
      <c r="N588" s="45" t="str">
        <f t="shared" si="29"/>
        <v xml:space="preserve">       `offered_date` TIMESTAMP NULL COMMENT 'Date of offer by enterprise',</v>
      </c>
      <c r="O588" s="45" t="str">
        <f t="shared" si="30"/>
        <v xml:space="preserve">       `offered_date` TIMESTAMP NULL COMMENT 'Date of offer by enterprise',</v>
      </c>
      <c r="P588" s="45" t="str">
        <f t="shared" si="31"/>
        <v>ALTER TABLE candidate_pool_aud MODIFY COLUMN offered_date TIMESTAMP;</v>
      </c>
    </row>
    <row r="589" spans="1:16" ht="16">
      <c r="A589" s="40"/>
      <c r="B589" s="66" t="str">
        <f>IF(OR(H589="",H589="PK"),"Catch All",LOOKUP(E589,'#2a_#2b_DROP_TABLE'!D:D,'#2a_#2b_DROP_TABLE'!A:A))</f>
        <v>hummingbird</v>
      </c>
      <c r="C589" s="40" t="s">
        <v>1541</v>
      </c>
      <c r="D589" s="40" t="s">
        <v>40</v>
      </c>
      <c r="E589" s="43" t="s">
        <v>831</v>
      </c>
      <c r="F589" s="43" t="s">
        <v>154</v>
      </c>
      <c r="G589" s="43"/>
      <c r="H589" s="42" t="str">
        <f>IF(D589="",IF(F589="","","PK"),LOOKUP(D589,DataTypes!A:A,DataTypes!B:B))</f>
        <v>TIMESTAMP</v>
      </c>
      <c r="I589" s="43" t="s">
        <v>35</v>
      </c>
      <c r="J589" s="43"/>
      <c r="K589" s="43" t="s">
        <v>857</v>
      </c>
      <c r="L589" s="43"/>
      <c r="M589" s="44" t="str">
        <f>IF(C589="NOSQL","",LOOKUP(E589,'#2a_#2b_DROP_TABLE'!D:D,'#2a_#2b_DROP_TABLE'!G:G)&amp;IF(H589="PK","PK",IF(F589="","CREATE","")))</f>
        <v>Audited</v>
      </c>
      <c r="N589" s="45" t="str">
        <f t="shared" si="29"/>
        <v xml:space="preserve">       `offer_expiry_date` TIMESTAMP NULL COMMENT 'Date of expiry of offer',</v>
      </c>
      <c r="O589" s="45" t="str">
        <f t="shared" si="30"/>
        <v xml:space="preserve">       `offer_expiry_date` TIMESTAMP NULL COMMENT 'Date of expiry of offer',</v>
      </c>
      <c r="P589" s="45" t="str">
        <f t="shared" si="31"/>
        <v>ALTER TABLE candidate_pool_aud MODIFY COLUMN offer_expiry_date TIMESTAMP;</v>
      </c>
    </row>
    <row r="590" spans="1:16" ht="16">
      <c r="A590" s="40"/>
      <c r="B590" s="66" t="str">
        <f>IF(OR(H590="",H590="PK"),"Catch All",LOOKUP(E590,'#2a_#2b_DROP_TABLE'!D:D,'#2a_#2b_DROP_TABLE'!A:A))</f>
        <v>hummingbird</v>
      </c>
      <c r="C590" s="40" t="s">
        <v>1541</v>
      </c>
      <c r="D590" s="40" t="s">
        <v>63</v>
      </c>
      <c r="E590" s="43" t="s">
        <v>831</v>
      </c>
      <c r="F590" s="43" t="s">
        <v>858</v>
      </c>
      <c r="G590" s="43"/>
      <c r="H590" s="42" t="str">
        <f>IF(D590="",IF(F590="","","PK"),LOOKUP(D590,DataTypes!A:A,DataTypes!B:B))</f>
        <v>VARCHAR(256)</v>
      </c>
      <c r="I590" s="43" t="s">
        <v>35</v>
      </c>
      <c r="J590" s="43"/>
      <c r="K590" s="43" t="s">
        <v>859</v>
      </c>
      <c r="L590" s="43"/>
      <c r="M590" s="44" t="str">
        <f>IF(C590="NOSQL","",LOOKUP(E590,'#2a_#2b_DROP_TABLE'!D:D,'#2a_#2b_DROP_TABLE'!G:G)&amp;IF(H590="PK","PK",IF(F590="","CREATE","")))</f>
        <v>Audited</v>
      </c>
      <c r="N590" s="45" t="str">
        <f t="shared" si="29"/>
        <v xml:space="preserve">       `offer_document_file` VARCHAR(256) NULL COMMENT 'URL of the offer document',</v>
      </c>
      <c r="O590" s="45" t="str">
        <f t="shared" si="30"/>
        <v xml:space="preserve">       `offer_document_file` VARCHAR(256) NULL COMMENT 'URL of the offer document',</v>
      </c>
      <c r="P590" s="45" t="str">
        <f t="shared" si="31"/>
        <v>ALTER TABLE candidate_pool_aud MODIFY COLUMN offer_document_file VARCHAR(256);</v>
      </c>
    </row>
    <row r="591" spans="1:16" ht="16">
      <c r="A591" s="40"/>
      <c r="B591" s="66" t="str">
        <f>IF(OR(H591="",H591="PK"),"Catch All",LOOKUP(E591,'#2a_#2b_DROP_TABLE'!D:D,'#2a_#2b_DROP_TABLE'!A:A))</f>
        <v>hummingbird</v>
      </c>
      <c r="C591" s="40" t="s">
        <v>1541</v>
      </c>
      <c r="D591" s="40" t="s">
        <v>63</v>
      </c>
      <c r="E591" s="43" t="s">
        <v>831</v>
      </c>
      <c r="F591" s="43" t="s">
        <v>860</v>
      </c>
      <c r="G591" s="43"/>
      <c r="H591" s="42" t="str">
        <f>IF(D591="",IF(F591="","","PK"),LOOKUP(D591,DataTypes!A:A,DataTypes!B:B))</f>
        <v>VARCHAR(256)</v>
      </c>
      <c r="I591" s="43" t="s">
        <v>35</v>
      </c>
      <c r="J591" s="43"/>
      <c r="K591" s="43" t="s">
        <v>861</v>
      </c>
      <c r="L591" s="43"/>
      <c r="M591" s="44" t="str">
        <f>IF(C591="NOSQL","",LOOKUP(E591,'#2a_#2b_DROP_TABLE'!D:D,'#2a_#2b_DROP_TABLE'!G:G)&amp;IF(H591="PK","PK",IF(F591="","CREATE","")))</f>
        <v>Audited</v>
      </c>
      <c r="N591" s="45" t="str">
        <f t="shared" si="29"/>
        <v xml:space="preserve">       `offer_accepted_document_file` VARCHAR(256) NULL COMMENT 'URL of the offer accepted document by candidate',</v>
      </c>
      <c r="O591" s="45" t="str">
        <f t="shared" si="30"/>
        <v xml:space="preserve">       `offer_accepted_document_file` VARCHAR(256) NULL COMMENT 'URL of the offer accepted document by candidate',</v>
      </c>
      <c r="P591" s="45" t="str">
        <f t="shared" si="31"/>
        <v>ALTER TABLE candidate_pool_aud MODIFY COLUMN offer_accepted_document_file VARCHAR(256);</v>
      </c>
    </row>
    <row r="592" spans="1:16" ht="16">
      <c r="A592" s="40"/>
      <c r="B592" s="66" t="str">
        <f>IF(OR(H592="",H592="PK"),"Catch All",LOOKUP(E592,'#2a_#2b_DROP_TABLE'!D:D,'#2a_#2b_DROP_TABLE'!A:A))</f>
        <v>hummingbird</v>
      </c>
      <c r="C592" s="40" t="s">
        <v>1541</v>
      </c>
      <c r="D592" s="40" t="s">
        <v>19</v>
      </c>
      <c r="E592" s="43" t="s">
        <v>831</v>
      </c>
      <c r="F592" s="43" t="s">
        <v>862</v>
      </c>
      <c r="G592" s="43"/>
      <c r="H592" s="42" t="str">
        <f>IF(D592="",IF(F592="","","PK"),LOOKUP(D592,DataTypes!A:A,DataTypes!B:B))</f>
        <v>VARCHAR(128)</v>
      </c>
      <c r="I592" s="43" t="s">
        <v>35</v>
      </c>
      <c r="J592" s="43"/>
      <c r="K592" s="43" t="s">
        <v>863</v>
      </c>
      <c r="L592" s="43"/>
      <c r="M592" s="44" t="str">
        <f>IF(C592="NOSQL","",LOOKUP(E592,'#2a_#2b_DROP_TABLE'!D:D,'#2a_#2b_DROP_TABLE'!G:G)&amp;IF(H592="PK","PK",IF(F592="","CREATE","")))</f>
        <v>Audited</v>
      </c>
      <c r="N592" s="45" t="str">
        <f t="shared" si="29"/>
        <v xml:space="preserve">       `offer_accepted_ip_address` VARCHAR(128) NULL COMMENT 'IP address from where candidate accepted the offer',</v>
      </c>
      <c r="O592" s="45" t="str">
        <f t="shared" si="30"/>
        <v xml:space="preserve">       `offer_accepted_ip_address` VARCHAR(128) NULL COMMENT 'IP address from where candidate accepted the offer',</v>
      </c>
      <c r="P592" s="45" t="str">
        <f t="shared" si="31"/>
        <v>ALTER TABLE candidate_pool_aud MODIFY COLUMN offer_accepted_ip_address VARCHAR(128);</v>
      </c>
    </row>
    <row r="593" spans="1:16" ht="16">
      <c r="A593" s="40"/>
      <c r="B593" s="66" t="str">
        <f>IF(OR(H593="",H593="PK"),"Catch All",LOOKUP(E593,'#2a_#2b_DROP_TABLE'!D:D,'#2a_#2b_DROP_TABLE'!A:A))</f>
        <v>hummingbird</v>
      </c>
      <c r="C593" s="40" t="s">
        <v>1541</v>
      </c>
      <c r="D593" s="40" t="s">
        <v>19</v>
      </c>
      <c r="E593" s="43" t="s">
        <v>831</v>
      </c>
      <c r="F593" s="43" t="s">
        <v>864</v>
      </c>
      <c r="G593" s="43"/>
      <c r="H593" s="42" t="str">
        <f>IF(D593="",IF(F593="","","PK"),LOOKUP(D593,DataTypes!A:A,DataTypes!B:B))</f>
        <v>VARCHAR(128)</v>
      </c>
      <c r="I593" s="43" t="s">
        <v>35</v>
      </c>
      <c r="J593" s="43"/>
      <c r="K593" s="43" t="s">
        <v>865</v>
      </c>
      <c r="L593" s="43"/>
      <c r="M593" s="44" t="str">
        <f>IF(C593="NOSQL","",LOOKUP(E593,'#2a_#2b_DROP_TABLE'!D:D,'#2a_#2b_DROP_TABLE'!G:G)&amp;IF(H593="PK","PK",IF(F593="","CREATE","")))</f>
        <v>Audited</v>
      </c>
      <c r="N593" s="45" t="str">
        <f t="shared" si="29"/>
        <v xml:space="preserve">       `offer_accepted_location` VARCHAR(128) NULL COMMENT 'Location from where candidate accepted the offer',</v>
      </c>
      <c r="O593" s="45" t="str">
        <f t="shared" si="30"/>
        <v xml:space="preserve">       `offer_accepted_location` VARCHAR(128) NULL COMMENT 'Location from where candidate accepted the offer',</v>
      </c>
      <c r="P593" s="45" t="str">
        <f t="shared" si="31"/>
        <v>ALTER TABLE candidate_pool_aud MODIFY COLUMN offer_accepted_location VARCHAR(128);</v>
      </c>
    </row>
    <row r="594" spans="1:16" ht="16">
      <c r="A594" s="40"/>
      <c r="B594" s="66" t="str">
        <f>IF(OR(H594="",H594="PK"),"Catch All",LOOKUP(E594,'#2a_#2b_DROP_TABLE'!D:D,'#2a_#2b_DROP_TABLE'!A:A))</f>
        <v>hummingbird</v>
      </c>
      <c r="C594" s="40" t="s">
        <v>1541</v>
      </c>
      <c r="D594" s="40" t="s">
        <v>40</v>
      </c>
      <c r="E594" s="43" t="s">
        <v>831</v>
      </c>
      <c r="F594" s="43" t="s">
        <v>866</v>
      </c>
      <c r="G594" s="43"/>
      <c r="H594" s="42" t="str">
        <f>IF(D594="",IF(F594="","","PK"),LOOKUP(D594,DataTypes!A:A,DataTypes!B:B))</f>
        <v>TIMESTAMP</v>
      </c>
      <c r="I594" s="43" t="s">
        <v>35</v>
      </c>
      <c r="J594" s="43"/>
      <c r="K594" s="43" t="s">
        <v>867</v>
      </c>
      <c r="L594" s="43"/>
      <c r="M594" s="44" t="str">
        <f>IF(C594="NOSQL","",LOOKUP(E594,'#2a_#2b_DROP_TABLE'!D:D,'#2a_#2b_DROP_TABLE'!G:G)&amp;IF(H594="PK","PK",IF(F594="","CREATE","")))</f>
        <v>Audited</v>
      </c>
      <c r="N594" s="45" t="str">
        <f t="shared" si="29"/>
        <v xml:space="preserve">       `offer_accepted_timestamp` TIMESTAMP NULL COMMENT 'When did the candidate accept the offer',</v>
      </c>
      <c r="O594" s="45" t="str">
        <f t="shared" si="30"/>
        <v xml:space="preserve">       `offer_accepted_timestamp` TIMESTAMP NULL COMMENT 'When did the candidate accept the offer',</v>
      </c>
      <c r="P594" s="45" t="str">
        <f t="shared" si="31"/>
        <v>ALTER TABLE candidate_pool_aud MODIFY COLUMN offer_accepted_timestamp TIMESTAMP;</v>
      </c>
    </row>
    <row r="595" spans="1:16" ht="16">
      <c r="A595" s="40"/>
      <c r="B595" s="66" t="str">
        <f>IF(OR(H595="",H595="PK"),"Catch All",LOOKUP(E595,'#2a_#2b_DROP_TABLE'!D:D,'#2a_#2b_DROP_TABLE'!A:A))</f>
        <v>hummingbird</v>
      </c>
      <c r="C595" s="40" t="s">
        <v>1541</v>
      </c>
      <c r="D595" s="40" t="s">
        <v>40</v>
      </c>
      <c r="E595" s="43" t="s">
        <v>831</v>
      </c>
      <c r="F595" s="43" t="s">
        <v>868</v>
      </c>
      <c r="G595" s="43"/>
      <c r="H595" s="42" t="str">
        <f>IF(D595="",IF(F595="","","PK"),LOOKUP(D595,DataTypes!A:A,DataTypes!B:B))</f>
        <v>TIMESTAMP</v>
      </c>
      <c r="I595" s="43" t="s">
        <v>35</v>
      </c>
      <c r="J595" s="43"/>
      <c r="K595" s="43" t="s">
        <v>869</v>
      </c>
      <c r="L595" s="43"/>
      <c r="M595" s="44" t="str">
        <f>IF(C595="NOSQL","",LOOKUP(E595,'#2a_#2b_DROP_TABLE'!D:D,'#2a_#2b_DROP_TABLE'!G:G)&amp;IF(H595="PK","PK",IF(F595="","CREATE","")))</f>
        <v>Audited</v>
      </c>
      <c r="N595" s="45" t="str">
        <f t="shared" si="29"/>
        <v xml:space="preserve">       `offer_declined_timestamp` TIMESTAMP NULL COMMENT 'When did the candidate decline the offer',</v>
      </c>
      <c r="O595" s="45" t="str">
        <f t="shared" si="30"/>
        <v xml:space="preserve">       `offer_declined_timestamp` TIMESTAMP NULL COMMENT 'When did the candidate decline the offer',</v>
      </c>
      <c r="P595" s="45" t="str">
        <f t="shared" si="31"/>
        <v>ALTER TABLE candidate_pool_aud MODIFY COLUMN offer_declined_timestamp TIMESTAMP;</v>
      </c>
    </row>
    <row r="596" spans="1:16" ht="16">
      <c r="A596" s="40"/>
      <c r="B596" s="66" t="str">
        <f>IF(OR(H596="",H596="PK"),"Catch All",LOOKUP(E596,'#2a_#2b_DROP_TABLE'!D:D,'#2a_#2b_DROP_TABLE'!A:A))</f>
        <v>hummingbird</v>
      </c>
      <c r="C596" s="40" t="s">
        <v>1541</v>
      </c>
      <c r="D596" s="40" t="s">
        <v>49</v>
      </c>
      <c r="E596" s="43" t="s">
        <v>831</v>
      </c>
      <c r="F596" s="43" t="s">
        <v>870</v>
      </c>
      <c r="G596" s="43"/>
      <c r="H596" s="42" t="str">
        <f>IF(D596="",IF(F596="","","PK"),LOOKUP(D596,DataTypes!A:A,DataTypes!B:B))</f>
        <v>TEXT</v>
      </c>
      <c r="I596" s="43" t="s">
        <v>35</v>
      </c>
      <c r="J596" s="43"/>
      <c r="K596" s="43" t="s">
        <v>871</v>
      </c>
      <c r="L596" s="43"/>
      <c r="M596" s="44" t="str">
        <f>IF(C596="NOSQL","",LOOKUP(E596,'#2a_#2b_DROP_TABLE'!D:D,'#2a_#2b_DROP_TABLE'!G:G)&amp;IF(H596="PK","PK",IF(F596="","CREATE","")))</f>
        <v>Audited</v>
      </c>
      <c r="N596" s="45" t="str">
        <f t="shared" si="29"/>
        <v xml:space="preserve">       `offer_decline_remarks` TEXT NULL COMMENT 'Remarks by candidate while declining the offer',</v>
      </c>
      <c r="O596" s="45" t="str">
        <f t="shared" si="30"/>
        <v xml:space="preserve">       `offer_decline_remarks` TEXT NULL COMMENT 'Remarks by candidate while declining the offer',</v>
      </c>
      <c r="P596" s="45" t="str">
        <f t="shared" si="31"/>
        <v>ALTER TABLE candidate_pool_aud MODIFY COLUMN offer_decline_remarks TEXT;</v>
      </c>
    </row>
    <row r="597" spans="1:16" ht="16">
      <c r="A597" s="40"/>
      <c r="B597" s="66" t="str">
        <f>IF(OR(H597="",H597="PK"),"Catch All",LOOKUP(E597,'#2a_#2b_DROP_TABLE'!D:D,'#2a_#2b_DROP_TABLE'!A:A))</f>
        <v>hummingbird</v>
      </c>
      <c r="C597" s="40" t="s">
        <v>1541</v>
      </c>
      <c r="D597" s="40" t="s">
        <v>40</v>
      </c>
      <c r="E597" s="43" t="s">
        <v>831</v>
      </c>
      <c r="F597" s="43" t="s">
        <v>872</v>
      </c>
      <c r="G597" s="43"/>
      <c r="H597" s="42" t="str">
        <f>IF(D597="",IF(F597="","","PK"),LOOKUP(D597,DataTypes!A:A,DataTypes!B:B))</f>
        <v>TIMESTAMP</v>
      </c>
      <c r="I597" s="43" t="s">
        <v>35</v>
      </c>
      <c r="J597" s="43"/>
      <c r="K597" s="43" t="s">
        <v>873</v>
      </c>
      <c r="L597" s="43"/>
      <c r="M597" s="44" t="str">
        <f>IF(C597="NOSQL","",LOOKUP(E597,'#2a_#2b_DROP_TABLE'!D:D,'#2a_#2b_DROP_TABLE'!G:G)&amp;IF(H597="PK","PK",IF(F597="","CREATE","")))</f>
        <v>Audited</v>
      </c>
      <c r="N597" s="45" t="str">
        <f t="shared" si="29"/>
        <v xml:space="preserve">       `job_start_date` TIMESTAMP NULL COMMENT 'Start date of the job after offer',</v>
      </c>
      <c r="O597" s="45" t="str">
        <f t="shared" si="30"/>
        <v xml:space="preserve">       `job_start_date` TIMESTAMP NULL COMMENT 'Start date of the job after offer',</v>
      </c>
      <c r="P597" s="45" t="str">
        <f t="shared" si="31"/>
        <v>ALTER TABLE candidate_pool_aud MODIFY COLUMN job_start_date TIMESTAMP;</v>
      </c>
    </row>
    <row r="598" spans="1:16" ht="16">
      <c r="A598" s="40"/>
      <c r="B598" s="66" t="str">
        <f>IF(OR(H598="",H598="PK"),"Catch All",LOOKUP(E598,'#2a_#2b_DROP_TABLE'!D:D,'#2a_#2b_DROP_TABLE'!A:A))</f>
        <v>hummingbird</v>
      </c>
      <c r="C598" s="40" t="s">
        <v>1541</v>
      </c>
      <c r="D598" s="40" t="s">
        <v>40</v>
      </c>
      <c r="E598" s="43" t="s">
        <v>831</v>
      </c>
      <c r="F598" s="43" t="s">
        <v>874</v>
      </c>
      <c r="G598" s="43"/>
      <c r="H598" s="42" t="str">
        <f>IF(D598="",IF(F598="","","PK"),LOOKUP(D598,DataTypes!A:A,DataTypes!B:B))</f>
        <v>TIMESTAMP</v>
      </c>
      <c r="I598" s="43" t="s">
        <v>35</v>
      </c>
      <c r="J598" s="43"/>
      <c r="K598" s="43" t="s">
        <v>875</v>
      </c>
      <c r="L598" s="43"/>
      <c r="M598" s="44" t="str">
        <f>IF(C598="NOSQL","",LOOKUP(E598,'#2a_#2b_DROP_TABLE'!D:D,'#2a_#2b_DROP_TABLE'!G:G)&amp;IF(H598="PK","PK",IF(F598="","CREATE","")))</f>
        <v>Audited</v>
      </c>
      <c r="N598" s="45" t="str">
        <f t="shared" si="29"/>
        <v xml:space="preserve">       `job_completion_date` TIMESTAMP NULL COMMENT 'Completion date of the job after offer',</v>
      </c>
      <c r="O598" s="45" t="str">
        <f t="shared" si="30"/>
        <v xml:space="preserve">       `job_completion_date` TIMESTAMP NULL COMMENT 'Completion date of the job after offer',</v>
      </c>
      <c r="P598" s="45" t="str">
        <f t="shared" si="31"/>
        <v>ALTER TABLE candidate_pool_aud MODIFY COLUMN job_completion_date TIMESTAMP;</v>
      </c>
    </row>
    <row r="599" spans="1:16" ht="16">
      <c r="A599" s="40"/>
      <c r="B599" s="66" t="str">
        <f>IF(OR(H599="",H599="PK"),"Catch All",LOOKUP(E599,'#2a_#2b_DROP_TABLE'!D:D,'#2a_#2b_DROP_TABLE'!A:A))</f>
        <v>hummingbird</v>
      </c>
      <c r="C599" s="40" t="s">
        <v>1541</v>
      </c>
      <c r="D599" s="40" t="s">
        <v>117</v>
      </c>
      <c r="E599" s="43" t="s">
        <v>831</v>
      </c>
      <c r="F599" s="43" t="s">
        <v>876</v>
      </c>
      <c r="G599" s="43"/>
      <c r="H599" s="42" t="str">
        <f>IF(D599="",IF(F599="","","PK"),LOOKUP(D599,DataTypes!A:A,DataTypes!B:B))</f>
        <v>DOUBLE(13,3)</v>
      </c>
      <c r="I599" s="43" t="s">
        <v>35</v>
      </c>
      <c r="J599" s="43"/>
      <c r="K599" s="43" t="s">
        <v>877</v>
      </c>
      <c r="L599" s="43"/>
      <c r="M599" s="44" t="str">
        <f>IF(C599="NOSQL","",LOOKUP(E599,'#2a_#2b_DROP_TABLE'!D:D,'#2a_#2b_DROP_TABLE'!G:G)&amp;IF(H599="PK","PK",IF(F599="","CREATE","")))</f>
        <v>Audited</v>
      </c>
      <c r="N599" s="45" t="str">
        <f t="shared" si="29"/>
        <v xml:space="preserve">       `pay_rate` DOUBLE(13,3) NULL COMMENT 'Rate agreed to be paid by the enterprise to the candidate',</v>
      </c>
      <c r="O599" s="45" t="str">
        <f t="shared" si="30"/>
        <v xml:space="preserve">       `pay_rate` DOUBLE(13,3) NULL COMMENT 'Rate agreed to be paid by the enterprise to the candidate',</v>
      </c>
      <c r="P599" s="45" t="str">
        <f t="shared" si="31"/>
        <v>ALTER TABLE candidate_pool_aud MODIFY COLUMN pay_rate DOUBLE(13,3);</v>
      </c>
    </row>
    <row r="600" spans="1:16" ht="16">
      <c r="A600" s="40"/>
      <c r="B600" s="66" t="str">
        <f>IF(OR(H600="",H600="PK"),"Catch All",LOOKUP(E600,'#2a_#2b_DROP_TABLE'!D:D,'#2a_#2b_DROP_TABLE'!A:A))</f>
        <v>hummingbird</v>
      </c>
      <c r="C600" s="40" t="s">
        <v>1541</v>
      </c>
      <c r="D600" s="40" t="s">
        <v>31</v>
      </c>
      <c r="E600" s="43" t="s">
        <v>831</v>
      </c>
      <c r="F600" s="43" t="s">
        <v>878</v>
      </c>
      <c r="G600" s="43"/>
      <c r="H600" s="42" t="str">
        <f>IF(D600="",IF(F600="","","PK"),LOOKUP(D600,DataTypes!A:A,DataTypes!B:B))</f>
        <v>VARCHAR(1)</v>
      </c>
      <c r="I600" s="43" t="s">
        <v>35</v>
      </c>
      <c r="J600" s="43"/>
      <c r="K600" s="43" t="s">
        <v>879</v>
      </c>
      <c r="L600" s="43" t="s">
        <v>880</v>
      </c>
      <c r="M600" s="44" t="str">
        <f>IF(C600="NOSQL","",LOOKUP(E600,'#2a_#2b_DROP_TABLE'!D:D,'#2a_#2b_DROP_TABLE'!G:G)&amp;IF(H600="PK","PK",IF(F600="","CREATE","")))</f>
        <v>Audited</v>
      </c>
      <c r="N600" s="45" t="str">
        <f t="shared" si="29"/>
        <v xml:space="preserve">       `packet_sent_status` VARCHAR(1) NULL COMMENT 'Status of packet sent to HR system [A-Application Sent, S-Shortlist Sent, B-Both Application And Shortlist Sent, &lt;blank&gt; - Nothing Sent]',</v>
      </c>
      <c r="O600" s="45" t="str">
        <f t="shared" si="30"/>
        <v xml:space="preserve">       `packet_sent_status` VARCHAR(1) NULL COMMENT 'Status of packet sent to HR system [A-Application Sent, S-Shortlist Sent, B-Both Application And Shortlist Sent, &lt;blank&gt; - Nothing Sent]',</v>
      </c>
      <c r="P600" s="45" t="str">
        <f t="shared" si="31"/>
        <v>ALTER TABLE candidate_pool_aud MODIFY COLUMN packet_sent_status VARCHAR(1);</v>
      </c>
    </row>
    <row r="601" spans="1:16" ht="16">
      <c r="A601" s="40"/>
      <c r="B601" s="66" t="str">
        <f>IF(OR(H601="",H601="PK"),"Catch All",LOOKUP(E601,'#2a_#2b_DROP_TABLE'!D:D,'#2a_#2b_DROP_TABLE'!A:A))</f>
        <v>hummingbird</v>
      </c>
      <c r="C601" s="40" t="s">
        <v>1541</v>
      </c>
      <c r="D601" s="40" t="s">
        <v>40</v>
      </c>
      <c r="E601" s="43" t="s">
        <v>831</v>
      </c>
      <c r="F601" s="43" t="s">
        <v>157</v>
      </c>
      <c r="G601" s="43"/>
      <c r="H601" s="42" t="str">
        <f>IF(D601="",IF(F601="","","PK"),LOOKUP(D601,DataTypes!A:A,DataTypes!B:B))</f>
        <v>TIMESTAMP</v>
      </c>
      <c r="I601" s="43" t="s">
        <v>35</v>
      </c>
      <c r="J601" s="43"/>
      <c r="K601" s="43" t="s">
        <v>158</v>
      </c>
      <c r="L601" s="43"/>
      <c r="M601" s="44" t="str">
        <f>IF(C601="NOSQL","",LOOKUP(E601,'#2a_#2b_DROP_TABLE'!D:D,'#2a_#2b_DROP_TABLE'!G:G)&amp;IF(H601="PK","PK",IF(F601="","CREATE","")))</f>
        <v>Audited</v>
      </c>
      <c r="N601" s="45" t="str">
        <f t="shared" si="29"/>
        <v xml:space="preserve">       `onboarded_date` TIMESTAMP NULL COMMENT 'Date of onboarding',</v>
      </c>
      <c r="O601" s="45" t="str">
        <f t="shared" si="30"/>
        <v xml:space="preserve">       `onboarded_date` TIMESTAMP NULL COMMENT 'Date of onboarding',</v>
      </c>
      <c r="P601" s="45" t="str">
        <f t="shared" si="31"/>
        <v>ALTER TABLE candidate_pool_aud MODIFY COLUMN onboarded_date TIMESTAMP;</v>
      </c>
    </row>
    <row r="602" spans="1:16" ht="16">
      <c r="A602" s="40"/>
      <c r="B602" s="66" t="str">
        <f>IF(OR(H602="",H602="PK"),"Catch All",LOOKUP(E602,'#2a_#2b_DROP_TABLE'!D:D,'#2a_#2b_DROP_TABLE'!A:A))</f>
        <v>hummingbird</v>
      </c>
      <c r="C602" s="40" t="s">
        <v>1541</v>
      </c>
      <c r="D602" s="40" t="s">
        <v>19</v>
      </c>
      <c r="E602" s="43" t="s">
        <v>831</v>
      </c>
      <c r="F602" s="43" t="s">
        <v>805</v>
      </c>
      <c r="G602" s="43"/>
      <c r="H602" s="42" t="str">
        <f>IF(D602="",IF(F602="","","PK"),LOOKUP(D602,DataTypes!A:A,DataTypes!B:B))</f>
        <v>VARCHAR(128)</v>
      </c>
      <c r="I602" s="43" t="s">
        <v>35</v>
      </c>
      <c r="J602" s="43"/>
      <c r="K602" s="43" t="s">
        <v>806</v>
      </c>
      <c r="L602" s="43"/>
      <c r="M602" s="44" t="str">
        <f>IF(C602="NOSQL","",LOOKUP(E602,'#2a_#2b_DROP_TABLE'!D:D,'#2a_#2b_DROP_TABLE'!G:G)&amp;IF(H602="PK","PK",IF(F602="","CREATE","")))</f>
        <v>Audited</v>
      </c>
      <c r="N602" s="45" t="str">
        <f t="shared" si="29"/>
        <v xml:space="preserve">       `workflow_unique_identifier` VARCHAR(128) NULL COMMENT 'Unique identifier of workflow as defined by credentialing',</v>
      </c>
      <c r="O602" s="45" t="str">
        <f t="shared" si="30"/>
        <v xml:space="preserve">       `workflow_unique_identifier` VARCHAR(128) NULL COMMENT 'Unique identifier of workflow as defined by credentialing',</v>
      </c>
      <c r="P602" s="45" t="str">
        <f t="shared" si="31"/>
        <v>ALTER TABLE candidate_pool_aud MODIFY COLUMN workflow_unique_identifier VARCHAR(128);</v>
      </c>
    </row>
    <row r="603" spans="1:16" ht="16">
      <c r="A603" s="40"/>
      <c r="B603" s="66" t="str">
        <f>IF(OR(H603="",H603="PK"),"Catch All",LOOKUP(E603,'#2a_#2b_DROP_TABLE'!D:D,'#2a_#2b_DROP_TABLE'!A:A))</f>
        <v>hummingbird</v>
      </c>
      <c r="C603" s="40" t="s">
        <v>1541</v>
      </c>
      <c r="D603" s="40" t="s">
        <v>40</v>
      </c>
      <c r="E603" s="43" t="s">
        <v>831</v>
      </c>
      <c r="F603" s="43" t="s">
        <v>159</v>
      </c>
      <c r="G603" s="43"/>
      <c r="H603" s="42" t="str">
        <f>IF(D603="",IF(F603="","","PK"),LOOKUP(D603,DataTypes!A:A,DataTypes!B:B))</f>
        <v>TIMESTAMP</v>
      </c>
      <c r="I603" s="43" t="s">
        <v>35</v>
      </c>
      <c r="J603" s="43"/>
      <c r="K603" s="43" t="s">
        <v>160</v>
      </c>
      <c r="L603" s="43"/>
      <c r="M603" s="44" t="str">
        <f>IF(C603="NOSQL","",LOOKUP(E603,'#2a_#2b_DROP_TABLE'!D:D,'#2a_#2b_DROP_TABLE'!G:G)&amp;IF(H603="PK","PK",IF(F603="","CREATE","")))</f>
        <v>Audited</v>
      </c>
      <c r="N603" s="45" t="str">
        <f t="shared" si="29"/>
        <v xml:space="preserve">       `completed_date` TIMESTAMP NULL COMMENT 'Date of completing the assignment',</v>
      </c>
      <c r="O603" s="45" t="str">
        <f t="shared" si="30"/>
        <v xml:space="preserve">       `completed_date` TIMESTAMP NULL COMMENT 'Date of completing the assignment',</v>
      </c>
      <c r="P603" s="45" t="str">
        <f t="shared" si="31"/>
        <v>ALTER TABLE candidate_pool_aud MODIFY COLUMN completed_date TIMESTAMP;</v>
      </c>
    </row>
    <row r="604" spans="1:16" ht="16">
      <c r="A604" s="40"/>
      <c r="B604" s="66" t="str">
        <f>IF(OR(H604="",H604="PK"),"Catch All",LOOKUP(E604,'#2a_#2b_DROP_TABLE'!D:D,'#2a_#2b_DROP_TABLE'!A:A))</f>
        <v>hummingbird</v>
      </c>
      <c r="C604" s="40" t="s">
        <v>1541</v>
      </c>
      <c r="D604" s="40" t="s">
        <v>40</v>
      </c>
      <c r="E604" s="43" t="s">
        <v>831</v>
      </c>
      <c r="F604" s="43" t="s">
        <v>161</v>
      </c>
      <c r="G604" s="43"/>
      <c r="H604" s="42" t="str">
        <f>IF(D604="",IF(F604="","","PK"),LOOKUP(D604,DataTypes!A:A,DataTypes!B:B))</f>
        <v>TIMESTAMP</v>
      </c>
      <c r="I604" s="43" t="s">
        <v>35</v>
      </c>
      <c r="J604" s="43"/>
      <c r="K604" s="43" t="s">
        <v>95</v>
      </c>
      <c r="L604" s="43"/>
      <c r="M604" s="44" t="str">
        <f>IF(C604="NOSQL","",LOOKUP(E604,'#2a_#2b_DROP_TABLE'!D:D,'#2a_#2b_DROP_TABLE'!G:G)&amp;IF(H604="PK","PK",IF(F604="","CREATE","")))</f>
        <v>Audited</v>
      </c>
      <c r="N604" s="45" t="str">
        <f t="shared" si="29"/>
        <v xml:space="preserve">       `offboarded_date` TIMESTAMP NULL COMMENT 'Date of offboarding',</v>
      </c>
      <c r="O604" s="45" t="str">
        <f t="shared" si="30"/>
        <v xml:space="preserve">       `offboarded_date` TIMESTAMP NULL COMMENT 'Date of offboarding',</v>
      </c>
      <c r="P604" s="45" t="str">
        <f t="shared" si="31"/>
        <v>ALTER TABLE candidate_pool_aud MODIFY COLUMN offboarded_date TIMESTAMP;</v>
      </c>
    </row>
    <row r="605" spans="1:16" ht="16">
      <c r="A605" s="40"/>
      <c r="B605" s="66" t="str">
        <f>IF(OR(H605="",H605="PK"),"Catch All",LOOKUP(E605,'#2a_#2b_DROP_TABLE'!D:D,'#2a_#2b_DROP_TABLE'!A:A))</f>
        <v>hummingbird</v>
      </c>
      <c r="C605" s="40" t="s">
        <v>1541</v>
      </c>
      <c r="D605" s="40" t="s">
        <v>31</v>
      </c>
      <c r="E605" s="43" t="s">
        <v>831</v>
      </c>
      <c r="F605" s="43" t="s">
        <v>162</v>
      </c>
      <c r="G605" s="43"/>
      <c r="H605" s="42" t="str">
        <f>IF(D605="",IF(F605="","","PK"),LOOKUP(D605,DataTypes!A:A,DataTypes!B:B))</f>
        <v>VARCHAR(1)</v>
      </c>
      <c r="I605" s="43" t="s">
        <v>35</v>
      </c>
      <c r="J605" s="43"/>
      <c r="K605" s="43" t="s">
        <v>163</v>
      </c>
      <c r="L605" s="43" t="s">
        <v>881</v>
      </c>
      <c r="M605" s="44" t="str">
        <f>IF(C605="NOSQL","",LOOKUP(E605,'#2a_#2b_DROP_TABLE'!D:D,'#2a_#2b_DROP_TABLE'!G:G)&amp;IF(H605="PK","PK",IF(F605="","CREATE","")))</f>
        <v>Audited</v>
      </c>
      <c r="N605" s="45" t="str">
        <f t="shared" si="29"/>
        <v xml:space="preserve">       `offboarding_status` VARCHAR(1) NULL COMMENT 'Status of offboarding [S-Successful Completion, F-Failed Engagement, R-Regretted Offboarding, Z-Cancelled (by candidate), X-Cancelled (by enterprise)]',</v>
      </c>
      <c r="O605" s="45" t="str">
        <f t="shared" si="30"/>
        <v xml:space="preserve">       `offboarding_status` VARCHAR(1) NULL COMMENT 'Status of offboarding [S-Successful Completion, F-Failed Engagement, R-Regretted Offboarding, Z-Cancelled (by candidate), X-Cancelled (by enterprise)]',</v>
      </c>
      <c r="P605" s="45" t="str">
        <f t="shared" si="31"/>
        <v>ALTER TABLE candidate_pool_aud MODIFY COLUMN offboarding_status VARCHAR(1);</v>
      </c>
    </row>
    <row r="606" spans="1:16" ht="16">
      <c r="A606" s="40"/>
      <c r="B606" s="66" t="str">
        <f>IF(OR(H606="",H606="PK"),"Catch All",LOOKUP(E606,'#2a_#2b_DROP_TABLE'!D:D,'#2a_#2b_DROP_TABLE'!A:A))</f>
        <v>hummingbird</v>
      </c>
      <c r="C606" s="40" t="s">
        <v>1541</v>
      </c>
      <c r="D606" s="40" t="s">
        <v>49</v>
      </c>
      <c r="E606" s="43" t="s">
        <v>831</v>
      </c>
      <c r="F606" s="43" t="s">
        <v>882</v>
      </c>
      <c r="G606" s="43"/>
      <c r="H606" s="42" t="str">
        <f>IF(D606="",IF(F606="","","PK"),LOOKUP(D606,DataTypes!A:A,DataTypes!B:B))</f>
        <v>TEXT</v>
      </c>
      <c r="I606" s="43" t="s">
        <v>35</v>
      </c>
      <c r="J606" s="43"/>
      <c r="K606" s="43" t="s">
        <v>883</v>
      </c>
      <c r="L606" s="43" t="s">
        <v>811</v>
      </c>
      <c r="M606" s="44" t="str">
        <f>IF(C606="NOSQL","",LOOKUP(E606,'#2a_#2b_DROP_TABLE'!D:D,'#2a_#2b_DROP_TABLE'!G:G)&amp;IF(H606="PK","PK",IF(F606="","CREATE","")))</f>
        <v>Audited</v>
      </c>
      <c r="N606" s="45" t="str">
        <f t="shared" si="29"/>
        <v xml:space="preserve">       `additional_field_responses` TEXT NULL COMMENT 'JSON of responses to additional fields [Assessments etc.]',</v>
      </c>
      <c r="O606" s="45" t="str">
        <f t="shared" si="30"/>
        <v xml:space="preserve">       `additional_field_responses` TEXT NULL COMMENT 'JSON of responses to additional fields [Assessments etc.]',</v>
      </c>
      <c r="P606" s="45" t="str">
        <f t="shared" si="31"/>
        <v>ALTER TABLE candidate_pool_aud MODIFY COLUMN additional_field_responses TEXT;</v>
      </c>
    </row>
    <row r="607" spans="1:16" ht="16">
      <c r="A607" s="40"/>
      <c r="B607" s="66" t="str">
        <f>IF(OR(H607="",H607="PK"),"Catch All",LOOKUP(E607,'#2a_#2b_DROP_TABLE'!D:D,'#2a_#2b_DROP_TABLE'!A:A))</f>
        <v>hummingbird</v>
      </c>
      <c r="C607" s="40" t="s">
        <v>1541</v>
      </c>
      <c r="D607" s="40" t="s">
        <v>49</v>
      </c>
      <c r="E607" s="43" t="s">
        <v>831</v>
      </c>
      <c r="F607" s="43" t="s">
        <v>884</v>
      </c>
      <c r="G607" s="43"/>
      <c r="H607" s="42" t="str">
        <f>IF(D607="",IF(F607="","","PK"),LOOKUP(D607,DataTypes!A:A,DataTypes!B:B))</f>
        <v>TEXT</v>
      </c>
      <c r="I607" s="43" t="s">
        <v>35</v>
      </c>
      <c r="J607" s="43"/>
      <c r="K607" s="43" t="s">
        <v>885</v>
      </c>
      <c r="L607" s="43"/>
      <c r="M607" s="44" t="str">
        <f>IF(C607="NOSQL","",LOOKUP(E607,'#2a_#2b_DROP_TABLE'!D:D,'#2a_#2b_DROP_TABLE'!G:G)&amp;IF(H607="PK","PK",IF(F607="","CREATE","")))</f>
        <v>Audited</v>
      </c>
      <c r="N607" s="45" t="str">
        <f t="shared" si="29"/>
        <v xml:space="preserve">       `preq_responses` TEXT NULL COMMENT 'JSON of responses to pre-qualification chatbot',</v>
      </c>
      <c r="O607" s="45" t="str">
        <f t="shared" si="30"/>
        <v xml:space="preserve">       `preq_responses` TEXT NULL COMMENT 'JSON of responses to pre-qualification chatbot',</v>
      </c>
      <c r="P607" s="45" t="str">
        <f t="shared" si="31"/>
        <v>ALTER TABLE candidate_pool_aud MODIFY COLUMN preq_responses TEXT;</v>
      </c>
    </row>
    <row r="608" spans="1:16" ht="16">
      <c r="A608" s="40"/>
      <c r="B608" s="66" t="str">
        <f>IF(OR(H608="",H608="PK"),"Catch All",LOOKUP(E608,'#2a_#2b_DROP_TABLE'!D:D,'#2a_#2b_DROP_TABLE'!A:A))</f>
        <v>hummingbird</v>
      </c>
      <c r="C608" s="40" t="s">
        <v>1541</v>
      </c>
      <c r="D608" s="63" t="s">
        <v>136</v>
      </c>
      <c r="E608" s="43" t="s">
        <v>831</v>
      </c>
      <c r="F608" s="43" t="s">
        <v>886</v>
      </c>
      <c r="G608" s="43"/>
      <c r="H608" s="42" t="str">
        <f>IF(D608="",IF(F608="","","PK"),LOOKUP(D608,DataTypes!A:A,DataTypes!B:B))</f>
        <v>SMALLINT UNSIGNED</v>
      </c>
      <c r="I608" s="43" t="s">
        <v>35</v>
      </c>
      <c r="J608" s="43"/>
      <c r="K608" s="43" t="s">
        <v>887</v>
      </c>
      <c r="L608" s="43" t="s">
        <v>888</v>
      </c>
      <c r="M608" s="44" t="str">
        <f>IF(C608="NOSQL","",LOOKUP(E608,'#2a_#2b_DROP_TABLE'!D:D,'#2a_#2b_DROP_TABLE'!G:G)&amp;IF(H608="PK","PK",IF(F608="","CREATE","")))</f>
        <v>Audited</v>
      </c>
      <c r="N608" s="45" t="str">
        <f t="shared" si="29"/>
        <v xml:space="preserve">       `rating_overall` SMALLINT UNSIGNED NULL COMMENT 'General rating for the candidate given by enterprise upon offboarding [Rating: 1 to 5]',</v>
      </c>
      <c r="O608" s="45" t="str">
        <f t="shared" si="30"/>
        <v xml:space="preserve">       `rating_overall` SMALLINT UNSIGNED NULL COMMENT 'General rating for the candidate given by enterprise upon offboarding [Rating: 1 to 5]',</v>
      </c>
      <c r="P608" s="45" t="str">
        <f t="shared" si="31"/>
        <v>ALTER TABLE candidate_pool_aud MODIFY COLUMN rating_overall SMALLINT UNSIGNED;</v>
      </c>
    </row>
    <row r="609" spans="1:16" ht="16">
      <c r="A609" s="40"/>
      <c r="B609" s="66" t="str">
        <f>IF(OR(H609="",H609="PK"),"Catch All",LOOKUP(E609,'#2a_#2b_DROP_TABLE'!D:D,'#2a_#2b_DROP_TABLE'!A:A))</f>
        <v>hummingbird</v>
      </c>
      <c r="C609" s="40" t="s">
        <v>1541</v>
      </c>
      <c r="D609" s="63" t="s">
        <v>136</v>
      </c>
      <c r="E609" s="43" t="s">
        <v>831</v>
      </c>
      <c r="F609" s="43" t="s">
        <v>889</v>
      </c>
      <c r="G609" s="43"/>
      <c r="H609" s="42" t="str">
        <f>IF(D609="",IF(F609="","","PK"),LOOKUP(D609,DataTypes!A:A,DataTypes!B:B))</f>
        <v>SMALLINT UNSIGNED</v>
      </c>
      <c r="I609" s="43" t="s">
        <v>35</v>
      </c>
      <c r="J609" s="43"/>
      <c r="K609" s="43" t="s">
        <v>890</v>
      </c>
      <c r="L609" s="43" t="s">
        <v>888</v>
      </c>
      <c r="M609" s="44" t="str">
        <f>IF(C609="NOSQL","",LOOKUP(E609,'#2a_#2b_DROP_TABLE'!D:D,'#2a_#2b_DROP_TABLE'!G:G)&amp;IF(H609="PK","PK",IF(F609="","CREATE","")))</f>
        <v>Audited</v>
      </c>
      <c r="N609" s="45" t="str">
        <f t="shared" si="29"/>
        <v xml:space="preserve">       `rating_delivery_quality` SMALLINT UNSIGNED NULL COMMENT 'Delivery quality rating for the candidate given by enterprise upon offboarding [Rating: 1 to 5]',</v>
      </c>
      <c r="O609" s="45" t="str">
        <f t="shared" si="30"/>
        <v xml:space="preserve">       `rating_delivery_quality` SMALLINT UNSIGNED NULL COMMENT 'Delivery quality rating for the candidate given by enterprise upon offboarding [Rating: 1 to 5]',</v>
      </c>
      <c r="P609" s="45" t="str">
        <f t="shared" si="31"/>
        <v>ALTER TABLE candidate_pool_aud MODIFY COLUMN rating_delivery_quality SMALLINT UNSIGNED;</v>
      </c>
    </row>
    <row r="610" spans="1:16" ht="16">
      <c r="A610" s="40"/>
      <c r="B610" s="66" t="str">
        <f>IF(OR(H610="",H610="PK"),"Catch All",LOOKUP(E610,'#2a_#2b_DROP_TABLE'!D:D,'#2a_#2b_DROP_TABLE'!A:A))</f>
        <v>hummingbird</v>
      </c>
      <c r="C610" s="40" t="s">
        <v>1541</v>
      </c>
      <c r="D610" s="63" t="s">
        <v>136</v>
      </c>
      <c r="E610" s="43" t="s">
        <v>831</v>
      </c>
      <c r="F610" s="43" t="s">
        <v>891</v>
      </c>
      <c r="G610" s="43"/>
      <c r="H610" s="42" t="str">
        <f>IF(D610="",IF(F610="","","PK"),LOOKUP(D610,DataTypes!A:A,DataTypes!B:B))</f>
        <v>SMALLINT UNSIGNED</v>
      </c>
      <c r="I610" s="43" t="s">
        <v>35</v>
      </c>
      <c r="J610" s="43"/>
      <c r="K610" s="43" t="s">
        <v>892</v>
      </c>
      <c r="L610" s="43" t="s">
        <v>888</v>
      </c>
      <c r="M610" s="44" t="str">
        <f>IF(C610="NOSQL","",LOOKUP(E610,'#2a_#2b_DROP_TABLE'!D:D,'#2a_#2b_DROP_TABLE'!G:G)&amp;IF(H610="PK","PK",IF(F610="","CREATE","")))</f>
        <v>Audited</v>
      </c>
      <c r="N610" s="45" t="str">
        <f t="shared" si="29"/>
        <v xml:space="preserve">       `rating_schedule_adherence` SMALLINT UNSIGNED NULL COMMENT 'Schedule adherence rating for the candidate given by enterprise upon offboarding [Rating: 1 to 5]',</v>
      </c>
      <c r="O610" s="45" t="str">
        <f t="shared" si="30"/>
        <v xml:space="preserve">       `rating_schedule_adherence` SMALLINT UNSIGNED NULL COMMENT 'Schedule adherence rating for the candidate given by enterprise upon offboarding [Rating: 1 to 5]',</v>
      </c>
      <c r="P610" s="45" t="str">
        <f t="shared" si="31"/>
        <v>ALTER TABLE candidate_pool_aud MODIFY COLUMN rating_schedule_adherence SMALLINT UNSIGNED;</v>
      </c>
    </row>
    <row r="611" spans="1:16" ht="16">
      <c r="A611" s="40"/>
      <c r="B611" s="66" t="str">
        <f>IF(OR(H611="",H611="PK"),"Catch All",LOOKUP(E611,'#2a_#2b_DROP_TABLE'!D:D,'#2a_#2b_DROP_TABLE'!A:A))</f>
        <v>hummingbird</v>
      </c>
      <c r="C611" s="40" t="s">
        <v>1541</v>
      </c>
      <c r="D611" s="63" t="s">
        <v>136</v>
      </c>
      <c r="E611" s="43" t="s">
        <v>831</v>
      </c>
      <c r="F611" s="43" t="s">
        <v>893</v>
      </c>
      <c r="G611" s="43"/>
      <c r="H611" s="42" t="str">
        <f>IF(D611="",IF(F611="","","PK"),LOOKUP(D611,DataTypes!A:A,DataTypes!B:B))</f>
        <v>SMALLINT UNSIGNED</v>
      </c>
      <c r="I611" s="43" t="s">
        <v>35</v>
      </c>
      <c r="J611" s="43"/>
      <c r="K611" s="43" t="s">
        <v>894</v>
      </c>
      <c r="L611" s="43" t="s">
        <v>888</v>
      </c>
      <c r="M611" s="44" t="str">
        <f>IF(C611="NOSQL","",LOOKUP(E611,'#2a_#2b_DROP_TABLE'!D:D,'#2a_#2b_DROP_TABLE'!G:G)&amp;IF(H611="PK","PK",IF(F611="","CREATE","")))</f>
        <v>Audited</v>
      </c>
      <c r="N611" s="45" t="str">
        <f t="shared" si="29"/>
        <v xml:space="preserve">       `rating_sticking_to_commitment` SMALLINT UNSIGNED NULL COMMENT 'Sticking to commitment rating for the candidate given by enterprise upon offboarding [Rating: 1 to 5]',</v>
      </c>
      <c r="O611" s="45" t="str">
        <f t="shared" si="30"/>
        <v xml:space="preserve">       `rating_sticking_to_commitment` SMALLINT UNSIGNED NULL COMMENT 'Sticking to commitment rating for the candidate given by enterprise upon offboarding [Rating: 1 to 5]',</v>
      </c>
      <c r="P611" s="45" t="str">
        <f t="shared" si="31"/>
        <v>ALTER TABLE candidate_pool_aud MODIFY COLUMN rating_sticking_to_commitment SMALLINT UNSIGNED;</v>
      </c>
    </row>
    <row r="612" spans="1:16" ht="16">
      <c r="A612" s="40"/>
      <c r="B612" s="66" t="str">
        <f>IF(OR(H612="",H612="PK"),"Catch All",LOOKUP(E612,'#2a_#2b_DROP_TABLE'!D:D,'#2a_#2b_DROP_TABLE'!A:A))</f>
        <v>hummingbird</v>
      </c>
      <c r="C612" s="40" t="s">
        <v>1541</v>
      </c>
      <c r="D612" s="63" t="s">
        <v>136</v>
      </c>
      <c r="E612" s="43" t="s">
        <v>831</v>
      </c>
      <c r="F612" s="43" t="s">
        <v>895</v>
      </c>
      <c r="G612" s="43"/>
      <c r="H612" s="42" t="str">
        <f>IF(D612="",IF(F612="","","PK"),LOOKUP(D612,DataTypes!A:A,DataTypes!B:B))</f>
        <v>SMALLINT UNSIGNED</v>
      </c>
      <c r="I612" s="43" t="s">
        <v>35</v>
      </c>
      <c r="J612" s="43"/>
      <c r="K612" s="43" t="s">
        <v>896</v>
      </c>
      <c r="L612" s="43" t="s">
        <v>888</v>
      </c>
      <c r="M612" s="44" t="str">
        <f>IF(C612="NOSQL","",LOOKUP(E612,'#2a_#2b_DROP_TABLE'!D:D,'#2a_#2b_DROP_TABLE'!G:G)&amp;IF(H612="PK","PK",IF(F612="","CREATE","")))</f>
        <v>Audited</v>
      </c>
      <c r="N612" s="45" t="str">
        <f t="shared" si="29"/>
        <v xml:space="preserve">       `rating_value_for_money` SMALLINT UNSIGNED NULL COMMENT 'Value for money rating for the candidate given by enterprise upon offboarding [Rating: 1 to 5]',</v>
      </c>
      <c r="O612" s="45" t="str">
        <f t="shared" si="30"/>
        <v xml:space="preserve">       `rating_value_for_money` SMALLINT UNSIGNED NULL COMMENT 'Value for money rating for the candidate given by enterprise upon offboarding [Rating: 1 to 5]',</v>
      </c>
      <c r="P612" s="45" t="str">
        <f t="shared" si="31"/>
        <v>ALTER TABLE candidate_pool_aud MODIFY COLUMN rating_value_for_money SMALLINT UNSIGNED;</v>
      </c>
    </row>
    <row r="613" spans="1:16" ht="16">
      <c r="A613" s="40"/>
      <c r="B613" s="66" t="str">
        <f>IF(OR(H613="",H613="PK"),"Catch All",LOOKUP(E613,'#2a_#2b_DROP_TABLE'!D:D,'#2a_#2b_DROP_TABLE'!A:A))</f>
        <v>hummingbird</v>
      </c>
      <c r="C613" s="40" t="s">
        <v>1541</v>
      </c>
      <c r="D613" s="40" t="s">
        <v>33</v>
      </c>
      <c r="E613" s="43" t="s">
        <v>831</v>
      </c>
      <c r="F613" s="43" t="s">
        <v>897</v>
      </c>
      <c r="G613" s="43"/>
      <c r="H613" s="42" t="str">
        <f>IF(D613="",IF(F613="","","PK"),LOOKUP(D613,DataTypes!A:A,DataTypes!B:B))</f>
        <v>VARCHAR(256)</v>
      </c>
      <c r="I613" s="43" t="s">
        <v>35</v>
      </c>
      <c r="J613" s="43"/>
      <c r="K613" s="43" t="s">
        <v>898</v>
      </c>
      <c r="L613" s="43"/>
      <c r="M613" s="44" t="str">
        <f>IF(C613="NOSQL","",LOOKUP(E613,'#2a_#2b_DROP_TABLE'!D:D,'#2a_#2b_DROP_TABLE'!G:G)&amp;IF(H613="PK","PK",IF(F613="","CREATE","")))</f>
        <v>Audited</v>
      </c>
      <c r="N613" s="45" t="str">
        <f t="shared" si="29"/>
        <v xml:space="preserve">       `remarks_on_rating_by_enterprise` VARCHAR(256) NULL COMMENT 'Remarks given by enterprise on the rating',</v>
      </c>
      <c r="O613" s="45" t="str">
        <f t="shared" si="30"/>
        <v xml:space="preserve">       `remarks_on_rating_by_enterprise` VARCHAR(256) NULL COMMENT 'Remarks given by enterprise on the rating',</v>
      </c>
      <c r="P613" s="45" t="str">
        <f t="shared" si="31"/>
        <v>ALTER TABLE candidate_pool_aud MODIFY COLUMN remarks_on_rating_by_enterprise VARCHAR(256);</v>
      </c>
    </row>
    <row r="614" spans="1:16" ht="16">
      <c r="A614" s="40"/>
      <c r="B614" s="66" t="str">
        <f>IF(OR(H614="",H614="PK"),"Catch All",LOOKUP(E614,'#2a_#2b_DROP_TABLE'!D:D,'#2a_#2b_DROP_TABLE'!A:A))</f>
        <v>hummingbird</v>
      </c>
      <c r="C614" s="40" t="s">
        <v>1541</v>
      </c>
      <c r="D614" s="40" t="s">
        <v>33</v>
      </c>
      <c r="E614" s="43" t="s">
        <v>831</v>
      </c>
      <c r="F614" s="43" t="s">
        <v>899</v>
      </c>
      <c r="G614" s="43"/>
      <c r="H614" s="42" t="str">
        <f>IF(D614="",IF(F614="","","PK"),LOOKUP(D614,DataTypes!A:A,DataTypes!B:B))</f>
        <v>VARCHAR(256)</v>
      </c>
      <c r="I614" s="43" t="s">
        <v>35</v>
      </c>
      <c r="J614" s="43"/>
      <c r="K614" s="43" t="s">
        <v>900</v>
      </c>
      <c r="L614" s="43"/>
      <c r="M614" s="44" t="str">
        <f>IF(C614="NOSQL","",LOOKUP(E614,'#2a_#2b_DROP_TABLE'!D:D,'#2a_#2b_DROP_TABLE'!G:G)&amp;IF(H614="PK","PK",IF(F614="","CREATE","")))</f>
        <v>Audited</v>
      </c>
      <c r="N614" s="45" t="str">
        <f t="shared" si="29"/>
        <v xml:space="preserve">       `remarks_on_rating_by_candidate` VARCHAR(256) NULL COMMENT 'Remarks given by candidate on the rating',</v>
      </c>
      <c r="O614" s="45" t="str">
        <f t="shared" si="30"/>
        <v xml:space="preserve">       `remarks_on_rating_by_candidate` VARCHAR(256) NULL COMMENT 'Remarks given by candidate on the rating',</v>
      </c>
      <c r="P614" s="45" t="str">
        <f t="shared" si="31"/>
        <v>ALTER TABLE candidate_pool_aud MODIFY COLUMN remarks_on_rating_by_candidate VARCHAR(256);</v>
      </c>
    </row>
    <row r="615" spans="1:16" ht="16">
      <c r="A615" s="40"/>
      <c r="B615" s="66" t="str">
        <f>IF(OR(H615="",H615="PK"),"Catch All",LOOKUP(E615,'#2a_#2b_DROP_TABLE'!D:D,'#2a_#2b_DROP_TABLE'!A:A))</f>
        <v>hummingbird</v>
      </c>
      <c r="C615" s="40" t="s">
        <v>1541</v>
      </c>
      <c r="D615" s="40" t="s">
        <v>40</v>
      </c>
      <c r="E615" s="43" t="s">
        <v>831</v>
      </c>
      <c r="F615" s="43" t="s">
        <v>901</v>
      </c>
      <c r="G615" s="43"/>
      <c r="H615" s="42" t="str">
        <f>IF(D615="",IF(F615="","","PK"),LOOKUP(D615,DataTypes!A:A,DataTypes!B:B))</f>
        <v>TIMESTAMP</v>
      </c>
      <c r="I615" s="43" t="s">
        <v>35</v>
      </c>
      <c r="J615" s="43"/>
      <c r="K615" s="43" t="s">
        <v>902</v>
      </c>
      <c r="L615" s="43"/>
      <c r="M615" s="44" t="str">
        <f>IF(C615="NOSQL","",LOOKUP(E615,'#2a_#2b_DROP_TABLE'!D:D,'#2a_#2b_DROP_TABLE'!G:G)&amp;IF(H615="PK","PK",IF(F615="","CREATE","")))</f>
        <v>Audited</v>
      </c>
      <c r="N615" s="45" t="str">
        <f t="shared" si="29"/>
        <v xml:space="preserve">       `when_remarks_on_rating_by_candidate` TIMESTAMP NULL COMMENT 'Timestamp of remarks given by candidate on the rating',</v>
      </c>
      <c r="O615" s="45" t="str">
        <f t="shared" si="30"/>
        <v xml:space="preserve">       `when_remarks_on_rating_by_candidate` TIMESTAMP NULL COMMENT 'Timestamp of remarks given by candidate on the rating',</v>
      </c>
      <c r="P615" s="45" t="str">
        <f t="shared" si="31"/>
        <v>ALTER TABLE candidate_pool_aud MODIFY COLUMN when_remarks_on_rating_by_candidate TIMESTAMP;</v>
      </c>
    </row>
    <row r="616" spans="1:16" ht="16">
      <c r="A616" s="40"/>
      <c r="B616" s="66" t="str">
        <f>IF(OR(H616="",H616="PK"),"Catch All",LOOKUP(E616,'#2a_#2b_DROP_TABLE'!D:D,'#2a_#2b_DROP_TABLE'!A:A))</f>
        <v>hummingbird</v>
      </c>
      <c r="C616" s="40" t="s">
        <v>1541</v>
      </c>
      <c r="D616" s="63" t="s">
        <v>136</v>
      </c>
      <c r="E616" s="43" t="s">
        <v>831</v>
      </c>
      <c r="F616" s="43" t="s">
        <v>903</v>
      </c>
      <c r="G616" s="43"/>
      <c r="H616" s="42" t="str">
        <f>IF(D616="",IF(F616="","","PK"),LOOKUP(D616,DataTypes!A:A,DataTypes!B:B))</f>
        <v>SMALLINT UNSIGNED</v>
      </c>
      <c r="I616" s="43" t="s">
        <v>35</v>
      </c>
      <c r="J616" s="43"/>
      <c r="K616" s="43" t="s">
        <v>904</v>
      </c>
      <c r="L616" s="43" t="s">
        <v>905</v>
      </c>
      <c r="M616" s="44" t="str">
        <f>IF(C616="NOSQL","",LOOKUP(E616,'#2a_#2b_DROP_TABLE'!D:D,'#2a_#2b_DROP_TABLE'!G:G)&amp;IF(H616="PK","PK",IF(F616="","CREATE","")))</f>
        <v>Audited</v>
      </c>
      <c r="N616" s="45" t="str">
        <f t="shared" si="29"/>
        <v xml:space="preserve">       `net_promoter_score` SMALLINT UNSIGNED NULL COMMENT 'Net promoter score for the enterprise on the job given by candidate upon completion [0 to 10]',</v>
      </c>
      <c r="O616" s="45" t="str">
        <f t="shared" si="30"/>
        <v xml:space="preserve">       `net_promoter_score` SMALLINT UNSIGNED NULL COMMENT 'Net promoter score for the enterprise on the job given by candidate upon completion [0 to 10]',</v>
      </c>
      <c r="P616" s="45" t="str">
        <f t="shared" si="31"/>
        <v>ALTER TABLE candidate_pool_aud MODIFY COLUMN net_promoter_score SMALLINT UNSIGNED;</v>
      </c>
    </row>
    <row r="617" spans="1:16" ht="16">
      <c r="A617" s="40"/>
      <c r="B617" s="66" t="str">
        <f>IF(OR(H617="",H617="PK"),"Catch All",LOOKUP(E617,'#2a_#2b_DROP_TABLE'!D:D,'#2a_#2b_DROP_TABLE'!A:A))</f>
        <v>hummingbird</v>
      </c>
      <c r="C617" s="40" t="s">
        <v>1541</v>
      </c>
      <c r="D617" s="40" t="s">
        <v>33</v>
      </c>
      <c r="E617" s="43" t="s">
        <v>831</v>
      </c>
      <c r="F617" s="43" t="s">
        <v>906</v>
      </c>
      <c r="G617" s="43"/>
      <c r="H617" s="42" t="str">
        <f>IF(D617="",IF(F617="","","PK"),LOOKUP(D617,DataTypes!A:A,DataTypes!B:B))</f>
        <v>VARCHAR(256)</v>
      </c>
      <c r="I617" s="43" t="s">
        <v>35</v>
      </c>
      <c r="J617" s="43"/>
      <c r="K617" s="43" t="s">
        <v>907</v>
      </c>
      <c r="L617" s="43"/>
      <c r="M617" s="44" t="str">
        <f>IF(C617="NOSQL","",LOOKUP(E617,'#2a_#2b_DROP_TABLE'!D:D,'#2a_#2b_DROP_TABLE'!G:G)&amp;IF(H617="PK","PK",IF(F617="","CREATE","")))</f>
        <v>Audited</v>
      </c>
      <c r="N617" s="45" t="str">
        <f t="shared" si="29"/>
        <v xml:space="preserve">       `remarks_on_nps_by_enterprise` VARCHAR(256) NULL COMMENT 'Remarks given by enterprise on the nps',</v>
      </c>
      <c r="O617" s="45" t="str">
        <f t="shared" si="30"/>
        <v xml:space="preserve">       `remarks_on_nps_by_enterprise` VARCHAR(256) NULL COMMENT 'Remarks given by enterprise on the nps',</v>
      </c>
      <c r="P617" s="45" t="str">
        <f t="shared" si="31"/>
        <v>ALTER TABLE candidate_pool_aud MODIFY COLUMN remarks_on_nps_by_enterprise VARCHAR(256);</v>
      </c>
    </row>
    <row r="618" spans="1:16" ht="16">
      <c r="A618" s="40"/>
      <c r="B618" s="66" t="str">
        <f>IF(OR(H618="",H618="PK"),"Catch All",LOOKUP(E618,'#2a_#2b_DROP_TABLE'!D:D,'#2a_#2b_DROP_TABLE'!A:A))</f>
        <v>hummingbird</v>
      </c>
      <c r="C618" s="40" t="s">
        <v>1541</v>
      </c>
      <c r="D618" s="40" t="s">
        <v>40</v>
      </c>
      <c r="E618" s="43" t="s">
        <v>831</v>
      </c>
      <c r="F618" s="43" t="s">
        <v>908</v>
      </c>
      <c r="G618" s="43"/>
      <c r="H618" s="42" t="str">
        <f>IF(D618="",IF(F618="","","PK"),LOOKUP(D618,DataTypes!A:A,DataTypes!B:B))</f>
        <v>TIMESTAMP</v>
      </c>
      <c r="I618" s="43" t="s">
        <v>35</v>
      </c>
      <c r="J618" s="43"/>
      <c r="K618" s="43" t="s">
        <v>909</v>
      </c>
      <c r="L618" s="43"/>
      <c r="M618" s="44" t="str">
        <f>IF(C618="NOSQL","",LOOKUP(E618,'#2a_#2b_DROP_TABLE'!D:D,'#2a_#2b_DROP_TABLE'!G:G)&amp;IF(H618="PK","PK",IF(F618="","CREATE","")))</f>
        <v>Audited</v>
      </c>
      <c r="N618" s="45" t="str">
        <f t="shared" si="29"/>
        <v xml:space="preserve">       `when_remarks_on_nps_by_enterprise` TIMESTAMP NULL COMMENT 'Timestamp of remarks given by enterprise on the nps',</v>
      </c>
      <c r="O618" s="45" t="str">
        <f t="shared" si="30"/>
        <v xml:space="preserve">       `when_remarks_on_nps_by_enterprise` TIMESTAMP NULL COMMENT 'Timestamp of remarks given by enterprise on the nps',</v>
      </c>
      <c r="P618" s="45" t="str">
        <f t="shared" si="31"/>
        <v>ALTER TABLE candidate_pool_aud MODIFY COLUMN when_remarks_on_nps_by_enterprise TIMESTAMP;</v>
      </c>
    </row>
    <row r="619" spans="1:16" ht="16">
      <c r="A619" s="40"/>
      <c r="B619" s="66" t="str">
        <f>IF(OR(H619="",H619="PK"),"Catch All",LOOKUP(E619,'#2a_#2b_DROP_TABLE'!D:D,'#2a_#2b_DROP_TABLE'!A:A))</f>
        <v>hummingbird</v>
      </c>
      <c r="C619" s="40" t="s">
        <v>1541</v>
      </c>
      <c r="D619" s="40" t="s">
        <v>40</v>
      </c>
      <c r="E619" s="43" t="s">
        <v>831</v>
      </c>
      <c r="F619" s="43" t="s">
        <v>910</v>
      </c>
      <c r="G619" s="43"/>
      <c r="H619" s="42" t="str">
        <f>IF(D619="",IF(F619="","","PK"),LOOKUP(D619,DataTypes!A:A,DataTypes!B:B))</f>
        <v>TIMESTAMP</v>
      </c>
      <c r="I619" s="43" t="s">
        <v>35</v>
      </c>
      <c r="J619" s="43"/>
      <c r="K619" s="43" t="s">
        <v>911</v>
      </c>
      <c r="L619" s="43"/>
      <c r="M619" s="44" t="str">
        <f>IF(C619="NOSQL","",LOOKUP(E619,'#2a_#2b_DROP_TABLE'!D:D,'#2a_#2b_DROP_TABLE'!G:G)&amp;IF(H619="PK","PK",IF(F619="","CREATE","")))</f>
        <v>Audited</v>
      </c>
      <c r="N619" s="45" t="str">
        <f t="shared" si="29"/>
        <v xml:space="preserve">       `profile_viewed_by_enterprise_timestamp` TIMESTAMP NULL COMMENT 'When enterprise viewed candidate profile',</v>
      </c>
      <c r="O619" s="45" t="str">
        <f t="shared" si="30"/>
        <v xml:space="preserve">       `profile_viewed_by_enterprise_timestamp` TIMESTAMP NULL COMMENT 'When enterprise viewed candidate profile',</v>
      </c>
      <c r="P619" s="45" t="str">
        <f t="shared" si="31"/>
        <v>ALTER TABLE candidate_pool_aud MODIFY COLUMN profile_viewed_by_enterprise_timestamp TIMESTAMP;</v>
      </c>
    </row>
    <row r="620" spans="1:16" ht="16">
      <c r="A620" s="40"/>
      <c r="B620" s="66" t="str">
        <f>IF(OR(H620="",H620="PK"),"Catch All",LOOKUP(E620,'#2a_#2b_DROP_TABLE'!D:D,'#2a_#2b_DROP_TABLE'!A:A))</f>
        <v>hummingbird</v>
      </c>
      <c r="C620" s="40" t="s">
        <v>1541</v>
      </c>
      <c r="D620" s="40" t="s">
        <v>40</v>
      </c>
      <c r="E620" s="43" t="s">
        <v>831</v>
      </c>
      <c r="F620" s="43" t="s">
        <v>912</v>
      </c>
      <c r="G620" s="43"/>
      <c r="H620" s="42" t="str">
        <f>IF(D620="",IF(F620="","","PK"),LOOKUP(D620,DataTypes!A:A,DataTypes!B:B))</f>
        <v>TIMESTAMP</v>
      </c>
      <c r="I620" s="43" t="s">
        <v>35</v>
      </c>
      <c r="J620" s="43"/>
      <c r="K620" s="43" t="s">
        <v>913</v>
      </c>
      <c r="L620" s="43"/>
      <c r="M620" s="44" t="str">
        <f>IF(C620="NOSQL","",LOOKUP(E620,'#2a_#2b_DROP_TABLE'!D:D,'#2a_#2b_DROP_TABLE'!G:G)&amp;IF(H620="PK","PK",IF(F620="","CREATE","")))</f>
        <v>Audited</v>
      </c>
      <c r="N620" s="45" t="str">
        <f t="shared" si="29"/>
        <v xml:space="preserve">       `profile_downloaded_by_enterprise_timestamp` TIMESTAMP NULL COMMENT 'When enterprise downloaded candidate profile',</v>
      </c>
      <c r="O620" s="45" t="str">
        <f t="shared" si="30"/>
        <v xml:space="preserve">       `profile_downloaded_by_enterprise_timestamp` TIMESTAMP NULL COMMENT 'When enterprise downloaded candidate profile',</v>
      </c>
      <c r="P620" s="45" t="str">
        <f t="shared" si="31"/>
        <v>ALTER TABLE candidate_pool_aud MODIFY COLUMN profile_downloaded_by_enterprise_timestamp TIMESTAMP;</v>
      </c>
    </row>
    <row r="621" spans="1:16" ht="16">
      <c r="A621" s="40"/>
      <c r="B621" s="66" t="str">
        <f>IF(OR(H621="",H621="PK"),"Catch All",LOOKUP(E621,'#2a_#2b_DROP_TABLE'!D:D,'#2a_#2b_DROP_TABLE'!A:A))</f>
        <v>hummingbird</v>
      </c>
      <c r="C621" s="40" t="s">
        <v>1541</v>
      </c>
      <c r="D621" s="40" t="s">
        <v>40</v>
      </c>
      <c r="E621" s="43" t="s">
        <v>831</v>
      </c>
      <c r="F621" s="43" t="s">
        <v>914</v>
      </c>
      <c r="G621" s="43"/>
      <c r="H621" s="42" t="str">
        <f>IF(D621="",IF(F621="","","PK"),LOOKUP(D621,DataTypes!A:A,DataTypes!B:B))</f>
        <v>TIMESTAMP</v>
      </c>
      <c r="I621" s="43" t="s">
        <v>35</v>
      </c>
      <c r="J621" s="43"/>
      <c r="K621" s="43" t="s">
        <v>915</v>
      </c>
      <c r="L621" s="43"/>
      <c r="M621" s="44" t="str">
        <f>IF(C621="NOSQL","",LOOKUP(E621,'#2a_#2b_DROP_TABLE'!D:D,'#2a_#2b_DROP_TABLE'!G:G)&amp;IF(H621="PK","PK",IF(F621="","CREATE","")))</f>
        <v>Audited</v>
      </c>
      <c r="N621" s="45" t="str">
        <f t="shared" si="29"/>
        <v xml:space="preserve">       `profile_searched_by_enterprise_timestamp` TIMESTAMP NULL COMMENT 'When enterprise searched candidate profile',</v>
      </c>
      <c r="O621" s="45" t="str">
        <f t="shared" si="30"/>
        <v xml:space="preserve">       `profile_searched_by_enterprise_timestamp` TIMESTAMP NULL COMMENT 'When enterprise searched candidate profile',</v>
      </c>
      <c r="P621" s="45" t="str">
        <f t="shared" si="31"/>
        <v>ALTER TABLE candidate_pool_aud MODIFY COLUMN profile_searched_by_enterprise_timestamp TIMESTAMP;</v>
      </c>
    </row>
    <row r="622" spans="1:16" ht="16">
      <c r="A622" s="40"/>
      <c r="B622" s="66" t="str">
        <f>IF(OR(H622="",H622="PK"),"Catch All",LOOKUP(E622,'#2a_#2b_DROP_TABLE'!D:D,'#2a_#2b_DROP_TABLE'!A:A))</f>
        <v>hummingbird</v>
      </c>
      <c r="C622" s="40" t="s">
        <v>1541</v>
      </c>
      <c r="D622" s="40" t="s">
        <v>40</v>
      </c>
      <c r="E622" s="43" t="s">
        <v>831</v>
      </c>
      <c r="F622" s="43" t="s">
        <v>916</v>
      </c>
      <c r="G622" s="43"/>
      <c r="H622" s="42" t="str">
        <f>IF(D622="",IF(F622="","","PK"),LOOKUP(D622,DataTypes!A:A,DataTypes!B:B))</f>
        <v>TIMESTAMP</v>
      </c>
      <c r="I622" s="43" t="s">
        <v>35</v>
      </c>
      <c r="J622" s="43"/>
      <c r="K622" s="43" t="s">
        <v>917</v>
      </c>
      <c r="L622" s="43"/>
      <c r="M622" s="44" t="str">
        <f>IF(C622="NOSQL","",LOOKUP(E622,'#2a_#2b_DROP_TABLE'!D:D,'#2a_#2b_DROP_TABLE'!G:G)&amp;IF(H622="PK","PK",IF(F622="","CREATE","")))</f>
        <v>Audited</v>
      </c>
      <c r="N622" s="45" t="str">
        <f t="shared" si="29"/>
        <v xml:space="preserve">       `resume_downloaded_by_enterprise_timestamp` TIMESTAMP NULL COMMENT 'When enterprise downloaded candidate resume',</v>
      </c>
      <c r="O622" s="45" t="str">
        <f t="shared" si="30"/>
        <v xml:space="preserve">       `resume_downloaded_by_enterprise_timestamp` TIMESTAMP NULL COMMENT 'When enterprise downloaded candidate resume',</v>
      </c>
      <c r="P622" s="45" t="str">
        <f t="shared" si="31"/>
        <v>ALTER TABLE candidate_pool_aud MODIFY COLUMN resume_downloaded_by_enterprise_timestamp TIMESTAMP;</v>
      </c>
    </row>
    <row r="623" spans="1:16" ht="16">
      <c r="A623" s="40"/>
      <c r="B623" s="66" t="str">
        <f>IF(OR(H623="",H623="PK"),"Catch All",LOOKUP(E623,'#2a_#2b_DROP_TABLE'!D:D,'#2a_#2b_DROP_TABLE'!A:A))</f>
        <v>hummingbird</v>
      </c>
      <c r="C623" s="40" t="s">
        <v>1541</v>
      </c>
      <c r="D623" s="40" t="s">
        <v>40</v>
      </c>
      <c r="E623" s="43" t="s">
        <v>831</v>
      </c>
      <c r="F623" s="43" t="s">
        <v>918</v>
      </c>
      <c r="G623" s="43"/>
      <c r="H623" s="42" t="str">
        <f>IF(D623="",IF(F623="","","PK"),LOOKUP(D623,DataTypes!A:A,DataTypes!B:B))</f>
        <v>TIMESTAMP</v>
      </c>
      <c r="I623" s="43" t="s">
        <v>35</v>
      </c>
      <c r="J623" s="43"/>
      <c r="K623" s="43" t="s">
        <v>919</v>
      </c>
      <c r="L623" s="43"/>
      <c r="M623" s="44" t="str">
        <f>IF(C623="NOSQL","",LOOKUP(E623,'#2a_#2b_DROP_TABLE'!D:D,'#2a_#2b_DROP_TABLE'!G:G)&amp;IF(H623="PK","PK",IF(F623="","CREATE","")))</f>
        <v>Audited</v>
      </c>
      <c r="N623" s="45" t="str">
        <f t="shared" si="29"/>
        <v xml:space="preserve">       `application_viewed_by_enterprise_timestamp` TIMESTAMP NULL COMMENT 'When enterprise viewed candidate job application',</v>
      </c>
      <c r="O623" s="45" t="str">
        <f t="shared" si="30"/>
        <v xml:space="preserve">       `application_viewed_by_enterprise_timestamp` TIMESTAMP NULL COMMENT 'When enterprise viewed candidate job application',</v>
      </c>
      <c r="P623" s="45" t="str">
        <f t="shared" si="31"/>
        <v>ALTER TABLE candidate_pool_aud MODIFY COLUMN application_viewed_by_enterprise_timestamp TIMESTAMP;</v>
      </c>
    </row>
    <row r="624" spans="1:16" ht="16">
      <c r="A624" s="40"/>
      <c r="B624" s="66" t="str">
        <f>IF(OR(H624="",H624="PK"),"Catch All",LOOKUP(E624,'#2a_#2b_DROP_TABLE'!D:D,'#2a_#2b_DROP_TABLE'!A:A))</f>
        <v>hummingbird</v>
      </c>
      <c r="C624" s="40" t="s">
        <v>1541</v>
      </c>
      <c r="D624" s="40" t="s">
        <v>40</v>
      </c>
      <c r="E624" s="43" t="s">
        <v>831</v>
      </c>
      <c r="F624" s="43" t="s">
        <v>920</v>
      </c>
      <c r="G624" s="43"/>
      <c r="H624" s="42" t="str">
        <f>IF(D624="",IF(F624="","","PK"),LOOKUP(D624,DataTypes!A:A,DataTypes!B:B))</f>
        <v>TIMESTAMP</v>
      </c>
      <c r="I624" s="43" t="s">
        <v>35</v>
      </c>
      <c r="J624" s="43"/>
      <c r="K624" s="43" t="s">
        <v>921</v>
      </c>
      <c r="L624" s="43"/>
      <c r="M624" s="44" t="str">
        <f>IF(C624="NOSQL","",LOOKUP(E624,'#2a_#2b_DROP_TABLE'!D:D,'#2a_#2b_DROP_TABLE'!G:G)&amp;IF(H624="PK","PK",IF(F624="","CREATE","")))</f>
        <v>Audited</v>
      </c>
      <c r="N624" s="45" t="str">
        <f t="shared" si="29"/>
        <v xml:space="preserve">       `job_viewed_by_candidate_timestamp` TIMESTAMP NULL COMMENT 'When candidate viewed the job',</v>
      </c>
      <c r="O624" s="45" t="str">
        <f t="shared" si="30"/>
        <v xml:space="preserve">       `job_viewed_by_candidate_timestamp` TIMESTAMP NULL COMMENT 'When candidate viewed the job',</v>
      </c>
      <c r="P624" s="45" t="str">
        <f t="shared" si="31"/>
        <v>ALTER TABLE candidate_pool_aud MODIFY COLUMN job_viewed_by_candidate_timestamp TIMESTAMP;</v>
      </c>
    </row>
    <row r="625" spans="1:16" ht="16">
      <c r="A625" s="40"/>
      <c r="B625" s="66" t="str">
        <f>IF(OR(H625="",H625="PK"),"Catch All",LOOKUP(E625,'#2a_#2b_DROP_TABLE'!D:D,'#2a_#2b_DROP_TABLE'!A:A))</f>
        <v>hummingbird</v>
      </c>
      <c r="C625" s="40" t="s">
        <v>1541</v>
      </c>
      <c r="D625" s="40" t="s">
        <v>40</v>
      </c>
      <c r="E625" s="43" t="s">
        <v>831</v>
      </c>
      <c r="F625" s="43" t="s">
        <v>922</v>
      </c>
      <c r="G625" s="43"/>
      <c r="H625" s="42" t="str">
        <f>IF(D625="",IF(F625="","","PK"),LOOKUP(D625,DataTypes!A:A,DataTypes!B:B))</f>
        <v>TIMESTAMP</v>
      </c>
      <c r="I625" s="43" t="s">
        <v>35</v>
      </c>
      <c r="J625" s="43"/>
      <c r="K625" s="43" t="s">
        <v>923</v>
      </c>
      <c r="L625" s="43"/>
      <c r="M625" s="44" t="str">
        <f>IF(C625="NOSQL","",LOOKUP(E625,'#2a_#2b_DROP_TABLE'!D:D,'#2a_#2b_DROP_TABLE'!G:G)&amp;IF(H625="PK","PK",IF(F625="","CREATE","")))</f>
        <v>Audited</v>
      </c>
      <c r="N625" s="45" t="str">
        <f t="shared" si="29"/>
        <v xml:space="preserve">       `job_hidden_by_candidate_timestamp` TIMESTAMP NULL COMMENT 'When candidate hid the job',</v>
      </c>
      <c r="O625" s="45" t="str">
        <f t="shared" si="30"/>
        <v xml:space="preserve">       `job_hidden_by_candidate_timestamp` TIMESTAMP NULL COMMENT 'When candidate hid the job',</v>
      </c>
      <c r="P625" s="45" t="str">
        <f t="shared" si="31"/>
        <v>ALTER TABLE candidate_pool_aud MODIFY COLUMN job_hidden_by_candidate_timestamp TIMESTAMP;</v>
      </c>
    </row>
    <row r="626" spans="1:16" ht="16">
      <c r="A626" s="40"/>
      <c r="B626" s="66" t="str">
        <f>IF(OR(H626="",H626="PK"),"Catch All",LOOKUP(E626,'#2a_#2b_DROP_TABLE'!D:D,'#2a_#2b_DROP_TABLE'!A:A))</f>
        <v>hummingbird</v>
      </c>
      <c r="C626" s="40" t="s">
        <v>1541</v>
      </c>
      <c r="D626" s="40" t="s">
        <v>40</v>
      </c>
      <c r="E626" s="43" t="s">
        <v>831</v>
      </c>
      <c r="F626" s="43" t="s">
        <v>924</v>
      </c>
      <c r="G626" s="43"/>
      <c r="H626" s="42" t="str">
        <f>IF(D626="",IF(F626="","","PK"),LOOKUP(D626,DataTypes!A:A,DataTypes!B:B))</f>
        <v>TIMESTAMP</v>
      </c>
      <c r="I626" s="43" t="s">
        <v>35</v>
      </c>
      <c r="J626" s="43"/>
      <c r="K626" s="43" t="s">
        <v>925</v>
      </c>
      <c r="L626" s="43"/>
      <c r="M626" s="44" t="str">
        <f>IF(C626="NOSQL","",LOOKUP(E626,'#2a_#2b_DROP_TABLE'!D:D,'#2a_#2b_DROP_TABLE'!G:G)&amp;IF(H626="PK","PK",IF(F626="","CREATE","")))</f>
        <v>Audited</v>
      </c>
      <c r="N626" s="45" t="str">
        <f t="shared" si="29"/>
        <v xml:space="preserve">       `profile_shortlisted_by_enterprise_timestamp` TIMESTAMP NULL COMMENT 'When enterprise shortlisted the candidate profile',</v>
      </c>
      <c r="O626" s="45" t="str">
        <f t="shared" si="30"/>
        <v xml:space="preserve">       `profile_shortlisted_by_enterprise_timestamp` TIMESTAMP NULL COMMENT 'When enterprise shortlisted the candidate profile',</v>
      </c>
      <c r="P626" s="45" t="str">
        <f t="shared" si="31"/>
        <v>ALTER TABLE candidate_pool_aud MODIFY COLUMN profile_shortlisted_by_enterprise_timestamp TIMESTAMP;</v>
      </c>
    </row>
    <row r="627" spans="1:16" ht="16">
      <c r="A627" s="40"/>
      <c r="B627" s="66" t="str">
        <f>IF(OR(H627="",H627="PK"),"Catch All",LOOKUP(E627,'#2a_#2b_DROP_TABLE'!D:D,'#2a_#2b_DROP_TABLE'!A:A))</f>
        <v>hummingbird</v>
      </c>
      <c r="C627" s="40" t="s">
        <v>1541</v>
      </c>
      <c r="D627" s="40" t="s">
        <v>40</v>
      </c>
      <c r="E627" s="43" t="s">
        <v>831</v>
      </c>
      <c r="F627" s="43" t="s">
        <v>926</v>
      </c>
      <c r="G627" s="43"/>
      <c r="H627" s="42" t="str">
        <f>IF(D627="",IF(F627="","","PK"),LOOKUP(D627,DataTypes!A:A,DataTypes!B:B))</f>
        <v>TIMESTAMP</v>
      </c>
      <c r="I627" s="43" t="s">
        <v>35</v>
      </c>
      <c r="J627" s="43"/>
      <c r="K627" s="43" t="s">
        <v>927</v>
      </c>
      <c r="L627" s="43"/>
      <c r="M627" s="44" t="str">
        <f>IF(C627="NOSQL","",LOOKUP(E627,'#2a_#2b_DROP_TABLE'!D:D,'#2a_#2b_DROP_TABLE'!G:G)&amp;IF(H627="PK","PK",IF(F627="","CREATE","")))</f>
        <v>Audited</v>
      </c>
      <c r="N627" s="45" t="str">
        <f t="shared" si="29"/>
        <v xml:space="preserve">       `profile_hidden_by_enterprise_timestamp` TIMESTAMP NULL COMMENT 'When enterprise hid the candidate profile',</v>
      </c>
      <c r="O627" s="45" t="str">
        <f t="shared" si="30"/>
        <v xml:space="preserve">       `profile_hidden_by_enterprise_timestamp` TIMESTAMP NULL COMMENT 'When enterprise hid the candidate profile',</v>
      </c>
      <c r="P627" s="45" t="str">
        <f t="shared" si="31"/>
        <v>ALTER TABLE candidate_pool_aud MODIFY COLUMN profile_hidden_by_enterprise_timestamp TIMESTAMP;</v>
      </c>
    </row>
    <row r="628" spans="1:16" ht="16">
      <c r="A628" s="40"/>
      <c r="B628" s="66" t="str">
        <f>IF(OR(H628="",H628="PK"),"Catch All",LOOKUP(E628,'#2a_#2b_DROP_TABLE'!D:D,'#2a_#2b_DROP_TABLE'!A:A))</f>
        <v>hummingbird</v>
      </c>
      <c r="C628" s="40" t="s">
        <v>1541</v>
      </c>
      <c r="D628" s="40" t="s">
        <v>40</v>
      </c>
      <c r="E628" s="43" t="s">
        <v>831</v>
      </c>
      <c r="F628" s="43" t="s">
        <v>928</v>
      </c>
      <c r="G628" s="43"/>
      <c r="H628" s="42" t="str">
        <f>IF(D628="",IF(F628="","","PK"),LOOKUP(D628,DataTypes!A:A,DataTypes!B:B))</f>
        <v>TIMESTAMP</v>
      </c>
      <c r="I628" s="43" t="s">
        <v>35</v>
      </c>
      <c r="J628" s="43"/>
      <c r="K628" s="43" t="s">
        <v>929</v>
      </c>
      <c r="L628" s="43"/>
      <c r="M628" s="44" t="str">
        <f>IF(C628="NOSQL","",LOOKUP(E628,'#2a_#2b_DROP_TABLE'!D:D,'#2a_#2b_DROP_TABLE'!G:G)&amp;IF(H628="PK","PK",IF(F628="","CREATE","")))</f>
        <v>Audited</v>
      </c>
      <c r="N628" s="45" t="str">
        <f t="shared" si="29"/>
        <v xml:space="preserve">       `cross_border_consented_timestamp` TIMESTAMP NULL COMMENT 'Date and time that the cross border candidate consented to share personal data to enterprise',</v>
      </c>
      <c r="O628" s="45" t="str">
        <f t="shared" si="30"/>
        <v xml:space="preserve">       `cross_border_consented_timestamp` TIMESTAMP NULL COMMENT 'Date and time that the cross border candidate consented to share personal data to enterprise',</v>
      </c>
      <c r="P628" s="45" t="str">
        <f t="shared" si="31"/>
        <v>ALTER TABLE candidate_pool_aud MODIFY COLUMN cross_border_consented_timestamp TIMESTAMP;</v>
      </c>
    </row>
    <row r="629" spans="1:16" ht="16">
      <c r="A629" s="40"/>
      <c r="B629" s="66" t="str">
        <f>IF(OR(H629="",H629="PK"),"Catch All",LOOKUP(E629,'#2a_#2b_DROP_TABLE'!D:D,'#2a_#2b_DROP_TABLE'!A:A))</f>
        <v>hummingbird</v>
      </c>
      <c r="C629" s="40" t="s">
        <v>1541</v>
      </c>
      <c r="D629" s="40" t="s">
        <v>19</v>
      </c>
      <c r="E629" s="43" t="s">
        <v>831</v>
      </c>
      <c r="F629" s="43" t="s">
        <v>930</v>
      </c>
      <c r="G629" s="43"/>
      <c r="H629" s="42" t="str">
        <f>IF(D629="",IF(F629="","","PK"),LOOKUP(D629,DataTypes!A:A,DataTypes!B:B))</f>
        <v>VARCHAR(128)</v>
      </c>
      <c r="I629" s="43" t="s">
        <v>35</v>
      </c>
      <c r="J629" s="43"/>
      <c r="K629" s="43" t="s">
        <v>931</v>
      </c>
      <c r="L629" s="43"/>
      <c r="M629" s="44" t="str">
        <f>IF(C629="NOSQL","",LOOKUP(E629,'#2a_#2b_DROP_TABLE'!D:D,'#2a_#2b_DROP_TABLE'!G:G)&amp;IF(H629="PK","PK",IF(F629="","CREATE","")))</f>
        <v>Audited</v>
      </c>
      <c r="N629" s="45" t="str">
        <f t="shared" si="29"/>
        <v xml:space="preserve">       `cross_border_consented_ip_address` VARCHAR(128) NULL COMMENT 'IP address from where candidate accepted to share personal data',</v>
      </c>
      <c r="O629" s="45" t="str">
        <f t="shared" si="30"/>
        <v xml:space="preserve">       `cross_border_consented_ip_address` VARCHAR(128) NULL COMMENT 'IP address from where candidate accepted to share personal data',</v>
      </c>
      <c r="P629" s="45" t="str">
        <f t="shared" si="31"/>
        <v>ALTER TABLE candidate_pool_aud MODIFY COLUMN cross_border_consented_ip_address VARCHAR(128);</v>
      </c>
    </row>
    <row r="630" spans="1:16" ht="16">
      <c r="A630" s="40"/>
      <c r="B630" s="66" t="str">
        <f>IF(OR(H630="",H630="PK"),"Catch All",LOOKUP(E630,'#2a_#2b_DROP_TABLE'!D:D,'#2a_#2b_DROP_TABLE'!A:A))</f>
        <v>hummingbird</v>
      </c>
      <c r="C630" s="40" t="s">
        <v>1541</v>
      </c>
      <c r="D630" s="40" t="s">
        <v>295</v>
      </c>
      <c r="E630" s="43" t="s">
        <v>831</v>
      </c>
      <c r="F630" s="43" t="s">
        <v>932</v>
      </c>
      <c r="G630" s="43"/>
      <c r="H630" s="42" t="str">
        <f>IF(D630="",IF(F630="","","PK"),LOOKUP(D630,DataTypes!A:A,DataTypes!B:B))</f>
        <v>VARCHAR(64)</v>
      </c>
      <c r="I630" s="43" t="s">
        <v>35</v>
      </c>
      <c r="J630" s="43"/>
      <c r="K630" s="43" t="s">
        <v>933</v>
      </c>
      <c r="L630" s="43"/>
      <c r="M630" s="44" t="str">
        <f>IF(C630="NOSQL","",LOOKUP(E630,'#2a_#2b_DROP_TABLE'!D:D,'#2a_#2b_DROP_TABLE'!G:G)&amp;IF(H630="PK","PK",IF(F630="","CREATE","")))</f>
        <v>Audited</v>
      </c>
      <c r="N630" s="45" t="str">
        <f t="shared" si="29"/>
        <v xml:space="preserve">       `referrer_id` VARCHAR(64) NULL COMMENT 'ID of the candidate who referred to this job',</v>
      </c>
      <c r="O630" s="45" t="str">
        <f t="shared" si="30"/>
        <v xml:space="preserve">       `referrer_id` VARCHAR(64) NULL COMMENT 'ID of the candidate who referred to this job',</v>
      </c>
      <c r="P630" s="45" t="str">
        <f t="shared" si="31"/>
        <v>ALTER TABLE candidate_pool_aud MODIFY COLUMN referrer_id VARCHAR(64);</v>
      </c>
    </row>
    <row r="631" spans="1:16" ht="16">
      <c r="A631" s="40" t="s">
        <v>1562</v>
      </c>
      <c r="B631" s="66" t="str">
        <f>IF(OR(H631="",H631="PK"),"Catch All",LOOKUP(E631,'#2a_#2b_DROP_TABLE'!D:D,'#2a_#2b_DROP_TABLE'!A:A))</f>
        <v>hummingbird</v>
      </c>
      <c r="C631" s="40" t="s">
        <v>1541</v>
      </c>
      <c r="D631" s="40" t="s">
        <v>63</v>
      </c>
      <c r="E631" s="43" t="s">
        <v>831</v>
      </c>
      <c r="F631" s="43" t="s">
        <v>1617</v>
      </c>
      <c r="G631" s="43"/>
      <c r="H631" s="42" t="str">
        <f>IF(D631="",IF(F631="","","PK"),LOOKUP(D631,DataTypes!A:A,DataTypes!B:B))</f>
        <v>VARCHAR(256)</v>
      </c>
      <c r="I631" s="43" t="s">
        <v>35</v>
      </c>
      <c r="J631" s="43"/>
      <c r="K631" s="43" t="s">
        <v>1618</v>
      </c>
      <c r="L631" s="43"/>
      <c r="M631" s="44" t="str">
        <f>IF(C631="NOSQL","",LOOKUP(E631,'#2a_#2b_DROP_TABLE'!D:D,'#2a_#2b_DROP_TABLE'!G:G)&amp;IF(H631="PK","PK",IF(F631="","CREATE","")))</f>
        <v>Audited</v>
      </c>
      <c r="N631" s="45" t="str">
        <f t="shared" si="29"/>
        <v xml:space="preserve">       `submission_packet_url` VARCHAR(256) NULL COMMENT 'URL of the submission packet',</v>
      </c>
      <c r="O631" s="45" t="str">
        <f t="shared" si="30"/>
        <v xml:space="preserve">       `submission_packet_url` VARCHAR(256) NULL COMMENT 'URL of the submission packet',</v>
      </c>
      <c r="P631" s="45" t="str">
        <f t="shared" si="31"/>
        <v>ALTER TABLE candidate_pool_aud MODIFY COLUMN submission_packet_url VARCHAR(256);</v>
      </c>
    </row>
    <row r="632" spans="1:16" ht="16">
      <c r="A632" s="40"/>
      <c r="B632" s="66" t="str">
        <f>IF(OR(H632="",H632="PK"),"Catch All",LOOKUP(E632,'#2a_#2b_DROP_TABLE'!D:D,'#2a_#2b_DROP_TABLE'!A:A))</f>
        <v>hummingbird</v>
      </c>
      <c r="C632" s="40" t="s">
        <v>1541</v>
      </c>
      <c r="D632" s="40" t="s">
        <v>295</v>
      </c>
      <c r="E632" s="43" t="s">
        <v>831</v>
      </c>
      <c r="F632" s="43" t="s">
        <v>80</v>
      </c>
      <c r="G632" s="43"/>
      <c r="H632" s="42" t="str">
        <f>IF(D632="",IF(F632="","","PK"),LOOKUP(D632,DataTypes!A:A,DataTypes!B:B))</f>
        <v>VARCHAR(64)</v>
      </c>
      <c r="I632" s="43" t="s">
        <v>17</v>
      </c>
      <c r="J632" s="43"/>
      <c r="K632" s="43" t="s">
        <v>81</v>
      </c>
      <c r="L632" s="43"/>
      <c r="M632" s="44" t="str">
        <f>IF(C632="NOSQL","",LOOKUP(E632,'#2a_#2b_DROP_TABLE'!D:D,'#2a_#2b_DROP_TABLE'!G:G)&amp;IF(H632="PK","PK",IF(F632="","CREATE","")))</f>
        <v>Audited</v>
      </c>
      <c r="N632" s="45" t="str">
        <f t="shared" si="29"/>
        <v xml:space="preserve">       `created_by` VARCHAR(64) DEFAULT NULL COMMENT 'Data created by',</v>
      </c>
      <c r="O632" s="45" t="str">
        <f t="shared" si="30"/>
        <v xml:space="preserve">       `created_by` VARCHAR(64) DEFAULT NULL COMMENT 'Data created by',</v>
      </c>
      <c r="P632" s="45" t="str">
        <f t="shared" si="31"/>
        <v>ALTER TABLE candidate_pool_aud MODIFY COLUMN created_by VARCHAR(64);</v>
      </c>
    </row>
    <row r="633" spans="1:16" ht="16">
      <c r="A633" s="40"/>
      <c r="B633" s="66" t="str">
        <f>IF(OR(H633="",H633="PK"),"Catch All",LOOKUP(E633,'#2a_#2b_DROP_TABLE'!D:D,'#2a_#2b_DROP_TABLE'!A:A))</f>
        <v>hummingbird</v>
      </c>
      <c r="C633" s="40" t="s">
        <v>1541</v>
      </c>
      <c r="D633" s="40" t="s">
        <v>40</v>
      </c>
      <c r="E633" s="43" t="s">
        <v>831</v>
      </c>
      <c r="F633" s="43" t="s">
        <v>82</v>
      </c>
      <c r="G633" s="43"/>
      <c r="H633" s="42" t="str">
        <f>IF(D633="",IF(F633="","","PK"),LOOKUP(D633,DataTypes!A:A,DataTypes!B:B))</f>
        <v>TIMESTAMP</v>
      </c>
      <c r="I633" s="43" t="s">
        <v>41</v>
      </c>
      <c r="J633" s="43"/>
      <c r="K633" s="43" t="s">
        <v>83</v>
      </c>
      <c r="L633" s="43"/>
      <c r="M633" s="44" t="str">
        <f>IF(C633="NOSQL","",LOOKUP(E633,'#2a_#2b_DROP_TABLE'!D:D,'#2a_#2b_DROP_TABLE'!G:G)&amp;IF(H633="PK","PK",IF(F633="","CREATE","")))</f>
        <v>Audited</v>
      </c>
      <c r="N633" s="45" t="str">
        <f t="shared" si="29"/>
        <v xml:space="preserve">       `created_timestamp` TIMESTAMP NULL DEFAULT NULL COMMENT 'When the data was created',</v>
      </c>
      <c r="O633" s="45" t="str">
        <f t="shared" si="30"/>
        <v xml:space="preserve">       `created_timestamp` TIMESTAMP NULL DEFAULT NULL COMMENT 'When the data was created',</v>
      </c>
      <c r="P633" s="45" t="str">
        <f t="shared" si="31"/>
        <v>ALTER TABLE candidate_pool_aud MODIFY COLUMN created_timestamp TIMESTAMP;</v>
      </c>
    </row>
    <row r="634" spans="1:16" ht="16">
      <c r="A634" s="40"/>
      <c r="B634" s="66" t="str">
        <f>IF(OR(H634="",H634="PK"),"Catch All",LOOKUP(E634,'#2a_#2b_DROP_TABLE'!D:D,'#2a_#2b_DROP_TABLE'!A:A))</f>
        <v>hummingbird</v>
      </c>
      <c r="C634" s="40" t="s">
        <v>1541</v>
      </c>
      <c r="D634" s="40" t="s">
        <v>295</v>
      </c>
      <c r="E634" s="43" t="s">
        <v>831</v>
      </c>
      <c r="F634" s="43" t="s">
        <v>84</v>
      </c>
      <c r="G634" s="43"/>
      <c r="H634" s="42" t="str">
        <f>IF(D634="",IF(F634="","","PK"),LOOKUP(D634,DataTypes!A:A,DataTypes!B:B))</f>
        <v>VARCHAR(64)</v>
      </c>
      <c r="I634" s="43" t="s">
        <v>17</v>
      </c>
      <c r="J634" s="43"/>
      <c r="K634" s="43" t="s">
        <v>85</v>
      </c>
      <c r="L634" s="43"/>
      <c r="M634" s="44" t="str">
        <f>IF(C634="NOSQL","",LOOKUP(E634,'#2a_#2b_DROP_TABLE'!D:D,'#2a_#2b_DROP_TABLE'!G:G)&amp;IF(H634="PK","PK",IF(F634="","CREATE","")))</f>
        <v>Audited</v>
      </c>
      <c r="N634" s="45" t="str">
        <f t="shared" si="29"/>
        <v xml:space="preserve">       `last_updated_by` VARCHAR(64) DEFAULT NULL COMMENT 'Data last updated by',</v>
      </c>
      <c r="O634" s="45" t="str">
        <f t="shared" si="30"/>
        <v xml:space="preserve">       `last_updated_by` VARCHAR(64) DEFAULT NULL COMMENT 'Data last updated by',</v>
      </c>
      <c r="P634" s="45" t="str">
        <f t="shared" si="31"/>
        <v>ALTER TABLE candidate_pool_aud MODIFY COLUMN last_updated_by VARCHAR(64);</v>
      </c>
    </row>
    <row r="635" spans="1:16" ht="16">
      <c r="A635" s="40"/>
      <c r="B635" s="66" t="str">
        <f>IF(OR(H635="",H635="PK"),"Catch All",LOOKUP(E635,'#2a_#2b_DROP_TABLE'!D:D,'#2a_#2b_DROP_TABLE'!A:A))</f>
        <v>hummingbird</v>
      </c>
      <c r="C635" s="40" t="s">
        <v>1541</v>
      </c>
      <c r="D635" s="40" t="s">
        <v>40</v>
      </c>
      <c r="E635" s="43" t="s">
        <v>831</v>
      </c>
      <c r="F635" s="43" t="s">
        <v>86</v>
      </c>
      <c r="G635" s="43"/>
      <c r="H635" s="42" t="str">
        <f>IF(D635="",IF(F635="","","PK"),LOOKUP(D635,DataTypes!A:A,DataTypes!B:B))</f>
        <v>TIMESTAMP</v>
      </c>
      <c r="I635" s="43" t="s">
        <v>41</v>
      </c>
      <c r="J635" s="43"/>
      <c r="K635" s="43" t="s">
        <v>87</v>
      </c>
      <c r="L635" s="43"/>
      <c r="M635" s="44" t="str">
        <f>IF(C635="NOSQL","",LOOKUP(E635,'#2a_#2b_DROP_TABLE'!D:D,'#2a_#2b_DROP_TABLE'!G:G)&amp;IF(H635="PK","PK",IF(F635="","CREATE","")))</f>
        <v>Audited</v>
      </c>
      <c r="N635" s="45" t="str">
        <f t="shared" si="29"/>
        <v xml:space="preserve">       `last_updated_timestamp` TIMESTAMP NULL DEFAULT NULL COMMENT 'When the data was last updated',</v>
      </c>
      <c r="O635" s="45" t="str">
        <f t="shared" si="30"/>
        <v xml:space="preserve">       `last_updated_timestamp` TIMESTAMP NULL DEFAULT NULL COMMENT 'When the data was last updated',</v>
      </c>
      <c r="P635" s="45" t="str">
        <f t="shared" si="31"/>
        <v>ALTER TABLE candidate_pool_aud MODIFY COLUMN last_updated_timestamp TIMESTAMP;</v>
      </c>
    </row>
    <row r="636" spans="1:16" ht="16">
      <c r="A636" s="40"/>
      <c r="B636" s="66" t="str">
        <f>IF(OR(H636="",H636="PK"),"Catch All",LOOKUP(E636,'#2a_#2b_DROP_TABLE'!D:D,'#2a_#2b_DROP_TABLE'!A:A))</f>
        <v>Catch All</v>
      </c>
      <c r="C636" s="40" t="s">
        <v>1541</v>
      </c>
      <c r="D636" s="40"/>
      <c r="E636" s="46" t="s">
        <v>831</v>
      </c>
      <c r="F636" s="46" t="s">
        <v>832</v>
      </c>
      <c r="G636" s="46"/>
      <c r="H636" s="42" t="str">
        <f>IF(D636="",IF(F636="","","PK"),LOOKUP(D636,DataTypes!A:A,DataTypes!B:B))</f>
        <v>PK</v>
      </c>
      <c r="I636" s="43"/>
      <c r="J636" s="43"/>
      <c r="K636" s="43"/>
      <c r="L636" s="43"/>
      <c r="M636" s="44" t="str">
        <f>IF(C636="NOSQL","",LOOKUP(E636,'#2a_#2b_DROP_TABLE'!D:D,'#2a_#2b_DROP_TABLE'!G:G)&amp;IF(H636="PK","PK",IF(F636="","CREATE","")))</f>
        <v>AuditedPK</v>
      </c>
      <c r="N636" s="45" t="str">
        <f t="shared" si="29"/>
        <v xml:space="preserve">       PRIMARY KEY (candidate_pool_id)) CHARSET UTF8;</v>
      </c>
      <c r="O636" s="45" t="str">
        <f t="shared" si="30"/>
        <v xml:space="preserve">       `rev` INT(11) NOT NULL, revtype TINYINT(4) DEFAULT NULL, PRIMARY KEY (candidate_pool_id, rev)) CHARSET UTF8;</v>
      </c>
      <c r="P636" s="45" t="str">
        <f t="shared" si="31"/>
        <v/>
      </c>
    </row>
    <row r="637" spans="1:16" ht="16">
      <c r="A637" s="40"/>
      <c r="B637" s="66" t="str">
        <f>IF(OR(H637="",H637="PK"),"Catch All",LOOKUP(E637,'#2a_#2b_DROP_TABLE'!D:D,'#2a_#2b_DROP_TABLE'!A:A))</f>
        <v>avoid</v>
      </c>
      <c r="C637" s="40" t="s">
        <v>311</v>
      </c>
      <c r="D637" s="40" t="s">
        <v>270</v>
      </c>
      <c r="E637" s="47" t="s">
        <v>937</v>
      </c>
      <c r="F637" s="47" t="s">
        <v>938</v>
      </c>
      <c r="G637" s="47"/>
      <c r="H637" s="42" t="str">
        <f>IF(D637="",IF(F637="","","PK"),LOOKUP(D637,DataTypes!A:A,DataTypes!B:B))</f>
        <v xml:space="preserve"> </v>
      </c>
      <c r="I637" s="43"/>
      <c r="J637" s="43"/>
      <c r="K637" s="43" t="s">
        <v>939</v>
      </c>
      <c r="L637" s="43"/>
      <c r="M637" s="44" t="str">
        <f>IF(C637="NOSQL","",LOOKUP(E637,'#2a_#2b_DROP_TABLE'!D:D,'#2a_#2b_DROP_TABLE'!G:G)&amp;IF(H637="PK","PK",IF(F637="","CREATE","")))</f>
        <v/>
      </c>
      <c r="N637" s="45" t="str">
        <f t="shared" si="29"/>
        <v/>
      </c>
      <c r="O637" s="45" t="str">
        <f t="shared" si="30"/>
        <v/>
      </c>
      <c r="P637" s="45" t="str">
        <f t="shared" si="31"/>
        <v/>
      </c>
    </row>
    <row r="638" spans="1:16" ht="16">
      <c r="A638" s="40"/>
      <c r="B638" s="66" t="str">
        <f>IF(OR(H638="",H638="PK"),"Catch All",LOOKUP(E638,'#2a_#2b_DROP_TABLE'!D:D,'#2a_#2b_DROP_TABLE'!A:A))</f>
        <v>avoid</v>
      </c>
      <c r="C638" s="40" t="s">
        <v>311</v>
      </c>
      <c r="D638" s="40" t="s">
        <v>270</v>
      </c>
      <c r="E638" s="48" t="s">
        <v>937</v>
      </c>
      <c r="F638" s="48" t="s">
        <v>507</v>
      </c>
      <c r="G638" s="48"/>
      <c r="H638" s="42" t="str">
        <f>IF(D638="",IF(F638="","","PK"),LOOKUP(D638,DataTypes!A:A,DataTypes!B:B))</f>
        <v xml:space="preserve"> </v>
      </c>
      <c r="I638" s="43"/>
      <c r="J638" s="43"/>
      <c r="K638" s="43" t="s">
        <v>619</v>
      </c>
      <c r="L638" s="43"/>
      <c r="M638" s="44" t="str">
        <f>IF(C638="NOSQL","",LOOKUP(E638,'#2a_#2b_DROP_TABLE'!D:D,'#2a_#2b_DROP_TABLE'!G:G)&amp;IF(H638="PK","PK",IF(F638="","CREATE","")))</f>
        <v/>
      </c>
      <c r="N638" s="45" t="str">
        <f t="shared" si="29"/>
        <v/>
      </c>
      <c r="O638" s="45" t="str">
        <f t="shared" si="30"/>
        <v/>
      </c>
      <c r="P638" s="45" t="str">
        <f t="shared" si="31"/>
        <v/>
      </c>
    </row>
    <row r="639" spans="1:16" ht="16">
      <c r="A639" s="40"/>
      <c r="B639" s="66" t="str">
        <f>IF(OR(H639="",H639="PK"),"Catch All",LOOKUP(E639,'#2a_#2b_DROP_TABLE'!D:D,'#2a_#2b_DROP_TABLE'!A:A))</f>
        <v>avoid</v>
      </c>
      <c r="C639" s="40" t="s">
        <v>311</v>
      </c>
      <c r="D639" s="40" t="s">
        <v>270</v>
      </c>
      <c r="E639" s="48" t="s">
        <v>937</v>
      </c>
      <c r="F639" s="48" t="s">
        <v>764</v>
      </c>
      <c r="G639" s="48"/>
      <c r="H639" s="42" t="str">
        <f>IF(D639="",IF(F639="","","PK"),LOOKUP(D639,DataTypes!A:A,DataTypes!B:B))</f>
        <v xml:space="preserve"> </v>
      </c>
      <c r="I639" s="43"/>
      <c r="J639" s="43"/>
      <c r="K639" s="43" t="s">
        <v>765</v>
      </c>
      <c r="L639" s="43" t="s">
        <v>766</v>
      </c>
      <c r="M639" s="44" t="str">
        <f>IF(C639="NOSQL","",LOOKUP(E639,'#2a_#2b_DROP_TABLE'!D:D,'#2a_#2b_DROP_TABLE'!G:G)&amp;IF(H639="PK","PK",IF(F639="","CREATE","")))</f>
        <v/>
      </c>
      <c r="N639" s="45" t="str">
        <f t="shared" si="29"/>
        <v/>
      </c>
      <c r="O639" s="45" t="str">
        <f t="shared" si="30"/>
        <v/>
      </c>
      <c r="P639" s="45" t="str">
        <f t="shared" si="31"/>
        <v/>
      </c>
    </row>
    <row r="640" spans="1:16" ht="16">
      <c r="A640" s="40"/>
      <c r="B640" s="66" t="str">
        <f>IF(OR(H640="",H640="PK"),"Catch All",LOOKUP(E640,'#2a_#2b_DROP_TABLE'!D:D,'#2a_#2b_DROP_TABLE'!A:A))</f>
        <v>avoid</v>
      </c>
      <c r="C640" s="40" t="s">
        <v>311</v>
      </c>
      <c r="D640" s="40" t="s">
        <v>270</v>
      </c>
      <c r="E640" s="48" t="s">
        <v>937</v>
      </c>
      <c r="F640" s="48" t="s">
        <v>131</v>
      </c>
      <c r="G640" s="48"/>
      <c r="H640" s="42" t="str">
        <f>IF(D640="",IF(F640="","","PK"),LOOKUP(D640,DataTypes!A:A,DataTypes!B:B))</f>
        <v xml:space="preserve"> </v>
      </c>
      <c r="I640" s="43"/>
      <c r="J640" s="43"/>
      <c r="K640" s="43" t="s">
        <v>940</v>
      </c>
      <c r="L640" s="43"/>
      <c r="M640" s="44" t="str">
        <f>IF(C640="NOSQL","",LOOKUP(E640,'#2a_#2b_DROP_TABLE'!D:D,'#2a_#2b_DROP_TABLE'!G:G)&amp;IF(H640="PK","PK",IF(F640="","CREATE","")))</f>
        <v/>
      </c>
      <c r="N640" s="45" t="str">
        <f t="shared" si="29"/>
        <v/>
      </c>
      <c r="O640" s="45" t="str">
        <f t="shared" si="30"/>
        <v/>
      </c>
      <c r="P640" s="45" t="str">
        <f t="shared" si="31"/>
        <v/>
      </c>
    </row>
    <row r="641" spans="1:16" ht="16">
      <c r="A641" s="40"/>
      <c r="B641" s="66" t="str">
        <f>IF(OR(H641="",H641="PK"),"Catch All",LOOKUP(E641,'#2a_#2b_DROP_TABLE'!D:D,'#2a_#2b_DROP_TABLE'!A:A))</f>
        <v>avoid</v>
      </c>
      <c r="C641" s="40" t="s">
        <v>311</v>
      </c>
      <c r="D641" s="40" t="s">
        <v>270</v>
      </c>
      <c r="E641" s="48" t="s">
        <v>937</v>
      </c>
      <c r="F641" s="48" t="s">
        <v>941</v>
      </c>
      <c r="G641" s="48"/>
      <c r="H641" s="42" t="str">
        <f>IF(D641="",IF(F641="","","PK"),LOOKUP(D641,DataTypes!A:A,DataTypes!B:B))</f>
        <v xml:space="preserve"> </v>
      </c>
      <c r="I641" s="43"/>
      <c r="J641" s="43"/>
      <c r="K641" s="43" t="s">
        <v>942</v>
      </c>
      <c r="L641" s="43" t="s">
        <v>943</v>
      </c>
      <c r="M641" s="44" t="str">
        <f>IF(C641="NOSQL","",LOOKUP(E641,'#2a_#2b_DROP_TABLE'!D:D,'#2a_#2b_DROP_TABLE'!G:G)&amp;IF(H641="PK","PK",IF(F641="","CREATE","")))</f>
        <v/>
      </c>
      <c r="N641" s="45" t="str">
        <f t="shared" si="29"/>
        <v/>
      </c>
      <c r="O641" s="45" t="str">
        <f t="shared" si="30"/>
        <v/>
      </c>
      <c r="P641" s="45" t="str">
        <f t="shared" si="31"/>
        <v/>
      </c>
    </row>
    <row r="642" spans="1:16" ht="16">
      <c r="A642" s="40"/>
      <c r="B642" s="66" t="str">
        <f>IF(OR(H642="",H642="PK"),"Catch All",LOOKUP(E642,'#2a_#2b_DROP_TABLE'!D:D,'#2a_#2b_DROP_TABLE'!A:A))</f>
        <v>avoid</v>
      </c>
      <c r="C642" s="40" t="s">
        <v>311</v>
      </c>
      <c r="D642" s="40" t="s">
        <v>270</v>
      </c>
      <c r="E642" s="48" t="s">
        <v>937</v>
      </c>
      <c r="F642" s="48" t="s">
        <v>135</v>
      </c>
      <c r="G642" s="48"/>
      <c r="H642" s="42" t="str">
        <f>IF(D642="",IF(F642="","","PK"),LOOKUP(D642,DataTypes!A:A,DataTypes!B:B))</f>
        <v xml:space="preserve"> </v>
      </c>
      <c r="I642" s="43"/>
      <c r="J642" s="43"/>
      <c r="K642" s="43" t="s">
        <v>944</v>
      </c>
      <c r="L642" s="43"/>
      <c r="M642" s="44" t="str">
        <f>IF(C642="NOSQL","",LOOKUP(E642,'#2a_#2b_DROP_TABLE'!D:D,'#2a_#2b_DROP_TABLE'!G:G)&amp;IF(H642="PK","PK",IF(F642="","CREATE","")))</f>
        <v/>
      </c>
      <c r="N642" s="45" t="str">
        <f t="shared" si="29"/>
        <v/>
      </c>
      <c r="O642" s="45" t="str">
        <f t="shared" si="30"/>
        <v/>
      </c>
      <c r="P642" s="45" t="str">
        <f t="shared" si="31"/>
        <v/>
      </c>
    </row>
    <row r="643" spans="1:16" ht="16">
      <c r="A643" s="40"/>
      <c r="B643" s="66" t="str">
        <f>IF(OR(H643="",H643="PK"),"Catch All",LOOKUP(E643,'#2a_#2b_DROP_TABLE'!D:D,'#2a_#2b_DROP_TABLE'!A:A))</f>
        <v>avoid</v>
      </c>
      <c r="C643" s="40" t="s">
        <v>311</v>
      </c>
      <c r="D643" s="40" t="s">
        <v>270</v>
      </c>
      <c r="E643" s="48" t="s">
        <v>937</v>
      </c>
      <c r="F643" s="48" t="s">
        <v>945</v>
      </c>
      <c r="G643" s="48"/>
      <c r="H643" s="42" t="str">
        <f>IF(D643="",IF(F643="","","PK"),LOOKUP(D643,DataTypes!A:A,DataTypes!B:B))</f>
        <v xml:space="preserve"> </v>
      </c>
      <c r="I643" s="43"/>
      <c r="J643" s="43"/>
      <c r="K643" s="43" t="s">
        <v>946</v>
      </c>
      <c r="L643" s="43"/>
      <c r="M643" s="44" t="str">
        <f>IF(C643="NOSQL","",LOOKUP(E643,'#2a_#2b_DROP_TABLE'!D:D,'#2a_#2b_DROP_TABLE'!G:G)&amp;IF(H643="PK","PK",IF(F643="","CREATE","")))</f>
        <v/>
      </c>
      <c r="N643" s="45" t="str">
        <f t="shared" ref="N643:N706" si="32">IF(C643="NOSQL","",IF(H643="PK","       PRIMARY KEY ("&amp;F643&amp;"))"&amp;IF(G643="Yes"," ROW_FORMAT=DYNAMIC","")&amp;" CHARSET UTF8;",IF(F643="","CREATE TABLE "&amp;"`"&amp;E643&amp;"` (","       `"&amp;F643&amp;"` "&amp;H643&amp;" "&amp;I643&amp;IF(J643="",""," "&amp;J643)&amp;" COMMENT '"&amp;K643&amp;IF(L643="",""," ["&amp;L643&amp;"]")&amp;"'"&amp;IF(E644=E643,",",");"))))</f>
        <v/>
      </c>
      <c r="O643" s="45" t="str">
        <f t="shared" ref="O643:O706" si="33">IF(OR(C643="NOSQL",M643="",M643="NA",M643="NACREATE",M643="NAPK"),"",IF(MID(M643,1,3)="Not","",IF(H643="PK",IF(M643="AuditedPK","       `rev` INT(11) NOT NULL, revtype TINYINT(4) DEFAULT NULL, ","       ")&amp;"PRIMARY KEY ("&amp;F643&amp;IF(M643="AuditedPK",", rev","")&amp;"))"&amp;IF(G643="Yes"," ROW_FORMAT=DYNAMIC","")&amp;" CHARSET UTF8;",IF(F643="","CREATE TABLE "&amp;"`"&amp;E643&amp;IF(M643="AuditedCREATE","_aud","")&amp;"` (","       `"&amp;F643&amp;"` "&amp;H643&amp;" "&amp;I643&amp;" COMMENT '"&amp;K643&amp;IF(L643="",""," ["&amp;L643&amp;"]")&amp;"'"&amp;IF(E644=E643,",",");")))))</f>
        <v/>
      </c>
      <c r="P643" s="45" t="str">
        <f t="shared" ref="P643:P706" si="34">IF(C643="NOSQL","",IF(M643="Audited","ALTER TABLE "&amp;E643&amp;"_aud MODIFY COLUMN "&amp;F643&amp;" "&amp;H643&amp;";",""))</f>
        <v/>
      </c>
    </row>
    <row r="644" spans="1:16" ht="16">
      <c r="A644" s="40"/>
      <c r="B644" s="66" t="str">
        <f>IF(OR(H644="",H644="PK"),"Catch All",LOOKUP(E644,'#2a_#2b_DROP_TABLE'!D:D,'#2a_#2b_DROP_TABLE'!A:A))</f>
        <v>avoid</v>
      </c>
      <c r="C644" s="40" t="s">
        <v>311</v>
      </c>
      <c r="D644" s="40" t="s">
        <v>270</v>
      </c>
      <c r="E644" s="48" t="s">
        <v>937</v>
      </c>
      <c r="F644" s="48" t="s">
        <v>127</v>
      </c>
      <c r="G644" s="48"/>
      <c r="H644" s="42" t="str">
        <f>IF(D644="",IF(F644="","","PK"),LOOKUP(D644,DataTypes!A:A,DataTypes!B:B))</f>
        <v xml:space="preserve"> </v>
      </c>
      <c r="I644" s="43"/>
      <c r="J644" s="43"/>
      <c r="K644" s="43" t="s">
        <v>947</v>
      </c>
      <c r="L644" s="43"/>
      <c r="M644" s="44" t="str">
        <f>IF(C644="NOSQL","",LOOKUP(E644,'#2a_#2b_DROP_TABLE'!D:D,'#2a_#2b_DROP_TABLE'!G:G)&amp;IF(H644="PK","PK",IF(F644="","CREATE","")))</f>
        <v/>
      </c>
      <c r="N644" s="45" t="str">
        <f t="shared" si="32"/>
        <v/>
      </c>
      <c r="O644" s="45" t="str">
        <f t="shared" si="33"/>
        <v/>
      </c>
      <c r="P644" s="45" t="str">
        <f t="shared" si="34"/>
        <v/>
      </c>
    </row>
    <row r="645" spans="1:16" ht="16">
      <c r="A645" s="40"/>
      <c r="B645" s="66" t="str">
        <f>IF(OR(H645="",H645="PK"),"Catch All",LOOKUP(E645,'#2a_#2b_DROP_TABLE'!D:D,'#2a_#2b_DROP_TABLE'!A:A))</f>
        <v>avoid</v>
      </c>
      <c r="C645" s="40" t="s">
        <v>311</v>
      </c>
      <c r="D645" s="40" t="s">
        <v>270</v>
      </c>
      <c r="E645" s="48" t="s">
        <v>937</v>
      </c>
      <c r="F645" s="48" t="s">
        <v>948</v>
      </c>
      <c r="G645" s="48"/>
      <c r="H645" s="42" t="str">
        <f>IF(D645="",IF(F645="","","PK"),LOOKUP(D645,DataTypes!A:A,DataTypes!B:B))</f>
        <v xml:space="preserve"> </v>
      </c>
      <c r="I645" s="43"/>
      <c r="J645" s="43"/>
      <c r="K645" s="43" t="s">
        <v>949</v>
      </c>
      <c r="L645" s="43"/>
      <c r="M645" s="44" t="str">
        <f>IF(C645="NOSQL","",LOOKUP(E645,'#2a_#2b_DROP_TABLE'!D:D,'#2a_#2b_DROP_TABLE'!G:G)&amp;IF(H645="PK","PK",IF(F645="","CREATE","")))</f>
        <v/>
      </c>
      <c r="N645" s="45" t="str">
        <f t="shared" si="32"/>
        <v/>
      </c>
      <c r="O645" s="45" t="str">
        <f t="shared" si="33"/>
        <v/>
      </c>
      <c r="P645" s="45" t="str">
        <f t="shared" si="34"/>
        <v/>
      </c>
    </row>
    <row r="646" spans="1:16" ht="16">
      <c r="A646" s="40"/>
      <c r="B646" s="66" t="str">
        <f>IF(OR(H646="",H646="PK"),"Catch All",LOOKUP(E646,'#2a_#2b_DROP_TABLE'!D:D,'#2a_#2b_DROP_TABLE'!A:A))</f>
        <v>avoid</v>
      </c>
      <c r="C646" s="40" t="s">
        <v>311</v>
      </c>
      <c r="D646" s="40" t="s">
        <v>270</v>
      </c>
      <c r="E646" s="48" t="s">
        <v>937</v>
      </c>
      <c r="F646" s="48" t="s">
        <v>950</v>
      </c>
      <c r="G646" s="48"/>
      <c r="H646" s="42" t="str">
        <f>IF(D646="",IF(F646="","","PK"),LOOKUP(D646,DataTypes!A:A,DataTypes!B:B))</f>
        <v xml:space="preserve"> </v>
      </c>
      <c r="I646" s="43"/>
      <c r="J646" s="43"/>
      <c r="K646" s="43" t="s">
        <v>951</v>
      </c>
      <c r="L646" s="43"/>
      <c r="M646" s="44" t="str">
        <f>IF(C646="NOSQL","",LOOKUP(E646,'#2a_#2b_DROP_TABLE'!D:D,'#2a_#2b_DROP_TABLE'!G:G)&amp;IF(H646="PK","PK",IF(F646="","CREATE","")))</f>
        <v/>
      </c>
      <c r="N646" s="45" t="str">
        <f t="shared" si="32"/>
        <v/>
      </c>
      <c r="O646" s="45" t="str">
        <f t="shared" si="33"/>
        <v/>
      </c>
      <c r="P646" s="45" t="str">
        <f t="shared" si="34"/>
        <v/>
      </c>
    </row>
    <row r="647" spans="1:16" ht="16">
      <c r="A647" s="40"/>
      <c r="B647" s="66" t="str">
        <f>IF(OR(H647="",H647="PK"),"Catch All",LOOKUP(E647,'#2a_#2b_DROP_TABLE'!D:D,'#2a_#2b_DROP_TABLE'!A:A))</f>
        <v>avoid</v>
      </c>
      <c r="C647" s="40" t="s">
        <v>311</v>
      </c>
      <c r="D647" s="40" t="s">
        <v>270</v>
      </c>
      <c r="E647" s="48" t="s">
        <v>937</v>
      </c>
      <c r="F647" s="48" t="s">
        <v>952</v>
      </c>
      <c r="G647" s="48"/>
      <c r="H647" s="42" t="str">
        <f>IF(D647="",IF(F647="","","PK"),LOOKUP(D647,DataTypes!A:A,DataTypes!B:B))</f>
        <v xml:space="preserve"> </v>
      </c>
      <c r="I647" s="43"/>
      <c r="J647" s="43"/>
      <c r="K647" s="43" t="s">
        <v>953</v>
      </c>
      <c r="L647" s="43"/>
      <c r="M647" s="44" t="str">
        <f>IF(C647="NOSQL","",LOOKUP(E647,'#2a_#2b_DROP_TABLE'!D:D,'#2a_#2b_DROP_TABLE'!G:G)&amp;IF(H647="PK","PK",IF(F647="","CREATE","")))</f>
        <v/>
      </c>
      <c r="N647" s="45" t="str">
        <f t="shared" si="32"/>
        <v/>
      </c>
      <c r="O647" s="45" t="str">
        <f t="shared" si="33"/>
        <v/>
      </c>
      <c r="P647" s="45" t="str">
        <f t="shared" si="34"/>
        <v/>
      </c>
    </row>
    <row r="648" spans="1:16" ht="16">
      <c r="A648" s="40"/>
      <c r="B648" s="66" t="str">
        <f>IF(OR(H648="",H648="PK"),"Catch All",LOOKUP(E648,'#2a_#2b_DROP_TABLE'!D:D,'#2a_#2b_DROP_TABLE'!A:A))</f>
        <v>avoid</v>
      </c>
      <c r="C648" s="40" t="s">
        <v>311</v>
      </c>
      <c r="D648" s="40" t="s">
        <v>270</v>
      </c>
      <c r="E648" s="48" t="s">
        <v>937</v>
      </c>
      <c r="F648" s="48" t="s">
        <v>954</v>
      </c>
      <c r="G648" s="48"/>
      <c r="H648" s="42" t="str">
        <f>IF(D648="",IF(F648="","","PK"),LOOKUP(D648,DataTypes!A:A,DataTypes!B:B))</f>
        <v xml:space="preserve"> </v>
      </c>
      <c r="I648" s="43"/>
      <c r="J648" s="43"/>
      <c r="K648" s="43" t="s">
        <v>955</v>
      </c>
      <c r="L648" s="43"/>
      <c r="M648" s="44" t="str">
        <f>IF(C648="NOSQL","",LOOKUP(E648,'#2a_#2b_DROP_TABLE'!D:D,'#2a_#2b_DROP_TABLE'!G:G)&amp;IF(H648="PK","PK",IF(F648="","CREATE","")))</f>
        <v/>
      </c>
      <c r="N648" s="45" t="str">
        <f t="shared" si="32"/>
        <v/>
      </c>
      <c r="O648" s="45" t="str">
        <f t="shared" si="33"/>
        <v/>
      </c>
      <c r="P648" s="45" t="str">
        <f t="shared" si="34"/>
        <v/>
      </c>
    </row>
    <row r="649" spans="1:16" ht="16">
      <c r="A649" s="40"/>
      <c r="B649" s="66" t="str">
        <f>IF(OR(H649="",H649="PK"),"Catch All",LOOKUP(E649,'#2a_#2b_DROP_TABLE'!D:D,'#2a_#2b_DROP_TABLE'!A:A))</f>
        <v>avoid</v>
      </c>
      <c r="C649" s="40" t="s">
        <v>311</v>
      </c>
      <c r="D649" s="40" t="s">
        <v>270</v>
      </c>
      <c r="E649" s="48" t="s">
        <v>937</v>
      </c>
      <c r="F649" s="48" t="s">
        <v>956</v>
      </c>
      <c r="G649" s="48"/>
      <c r="H649" s="42" t="str">
        <f>IF(D649="",IF(F649="","","PK"),LOOKUP(D649,DataTypes!A:A,DataTypes!B:B))</f>
        <v xml:space="preserve"> </v>
      </c>
      <c r="I649" s="43"/>
      <c r="J649" s="43"/>
      <c r="K649" s="43" t="s">
        <v>957</v>
      </c>
      <c r="L649" s="43" t="s">
        <v>958</v>
      </c>
      <c r="M649" s="44" t="str">
        <f>IF(C649="NOSQL","",LOOKUP(E649,'#2a_#2b_DROP_TABLE'!D:D,'#2a_#2b_DROP_TABLE'!G:G)&amp;IF(H649="PK","PK",IF(F649="","CREATE","")))</f>
        <v/>
      </c>
      <c r="N649" s="45" t="str">
        <f t="shared" si="32"/>
        <v/>
      </c>
      <c r="O649" s="45" t="str">
        <f t="shared" si="33"/>
        <v/>
      </c>
      <c r="P649" s="45" t="str">
        <f t="shared" si="34"/>
        <v/>
      </c>
    </row>
    <row r="650" spans="1:16" ht="16">
      <c r="A650" s="40"/>
      <c r="B650" s="66" t="str">
        <f>IF(OR(H650="",H650="PK"),"Catch All",LOOKUP(E650,'#2a_#2b_DROP_TABLE'!D:D,'#2a_#2b_DROP_TABLE'!A:A))</f>
        <v>avoid</v>
      </c>
      <c r="C650" s="40" t="s">
        <v>311</v>
      </c>
      <c r="D650" s="40" t="s">
        <v>270</v>
      </c>
      <c r="E650" s="48" t="s">
        <v>937</v>
      </c>
      <c r="F650" s="48" t="s">
        <v>959</v>
      </c>
      <c r="G650" s="48"/>
      <c r="H650" s="42" t="str">
        <f>IF(D650="",IF(F650="","","PK"),LOOKUP(D650,DataTypes!A:A,DataTypes!B:B))</f>
        <v xml:space="preserve"> </v>
      </c>
      <c r="I650" s="43"/>
      <c r="J650" s="43"/>
      <c r="K650" s="43" t="s">
        <v>960</v>
      </c>
      <c r="L650" s="43"/>
      <c r="M650" s="44" t="str">
        <f>IF(C650="NOSQL","",LOOKUP(E650,'#2a_#2b_DROP_TABLE'!D:D,'#2a_#2b_DROP_TABLE'!G:G)&amp;IF(H650="PK","PK",IF(F650="","CREATE","")))</f>
        <v/>
      </c>
      <c r="N650" s="45" t="str">
        <f t="shared" si="32"/>
        <v/>
      </c>
      <c r="O650" s="45" t="str">
        <f t="shared" si="33"/>
        <v/>
      </c>
      <c r="P650" s="45" t="str">
        <f t="shared" si="34"/>
        <v/>
      </c>
    </row>
    <row r="651" spans="1:16" ht="16">
      <c r="A651" s="40"/>
      <c r="B651" s="66" t="str">
        <f>IF(OR(H651="",H651="PK"),"Catch All",LOOKUP(E651,'#2a_#2b_DROP_TABLE'!D:D,'#2a_#2b_DROP_TABLE'!A:A))</f>
        <v>avoid</v>
      </c>
      <c r="C651" s="40" t="s">
        <v>311</v>
      </c>
      <c r="D651" s="40" t="s">
        <v>270</v>
      </c>
      <c r="E651" s="48" t="s">
        <v>937</v>
      </c>
      <c r="F651" s="48" t="s">
        <v>961</v>
      </c>
      <c r="G651" s="48"/>
      <c r="H651" s="42" t="str">
        <f>IF(D651="",IF(F651="","","PK"),LOOKUP(D651,DataTypes!A:A,DataTypes!B:B))</f>
        <v xml:space="preserve"> </v>
      </c>
      <c r="I651" s="43"/>
      <c r="J651" s="43"/>
      <c r="K651" s="43" t="s">
        <v>962</v>
      </c>
      <c r="L651" s="43"/>
      <c r="M651" s="44" t="str">
        <f>IF(C651="NOSQL","",LOOKUP(E651,'#2a_#2b_DROP_TABLE'!D:D,'#2a_#2b_DROP_TABLE'!G:G)&amp;IF(H651="PK","PK",IF(F651="","CREATE","")))</f>
        <v/>
      </c>
      <c r="N651" s="45" t="str">
        <f t="shared" si="32"/>
        <v/>
      </c>
      <c r="O651" s="45" t="str">
        <f t="shared" si="33"/>
        <v/>
      </c>
      <c r="P651" s="45" t="str">
        <f t="shared" si="34"/>
        <v/>
      </c>
    </row>
    <row r="652" spans="1:16" ht="16">
      <c r="A652" s="40"/>
      <c r="B652" s="66" t="str">
        <f>IF(OR(H652="",H652="PK"),"Catch All",LOOKUP(E652,'#2a_#2b_DROP_TABLE'!D:D,'#2a_#2b_DROP_TABLE'!A:A))</f>
        <v>avoid</v>
      </c>
      <c r="C652" s="40" t="s">
        <v>311</v>
      </c>
      <c r="D652" s="40" t="s">
        <v>270</v>
      </c>
      <c r="E652" s="48" t="s">
        <v>937</v>
      </c>
      <c r="F652" s="48" t="s">
        <v>963</v>
      </c>
      <c r="G652" s="48"/>
      <c r="H652" s="42" t="str">
        <f>IF(D652="",IF(F652="","","PK"),LOOKUP(D652,DataTypes!A:A,DataTypes!B:B))</f>
        <v xml:space="preserve"> </v>
      </c>
      <c r="I652" s="43"/>
      <c r="J652" s="43"/>
      <c r="K652" s="43" t="s">
        <v>964</v>
      </c>
      <c r="L652" s="43"/>
      <c r="M652" s="44" t="str">
        <f>IF(C652="NOSQL","",LOOKUP(E652,'#2a_#2b_DROP_TABLE'!D:D,'#2a_#2b_DROP_TABLE'!G:G)&amp;IF(H652="PK","PK",IF(F652="","CREATE","")))</f>
        <v/>
      </c>
      <c r="N652" s="45" t="str">
        <f t="shared" si="32"/>
        <v/>
      </c>
      <c r="O652" s="45" t="str">
        <f t="shared" si="33"/>
        <v/>
      </c>
      <c r="P652" s="45" t="str">
        <f t="shared" si="34"/>
        <v/>
      </c>
    </row>
    <row r="653" spans="1:16" ht="16">
      <c r="A653" s="40"/>
      <c r="B653" s="66" t="str">
        <f>IF(OR(H653="",H653="PK"),"Catch All",LOOKUP(E653,'#2a_#2b_DROP_TABLE'!D:D,'#2a_#2b_DROP_TABLE'!A:A))</f>
        <v>avoid</v>
      </c>
      <c r="C653" s="40" t="s">
        <v>311</v>
      </c>
      <c r="D653" s="40" t="s">
        <v>270</v>
      </c>
      <c r="E653" s="48" t="s">
        <v>937</v>
      </c>
      <c r="F653" s="48" t="s">
        <v>965</v>
      </c>
      <c r="G653" s="48"/>
      <c r="H653" s="42" t="str">
        <f>IF(D653="",IF(F653="","","PK"),LOOKUP(D653,DataTypes!A:A,DataTypes!B:B))</f>
        <v xml:space="preserve"> </v>
      </c>
      <c r="I653" s="43"/>
      <c r="J653" s="43"/>
      <c r="K653" s="43" t="s">
        <v>966</v>
      </c>
      <c r="L653" s="43"/>
      <c r="M653" s="44" t="str">
        <f>IF(C653="NOSQL","",LOOKUP(E653,'#2a_#2b_DROP_TABLE'!D:D,'#2a_#2b_DROP_TABLE'!G:G)&amp;IF(H653="PK","PK",IF(F653="","CREATE","")))</f>
        <v/>
      </c>
      <c r="N653" s="45" t="str">
        <f t="shared" si="32"/>
        <v/>
      </c>
      <c r="O653" s="45" t="str">
        <f t="shared" si="33"/>
        <v/>
      </c>
      <c r="P653" s="45" t="str">
        <f t="shared" si="34"/>
        <v/>
      </c>
    </row>
    <row r="654" spans="1:16" ht="16">
      <c r="A654" s="40"/>
      <c r="B654" s="66" t="str">
        <f>IF(OR(H654="",H654="PK"),"Catch All",LOOKUP(E654,'#2a_#2b_DROP_TABLE'!D:D,'#2a_#2b_DROP_TABLE'!A:A))</f>
        <v>avoid</v>
      </c>
      <c r="C654" s="40" t="s">
        <v>311</v>
      </c>
      <c r="D654" s="40" t="s">
        <v>270</v>
      </c>
      <c r="E654" s="48" t="s">
        <v>937</v>
      </c>
      <c r="F654" s="48" t="s">
        <v>93</v>
      </c>
      <c r="G654" s="48"/>
      <c r="H654" s="42" t="str">
        <f>IF(D654="",IF(F654="","","PK"),LOOKUP(D654,DataTypes!A:A,DataTypes!B:B))</f>
        <v xml:space="preserve"> </v>
      </c>
      <c r="I654" s="43"/>
      <c r="J654" s="43"/>
      <c r="K654" s="43" t="s">
        <v>967</v>
      </c>
      <c r="L654" s="43" t="s">
        <v>968</v>
      </c>
      <c r="M654" s="44" t="str">
        <f>IF(C654="NOSQL","",LOOKUP(E654,'#2a_#2b_DROP_TABLE'!D:D,'#2a_#2b_DROP_TABLE'!G:G)&amp;IF(H654="PK","PK",IF(F654="","CREATE","")))</f>
        <v/>
      </c>
      <c r="N654" s="45" t="str">
        <f t="shared" si="32"/>
        <v/>
      </c>
      <c r="O654" s="45" t="str">
        <f t="shared" si="33"/>
        <v/>
      </c>
      <c r="P654" s="45" t="str">
        <f t="shared" si="34"/>
        <v/>
      </c>
    </row>
    <row r="655" spans="1:16" ht="16">
      <c r="A655" s="40"/>
      <c r="B655" s="66" t="str">
        <f>IF(OR(H655="",H655="PK"),"Catch All",LOOKUP(E655,'#2a_#2b_DROP_TABLE'!D:D,'#2a_#2b_DROP_TABLE'!A:A))</f>
        <v>avoid</v>
      </c>
      <c r="C655" s="40" t="s">
        <v>311</v>
      </c>
      <c r="D655" s="40" t="s">
        <v>270</v>
      </c>
      <c r="E655" s="48" t="s">
        <v>937</v>
      </c>
      <c r="F655" s="48" t="s">
        <v>80</v>
      </c>
      <c r="G655" s="48"/>
      <c r="H655" s="42" t="str">
        <f>IF(D655="",IF(F655="","","PK"),LOOKUP(D655,DataTypes!A:A,DataTypes!B:B))</f>
        <v xml:space="preserve"> </v>
      </c>
      <c r="I655" s="43"/>
      <c r="J655" s="43"/>
      <c r="K655" s="43" t="s">
        <v>81</v>
      </c>
      <c r="L655" s="43"/>
      <c r="M655" s="44" t="str">
        <f>IF(C655="NOSQL","",LOOKUP(E655,'#2a_#2b_DROP_TABLE'!D:D,'#2a_#2b_DROP_TABLE'!G:G)&amp;IF(H655="PK","PK",IF(F655="","CREATE","")))</f>
        <v/>
      </c>
      <c r="N655" s="45" t="str">
        <f t="shared" si="32"/>
        <v/>
      </c>
      <c r="O655" s="45" t="str">
        <f t="shared" si="33"/>
        <v/>
      </c>
      <c r="P655" s="45" t="str">
        <f t="shared" si="34"/>
        <v/>
      </c>
    </row>
    <row r="656" spans="1:16" ht="16">
      <c r="A656" s="40"/>
      <c r="B656" s="66" t="str">
        <f>IF(OR(H656="",H656="PK"),"Catch All",LOOKUP(E656,'#2a_#2b_DROP_TABLE'!D:D,'#2a_#2b_DROP_TABLE'!A:A))</f>
        <v>avoid</v>
      </c>
      <c r="C656" s="40" t="s">
        <v>311</v>
      </c>
      <c r="D656" s="40" t="s">
        <v>270</v>
      </c>
      <c r="E656" s="48" t="s">
        <v>937</v>
      </c>
      <c r="F656" s="48" t="s">
        <v>82</v>
      </c>
      <c r="G656" s="48"/>
      <c r="H656" s="42" t="str">
        <f>IF(D656="",IF(F656="","","PK"),LOOKUP(D656,DataTypes!A:A,DataTypes!B:B))</f>
        <v xml:space="preserve"> </v>
      </c>
      <c r="I656" s="43"/>
      <c r="J656" s="43"/>
      <c r="K656" s="43" t="s">
        <v>83</v>
      </c>
      <c r="L656" s="43"/>
      <c r="M656" s="44" t="str">
        <f>IF(C656="NOSQL","",LOOKUP(E656,'#2a_#2b_DROP_TABLE'!D:D,'#2a_#2b_DROP_TABLE'!G:G)&amp;IF(H656="PK","PK",IF(F656="","CREATE","")))</f>
        <v/>
      </c>
      <c r="N656" s="45" t="str">
        <f t="shared" si="32"/>
        <v/>
      </c>
      <c r="O656" s="45" t="str">
        <f t="shared" si="33"/>
        <v/>
      </c>
      <c r="P656" s="45" t="str">
        <f t="shared" si="34"/>
        <v/>
      </c>
    </row>
    <row r="657" spans="1:16" ht="16">
      <c r="A657" s="40"/>
      <c r="B657" s="66" t="str">
        <f>IF(OR(H657="",H657="PK"),"Catch All",LOOKUP(E657,'#2a_#2b_DROP_TABLE'!D:D,'#2a_#2b_DROP_TABLE'!A:A))</f>
        <v>avoid</v>
      </c>
      <c r="C657" s="40" t="s">
        <v>311</v>
      </c>
      <c r="D657" s="40" t="s">
        <v>270</v>
      </c>
      <c r="E657" s="48" t="s">
        <v>937</v>
      </c>
      <c r="F657" s="48" t="s">
        <v>84</v>
      </c>
      <c r="G657" s="48"/>
      <c r="H657" s="42" t="str">
        <f>IF(D657="",IF(F657="","","PK"),LOOKUP(D657,DataTypes!A:A,DataTypes!B:B))</f>
        <v xml:space="preserve"> </v>
      </c>
      <c r="I657" s="43"/>
      <c r="J657" s="43"/>
      <c r="K657" s="43" t="s">
        <v>85</v>
      </c>
      <c r="L657" s="43"/>
      <c r="M657" s="44" t="str">
        <f>IF(C657="NOSQL","",LOOKUP(E657,'#2a_#2b_DROP_TABLE'!D:D,'#2a_#2b_DROP_TABLE'!G:G)&amp;IF(H657="PK","PK",IF(F657="","CREATE","")))</f>
        <v/>
      </c>
      <c r="N657" s="45" t="str">
        <f t="shared" si="32"/>
        <v/>
      </c>
      <c r="O657" s="45" t="str">
        <f t="shared" si="33"/>
        <v/>
      </c>
      <c r="P657" s="45" t="str">
        <f t="shared" si="34"/>
        <v/>
      </c>
    </row>
    <row r="658" spans="1:16" ht="16">
      <c r="A658" s="40"/>
      <c r="B658" s="66" t="str">
        <f>IF(OR(H658="",H658="PK"),"Catch All",LOOKUP(E658,'#2a_#2b_DROP_TABLE'!D:D,'#2a_#2b_DROP_TABLE'!A:A))</f>
        <v>avoid</v>
      </c>
      <c r="C658" s="40" t="s">
        <v>311</v>
      </c>
      <c r="D658" s="40" t="s">
        <v>270</v>
      </c>
      <c r="E658" s="48" t="s">
        <v>937</v>
      </c>
      <c r="F658" s="48" t="s">
        <v>86</v>
      </c>
      <c r="G658" s="48"/>
      <c r="H658" s="42" t="str">
        <f>IF(D658="",IF(F658="","","PK"),LOOKUP(D658,DataTypes!A:A,DataTypes!B:B))</f>
        <v xml:space="preserve"> </v>
      </c>
      <c r="I658" s="43"/>
      <c r="J658" s="43"/>
      <c r="K658" s="43" t="s">
        <v>87</v>
      </c>
      <c r="L658" s="43"/>
      <c r="M658" s="44" t="str">
        <f>IF(C658="NOSQL","",LOOKUP(E658,'#2a_#2b_DROP_TABLE'!D:D,'#2a_#2b_DROP_TABLE'!G:G)&amp;IF(H658="PK","PK",IF(F658="","CREATE","")))</f>
        <v/>
      </c>
      <c r="N658" s="45" t="str">
        <f t="shared" si="32"/>
        <v/>
      </c>
      <c r="O658" s="45" t="str">
        <f t="shared" si="33"/>
        <v/>
      </c>
      <c r="P658" s="45" t="str">
        <f t="shared" si="34"/>
        <v/>
      </c>
    </row>
    <row r="659" spans="1:16" ht="16">
      <c r="A659" s="40"/>
      <c r="B659" s="66" t="str">
        <f>IF(OR(H659="",H659="PK"),"Catch All",LOOKUP(E659,'#2a_#2b_DROP_TABLE'!D:D,'#2a_#2b_DROP_TABLE'!A:A))</f>
        <v>avoid</v>
      </c>
      <c r="C659" s="40" t="s">
        <v>311</v>
      </c>
      <c r="D659" s="40" t="s">
        <v>270</v>
      </c>
      <c r="E659" s="47" t="s">
        <v>969</v>
      </c>
      <c r="F659" s="47" t="s">
        <v>226</v>
      </c>
      <c r="G659" s="47"/>
      <c r="H659" s="42" t="str">
        <f>IF(D659="",IF(F659="","","PK"),LOOKUP(D659,DataTypes!A:A,DataTypes!B:B))</f>
        <v xml:space="preserve"> </v>
      </c>
      <c r="I659" s="43"/>
      <c r="J659" s="43"/>
      <c r="K659" s="43" t="s">
        <v>970</v>
      </c>
      <c r="L659" s="43"/>
      <c r="M659" s="44" t="str">
        <f>IF(C659="NOSQL","",LOOKUP(E659,'#2a_#2b_DROP_TABLE'!D:D,'#2a_#2b_DROP_TABLE'!G:G)&amp;IF(H659="PK","PK",IF(F659="","CREATE","")))</f>
        <v/>
      </c>
      <c r="N659" s="45" t="str">
        <f t="shared" si="32"/>
        <v/>
      </c>
      <c r="O659" s="45" t="str">
        <f t="shared" si="33"/>
        <v/>
      </c>
      <c r="P659" s="45" t="str">
        <f t="shared" si="34"/>
        <v/>
      </c>
    </row>
    <row r="660" spans="1:16" ht="16">
      <c r="A660" s="40"/>
      <c r="B660" s="66" t="str">
        <f>IF(OR(H660="",H660="PK"),"Catch All",LOOKUP(E660,'#2a_#2b_DROP_TABLE'!D:D,'#2a_#2b_DROP_TABLE'!A:A))</f>
        <v>avoid</v>
      </c>
      <c r="C660" s="40" t="s">
        <v>311</v>
      </c>
      <c r="D660" s="40" t="s">
        <v>270</v>
      </c>
      <c r="E660" s="48" t="s">
        <v>969</v>
      </c>
      <c r="F660" s="48" t="s">
        <v>507</v>
      </c>
      <c r="G660" s="48"/>
      <c r="H660" s="42" t="str">
        <f>IF(D660="",IF(F660="","","PK"),LOOKUP(D660,DataTypes!A:A,DataTypes!B:B))</f>
        <v xml:space="preserve"> </v>
      </c>
      <c r="I660" s="43"/>
      <c r="J660" s="43"/>
      <c r="K660" s="43" t="s">
        <v>619</v>
      </c>
      <c r="L660" s="43"/>
      <c r="M660" s="44" t="str">
        <f>IF(C660="NOSQL","",LOOKUP(E660,'#2a_#2b_DROP_TABLE'!D:D,'#2a_#2b_DROP_TABLE'!G:G)&amp;IF(H660="PK","PK",IF(F660="","CREATE","")))</f>
        <v/>
      </c>
      <c r="N660" s="45" t="str">
        <f t="shared" si="32"/>
        <v/>
      </c>
      <c r="O660" s="45" t="str">
        <f t="shared" si="33"/>
        <v/>
      </c>
      <c r="P660" s="45" t="str">
        <f t="shared" si="34"/>
        <v/>
      </c>
    </row>
    <row r="661" spans="1:16" ht="16">
      <c r="A661" s="40"/>
      <c r="B661" s="66" t="str">
        <f>IF(OR(H661="",H661="PK"),"Catch All",LOOKUP(E661,'#2a_#2b_DROP_TABLE'!D:D,'#2a_#2b_DROP_TABLE'!A:A))</f>
        <v>avoid</v>
      </c>
      <c r="C661" s="40" t="s">
        <v>311</v>
      </c>
      <c r="D661" s="40" t="s">
        <v>270</v>
      </c>
      <c r="E661" s="48" t="s">
        <v>969</v>
      </c>
      <c r="F661" s="48" t="s">
        <v>938</v>
      </c>
      <c r="G661" s="48"/>
      <c r="H661" s="42" t="str">
        <f>IF(D661="",IF(F661="","","PK"),LOOKUP(D661,DataTypes!A:A,DataTypes!B:B))</f>
        <v xml:space="preserve"> </v>
      </c>
      <c r="I661" s="43"/>
      <c r="J661" s="43"/>
      <c r="K661" s="43" t="s">
        <v>939</v>
      </c>
      <c r="L661" s="43"/>
      <c r="M661" s="44" t="str">
        <f>IF(C661="NOSQL","",LOOKUP(E661,'#2a_#2b_DROP_TABLE'!D:D,'#2a_#2b_DROP_TABLE'!G:G)&amp;IF(H661="PK","PK",IF(F661="","CREATE","")))</f>
        <v/>
      </c>
      <c r="N661" s="45" t="str">
        <f t="shared" si="32"/>
        <v/>
      </c>
      <c r="O661" s="45" t="str">
        <f t="shared" si="33"/>
        <v/>
      </c>
      <c r="P661" s="45" t="str">
        <f t="shared" si="34"/>
        <v/>
      </c>
    </row>
    <row r="662" spans="1:16" ht="16">
      <c r="A662" s="40"/>
      <c r="B662" s="66" t="str">
        <f>IF(OR(H662="",H662="PK"),"Catch All",LOOKUP(E662,'#2a_#2b_DROP_TABLE'!D:D,'#2a_#2b_DROP_TABLE'!A:A))</f>
        <v>avoid</v>
      </c>
      <c r="C662" s="40" t="s">
        <v>311</v>
      </c>
      <c r="D662" s="40" t="s">
        <v>270</v>
      </c>
      <c r="E662" s="48" t="s">
        <v>969</v>
      </c>
      <c r="F662" s="48" t="s">
        <v>971</v>
      </c>
      <c r="G662" s="48"/>
      <c r="H662" s="42" t="str">
        <f>IF(D662="",IF(F662="","","PK"),LOOKUP(D662,DataTypes!A:A,DataTypes!B:B))</f>
        <v xml:space="preserve"> </v>
      </c>
      <c r="I662" s="43"/>
      <c r="J662" s="43"/>
      <c r="K662" s="43" t="s">
        <v>947</v>
      </c>
      <c r="L662" s="43"/>
      <c r="M662" s="44" t="str">
        <f>IF(C662="NOSQL","",LOOKUP(E662,'#2a_#2b_DROP_TABLE'!D:D,'#2a_#2b_DROP_TABLE'!G:G)&amp;IF(H662="PK","PK",IF(F662="","CREATE","")))</f>
        <v/>
      </c>
      <c r="N662" s="45" t="str">
        <f t="shared" si="32"/>
        <v/>
      </c>
      <c r="O662" s="45" t="str">
        <f t="shared" si="33"/>
        <v/>
      </c>
      <c r="P662" s="45" t="str">
        <f t="shared" si="34"/>
        <v/>
      </c>
    </row>
    <row r="663" spans="1:16" ht="16">
      <c r="A663" s="40"/>
      <c r="B663" s="66" t="str">
        <f>IF(OR(H663="",H663="PK"),"Catch All",LOOKUP(E663,'#2a_#2b_DROP_TABLE'!D:D,'#2a_#2b_DROP_TABLE'!A:A))</f>
        <v>avoid</v>
      </c>
      <c r="C663" s="40" t="s">
        <v>311</v>
      </c>
      <c r="D663" s="40" t="s">
        <v>270</v>
      </c>
      <c r="E663" s="48" t="s">
        <v>969</v>
      </c>
      <c r="F663" s="48" t="s">
        <v>972</v>
      </c>
      <c r="G663" s="48"/>
      <c r="H663" s="42" t="str">
        <f>IF(D663="",IF(F663="","","PK"),LOOKUP(D663,DataTypes!A:A,DataTypes!B:B))</f>
        <v xml:space="preserve"> </v>
      </c>
      <c r="I663" s="43"/>
      <c r="J663" s="43"/>
      <c r="K663" s="43" t="s">
        <v>973</v>
      </c>
      <c r="L663" s="43"/>
      <c r="M663" s="44" t="str">
        <f>IF(C663="NOSQL","",LOOKUP(E663,'#2a_#2b_DROP_TABLE'!D:D,'#2a_#2b_DROP_TABLE'!G:G)&amp;IF(H663="PK","PK",IF(F663="","CREATE","")))</f>
        <v/>
      </c>
      <c r="N663" s="45" t="str">
        <f t="shared" si="32"/>
        <v/>
      </c>
      <c r="O663" s="45" t="str">
        <f t="shared" si="33"/>
        <v/>
      </c>
      <c r="P663" s="45" t="str">
        <f t="shared" si="34"/>
        <v/>
      </c>
    </row>
    <row r="664" spans="1:16" ht="16">
      <c r="A664" s="40"/>
      <c r="B664" s="66" t="str">
        <f>IF(OR(H664="",H664="PK"),"Catch All",LOOKUP(E664,'#2a_#2b_DROP_TABLE'!D:D,'#2a_#2b_DROP_TABLE'!A:A))</f>
        <v>avoid</v>
      </c>
      <c r="C664" s="40" t="s">
        <v>311</v>
      </c>
      <c r="D664" s="40" t="s">
        <v>270</v>
      </c>
      <c r="E664" s="48" t="s">
        <v>969</v>
      </c>
      <c r="F664" s="48" t="s">
        <v>974</v>
      </c>
      <c r="G664" s="48"/>
      <c r="H664" s="42" t="str">
        <f>IF(D664="",IF(F664="","","PK"),LOOKUP(D664,DataTypes!A:A,DataTypes!B:B))</f>
        <v xml:space="preserve"> </v>
      </c>
      <c r="I664" s="43"/>
      <c r="J664" s="43"/>
      <c r="K664" s="43" t="s">
        <v>975</v>
      </c>
      <c r="L664" s="43"/>
      <c r="M664" s="44" t="str">
        <f>IF(C664="NOSQL","",LOOKUP(E664,'#2a_#2b_DROP_TABLE'!D:D,'#2a_#2b_DROP_TABLE'!G:G)&amp;IF(H664="PK","PK",IF(F664="","CREATE","")))</f>
        <v/>
      </c>
      <c r="N664" s="45" t="str">
        <f t="shared" si="32"/>
        <v/>
      </c>
      <c r="O664" s="45" t="str">
        <f t="shared" si="33"/>
        <v/>
      </c>
      <c r="P664" s="45" t="str">
        <f t="shared" si="34"/>
        <v/>
      </c>
    </row>
    <row r="665" spans="1:16" ht="16">
      <c r="A665" s="40"/>
      <c r="B665" s="66" t="str">
        <f>IF(OR(H665="",H665="PK"),"Catch All",LOOKUP(E665,'#2a_#2b_DROP_TABLE'!D:D,'#2a_#2b_DROP_TABLE'!A:A))</f>
        <v>avoid</v>
      </c>
      <c r="C665" s="40" t="s">
        <v>311</v>
      </c>
      <c r="D665" s="40" t="s">
        <v>270</v>
      </c>
      <c r="E665" s="48" t="s">
        <v>969</v>
      </c>
      <c r="F665" s="48" t="s">
        <v>976</v>
      </c>
      <c r="G665" s="48"/>
      <c r="H665" s="42" t="str">
        <f>IF(D665="",IF(F665="","","PK"),LOOKUP(D665,DataTypes!A:A,DataTypes!B:B))</f>
        <v xml:space="preserve"> </v>
      </c>
      <c r="I665" s="43"/>
      <c r="J665" s="43"/>
      <c r="K665" s="43" t="s">
        <v>977</v>
      </c>
      <c r="L665" s="43"/>
      <c r="M665" s="44" t="str">
        <f>IF(C665="NOSQL","",LOOKUP(E665,'#2a_#2b_DROP_TABLE'!D:D,'#2a_#2b_DROP_TABLE'!G:G)&amp;IF(H665="PK","PK",IF(F665="","CREATE","")))</f>
        <v/>
      </c>
      <c r="N665" s="45" t="str">
        <f t="shared" si="32"/>
        <v/>
      </c>
      <c r="O665" s="45" t="str">
        <f t="shared" si="33"/>
        <v/>
      </c>
      <c r="P665" s="45" t="str">
        <f t="shared" si="34"/>
        <v/>
      </c>
    </row>
    <row r="666" spans="1:16" ht="16">
      <c r="A666" s="40"/>
      <c r="B666" s="66" t="str">
        <f>IF(OR(H666="",H666="PK"),"Catch All",LOOKUP(E666,'#2a_#2b_DROP_TABLE'!D:D,'#2a_#2b_DROP_TABLE'!A:A))</f>
        <v>avoid</v>
      </c>
      <c r="C666" s="40" t="s">
        <v>311</v>
      </c>
      <c r="D666" s="40" t="s">
        <v>270</v>
      </c>
      <c r="E666" s="48" t="s">
        <v>969</v>
      </c>
      <c r="F666" s="48" t="s">
        <v>978</v>
      </c>
      <c r="G666" s="48"/>
      <c r="H666" s="42" t="str">
        <f>IF(D666="",IF(F666="","","PK"),LOOKUP(D666,DataTypes!A:A,DataTypes!B:B))</f>
        <v xml:space="preserve"> </v>
      </c>
      <c r="I666" s="43"/>
      <c r="J666" s="43"/>
      <c r="K666" s="43" t="s">
        <v>979</v>
      </c>
      <c r="L666" s="43"/>
      <c r="M666" s="44" t="str">
        <f>IF(C666="NOSQL","",LOOKUP(E666,'#2a_#2b_DROP_TABLE'!D:D,'#2a_#2b_DROP_TABLE'!G:G)&amp;IF(H666="PK","PK",IF(F666="","CREATE","")))</f>
        <v/>
      </c>
      <c r="N666" s="45" t="str">
        <f t="shared" si="32"/>
        <v/>
      </c>
      <c r="O666" s="45" t="str">
        <f t="shared" si="33"/>
        <v/>
      </c>
      <c r="P666" s="45" t="str">
        <f t="shared" si="34"/>
        <v/>
      </c>
    </row>
    <row r="667" spans="1:16" ht="16">
      <c r="A667" s="40"/>
      <c r="B667" s="66" t="str">
        <f>IF(OR(H667="",H667="PK"),"Catch All",LOOKUP(E667,'#2a_#2b_DROP_TABLE'!D:D,'#2a_#2b_DROP_TABLE'!A:A))</f>
        <v>avoid</v>
      </c>
      <c r="C667" s="40" t="s">
        <v>311</v>
      </c>
      <c r="D667" s="40" t="s">
        <v>270</v>
      </c>
      <c r="E667" s="48" t="s">
        <v>969</v>
      </c>
      <c r="F667" s="48" t="s">
        <v>980</v>
      </c>
      <c r="G667" s="48"/>
      <c r="H667" s="42" t="str">
        <f>IF(D667="",IF(F667="","","PK"),LOOKUP(D667,DataTypes!A:A,DataTypes!B:B))</f>
        <v xml:space="preserve"> </v>
      </c>
      <c r="I667" s="43"/>
      <c r="J667" s="43"/>
      <c r="K667" s="43" t="s">
        <v>981</v>
      </c>
      <c r="L667" s="43"/>
      <c r="M667" s="44" t="str">
        <f>IF(C667="NOSQL","",LOOKUP(E667,'#2a_#2b_DROP_TABLE'!D:D,'#2a_#2b_DROP_TABLE'!G:G)&amp;IF(H667="PK","PK",IF(F667="","CREATE","")))</f>
        <v/>
      </c>
      <c r="N667" s="45" t="str">
        <f t="shared" si="32"/>
        <v/>
      </c>
      <c r="O667" s="45" t="str">
        <f t="shared" si="33"/>
        <v/>
      </c>
      <c r="P667" s="45" t="str">
        <f t="shared" si="34"/>
        <v/>
      </c>
    </row>
    <row r="668" spans="1:16" ht="16">
      <c r="A668" s="40"/>
      <c r="B668" s="66" t="str">
        <f>IF(OR(H668="",H668="PK"),"Catch All",LOOKUP(E668,'#2a_#2b_DROP_TABLE'!D:D,'#2a_#2b_DROP_TABLE'!A:A))</f>
        <v>avoid</v>
      </c>
      <c r="C668" s="40" t="s">
        <v>311</v>
      </c>
      <c r="D668" s="40" t="s">
        <v>270</v>
      </c>
      <c r="E668" s="48" t="s">
        <v>969</v>
      </c>
      <c r="F668" s="48" t="s">
        <v>982</v>
      </c>
      <c r="G668" s="48"/>
      <c r="H668" s="42" t="str">
        <f>IF(D668="",IF(F668="","","PK"),LOOKUP(D668,DataTypes!A:A,DataTypes!B:B))</f>
        <v xml:space="preserve"> </v>
      </c>
      <c r="I668" s="43"/>
      <c r="J668" s="43"/>
      <c r="K668" s="43" t="s">
        <v>983</v>
      </c>
      <c r="L668" s="43"/>
      <c r="M668" s="44" t="str">
        <f>IF(C668="NOSQL","",LOOKUP(E668,'#2a_#2b_DROP_TABLE'!D:D,'#2a_#2b_DROP_TABLE'!G:G)&amp;IF(H668="PK","PK",IF(F668="","CREATE","")))</f>
        <v/>
      </c>
      <c r="N668" s="45" t="str">
        <f t="shared" si="32"/>
        <v/>
      </c>
      <c r="O668" s="45" t="str">
        <f t="shared" si="33"/>
        <v/>
      </c>
      <c r="P668" s="45" t="str">
        <f t="shared" si="34"/>
        <v/>
      </c>
    </row>
    <row r="669" spans="1:16" ht="16">
      <c r="A669" s="40"/>
      <c r="B669" s="66" t="str">
        <f>IF(OR(H669="",H669="PK"),"Catch All",LOOKUP(E669,'#2a_#2b_DROP_TABLE'!D:D,'#2a_#2b_DROP_TABLE'!A:A))</f>
        <v>avoid</v>
      </c>
      <c r="C669" s="40" t="s">
        <v>311</v>
      </c>
      <c r="D669" s="40" t="s">
        <v>270</v>
      </c>
      <c r="E669" s="47" t="s">
        <v>984</v>
      </c>
      <c r="F669" s="47" t="s">
        <v>211</v>
      </c>
      <c r="G669" s="47"/>
      <c r="H669" s="42" t="str">
        <f>IF(D669="",IF(F669="","","PK"),LOOKUP(D669,DataTypes!A:A,DataTypes!B:B))</f>
        <v xml:space="preserve"> </v>
      </c>
      <c r="I669" s="43"/>
      <c r="J669" s="43"/>
      <c r="K669" s="43" t="s">
        <v>985</v>
      </c>
      <c r="L669" s="43"/>
      <c r="M669" s="44" t="str">
        <f>IF(C669="NOSQL","",LOOKUP(E669,'#2a_#2b_DROP_TABLE'!D:D,'#2a_#2b_DROP_TABLE'!G:G)&amp;IF(H669="PK","PK",IF(F669="","CREATE","")))</f>
        <v/>
      </c>
      <c r="N669" s="45" t="str">
        <f t="shared" si="32"/>
        <v/>
      </c>
      <c r="O669" s="45" t="str">
        <f t="shared" si="33"/>
        <v/>
      </c>
      <c r="P669" s="45" t="str">
        <f t="shared" si="34"/>
        <v/>
      </c>
    </row>
    <row r="670" spans="1:16" ht="16">
      <c r="A670" s="40"/>
      <c r="B670" s="66" t="str">
        <f>IF(OR(H670="",H670="PK"),"Catch All",LOOKUP(E670,'#2a_#2b_DROP_TABLE'!D:D,'#2a_#2b_DROP_TABLE'!A:A))</f>
        <v>avoid</v>
      </c>
      <c r="C670" s="40" t="s">
        <v>311</v>
      </c>
      <c r="D670" s="40" t="s">
        <v>270</v>
      </c>
      <c r="E670" s="48" t="s">
        <v>984</v>
      </c>
      <c r="F670" s="48" t="s">
        <v>507</v>
      </c>
      <c r="G670" s="48"/>
      <c r="H670" s="42" t="str">
        <f>IF(D670="",IF(F670="","","PK"),LOOKUP(D670,DataTypes!A:A,DataTypes!B:B))</f>
        <v xml:space="preserve"> </v>
      </c>
      <c r="I670" s="43"/>
      <c r="J670" s="43"/>
      <c r="K670" s="43" t="s">
        <v>619</v>
      </c>
      <c r="L670" s="43"/>
      <c r="M670" s="44" t="str">
        <f>IF(C670="NOSQL","",LOOKUP(E670,'#2a_#2b_DROP_TABLE'!D:D,'#2a_#2b_DROP_TABLE'!G:G)&amp;IF(H670="PK","PK",IF(F670="","CREATE","")))</f>
        <v/>
      </c>
      <c r="N670" s="45" t="str">
        <f t="shared" si="32"/>
        <v/>
      </c>
      <c r="O670" s="45" t="str">
        <f t="shared" si="33"/>
        <v/>
      </c>
      <c r="P670" s="45" t="str">
        <f t="shared" si="34"/>
        <v/>
      </c>
    </row>
    <row r="671" spans="1:16" ht="16">
      <c r="A671" s="40"/>
      <c r="B671" s="66" t="str">
        <f>IF(OR(H671="",H671="PK"),"Catch All",LOOKUP(E671,'#2a_#2b_DROP_TABLE'!D:D,'#2a_#2b_DROP_TABLE'!A:A))</f>
        <v>avoid</v>
      </c>
      <c r="C671" s="40" t="s">
        <v>311</v>
      </c>
      <c r="D671" s="40" t="s">
        <v>270</v>
      </c>
      <c r="E671" s="48" t="s">
        <v>984</v>
      </c>
      <c r="F671" s="48" t="s">
        <v>226</v>
      </c>
      <c r="G671" s="48"/>
      <c r="H671" s="42" t="str">
        <f>IF(D671="",IF(F671="","","PK"),LOOKUP(D671,DataTypes!A:A,DataTypes!B:B))</f>
        <v xml:space="preserve"> </v>
      </c>
      <c r="I671" s="43"/>
      <c r="J671" s="43"/>
      <c r="K671" s="43" t="s">
        <v>970</v>
      </c>
      <c r="L671" s="43"/>
      <c r="M671" s="44" t="str">
        <f>IF(C671="NOSQL","",LOOKUP(E671,'#2a_#2b_DROP_TABLE'!D:D,'#2a_#2b_DROP_TABLE'!G:G)&amp;IF(H671="PK","PK",IF(F671="","CREATE","")))</f>
        <v/>
      </c>
      <c r="N671" s="45" t="str">
        <f t="shared" si="32"/>
        <v/>
      </c>
      <c r="O671" s="45" t="str">
        <f t="shared" si="33"/>
        <v/>
      </c>
      <c r="P671" s="45" t="str">
        <f t="shared" si="34"/>
        <v/>
      </c>
    </row>
    <row r="672" spans="1:16" ht="16">
      <c r="A672" s="40"/>
      <c r="B672" s="66" t="str">
        <f>IF(OR(H672="",H672="PK"),"Catch All",LOOKUP(E672,'#2a_#2b_DROP_TABLE'!D:D,'#2a_#2b_DROP_TABLE'!A:A))</f>
        <v>avoid</v>
      </c>
      <c r="C672" s="40" t="s">
        <v>311</v>
      </c>
      <c r="D672" s="40" t="s">
        <v>270</v>
      </c>
      <c r="E672" s="48" t="s">
        <v>984</v>
      </c>
      <c r="F672" s="48" t="s">
        <v>938</v>
      </c>
      <c r="G672" s="48"/>
      <c r="H672" s="42" t="str">
        <f>IF(D672="",IF(F672="","","PK"),LOOKUP(D672,DataTypes!A:A,DataTypes!B:B))</f>
        <v xml:space="preserve"> </v>
      </c>
      <c r="I672" s="43"/>
      <c r="J672" s="43"/>
      <c r="K672" s="43" t="s">
        <v>939</v>
      </c>
      <c r="L672" s="43"/>
      <c r="M672" s="44" t="str">
        <f>IF(C672="NOSQL","",LOOKUP(E672,'#2a_#2b_DROP_TABLE'!D:D,'#2a_#2b_DROP_TABLE'!G:G)&amp;IF(H672="PK","PK",IF(F672="","CREATE","")))</f>
        <v/>
      </c>
      <c r="N672" s="45" t="str">
        <f t="shared" si="32"/>
        <v/>
      </c>
      <c r="O672" s="45" t="str">
        <f t="shared" si="33"/>
        <v/>
      </c>
      <c r="P672" s="45" t="str">
        <f t="shared" si="34"/>
        <v/>
      </c>
    </row>
    <row r="673" spans="1:16" ht="16">
      <c r="A673" s="40"/>
      <c r="B673" s="66" t="str">
        <f>IF(OR(H673="",H673="PK"),"Catch All",LOOKUP(E673,'#2a_#2b_DROP_TABLE'!D:D,'#2a_#2b_DROP_TABLE'!A:A))</f>
        <v>avoid</v>
      </c>
      <c r="C673" s="40" t="s">
        <v>311</v>
      </c>
      <c r="D673" s="40" t="s">
        <v>270</v>
      </c>
      <c r="E673" s="48" t="s">
        <v>984</v>
      </c>
      <c r="F673" s="48" t="s">
        <v>986</v>
      </c>
      <c r="G673" s="48"/>
      <c r="H673" s="42" t="str">
        <f>IF(D673="",IF(F673="","","PK"),LOOKUP(D673,DataTypes!A:A,DataTypes!B:B))</f>
        <v xml:space="preserve"> </v>
      </c>
      <c r="I673" s="43"/>
      <c r="J673" s="43"/>
      <c r="K673" s="43" t="s">
        <v>987</v>
      </c>
      <c r="L673" s="43" t="s">
        <v>988</v>
      </c>
      <c r="M673" s="44" t="str">
        <f>IF(C673="NOSQL","",LOOKUP(E673,'#2a_#2b_DROP_TABLE'!D:D,'#2a_#2b_DROP_TABLE'!G:G)&amp;IF(H673="PK","PK",IF(F673="","CREATE","")))</f>
        <v/>
      </c>
      <c r="N673" s="45" t="str">
        <f t="shared" si="32"/>
        <v/>
      </c>
      <c r="O673" s="45" t="str">
        <f t="shared" si="33"/>
        <v/>
      </c>
      <c r="P673" s="45" t="str">
        <f t="shared" si="34"/>
        <v/>
      </c>
    </row>
    <row r="674" spans="1:16" ht="16">
      <c r="A674" s="40"/>
      <c r="B674" s="66" t="str">
        <f>IF(OR(H674="",H674="PK"),"Catch All",LOOKUP(E674,'#2a_#2b_DROP_TABLE'!D:D,'#2a_#2b_DROP_TABLE'!A:A))</f>
        <v>avoid</v>
      </c>
      <c r="C674" s="40" t="s">
        <v>311</v>
      </c>
      <c r="D674" s="40" t="s">
        <v>270</v>
      </c>
      <c r="E674" s="48" t="s">
        <v>984</v>
      </c>
      <c r="F674" s="48" t="s">
        <v>989</v>
      </c>
      <c r="G674" s="48"/>
      <c r="H674" s="42" t="str">
        <f>IF(D674="",IF(F674="","","PK"),LOOKUP(D674,DataTypes!A:A,DataTypes!B:B))</f>
        <v xml:space="preserve"> </v>
      </c>
      <c r="I674" s="43"/>
      <c r="J674" s="43"/>
      <c r="K674" s="43" t="s">
        <v>990</v>
      </c>
      <c r="L674" s="43"/>
      <c r="M674" s="44" t="str">
        <f>IF(C674="NOSQL","",LOOKUP(E674,'#2a_#2b_DROP_TABLE'!D:D,'#2a_#2b_DROP_TABLE'!G:G)&amp;IF(H674="PK","PK",IF(F674="","CREATE","")))</f>
        <v/>
      </c>
      <c r="N674" s="45" t="str">
        <f t="shared" si="32"/>
        <v/>
      </c>
      <c r="O674" s="45" t="str">
        <f t="shared" si="33"/>
        <v/>
      </c>
      <c r="P674" s="45" t="str">
        <f t="shared" si="34"/>
        <v/>
      </c>
    </row>
    <row r="675" spans="1:16" ht="16">
      <c r="A675" s="40"/>
      <c r="B675" s="66" t="str">
        <f>IF(OR(H675="",H675="PK"),"Catch All",LOOKUP(E675,'#2a_#2b_DROP_TABLE'!D:D,'#2a_#2b_DROP_TABLE'!A:A))</f>
        <v>avoid</v>
      </c>
      <c r="C675" s="40" t="s">
        <v>311</v>
      </c>
      <c r="D675" s="40" t="s">
        <v>270</v>
      </c>
      <c r="E675" s="48" t="s">
        <v>984</v>
      </c>
      <c r="F675" s="48" t="s">
        <v>991</v>
      </c>
      <c r="G675" s="48"/>
      <c r="H675" s="42" t="str">
        <f>IF(D675="",IF(F675="","","PK"),LOOKUP(D675,DataTypes!A:A,DataTypes!B:B))</f>
        <v xml:space="preserve"> </v>
      </c>
      <c r="I675" s="43"/>
      <c r="J675" s="43"/>
      <c r="K675" s="43" t="s">
        <v>992</v>
      </c>
      <c r="L675" s="43"/>
      <c r="M675" s="44" t="str">
        <f>IF(C675="NOSQL","",LOOKUP(E675,'#2a_#2b_DROP_TABLE'!D:D,'#2a_#2b_DROP_TABLE'!G:G)&amp;IF(H675="PK","PK",IF(F675="","CREATE","")))</f>
        <v/>
      </c>
      <c r="N675" s="45" t="str">
        <f t="shared" si="32"/>
        <v/>
      </c>
      <c r="O675" s="45" t="str">
        <f t="shared" si="33"/>
        <v/>
      </c>
      <c r="P675" s="45" t="str">
        <f t="shared" si="34"/>
        <v/>
      </c>
    </row>
    <row r="676" spans="1:16" ht="16">
      <c r="A676" s="40"/>
      <c r="B676" s="66" t="str">
        <f>IF(OR(H676="",H676="PK"),"Catch All",LOOKUP(E676,'#2a_#2b_DROP_TABLE'!D:D,'#2a_#2b_DROP_TABLE'!A:A))</f>
        <v>avoid</v>
      </c>
      <c r="C676" s="40" t="s">
        <v>311</v>
      </c>
      <c r="D676" s="40" t="s">
        <v>270</v>
      </c>
      <c r="E676" s="48" t="s">
        <v>984</v>
      </c>
      <c r="F676" s="48" t="s">
        <v>993</v>
      </c>
      <c r="G676" s="48"/>
      <c r="H676" s="42" t="str">
        <f>IF(D676="",IF(F676="","","PK"),LOOKUP(D676,DataTypes!A:A,DataTypes!B:B))</f>
        <v xml:space="preserve"> </v>
      </c>
      <c r="I676" s="43"/>
      <c r="J676" s="43"/>
      <c r="K676" s="43" t="s">
        <v>994</v>
      </c>
      <c r="L676" s="43"/>
      <c r="M676" s="44" t="str">
        <f>IF(C676="NOSQL","",LOOKUP(E676,'#2a_#2b_DROP_TABLE'!D:D,'#2a_#2b_DROP_TABLE'!G:G)&amp;IF(H676="PK","PK",IF(F676="","CREATE","")))</f>
        <v/>
      </c>
      <c r="N676" s="45" t="str">
        <f t="shared" si="32"/>
        <v/>
      </c>
      <c r="O676" s="45" t="str">
        <f t="shared" si="33"/>
        <v/>
      </c>
      <c r="P676" s="45" t="str">
        <f t="shared" si="34"/>
        <v/>
      </c>
    </row>
    <row r="677" spans="1:16" ht="16">
      <c r="A677" s="40"/>
      <c r="B677" s="66" t="str">
        <f>IF(OR(H677="",H677="PK"),"Catch All",LOOKUP(E677,'#2a_#2b_DROP_TABLE'!D:D,'#2a_#2b_DROP_TABLE'!A:A))</f>
        <v>avoid</v>
      </c>
      <c r="C677" s="40" t="s">
        <v>311</v>
      </c>
      <c r="D677" s="40" t="s">
        <v>270</v>
      </c>
      <c r="E677" s="48" t="s">
        <v>984</v>
      </c>
      <c r="F677" s="48" t="s">
        <v>995</v>
      </c>
      <c r="G677" s="48"/>
      <c r="H677" s="42" t="str">
        <f>IF(D677="",IF(F677="","","PK"),LOOKUP(D677,DataTypes!A:A,DataTypes!B:B))</f>
        <v xml:space="preserve"> </v>
      </c>
      <c r="I677" s="43"/>
      <c r="J677" s="43"/>
      <c r="K677" s="43" t="s">
        <v>996</v>
      </c>
      <c r="L677" s="43"/>
      <c r="M677" s="44" t="str">
        <f>IF(C677="NOSQL","",LOOKUP(E677,'#2a_#2b_DROP_TABLE'!D:D,'#2a_#2b_DROP_TABLE'!G:G)&amp;IF(H677="PK","PK",IF(F677="","CREATE","")))</f>
        <v/>
      </c>
      <c r="N677" s="45" t="str">
        <f t="shared" si="32"/>
        <v/>
      </c>
      <c r="O677" s="45" t="str">
        <f t="shared" si="33"/>
        <v/>
      </c>
      <c r="P677" s="45" t="str">
        <f t="shared" si="34"/>
        <v/>
      </c>
    </row>
    <row r="678" spans="1:16" ht="16">
      <c r="A678" s="40"/>
      <c r="B678" s="66" t="str">
        <f>IF(OR(H678="",H678="PK"),"Catch All",LOOKUP(E678,'#2a_#2b_DROP_TABLE'!D:D,'#2a_#2b_DROP_TABLE'!A:A))</f>
        <v>Catch All</v>
      </c>
      <c r="C678" s="40" t="s">
        <v>1541</v>
      </c>
      <c r="D678" s="40"/>
      <c r="E678" s="41" t="s">
        <v>168</v>
      </c>
      <c r="F678" s="41"/>
      <c r="G678" s="41"/>
      <c r="H678" s="42" t="str">
        <f>IF(D678="",IF(F678="","","PK"),LOOKUP(D678,DataTypes!A:A,DataTypes!B:B))</f>
        <v/>
      </c>
      <c r="I678" s="43"/>
      <c r="J678" s="43"/>
      <c r="K678" s="43"/>
      <c r="L678" s="43"/>
      <c r="M678" s="44" t="str">
        <f>IF(C678="NOSQL","",LOOKUP(E678,'#2a_#2b_DROP_TABLE'!D:D,'#2a_#2b_DROP_TABLE'!G:G)&amp;IF(H678="PK","PK",IF(F678="","CREATE","")))</f>
        <v>NACREATE</v>
      </c>
      <c r="N678" s="45" t="str">
        <f t="shared" si="32"/>
        <v>CREATE TABLE `notifications` (</v>
      </c>
      <c r="O678" s="45" t="str">
        <f t="shared" si="33"/>
        <v/>
      </c>
      <c r="P678" s="45" t="str">
        <f t="shared" si="34"/>
        <v/>
      </c>
    </row>
    <row r="679" spans="1:16" ht="16">
      <c r="A679" s="40"/>
      <c r="B679" s="66" t="str">
        <f>IF(OR(H679="",H679="PK"),"Catch All",LOOKUP(E679,'#2a_#2b_DROP_TABLE'!D:D,'#2a_#2b_DROP_TABLE'!A:A))</f>
        <v>hummingbird</v>
      </c>
      <c r="C679" s="40" t="s">
        <v>1541</v>
      </c>
      <c r="D679" s="40" t="s">
        <v>12</v>
      </c>
      <c r="E679" s="41" t="s">
        <v>168</v>
      </c>
      <c r="F679" s="41" t="s">
        <v>169</v>
      </c>
      <c r="G679" s="41"/>
      <c r="H679" s="42" t="str">
        <f>IF(D679="",IF(F679="","","PK"),LOOKUP(D679,DataTypes!A:A,DataTypes!B:B))</f>
        <v>BIGINT UNSIGNED</v>
      </c>
      <c r="I679" s="43" t="s">
        <v>13</v>
      </c>
      <c r="J679" s="43" t="s">
        <v>14</v>
      </c>
      <c r="K679" s="43" t="s">
        <v>170</v>
      </c>
      <c r="L679" s="43"/>
      <c r="M679" s="44" t="str">
        <f>IF(C679="NOSQL","",LOOKUP(E679,'#2a_#2b_DROP_TABLE'!D:D,'#2a_#2b_DROP_TABLE'!G:G)&amp;IF(H679="PK","PK",IF(F679="","CREATE","")))</f>
        <v>NA</v>
      </c>
      <c r="N679" s="45" t="str">
        <f t="shared" si="32"/>
        <v xml:space="preserve">       `notification_id` BIGINT UNSIGNED NOT NULL AUTO_INCREMENT COMMENT 'Primary key field for notification',</v>
      </c>
      <c r="O679" s="45" t="str">
        <f t="shared" si="33"/>
        <v/>
      </c>
      <c r="P679" s="45" t="str">
        <f t="shared" si="34"/>
        <v/>
      </c>
    </row>
    <row r="680" spans="1:16" ht="16">
      <c r="A680" s="40"/>
      <c r="B680" s="66" t="str">
        <f>IF(OR(H680="",H680="PK"),"Catch All",LOOKUP(E680,'#2a_#2b_DROP_TABLE'!D:D,'#2a_#2b_DROP_TABLE'!A:A))</f>
        <v>hummingbird</v>
      </c>
      <c r="C680" s="40" t="s">
        <v>1541</v>
      </c>
      <c r="D680" s="40" t="s">
        <v>295</v>
      </c>
      <c r="E680" s="43" t="s">
        <v>168</v>
      </c>
      <c r="F680" s="43" t="s">
        <v>394</v>
      </c>
      <c r="G680" s="43"/>
      <c r="H680" s="42" t="str">
        <f>IF(D680="",IF(F680="","","PK"),LOOKUP(D680,DataTypes!A:A,DataTypes!B:B))</f>
        <v>VARCHAR(64)</v>
      </c>
      <c r="I680" s="43" t="s">
        <v>17</v>
      </c>
      <c r="J680" s="43"/>
      <c r="K680" s="43" t="s">
        <v>997</v>
      </c>
      <c r="L680" s="43"/>
      <c r="M680" s="44" t="str">
        <f>IF(C680="NOSQL","",LOOKUP(E680,'#2a_#2b_DROP_TABLE'!D:D,'#2a_#2b_DROP_TABLE'!G:G)&amp;IF(H680="PK","PK",IF(F680="","CREATE","")))</f>
        <v>NA</v>
      </c>
      <c r="N680" s="45" t="str">
        <f t="shared" si="32"/>
        <v xml:space="preserve">       `candidate_id` VARCHAR(64) DEFAULT NULL COMMENT 'Login ID of candidate',</v>
      </c>
      <c r="O680" s="45" t="str">
        <f t="shared" si="33"/>
        <v/>
      </c>
      <c r="P680" s="45" t="str">
        <f t="shared" si="34"/>
        <v/>
      </c>
    </row>
    <row r="681" spans="1:16" ht="16">
      <c r="A681" s="40"/>
      <c r="B681" s="66" t="str">
        <f>IF(OR(H681="",H681="PK"),"Catch All",LOOKUP(E681,'#2a_#2b_DROP_TABLE'!D:D,'#2a_#2b_DROP_TABLE'!A:A))</f>
        <v>hummingbird</v>
      </c>
      <c r="C681" s="40" t="s">
        <v>1541</v>
      </c>
      <c r="D681" s="40" t="s">
        <v>295</v>
      </c>
      <c r="E681" s="43" t="s">
        <v>168</v>
      </c>
      <c r="F681" s="43" t="s">
        <v>507</v>
      </c>
      <c r="G681" s="43"/>
      <c r="H681" s="42" t="str">
        <f>IF(D681="",IF(F681="","","PK"),LOOKUP(D681,DataTypes!A:A,DataTypes!B:B))</f>
        <v>VARCHAR(64)</v>
      </c>
      <c r="I681" s="43" t="s">
        <v>17</v>
      </c>
      <c r="J681" s="43"/>
      <c r="K681" s="43" t="s">
        <v>619</v>
      </c>
      <c r="L681" s="43"/>
      <c r="M681" s="44" t="str">
        <f>IF(C681="NOSQL","",LOOKUP(E681,'#2a_#2b_DROP_TABLE'!D:D,'#2a_#2b_DROP_TABLE'!G:G)&amp;IF(H681="PK","PK",IF(F681="","CREATE","")))</f>
        <v>NA</v>
      </c>
      <c r="N681" s="45" t="str">
        <f t="shared" si="32"/>
        <v xml:space="preserve">       `enterprise_id` VARCHAR(64) DEFAULT NULL COMMENT 'ID of the enterprise',</v>
      </c>
      <c r="O681" s="45" t="str">
        <f t="shared" si="33"/>
        <v/>
      </c>
      <c r="P681" s="45" t="str">
        <f t="shared" si="34"/>
        <v/>
      </c>
    </row>
    <row r="682" spans="1:16" ht="16">
      <c r="A682" s="40"/>
      <c r="B682" s="66" t="str">
        <f>IF(OR(H682="",H682="PK"),"Catch All",LOOKUP(E682,'#2a_#2b_DROP_TABLE'!D:D,'#2a_#2b_DROP_TABLE'!A:A))</f>
        <v>hummingbird</v>
      </c>
      <c r="C682" s="40" t="s">
        <v>1541</v>
      </c>
      <c r="D682" s="40" t="s">
        <v>49</v>
      </c>
      <c r="E682" s="43" t="s">
        <v>168</v>
      </c>
      <c r="F682" s="43" t="s">
        <v>171</v>
      </c>
      <c r="G682" s="43"/>
      <c r="H682" s="42" t="str">
        <f>IF(D682="",IF(F682="","","PK"),LOOKUP(D682,DataTypes!A:A,DataTypes!B:B))</f>
        <v>TEXT</v>
      </c>
      <c r="I682" s="43" t="s">
        <v>13</v>
      </c>
      <c r="J682" s="43"/>
      <c r="K682" s="43" t="s">
        <v>998</v>
      </c>
      <c r="L682" s="43"/>
      <c r="M682" s="44" t="str">
        <f>IF(C682="NOSQL","",LOOKUP(E682,'#2a_#2b_DROP_TABLE'!D:D,'#2a_#2b_DROP_TABLE'!G:G)&amp;IF(H682="PK","PK",IF(F682="","CREATE","")))</f>
        <v>NA</v>
      </c>
      <c r="N682" s="45" t="str">
        <f t="shared" si="32"/>
        <v xml:space="preserve">       `notification_value` TEXT NOT NULL COMMENT 'Actual notification message',</v>
      </c>
      <c r="O682" s="45" t="str">
        <f t="shared" si="33"/>
        <v/>
      </c>
      <c r="P682" s="45" t="str">
        <f t="shared" si="34"/>
        <v/>
      </c>
    </row>
    <row r="683" spans="1:16" ht="16">
      <c r="A683" s="40"/>
      <c r="B683" s="66" t="str">
        <f>IF(OR(H683="",H683="PK"),"Catch All",LOOKUP(E683,'#2a_#2b_DROP_TABLE'!D:D,'#2a_#2b_DROP_TABLE'!A:A))</f>
        <v>hummingbird</v>
      </c>
      <c r="C683" s="40" t="s">
        <v>1541</v>
      </c>
      <c r="D683" s="40" t="s">
        <v>49</v>
      </c>
      <c r="E683" s="43" t="s">
        <v>168</v>
      </c>
      <c r="F683" s="43" t="s">
        <v>999</v>
      </c>
      <c r="G683" s="43"/>
      <c r="H683" s="42" t="str">
        <f>IF(D683="",IF(F683="","","PK"),LOOKUP(D683,DataTypes!A:A,DataTypes!B:B))</f>
        <v>TEXT</v>
      </c>
      <c r="I683" s="43" t="s">
        <v>35</v>
      </c>
      <c r="J683" s="43"/>
      <c r="K683" s="43" t="s">
        <v>1000</v>
      </c>
      <c r="L683" s="43"/>
      <c r="M683" s="44" t="str">
        <f>IF(C683="NOSQL","",LOOKUP(E683,'#2a_#2b_DROP_TABLE'!D:D,'#2a_#2b_DROP_TABLE'!G:G)&amp;IF(H683="PK","PK",IF(F683="","CREATE","")))</f>
        <v>NA</v>
      </c>
      <c r="N683" s="45" t="str">
        <f t="shared" si="32"/>
        <v xml:space="preserve">       `notification_data` TEXT NULL COMMENT 'Notification data in JSON format including URL for call to action navigation',</v>
      </c>
      <c r="O683" s="45" t="str">
        <f t="shared" si="33"/>
        <v/>
      </c>
      <c r="P683" s="45" t="str">
        <f t="shared" si="34"/>
        <v/>
      </c>
    </row>
    <row r="684" spans="1:16" ht="16">
      <c r="A684" s="40"/>
      <c r="B684" s="66" t="str">
        <f>IF(OR(H684="",H684="PK"),"Catch All",LOOKUP(E684,'#2a_#2b_DROP_TABLE'!D:D,'#2a_#2b_DROP_TABLE'!A:A))</f>
        <v>hummingbird</v>
      </c>
      <c r="C684" s="40" t="s">
        <v>1541</v>
      </c>
      <c r="D684" s="40" t="s">
        <v>363</v>
      </c>
      <c r="E684" s="43" t="s">
        <v>168</v>
      </c>
      <c r="F684" s="43" t="s">
        <v>172</v>
      </c>
      <c r="G684" s="43"/>
      <c r="H684" s="42" t="str">
        <f>IF(D684="",IF(F684="","","PK"),LOOKUP(D684,DataTypes!A:A,DataTypes!B:B))</f>
        <v>VARCHAR(512)</v>
      </c>
      <c r="I684" s="43" t="s">
        <v>35</v>
      </c>
      <c r="J684" s="43"/>
      <c r="K684" s="43" t="s">
        <v>1001</v>
      </c>
      <c r="L684" s="43"/>
      <c r="M684" s="44" t="str">
        <f>IF(C684="NOSQL","",LOOKUP(E684,'#2a_#2b_DROP_TABLE'!D:D,'#2a_#2b_DROP_TABLE'!G:G)&amp;IF(H684="PK","PK",IF(F684="","CREATE","")))</f>
        <v>NA</v>
      </c>
      <c r="N684" s="45" t="str">
        <f t="shared" si="32"/>
        <v xml:space="preserve">       `call_to_action_url` VARCHAR(512) NULL COMMENT 'URL for call to action',</v>
      </c>
      <c r="O684" s="45" t="str">
        <f t="shared" si="33"/>
        <v/>
      </c>
      <c r="P684" s="45" t="str">
        <f t="shared" si="34"/>
        <v/>
      </c>
    </row>
    <row r="685" spans="1:16" ht="16">
      <c r="A685" s="40"/>
      <c r="B685" s="66" t="str">
        <f>IF(OR(H685="",H685="PK"),"Catch All",LOOKUP(E685,'#2a_#2b_DROP_TABLE'!D:D,'#2a_#2b_DROP_TABLE'!A:A))</f>
        <v>hummingbird</v>
      </c>
      <c r="C685" s="40" t="s">
        <v>1541</v>
      </c>
      <c r="D685" s="40" t="s">
        <v>31</v>
      </c>
      <c r="E685" s="43" t="s">
        <v>168</v>
      </c>
      <c r="F685" s="43" t="s">
        <v>165</v>
      </c>
      <c r="G685" s="43"/>
      <c r="H685" s="42" t="str">
        <f>IF(D685="",IF(F685="","","PK"),LOOKUP(D685,DataTypes!A:A,DataTypes!B:B))</f>
        <v>VARCHAR(1)</v>
      </c>
      <c r="I685" s="43" t="s">
        <v>13</v>
      </c>
      <c r="J685" s="43"/>
      <c r="K685" s="43" t="s">
        <v>173</v>
      </c>
      <c r="L685" s="43" t="s">
        <v>174</v>
      </c>
      <c r="M685" s="44" t="str">
        <f>IF(C685="NOSQL","",LOOKUP(E685,'#2a_#2b_DROP_TABLE'!D:D,'#2a_#2b_DROP_TABLE'!G:G)&amp;IF(H685="PK","PK",IF(F685="","CREATE","")))</f>
        <v>NA</v>
      </c>
      <c r="N685" s="45" t="str">
        <f t="shared" si="32"/>
        <v xml:space="preserve">       `notification_status` VARCHAR(1) NOT NULL COMMENT 'Status of notification [R-Read, U-Unread, D-Deleted]',</v>
      </c>
      <c r="O685" s="45" t="str">
        <f t="shared" si="33"/>
        <v/>
      </c>
      <c r="P685" s="45" t="str">
        <f t="shared" si="34"/>
        <v/>
      </c>
    </row>
    <row r="686" spans="1:16" ht="16">
      <c r="A686" s="40"/>
      <c r="B686" s="66" t="str">
        <f>IF(OR(H686="",H686="PK"),"Catch All",LOOKUP(E686,'#2a_#2b_DROP_TABLE'!D:D,'#2a_#2b_DROP_TABLE'!A:A))</f>
        <v>hummingbird</v>
      </c>
      <c r="C686" s="40" t="s">
        <v>1541</v>
      </c>
      <c r="D686" s="40" t="s">
        <v>40</v>
      </c>
      <c r="E686" s="43" t="s">
        <v>168</v>
      </c>
      <c r="F686" s="43" t="s">
        <v>82</v>
      </c>
      <c r="G686" s="43"/>
      <c r="H686" s="42" t="str">
        <f>IF(D686="",IF(F686="","","PK"),LOOKUP(D686,DataTypes!A:A,DataTypes!B:B))</f>
        <v>TIMESTAMP</v>
      </c>
      <c r="I686" s="43" t="s">
        <v>41</v>
      </c>
      <c r="J686" s="43"/>
      <c r="K686" s="43" t="s">
        <v>83</v>
      </c>
      <c r="L686" s="43"/>
      <c r="M686" s="44" t="str">
        <f>IF(C686="NOSQL","",LOOKUP(E686,'#2a_#2b_DROP_TABLE'!D:D,'#2a_#2b_DROP_TABLE'!G:G)&amp;IF(H686="PK","PK",IF(F686="","CREATE","")))</f>
        <v>NA</v>
      </c>
      <c r="N686" s="45" t="str">
        <f t="shared" si="32"/>
        <v xml:space="preserve">       `created_timestamp` TIMESTAMP NULL DEFAULT NULL COMMENT 'When the data was created',</v>
      </c>
      <c r="O686" s="45" t="str">
        <f t="shared" si="33"/>
        <v/>
      </c>
      <c r="P686" s="45" t="str">
        <f t="shared" si="34"/>
        <v/>
      </c>
    </row>
    <row r="687" spans="1:16" ht="16">
      <c r="A687" s="40"/>
      <c r="B687" s="66" t="str">
        <f>IF(OR(H687="",H687="PK"),"Catch All",LOOKUP(E687,'#2a_#2b_DROP_TABLE'!D:D,'#2a_#2b_DROP_TABLE'!A:A))</f>
        <v>hummingbird</v>
      </c>
      <c r="C687" s="40" t="s">
        <v>1541</v>
      </c>
      <c r="D687" s="40" t="s">
        <v>40</v>
      </c>
      <c r="E687" s="43" t="s">
        <v>168</v>
      </c>
      <c r="F687" s="43" t="s">
        <v>175</v>
      </c>
      <c r="G687" s="43"/>
      <c r="H687" s="42" t="str">
        <f>IF(D687="",IF(F687="","","PK"),LOOKUP(D687,DataTypes!A:A,DataTypes!B:B))</f>
        <v>TIMESTAMP</v>
      </c>
      <c r="I687" s="43" t="s">
        <v>41</v>
      </c>
      <c r="J687" s="43"/>
      <c r="K687" s="43" t="s">
        <v>176</v>
      </c>
      <c r="L687" s="43"/>
      <c r="M687" s="44" t="str">
        <f>IF(C687="NOSQL","",LOOKUP(E687,'#2a_#2b_DROP_TABLE'!D:D,'#2a_#2b_DROP_TABLE'!G:G)&amp;IF(H687="PK","PK",IF(F687="","CREATE","")))</f>
        <v>NA</v>
      </c>
      <c r="N687" s="45" t="str">
        <f t="shared" si="32"/>
        <v xml:space="preserve">       `read_timestamp` TIMESTAMP NULL DEFAULT NULL COMMENT 'When was the notification read/deleted/unread',</v>
      </c>
      <c r="O687" s="45" t="str">
        <f t="shared" si="33"/>
        <v/>
      </c>
      <c r="P687" s="45" t="str">
        <f t="shared" si="34"/>
        <v/>
      </c>
    </row>
    <row r="688" spans="1:16" ht="16">
      <c r="A688" s="40"/>
      <c r="B688" s="66" t="str">
        <f>IF(OR(H688="",H688="PK"),"Catch All",LOOKUP(E688,'#2a_#2b_DROP_TABLE'!D:D,'#2a_#2b_DROP_TABLE'!A:A))</f>
        <v>Catch All</v>
      </c>
      <c r="C688" s="40" t="s">
        <v>1541</v>
      </c>
      <c r="D688" s="40"/>
      <c r="E688" s="46" t="s">
        <v>168</v>
      </c>
      <c r="F688" s="46" t="s">
        <v>169</v>
      </c>
      <c r="G688" s="46"/>
      <c r="H688" s="42" t="str">
        <f>IF(D688="",IF(F688="","","PK"),LOOKUP(D688,DataTypes!A:A,DataTypes!B:B))</f>
        <v>PK</v>
      </c>
      <c r="I688" s="43"/>
      <c r="J688" s="43"/>
      <c r="K688" s="43"/>
      <c r="L688" s="43"/>
      <c r="M688" s="44" t="str">
        <f>IF(C688="NOSQL","",LOOKUP(E688,'#2a_#2b_DROP_TABLE'!D:D,'#2a_#2b_DROP_TABLE'!G:G)&amp;IF(H688="PK","PK",IF(F688="","CREATE","")))</f>
        <v>NAPK</v>
      </c>
      <c r="N688" s="45" t="str">
        <f t="shared" si="32"/>
        <v xml:space="preserve">       PRIMARY KEY (notification_id)) CHARSET UTF8;</v>
      </c>
      <c r="O688" s="45" t="str">
        <f t="shared" si="33"/>
        <v/>
      </c>
      <c r="P688" s="45" t="str">
        <f t="shared" si="34"/>
        <v/>
      </c>
    </row>
    <row r="689" spans="1:16" ht="16">
      <c r="A689" s="40"/>
      <c r="B689" s="66" t="str">
        <f>IF(OR(H689="",H689="PK"),"Catch All",LOOKUP(E689,'#2a_#2b_DROP_TABLE'!D:D,'#2a_#2b_DROP_TABLE'!A:A))</f>
        <v>Catch All</v>
      </c>
      <c r="C689" s="40" t="s">
        <v>1541</v>
      </c>
      <c r="D689" s="40"/>
      <c r="E689" s="41" t="s">
        <v>1032</v>
      </c>
      <c r="F689" s="41"/>
      <c r="G689" s="41"/>
      <c r="H689" s="42" t="str">
        <f>IF(D689="",IF(F689="","","PK"),LOOKUP(D689,DataTypes!A:A,DataTypes!B:B))</f>
        <v/>
      </c>
      <c r="I689" s="43"/>
      <c r="J689" s="43"/>
      <c r="K689" s="43"/>
      <c r="L689" s="43"/>
      <c r="M689" s="44" t="str">
        <f>IF(C689="NOSQL","",LOOKUP(E689,'#2a_#2b_DROP_TABLE'!D:D,'#2a_#2b_DROP_TABLE'!G:G)&amp;IF(H689="PK","PK",IF(F689="","CREATE","")))</f>
        <v>AuditedCREATE</v>
      </c>
      <c r="N689" s="45" t="str">
        <f t="shared" si="32"/>
        <v>CREATE TABLE `candidate_references` (</v>
      </c>
      <c r="O689" s="45" t="str">
        <f t="shared" si="33"/>
        <v>CREATE TABLE `candidate_references_aud` (</v>
      </c>
      <c r="P689" s="45" t="str">
        <f t="shared" si="34"/>
        <v/>
      </c>
    </row>
    <row r="690" spans="1:16" ht="16">
      <c r="A690" s="40"/>
      <c r="B690" s="66" t="str">
        <f>IF(OR(H690="",H690="PK"),"Catch All",LOOKUP(E690,'#2a_#2b_DROP_TABLE'!D:D,'#2a_#2b_DROP_TABLE'!A:A))</f>
        <v>avoid</v>
      </c>
      <c r="C690" s="40" t="s">
        <v>1541</v>
      </c>
      <c r="D690" s="40" t="s">
        <v>12</v>
      </c>
      <c r="E690" s="41" t="s">
        <v>1032</v>
      </c>
      <c r="F690" s="41" t="s">
        <v>1033</v>
      </c>
      <c r="G690" s="41"/>
      <c r="H690" s="42" t="str">
        <f>IF(D690="",IF(F690="","","PK"),LOOKUP(D690,DataTypes!A:A,DataTypes!B:B))</f>
        <v>BIGINT UNSIGNED</v>
      </c>
      <c r="I690" s="43" t="s">
        <v>13</v>
      </c>
      <c r="J690" s="43" t="s">
        <v>14</v>
      </c>
      <c r="K690" s="43" t="s">
        <v>1034</v>
      </c>
      <c r="L690" s="43"/>
      <c r="M690" s="44" t="str">
        <f>IF(C690="NOSQL","",LOOKUP(E690,'#2a_#2b_DROP_TABLE'!D:D,'#2a_#2b_DROP_TABLE'!G:G)&amp;IF(H690="PK","PK",IF(F690="","CREATE","")))</f>
        <v>Audited</v>
      </c>
      <c r="N690" s="45" t="str">
        <f t="shared" si="32"/>
        <v xml:space="preserve">       `reference_id` BIGINT UNSIGNED NOT NULL AUTO_INCREMENT COMMENT 'ID of the reference record',</v>
      </c>
      <c r="O690" s="45" t="str">
        <f t="shared" si="33"/>
        <v xml:space="preserve">       `reference_id` BIGINT UNSIGNED NOT NULL COMMENT 'ID of the reference record',</v>
      </c>
      <c r="P690" s="45" t="str">
        <f t="shared" si="34"/>
        <v>ALTER TABLE candidate_references_aud MODIFY COLUMN reference_id BIGINT UNSIGNED;</v>
      </c>
    </row>
    <row r="691" spans="1:16" ht="16">
      <c r="A691" s="40"/>
      <c r="B691" s="66" t="str">
        <f>IF(OR(H691="",H691="PK"),"Catch All",LOOKUP(E691,'#2a_#2b_DROP_TABLE'!D:D,'#2a_#2b_DROP_TABLE'!A:A))</f>
        <v>avoid</v>
      </c>
      <c r="C691" s="40" t="s">
        <v>1541</v>
      </c>
      <c r="D691" s="40" t="s">
        <v>295</v>
      </c>
      <c r="E691" s="43" t="s">
        <v>1032</v>
      </c>
      <c r="F691" s="43" t="s">
        <v>394</v>
      </c>
      <c r="G691" s="43"/>
      <c r="H691" s="42" t="str">
        <f>IF(D691="",IF(F691="","","PK"),LOOKUP(D691,DataTypes!A:A,DataTypes!B:B))</f>
        <v>VARCHAR(64)</v>
      </c>
      <c r="I691" s="43" t="s">
        <v>13</v>
      </c>
      <c r="J691" s="43"/>
      <c r="K691" s="43" t="s">
        <v>395</v>
      </c>
      <c r="L691" s="43"/>
      <c r="M691" s="44" t="str">
        <f>IF(C691="NOSQL","",LOOKUP(E691,'#2a_#2b_DROP_TABLE'!D:D,'#2a_#2b_DROP_TABLE'!G:G)&amp;IF(H691="PK","PK",IF(F691="","CREATE","")))</f>
        <v>Audited</v>
      </c>
      <c r="N691" s="45" t="str">
        <f t="shared" si="32"/>
        <v xml:space="preserve">       `candidate_id` VARCHAR(64) NOT NULL COMMENT 'Login ID of the candidate',</v>
      </c>
      <c r="O691" s="45" t="str">
        <f t="shared" si="33"/>
        <v xml:space="preserve">       `candidate_id` VARCHAR(64) NOT NULL COMMENT 'Login ID of the candidate',</v>
      </c>
      <c r="P691" s="45" t="str">
        <f t="shared" si="34"/>
        <v>ALTER TABLE candidate_references_aud MODIFY COLUMN candidate_id VARCHAR(64);</v>
      </c>
    </row>
    <row r="692" spans="1:16" ht="16">
      <c r="A692" s="40"/>
      <c r="B692" s="66" t="str">
        <f>IF(OR(H692="",H692="PK"),"Catch All",LOOKUP(E692,'#2a_#2b_DROP_TABLE'!D:D,'#2a_#2b_DROP_TABLE'!A:A))</f>
        <v>avoid</v>
      </c>
      <c r="C692" s="40" t="s">
        <v>1541</v>
      </c>
      <c r="D692" s="40" t="s">
        <v>19</v>
      </c>
      <c r="E692" s="43" t="s">
        <v>1032</v>
      </c>
      <c r="F692" s="43" t="s">
        <v>1035</v>
      </c>
      <c r="G692" s="43"/>
      <c r="H692" s="42" t="str">
        <f>IF(D692="",IF(F692="","","PK"),LOOKUP(D692,DataTypes!A:A,DataTypes!B:B))</f>
        <v>VARCHAR(128)</v>
      </c>
      <c r="I692" s="43" t="s">
        <v>13</v>
      </c>
      <c r="J692" s="43"/>
      <c r="K692" s="43" t="s">
        <v>1036</v>
      </c>
      <c r="L692" s="43"/>
      <c r="M692" s="44" t="str">
        <f>IF(C692="NOSQL","",LOOKUP(E692,'#2a_#2b_DROP_TABLE'!D:D,'#2a_#2b_DROP_TABLE'!G:G)&amp;IF(H692="PK","PK",IF(F692="","CREATE","")))</f>
        <v>Audited</v>
      </c>
      <c r="N692" s="45" t="str">
        <f t="shared" si="32"/>
        <v xml:space="preserve">       `full_name` VARCHAR(128) NOT NULL COMMENT 'Full name of the person referred',</v>
      </c>
      <c r="O692" s="45" t="str">
        <f t="shared" si="33"/>
        <v xml:space="preserve">       `full_name` VARCHAR(128) NOT NULL COMMENT 'Full name of the person referred',</v>
      </c>
      <c r="P692" s="45" t="str">
        <f t="shared" si="34"/>
        <v>ALTER TABLE candidate_references_aud MODIFY COLUMN full_name VARCHAR(128);</v>
      </c>
    </row>
    <row r="693" spans="1:16" ht="16">
      <c r="A693" s="40"/>
      <c r="B693" s="66" t="str">
        <f>IF(OR(H693="",H693="PK"),"Catch All",LOOKUP(E693,'#2a_#2b_DROP_TABLE'!D:D,'#2a_#2b_DROP_TABLE'!A:A))</f>
        <v>avoid</v>
      </c>
      <c r="C693" s="40" t="s">
        <v>1541</v>
      </c>
      <c r="D693" s="40" t="s">
        <v>33</v>
      </c>
      <c r="E693" s="43" t="s">
        <v>1032</v>
      </c>
      <c r="F693" s="43" t="s">
        <v>20</v>
      </c>
      <c r="G693" s="43"/>
      <c r="H693" s="42" t="str">
        <f>IF(D693="",IF(F693="","","PK"),LOOKUP(D693,DataTypes!A:A,DataTypes!B:B))</f>
        <v>VARCHAR(256)</v>
      </c>
      <c r="I693" s="43" t="s">
        <v>13</v>
      </c>
      <c r="J693" s="43"/>
      <c r="K693" s="43" t="s">
        <v>1037</v>
      </c>
      <c r="L693" s="43"/>
      <c r="M693" s="44" t="str">
        <f>IF(C693="NOSQL","",LOOKUP(E693,'#2a_#2b_DROP_TABLE'!D:D,'#2a_#2b_DROP_TABLE'!G:G)&amp;IF(H693="PK","PK",IF(F693="","CREATE","")))</f>
        <v>Audited</v>
      </c>
      <c r="N693" s="45" t="str">
        <f t="shared" si="32"/>
        <v xml:space="preserve">       `email_address` VARCHAR(256) NOT NULL COMMENT 'eMail address of the person referred',</v>
      </c>
      <c r="O693" s="45" t="str">
        <f t="shared" si="33"/>
        <v xml:space="preserve">       `email_address` VARCHAR(256) NOT NULL COMMENT 'eMail address of the person referred',</v>
      </c>
      <c r="P693" s="45" t="str">
        <f t="shared" si="34"/>
        <v>ALTER TABLE candidate_references_aud MODIFY COLUMN email_address VARCHAR(256);</v>
      </c>
    </row>
    <row r="694" spans="1:16" ht="16">
      <c r="A694" s="40"/>
      <c r="B694" s="66" t="str">
        <f>IF(OR(H694="",H694="PK"),"Catch All",LOOKUP(E694,'#2a_#2b_DROP_TABLE'!D:D,'#2a_#2b_DROP_TABLE'!A:A))</f>
        <v>avoid</v>
      </c>
      <c r="C694" s="40" t="s">
        <v>1541</v>
      </c>
      <c r="D694" s="40" t="s">
        <v>15</v>
      </c>
      <c r="E694" s="43" t="s">
        <v>1032</v>
      </c>
      <c r="F694" s="43" t="s">
        <v>16</v>
      </c>
      <c r="G694" s="43"/>
      <c r="H694" s="42" t="str">
        <f>IF(D694="",IF(F694="","","PK"),LOOKUP(D694,DataTypes!A:A,DataTypes!B:B))</f>
        <v>VARCHAR(32)</v>
      </c>
      <c r="I694" s="43" t="s">
        <v>13</v>
      </c>
      <c r="J694" s="43"/>
      <c r="K694" s="43" t="s">
        <v>1038</v>
      </c>
      <c r="L694" s="43"/>
      <c r="M694" s="44" t="str">
        <f>IF(C694="NOSQL","",LOOKUP(E694,'#2a_#2b_DROP_TABLE'!D:D,'#2a_#2b_DROP_TABLE'!G:G)&amp;IF(H694="PK","PK",IF(F694="","CREATE","")))</f>
        <v>Audited</v>
      </c>
      <c r="N694" s="45" t="str">
        <f t="shared" si="32"/>
        <v xml:space="preserve">       `mobile_number` VARCHAR(32) NOT NULL COMMENT 'Phone number of the person referred',</v>
      </c>
      <c r="O694" s="45" t="str">
        <f t="shared" si="33"/>
        <v xml:space="preserve">       `mobile_number` VARCHAR(32) NOT NULL COMMENT 'Phone number of the person referred',</v>
      </c>
      <c r="P694" s="45" t="str">
        <f t="shared" si="34"/>
        <v>ALTER TABLE candidate_references_aud MODIFY COLUMN mobile_number VARCHAR(32);</v>
      </c>
    </row>
    <row r="695" spans="1:16" ht="16">
      <c r="A695" s="40"/>
      <c r="B695" s="66" t="str">
        <f>IF(OR(H695="",H695="PK"),"Catch All",LOOKUP(E695,'#2a_#2b_DROP_TABLE'!D:D,'#2a_#2b_DROP_TABLE'!A:A))</f>
        <v>avoid</v>
      </c>
      <c r="C695" s="40" t="s">
        <v>1541</v>
      </c>
      <c r="D695" s="40" t="s">
        <v>19</v>
      </c>
      <c r="E695" s="43" t="s">
        <v>1032</v>
      </c>
      <c r="F695" s="43" t="s">
        <v>1039</v>
      </c>
      <c r="G695" s="43"/>
      <c r="H695" s="42" t="str">
        <f>IF(D695="",IF(F695="","","PK"),LOOKUP(D695,DataTypes!A:A,DataTypes!B:B))</f>
        <v>VARCHAR(128)</v>
      </c>
      <c r="I695" s="43" t="s">
        <v>35</v>
      </c>
      <c r="J695" s="43"/>
      <c r="K695" s="43" t="s">
        <v>1040</v>
      </c>
      <c r="L695" s="43"/>
      <c r="M695" s="44" t="str">
        <f>IF(C695="NOSQL","",LOOKUP(E695,'#2a_#2b_DROP_TABLE'!D:D,'#2a_#2b_DROP_TABLE'!G:G)&amp;IF(H695="PK","PK",IF(F695="","CREATE","")))</f>
        <v>Audited</v>
      </c>
      <c r="N695" s="45" t="str">
        <f t="shared" si="32"/>
        <v xml:space="preserve">       `organization_name` VARCHAR(128) NULL COMMENT 'Organization of the person referred',</v>
      </c>
      <c r="O695" s="45" t="str">
        <f t="shared" si="33"/>
        <v xml:space="preserve">       `organization_name` VARCHAR(128) NULL COMMENT 'Organization of the person referred',</v>
      </c>
      <c r="P695" s="45" t="str">
        <f t="shared" si="34"/>
        <v>ALTER TABLE candidate_references_aud MODIFY COLUMN organization_name VARCHAR(128);</v>
      </c>
    </row>
    <row r="696" spans="1:16" ht="16">
      <c r="A696" s="40"/>
      <c r="B696" s="66" t="str">
        <f>IF(OR(H696="",H696="PK"),"Catch All",LOOKUP(E696,'#2a_#2b_DROP_TABLE'!D:D,'#2a_#2b_DROP_TABLE'!A:A))</f>
        <v>avoid</v>
      </c>
      <c r="C696" s="40" t="s">
        <v>1541</v>
      </c>
      <c r="D696" s="40" t="s">
        <v>295</v>
      </c>
      <c r="E696" s="43" t="s">
        <v>1032</v>
      </c>
      <c r="F696" s="43" t="s">
        <v>80</v>
      </c>
      <c r="G696" s="43"/>
      <c r="H696" s="42" t="str">
        <f>IF(D696="",IF(F696="","","PK"),LOOKUP(D696,DataTypes!A:A,DataTypes!B:B))</f>
        <v>VARCHAR(64)</v>
      </c>
      <c r="I696" s="43" t="s">
        <v>17</v>
      </c>
      <c r="J696" s="43"/>
      <c r="K696" s="43" t="s">
        <v>81</v>
      </c>
      <c r="L696" s="43"/>
      <c r="M696" s="44" t="str">
        <f>IF(C696="NOSQL","",LOOKUP(E696,'#2a_#2b_DROP_TABLE'!D:D,'#2a_#2b_DROP_TABLE'!G:G)&amp;IF(H696="PK","PK",IF(F696="","CREATE","")))</f>
        <v>Audited</v>
      </c>
      <c r="N696" s="45" t="str">
        <f t="shared" si="32"/>
        <v xml:space="preserve">       `created_by` VARCHAR(64) DEFAULT NULL COMMENT 'Data created by',</v>
      </c>
      <c r="O696" s="45" t="str">
        <f t="shared" si="33"/>
        <v xml:space="preserve">       `created_by` VARCHAR(64) DEFAULT NULL COMMENT 'Data created by',</v>
      </c>
      <c r="P696" s="45" t="str">
        <f t="shared" si="34"/>
        <v>ALTER TABLE candidate_references_aud MODIFY COLUMN created_by VARCHAR(64);</v>
      </c>
    </row>
    <row r="697" spans="1:16" ht="16">
      <c r="A697" s="40"/>
      <c r="B697" s="66" t="str">
        <f>IF(OR(H697="",H697="PK"),"Catch All",LOOKUP(E697,'#2a_#2b_DROP_TABLE'!D:D,'#2a_#2b_DROP_TABLE'!A:A))</f>
        <v>avoid</v>
      </c>
      <c r="C697" s="40" t="s">
        <v>1541</v>
      </c>
      <c r="D697" s="40" t="s">
        <v>40</v>
      </c>
      <c r="E697" s="43" t="s">
        <v>1032</v>
      </c>
      <c r="F697" s="43" t="s">
        <v>82</v>
      </c>
      <c r="G697" s="43"/>
      <c r="H697" s="42" t="str">
        <f>IF(D697="",IF(F697="","","PK"),LOOKUP(D697,DataTypes!A:A,DataTypes!B:B))</f>
        <v>TIMESTAMP</v>
      </c>
      <c r="I697" s="43" t="s">
        <v>41</v>
      </c>
      <c r="J697" s="43"/>
      <c r="K697" s="43" t="s">
        <v>83</v>
      </c>
      <c r="L697" s="43"/>
      <c r="M697" s="44" t="str">
        <f>IF(C697="NOSQL","",LOOKUP(E697,'#2a_#2b_DROP_TABLE'!D:D,'#2a_#2b_DROP_TABLE'!G:G)&amp;IF(H697="PK","PK",IF(F697="","CREATE","")))</f>
        <v>Audited</v>
      </c>
      <c r="N697" s="45" t="str">
        <f t="shared" si="32"/>
        <v xml:space="preserve">       `created_timestamp` TIMESTAMP NULL DEFAULT NULL COMMENT 'When the data was created',</v>
      </c>
      <c r="O697" s="45" t="str">
        <f t="shared" si="33"/>
        <v xml:space="preserve">       `created_timestamp` TIMESTAMP NULL DEFAULT NULL COMMENT 'When the data was created',</v>
      </c>
      <c r="P697" s="45" t="str">
        <f t="shared" si="34"/>
        <v>ALTER TABLE candidate_references_aud MODIFY COLUMN created_timestamp TIMESTAMP;</v>
      </c>
    </row>
    <row r="698" spans="1:16" ht="16">
      <c r="A698" s="40"/>
      <c r="B698" s="66" t="str">
        <f>IF(OR(H698="",H698="PK"),"Catch All",LOOKUP(E698,'#2a_#2b_DROP_TABLE'!D:D,'#2a_#2b_DROP_TABLE'!A:A))</f>
        <v>avoid</v>
      </c>
      <c r="C698" s="40" t="s">
        <v>1541</v>
      </c>
      <c r="D698" s="40" t="s">
        <v>295</v>
      </c>
      <c r="E698" s="43" t="s">
        <v>1032</v>
      </c>
      <c r="F698" s="43" t="s">
        <v>84</v>
      </c>
      <c r="G698" s="43"/>
      <c r="H698" s="42" t="str">
        <f>IF(D698="",IF(F698="","","PK"),LOOKUP(D698,DataTypes!A:A,DataTypes!B:B))</f>
        <v>VARCHAR(64)</v>
      </c>
      <c r="I698" s="43" t="s">
        <v>17</v>
      </c>
      <c r="J698" s="43"/>
      <c r="K698" s="43" t="s">
        <v>85</v>
      </c>
      <c r="L698" s="43"/>
      <c r="M698" s="44" t="str">
        <f>IF(C698="NOSQL","",LOOKUP(E698,'#2a_#2b_DROP_TABLE'!D:D,'#2a_#2b_DROP_TABLE'!G:G)&amp;IF(H698="PK","PK",IF(F698="","CREATE","")))</f>
        <v>Audited</v>
      </c>
      <c r="N698" s="45" t="str">
        <f t="shared" si="32"/>
        <v xml:space="preserve">       `last_updated_by` VARCHAR(64) DEFAULT NULL COMMENT 'Data last updated by',</v>
      </c>
      <c r="O698" s="45" t="str">
        <f t="shared" si="33"/>
        <v xml:space="preserve">       `last_updated_by` VARCHAR(64) DEFAULT NULL COMMENT 'Data last updated by',</v>
      </c>
      <c r="P698" s="45" t="str">
        <f t="shared" si="34"/>
        <v>ALTER TABLE candidate_references_aud MODIFY COLUMN last_updated_by VARCHAR(64);</v>
      </c>
    </row>
    <row r="699" spans="1:16" ht="16">
      <c r="A699" s="40"/>
      <c r="B699" s="66" t="str">
        <f>IF(OR(H699="",H699="PK"),"Catch All",LOOKUP(E699,'#2a_#2b_DROP_TABLE'!D:D,'#2a_#2b_DROP_TABLE'!A:A))</f>
        <v>avoid</v>
      </c>
      <c r="C699" s="40" t="s">
        <v>1541</v>
      </c>
      <c r="D699" s="40" t="s">
        <v>40</v>
      </c>
      <c r="E699" s="43" t="s">
        <v>1032</v>
      </c>
      <c r="F699" s="43" t="s">
        <v>86</v>
      </c>
      <c r="G699" s="43"/>
      <c r="H699" s="42" t="str">
        <f>IF(D699="",IF(F699="","","PK"),LOOKUP(D699,DataTypes!A:A,DataTypes!B:B))</f>
        <v>TIMESTAMP</v>
      </c>
      <c r="I699" s="43" t="s">
        <v>41</v>
      </c>
      <c r="J699" s="43"/>
      <c r="K699" s="43" t="s">
        <v>87</v>
      </c>
      <c r="L699" s="43"/>
      <c r="M699" s="44" t="str">
        <f>IF(C699="NOSQL","",LOOKUP(E699,'#2a_#2b_DROP_TABLE'!D:D,'#2a_#2b_DROP_TABLE'!G:G)&amp;IF(H699="PK","PK",IF(F699="","CREATE","")))</f>
        <v>Audited</v>
      </c>
      <c r="N699" s="45" t="str">
        <f t="shared" si="32"/>
        <v xml:space="preserve">       `last_updated_timestamp` TIMESTAMP NULL DEFAULT NULL COMMENT 'When the data was last updated',</v>
      </c>
      <c r="O699" s="45" t="str">
        <f t="shared" si="33"/>
        <v xml:space="preserve">       `last_updated_timestamp` TIMESTAMP NULL DEFAULT NULL COMMENT 'When the data was last updated',</v>
      </c>
      <c r="P699" s="45" t="str">
        <f t="shared" si="34"/>
        <v>ALTER TABLE candidate_references_aud MODIFY COLUMN last_updated_timestamp TIMESTAMP;</v>
      </c>
    </row>
    <row r="700" spans="1:16" ht="16">
      <c r="A700" s="40"/>
      <c r="B700" s="66" t="str">
        <f>IF(OR(H700="",H700="PK"),"Catch All",LOOKUP(E700,'#2a_#2b_DROP_TABLE'!D:D,'#2a_#2b_DROP_TABLE'!A:A))</f>
        <v>Catch All</v>
      </c>
      <c r="C700" s="40" t="s">
        <v>1541</v>
      </c>
      <c r="D700" s="40"/>
      <c r="E700" s="46" t="s">
        <v>1032</v>
      </c>
      <c r="F700" s="46" t="s">
        <v>1033</v>
      </c>
      <c r="G700" s="46"/>
      <c r="H700" s="42" t="str">
        <f>IF(D700="",IF(F700="","","PK"),LOOKUP(D700,DataTypes!A:A,DataTypes!B:B))</f>
        <v>PK</v>
      </c>
      <c r="I700" s="43"/>
      <c r="J700" s="43"/>
      <c r="K700" s="43"/>
      <c r="L700" s="43"/>
      <c r="M700" s="44" t="str">
        <f>IF(C700="NOSQL","",LOOKUP(E700,'#2a_#2b_DROP_TABLE'!D:D,'#2a_#2b_DROP_TABLE'!G:G)&amp;IF(H700="PK","PK",IF(F700="","CREATE","")))</f>
        <v>AuditedPK</v>
      </c>
      <c r="N700" s="45" t="str">
        <f t="shared" si="32"/>
        <v xml:space="preserve">       PRIMARY KEY (reference_id)) CHARSET UTF8;</v>
      </c>
      <c r="O700" s="45" t="str">
        <f t="shared" si="33"/>
        <v xml:space="preserve">       `rev` INT(11) NOT NULL, revtype TINYINT(4) DEFAULT NULL, PRIMARY KEY (reference_id, rev)) CHARSET UTF8;</v>
      </c>
      <c r="P700" s="45" t="str">
        <f t="shared" si="34"/>
        <v/>
      </c>
    </row>
    <row r="701" spans="1:16" ht="16">
      <c r="A701" s="40"/>
      <c r="B701" s="66" t="str">
        <f>IF(OR(H701="",H701="PK"),"Catch All",LOOKUP(E701,'#2a_#2b_DROP_TABLE'!D:D,'#2a_#2b_DROP_TABLE'!A:A))</f>
        <v>Catch All</v>
      </c>
      <c r="C701" s="40" t="s">
        <v>1541</v>
      </c>
      <c r="D701" s="40"/>
      <c r="E701" s="41" t="s">
        <v>1041</v>
      </c>
      <c r="F701" s="41"/>
      <c r="G701" s="41"/>
      <c r="H701" s="42" t="str">
        <f>IF(D701="",IF(F701="","","PK"),LOOKUP(D701,DataTypes!A:A,DataTypes!B:B))</f>
        <v/>
      </c>
      <c r="I701" s="43"/>
      <c r="J701" s="43"/>
      <c r="K701" s="43"/>
      <c r="L701" s="43"/>
      <c r="M701" s="44" t="str">
        <f>IF(C701="NOSQL","",LOOKUP(E701,'#2a_#2b_DROP_TABLE'!D:D,'#2a_#2b_DROP_TABLE'!G:G)&amp;IF(H701="PK","PK",IF(F701="","CREATE","")))</f>
        <v>AuditedCREATE</v>
      </c>
      <c r="N701" s="45" t="str">
        <f t="shared" si="32"/>
        <v>CREATE TABLE `candidate_licensures` (</v>
      </c>
      <c r="O701" s="45" t="str">
        <f t="shared" si="33"/>
        <v>CREATE TABLE `candidate_licensures_aud` (</v>
      </c>
      <c r="P701" s="45" t="str">
        <f t="shared" si="34"/>
        <v/>
      </c>
    </row>
    <row r="702" spans="1:16" ht="16">
      <c r="A702" s="40"/>
      <c r="B702" s="66" t="str">
        <f>IF(OR(H702="",H702="PK"),"Catch All",LOOKUP(E702,'#2a_#2b_DROP_TABLE'!D:D,'#2a_#2b_DROP_TABLE'!A:A))</f>
        <v>avoid</v>
      </c>
      <c r="C702" s="40" t="s">
        <v>1541</v>
      </c>
      <c r="D702" s="40" t="s">
        <v>12</v>
      </c>
      <c r="E702" s="41" t="s">
        <v>1041</v>
      </c>
      <c r="F702" s="41" t="s">
        <v>1042</v>
      </c>
      <c r="G702" s="41"/>
      <c r="H702" s="42" t="str">
        <f>IF(D702="",IF(F702="","","PK"),LOOKUP(D702,DataTypes!A:A,DataTypes!B:B))</f>
        <v>BIGINT UNSIGNED</v>
      </c>
      <c r="I702" s="43" t="s">
        <v>13</v>
      </c>
      <c r="J702" s="43" t="s">
        <v>14</v>
      </c>
      <c r="K702" s="43" t="s">
        <v>1043</v>
      </c>
      <c r="L702" s="43"/>
      <c r="M702" s="44" t="str">
        <f>IF(C702="NOSQL","",LOOKUP(E702,'#2a_#2b_DROP_TABLE'!D:D,'#2a_#2b_DROP_TABLE'!G:G)&amp;IF(H702="PK","PK",IF(F702="","CREATE","")))</f>
        <v>Audited</v>
      </c>
      <c r="N702" s="45" t="str">
        <f t="shared" si="32"/>
        <v xml:space="preserve">       `licensure_id` BIGINT UNSIGNED NOT NULL AUTO_INCREMENT COMMENT 'ID of the licensure record',</v>
      </c>
      <c r="O702" s="45" t="str">
        <f t="shared" si="33"/>
        <v xml:space="preserve">       `licensure_id` BIGINT UNSIGNED NOT NULL COMMENT 'ID of the licensure record',</v>
      </c>
      <c r="P702" s="45" t="str">
        <f t="shared" si="34"/>
        <v>ALTER TABLE candidate_licensures_aud MODIFY COLUMN licensure_id BIGINT UNSIGNED;</v>
      </c>
    </row>
    <row r="703" spans="1:16" ht="16">
      <c r="A703" s="40"/>
      <c r="B703" s="66" t="str">
        <f>IF(OR(H703="",H703="PK"),"Catch All",LOOKUP(E703,'#2a_#2b_DROP_TABLE'!D:D,'#2a_#2b_DROP_TABLE'!A:A))</f>
        <v>avoid</v>
      </c>
      <c r="C703" s="40" t="s">
        <v>1541</v>
      </c>
      <c r="D703" s="40" t="s">
        <v>295</v>
      </c>
      <c r="E703" s="43" t="s">
        <v>1041</v>
      </c>
      <c r="F703" s="43" t="s">
        <v>394</v>
      </c>
      <c r="G703" s="43"/>
      <c r="H703" s="42" t="str">
        <f>IF(D703="",IF(F703="","","PK"),LOOKUP(D703,DataTypes!A:A,DataTypes!B:B))</f>
        <v>VARCHAR(64)</v>
      </c>
      <c r="I703" s="43" t="s">
        <v>13</v>
      </c>
      <c r="J703" s="43"/>
      <c r="K703" s="43" t="s">
        <v>1044</v>
      </c>
      <c r="L703" s="43"/>
      <c r="M703" s="44" t="str">
        <f>IF(C703="NOSQL","",LOOKUP(E703,'#2a_#2b_DROP_TABLE'!D:D,'#2a_#2b_DROP_TABLE'!G:G)&amp;IF(H703="PK","PK",IF(F703="","CREATE","")))</f>
        <v>Audited</v>
      </c>
      <c r="N703" s="45" t="str">
        <f t="shared" si="32"/>
        <v xml:space="preserve">       `candidate_id` VARCHAR(64) NOT NULL COMMENT 'ID of the candidate',</v>
      </c>
      <c r="O703" s="45" t="str">
        <f t="shared" si="33"/>
        <v xml:space="preserve">       `candidate_id` VARCHAR(64) NOT NULL COMMENT 'ID of the candidate',</v>
      </c>
      <c r="P703" s="45" t="str">
        <f t="shared" si="34"/>
        <v>ALTER TABLE candidate_licensures_aud MODIFY COLUMN candidate_id VARCHAR(64);</v>
      </c>
    </row>
    <row r="704" spans="1:16" ht="16">
      <c r="A704" s="40"/>
      <c r="B704" s="66" t="str">
        <f>IF(OR(H704="",H704="PK"),"Catch All",LOOKUP(E704,'#2a_#2b_DROP_TABLE'!D:D,'#2a_#2b_DROP_TABLE'!A:A))</f>
        <v>avoid</v>
      </c>
      <c r="C704" s="40" t="s">
        <v>1541</v>
      </c>
      <c r="D704" s="40" t="s">
        <v>19</v>
      </c>
      <c r="E704" s="43" t="s">
        <v>1041</v>
      </c>
      <c r="F704" s="43" t="s">
        <v>1045</v>
      </c>
      <c r="G704" s="43"/>
      <c r="H704" s="42" t="str">
        <f>IF(D704="",IF(F704="","","PK"),LOOKUP(D704,DataTypes!A:A,DataTypes!B:B))</f>
        <v>VARCHAR(128)</v>
      </c>
      <c r="I704" s="43" t="s">
        <v>13</v>
      </c>
      <c r="J704" s="43"/>
      <c r="K704" s="43" t="s">
        <v>1046</v>
      </c>
      <c r="L704" s="43"/>
      <c r="M704" s="44" t="str">
        <f>IF(C704="NOSQL","",LOOKUP(E704,'#2a_#2b_DROP_TABLE'!D:D,'#2a_#2b_DROP_TABLE'!G:G)&amp;IF(H704="PK","PK",IF(F704="","CREATE","")))</f>
        <v>Audited</v>
      </c>
      <c r="N704" s="45" t="str">
        <f t="shared" si="32"/>
        <v xml:space="preserve">       `license_name` VARCHAR(128) NOT NULL COMMENT 'License name',</v>
      </c>
      <c r="O704" s="45" t="str">
        <f t="shared" si="33"/>
        <v xml:space="preserve">       `license_name` VARCHAR(128) NOT NULL COMMENT 'License name',</v>
      </c>
      <c r="P704" s="45" t="str">
        <f t="shared" si="34"/>
        <v>ALTER TABLE candidate_licensures_aud MODIFY COLUMN license_name VARCHAR(128);</v>
      </c>
    </row>
    <row r="705" spans="1:16" ht="16">
      <c r="A705" s="40"/>
      <c r="B705" s="66" t="str">
        <f>IF(OR(H705="",H705="PK"),"Catch All",LOOKUP(E705,'#2a_#2b_DROP_TABLE'!D:D,'#2a_#2b_DROP_TABLE'!A:A))</f>
        <v>avoid</v>
      </c>
      <c r="C705" s="40" t="s">
        <v>1541</v>
      </c>
      <c r="D705" s="40" t="s">
        <v>63</v>
      </c>
      <c r="E705" s="43" t="s">
        <v>1041</v>
      </c>
      <c r="F705" s="43" t="s">
        <v>1047</v>
      </c>
      <c r="G705" s="43"/>
      <c r="H705" s="42" t="str">
        <f>IF(D705="",IF(F705="","","PK"),LOOKUP(D705,DataTypes!A:A,DataTypes!B:B))</f>
        <v>VARCHAR(256)</v>
      </c>
      <c r="I705" s="43" t="s">
        <v>35</v>
      </c>
      <c r="J705" s="43"/>
      <c r="K705" s="43" t="s">
        <v>1048</v>
      </c>
      <c r="L705" s="43"/>
      <c r="M705" s="44" t="str">
        <f>IF(C705="NOSQL","",LOOKUP(E705,'#2a_#2b_DROP_TABLE'!D:D,'#2a_#2b_DROP_TABLE'!G:G)&amp;IF(H705="PK","PK",IF(F705="","CREATE","")))</f>
        <v>Audited</v>
      </c>
      <c r="N705" s="45" t="str">
        <f t="shared" si="32"/>
        <v xml:space="preserve">       `license_file` VARCHAR(256) NULL COMMENT 'File URL of license',</v>
      </c>
      <c r="O705" s="45" t="str">
        <f t="shared" si="33"/>
        <v xml:space="preserve">       `license_file` VARCHAR(256) NULL COMMENT 'File URL of license',</v>
      </c>
      <c r="P705" s="45" t="str">
        <f t="shared" si="34"/>
        <v>ALTER TABLE candidate_licensures_aud MODIFY COLUMN license_file VARCHAR(256);</v>
      </c>
    </row>
    <row r="706" spans="1:16" ht="16">
      <c r="A706" s="40"/>
      <c r="B706" s="66" t="str">
        <f>IF(OR(H706="",H706="PK"),"Catch All",LOOKUP(E706,'#2a_#2b_DROP_TABLE'!D:D,'#2a_#2b_DROP_TABLE'!A:A))</f>
        <v>avoid</v>
      </c>
      <c r="C706" s="40" t="s">
        <v>1541</v>
      </c>
      <c r="D706" s="40" t="s">
        <v>19</v>
      </c>
      <c r="E706" s="43" t="s">
        <v>1041</v>
      </c>
      <c r="F706" s="43" t="s">
        <v>1049</v>
      </c>
      <c r="G706" s="43"/>
      <c r="H706" s="42" t="str">
        <f>IF(D706="",IF(F706="","","PK"),LOOKUP(D706,DataTypes!A:A,DataTypes!B:B))</f>
        <v>VARCHAR(128)</v>
      </c>
      <c r="I706" s="43" t="s">
        <v>35</v>
      </c>
      <c r="J706" s="43"/>
      <c r="K706" s="43" t="s">
        <v>1050</v>
      </c>
      <c r="L706" s="43"/>
      <c r="M706" s="44" t="str">
        <f>IF(C706="NOSQL","",LOOKUP(E706,'#2a_#2b_DROP_TABLE'!D:D,'#2a_#2b_DROP_TABLE'!G:G)&amp;IF(H706="PK","PK",IF(F706="","CREATE","")))</f>
        <v>Audited</v>
      </c>
      <c r="N706" s="45" t="str">
        <f t="shared" si="32"/>
        <v xml:space="preserve">       `license_number` VARCHAR(128) NULL COMMENT 'License number',</v>
      </c>
      <c r="O706" s="45" t="str">
        <f t="shared" si="33"/>
        <v xml:space="preserve">       `license_number` VARCHAR(128) NULL COMMENT 'License number',</v>
      </c>
      <c r="P706" s="45" t="str">
        <f t="shared" si="34"/>
        <v>ALTER TABLE candidate_licensures_aud MODIFY COLUMN license_number VARCHAR(128);</v>
      </c>
    </row>
    <row r="707" spans="1:16" ht="16">
      <c r="A707" s="40"/>
      <c r="B707" s="66" t="str">
        <f>IF(OR(H707="",H707="PK"),"Catch All",LOOKUP(E707,'#2a_#2b_DROP_TABLE'!D:D,'#2a_#2b_DROP_TABLE'!A:A))</f>
        <v>avoid</v>
      </c>
      <c r="C707" s="40" t="s">
        <v>1541</v>
      </c>
      <c r="D707" s="40" t="s">
        <v>111</v>
      </c>
      <c r="E707" s="43" t="s">
        <v>1041</v>
      </c>
      <c r="F707" s="43" t="s">
        <v>1051</v>
      </c>
      <c r="G707" s="43"/>
      <c r="H707" s="42" t="str">
        <f>IF(D707="",IF(F707="","","PK"),LOOKUP(D707,DataTypes!A:A,DataTypes!B:B))</f>
        <v>VARCHAR(1024)</v>
      </c>
      <c r="I707" s="43" t="s">
        <v>13</v>
      </c>
      <c r="J707" s="43"/>
      <c r="K707" s="43" t="s">
        <v>1052</v>
      </c>
      <c r="L707" s="43"/>
      <c r="M707" s="44" t="str">
        <f>IF(C707="NOSQL","",LOOKUP(E707,'#2a_#2b_DROP_TABLE'!D:D,'#2a_#2b_DROP_TABLE'!G:G)&amp;IF(H707="PK","PK",IF(F707="","CREATE","")))</f>
        <v>Audited</v>
      </c>
      <c r="N707" s="45" t="str">
        <f t="shared" ref="N707:N770" si="35">IF(C707="NOSQL","",IF(H707="PK","       PRIMARY KEY ("&amp;F707&amp;"))"&amp;IF(G707="Yes"," ROW_FORMAT=DYNAMIC","")&amp;" CHARSET UTF8;",IF(F707="","CREATE TABLE "&amp;"`"&amp;E707&amp;"` (","       `"&amp;F707&amp;"` "&amp;H707&amp;" "&amp;I707&amp;IF(J707="",""," "&amp;J707)&amp;" COMMENT '"&amp;K707&amp;IF(L707="",""," ["&amp;L707&amp;"]")&amp;"'"&amp;IF(E708=E707,",",");"))))</f>
        <v xml:space="preserve">       `license_state` VARCHAR(1024) NOT NULL COMMENT 'State where license is granted',</v>
      </c>
      <c r="O707" s="45" t="str">
        <f t="shared" ref="O707:O770" si="36">IF(OR(C707="NOSQL",M707="",M707="NA",M707="NACREATE",M707="NAPK"),"",IF(MID(M707,1,3)="Not","",IF(H707="PK",IF(M707="AuditedPK","       `rev` INT(11) NOT NULL, revtype TINYINT(4) DEFAULT NULL, ","       ")&amp;"PRIMARY KEY ("&amp;F707&amp;IF(M707="AuditedPK",", rev","")&amp;"))"&amp;IF(G707="Yes"," ROW_FORMAT=DYNAMIC","")&amp;" CHARSET UTF8;",IF(F707="","CREATE TABLE "&amp;"`"&amp;E707&amp;IF(M707="AuditedCREATE","_aud","")&amp;"` (","       `"&amp;F707&amp;"` "&amp;H707&amp;" "&amp;I707&amp;" COMMENT '"&amp;K707&amp;IF(L707="",""," ["&amp;L707&amp;"]")&amp;"'"&amp;IF(E708=E707,",",");")))))</f>
        <v xml:space="preserve">       `license_state` VARCHAR(1024) NOT NULL COMMENT 'State where license is granted',</v>
      </c>
      <c r="P707" s="45" t="str">
        <f t="shared" ref="P707:P770" si="37">IF(C707="NOSQL","",IF(M707="Audited","ALTER TABLE "&amp;E707&amp;"_aud MODIFY COLUMN "&amp;F707&amp;" "&amp;H707&amp;";",""))</f>
        <v>ALTER TABLE candidate_licensures_aud MODIFY COLUMN license_state VARCHAR(1024);</v>
      </c>
    </row>
    <row r="708" spans="1:16" ht="16">
      <c r="A708" s="40"/>
      <c r="B708" s="66" t="str">
        <f>IF(OR(H708="",H708="PK"),"Catch All",LOOKUP(E708,'#2a_#2b_DROP_TABLE'!D:D,'#2a_#2b_DROP_TABLE'!A:A))</f>
        <v>avoid</v>
      </c>
      <c r="C708" s="40" t="s">
        <v>1541</v>
      </c>
      <c r="D708" s="40" t="s">
        <v>29</v>
      </c>
      <c r="E708" s="43" t="s">
        <v>1041</v>
      </c>
      <c r="F708" s="43" t="s">
        <v>1053</v>
      </c>
      <c r="G708" s="43"/>
      <c r="H708" s="42" t="str">
        <f>IF(D708="",IF(F708="","","PK"),LOOKUP(D708,DataTypes!A:A,DataTypes!B:B))</f>
        <v>DATE</v>
      </c>
      <c r="I708" s="43" t="s">
        <v>35</v>
      </c>
      <c r="J708" s="43"/>
      <c r="K708" s="43" t="s">
        <v>1054</v>
      </c>
      <c r="L708" s="43"/>
      <c r="M708" s="44" t="str">
        <f>IF(C708="NOSQL","",LOOKUP(E708,'#2a_#2b_DROP_TABLE'!D:D,'#2a_#2b_DROP_TABLE'!G:G)&amp;IF(H708="PK","PK",IF(F708="","CREATE","")))</f>
        <v>Audited</v>
      </c>
      <c r="N708" s="45" t="str">
        <f t="shared" si="35"/>
        <v xml:space="preserve">       `date_issued` DATE NULL COMMENT 'Date of issuing license',</v>
      </c>
      <c r="O708" s="45" t="str">
        <f t="shared" si="36"/>
        <v xml:space="preserve">       `date_issued` DATE NULL COMMENT 'Date of issuing license',</v>
      </c>
      <c r="P708" s="45" t="str">
        <f t="shared" si="37"/>
        <v>ALTER TABLE candidate_licensures_aud MODIFY COLUMN date_issued DATE;</v>
      </c>
    </row>
    <row r="709" spans="1:16" ht="16">
      <c r="A709" s="40"/>
      <c r="B709" s="66" t="str">
        <f>IF(OR(H709="",H709="PK"),"Catch All",LOOKUP(E709,'#2a_#2b_DROP_TABLE'!D:D,'#2a_#2b_DROP_TABLE'!A:A))</f>
        <v>avoid</v>
      </c>
      <c r="C709" s="40" t="s">
        <v>1541</v>
      </c>
      <c r="D709" s="40" t="s">
        <v>29</v>
      </c>
      <c r="E709" s="43" t="s">
        <v>1041</v>
      </c>
      <c r="F709" s="43" t="s">
        <v>1055</v>
      </c>
      <c r="G709" s="43"/>
      <c r="H709" s="42" t="str">
        <f>IF(D709="",IF(F709="","","PK"),LOOKUP(D709,DataTypes!A:A,DataTypes!B:B))</f>
        <v>DATE</v>
      </c>
      <c r="I709" s="43" t="s">
        <v>35</v>
      </c>
      <c r="J709" s="43"/>
      <c r="K709" s="43" t="s">
        <v>1056</v>
      </c>
      <c r="L709" s="43"/>
      <c r="M709" s="44" t="str">
        <f>IF(C709="NOSQL","",LOOKUP(E709,'#2a_#2b_DROP_TABLE'!D:D,'#2a_#2b_DROP_TABLE'!G:G)&amp;IF(H709="PK","PK",IF(F709="","CREATE","")))</f>
        <v>Audited</v>
      </c>
      <c r="N709" s="45" t="str">
        <f t="shared" si="35"/>
        <v xml:space="preserve">       `expiration_date` DATE NULL COMMENT 'Expiry date of license',</v>
      </c>
      <c r="O709" s="45" t="str">
        <f t="shared" si="36"/>
        <v xml:space="preserve">       `expiration_date` DATE NULL COMMENT 'Expiry date of license',</v>
      </c>
      <c r="P709" s="45" t="str">
        <f t="shared" si="37"/>
        <v>ALTER TABLE candidate_licensures_aud MODIFY COLUMN expiration_date DATE;</v>
      </c>
    </row>
    <row r="710" spans="1:16" ht="16">
      <c r="A710" s="40"/>
      <c r="B710" s="66" t="str">
        <f>IF(OR(H710="",H710="PK"),"Catch All",LOOKUP(E710,'#2a_#2b_DROP_TABLE'!D:D,'#2a_#2b_DROP_TABLE'!A:A))</f>
        <v>avoid</v>
      </c>
      <c r="C710" s="40" t="s">
        <v>1541</v>
      </c>
      <c r="D710" s="40" t="s">
        <v>31</v>
      </c>
      <c r="E710" s="43" t="s">
        <v>1041</v>
      </c>
      <c r="F710" s="43" t="s">
        <v>214</v>
      </c>
      <c r="G710" s="43"/>
      <c r="H710" s="42" t="str">
        <f>IF(D710="",IF(F710="","","PK"),LOOKUP(D710,DataTypes!A:A,DataTypes!B:B))</f>
        <v>VARCHAR(1)</v>
      </c>
      <c r="I710" s="43" t="s">
        <v>13</v>
      </c>
      <c r="J710" s="43"/>
      <c r="K710" s="43" t="s">
        <v>1057</v>
      </c>
      <c r="L710" s="43" t="s">
        <v>1058</v>
      </c>
      <c r="M710" s="44" t="str">
        <f>IF(C710="NOSQL","",LOOKUP(E710,'#2a_#2b_DROP_TABLE'!D:D,'#2a_#2b_DROP_TABLE'!G:G)&amp;IF(H710="PK","PK",IF(F710="","CREATE","")))</f>
        <v>Audited</v>
      </c>
      <c r="N710" s="45" t="str">
        <f t="shared" si="35"/>
        <v xml:space="preserve">       `type` VARCHAR(1) NOT NULL COMMENT 'Type of license [L-Limited, U-Unlimited]',</v>
      </c>
      <c r="O710" s="45" t="str">
        <f t="shared" si="36"/>
        <v xml:space="preserve">       `type` VARCHAR(1) NOT NULL COMMENT 'Type of license [L-Limited, U-Unlimited]',</v>
      </c>
      <c r="P710" s="45" t="str">
        <f t="shared" si="37"/>
        <v>ALTER TABLE candidate_licensures_aud MODIFY COLUMN type VARCHAR(1);</v>
      </c>
    </row>
    <row r="711" spans="1:16" ht="16">
      <c r="A711" s="40"/>
      <c r="B711" s="66" t="str">
        <f>IF(OR(H711="",H711="PK"),"Catch All",LOOKUP(E711,'#2a_#2b_DROP_TABLE'!D:D,'#2a_#2b_DROP_TABLE'!A:A))</f>
        <v>avoid</v>
      </c>
      <c r="C711" s="40" t="s">
        <v>1541</v>
      </c>
      <c r="D711" s="40" t="s">
        <v>31</v>
      </c>
      <c r="E711" s="43" t="s">
        <v>1041</v>
      </c>
      <c r="F711" s="43" t="s">
        <v>93</v>
      </c>
      <c r="G711" s="43"/>
      <c r="H711" s="42" t="str">
        <f>IF(D711="",IF(F711="","","PK"),LOOKUP(D711,DataTypes!A:A,DataTypes!B:B))</f>
        <v>VARCHAR(1)</v>
      </c>
      <c r="I711" s="43" t="s">
        <v>13</v>
      </c>
      <c r="J711" s="43"/>
      <c r="K711" s="43" t="s">
        <v>1059</v>
      </c>
      <c r="L711" s="43" t="s">
        <v>1060</v>
      </c>
      <c r="M711" s="44" t="str">
        <f>IF(C711="NOSQL","",LOOKUP(E711,'#2a_#2b_DROP_TABLE'!D:D,'#2a_#2b_DROP_TABLE'!G:G)&amp;IF(H711="PK","PK",IF(F711="","CREATE","")))</f>
        <v>Audited</v>
      </c>
      <c r="N711" s="45" t="str">
        <f t="shared" si="35"/>
        <v xml:space="preserve">       `status` VARCHAR(1) NOT NULL COMMENT 'Status of license [A-Active, E-Expired, P-Applied and pending]',</v>
      </c>
      <c r="O711" s="45" t="str">
        <f t="shared" si="36"/>
        <v xml:space="preserve">       `status` VARCHAR(1) NOT NULL COMMENT 'Status of license [A-Active, E-Expired, P-Applied and pending]',</v>
      </c>
      <c r="P711" s="45" t="str">
        <f t="shared" si="37"/>
        <v>ALTER TABLE candidate_licensures_aud MODIFY COLUMN status VARCHAR(1);</v>
      </c>
    </row>
    <row r="712" spans="1:16" ht="16">
      <c r="A712" s="40"/>
      <c r="B712" s="66" t="str">
        <f>IF(OR(H712="",H712="PK"),"Catch All",LOOKUP(E712,'#2a_#2b_DROP_TABLE'!D:D,'#2a_#2b_DROP_TABLE'!A:A))</f>
        <v>avoid</v>
      </c>
      <c r="C712" s="40" t="s">
        <v>1541</v>
      </c>
      <c r="D712" s="40" t="s">
        <v>295</v>
      </c>
      <c r="E712" s="43" t="s">
        <v>1041</v>
      </c>
      <c r="F712" s="43" t="s">
        <v>80</v>
      </c>
      <c r="G712" s="43"/>
      <c r="H712" s="42" t="str">
        <f>IF(D712="",IF(F712="","","PK"),LOOKUP(D712,DataTypes!A:A,DataTypes!B:B))</f>
        <v>VARCHAR(64)</v>
      </c>
      <c r="I712" s="43" t="s">
        <v>17</v>
      </c>
      <c r="J712" s="43"/>
      <c r="K712" s="43" t="s">
        <v>81</v>
      </c>
      <c r="L712" s="43"/>
      <c r="M712" s="44" t="str">
        <f>IF(C712="NOSQL","",LOOKUP(E712,'#2a_#2b_DROP_TABLE'!D:D,'#2a_#2b_DROP_TABLE'!G:G)&amp;IF(H712="PK","PK",IF(F712="","CREATE","")))</f>
        <v>Audited</v>
      </c>
      <c r="N712" s="45" t="str">
        <f t="shared" si="35"/>
        <v xml:space="preserve">       `created_by` VARCHAR(64) DEFAULT NULL COMMENT 'Data created by',</v>
      </c>
      <c r="O712" s="45" t="str">
        <f t="shared" si="36"/>
        <v xml:space="preserve">       `created_by` VARCHAR(64) DEFAULT NULL COMMENT 'Data created by',</v>
      </c>
      <c r="P712" s="45" t="str">
        <f t="shared" si="37"/>
        <v>ALTER TABLE candidate_licensures_aud MODIFY COLUMN created_by VARCHAR(64);</v>
      </c>
    </row>
    <row r="713" spans="1:16" ht="16">
      <c r="A713" s="40"/>
      <c r="B713" s="66" t="str">
        <f>IF(OR(H713="",H713="PK"),"Catch All",LOOKUP(E713,'#2a_#2b_DROP_TABLE'!D:D,'#2a_#2b_DROP_TABLE'!A:A))</f>
        <v>avoid</v>
      </c>
      <c r="C713" s="40" t="s">
        <v>1541</v>
      </c>
      <c r="D713" s="40" t="s">
        <v>40</v>
      </c>
      <c r="E713" s="43" t="s">
        <v>1041</v>
      </c>
      <c r="F713" s="43" t="s">
        <v>82</v>
      </c>
      <c r="G713" s="43"/>
      <c r="H713" s="42" t="str">
        <f>IF(D713="",IF(F713="","","PK"),LOOKUP(D713,DataTypes!A:A,DataTypes!B:B))</f>
        <v>TIMESTAMP</v>
      </c>
      <c r="I713" s="43" t="s">
        <v>41</v>
      </c>
      <c r="J713" s="43"/>
      <c r="K713" s="43" t="s">
        <v>83</v>
      </c>
      <c r="L713" s="43"/>
      <c r="M713" s="44" t="str">
        <f>IF(C713="NOSQL","",LOOKUP(E713,'#2a_#2b_DROP_TABLE'!D:D,'#2a_#2b_DROP_TABLE'!G:G)&amp;IF(H713="PK","PK",IF(F713="","CREATE","")))</f>
        <v>Audited</v>
      </c>
      <c r="N713" s="45" t="str">
        <f t="shared" si="35"/>
        <v xml:space="preserve">       `created_timestamp` TIMESTAMP NULL DEFAULT NULL COMMENT 'When the data was created',</v>
      </c>
      <c r="O713" s="45" t="str">
        <f t="shared" si="36"/>
        <v xml:space="preserve">       `created_timestamp` TIMESTAMP NULL DEFAULT NULL COMMENT 'When the data was created',</v>
      </c>
      <c r="P713" s="45" t="str">
        <f t="shared" si="37"/>
        <v>ALTER TABLE candidate_licensures_aud MODIFY COLUMN created_timestamp TIMESTAMP;</v>
      </c>
    </row>
    <row r="714" spans="1:16" ht="16">
      <c r="A714" s="40"/>
      <c r="B714" s="66" t="str">
        <f>IF(OR(H714="",H714="PK"),"Catch All",LOOKUP(E714,'#2a_#2b_DROP_TABLE'!D:D,'#2a_#2b_DROP_TABLE'!A:A))</f>
        <v>avoid</v>
      </c>
      <c r="C714" s="40" t="s">
        <v>1541</v>
      </c>
      <c r="D714" s="40" t="s">
        <v>295</v>
      </c>
      <c r="E714" s="43" t="s">
        <v>1041</v>
      </c>
      <c r="F714" s="43" t="s">
        <v>84</v>
      </c>
      <c r="G714" s="43"/>
      <c r="H714" s="42" t="str">
        <f>IF(D714="",IF(F714="","","PK"),LOOKUP(D714,DataTypes!A:A,DataTypes!B:B))</f>
        <v>VARCHAR(64)</v>
      </c>
      <c r="I714" s="43" t="s">
        <v>17</v>
      </c>
      <c r="J714" s="43"/>
      <c r="K714" s="43" t="s">
        <v>85</v>
      </c>
      <c r="L714" s="43"/>
      <c r="M714" s="44" t="str">
        <f>IF(C714="NOSQL","",LOOKUP(E714,'#2a_#2b_DROP_TABLE'!D:D,'#2a_#2b_DROP_TABLE'!G:G)&amp;IF(H714="PK","PK",IF(F714="","CREATE","")))</f>
        <v>Audited</v>
      </c>
      <c r="N714" s="45" t="str">
        <f t="shared" si="35"/>
        <v xml:space="preserve">       `last_updated_by` VARCHAR(64) DEFAULT NULL COMMENT 'Data last updated by',</v>
      </c>
      <c r="O714" s="45" t="str">
        <f t="shared" si="36"/>
        <v xml:space="preserve">       `last_updated_by` VARCHAR(64) DEFAULT NULL COMMENT 'Data last updated by',</v>
      </c>
      <c r="P714" s="45" t="str">
        <f t="shared" si="37"/>
        <v>ALTER TABLE candidate_licensures_aud MODIFY COLUMN last_updated_by VARCHAR(64);</v>
      </c>
    </row>
    <row r="715" spans="1:16" ht="16">
      <c r="A715" s="40"/>
      <c r="B715" s="66" t="str">
        <f>IF(OR(H715="",H715="PK"),"Catch All",LOOKUP(E715,'#2a_#2b_DROP_TABLE'!D:D,'#2a_#2b_DROP_TABLE'!A:A))</f>
        <v>avoid</v>
      </c>
      <c r="C715" s="40" t="s">
        <v>1541</v>
      </c>
      <c r="D715" s="40" t="s">
        <v>40</v>
      </c>
      <c r="E715" s="43" t="s">
        <v>1041</v>
      </c>
      <c r="F715" s="43" t="s">
        <v>86</v>
      </c>
      <c r="G715" s="43"/>
      <c r="H715" s="42" t="str">
        <f>IF(D715="",IF(F715="","","PK"),LOOKUP(D715,DataTypes!A:A,DataTypes!B:B))</f>
        <v>TIMESTAMP</v>
      </c>
      <c r="I715" s="43" t="s">
        <v>41</v>
      </c>
      <c r="J715" s="43"/>
      <c r="K715" s="43" t="s">
        <v>87</v>
      </c>
      <c r="L715" s="43"/>
      <c r="M715" s="44" t="str">
        <f>IF(C715="NOSQL","",LOOKUP(E715,'#2a_#2b_DROP_TABLE'!D:D,'#2a_#2b_DROP_TABLE'!G:G)&amp;IF(H715="PK","PK",IF(F715="","CREATE","")))</f>
        <v>Audited</v>
      </c>
      <c r="N715" s="45" t="str">
        <f t="shared" si="35"/>
        <v xml:space="preserve">       `last_updated_timestamp` TIMESTAMP NULL DEFAULT NULL COMMENT 'When the data was last updated',</v>
      </c>
      <c r="O715" s="45" t="str">
        <f t="shared" si="36"/>
        <v xml:space="preserve">       `last_updated_timestamp` TIMESTAMP NULL DEFAULT NULL COMMENT 'When the data was last updated',</v>
      </c>
      <c r="P715" s="45" t="str">
        <f t="shared" si="37"/>
        <v>ALTER TABLE candidate_licensures_aud MODIFY COLUMN last_updated_timestamp TIMESTAMP;</v>
      </c>
    </row>
    <row r="716" spans="1:16" ht="16">
      <c r="A716" s="40"/>
      <c r="B716" s="66" t="str">
        <f>IF(OR(H716="",H716="PK"),"Catch All",LOOKUP(E716,'#2a_#2b_DROP_TABLE'!D:D,'#2a_#2b_DROP_TABLE'!A:A))</f>
        <v>Catch All</v>
      </c>
      <c r="C716" s="40" t="s">
        <v>1541</v>
      </c>
      <c r="D716" s="40"/>
      <c r="E716" s="46" t="s">
        <v>1041</v>
      </c>
      <c r="F716" s="46" t="s">
        <v>1042</v>
      </c>
      <c r="G716" s="46"/>
      <c r="H716" s="42" t="str">
        <f>IF(D716="",IF(F716="","","PK"),LOOKUP(D716,DataTypes!A:A,DataTypes!B:B))</f>
        <v>PK</v>
      </c>
      <c r="I716" s="43"/>
      <c r="J716" s="43"/>
      <c r="K716" s="43"/>
      <c r="L716" s="43"/>
      <c r="M716" s="44" t="str">
        <f>IF(C716="NOSQL","",LOOKUP(E716,'#2a_#2b_DROP_TABLE'!D:D,'#2a_#2b_DROP_TABLE'!G:G)&amp;IF(H716="PK","PK",IF(F716="","CREATE","")))</f>
        <v>AuditedPK</v>
      </c>
      <c r="N716" s="45" t="str">
        <f t="shared" si="35"/>
        <v xml:space="preserve">       PRIMARY KEY (licensure_id)) CHARSET UTF8;</v>
      </c>
      <c r="O716" s="45" t="str">
        <f t="shared" si="36"/>
        <v xml:space="preserve">       `rev` INT(11) NOT NULL, revtype TINYINT(4) DEFAULT NULL, PRIMARY KEY (licensure_id, rev)) CHARSET UTF8;</v>
      </c>
      <c r="P716" s="45" t="str">
        <f t="shared" si="37"/>
        <v/>
      </c>
    </row>
    <row r="717" spans="1:16" ht="16">
      <c r="A717" s="40"/>
      <c r="B717" s="66" t="str">
        <f>IF(OR(H717="",H717="PK"),"Catch All",LOOKUP(E717,'#2a_#2b_DROP_TABLE'!D:D,'#2a_#2b_DROP_TABLE'!A:A))</f>
        <v>Catch All</v>
      </c>
      <c r="C717" s="40" t="s">
        <v>1541</v>
      </c>
      <c r="D717" s="40"/>
      <c r="E717" s="41" t="s">
        <v>1061</v>
      </c>
      <c r="F717" s="41"/>
      <c r="G717" s="41"/>
      <c r="H717" s="42" t="str">
        <f>IF(D717="",IF(F717="","","PK"),LOOKUP(D717,DataTypes!A:A,DataTypes!B:B))</f>
        <v/>
      </c>
      <c r="I717" s="43"/>
      <c r="J717" s="43"/>
      <c r="K717" s="43"/>
      <c r="L717" s="43"/>
      <c r="M717" s="44" t="str">
        <f>IF(C717="NOSQL","",LOOKUP(E717,'#2a_#2b_DROP_TABLE'!D:D,'#2a_#2b_DROP_TABLE'!G:G)&amp;IF(H717="PK","PK",IF(F717="","CREATE","")))</f>
        <v>NACREATE</v>
      </c>
      <c r="N717" s="45" t="str">
        <f t="shared" si="35"/>
        <v>CREATE TABLE `skill_checklist_master` (</v>
      </c>
      <c r="O717" s="45" t="str">
        <f t="shared" si="36"/>
        <v/>
      </c>
      <c r="P717" s="45" t="str">
        <f t="shared" si="37"/>
        <v/>
      </c>
    </row>
    <row r="718" spans="1:16" ht="16">
      <c r="A718" s="40"/>
      <c r="B718" s="66" t="str">
        <f>IF(OR(H718="",H718="PK"),"Catch All",LOOKUP(E718,'#2a_#2b_DROP_TABLE'!D:D,'#2a_#2b_DROP_TABLE'!A:A))</f>
        <v>hummingbird</v>
      </c>
      <c r="C718" s="40" t="s">
        <v>1541</v>
      </c>
      <c r="D718" s="40" t="s">
        <v>12</v>
      </c>
      <c r="E718" s="41" t="s">
        <v>1061</v>
      </c>
      <c r="F718" s="41" t="s">
        <v>812</v>
      </c>
      <c r="G718" s="41"/>
      <c r="H718" s="42" t="str">
        <f>IF(D718="",IF(F718="","","PK"),LOOKUP(D718,DataTypes!A:A,DataTypes!B:B))</f>
        <v>BIGINT UNSIGNED</v>
      </c>
      <c r="I718" s="43" t="s">
        <v>13</v>
      </c>
      <c r="J718" s="43" t="s">
        <v>14</v>
      </c>
      <c r="K718" s="43" t="s">
        <v>813</v>
      </c>
      <c r="L718" s="43"/>
      <c r="M718" s="44" t="str">
        <f>IF(C718="NOSQL","",LOOKUP(E718,'#2a_#2b_DROP_TABLE'!D:D,'#2a_#2b_DROP_TABLE'!G:G)&amp;IF(H718="PK","PK",IF(F718="","CREATE","")))</f>
        <v>NA</v>
      </c>
      <c r="N718" s="45" t="str">
        <f t="shared" si="35"/>
        <v xml:space="preserve">       `checklist_id` BIGINT UNSIGNED NOT NULL AUTO_INCREMENT COMMENT 'ID for the checklist record',</v>
      </c>
      <c r="O718" s="45" t="str">
        <f t="shared" si="36"/>
        <v/>
      </c>
      <c r="P718" s="45" t="str">
        <f t="shared" si="37"/>
        <v/>
      </c>
    </row>
    <row r="719" spans="1:16" ht="16">
      <c r="A719" s="40"/>
      <c r="B719" s="66" t="str">
        <f>IF(OR(H719="",H719="PK"),"Catch All",LOOKUP(E719,'#2a_#2b_DROP_TABLE'!D:D,'#2a_#2b_DROP_TABLE'!A:A))</f>
        <v>hummingbird</v>
      </c>
      <c r="C719" s="40" t="s">
        <v>1541</v>
      </c>
      <c r="D719" s="40" t="s">
        <v>12</v>
      </c>
      <c r="E719" s="43" t="s">
        <v>1061</v>
      </c>
      <c r="F719" s="43" t="s">
        <v>598</v>
      </c>
      <c r="G719" s="43"/>
      <c r="H719" s="42" t="str">
        <f>IF(D719="",IF(F719="","","PK"),LOOKUP(D719,DataTypes!A:A,DataTypes!B:B))</f>
        <v>BIGINT UNSIGNED</v>
      </c>
      <c r="I719" s="43" t="s">
        <v>13</v>
      </c>
      <c r="J719" s="43"/>
      <c r="K719" s="43" t="s">
        <v>1062</v>
      </c>
      <c r="L719" s="43"/>
      <c r="M719" s="44" t="str">
        <f>IF(C719="NOSQL","",LOOKUP(E719,'#2a_#2b_DROP_TABLE'!D:D,'#2a_#2b_DROP_TABLE'!G:G)&amp;IF(H719="PK","PK",IF(F719="","CREATE","")))</f>
        <v>NA</v>
      </c>
      <c r="N719" s="45" t="str">
        <f t="shared" si="35"/>
        <v xml:space="preserve">       `category_id` BIGINT UNSIGNED NOT NULL COMMENT 'ID of the category of the skill checklist',</v>
      </c>
      <c r="O719" s="45" t="str">
        <f t="shared" si="36"/>
        <v/>
      </c>
      <c r="P719" s="45" t="str">
        <f t="shared" si="37"/>
        <v/>
      </c>
    </row>
    <row r="720" spans="1:16" ht="16">
      <c r="A720" s="40"/>
      <c r="B720" s="66" t="str">
        <f>IF(OR(H720="",H720="PK"),"Catch All",LOOKUP(E720,'#2a_#2b_DROP_TABLE'!D:D,'#2a_#2b_DROP_TABLE'!A:A))</f>
        <v>hummingbird</v>
      </c>
      <c r="C720" s="40" t="s">
        <v>1541</v>
      </c>
      <c r="D720" s="40" t="s">
        <v>19</v>
      </c>
      <c r="E720" s="43" t="s">
        <v>1061</v>
      </c>
      <c r="F720" s="43" t="s">
        <v>131</v>
      </c>
      <c r="G720" s="43"/>
      <c r="H720" s="42" t="str">
        <f>IF(D720="",IF(F720="","","PK"),LOOKUP(D720,DataTypes!A:A,DataTypes!B:B))</f>
        <v>VARCHAR(128)</v>
      </c>
      <c r="I720" s="43" t="s">
        <v>13</v>
      </c>
      <c r="J720" s="43"/>
      <c r="K720" s="43" t="s">
        <v>1063</v>
      </c>
      <c r="L720" s="43"/>
      <c r="M720" s="44" t="str">
        <f>IF(C720="NOSQL","",LOOKUP(E720,'#2a_#2b_DROP_TABLE'!D:D,'#2a_#2b_DROP_TABLE'!G:G)&amp;IF(H720="PK","PK",IF(F720="","CREATE","")))</f>
        <v>NA</v>
      </c>
      <c r="N720" s="45" t="str">
        <f t="shared" si="35"/>
        <v xml:space="preserve">       `title` VARCHAR(128) NOT NULL COMMENT 'Title of the checklist',</v>
      </c>
      <c r="O720" s="45" t="str">
        <f t="shared" si="36"/>
        <v/>
      </c>
      <c r="P720" s="45" t="str">
        <f t="shared" si="37"/>
        <v/>
      </c>
    </row>
    <row r="721" spans="1:16" ht="16">
      <c r="A721" s="40"/>
      <c r="B721" s="66" t="str">
        <f>IF(OR(H721="",H721="PK"),"Catch All",LOOKUP(E721,'#2a_#2b_DROP_TABLE'!D:D,'#2a_#2b_DROP_TABLE'!A:A))</f>
        <v>hummingbird</v>
      </c>
      <c r="C721" s="40" t="s">
        <v>1541</v>
      </c>
      <c r="D721" s="40" t="s">
        <v>63</v>
      </c>
      <c r="E721" s="43" t="s">
        <v>1061</v>
      </c>
      <c r="F721" s="43" t="s">
        <v>1005</v>
      </c>
      <c r="G721" s="43"/>
      <c r="H721" s="42" t="str">
        <f>IF(D721="",IF(F721="","","PK"),LOOKUP(D721,DataTypes!A:A,DataTypes!B:B))</f>
        <v>VARCHAR(256)</v>
      </c>
      <c r="I721" s="43" t="s">
        <v>13</v>
      </c>
      <c r="J721" s="43"/>
      <c r="K721" s="43" t="s">
        <v>1064</v>
      </c>
      <c r="L721" s="43"/>
      <c r="M721" s="44" t="str">
        <f>IF(C721="NOSQL","",LOOKUP(E721,'#2a_#2b_DROP_TABLE'!D:D,'#2a_#2b_DROP_TABLE'!G:G)&amp;IF(H721="PK","PK",IF(F721="","CREATE","")))</f>
        <v>NA</v>
      </c>
      <c r="N721" s="45" t="str">
        <f t="shared" si="35"/>
        <v xml:space="preserve">       `file_name` VARCHAR(256) NOT NULL COMMENT 'Relative URL of the file',</v>
      </c>
      <c r="O721" s="45" t="str">
        <f t="shared" si="36"/>
        <v/>
      </c>
      <c r="P721" s="45" t="str">
        <f t="shared" si="37"/>
        <v/>
      </c>
    </row>
    <row r="722" spans="1:16" ht="16">
      <c r="A722" s="40"/>
      <c r="B722" s="66" t="str">
        <f>IF(OR(H722="",H722="PK"),"Catch All",LOOKUP(E722,'#2a_#2b_DROP_TABLE'!D:D,'#2a_#2b_DROP_TABLE'!A:A))</f>
        <v>hummingbird</v>
      </c>
      <c r="C722" s="40" t="s">
        <v>1541</v>
      </c>
      <c r="D722" s="40" t="s">
        <v>257</v>
      </c>
      <c r="E722" s="43" t="s">
        <v>1061</v>
      </c>
      <c r="F722" s="43" t="s">
        <v>1065</v>
      </c>
      <c r="G722" s="43"/>
      <c r="H722" s="42" t="str">
        <f>IF(D722="",IF(F722="","","PK"),LOOKUP(D722,DataTypes!A:A,DataTypes!B:B))</f>
        <v>LONGTEXT</v>
      </c>
      <c r="I722" s="43" t="s">
        <v>13</v>
      </c>
      <c r="J722" s="43"/>
      <c r="K722" s="43" t="s">
        <v>1066</v>
      </c>
      <c r="L722" s="43"/>
      <c r="M722" s="44" t="str">
        <f>IF(C722="NOSQL","",LOOKUP(E722,'#2a_#2b_DROP_TABLE'!D:D,'#2a_#2b_DROP_TABLE'!G:G)&amp;IF(H722="PK","PK",IF(F722="","CREATE","")))</f>
        <v>NA</v>
      </c>
      <c r="N722" s="45" t="str">
        <f t="shared" si="35"/>
        <v xml:space="preserve">       `template` LONGTEXT NOT NULL COMMENT 'Complete HTML content of the checklist file',</v>
      </c>
      <c r="O722" s="45" t="str">
        <f t="shared" si="36"/>
        <v/>
      </c>
      <c r="P722" s="45" t="str">
        <f t="shared" si="37"/>
        <v/>
      </c>
    </row>
    <row r="723" spans="1:16" ht="16">
      <c r="A723" s="40"/>
      <c r="B723" s="66" t="str">
        <f>IF(OR(H723="",H723="PK"),"Catch All",LOOKUP(E723,'#2a_#2b_DROP_TABLE'!D:D,'#2a_#2b_DROP_TABLE'!A:A))</f>
        <v>hummingbird</v>
      </c>
      <c r="C723" s="40" t="s">
        <v>1541</v>
      </c>
      <c r="D723" s="40" t="s">
        <v>40</v>
      </c>
      <c r="E723" s="43" t="s">
        <v>1061</v>
      </c>
      <c r="F723" s="43" t="s">
        <v>86</v>
      </c>
      <c r="G723" s="43"/>
      <c r="H723" s="42" t="str">
        <f>IF(D723="",IF(F723="","","PK"),LOOKUP(D723,DataTypes!A:A,DataTypes!B:B))</f>
        <v>TIMESTAMP</v>
      </c>
      <c r="I723" s="43" t="s">
        <v>13</v>
      </c>
      <c r="J723" s="43"/>
      <c r="K723" s="43" t="s">
        <v>87</v>
      </c>
      <c r="L723" s="43"/>
      <c r="M723" s="44" t="str">
        <f>IF(C723="NOSQL","",LOOKUP(E723,'#2a_#2b_DROP_TABLE'!D:D,'#2a_#2b_DROP_TABLE'!G:G)&amp;IF(H723="PK","PK",IF(F723="","CREATE","")))</f>
        <v>NA</v>
      </c>
      <c r="N723" s="45" t="str">
        <f t="shared" si="35"/>
        <v xml:space="preserve">       `last_updated_timestamp` TIMESTAMP NOT NULL COMMENT 'When the data was last updated',</v>
      </c>
      <c r="O723" s="45" t="str">
        <f t="shared" si="36"/>
        <v/>
      </c>
      <c r="P723" s="45" t="str">
        <f t="shared" si="37"/>
        <v/>
      </c>
    </row>
    <row r="724" spans="1:16" ht="16">
      <c r="A724" s="40"/>
      <c r="B724" s="66" t="str">
        <f>IF(OR(H724="",H724="PK"),"Catch All",LOOKUP(E724,'#2a_#2b_DROP_TABLE'!D:D,'#2a_#2b_DROP_TABLE'!A:A))</f>
        <v>Catch All</v>
      </c>
      <c r="C724" s="40" t="s">
        <v>1541</v>
      </c>
      <c r="D724" s="40"/>
      <c r="E724" s="46" t="s">
        <v>1061</v>
      </c>
      <c r="F724" s="46" t="s">
        <v>812</v>
      </c>
      <c r="G724" s="46"/>
      <c r="H724" s="42" t="str">
        <f>IF(D724="",IF(F724="","","PK"),LOOKUP(D724,DataTypes!A:A,DataTypes!B:B))</f>
        <v>PK</v>
      </c>
      <c r="I724" s="43"/>
      <c r="J724" s="43"/>
      <c r="K724" s="43"/>
      <c r="L724" s="43"/>
      <c r="M724" s="44" t="str">
        <f>IF(C724="NOSQL","",LOOKUP(E724,'#2a_#2b_DROP_TABLE'!D:D,'#2a_#2b_DROP_TABLE'!G:G)&amp;IF(H724="PK","PK",IF(F724="","CREATE","")))</f>
        <v>NAPK</v>
      </c>
      <c r="N724" s="45" t="str">
        <f t="shared" si="35"/>
        <v xml:space="preserve">       PRIMARY KEY (checklist_id)) CHARSET UTF8;</v>
      </c>
      <c r="O724" s="45" t="str">
        <f t="shared" si="36"/>
        <v/>
      </c>
      <c r="P724" s="45" t="str">
        <f t="shared" si="37"/>
        <v/>
      </c>
    </row>
    <row r="725" spans="1:16" ht="16">
      <c r="A725" s="40"/>
      <c r="B725" s="66" t="str">
        <f>IF(OR(H725="",H725="PK"),"Catch All",LOOKUP(E725,'#2a_#2b_DROP_TABLE'!D:D,'#2a_#2b_DROP_TABLE'!A:A))</f>
        <v>Catch All</v>
      </c>
      <c r="C725" s="40" t="s">
        <v>1541</v>
      </c>
      <c r="D725" s="40"/>
      <c r="E725" s="41" t="s">
        <v>1067</v>
      </c>
      <c r="F725" s="41"/>
      <c r="G725" s="41"/>
      <c r="H725" s="42" t="str">
        <f>IF(D725="",IF(F725="","","PK"),LOOKUP(D725,DataTypes!A:A,DataTypes!B:B))</f>
        <v/>
      </c>
      <c r="I725" s="43"/>
      <c r="J725" s="43"/>
      <c r="K725" s="43"/>
      <c r="L725" s="43"/>
      <c r="M725" s="44" t="str">
        <f>IF(C725="NOSQL","",LOOKUP(E725,'#2a_#2b_DROP_TABLE'!D:D,'#2a_#2b_DROP_TABLE'!G:G)&amp;IF(H725="PK","PK",IF(F725="","CREATE","")))</f>
        <v>AuditedCREATE</v>
      </c>
      <c r="N725" s="45" t="str">
        <f t="shared" si="35"/>
        <v>CREATE TABLE `candidate_skill_checklist_responses` (</v>
      </c>
      <c r="O725" s="45" t="str">
        <f t="shared" si="36"/>
        <v>CREATE TABLE `candidate_skill_checklist_responses_aud` (</v>
      </c>
      <c r="P725" s="45" t="str">
        <f t="shared" si="37"/>
        <v/>
      </c>
    </row>
    <row r="726" spans="1:16" ht="16">
      <c r="A726" s="40"/>
      <c r="B726" s="66" t="str">
        <f>IF(OR(H726="",H726="PK"),"Catch All",LOOKUP(E726,'#2a_#2b_DROP_TABLE'!D:D,'#2a_#2b_DROP_TABLE'!A:A))</f>
        <v>hummingbird</v>
      </c>
      <c r="C726" s="40" t="s">
        <v>1541</v>
      </c>
      <c r="D726" s="40" t="s">
        <v>12</v>
      </c>
      <c r="E726" s="41" t="s">
        <v>1067</v>
      </c>
      <c r="F726" s="41" t="s">
        <v>585</v>
      </c>
      <c r="G726" s="41"/>
      <c r="H726" s="42" t="str">
        <f>IF(D726="",IF(F726="","","PK"),LOOKUP(D726,DataTypes!A:A,DataTypes!B:B))</f>
        <v>BIGINT UNSIGNED</v>
      </c>
      <c r="I726" s="43" t="s">
        <v>13</v>
      </c>
      <c r="J726" s="43" t="s">
        <v>14</v>
      </c>
      <c r="K726" s="43" t="s">
        <v>1068</v>
      </c>
      <c r="L726" s="43"/>
      <c r="M726" s="44" t="str">
        <f>IF(C726="NOSQL","",LOOKUP(E726,'#2a_#2b_DROP_TABLE'!D:D,'#2a_#2b_DROP_TABLE'!G:G)&amp;IF(H726="PK","PK",IF(F726="","CREATE","")))</f>
        <v>Audited</v>
      </c>
      <c r="N726" s="45" t="str">
        <f t="shared" si="35"/>
        <v xml:space="preserve">       `response_id` BIGINT UNSIGNED NOT NULL AUTO_INCREMENT COMMENT 'ID of the candidate skill checklist response',</v>
      </c>
      <c r="O726" s="45" t="str">
        <f t="shared" si="36"/>
        <v xml:space="preserve">       `response_id` BIGINT UNSIGNED NOT NULL COMMENT 'ID of the candidate skill checklist response',</v>
      </c>
      <c r="P726" s="45" t="str">
        <f t="shared" si="37"/>
        <v>ALTER TABLE candidate_skill_checklist_responses_aud MODIFY COLUMN response_id BIGINT UNSIGNED;</v>
      </c>
    </row>
    <row r="727" spans="1:16" ht="16">
      <c r="A727" s="40"/>
      <c r="B727" s="66" t="str">
        <f>IF(OR(H727="",H727="PK"),"Catch All",LOOKUP(E727,'#2a_#2b_DROP_TABLE'!D:D,'#2a_#2b_DROP_TABLE'!A:A))</f>
        <v>hummingbird</v>
      </c>
      <c r="C727" s="40" t="s">
        <v>1541</v>
      </c>
      <c r="D727" s="40" t="s">
        <v>295</v>
      </c>
      <c r="E727" s="43" t="s">
        <v>1067</v>
      </c>
      <c r="F727" s="43" t="s">
        <v>394</v>
      </c>
      <c r="G727" s="43"/>
      <c r="H727" s="42" t="str">
        <f>IF(D727="",IF(F727="","","PK"),LOOKUP(D727,DataTypes!A:A,DataTypes!B:B))</f>
        <v>VARCHAR(64)</v>
      </c>
      <c r="I727" s="43" t="s">
        <v>13</v>
      </c>
      <c r="J727" s="43"/>
      <c r="K727" s="43" t="s">
        <v>395</v>
      </c>
      <c r="L727" s="43"/>
      <c r="M727" s="44" t="str">
        <f>IF(C727="NOSQL","",LOOKUP(E727,'#2a_#2b_DROP_TABLE'!D:D,'#2a_#2b_DROP_TABLE'!G:G)&amp;IF(H727="PK","PK",IF(F727="","CREATE","")))</f>
        <v>Audited</v>
      </c>
      <c r="N727" s="45" t="str">
        <f t="shared" si="35"/>
        <v xml:space="preserve">       `candidate_id` VARCHAR(64) NOT NULL COMMENT 'Login ID of the candidate',</v>
      </c>
      <c r="O727" s="45" t="str">
        <f t="shared" si="36"/>
        <v xml:space="preserve">       `candidate_id` VARCHAR(64) NOT NULL COMMENT 'Login ID of the candidate',</v>
      </c>
      <c r="P727" s="45" t="str">
        <f t="shared" si="37"/>
        <v>ALTER TABLE candidate_skill_checklist_responses_aud MODIFY COLUMN candidate_id VARCHAR(64);</v>
      </c>
    </row>
    <row r="728" spans="1:16" ht="16">
      <c r="A728" s="40"/>
      <c r="B728" s="66" t="str">
        <f>IF(OR(H728="",H728="PK"),"Catch All",LOOKUP(E728,'#2a_#2b_DROP_TABLE'!D:D,'#2a_#2b_DROP_TABLE'!A:A))</f>
        <v>hummingbird</v>
      </c>
      <c r="C728" s="40" t="s">
        <v>1541</v>
      </c>
      <c r="D728" s="40" t="s">
        <v>12</v>
      </c>
      <c r="E728" s="43" t="s">
        <v>1067</v>
      </c>
      <c r="F728" s="43" t="s">
        <v>812</v>
      </c>
      <c r="G728" s="43"/>
      <c r="H728" s="42" t="str">
        <f>IF(D728="",IF(F728="","","PK"),LOOKUP(D728,DataTypes!A:A,DataTypes!B:B))</f>
        <v>BIGINT UNSIGNED</v>
      </c>
      <c r="I728" s="43" t="s">
        <v>13</v>
      </c>
      <c r="J728" s="43"/>
      <c r="K728" s="43" t="s">
        <v>813</v>
      </c>
      <c r="L728" s="43"/>
      <c r="M728" s="44" t="str">
        <f>IF(C728="NOSQL","",LOOKUP(E728,'#2a_#2b_DROP_TABLE'!D:D,'#2a_#2b_DROP_TABLE'!G:G)&amp;IF(H728="PK","PK",IF(F728="","CREATE","")))</f>
        <v>Audited</v>
      </c>
      <c r="N728" s="45" t="str">
        <f t="shared" si="35"/>
        <v xml:space="preserve">       `checklist_id` BIGINT UNSIGNED NOT NULL COMMENT 'ID for the checklist record',</v>
      </c>
      <c r="O728" s="45" t="str">
        <f t="shared" si="36"/>
        <v xml:space="preserve">       `checklist_id` BIGINT UNSIGNED NOT NULL COMMENT 'ID for the checklist record',</v>
      </c>
      <c r="P728" s="45" t="str">
        <f t="shared" si="37"/>
        <v>ALTER TABLE candidate_skill_checklist_responses_aud MODIFY COLUMN checklist_id BIGINT UNSIGNED;</v>
      </c>
    </row>
    <row r="729" spans="1:16" ht="16">
      <c r="A729" s="40"/>
      <c r="B729" s="66" t="str">
        <f>IF(OR(H729="",H729="PK"),"Catch All",LOOKUP(E729,'#2a_#2b_DROP_TABLE'!D:D,'#2a_#2b_DROP_TABLE'!A:A))</f>
        <v>hummingbird</v>
      </c>
      <c r="C729" s="40" t="s">
        <v>1541</v>
      </c>
      <c r="D729" s="40" t="s">
        <v>257</v>
      </c>
      <c r="E729" s="43" t="s">
        <v>1067</v>
      </c>
      <c r="F729" s="43" t="s">
        <v>1017</v>
      </c>
      <c r="G729" s="43"/>
      <c r="H729" s="42" t="str">
        <f>IF(D729="",IF(F729="","","PK"),LOOKUP(D729,DataTypes!A:A,DataTypes!B:B))</f>
        <v>LONGTEXT</v>
      </c>
      <c r="I729" s="43" t="s">
        <v>13</v>
      </c>
      <c r="J729" s="43"/>
      <c r="K729" s="43" t="s">
        <v>1069</v>
      </c>
      <c r="L729" s="43"/>
      <c r="M729" s="44" t="str">
        <f>IF(C729="NOSQL","",LOOKUP(E729,'#2a_#2b_DROP_TABLE'!D:D,'#2a_#2b_DROP_TABLE'!G:G)&amp;IF(H729="PK","PK",IF(F729="","CREATE","")))</f>
        <v>Audited</v>
      </c>
      <c r="N729" s="45" t="str">
        <f t="shared" si="35"/>
        <v xml:space="preserve">       `response` LONGTEXT NOT NULL COMMENT 'Response text, HTML format',</v>
      </c>
      <c r="O729" s="45" t="str">
        <f t="shared" si="36"/>
        <v xml:space="preserve">       `response` LONGTEXT NOT NULL COMMENT 'Response text, HTML format',</v>
      </c>
      <c r="P729" s="45" t="str">
        <f t="shared" si="37"/>
        <v>ALTER TABLE candidate_skill_checklist_responses_aud MODIFY COLUMN response LONGTEXT;</v>
      </c>
    </row>
    <row r="730" spans="1:16" ht="16">
      <c r="A730" s="40" t="s">
        <v>1562</v>
      </c>
      <c r="B730" s="66" t="str">
        <f>IF(OR(H730="",H730="PK"),"Catch All",LOOKUP(E730,'#2a_#2b_DROP_TABLE'!D:D,'#2a_#2b_DROP_TABLE'!A:A))</f>
        <v>hummingbird</v>
      </c>
      <c r="C730" s="40" t="s">
        <v>1541</v>
      </c>
      <c r="D730" s="40" t="s">
        <v>31</v>
      </c>
      <c r="E730" s="43" t="s">
        <v>1067</v>
      </c>
      <c r="F730" s="43" t="s">
        <v>93</v>
      </c>
      <c r="G730" s="43"/>
      <c r="H730" s="42" t="str">
        <f>IF(D730="",IF(F730="","","PK"),LOOKUP(D730,DataTypes!A:A,DataTypes!B:B))</f>
        <v>VARCHAR(1)</v>
      </c>
      <c r="I730" s="43" t="s">
        <v>13</v>
      </c>
      <c r="J730" s="43"/>
      <c r="K730" s="43" t="s">
        <v>1070</v>
      </c>
      <c r="L730" s="43" t="s">
        <v>1742</v>
      </c>
      <c r="M730" s="44" t="str">
        <f>IF(C730="NOSQL","",LOOKUP(E730,'#2a_#2b_DROP_TABLE'!D:D,'#2a_#2b_DROP_TABLE'!G:G)&amp;IF(H730="PK","PK",IF(F730="","CREATE","")))</f>
        <v>Audited</v>
      </c>
      <c r="N730" s="45" t="str">
        <f t="shared" si="35"/>
        <v xml:space="preserve">       `status` VARCHAR(1) NOT NULL COMMENT 'Submitted or draft saved [A-Assigned, D-Drafted, S-Submitted]',</v>
      </c>
      <c r="O730" s="45" t="str">
        <f t="shared" si="36"/>
        <v xml:space="preserve">       `status` VARCHAR(1) NOT NULL COMMENT 'Submitted or draft saved [A-Assigned, D-Drafted, S-Submitted]',</v>
      </c>
      <c r="P730" s="45" t="str">
        <f t="shared" si="37"/>
        <v>ALTER TABLE candidate_skill_checklist_responses_aud MODIFY COLUMN status VARCHAR(1);</v>
      </c>
    </row>
    <row r="731" spans="1:16" ht="16">
      <c r="A731" s="40"/>
      <c r="B731" s="66" t="str">
        <f>IF(OR(H731="",H731="PK"),"Catch All",LOOKUP(E731,'#2a_#2b_DROP_TABLE'!D:D,'#2a_#2b_DROP_TABLE'!A:A))</f>
        <v>hummingbird</v>
      </c>
      <c r="C731" s="40" t="s">
        <v>1541</v>
      </c>
      <c r="D731" s="40" t="s">
        <v>295</v>
      </c>
      <c r="E731" s="43" t="s">
        <v>1067</v>
      </c>
      <c r="F731" s="43" t="s">
        <v>80</v>
      </c>
      <c r="G731" s="43"/>
      <c r="H731" s="42" t="str">
        <f>IF(D731="",IF(F731="","","PK"),LOOKUP(D731,DataTypes!A:A,DataTypes!B:B))</f>
        <v>VARCHAR(64)</v>
      </c>
      <c r="I731" s="43" t="s">
        <v>17</v>
      </c>
      <c r="J731" s="43"/>
      <c r="K731" s="43" t="s">
        <v>81</v>
      </c>
      <c r="L731" s="43"/>
      <c r="M731" s="44" t="str">
        <f>IF(C731="NOSQL","",LOOKUP(E731,'#2a_#2b_DROP_TABLE'!D:D,'#2a_#2b_DROP_TABLE'!G:G)&amp;IF(H731="PK","PK",IF(F731="","CREATE","")))</f>
        <v>Audited</v>
      </c>
      <c r="N731" s="45" t="str">
        <f t="shared" si="35"/>
        <v xml:space="preserve">       `created_by` VARCHAR(64) DEFAULT NULL COMMENT 'Data created by',</v>
      </c>
      <c r="O731" s="45" t="str">
        <f t="shared" si="36"/>
        <v xml:space="preserve">       `created_by` VARCHAR(64) DEFAULT NULL COMMENT 'Data created by',</v>
      </c>
      <c r="P731" s="45" t="str">
        <f t="shared" si="37"/>
        <v>ALTER TABLE candidate_skill_checklist_responses_aud MODIFY COLUMN created_by VARCHAR(64);</v>
      </c>
    </row>
    <row r="732" spans="1:16" ht="16">
      <c r="A732" s="40"/>
      <c r="B732" s="66" t="str">
        <f>IF(OR(H732="",H732="PK"),"Catch All",LOOKUP(E732,'#2a_#2b_DROP_TABLE'!D:D,'#2a_#2b_DROP_TABLE'!A:A))</f>
        <v>hummingbird</v>
      </c>
      <c r="C732" s="40" t="s">
        <v>1541</v>
      </c>
      <c r="D732" s="40" t="s">
        <v>40</v>
      </c>
      <c r="E732" s="43" t="s">
        <v>1067</v>
      </c>
      <c r="F732" s="43" t="s">
        <v>82</v>
      </c>
      <c r="G732" s="43"/>
      <c r="H732" s="42" t="str">
        <f>IF(D732="",IF(F732="","","PK"),LOOKUP(D732,DataTypes!A:A,DataTypes!B:B))</f>
        <v>TIMESTAMP</v>
      </c>
      <c r="I732" s="43" t="s">
        <v>41</v>
      </c>
      <c r="J732" s="43"/>
      <c r="K732" s="43" t="s">
        <v>83</v>
      </c>
      <c r="L732" s="43"/>
      <c r="M732" s="44" t="str">
        <f>IF(C732="NOSQL","",LOOKUP(E732,'#2a_#2b_DROP_TABLE'!D:D,'#2a_#2b_DROP_TABLE'!G:G)&amp;IF(H732="PK","PK",IF(F732="","CREATE","")))</f>
        <v>Audited</v>
      </c>
      <c r="N732" s="45" t="str">
        <f t="shared" si="35"/>
        <v xml:space="preserve">       `created_timestamp` TIMESTAMP NULL DEFAULT NULL COMMENT 'When the data was created',</v>
      </c>
      <c r="O732" s="45" t="str">
        <f t="shared" si="36"/>
        <v xml:space="preserve">       `created_timestamp` TIMESTAMP NULL DEFAULT NULL COMMENT 'When the data was created',</v>
      </c>
      <c r="P732" s="45" t="str">
        <f t="shared" si="37"/>
        <v>ALTER TABLE candidate_skill_checklist_responses_aud MODIFY COLUMN created_timestamp TIMESTAMP;</v>
      </c>
    </row>
    <row r="733" spans="1:16" ht="16">
      <c r="A733" s="40"/>
      <c r="B733" s="66" t="str">
        <f>IF(OR(H733="",H733="PK"),"Catch All",LOOKUP(E733,'#2a_#2b_DROP_TABLE'!D:D,'#2a_#2b_DROP_TABLE'!A:A))</f>
        <v>hummingbird</v>
      </c>
      <c r="C733" s="40" t="s">
        <v>1541</v>
      </c>
      <c r="D733" s="40" t="s">
        <v>295</v>
      </c>
      <c r="E733" s="43" t="s">
        <v>1067</v>
      </c>
      <c r="F733" s="43" t="s">
        <v>84</v>
      </c>
      <c r="G733" s="43"/>
      <c r="H733" s="42" t="str">
        <f>IF(D733="",IF(F733="","","PK"),LOOKUP(D733,DataTypes!A:A,DataTypes!B:B))</f>
        <v>VARCHAR(64)</v>
      </c>
      <c r="I733" s="43" t="s">
        <v>17</v>
      </c>
      <c r="J733" s="43"/>
      <c r="K733" s="43" t="s">
        <v>85</v>
      </c>
      <c r="L733" s="43"/>
      <c r="M733" s="44" t="str">
        <f>IF(C733="NOSQL","",LOOKUP(E733,'#2a_#2b_DROP_TABLE'!D:D,'#2a_#2b_DROP_TABLE'!G:G)&amp;IF(H733="PK","PK",IF(F733="","CREATE","")))</f>
        <v>Audited</v>
      </c>
      <c r="N733" s="45" t="str">
        <f t="shared" si="35"/>
        <v xml:space="preserve">       `last_updated_by` VARCHAR(64) DEFAULT NULL COMMENT 'Data last updated by',</v>
      </c>
      <c r="O733" s="45" t="str">
        <f t="shared" si="36"/>
        <v xml:space="preserve">       `last_updated_by` VARCHAR(64) DEFAULT NULL COMMENT 'Data last updated by',</v>
      </c>
      <c r="P733" s="45" t="str">
        <f t="shared" si="37"/>
        <v>ALTER TABLE candidate_skill_checklist_responses_aud MODIFY COLUMN last_updated_by VARCHAR(64);</v>
      </c>
    </row>
    <row r="734" spans="1:16" ht="16">
      <c r="A734" s="40"/>
      <c r="B734" s="66" t="str">
        <f>IF(OR(H734="",H734="PK"),"Catch All",LOOKUP(E734,'#2a_#2b_DROP_TABLE'!D:D,'#2a_#2b_DROP_TABLE'!A:A))</f>
        <v>hummingbird</v>
      </c>
      <c r="C734" s="40" t="s">
        <v>1541</v>
      </c>
      <c r="D734" s="40" t="s">
        <v>40</v>
      </c>
      <c r="E734" s="43" t="s">
        <v>1067</v>
      </c>
      <c r="F734" s="43" t="s">
        <v>86</v>
      </c>
      <c r="G734" s="43"/>
      <c r="H734" s="42" t="str">
        <f>IF(D734="",IF(F734="","","PK"),LOOKUP(D734,DataTypes!A:A,DataTypes!B:B))</f>
        <v>TIMESTAMP</v>
      </c>
      <c r="I734" s="43" t="s">
        <v>41</v>
      </c>
      <c r="J734" s="43"/>
      <c r="K734" s="43" t="s">
        <v>87</v>
      </c>
      <c r="L734" s="43"/>
      <c r="M734" s="44" t="str">
        <f>IF(C734="NOSQL","",LOOKUP(E734,'#2a_#2b_DROP_TABLE'!D:D,'#2a_#2b_DROP_TABLE'!G:G)&amp;IF(H734="PK","PK",IF(F734="","CREATE","")))</f>
        <v>Audited</v>
      </c>
      <c r="N734" s="45" t="str">
        <f t="shared" si="35"/>
        <v xml:space="preserve">       `last_updated_timestamp` TIMESTAMP NULL DEFAULT NULL COMMENT 'When the data was last updated',</v>
      </c>
      <c r="O734" s="45" t="str">
        <f t="shared" si="36"/>
        <v xml:space="preserve">       `last_updated_timestamp` TIMESTAMP NULL DEFAULT NULL COMMENT 'When the data was last updated',</v>
      </c>
      <c r="P734" s="45" t="str">
        <f t="shared" si="37"/>
        <v>ALTER TABLE candidate_skill_checklist_responses_aud MODIFY COLUMN last_updated_timestamp TIMESTAMP;</v>
      </c>
    </row>
    <row r="735" spans="1:16" ht="16">
      <c r="A735" s="40"/>
      <c r="B735" s="66" t="str">
        <f>IF(OR(H735="",H735="PK"),"Catch All",LOOKUP(E735,'#2a_#2b_DROP_TABLE'!D:D,'#2a_#2b_DROP_TABLE'!A:A))</f>
        <v>Catch All</v>
      </c>
      <c r="C735" s="40" t="s">
        <v>1541</v>
      </c>
      <c r="D735" s="40"/>
      <c r="E735" s="46" t="s">
        <v>1067</v>
      </c>
      <c r="F735" s="46" t="s">
        <v>585</v>
      </c>
      <c r="G735" s="46"/>
      <c r="H735" s="42" t="str">
        <f>IF(D735="",IF(F735="","","PK"),LOOKUP(D735,DataTypes!A:A,DataTypes!B:B))</f>
        <v>PK</v>
      </c>
      <c r="I735" s="43"/>
      <c r="J735" s="43"/>
      <c r="K735" s="43"/>
      <c r="L735" s="43"/>
      <c r="M735" s="44" t="str">
        <f>IF(C735="NOSQL","",LOOKUP(E735,'#2a_#2b_DROP_TABLE'!D:D,'#2a_#2b_DROP_TABLE'!G:G)&amp;IF(H735="PK","PK",IF(F735="","CREATE","")))</f>
        <v>AuditedPK</v>
      </c>
      <c r="N735" s="45" t="str">
        <f t="shared" si="35"/>
        <v xml:space="preserve">       PRIMARY KEY (response_id)) CHARSET UTF8;</v>
      </c>
      <c r="O735" s="45" t="str">
        <f t="shared" si="36"/>
        <v xml:space="preserve">       `rev` INT(11) NOT NULL, revtype TINYINT(4) DEFAULT NULL, PRIMARY KEY (response_id, rev)) CHARSET UTF8;</v>
      </c>
      <c r="P735" s="45" t="str">
        <f t="shared" si="37"/>
        <v/>
      </c>
    </row>
    <row r="736" spans="1:16" ht="16">
      <c r="A736" s="40"/>
      <c r="B736" s="66" t="str">
        <f>IF(OR(H736="",H736="PK"),"Catch All",LOOKUP(E736,'#2a_#2b_DROP_TABLE'!D:D,'#2a_#2b_DROP_TABLE'!A:A))</f>
        <v>Catch All</v>
      </c>
      <c r="C736" s="40" t="s">
        <v>1541</v>
      </c>
      <c r="D736" s="40"/>
      <c r="E736" s="41" t="s">
        <v>1071</v>
      </c>
      <c r="F736" s="41"/>
      <c r="G736" s="41"/>
      <c r="H736" s="42" t="str">
        <f>IF(D736="",IF(F736="","","PK"),LOOKUP(D736,DataTypes!A:A,DataTypes!B:B))</f>
        <v/>
      </c>
      <c r="I736" s="43"/>
      <c r="J736" s="43"/>
      <c r="K736" s="43"/>
      <c r="L736" s="43"/>
      <c r="M736" s="44" t="str">
        <f>IF(C736="NOSQL","",LOOKUP(E736,'#2a_#2b_DROP_TABLE'!D:D,'#2a_#2b_DROP_TABLE'!G:G)&amp;IF(H736="PK","PK",IF(F736="","CREATE","")))</f>
        <v>NACREATE</v>
      </c>
      <c r="N736" s="45" t="str">
        <f t="shared" si="35"/>
        <v>CREATE TABLE `job_board_synchronization_log` (</v>
      </c>
      <c r="O736" s="45" t="str">
        <f t="shared" si="36"/>
        <v/>
      </c>
      <c r="P736" s="45" t="str">
        <f t="shared" si="37"/>
        <v/>
      </c>
    </row>
    <row r="737" spans="1:16" ht="16">
      <c r="A737" s="40"/>
      <c r="B737" s="66" t="str">
        <f>IF(OR(H737="",H737="PK"),"Catch All",LOOKUP(E737,'#2a_#2b_DROP_TABLE'!D:D,'#2a_#2b_DROP_TABLE'!A:A))</f>
        <v>avoid</v>
      </c>
      <c r="C737" s="40" t="s">
        <v>1541</v>
      </c>
      <c r="D737" s="40" t="s">
        <v>12</v>
      </c>
      <c r="E737" s="41" t="s">
        <v>1071</v>
      </c>
      <c r="F737" s="41" t="s">
        <v>1072</v>
      </c>
      <c r="G737" s="41"/>
      <c r="H737" s="42" t="str">
        <f>IF(D737="",IF(F737="","","PK"),LOOKUP(D737,DataTypes!A:A,DataTypes!B:B))</f>
        <v>BIGINT UNSIGNED</v>
      </c>
      <c r="I737" s="43" t="s">
        <v>13</v>
      </c>
      <c r="J737" s="43" t="s">
        <v>14</v>
      </c>
      <c r="K737" s="43" t="s">
        <v>1073</v>
      </c>
      <c r="L737" s="43"/>
      <c r="M737" s="44" t="str">
        <f>IF(C737="NOSQL","",LOOKUP(E737,'#2a_#2b_DROP_TABLE'!D:D,'#2a_#2b_DROP_TABLE'!G:G)&amp;IF(H737="PK","PK",IF(F737="","CREATE","")))</f>
        <v>NA</v>
      </c>
      <c r="N737" s="45" t="str">
        <f t="shared" si="35"/>
        <v xml:space="preserve">       `synchronization_id` BIGINT UNSIGNED NOT NULL AUTO_INCREMENT COMMENT 'ID of the job synchronization',</v>
      </c>
      <c r="O737" s="45" t="str">
        <f t="shared" si="36"/>
        <v/>
      </c>
      <c r="P737" s="45" t="str">
        <f t="shared" si="37"/>
        <v/>
      </c>
    </row>
    <row r="738" spans="1:16" ht="16">
      <c r="A738" s="40"/>
      <c r="B738" s="66" t="str">
        <f>IF(OR(H738="",H738="PK"),"Catch All",LOOKUP(E738,'#2a_#2b_DROP_TABLE'!D:D,'#2a_#2b_DROP_TABLE'!A:A))</f>
        <v>avoid</v>
      </c>
      <c r="C738" s="40" t="s">
        <v>1541</v>
      </c>
      <c r="D738" s="40" t="s">
        <v>150</v>
      </c>
      <c r="E738" s="43" t="s">
        <v>1071</v>
      </c>
      <c r="F738" s="43" t="s">
        <v>1074</v>
      </c>
      <c r="G738" s="43"/>
      <c r="H738" s="42" t="str">
        <f>IF(D738="",IF(F738="","","PK"),LOOKUP(D738,DataTypes!A:A,DataTypes!B:B))</f>
        <v>VARCHAR(32)</v>
      </c>
      <c r="I738" s="43" t="s">
        <v>13</v>
      </c>
      <c r="J738" s="43"/>
      <c r="K738" s="43" t="s">
        <v>1075</v>
      </c>
      <c r="L738" s="43"/>
      <c r="M738" s="44" t="str">
        <f>IF(C738="NOSQL","",LOOKUP(E738,'#2a_#2b_DROP_TABLE'!D:D,'#2a_#2b_DROP_TABLE'!G:G)&amp;IF(H738="PK","PK",IF(F738="","CREATE","")))</f>
        <v>NA</v>
      </c>
      <c r="N738" s="45" t="str">
        <f t="shared" si="35"/>
        <v xml:space="preserve">       `job_board_mnemonic` VARCHAR(32) NOT NULL COMMENT 'Mnemonic of the job board that is synchronized',</v>
      </c>
      <c r="O738" s="45" t="str">
        <f t="shared" si="36"/>
        <v/>
      </c>
      <c r="P738" s="45" t="str">
        <f t="shared" si="37"/>
        <v/>
      </c>
    </row>
    <row r="739" spans="1:16" ht="16">
      <c r="A739" s="40"/>
      <c r="B739" s="66" t="str">
        <f>IF(OR(H739="",H739="PK"),"Catch All",LOOKUP(E739,'#2a_#2b_DROP_TABLE'!D:D,'#2a_#2b_DROP_TABLE'!A:A))</f>
        <v>avoid</v>
      </c>
      <c r="C739" s="40" t="s">
        <v>1541</v>
      </c>
      <c r="D739" s="40" t="s">
        <v>19</v>
      </c>
      <c r="E739" s="43" t="s">
        <v>1071</v>
      </c>
      <c r="F739" s="43" t="s">
        <v>758</v>
      </c>
      <c r="G739" s="43"/>
      <c r="H739" s="42" t="str">
        <f>IF(D739="",IF(F739="","","PK"),LOOKUP(D739,DataTypes!A:A,DataTypes!B:B))</f>
        <v>VARCHAR(128)</v>
      </c>
      <c r="I739" s="43" t="s">
        <v>13</v>
      </c>
      <c r="J739" s="43"/>
      <c r="K739" s="43" t="s">
        <v>1076</v>
      </c>
      <c r="L739" s="43"/>
      <c r="M739" s="44" t="str">
        <f>IF(C739="NOSQL","",LOOKUP(E739,'#2a_#2b_DROP_TABLE'!D:D,'#2a_#2b_DROP_TABLE'!G:G)&amp;IF(H739="PK","PK",IF(F739="","CREATE","")))</f>
        <v>NA</v>
      </c>
      <c r="N739" s="45" t="str">
        <f t="shared" si="35"/>
        <v xml:space="preserve">       `external_job_id` VARCHAR(128) NOT NULL COMMENT 'Job ID from the job board that is synchronized',</v>
      </c>
      <c r="O739" s="45" t="str">
        <f t="shared" si="36"/>
        <v/>
      </c>
      <c r="P739" s="45" t="str">
        <f t="shared" si="37"/>
        <v/>
      </c>
    </row>
    <row r="740" spans="1:16" ht="16">
      <c r="A740" s="40"/>
      <c r="B740" s="66" t="str">
        <f>IF(OR(H740="",H740="PK"),"Catch All",LOOKUP(E740,'#2a_#2b_DROP_TABLE'!D:D,'#2a_#2b_DROP_TABLE'!A:A))</f>
        <v>avoid</v>
      </c>
      <c r="C740" s="40" t="s">
        <v>1541</v>
      </c>
      <c r="D740" s="40" t="s">
        <v>19</v>
      </c>
      <c r="E740" s="43" t="s">
        <v>1071</v>
      </c>
      <c r="F740" s="43" t="s">
        <v>1077</v>
      </c>
      <c r="G740" s="43"/>
      <c r="H740" s="42" t="str">
        <f>IF(D740="",IF(F740="","","PK"),LOOKUP(D740,DataTypes!A:A,DataTypes!B:B))</f>
        <v>VARCHAR(128)</v>
      </c>
      <c r="I740" s="43" t="s">
        <v>13</v>
      </c>
      <c r="J740" s="43"/>
      <c r="K740" s="43" t="s">
        <v>1078</v>
      </c>
      <c r="L740" s="43" t="s">
        <v>1079</v>
      </c>
      <c r="M740" s="44" t="str">
        <f>IF(C740="NOSQL","",LOOKUP(E740,'#2a_#2b_DROP_TABLE'!D:D,'#2a_#2b_DROP_TABLE'!G:G)&amp;IF(H740="PK","PK",IF(F740="","CREATE","")))</f>
        <v>NA</v>
      </c>
      <c r="N740" s="45" t="str">
        <f t="shared" si="35"/>
        <v xml:space="preserve">       `reference_value_1` VARCHAR(128) NOT NULL COMMENT 'Reference value from job board - 1 [e.g., company name]',</v>
      </c>
      <c r="O740" s="45" t="str">
        <f t="shared" si="36"/>
        <v/>
      </c>
      <c r="P740" s="45" t="str">
        <f t="shared" si="37"/>
        <v/>
      </c>
    </row>
    <row r="741" spans="1:16" ht="16">
      <c r="A741" s="40"/>
      <c r="B741" s="66" t="str">
        <f>IF(OR(H741="",H741="PK"),"Catch All",LOOKUP(E741,'#2a_#2b_DROP_TABLE'!D:D,'#2a_#2b_DROP_TABLE'!A:A))</f>
        <v>avoid</v>
      </c>
      <c r="C741" s="40" t="s">
        <v>1541</v>
      </c>
      <c r="D741" s="40" t="s">
        <v>19</v>
      </c>
      <c r="E741" s="43" t="s">
        <v>1071</v>
      </c>
      <c r="F741" s="43" t="s">
        <v>1080</v>
      </c>
      <c r="G741" s="43"/>
      <c r="H741" s="42" t="str">
        <f>IF(D741="",IF(F741="","","PK"),LOOKUP(D741,DataTypes!A:A,DataTypes!B:B))</f>
        <v>VARCHAR(128)</v>
      </c>
      <c r="I741" s="43" t="s">
        <v>13</v>
      </c>
      <c r="J741" s="43"/>
      <c r="K741" s="43" t="s">
        <v>1081</v>
      </c>
      <c r="L741" s="43" t="s">
        <v>1079</v>
      </c>
      <c r="M741" s="44" t="str">
        <f>IF(C741="NOSQL","",LOOKUP(E741,'#2a_#2b_DROP_TABLE'!D:D,'#2a_#2b_DROP_TABLE'!G:G)&amp;IF(H741="PK","PK",IF(F741="","CREATE","")))</f>
        <v>NA</v>
      </c>
      <c r="N741" s="45" t="str">
        <f t="shared" si="35"/>
        <v xml:space="preserve">       `reference_value_2` VARCHAR(128) NOT NULL COMMENT 'Reference value from job board - 2 [e.g., company name]',</v>
      </c>
      <c r="O741" s="45" t="str">
        <f t="shared" si="36"/>
        <v/>
      </c>
      <c r="P741" s="45" t="str">
        <f t="shared" si="37"/>
        <v/>
      </c>
    </row>
    <row r="742" spans="1:16" ht="16">
      <c r="A742" s="40"/>
      <c r="B742" s="66" t="str">
        <f>IF(OR(H742="",H742="PK"),"Catch All",LOOKUP(E742,'#2a_#2b_DROP_TABLE'!D:D,'#2a_#2b_DROP_TABLE'!A:A))</f>
        <v>avoid</v>
      </c>
      <c r="C742" s="40" t="s">
        <v>1541</v>
      </c>
      <c r="D742" s="40" t="s">
        <v>19</v>
      </c>
      <c r="E742" s="43" t="s">
        <v>1071</v>
      </c>
      <c r="F742" s="43" t="s">
        <v>1082</v>
      </c>
      <c r="G742" s="43"/>
      <c r="H742" s="42" t="str">
        <f>IF(D742="",IF(F742="","","PK"),LOOKUP(D742,DataTypes!A:A,DataTypes!B:B))</f>
        <v>VARCHAR(128)</v>
      </c>
      <c r="I742" s="43" t="s">
        <v>13</v>
      </c>
      <c r="J742" s="43"/>
      <c r="K742" s="43" t="s">
        <v>1083</v>
      </c>
      <c r="L742" s="43" t="s">
        <v>1079</v>
      </c>
      <c r="M742" s="44" t="str">
        <f>IF(C742="NOSQL","",LOOKUP(E742,'#2a_#2b_DROP_TABLE'!D:D,'#2a_#2b_DROP_TABLE'!G:G)&amp;IF(H742="PK","PK",IF(F742="","CREATE","")))</f>
        <v>NA</v>
      </c>
      <c r="N742" s="45" t="str">
        <f t="shared" si="35"/>
        <v xml:space="preserve">       `reference_value_3` VARCHAR(128) NOT NULL COMMENT 'Reference value from job board - 3 [e.g., company name]',</v>
      </c>
      <c r="O742" s="45" t="str">
        <f t="shared" si="36"/>
        <v/>
      </c>
      <c r="P742" s="45" t="str">
        <f t="shared" si="37"/>
        <v/>
      </c>
    </row>
    <row r="743" spans="1:16" ht="16">
      <c r="A743" s="40"/>
      <c r="B743" s="66" t="str">
        <f>IF(OR(H743="",H743="PK"),"Catch All",LOOKUP(E743,'#2a_#2b_DROP_TABLE'!D:D,'#2a_#2b_DROP_TABLE'!A:A))</f>
        <v>avoid</v>
      </c>
      <c r="C743" s="40" t="s">
        <v>1541</v>
      </c>
      <c r="D743" s="40" t="s">
        <v>19</v>
      </c>
      <c r="E743" s="43" t="s">
        <v>1071</v>
      </c>
      <c r="F743" s="43" t="s">
        <v>1084</v>
      </c>
      <c r="G743" s="43"/>
      <c r="H743" s="42" t="str">
        <f>IF(D743="",IF(F743="","","PK"),LOOKUP(D743,DataTypes!A:A,DataTypes!B:B))</f>
        <v>VARCHAR(128)</v>
      </c>
      <c r="I743" s="43" t="s">
        <v>13</v>
      </c>
      <c r="J743" s="43"/>
      <c r="K743" s="43" t="s">
        <v>1085</v>
      </c>
      <c r="L743" s="43" t="s">
        <v>1079</v>
      </c>
      <c r="M743" s="44" t="str">
        <f>IF(C743="NOSQL","",LOOKUP(E743,'#2a_#2b_DROP_TABLE'!D:D,'#2a_#2b_DROP_TABLE'!G:G)&amp;IF(H743="PK","PK",IF(F743="","CREATE","")))</f>
        <v>NA</v>
      </c>
      <c r="N743" s="45" t="str">
        <f t="shared" si="35"/>
        <v xml:space="preserve">       `reference_value_4` VARCHAR(128) NOT NULL COMMENT 'Reference value from job board - 4 [e.g., company name]',</v>
      </c>
      <c r="O743" s="45" t="str">
        <f t="shared" si="36"/>
        <v/>
      </c>
      <c r="P743" s="45" t="str">
        <f t="shared" si="37"/>
        <v/>
      </c>
    </row>
    <row r="744" spans="1:16" ht="16">
      <c r="A744" s="40"/>
      <c r="B744" s="66" t="str">
        <f>IF(OR(H744="",H744="PK"),"Catch All",LOOKUP(E744,'#2a_#2b_DROP_TABLE'!D:D,'#2a_#2b_DROP_TABLE'!A:A))</f>
        <v>avoid</v>
      </c>
      <c r="C744" s="40" t="s">
        <v>1541</v>
      </c>
      <c r="D744" s="40" t="s">
        <v>19</v>
      </c>
      <c r="E744" s="43" t="s">
        <v>1071</v>
      </c>
      <c r="F744" s="43" t="s">
        <v>1086</v>
      </c>
      <c r="G744" s="43"/>
      <c r="H744" s="42" t="str">
        <f>IF(D744="",IF(F744="","","PK"),LOOKUP(D744,DataTypes!A:A,DataTypes!B:B))</f>
        <v>VARCHAR(128)</v>
      </c>
      <c r="I744" s="43" t="s">
        <v>13</v>
      </c>
      <c r="J744" s="43"/>
      <c r="K744" s="43" t="s">
        <v>1087</v>
      </c>
      <c r="L744" s="43" t="s">
        <v>1079</v>
      </c>
      <c r="M744" s="44" t="str">
        <f>IF(C744="NOSQL","",LOOKUP(E744,'#2a_#2b_DROP_TABLE'!D:D,'#2a_#2b_DROP_TABLE'!G:G)&amp;IF(H744="PK","PK",IF(F744="","CREATE","")))</f>
        <v>NA</v>
      </c>
      <c r="N744" s="45" t="str">
        <f t="shared" si="35"/>
        <v xml:space="preserve">       `reference_value_5` VARCHAR(128) NOT NULL COMMENT 'Reference value from job board - 5 [e.g., company name]',</v>
      </c>
      <c r="O744" s="45" t="str">
        <f t="shared" si="36"/>
        <v/>
      </c>
      <c r="P744" s="45" t="str">
        <f t="shared" si="37"/>
        <v/>
      </c>
    </row>
    <row r="745" spans="1:16" ht="16">
      <c r="A745" s="40"/>
      <c r="B745" s="66" t="str">
        <f>IF(OR(H745="",H745="PK"),"Catch All",LOOKUP(E745,'#2a_#2b_DROP_TABLE'!D:D,'#2a_#2b_DROP_TABLE'!A:A))</f>
        <v>avoid</v>
      </c>
      <c r="C745" s="40" t="s">
        <v>1541</v>
      </c>
      <c r="D745" s="40" t="s">
        <v>31</v>
      </c>
      <c r="E745" s="43" t="s">
        <v>1071</v>
      </c>
      <c r="F745" s="43" t="s">
        <v>1088</v>
      </c>
      <c r="G745" s="43"/>
      <c r="H745" s="42" t="str">
        <f>IF(D745="",IF(F745="","","PK"),LOOKUP(D745,DataTypes!A:A,DataTypes!B:B))</f>
        <v>VARCHAR(1)</v>
      </c>
      <c r="I745" s="43" t="s">
        <v>13</v>
      </c>
      <c r="J745" s="43"/>
      <c r="K745" s="43" t="s">
        <v>1089</v>
      </c>
      <c r="L745" s="43" t="s">
        <v>1090</v>
      </c>
      <c r="M745" s="44" t="str">
        <f>IF(C745="NOSQL","",LOOKUP(E745,'#2a_#2b_DROP_TABLE'!D:D,'#2a_#2b_DROP_TABLE'!G:G)&amp;IF(H745="PK","PK",IF(F745="","CREATE","")))</f>
        <v>NA</v>
      </c>
      <c r="N745" s="45" t="str">
        <f t="shared" si="35"/>
        <v xml:space="preserve">       `synchronization_status` VARCHAR(1) NOT NULL COMMENT 'Status of synchronization [P-Pending, C-Completed, X-Canceled, L-Closed, D-Dropped]',</v>
      </c>
      <c r="O745" s="45" t="str">
        <f t="shared" si="36"/>
        <v/>
      </c>
      <c r="P745" s="45" t="str">
        <f t="shared" si="37"/>
        <v/>
      </c>
    </row>
    <row r="746" spans="1:16" ht="16">
      <c r="A746" s="40"/>
      <c r="B746" s="66" t="str">
        <f>IF(OR(H746="",H746="PK"),"Catch All",LOOKUP(E746,'#2a_#2b_DROP_TABLE'!D:D,'#2a_#2b_DROP_TABLE'!A:A))</f>
        <v>avoid</v>
      </c>
      <c r="C746" s="40" t="s">
        <v>1541</v>
      </c>
      <c r="D746" s="40" t="s">
        <v>295</v>
      </c>
      <c r="E746" s="43" t="s">
        <v>1071</v>
      </c>
      <c r="F746" s="43" t="s">
        <v>236</v>
      </c>
      <c r="G746" s="43"/>
      <c r="H746" s="42" t="str">
        <f>IF(D746="",IF(F746="","","PK"),LOOKUP(D746,DataTypes!A:A,DataTypes!B:B))</f>
        <v>VARCHAR(64)</v>
      </c>
      <c r="I746" s="43" t="s">
        <v>13</v>
      </c>
      <c r="J746" s="43"/>
      <c r="K746" s="43" t="s">
        <v>1091</v>
      </c>
      <c r="L746" s="43"/>
      <c r="M746" s="44" t="str">
        <f>IF(C746="NOSQL","",LOOKUP(E746,'#2a_#2b_DROP_TABLE'!D:D,'#2a_#2b_DROP_TABLE'!G:G)&amp;IF(H746="PK","PK",IF(F746="","CREATE","")))</f>
        <v>NA</v>
      </c>
      <c r="N746" s="45" t="str">
        <f t="shared" si="35"/>
        <v xml:space="preserve">       `job_id` VARCHAR(64) NOT NULL COMMENT 'DSaaS.ai job ID',</v>
      </c>
      <c r="O746" s="45" t="str">
        <f t="shared" si="36"/>
        <v/>
      </c>
      <c r="P746" s="45" t="str">
        <f t="shared" si="37"/>
        <v/>
      </c>
    </row>
    <row r="747" spans="1:16" ht="16">
      <c r="A747" s="40"/>
      <c r="B747" s="66" t="str">
        <f>IF(OR(H747="",H747="PK"),"Catch All",LOOKUP(E747,'#2a_#2b_DROP_TABLE'!D:D,'#2a_#2b_DROP_TABLE'!A:A))</f>
        <v>avoid</v>
      </c>
      <c r="C747" s="40" t="s">
        <v>1541</v>
      </c>
      <c r="D747" s="40" t="s">
        <v>49</v>
      </c>
      <c r="E747" s="43" t="s">
        <v>1071</v>
      </c>
      <c r="F747" s="43" t="s">
        <v>130</v>
      </c>
      <c r="G747" s="43"/>
      <c r="H747" s="42" t="str">
        <f>IF(D747="",IF(F747="","","PK"),LOOKUP(D747,DataTypes!A:A,DataTypes!B:B))</f>
        <v>TEXT</v>
      </c>
      <c r="I747" s="43" t="s">
        <v>13</v>
      </c>
      <c r="J747" s="43"/>
      <c r="K747" s="43" t="s">
        <v>1092</v>
      </c>
      <c r="L747" s="43"/>
      <c r="M747" s="44" t="str">
        <f>IF(C747="NOSQL","",LOOKUP(E747,'#2a_#2b_DROP_TABLE'!D:D,'#2a_#2b_DROP_TABLE'!G:G)&amp;IF(H747="PK","PK",IF(F747="","CREATE","")))</f>
        <v>NA</v>
      </c>
      <c r="N747" s="45" t="str">
        <f t="shared" si="35"/>
        <v xml:space="preserve">       `remarks` TEXT NOT NULL COMMENT 'Remarks related to the synchronization',</v>
      </c>
      <c r="O747" s="45" t="str">
        <f t="shared" si="36"/>
        <v/>
      </c>
      <c r="P747" s="45" t="str">
        <f t="shared" si="37"/>
        <v/>
      </c>
    </row>
    <row r="748" spans="1:16" ht="16">
      <c r="A748" s="40"/>
      <c r="B748" s="66" t="str">
        <f>IF(OR(H748="",H748="PK"),"Catch All",LOOKUP(E748,'#2a_#2b_DROP_TABLE'!D:D,'#2a_#2b_DROP_TABLE'!A:A))</f>
        <v>avoid</v>
      </c>
      <c r="C748" s="40" t="s">
        <v>1541</v>
      </c>
      <c r="D748" s="40" t="s">
        <v>40</v>
      </c>
      <c r="E748" s="43" t="s">
        <v>1071</v>
      </c>
      <c r="F748" s="43" t="s">
        <v>82</v>
      </c>
      <c r="G748" s="43"/>
      <c r="H748" s="42" t="str">
        <f>IF(D748="",IF(F748="","","PK"),LOOKUP(D748,DataTypes!A:A,DataTypes!B:B))</f>
        <v>TIMESTAMP</v>
      </c>
      <c r="I748" s="43" t="s">
        <v>41</v>
      </c>
      <c r="J748" s="43"/>
      <c r="K748" s="43" t="s">
        <v>83</v>
      </c>
      <c r="L748" s="43"/>
      <c r="M748" s="44" t="str">
        <f>IF(C748="NOSQL","",LOOKUP(E748,'#2a_#2b_DROP_TABLE'!D:D,'#2a_#2b_DROP_TABLE'!G:G)&amp;IF(H748="PK","PK",IF(F748="","CREATE","")))</f>
        <v>NA</v>
      </c>
      <c r="N748" s="45" t="str">
        <f t="shared" si="35"/>
        <v xml:space="preserve">       `created_timestamp` TIMESTAMP NULL DEFAULT NULL COMMENT 'When the data was created',</v>
      </c>
      <c r="O748" s="45" t="str">
        <f t="shared" si="36"/>
        <v/>
      </c>
      <c r="P748" s="45" t="str">
        <f t="shared" si="37"/>
        <v/>
      </c>
    </row>
    <row r="749" spans="1:16" ht="16">
      <c r="A749" s="40"/>
      <c r="B749" s="66" t="str">
        <f>IF(OR(H749="",H749="PK"),"Catch All",LOOKUP(E749,'#2a_#2b_DROP_TABLE'!D:D,'#2a_#2b_DROP_TABLE'!A:A))</f>
        <v>avoid</v>
      </c>
      <c r="C749" s="40" t="s">
        <v>1541</v>
      </c>
      <c r="D749" s="40" t="s">
        <v>40</v>
      </c>
      <c r="E749" s="43" t="s">
        <v>1071</v>
      </c>
      <c r="F749" s="43" t="s">
        <v>86</v>
      </c>
      <c r="G749" s="43"/>
      <c r="H749" s="42" t="str">
        <f>IF(D749="",IF(F749="","","PK"),LOOKUP(D749,DataTypes!A:A,DataTypes!B:B))</f>
        <v>TIMESTAMP</v>
      </c>
      <c r="I749" s="43" t="s">
        <v>41</v>
      </c>
      <c r="J749" s="43"/>
      <c r="K749" s="43" t="s">
        <v>87</v>
      </c>
      <c r="L749" s="43"/>
      <c r="M749" s="44" t="str">
        <f>IF(C749="NOSQL","",LOOKUP(E749,'#2a_#2b_DROP_TABLE'!D:D,'#2a_#2b_DROP_TABLE'!G:G)&amp;IF(H749="PK","PK",IF(F749="","CREATE","")))</f>
        <v>NA</v>
      </c>
      <c r="N749" s="45" t="str">
        <f t="shared" si="35"/>
        <v xml:space="preserve">       `last_updated_timestamp` TIMESTAMP NULL DEFAULT NULL COMMENT 'When the data was last updated',</v>
      </c>
      <c r="O749" s="45" t="str">
        <f t="shared" si="36"/>
        <v/>
      </c>
      <c r="P749" s="45" t="str">
        <f t="shared" si="37"/>
        <v/>
      </c>
    </row>
    <row r="750" spans="1:16" ht="16">
      <c r="A750" s="40"/>
      <c r="B750" s="66" t="str">
        <f>IF(OR(H750="",H750="PK"),"Catch All",LOOKUP(E750,'#2a_#2b_DROP_TABLE'!D:D,'#2a_#2b_DROP_TABLE'!A:A))</f>
        <v>Catch All</v>
      </c>
      <c r="C750" s="40" t="s">
        <v>1541</v>
      </c>
      <c r="D750" s="40"/>
      <c r="E750" s="46" t="s">
        <v>1071</v>
      </c>
      <c r="F750" s="46" t="s">
        <v>1072</v>
      </c>
      <c r="G750" s="46"/>
      <c r="H750" s="42" t="str">
        <f>IF(D750="",IF(F750="","","PK"),LOOKUP(D750,DataTypes!A:A,DataTypes!B:B))</f>
        <v>PK</v>
      </c>
      <c r="I750" s="43"/>
      <c r="J750" s="43"/>
      <c r="K750" s="43"/>
      <c r="L750" s="43"/>
      <c r="M750" s="44" t="str">
        <f>IF(C750="NOSQL","",LOOKUP(E750,'#2a_#2b_DROP_TABLE'!D:D,'#2a_#2b_DROP_TABLE'!G:G)&amp;IF(H750="PK","PK",IF(F750="","CREATE","")))</f>
        <v>NAPK</v>
      </c>
      <c r="N750" s="45" t="str">
        <f t="shared" si="35"/>
        <v xml:space="preserve">       PRIMARY KEY (synchronization_id)) CHARSET UTF8;</v>
      </c>
      <c r="O750" s="45" t="str">
        <f t="shared" si="36"/>
        <v/>
      </c>
      <c r="P750" s="45" t="str">
        <f t="shared" si="37"/>
        <v/>
      </c>
    </row>
    <row r="751" spans="1:16" ht="16">
      <c r="A751" s="40"/>
      <c r="B751" s="66" t="str">
        <f>IF(OR(H751="",H751="PK"),"Catch All",LOOKUP(E751,'#2a_#2b_DROP_TABLE'!D:D,'#2a_#2b_DROP_TABLE'!A:A))</f>
        <v>Catch All</v>
      </c>
      <c r="C751" s="40" t="s">
        <v>1541</v>
      </c>
      <c r="D751" s="40"/>
      <c r="E751" s="41" t="s">
        <v>1093</v>
      </c>
      <c r="F751" s="41"/>
      <c r="G751" s="41"/>
      <c r="H751" s="42" t="str">
        <f>IF(D751="",IF(F751="","","PK"),LOOKUP(D751,DataTypes!A:A,DataTypes!B:B))</f>
        <v/>
      </c>
      <c r="I751" s="43"/>
      <c r="J751" s="43"/>
      <c r="K751" s="43"/>
      <c r="L751" s="43"/>
      <c r="M751" s="44" t="str">
        <f>IF(C751="NOSQL","",LOOKUP(E751,'#2a_#2b_DROP_TABLE'!D:D,'#2a_#2b_DROP_TABLE'!G:G)&amp;IF(H751="PK","PK",IF(F751="","CREATE","")))</f>
        <v>NACREATE</v>
      </c>
      <c r="N751" s="45" t="str">
        <f t="shared" si="35"/>
        <v>CREATE TABLE `enterprise_user_search` (</v>
      </c>
      <c r="O751" s="45" t="str">
        <f t="shared" si="36"/>
        <v/>
      </c>
      <c r="P751" s="45" t="str">
        <f t="shared" si="37"/>
        <v/>
      </c>
    </row>
    <row r="752" spans="1:16" ht="16">
      <c r="A752" s="40"/>
      <c r="B752" s="66" t="str">
        <f>IF(OR(H752="",H752="PK"),"Catch All",LOOKUP(E752,'#2a_#2b_DROP_TABLE'!D:D,'#2a_#2b_DROP_TABLE'!A:A))</f>
        <v>hummingbird</v>
      </c>
      <c r="C752" s="40" t="s">
        <v>1541</v>
      </c>
      <c r="D752" s="40" t="s">
        <v>12</v>
      </c>
      <c r="E752" s="41" t="s">
        <v>1093</v>
      </c>
      <c r="F752" s="41" t="s">
        <v>1094</v>
      </c>
      <c r="G752" s="41"/>
      <c r="H752" s="42" t="str">
        <f>IF(D752="",IF(F752="","","PK"),LOOKUP(D752,DataTypes!A:A,DataTypes!B:B))</f>
        <v>BIGINT UNSIGNED</v>
      </c>
      <c r="I752" s="43" t="s">
        <v>13</v>
      </c>
      <c r="J752" s="43" t="s">
        <v>14</v>
      </c>
      <c r="K752" s="43" t="s">
        <v>1095</v>
      </c>
      <c r="L752" s="43"/>
      <c r="M752" s="44" t="str">
        <f>IF(C752="NOSQL","",LOOKUP(E752,'#2a_#2b_DROP_TABLE'!D:D,'#2a_#2b_DROP_TABLE'!G:G)&amp;IF(H752="PK","PK",IF(F752="","CREATE","")))</f>
        <v>NA</v>
      </c>
      <c r="N752" s="45" t="str">
        <f t="shared" si="35"/>
        <v xml:space="preserve">       `search_id` BIGINT UNSIGNED NOT NULL AUTO_INCREMENT COMMENT 'ID of the enterprise user search',</v>
      </c>
      <c r="O752" s="45" t="str">
        <f t="shared" si="36"/>
        <v/>
      </c>
      <c r="P752" s="45" t="str">
        <f t="shared" si="37"/>
        <v/>
      </c>
    </row>
    <row r="753" spans="1:16" ht="16">
      <c r="A753" s="40"/>
      <c r="B753" s="66" t="str">
        <f>IF(OR(H753="",H753="PK"),"Catch All",LOOKUP(E753,'#2a_#2b_DROP_TABLE'!D:D,'#2a_#2b_DROP_TABLE'!A:A))</f>
        <v>hummingbird</v>
      </c>
      <c r="C753" s="40" t="s">
        <v>1541</v>
      </c>
      <c r="D753" s="40" t="s">
        <v>12</v>
      </c>
      <c r="E753" s="43" t="s">
        <v>1093</v>
      </c>
      <c r="F753" s="43" t="s">
        <v>710</v>
      </c>
      <c r="G753" s="43"/>
      <c r="H753" s="42" t="str">
        <f>IF(D753="",IF(F753="","","PK"),LOOKUP(D753,DataTypes!A:A,DataTypes!B:B))</f>
        <v>BIGINT UNSIGNED</v>
      </c>
      <c r="I753" s="43" t="s">
        <v>13</v>
      </c>
      <c r="J753" s="43"/>
      <c r="K753" s="43" t="s">
        <v>1096</v>
      </c>
      <c r="L753" s="43"/>
      <c r="M753" s="44" t="str">
        <f>IF(C753="NOSQL","",LOOKUP(E753,'#2a_#2b_DROP_TABLE'!D:D,'#2a_#2b_DROP_TABLE'!G:G)&amp;IF(H753="PK","PK",IF(F753="","CREATE","")))</f>
        <v>NA</v>
      </c>
      <c r="N753" s="45" t="str">
        <f t="shared" si="35"/>
        <v xml:space="preserve">       `enterprise_user_id` BIGINT UNSIGNED NOT NULL COMMENT 'Enterprise user ID who saved the search',</v>
      </c>
      <c r="O753" s="45" t="str">
        <f t="shared" si="36"/>
        <v/>
      </c>
      <c r="P753" s="45" t="str">
        <f t="shared" si="37"/>
        <v/>
      </c>
    </row>
    <row r="754" spans="1:16" ht="16">
      <c r="A754" s="40"/>
      <c r="B754" s="66" t="str">
        <f>IF(OR(H754="",H754="PK"),"Catch All",LOOKUP(E754,'#2a_#2b_DROP_TABLE'!D:D,'#2a_#2b_DROP_TABLE'!A:A))</f>
        <v>hummingbird</v>
      </c>
      <c r="C754" s="40" t="s">
        <v>1541</v>
      </c>
      <c r="D754" s="40" t="s">
        <v>33</v>
      </c>
      <c r="E754" s="43" t="s">
        <v>1093</v>
      </c>
      <c r="F754" s="43" t="s">
        <v>1097</v>
      </c>
      <c r="G754" s="43"/>
      <c r="H754" s="42" t="str">
        <f>IF(D754="",IF(F754="","","PK"),LOOKUP(D754,DataTypes!A:A,DataTypes!B:B))</f>
        <v>VARCHAR(256)</v>
      </c>
      <c r="I754" s="43" t="s">
        <v>13</v>
      </c>
      <c r="J754" s="43"/>
      <c r="K754" s="43" t="s">
        <v>1098</v>
      </c>
      <c r="L754" s="43"/>
      <c r="M754" s="44" t="str">
        <f>IF(C754="NOSQL","",LOOKUP(E754,'#2a_#2b_DROP_TABLE'!D:D,'#2a_#2b_DROP_TABLE'!G:G)&amp;IF(H754="PK","PK",IF(F754="","CREATE","")))</f>
        <v>NA</v>
      </c>
      <c r="N754" s="45" t="str">
        <f t="shared" si="35"/>
        <v xml:space="preserve">       `search_name` VARCHAR(256) NOT NULL COMMENT 'Name of the saved search',</v>
      </c>
      <c r="O754" s="45" t="str">
        <f t="shared" si="36"/>
        <v/>
      </c>
      <c r="P754" s="45" t="str">
        <f t="shared" si="37"/>
        <v/>
      </c>
    </row>
    <row r="755" spans="1:16" ht="16">
      <c r="A755" s="40"/>
      <c r="B755" s="66" t="str">
        <f>IF(OR(H755="",H755="PK"),"Catch All",LOOKUP(E755,'#2a_#2b_DROP_TABLE'!D:D,'#2a_#2b_DROP_TABLE'!A:A))</f>
        <v>hummingbird</v>
      </c>
      <c r="C755" s="40" t="s">
        <v>1541</v>
      </c>
      <c r="D755" s="40" t="s">
        <v>49</v>
      </c>
      <c r="E755" s="43" t="s">
        <v>1093</v>
      </c>
      <c r="F755" s="43" t="s">
        <v>1099</v>
      </c>
      <c r="G755" s="43"/>
      <c r="H755" s="42" t="str">
        <f>IF(D755="",IF(F755="","","PK"),LOOKUP(D755,DataTypes!A:A,DataTypes!B:B))</f>
        <v>TEXT</v>
      </c>
      <c r="I755" s="43" t="s">
        <v>35</v>
      </c>
      <c r="J755" s="43"/>
      <c r="K755" s="43" t="s">
        <v>1100</v>
      </c>
      <c r="L755" s="43"/>
      <c r="M755" s="44" t="str">
        <f>IF(C755="NOSQL","",LOOKUP(E755,'#2a_#2b_DROP_TABLE'!D:D,'#2a_#2b_DROP_TABLE'!G:G)&amp;IF(H755="PK","PK",IF(F755="","CREATE","")))</f>
        <v>NA</v>
      </c>
      <c r="N755" s="45" t="str">
        <f t="shared" si="35"/>
        <v xml:space="preserve">       `filters` TEXT NULL COMMENT 'Filters applied by enterprise user',</v>
      </c>
      <c r="O755" s="45" t="str">
        <f t="shared" si="36"/>
        <v/>
      </c>
      <c r="P755" s="45" t="str">
        <f t="shared" si="37"/>
        <v/>
      </c>
    </row>
    <row r="756" spans="1:16" ht="16">
      <c r="A756" s="40"/>
      <c r="B756" s="66" t="str">
        <f>IF(OR(H756="",H756="PK"),"Catch All",LOOKUP(E756,'#2a_#2b_DROP_TABLE'!D:D,'#2a_#2b_DROP_TABLE'!A:A))</f>
        <v>hummingbird</v>
      </c>
      <c r="C756" s="40" t="s">
        <v>1541</v>
      </c>
      <c r="D756" s="40" t="s">
        <v>33</v>
      </c>
      <c r="E756" s="43" t="s">
        <v>1093</v>
      </c>
      <c r="F756" s="43" t="s">
        <v>1101</v>
      </c>
      <c r="G756" s="43"/>
      <c r="H756" s="42" t="str">
        <f>IF(D756="",IF(F756="","","PK"),LOOKUP(D756,DataTypes!A:A,DataTypes!B:B))</f>
        <v>VARCHAR(256)</v>
      </c>
      <c r="I756" s="43" t="s">
        <v>35</v>
      </c>
      <c r="J756" s="43"/>
      <c r="K756" s="43" t="s">
        <v>1102</v>
      </c>
      <c r="L756" s="43"/>
      <c r="M756" s="44" t="str">
        <f>IF(C756="NOSQL","",LOOKUP(E756,'#2a_#2b_DROP_TABLE'!D:D,'#2a_#2b_DROP_TABLE'!G:G)&amp;IF(H756="PK","PK",IF(F756="","CREATE","")))</f>
        <v>NA</v>
      </c>
      <c r="N756" s="45" t="str">
        <f t="shared" si="35"/>
        <v xml:space="preserve">       `search_string` VARCHAR(256) NULL COMMENT 'Search string entered by the enterprise user',</v>
      </c>
      <c r="O756" s="45" t="str">
        <f t="shared" si="36"/>
        <v/>
      </c>
      <c r="P756" s="45" t="str">
        <f t="shared" si="37"/>
        <v/>
      </c>
    </row>
    <row r="757" spans="1:16" ht="16">
      <c r="A757" s="40"/>
      <c r="B757" s="66" t="str">
        <f>IF(OR(H757="",H757="PK"),"Catch All",LOOKUP(E757,'#2a_#2b_DROP_TABLE'!D:D,'#2a_#2b_DROP_TABLE'!A:A))</f>
        <v>hummingbird</v>
      </c>
      <c r="C757" s="40" t="s">
        <v>1541</v>
      </c>
      <c r="D757" s="40" t="s">
        <v>40</v>
      </c>
      <c r="E757" s="43" t="s">
        <v>1093</v>
      </c>
      <c r="F757" s="43" t="s">
        <v>82</v>
      </c>
      <c r="G757" s="43"/>
      <c r="H757" s="42" t="str">
        <f>IF(D757="",IF(F757="","","PK"),LOOKUP(D757,DataTypes!A:A,DataTypes!B:B))</f>
        <v>TIMESTAMP</v>
      </c>
      <c r="I757" s="43" t="s">
        <v>35</v>
      </c>
      <c r="J757" s="43"/>
      <c r="K757" s="43" t="s">
        <v>83</v>
      </c>
      <c r="L757" s="43"/>
      <c r="M757" s="44" t="str">
        <f>IF(C757="NOSQL","",LOOKUP(E757,'#2a_#2b_DROP_TABLE'!D:D,'#2a_#2b_DROP_TABLE'!G:G)&amp;IF(H757="PK","PK",IF(F757="","CREATE","")))</f>
        <v>NA</v>
      </c>
      <c r="N757" s="45" t="str">
        <f t="shared" si="35"/>
        <v xml:space="preserve">       `created_timestamp` TIMESTAMP NULL COMMENT 'When the data was created',</v>
      </c>
      <c r="O757" s="45" t="str">
        <f t="shared" si="36"/>
        <v/>
      </c>
      <c r="P757" s="45" t="str">
        <f t="shared" si="37"/>
        <v/>
      </c>
    </row>
    <row r="758" spans="1:16" ht="16">
      <c r="A758" s="40"/>
      <c r="B758" s="66" t="str">
        <f>IF(OR(H758="",H758="PK"),"Catch All",LOOKUP(E758,'#2a_#2b_DROP_TABLE'!D:D,'#2a_#2b_DROP_TABLE'!A:A))</f>
        <v>hummingbird</v>
      </c>
      <c r="C758" s="40" t="s">
        <v>1541</v>
      </c>
      <c r="D758" s="40" t="s">
        <v>40</v>
      </c>
      <c r="E758" s="43" t="s">
        <v>1093</v>
      </c>
      <c r="F758" s="43" t="s">
        <v>86</v>
      </c>
      <c r="G758" s="43"/>
      <c r="H758" s="42" t="str">
        <f>IF(D758="",IF(F758="","","PK"),LOOKUP(D758,DataTypes!A:A,DataTypes!B:B))</f>
        <v>TIMESTAMP</v>
      </c>
      <c r="I758" s="43" t="s">
        <v>35</v>
      </c>
      <c r="J758" s="43"/>
      <c r="K758" s="43" t="s">
        <v>87</v>
      </c>
      <c r="L758" s="43"/>
      <c r="M758" s="44" t="str">
        <f>IF(C758="NOSQL","",LOOKUP(E758,'#2a_#2b_DROP_TABLE'!D:D,'#2a_#2b_DROP_TABLE'!G:G)&amp;IF(H758="PK","PK",IF(F758="","CREATE","")))</f>
        <v>NA</v>
      </c>
      <c r="N758" s="45" t="str">
        <f t="shared" si="35"/>
        <v xml:space="preserve">       `last_updated_timestamp` TIMESTAMP NULL COMMENT 'When the data was last updated',</v>
      </c>
      <c r="O758" s="45" t="str">
        <f t="shared" si="36"/>
        <v/>
      </c>
      <c r="P758" s="45" t="str">
        <f t="shared" si="37"/>
        <v/>
      </c>
    </row>
    <row r="759" spans="1:16" ht="16">
      <c r="A759" s="40"/>
      <c r="B759" s="66" t="str">
        <f>IF(OR(H759="",H759="PK"),"Catch All",LOOKUP(E759,'#2a_#2b_DROP_TABLE'!D:D,'#2a_#2b_DROP_TABLE'!A:A))</f>
        <v>Catch All</v>
      </c>
      <c r="C759" s="40" t="s">
        <v>1541</v>
      </c>
      <c r="D759" s="40"/>
      <c r="E759" s="46" t="s">
        <v>1093</v>
      </c>
      <c r="F759" s="46" t="s">
        <v>1094</v>
      </c>
      <c r="G759" s="46"/>
      <c r="H759" s="42" t="str">
        <f>IF(D759="",IF(F759="","","PK"),LOOKUP(D759,DataTypes!A:A,DataTypes!B:B))</f>
        <v>PK</v>
      </c>
      <c r="I759" s="43"/>
      <c r="J759" s="43"/>
      <c r="K759" s="43"/>
      <c r="L759" s="43"/>
      <c r="M759" s="44" t="str">
        <f>IF(C759="NOSQL","",LOOKUP(E759,'#2a_#2b_DROP_TABLE'!D:D,'#2a_#2b_DROP_TABLE'!G:G)&amp;IF(H759="PK","PK",IF(F759="","CREATE","")))</f>
        <v>NAPK</v>
      </c>
      <c r="N759" s="45" t="str">
        <f t="shared" si="35"/>
        <v xml:space="preserve">       PRIMARY KEY (search_id)) CHARSET UTF8;</v>
      </c>
      <c r="O759" s="45" t="str">
        <f t="shared" si="36"/>
        <v/>
      </c>
      <c r="P759" s="45" t="str">
        <f t="shared" si="37"/>
        <v/>
      </c>
    </row>
    <row r="760" spans="1:16" ht="16">
      <c r="A760" s="40"/>
      <c r="B760" s="66" t="str">
        <f>IF(OR(H760="",H760="PK"),"Catch All",LOOKUP(E760,'#2a_#2b_DROP_TABLE'!D:D,'#2a_#2b_DROP_TABLE'!A:A))</f>
        <v>Catch All</v>
      </c>
      <c r="C760" s="40" t="s">
        <v>1541</v>
      </c>
      <c r="D760" s="40"/>
      <c r="E760" s="41" t="s">
        <v>1103</v>
      </c>
      <c r="F760" s="41"/>
      <c r="G760" s="41"/>
      <c r="H760" s="42" t="str">
        <f>IF(D760="",IF(F760="","","PK"),LOOKUP(D760,DataTypes!A:A,DataTypes!B:B))</f>
        <v/>
      </c>
      <c r="I760" s="43"/>
      <c r="J760" s="43"/>
      <c r="K760" s="43"/>
      <c r="L760" s="43"/>
      <c r="M760" s="44" t="str">
        <f>IF(C760="NOSQL","",LOOKUP(E760,'#2a_#2b_DROP_TABLE'!D:D,'#2a_#2b_DROP_TABLE'!G:G)&amp;IF(H760="PK","PK",IF(F760="","CREATE","")))</f>
        <v>NACREATE</v>
      </c>
      <c r="N760" s="45" t="str">
        <f t="shared" si="35"/>
        <v>CREATE TABLE `bulk_job_upload_log` (</v>
      </c>
      <c r="O760" s="45" t="str">
        <f t="shared" si="36"/>
        <v/>
      </c>
      <c r="P760" s="45" t="str">
        <f t="shared" si="37"/>
        <v/>
      </c>
    </row>
    <row r="761" spans="1:16" ht="16">
      <c r="A761" s="40"/>
      <c r="B761" s="66" t="str">
        <f>IF(OR(H761="",H761="PK"),"Catch All",LOOKUP(E761,'#2a_#2b_DROP_TABLE'!D:D,'#2a_#2b_DROP_TABLE'!A:A))</f>
        <v>hummingbird</v>
      </c>
      <c r="C761" s="40" t="s">
        <v>1541</v>
      </c>
      <c r="D761" s="40" t="s">
        <v>12</v>
      </c>
      <c r="E761" s="41" t="s">
        <v>1103</v>
      </c>
      <c r="F761" s="41" t="s">
        <v>211</v>
      </c>
      <c r="G761" s="41"/>
      <c r="H761" s="42" t="str">
        <f>IF(D761="",IF(F761="","","PK"),LOOKUP(D761,DataTypes!A:A,DataTypes!B:B))</f>
        <v>BIGINT UNSIGNED</v>
      </c>
      <c r="I761" s="43" t="s">
        <v>13</v>
      </c>
      <c r="J761" s="43" t="s">
        <v>14</v>
      </c>
      <c r="K761" s="43" t="s">
        <v>1104</v>
      </c>
      <c r="L761" s="43"/>
      <c r="M761" s="44" t="str">
        <f>IF(C761="NOSQL","",LOOKUP(E761,'#2a_#2b_DROP_TABLE'!D:D,'#2a_#2b_DROP_TABLE'!G:G)&amp;IF(H761="PK","PK",IF(F761="","CREATE","")))</f>
        <v>NA</v>
      </c>
      <c r="N761" s="45" t="str">
        <f t="shared" si="35"/>
        <v xml:space="preserve">       `log_id` BIGINT UNSIGNED NOT NULL AUTO_INCREMENT COMMENT 'ID of the bulk job upload log',</v>
      </c>
      <c r="O761" s="45" t="str">
        <f t="shared" si="36"/>
        <v/>
      </c>
      <c r="P761" s="45" t="str">
        <f t="shared" si="37"/>
        <v/>
      </c>
    </row>
    <row r="762" spans="1:16" ht="16">
      <c r="A762" s="40"/>
      <c r="B762" s="66" t="str">
        <f>IF(OR(H762="",H762="PK"),"Catch All",LOOKUP(E762,'#2a_#2b_DROP_TABLE'!D:D,'#2a_#2b_DROP_TABLE'!A:A))</f>
        <v>hummingbird</v>
      </c>
      <c r="C762" s="40" t="s">
        <v>1541</v>
      </c>
      <c r="D762" s="40" t="s">
        <v>295</v>
      </c>
      <c r="E762" s="43" t="s">
        <v>1103</v>
      </c>
      <c r="F762" s="43" t="s">
        <v>507</v>
      </c>
      <c r="G762" s="43"/>
      <c r="H762" s="42" t="str">
        <f>IF(D762="",IF(F762="","","PK"),LOOKUP(D762,DataTypes!A:A,DataTypes!B:B))</f>
        <v>VARCHAR(64)</v>
      </c>
      <c r="I762" s="43" t="s">
        <v>13</v>
      </c>
      <c r="J762" s="43"/>
      <c r="K762" s="43" t="s">
        <v>1105</v>
      </c>
      <c r="L762" s="43"/>
      <c r="M762" s="44" t="str">
        <f>IF(C762="NOSQL","",LOOKUP(E762,'#2a_#2b_DROP_TABLE'!D:D,'#2a_#2b_DROP_TABLE'!G:G)&amp;IF(H762="PK","PK",IF(F762="","CREATE","")))</f>
        <v>NA</v>
      </c>
      <c r="N762" s="45" t="str">
        <f t="shared" si="35"/>
        <v xml:space="preserve">       `enterprise_id` VARCHAR(64) NOT NULL COMMENT 'ID of the enterprise that uploaded',</v>
      </c>
      <c r="O762" s="45" t="str">
        <f t="shared" si="36"/>
        <v/>
      </c>
      <c r="P762" s="45" t="str">
        <f t="shared" si="37"/>
        <v/>
      </c>
    </row>
    <row r="763" spans="1:16" ht="16">
      <c r="A763" s="40"/>
      <c r="B763" s="66" t="str">
        <f>IF(OR(H763="",H763="PK"),"Catch All",LOOKUP(E763,'#2a_#2b_DROP_TABLE'!D:D,'#2a_#2b_DROP_TABLE'!A:A))</f>
        <v>hummingbird</v>
      </c>
      <c r="C763" s="40" t="s">
        <v>1541</v>
      </c>
      <c r="D763" s="40" t="s">
        <v>63</v>
      </c>
      <c r="E763" s="43" t="s">
        <v>1103</v>
      </c>
      <c r="F763" s="43" t="s">
        <v>1106</v>
      </c>
      <c r="G763" s="43"/>
      <c r="H763" s="42" t="str">
        <f>IF(D763="",IF(F763="","","PK"),LOOKUP(D763,DataTypes!A:A,DataTypes!B:B))</f>
        <v>VARCHAR(256)</v>
      </c>
      <c r="I763" s="43" t="s">
        <v>13</v>
      </c>
      <c r="J763" s="43"/>
      <c r="K763" s="43" t="s">
        <v>1107</v>
      </c>
      <c r="L763" s="43"/>
      <c r="M763" s="44" t="str">
        <f>IF(C763="NOSQL","",LOOKUP(E763,'#2a_#2b_DROP_TABLE'!D:D,'#2a_#2b_DROP_TABLE'!G:G)&amp;IF(H763="PK","PK",IF(F763="","CREATE","")))</f>
        <v>NA</v>
      </c>
      <c r="N763" s="45" t="str">
        <f t="shared" si="35"/>
        <v xml:space="preserve">       `upload_file_url` VARCHAR(256) NOT NULL COMMENT 'URL of the upload file',</v>
      </c>
      <c r="O763" s="45" t="str">
        <f t="shared" si="36"/>
        <v/>
      </c>
      <c r="P763" s="45" t="str">
        <f t="shared" si="37"/>
        <v/>
      </c>
    </row>
    <row r="764" spans="1:16" ht="16">
      <c r="A764" s="40"/>
      <c r="B764" s="66" t="str">
        <f>IF(OR(H764="",H764="PK"),"Catch All",LOOKUP(E764,'#2a_#2b_DROP_TABLE'!D:D,'#2a_#2b_DROP_TABLE'!A:A))</f>
        <v>hummingbird</v>
      </c>
      <c r="C764" s="40" t="s">
        <v>1541</v>
      </c>
      <c r="D764" s="40" t="s">
        <v>166</v>
      </c>
      <c r="E764" s="43" t="s">
        <v>1103</v>
      </c>
      <c r="F764" s="43" t="s">
        <v>1108</v>
      </c>
      <c r="G764" s="43"/>
      <c r="H764" s="42" t="str">
        <f>IF(D764="",IF(F764="","","PK"),LOOKUP(D764,DataTypes!A:A,DataTypes!B:B))</f>
        <v>INT UNSIGNED</v>
      </c>
      <c r="I764" s="43" t="s">
        <v>35</v>
      </c>
      <c r="J764" s="43"/>
      <c r="K764" s="43" t="s">
        <v>1109</v>
      </c>
      <c r="L764" s="43"/>
      <c r="M764" s="44" t="str">
        <f>IF(C764="NOSQL","",LOOKUP(E764,'#2a_#2b_DROP_TABLE'!D:D,'#2a_#2b_DROP_TABLE'!G:G)&amp;IF(H764="PK","PK",IF(F764="","CREATE","")))</f>
        <v>NA</v>
      </c>
      <c r="N764" s="45" t="str">
        <f t="shared" si="35"/>
        <v xml:space="preserve">       `total_records_in_upload_file` INT UNSIGNED NULL COMMENT 'Total number of records in the upload file',</v>
      </c>
      <c r="O764" s="45" t="str">
        <f t="shared" si="36"/>
        <v/>
      </c>
      <c r="P764" s="45" t="str">
        <f t="shared" si="37"/>
        <v/>
      </c>
    </row>
    <row r="765" spans="1:16" ht="16">
      <c r="A765" s="40"/>
      <c r="B765" s="66" t="str">
        <f>IF(OR(H765="",H765="PK"),"Catch All",LOOKUP(E765,'#2a_#2b_DROP_TABLE'!D:D,'#2a_#2b_DROP_TABLE'!A:A))</f>
        <v>hummingbird</v>
      </c>
      <c r="C765" s="40" t="s">
        <v>1541</v>
      </c>
      <c r="D765" s="40" t="s">
        <v>166</v>
      </c>
      <c r="E765" s="43" t="s">
        <v>1103</v>
      </c>
      <c r="F765" s="43" t="s">
        <v>1110</v>
      </c>
      <c r="G765" s="43"/>
      <c r="H765" s="42" t="str">
        <f>IF(D765="",IF(F765="","","PK"),LOOKUP(D765,DataTypes!A:A,DataTypes!B:B))</f>
        <v>INT UNSIGNED</v>
      </c>
      <c r="I765" s="43" t="s">
        <v>35</v>
      </c>
      <c r="J765" s="43"/>
      <c r="K765" s="43" t="s">
        <v>1111</v>
      </c>
      <c r="L765" s="43"/>
      <c r="M765" s="44" t="str">
        <f>IF(C765="NOSQL","",LOOKUP(E765,'#2a_#2b_DROP_TABLE'!D:D,'#2a_#2b_DROP_TABLE'!G:G)&amp;IF(H765="PK","PK",IF(F765="","CREATE","")))</f>
        <v>NA</v>
      </c>
      <c r="N765" s="45" t="str">
        <f t="shared" si="35"/>
        <v xml:space="preserve">       `failed_record_count` INT UNSIGNED NULL COMMENT 'Number of records failed during processing',</v>
      </c>
      <c r="O765" s="45" t="str">
        <f t="shared" si="36"/>
        <v/>
      </c>
      <c r="P765" s="45" t="str">
        <f t="shared" si="37"/>
        <v/>
      </c>
    </row>
    <row r="766" spans="1:16" ht="16">
      <c r="A766" s="40"/>
      <c r="B766" s="66" t="str">
        <f>IF(OR(H766="",H766="PK"),"Catch All",LOOKUP(E766,'#2a_#2b_DROP_TABLE'!D:D,'#2a_#2b_DROP_TABLE'!A:A))</f>
        <v>hummingbird</v>
      </c>
      <c r="C766" s="40" t="s">
        <v>1541</v>
      </c>
      <c r="D766" s="40" t="s">
        <v>40</v>
      </c>
      <c r="E766" s="43" t="s">
        <v>1103</v>
      </c>
      <c r="F766" s="43" t="s">
        <v>1112</v>
      </c>
      <c r="G766" s="43"/>
      <c r="H766" s="42" t="str">
        <f>IF(D766="",IF(F766="","","PK"),LOOKUP(D766,DataTypes!A:A,DataTypes!B:B))</f>
        <v>TIMESTAMP</v>
      </c>
      <c r="I766" s="43" t="s">
        <v>13</v>
      </c>
      <c r="J766" s="43"/>
      <c r="K766" s="43" t="s">
        <v>1113</v>
      </c>
      <c r="L766" s="43"/>
      <c r="M766" s="44" t="str">
        <f>IF(C766="NOSQL","",LOOKUP(E766,'#2a_#2b_DROP_TABLE'!D:D,'#2a_#2b_DROP_TABLE'!G:G)&amp;IF(H766="PK","PK",IF(F766="","CREATE","")))</f>
        <v>NA</v>
      </c>
      <c r="N766" s="45" t="str">
        <f t="shared" si="35"/>
        <v xml:space="preserve">       `when_uploaded` TIMESTAMP NOT NULL COMMENT 'When was the upload done',</v>
      </c>
      <c r="O766" s="45" t="str">
        <f t="shared" si="36"/>
        <v/>
      </c>
      <c r="P766" s="45" t="str">
        <f t="shared" si="37"/>
        <v/>
      </c>
    </row>
    <row r="767" spans="1:16" ht="16">
      <c r="A767" s="40"/>
      <c r="B767" s="66" t="str">
        <f>IF(OR(H767="",H767="PK"),"Catch All",LOOKUP(E767,'#2a_#2b_DROP_TABLE'!D:D,'#2a_#2b_DROP_TABLE'!A:A))</f>
        <v>hummingbird</v>
      </c>
      <c r="C767" s="40" t="s">
        <v>1541</v>
      </c>
      <c r="D767" s="64" t="s">
        <v>40</v>
      </c>
      <c r="E767" s="43" t="s">
        <v>1103</v>
      </c>
      <c r="F767" s="43" t="s">
        <v>1114</v>
      </c>
      <c r="G767" s="43"/>
      <c r="H767" s="42" t="str">
        <f>IF(D767="",IF(F767="","","PK"),LOOKUP(D767,DataTypes!A:A,DataTypes!B:B))</f>
        <v>TIMESTAMP</v>
      </c>
      <c r="I767" s="43" t="s">
        <v>35</v>
      </c>
      <c r="J767" s="43"/>
      <c r="K767" s="43" t="s">
        <v>1115</v>
      </c>
      <c r="L767" s="43"/>
      <c r="M767" s="44" t="str">
        <f>IF(C767="NOSQL","",LOOKUP(E767,'#2a_#2b_DROP_TABLE'!D:D,'#2a_#2b_DROP_TABLE'!G:G)&amp;IF(H767="PK","PK",IF(F767="","CREATE","")))</f>
        <v>NA</v>
      </c>
      <c r="N767" s="45" t="str">
        <f t="shared" si="35"/>
        <v xml:space="preserve">       `when_started` TIMESTAMP NULL COMMENT 'When did the upload start',</v>
      </c>
      <c r="O767" s="45" t="str">
        <f t="shared" si="36"/>
        <v/>
      </c>
      <c r="P767" s="45" t="str">
        <f t="shared" si="37"/>
        <v/>
      </c>
    </row>
    <row r="768" spans="1:16" ht="16">
      <c r="A768" s="40"/>
      <c r="B768" s="66" t="str">
        <f>IF(OR(H768="",H768="PK"),"Catch All",LOOKUP(E768,'#2a_#2b_DROP_TABLE'!D:D,'#2a_#2b_DROP_TABLE'!A:A))</f>
        <v>hummingbird</v>
      </c>
      <c r="C768" s="40" t="s">
        <v>1541</v>
      </c>
      <c r="D768" s="40" t="s">
        <v>40</v>
      </c>
      <c r="E768" s="43" t="s">
        <v>1103</v>
      </c>
      <c r="F768" s="43" t="s">
        <v>1116</v>
      </c>
      <c r="G768" s="43"/>
      <c r="H768" s="42" t="str">
        <f>IF(D768="",IF(F768="","","PK"),LOOKUP(D768,DataTypes!A:A,DataTypes!B:B))</f>
        <v>TIMESTAMP</v>
      </c>
      <c r="I768" s="43" t="s">
        <v>35</v>
      </c>
      <c r="J768" s="43"/>
      <c r="K768" s="43" t="s">
        <v>1117</v>
      </c>
      <c r="L768" s="43"/>
      <c r="M768" s="44" t="str">
        <f>IF(C768="NOSQL","",LOOKUP(E768,'#2a_#2b_DROP_TABLE'!D:D,'#2a_#2b_DROP_TABLE'!G:G)&amp;IF(H768="PK","PK",IF(F768="","CREATE","")))</f>
        <v>NA</v>
      </c>
      <c r="N768" s="45" t="str">
        <f t="shared" si="35"/>
        <v xml:space="preserve">       `when_completed` TIMESTAMP NULL COMMENT 'When did the upload complete',</v>
      </c>
      <c r="O768" s="45" t="str">
        <f t="shared" si="36"/>
        <v/>
      </c>
      <c r="P768" s="45" t="str">
        <f t="shared" si="37"/>
        <v/>
      </c>
    </row>
    <row r="769" spans="1:16" ht="16">
      <c r="A769" s="40"/>
      <c r="B769" s="66" t="str">
        <f>IF(OR(H769="",H769="PK"),"Catch All",LOOKUP(E769,'#2a_#2b_DROP_TABLE'!D:D,'#2a_#2b_DROP_TABLE'!A:A))</f>
        <v>hummingbird</v>
      </c>
      <c r="C769" s="40" t="s">
        <v>1541</v>
      </c>
      <c r="D769" s="40" t="s">
        <v>49</v>
      </c>
      <c r="E769" s="43" t="s">
        <v>1103</v>
      </c>
      <c r="F769" s="43" t="s">
        <v>579</v>
      </c>
      <c r="G769" s="43"/>
      <c r="H769" s="42" t="str">
        <f>IF(D769="",IF(F769="","","PK"),LOOKUP(D769,DataTypes!A:A,DataTypes!B:B))</f>
        <v>TEXT</v>
      </c>
      <c r="I769" s="43" t="s">
        <v>35</v>
      </c>
      <c r="J769" s="43"/>
      <c r="K769" s="43" t="s">
        <v>1118</v>
      </c>
      <c r="L769" s="43"/>
      <c r="M769" s="44" t="str">
        <f>IF(C769="NOSQL","",LOOKUP(E769,'#2a_#2b_DROP_TABLE'!D:D,'#2a_#2b_DROP_TABLE'!G:G)&amp;IF(H769="PK","PK",IF(F769="","CREATE","")))</f>
        <v>NA</v>
      </c>
      <c r="N769" s="45" t="str">
        <f t="shared" si="35"/>
        <v xml:space="preserve">       `response_payload` TEXT NULL COMMENT 'Response payload from upload processing',</v>
      </c>
      <c r="O769" s="45" t="str">
        <f t="shared" si="36"/>
        <v/>
      </c>
      <c r="P769" s="45" t="str">
        <f t="shared" si="37"/>
        <v/>
      </c>
    </row>
    <row r="770" spans="1:16" ht="16">
      <c r="A770" s="40"/>
      <c r="B770" s="66" t="str">
        <f>IF(OR(H770="",H770="PK"),"Catch All",LOOKUP(E770,'#2a_#2b_DROP_TABLE'!D:D,'#2a_#2b_DROP_TABLE'!A:A))</f>
        <v>hummingbird</v>
      </c>
      <c r="C770" s="40" t="s">
        <v>1541</v>
      </c>
      <c r="D770" s="40" t="s">
        <v>295</v>
      </c>
      <c r="E770" s="43" t="s">
        <v>1103</v>
      </c>
      <c r="F770" s="43" t="s">
        <v>1119</v>
      </c>
      <c r="G770" s="43"/>
      <c r="H770" s="42" t="str">
        <f>IF(D770="",IF(F770="","","PK"),LOOKUP(D770,DataTypes!A:A,DataTypes!B:B))</f>
        <v>VARCHAR(64)</v>
      </c>
      <c r="I770" s="43" t="s">
        <v>17</v>
      </c>
      <c r="J770" s="43"/>
      <c r="K770" s="43" t="s">
        <v>81</v>
      </c>
      <c r="L770" s="43"/>
      <c r="M770" s="44" t="str">
        <f>IF(C770="NOSQL","",LOOKUP(E770,'#2a_#2b_DROP_TABLE'!D:D,'#2a_#2b_DROP_TABLE'!G:G)&amp;IF(H770="PK","PK",IF(F770="","CREATE","")))</f>
        <v>NA</v>
      </c>
      <c r="N770" s="45" t="str">
        <f t="shared" si="35"/>
        <v xml:space="preserve">       `uploaded_by` VARCHAR(64) DEFAULT NULL COMMENT 'Data created by',</v>
      </c>
      <c r="O770" s="45" t="str">
        <f t="shared" si="36"/>
        <v/>
      </c>
      <c r="P770" s="45" t="str">
        <f t="shared" si="37"/>
        <v/>
      </c>
    </row>
    <row r="771" spans="1:16" ht="16">
      <c r="A771" s="40"/>
      <c r="B771" s="66" t="str">
        <f>IF(OR(H771="",H771="PK"),"Catch All",LOOKUP(E771,'#2a_#2b_DROP_TABLE'!D:D,'#2a_#2b_DROP_TABLE'!A:A))</f>
        <v>hummingbird</v>
      </c>
      <c r="C771" s="40" t="s">
        <v>1541</v>
      </c>
      <c r="D771" s="40" t="s">
        <v>31</v>
      </c>
      <c r="E771" s="43" t="s">
        <v>1103</v>
      </c>
      <c r="F771" s="43" t="s">
        <v>93</v>
      </c>
      <c r="G771" s="43"/>
      <c r="H771" s="42" t="str">
        <f>IF(D771="",IF(F771="","","PK"),LOOKUP(D771,DataTypes!A:A,DataTypes!B:B))</f>
        <v>VARCHAR(1)</v>
      </c>
      <c r="I771" s="43" t="s">
        <v>13</v>
      </c>
      <c r="J771" s="43"/>
      <c r="K771" s="43" t="s">
        <v>1120</v>
      </c>
      <c r="L771" s="43" t="s">
        <v>1121</v>
      </c>
      <c r="M771" s="44" t="str">
        <f>IF(C771="NOSQL","",LOOKUP(E771,'#2a_#2b_DROP_TABLE'!D:D,'#2a_#2b_DROP_TABLE'!G:G)&amp;IF(H771="PK","PK",IF(F771="","CREATE","")))</f>
        <v>NA</v>
      </c>
      <c r="N771" s="45" t="str">
        <f t="shared" ref="N771:N834" si="38">IF(C771="NOSQL","",IF(H771="PK","       PRIMARY KEY ("&amp;F771&amp;"))"&amp;IF(G771="Yes"," ROW_FORMAT=DYNAMIC","")&amp;" CHARSET UTF8;",IF(F771="","CREATE TABLE "&amp;"`"&amp;E771&amp;"` (","       `"&amp;F771&amp;"` "&amp;H771&amp;" "&amp;I771&amp;IF(J771="",""," "&amp;J771)&amp;" COMMENT '"&amp;K771&amp;IF(L771="",""," ["&amp;L771&amp;"]")&amp;"'"&amp;IF(E772=E771,",",");"))))</f>
        <v xml:space="preserve">       `status` VARCHAR(1) NOT NULL COMMENT 'Status of the upload [Y-Yet to process, I-In progress, P-Processed, F-Failed]',</v>
      </c>
      <c r="O771" s="45" t="str">
        <f t="shared" ref="O771:O834" si="39">IF(OR(C771="NOSQL",M771="",M771="NA",M771="NACREATE",M771="NAPK"),"",IF(MID(M771,1,3)="Not","",IF(H771="PK",IF(M771="AuditedPK","       `rev` INT(11) NOT NULL, revtype TINYINT(4) DEFAULT NULL, ","       ")&amp;"PRIMARY KEY ("&amp;F771&amp;IF(M771="AuditedPK",", rev","")&amp;"))"&amp;IF(G771="Yes"," ROW_FORMAT=DYNAMIC","")&amp;" CHARSET UTF8;",IF(F771="","CREATE TABLE "&amp;"`"&amp;E771&amp;IF(M771="AuditedCREATE","_aud","")&amp;"` (","       `"&amp;F771&amp;"` "&amp;H771&amp;" "&amp;I771&amp;" COMMENT '"&amp;K771&amp;IF(L771="",""," ["&amp;L771&amp;"]")&amp;"'"&amp;IF(E772=E771,",",");")))))</f>
        <v/>
      </c>
      <c r="P771" s="45" t="str">
        <f t="shared" ref="P771:P834" si="40">IF(C771="NOSQL","",IF(M771="Audited","ALTER TABLE "&amp;E771&amp;"_aud MODIFY COLUMN "&amp;F771&amp;" "&amp;H771&amp;";",""))</f>
        <v/>
      </c>
    </row>
    <row r="772" spans="1:16" ht="16">
      <c r="A772" s="40"/>
      <c r="B772" s="66" t="str">
        <f>IF(OR(H772="",H772="PK"),"Catch All",LOOKUP(E772,'#2a_#2b_DROP_TABLE'!D:D,'#2a_#2b_DROP_TABLE'!A:A))</f>
        <v>Catch All</v>
      </c>
      <c r="C772" s="40" t="s">
        <v>1541</v>
      </c>
      <c r="D772" s="40"/>
      <c r="E772" s="46" t="s">
        <v>1103</v>
      </c>
      <c r="F772" s="46" t="s">
        <v>211</v>
      </c>
      <c r="G772" s="46"/>
      <c r="H772" s="42" t="str">
        <f>IF(D772="",IF(F772="","","PK"),LOOKUP(D772,DataTypes!A:A,DataTypes!B:B))</f>
        <v>PK</v>
      </c>
      <c r="I772" s="43"/>
      <c r="J772" s="43"/>
      <c r="K772" s="43"/>
      <c r="L772" s="43"/>
      <c r="M772" s="44" t="str">
        <f>IF(C772="NOSQL","",LOOKUP(E772,'#2a_#2b_DROP_TABLE'!D:D,'#2a_#2b_DROP_TABLE'!G:G)&amp;IF(H772="PK","PK",IF(F772="","CREATE","")))</f>
        <v>NAPK</v>
      </c>
      <c r="N772" s="45" t="str">
        <f t="shared" si="38"/>
        <v xml:space="preserve">       PRIMARY KEY (log_id)) CHARSET UTF8;</v>
      </c>
      <c r="O772" s="45" t="str">
        <f t="shared" si="39"/>
        <v/>
      </c>
      <c r="P772" s="45" t="str">
        <f t="shared" si="40"/>
        <v/>
      </c>
    </row>
    <row r="773" spans="1:16" ht="16">
      <c r="A773" s="40"/>
      <c r="B773" s="66" t="str">
        <f>IF(OR(H773="",H773="PK"),"Catch All",LOOKUP(E773,'#2a_#2b_DROP_TABLE'!D:D,'#2a_#2b_DROP_TABLE'!A:A))</f>
        <v>Catch All</v>
      </c>
      <c r="C773" s="40" t="s">
        <v>1541</v>
      </c>
      <c r="D773" s="40"/>
      <c r="E773" s="41" t="s">
        <v>1122</v>
      </c>
      <c r="F773" s="41"/>
      <c r="G773" s="41"/>
      <c r="H773" s="42" t="str">
        <f>IF(D773="",IF(F773="","","PK"),LOOKUP(D773,DataTypes!A:A,DataTypes!B:B))</f>
        <v/>
      </c>
      <c r="I773" s="43"/>
      <c r="J773" s="43"/>
      <c r="K773" s="43"/>
      <c r="L773" s="43"/>
      <c r="M773" s="44" t="str">
        <f>IF(C773="NOSQL","",LOOKUP(E773,'#2a_#2b_DROP_TABLE'!D:D,'#2a_#2b_DROP_TABLE'!G:G)&amp;IF(H773="PK","PK",IF(F773="","CREATE","")))</f>
        <v>AuditedCREATE</v>
      </c>
      <c r="N773" s="45" t="str">
        <f t="shared" si="38"/>
        <v>CREATE TABLE `talent_pools` (</v>
      </c>
      <c r="O773" s="45" t="str">
        <f t="shared" si="39"/>
        <v>CREATE TABLE `talent_pools_aud` (</v>
      </c>
      <c r="P773" s="45" t="str">
        <f t="shared" si="40"/>
        <v/>
      </c>
    </row>
    <row r="774" spans="1:16" ht="16">
      <c r="A774" s="40"/>
      <c r="B774" s="66" t="str">
        <f>IF(OR(H774="",H774="PK"),"Catch All",LOOKUP(E774,'#2a_#2b_DROP_TABLE'!D:D,'#2a_#2b_DROP_TABLE'!A:A))</f>
        <v>hummingbird</v>
      </c>
      <c r="C774" s="40" t="s">
        <v>1541</v>
      </c>
      <c r="D774" s="40" t="s">
        <v>12</v>
      </c>
      <c r="E774" s="41" t="s">
        <v>1122</v>
      </c>
      <c r="F774" s="41" t="s">
        <v>1123</v>
      </c>
      <c r="G774" s="41"/>
      <c r="H774" s="42" t="str">
        <f>IF(D774="",IF(F774="","","PK"),LOOKUP(D774,DataTypes!A:A,DataTypes!B:B))</f>
        <v>BIGINT UNSIGNED</v>
      </c>
      <c r="I774" s="43" t="s">
        <v>13</v>
      </c>
      <c r="J774" s="43" t="s">
        <v>14</v>
      </c>
      <c r="K774" s="43" t="s">
        <v>1124</v>
      </c>
      <c r="L774" s="43"/>
      <c r="M774" s="44" t="str">
        <f>IF(C774="NOSQL","",LOOKUP(E774,'#2a_#2b_DROP_TABLE'!D:D,'#2a_#2b_DROP_TABLE'!G:G)&amp;IF(H774="PK","PK",IF(F774="","CREATE","")))</f>
        <v>Audited</v>
      </c>
      <c r="N774" s="45" t="str">
        <f t="shared" si="38"/>
        <v xml:space="preserve">       `talent_pool_id` BIGINT UNSIGNED NOT NULL AUTO_INCREMENT COMMENT 'ID of the talent pool',</v>
      </c>
      <c r="O774" s="45" t="str">
        <f t="shared" si="39"/>
        <v xml:space="preserve">       `talent_pool_id` BIGINT UNSIGNED NOT NULL COMMENT 'ID of the talent pool',</v>
      </c>
      <c r="P774" s="45" t="str">
        <f t="shared" si="40"/>
        <v>ALTER TABLE talent_pools_aud MODIFY COLUMN talent_pool_id BIGINT UNSIGNED;</v>
      </c>
    </row>
    <row r="775" spans="1:16" ht="16">
      <c r="A775" s="40"/>
      <c r="B775" s="66" t="str">
        <f>IF(OR(H775="",H775="PK"),"Catch All",LOOKUP(E775,'#2a_#2b_DROP_TABLE'!D:D,'#2a_#2b_DROP_TABLE'!A:A))</f>
        <v>hummingbird</v>
      </c>
      <c r="C775" s="40" t="s">
        <v>1541</v>
      </c>
      <c r="D775" s="40" t="s">
        <v>295</v>
      </c>
      <c r="E775" s="43" t="s">
        <v>1122</v>
      </c>
      <c r="F775" s="43" t="s">
        <v>507</v>
      </c>
      <c r="G775" s="43"/>
      <c r="H775" s="42" t="str">
        <f>IF(D775="",IF(F775="","","PK"),LOOKUP(D775,DataTypes!A:A,DataTypes!B:B))</f>
        <v>VARCHAR(64)</v>
      </c>
      <c r="I775" s="43" t="s">
        <v>13</v>
      </c>
      <c r="J775" s="43"/>
      <c r="K775" s="43" t="s">
        <v>619</v>
      </c>
      <c r="L775" s="43"/>
      <c r="M775" s="44" t="str">
        <f>IF(C775="NOSQL","",LOOKUP(E775,'#2a_#2b_DROP_TABLE'!D:D,'#2a_#2b_DROP_TABLE'!G:G)&amp;IF(H775="PK","PK",IF(F775="","CREATE","")))</f>
        <v>Audited</v>
      </c>
      <c r="N775" s="45" t="str">
        <f t="shared" si="38"/>
        <v xml:space="preserve">       `enterprise_id` VARCHAR(64) NOT NULL COMMENT 'ID of the enterprise',</v>
      </c>
      <c r="O775" s="45" t="str">
        <f t="shared" si="39"/>
        <v xml:space="preserve">       `enterprise_id` VARCHAR(64) NOT NULL COMMENT 'ID of the enterprise',</v>
      </c>
      <c r="P775" s="45" t="str">
        <f t="shared" si="40"/>
        <v>ALTER TABLE talent_pools_aud MODIFY COLUMN enterprise_id VARCHAR(64);</v>
      </c>
    </row>
    <row r="776" spans="1:16" ht="16">
      <c r="A776" s="40"/>
      <c r="B776" s="66" t="str">
        <f>IF(OR(H776="",H776="PK"),"Catch All",LOOKUP(E776,'#2a_#2b_DROP_TABLE'!D:D,'#2a_#2b_DROP_TABLE'!A:A))</f>
        <v>hummingbird</v>
      </c>
      <c r="C776" s="40" t="s">
        <v>1541</v>
      </c>
      <c r="D776" s="40" t="s">
        <v>295</v>
      </c>
      <c r="E776" s="43" t="s">
        <v>1122</v>
      </c>
      <c r="F776" s="43" t="s">
        <v>761</v>
      </c>
      <c r="G776" s="43"/>
      <c r="H776" s="42" t="str">
        <f>IF(D776="",IF(F776="","","PK"),LOOKUP(D776,DataTypes!A:A,DataTypes!B:B))</f>
        <v>VARCHAR(64)</v>
      </c>
      <c r="I776" s="43" t="s">
        <v>35</v>
      </c>
      <c r="J776" s="43"/>
      <c r="K776" s="43" t="s">
        <v>1125</v>
      </c>
      <c r="L776" s="43"/>
      <c r="M776" s="44" t="str">
        <f>IF(C776="NOSQL","",LOOKUP(E776,'#2a_#2b_DROP_TABLE'!D:D,'#2a_#2b_DROP_TABLE'!G:G)&amp;IF(H776="PK","PK",IF(F776="","CREATE","")))</f>
        <v>Audited</v>
      </c>
      <c r="N776" s="45" t="str">
        <f t="shared" si="38"/>
        <v xml:space="preserve">       `msp_enterprise_id` VARCHAR(64) NULL COMMENT 'ID of the MSP enterprise who created/maintained the talent pool',</v>
      </c>
      <c r="O776" s="45" t="str">
        <f t="shared" si="39"/>
        <v xml:space="preserve">       `msp_enterprise_id` VARCHAR(64) NULL COMMENT 'ID of the MSP enterprise who created/maintained the talent pool',</v>
      </c>
      <c r="P776" s="45" t="str">
        <f t="shared" si="40"/>
        <v>ALTER TABLE talent_pools_aud MODIFY COLUMN msp_enterprise_id VARCHAR(64);</v>
      </c>
    </row>
    <row r="777" spans="1:16" ht="16">
      <c r="A777" s="40"/>
      <c r="B777" s="66" t="str">
        <f>IF(OR(H777="",H777="PK"),"Catch All",LOOKUP(E777,'#2a_#2b_DROP_TABLE'!D:D,'#2a_#2b_DROP_TABLE'!A:A))</f>
        <v>hummingbird</v>
      </c>
      <c r="C777" s="40" t="s">
        <v>1541</v>
      </c>
      <c r="D777" s="40" t="s">
        <v>62</v>
      </c>
      <c r="E777" s="43" t="s">
        <v>1122</v>
      </c>
      <c r="F777" s="43" t="s">
        <v>764</v>
      </c>
      <c r="G777" s="43"/>
      <c r="H777" s="42" t="str">
        <f>IF(D777="",IF(F777="","","PK"),LOOKUP(D777,DataTypes!A:A,DataTypes!B:B))</f>
        <v>VARCHAR(2)</v>
      </c>
      <c r="I777" s="43" t="s">
        <v>13</v>
      </c>
      <c r="J777" s="43"/>
      <c r="K777" s="43" t="s">
        <v>765</v>
      </c>
      <c r="L777" s="43" t="s">
        <v>766</v>
      </c>
      <c r="M777" s="44" t="str">
        <f>IF(C777="NOSQL","",LOOKUP(E777,'#2a_#2b_DROP_TABLE'!D:D,'#2a_#2b_DROP_TABLE'!G:G)&amp;IF(H777="PK","PK",IF(F777="","CREATE","")))</f>
        <v>Audited</v>
      </c>
      <c r="N777" s="45" t="str">
        <f t="shared" si="38"/>
        <v xml:space="preserve">       `boundary` VARCHAR(2) NOT NULL COMMENT 'Boundary of job [e.g., 0 - General, 1 - NeuroDiversify etc.]',</v>
      </c>
      <c r="O777" s="45" t="str">
        <f t="shared" si="39"/>
        <v xml:space="preserve">       `boundary` VARCHAR(2) NOT NULL COMMENT 'Boundary of job [e.g., 0 - General, 1 - NeuroDiversify etc.]',</v>
      </c>
      <c r="P777" s="45" t="str">
        <f t="shared" si="40"/>
        <v>ALTER TABLE talent_pools_aud MODIFY COLUMN boundary VARCHAR(2);</v>
      </c>
    </row>
    <row r="778" spans="1:16" ht="16">
      <c r="A778" s="40"/>
      <c r="B778" s="66" t="str">
        <f>IF(OR(H778="",H778="PK"),"Catch All",LOOKUP(E778,'#2a_#2b_DROP_TABLE'!D:D,'#2a_#2b_DROP_TABLE'!A:A))</f>
        <v>hummingbird</v>
      </c>
      <c r="C778" s="40" t="s">
        <v>1541</v>
      </c>
      <c r="D778" s="40" t="s">
        <v>19</v>
      </c>
      <c r="E778" s="43" t="s">
        <v>1122</v>
      </c>
      <c r="F778" s="43" t="s">
        <v>524</v>
      </c>
      <c r="G778" s="43"/>
      <c r="H778" s="42" t="str">
        <f>IF(D778="",IF(F778="","","PK"),LOOKUP(D778,DataTypes!A:A,DataTypes!B:B))</f>
        <v>VARCHAR(128)</v>
      </c>
      <c r="I778" s="43" t="s">
        <v>13</v>
      </c>
      <c r="J778" s="43"/>
      <c r="K778" s="43" t="s">
        <v>1126</v>
      </c>
      <c r="L778" s="43"/>
      <c r="M778" s="44" t="str">
        <f>IF(C778="NOSQL","",LOOKUP(E778,'#2a_#2b_DROP_TABLE'!D:D,'#2a_#2b_DROP_TABLE'!G:G)&amp;IF(H778="PK","PK",IF(F778="","CREATE","")))</f>
        <v>Audited</v>
      </c>
      <c r="N778" s="45" t="str">
        <f t="shared" si="38"/>
        <v xml:space="preserve">       `name` VARCHAR(128) NOT NULL COMMENT 'Name of the talent pool',</v>
      </c>
      <c r="O778" s="45" t="str">
        <f t="shared" si="39"/>
        <v xml:space="preserve">       `name` VARCHAR(128) NOT NULL COMMENT 'Name of the talent pool',</v>
      </c>
      <c r="P778" s="45" t="str">
        <f t="shared" si="40"/>
        <v>ALTER TABLE talent_pools_aud MODIFY COLUMN name VARCHAR(128);</v>
      </c>
    </row>
    <row r="779" spans="1:16" ht="16">
      <c r="A779" s="40"/>
      <c r="B779" s="66" t="str">
        <f>IF(OR(H779="",H779="PK"),"Catch All",LOOKUP(E779,'#2a_#2b_DROP_TABLE'!D:D,'#2a_#2b_DROP_TABLE'!A:A))</f>
        <v>hummingbird</v>
      </c>
      <c r="C779" s="40" t="s">
        <v>1541</v>
      </c>
      <c r="D779" s="40" t="s">
        <v>19</v>
      </c>
      <c r="E779" s="43" t="s">
        <v>1122</v>
      </c>
      <c r="F779" s="43" t="s">
        <v>1127</v>
      </c>
      <c r="G779" s="43"/>
      <c r="H779" s="42" t="str">
        <f>IF(D779="",IF(F779="","","PK"),LOOKUP(D779,DataTypes!A:A,DataTypes!B:B))</f>
        <v>VARCHAR(128)</v>
      </c>
      <c r="I779" s="43" t="s">
        <v>35</v>
      </c>
      <c r="J779" s="43"/>
      <c r="K779" s="43" t="s">
        <v>1128</v>
      </c>
      <c r="L779" s="43"/>
      <c r="M779" s="44" t="str">
        <f>IF(C779="NOSQL","",LOOKUP(E779,'#2a_#2b_DROP_TABLE'!D:D,'#2a_#2b_DROP_TABLE'!G:G)&amp;IF(H779="PK","PK",IF(F779="","CREATE","")))</f>
        <v>Audited</v>
      </c>
      <c r="N779" s="45" t="str">
        <f t="shared" si="38"/>
        <v xml:space="preserve">       `purpose` VARCHAR(128) NULL COMMENT 'Purpose of the talent pool',</v>
      </c>
      <c r="O779" s="45" t="str">
        <f t="shared" si="39"/>
        <v xml:space="preserve">       `purpose` VARCHAR(128) NULL COMMENT 'Purpose of the talent pool',</v>
      </c>
      <c r="P779" s="45" t="str">
        <f t="shared" si="40"/>
        <v>ALTER TABLE talent_pools_aud MODIFY COLUMN purpose VARCHAR(128);</v>
      </c>
    </row>
    <row r="780" spans="1:16" ht="16">
      <c r="A780" s="40"/>
      <c r="B780" s="66" t="str">
        <f>IF(OR(H780="",H780="PK"),"Catch All",LOOKUP(E780,'#2a_#2b_DROP_TABLE'!D:D,'#2a_#2b_DROP_TABLE'!A:A))</f>
        <v>hummingbird</v>
      </c>
      <c r="C780" s="40" t="s">
        <v>1541</v>
      </c>
      <c r="D780" s="40" t="s">
        <v>31</v>
      </c>
      <c r="E780" s="43" t="s">
        <v>1122</v>
      </c>
      <c r="F780" s="43" t="s">
        <v>93</v>
      </c>
      <c r="G780" s="43"/>
      <c r="H780" s="42" t="str">
        <f>IF(D780="",IF(F780="","","PK"),LOOKUP(D780,DataTypes!A:A,DataTypes!B:B))</f>
        <v>VARCHAR(1)</v>
      </c>
      <c r="I780" s="43" t="s">
        <v>13</v>
      </c>
      <c r="J780" s="43"/>
      <c r="K780" s="43" t="s">
        <v>1129</v>
      </c>
      <c r="L780" s="43" t="s">
        <v>1130</v>
      </c>
      <c r="M780" s="44" t="str">
        <f>IF(C780="NOSQL","",LOOKUP(E780,'#2a_#2b_DROP_TABLE'!D:D,'#2a_#2b_DROP_TABLE'!G:G)&amp;IF(H780="PK","PK",IF(F780="","CREATE","")))</f>
        <v>Audited</v>
      </c>
      <c r="N780" s="45" t="str">
        <f t="shared" si="38"/>
        <v xml:space="preserve">       `status` VARCHAR(1) NOT NULL COMMENT 'Status of the talent pool [D - Disabled, E - Enabled]',</v>
      </c>
      <c r="O780" s="45" t="str">
        <f t="shared" si="39"/>
        <v xml:space="preserve">       `status` VARCHAR(1) NOT NULL COMMENT 'Status of the talent pool [D - Disabled, E - Enabled]',</v>
      </c>
      <c r="P780" s="45" t="str">
        <f t="shared" si="40"/>
        <v>ALTER TABLE talent_pools_aud MODIFY COLUMN status VARCHAR(1);</v>
      </c>
    </row>
    <row r="781" spans="1:16" ht="16">
      <c r="A781" s="40"/>
      <c r="B781" s="66" t="str">
        <f>IF(OR(H781="",H781="PK"),"Catch All",LOOKUP(E781,'#2a_#2b_DROP_TABLE'!D:D,'#2a_#2b_DROP_TABLE'!A:A))</f>
        <v>hummingbird</v>
      </c>
      <c r="C781" s="40" t="s">
        <v>1541</v>
      </c>
      <c r="D781" s="40" t="s">
        <v>31</v>
      </c>
      <c r="E781" s="43" t="s">
        <v>1122</v>
      </c>
      <c r="F781" s="43" t="s">
        <v>1131</v>
      </c>
      <c r="G781" s="43"/>
      <c r="H781" s="42" t="str">
        <f>IF(D781="",IF(F781="","","PK"),LOOKUP(D781,DataTypes!A:A,DataTypes!B:B))</f>
        <v>VARCHAR(1)</v>
      </c>
      <c r="I781" s="43" t="s">
        <v>13</v>
      </c>
      <c r="J781" s="43"/>
      <c r="K781" s="43" t="s">
        <v>1132</v>
      </c>
      <c r="L781" s="43" t="s">
        <v>1133</v>
      </c>
      <c r="M781" s="44" t="str">
        <f>IF(C781="NOSQL","",LOOKUP(E781,'#2a_#2b_DROP_TABLE'!D:D,'#2a_#2b_DROP_TABLE'!G:G)&amp;IF(H781="PK","PK",IF(F781="","CREATE","")))</f>
        <v>Audited</v>
      </c>
      <c r="N781" s="45" t="str">
        <f t="shared" si="38"/>
        <v xml:space="preserve">       `portal_visibility` VARCHAR(1) NOT NULL COMMENT 'Visibility of the talent pool on career portal [Y - Visible, N - Not Visible]',</v>
      </c>
      <c r="O781" s="45" t="str">
        <f t="shared" si="39"/>
        <v xml:space="preserve">       `portal_visibility` VARCHAR(1) NOT NULL COMMENT 'Visibility of the talent pool on career portal [Y - Visible, N - Not Visible]',</v>
      </c>
      <c r="P781" s="45" t="str">
        <f t="shared" si="40"/>
        <v>ALTER TABLE talent_pools_aud MODIFY COLUMN portal_visibility VARCHAR(1);</v>
      </c>
    </row>
    <row r="782" spans="1:16" ht="16">
      <c r="A782" s="40"/>
      <c r="B782" s="66" t="str">
        <f>IF(OR(H782="",H782="PK"),"Catch All",LOOKUP(E782,'#2a_#2b_DROP_TABLE'!D:D,'#2a_#2b_DROP_TABLE'!A:A))</f>
        <v>hummingbird</v>
      </c>
      <c r="C782" s="40" t="s">
        <v>1541</v>
      </c>
      <c r="D782" s="40" t="s">
        <v>49</v>
      </c>
      <c r="E782" s="43" t="s">
        <v>1122</v>
      </c>
      <c r="F782" s="43" t="s">
        <v>1134</v>
      </c>
      <c r="G782" s="43"/>
      <c r="H782" s="42" t="str">
        <f>IF(D782="",IF(F782="","","PK"),LOOKUP(D782,DataTypes!A:A,DataTypes!B:B))</f>
        <v>TEXT</v>
      </c>
      <c r="I782" s="43" t="s">
        <v>35</v>
      </c>
      <c r="J782" s="43"/>
      <c r="K782" s="43" t="s">
        <v>1135</v>
      </c>
      <c r="L782" s="43"/>
      <c r="M782" s="44" t="str">
        <f>IF(C782="NOSQL","",LOOKUP(E782,'#2a_#2b_DROP_TABLE'!D:D,'#2a_#2b_DROP_TABLE'!G:G)&amp;IF(H782="PK","PK",IF(F782="","CREATE","")))</f>
        <v>Audited</v>
      </c>
      <c r="N782" s="45" t="str">
        <f t="shared" si="38"/>
        <v xml:space="preserve">       `candidate_attributes` TEXT NULL COMMENT 'Criteria to select the candidates',</v>
      </c>
      <c r="O782" s="45" t="str">
        <f t="shared" si="39"/>
        <v xml:space="preserve">       `candidate_attributes` TEXT NULL COMMENT 'Criteria to select the candidates',</v>
      </c>
      <c r="P782" s="45" t="str">
        <f t="shared" si="40"/>
        <v>ALTER TABLE talent_pools_aud MODIFY COLUMN candidate_attributes TEXT;</v>
      </c>
    </row>
    <row r="783" spans="1:16" ht="16">
      <c r="A783" s="40"/>
      <c r="B783" s="66" t="str">
        <f>IF(OR(H783="",H783="PK"),"Catch All",LOOKUP(E783,'#2a_#2b_DROP_TABLE'!D:D,'#2a_#2b_DROP_TABLE'!A:A))</f>
        <v>hummingbird</v>
      </c>
      <c r="C783" s="40" t="s">
        <v>1541</v>
      </c>
      <c r="D783" s="40" t="s">
        <v>49</v>
      </c>
      <c r="E783" s="43" t="s">
        <v>1122</v>
      </c>
      <c r="F783" s="43" t="s">
        <v>602</v>
      </c>
      <c r="G783" s="43"/>
      <c r="H783" s="42" t="str">
        <f>IF(D783="",IF(F783="","","PK"),LOOKUP(D783,DataTypes!A:A,DataTypes!B:B))</f>
        <v>TEXT</v>
      </c>
      <c r="I783" s="43" t="s">
        <v>35</v>
      </c>
      <c r="J783" s="43"/>
      <c r="K783" s="43" t="s">
        <v>1136</v>
      </c>
      <c r="L783" s="43"/>
      <c r="M783" s="44" t="str">
        <f>IF(C783="NOSQL","",LOOKUP(E783,'#2a_#2b_DROP_TABLE'!D:D,'#2a_#2b_DROP_TABLE'!G:G)&amp;IF(H783="PK","PK",IF(F783="","CREATE","")))</f>
        <v>Audited</v>
      </c>
      <c r="N783" s="45" t="str">
        <f t="shared" si="38"/>
        <v xml:space="preserve">       `screening_questions` TEXT NULL COMMENT 'Screening questions for candidates while applying to talent pool',</v>
      </c>
      <c r="O783" s="45" t="str">
        <f t="shared" si="39"/>
        <v xml:space="preserve">       `screening_questions` TEXT NULL COMMENT 'Screening questions for candidates while applying to talent pool',</v>
      </c>
      <c r="P783" s="45" t="str">
        <f t="shared" si="40"/>
        <v>ALTER TABLE talent_pools_aud MODIFY COLUMN screening_questions TEXT;</v>
      </c>
    </row>
    <row r="784" spans="1:16" ht="16">
      <c r="A784" s="40"/>
      <c r="B784" s="66" t="str">
        <f>IF(OR(H784="",H784="PK"),"Catch All",LOOKUP(E784,'#2a_#2b_DROP_TABLE'!D:D,'#2a_#2b_DROP_TABLE'!A:A))</f>
        <v>hummingbird</v>
      </c>
      <c r="C784" s="40" t="s">
        <v>1541</v>
      </c>
      <c r="D784" s="40" t="s">
        <v>295</v>
      </c>
      <c r="E784" s="43" t="s">
        <v>1122</v>
      </c>
      <c r="F784" s="43" t="s">
        <v>80</v>
      </c>
      <c r="G784" s="43"/>
      <c r="H784" s="42" t="str">
        <f>IF(D784="",IF(F784="","","PK"),LOOKUP(D784,DataTypes!A:A,DataTypes!B:B))</f>
        <v>VARCHAR(64)</v>
      </c>
      <c r="I784" s="43" t="s">
        <v>17</v>
      </c>
      <c r="J784" s="43"/>
      <c r="K784" s="43" t="s">
        <v>81</v>
      </c>
      <c r="L784" s="43"/>
      <c r="M784" s="44" t="str">
        <f>IF(C784="NOSQL","",LOOKUP(E784,'#2a_#2b_DROP_TABLE'!D:D,'#2a_#2b_DROP_TABLE'!G:G)&amp;IF(H784="PK","PK",IF(F784="","CREATE","")))</f>
        <v>Audited</v>
      </c>
      <c r="N784" s="45" t="str">
        <f t="shared" si="38"/>
        <v xml:space="preserve">       `created_by` VARCHAR(64) DEFAULT NULL COMMENT 'Data created by',</v>
      </c>
      <c r="O784" s="45" t="str">
        <f t="shared" si="39"/>
        <v xml:space="preserve">       `created_by` VARCHAR(64) DEFAULT NULL COMMENT 'Data created by',</v>
      </c>
      <c r="P784" s="45" t="str">
        <f t="shared" si="40"/>
        <v>ALTER TABLE talent_pools_aud MODIFY COLUMN created_by VARCHAR(64);</v>
      </c>
    </row>
    <row r="785" spans="1:16" ht="16">
      <c r="A785" s="40"/>
      <c r="B785" s="66" t="str">
        <f>IF(OR(H785="",H785="PK"),"Catch All",LOOKUP(E785,'#2a_#2b_DROP_TABLE'!D:D,'#2a_#2b_DROP_TABLE'!A:A))</f>
        <v>hummingbird</v>
      </c>
      <c r="C785" s="40" t="s">
        <v>1541</v>
      </c>
      <c r="D785" s="40" t="s">
        <v>40</v>
      </c>
      <c r="E785" s="43" t="s">
        <v>1122</v>
      </c>
      <c r="F785" s="43" t="s">
        <v>82</v>
      </c>
      <c r="G785" s="43"/>
      <c r="H785" s="42" t="str">
        <f>IF(D785="",IF(F785="","","PK"),LOOKUP(D785,DataTypes!A:A,DataTypes!B:B))</f>
        <v>TIMESTAMP</v>
      </c>
      <c r="I785" s="43" t="s">
        <v>41</v>
      </c>
      <c r="J785" s="43"/>
      <c r="K785" s="43" t="s">
        <v>83</v>
      </c>
      <c r="L785" s="43"/>
      <c r="M785" s="44" t="str">
        <f>IF(C785="NOSQL","",LOOKUP(E785,'#2a_#2b_DROP_TABLE'!D:D,'#2a_#2b_DROP_TABLE'!G:G)&amp;IF(H785="PK","PK",IF(F785="","CREATE","")))</f>
        <v>Audited</v>
      </c>
      <c r="N785" s="45" t="str">
        <f t="shared" si="38"/>
        <v xml:space="preserve">       `created_timestamp` TIMESTAMP NULL DEFAULT NULL COMMENT 'When the data was created',</v>
      </c>
      <c r="O785" s="45" t="str">
        <f t="shared" si="39"/>
        <v xml:space="preserve">       `created_timestamp` TIMESTAMP NULL DEFAULT NULL COMMENT 'When the data was created',</v>
      </c>
      <c r="P785" s="45" t="str">
        <f t="shared" si="40"/>
        <v>ALTER TABLE talent_pools_aud MODIFY COLUMN created_timestamp TIMESTAMP;</v>
      </c>
    </row>
    <row r="786" spans="1:16" ht="16">
      <c r="A786" s="40"/>
      <c r="B786" s="66" t="str">
        <f>IF(OR(H786="",H786="PK"),"Catch All",LOOKUP(E786,'#2a_#2b_DROP_TABLE'!D:D,'#2a_#2b_DROP_TABLE'!A:A))</f>
        <v>hummingbird</v>
      </c>
      <c r="C786" s="40" t="s">
        <v>1541</v>
      </c>
      <c r="D786" s="40" t="s">
        <v>295</v>
      </c>
      <c r="E786" s="43" t="s">
        <v>1122</v>
      </c>
      <c r="F786" s="43" t="s">
        <v>84</v>
      </c>
      <c r="G786" s="43"/>
      <c r="H786" s="42" t="str">
        <f>IF(D786="",IF(F786="","","PK"),LOOKUP(D786,DataTypes!A:A,DataTypes!B:B))</f>
        <v>VARCHAR(64)</v>
      </c>
      <c r="I786" s="43" t="s">
        <v>17</v>
      </c>
      <c r="J786" s="43"/>
      <c r="K786" s="43" t="s">
        <v>85</v>
      </c>
      <c r="L786" s="43"/>
      <c r="M786" s="44" t="str">
        <f>IF(C786="NOSQL","",LOOKUP(E786,'#2a_#2b_DROP_TABLE'!D:D,'#2a_#2b_DROP_TABLE'!G:G)&amp;IF(H786="PK","PK",IF(F786="","CREATE","")))</f>
        <v>Audited</v>
      </c>
      <c r="N786" s="45" t="str">
        <f t="shared" si="38"/>
        <v xml:space="preserve">       `last_updated_by` VARCHAR(64) DEFAULT NULL COMMENT 'Data last updated by',</v>
      </c>
      <c r="O786" s="45" t="str">
        <f t="shared" si="39"/>
        <v xml:space="preserve">       `last_updated_by` VARCHAR(64) DEFAULT NULL COMMENT 'Data last updated by',</v>
      </c>
      <c r="P786" s="45" t="str">
        <f t="shared" si="40"/>
        <v>ALTER TABLE talent_pools_aud MODIFY COLUMN last_updated_by VARCHAR(64);</v>
      </c>
    </row>
    <row r="787" spans="1:16" ht="16">
      <c r="A787" s="40"/>
      <c r="B787" s="66" t="str">
        <f>IF(OR(H787="",H787="PK"),"Catch All",LOOKUP(E787,'#2a_#2b_DROP_TABLE'!D:D,'#2a_#2b_DROP_TABLE'!A:A))</f>
        <v>hummingbird</v>
      </c>
      <c r="C787" s="40" t="s">
        <v>1541</v>
      </c>
      <c r="D787" s="40" t="s">
        <v>40</v>
      </c>
      <c r="E787" s="43" t="s">
        <v>1122</v>
      </c>
      <c r="F787" s="43" t="s">
        <v>86</v>
      </c>
      <c r="G787" s="43"/>
      <c r="H787" s="42" t="str">
        <f>IF(D787="",IF(F787="","","PK"),LOOKUP(D787,DataTypes!A:A,DataTypes!B:B))</f>
        <v>TIMESTAMP</v>
      </c>
      <c r="I787" s="43" t="s">
        <v>41</v>
      </c>
      <c r="J787" s="43"/>
      <c r="K787" s="43" t="s">
        <v>87</v>
      </c>
      <c r="L787" s="43"/>
      <c r="M787" s="44" t="str">
        <f>IF(C787="NOSQL","",LOOKUP(E787,'#2a_#2b_DROP_TABLE'!D:D,'#2a_#2b_DROP_TABLE'!G:G)&amp;IF(H787="PK","PK",IF(F787="","CREATE","")))</f>
        <v>Audited</v>
      </c>
      <c r="N787" s="45" t="str">
        <f t="shared" si="38"/>
        <v xml:space="preserve">       `last_updated_timestamp` TIMESTAMP NULL DEFAULT NULL COMMENT 'When the data was last updated',</v>
      </c>
      <c r="O787" s="45" t="str">
        <f t="shared" si="39"/>
        <v xml:space="preserve">       `last_updated_timestamp` TIMESTAMP NULL DEFAULT NULL COMMENT 'When the data was last updated',</v>
      </c>
      <c r="P787" s="45" t="str">
        <f t="shared" si="40"/>
        <v>ALTER TABLE talent_pools_aud MODIFY COLUMN last_updated_timestamp TIMESTAMP;</v>
      </c>
    </row>
    <row r="788" spans="1:16" ht="16">
      <c r="A788" s="40"/>
      <c r="B788" s="66" t="str">
        <f>IF(OR(H788="",H788="PK"),"Catch All",LOOKUP(E788,'#2a_#2b_DROP_TABLE'!D:D,'#2a_#2b_DROP_TABLE'!A:A))</f>
        <v>Catch All</v>
      </c>
      <c r="C788" s="40" t="s">
        <v>1541</v>
      </c>
      <c r="D788" s="40"/>
      <c r="E788" s="46" t="s">
        <v>1122</v>
      </c>
      <c r="F788" s="46" t="s">
        <v>1123</v>
      </c>
      <c r="G788" s="46"/>
      <c r="H788" s="42" t="str">
        <f>IF(D788="",IF(F788="","","PK"),LOOKUP(D788,DataTypes!A:A,DataTypes!B:B))</f>
        <v>PK</v>
      </c>
      <c r="I788" s="43"/>
      <c r="J788" s="43"/>
      <c r="K788" s="43"/>
      <c r="L788" s="43"/>
      <c r="M788" s="44" t="str">
        <f>IF(C788="NOSQL","",LOOKUP(E788,'#2a_#2b_DROP_TABLE'!D:D,'#2a_#2b_DROP_TABLE'!G:G)&amp;IF(H788="PK","PK",IF(F788="","CREATE","")))</f>
        <v>AuditedPK</v>
      </c>
      <c r="N788" s="45" t="str">
        <f t="shared" si="38"/>
        <v xml:space="preserve">       PRIMARY KEY (talent_pool_id)) CHARSET UTF8;</v>
      </c>
      <c r="O788" s="45" t="str">
        <f t="shared" si="39"/>
        <v xml:space="preserve">       `rev` INT(11) NOT NULL, revtype TINYINT(4) DEFAULT NULL, PRIMARY KEY (talent_pool_id, rev)) CHARSET UTF8;</v>
      </c>
      <c r="P788" s="45" t="str">
        <f t="shared" si="40"/>
        <v/>
      </c>
    </row>
    <row r="789" spans="1:16" ht="16">
      <c r="A789" s="40"/>
      <c r="B789" s="66" t="str">
        <f>IF(OR(H789="",H789="PK"),"Catch All",LOOKUP(E789,'#2a_#2b_DROP_TABLE'!D:D,'#2a_#2b_DROP_TABLE'!A:A))</f>
        <v>Catch All</v>
      </c>
      <c r="C789" s="40" t="s">
        <v>1541</v>
      </c>
      <c r="D789" s="40"/>
      <c r="E789" s="41" t="s">
        <v>1137</v>
      </c>
      <c r="F789" s="41"/>
      <c r="G789" s="41"/>
      <c r="H789" s="42" t="str">
        <f>IF(D789="",IF(F789="","","PK"),LOOKUP(D789,DataTypes!A:A,DataTypes!B:B))</f>
        <v/>
      </c>
      <c r="I789" s="43"/>
      <c r="J789" s="43"/>
      <c r="K789" s="43"/>
      <c r="L789" s="43"/>
      <c r="M789" s="44" t="str">
        <f>IF(C789="NOSQL","",LOOKUP(E789,'#2a_#2b_DROP_TABLE'!D:D,'#2a_#2b_DROP_TABLE'!G:G)&amp;IF(H789="PK","PK",IF(F789="","CREATE","")))</f>
        <v>AuditedCREATE</v>
      </c>
      <c r="N789" s="45" t="str">
        <f t="shared" si="38"/>
        <v>CREATE TABLE `talent_pool_candidates` (</v>
      </c>
      <c r="O789" s="45" t="str">
        <f t="shared" si="39"/>
        <v>CREATE TABLE `talent_pool_candidates_aud` (</v>
      </c>
      <c r="P789" s="45" t="str">
        <f t="shared" si="40"/>
        <v/>
      </c>
    </row>
    <row r="790" spans="1:16" ht="16">
      <c r="A790" s="40"/>
      <c r="B790" s="66" t="str">
        <f>IF(OR(H790="",H790="PK"),"Catch All",LOOKUP(E790,'#2a_#2b_DROP_TABLE'!D:D,'#2a_#2b_DROP_TABLE'!A:A))</f>
        <v>hummingbird</v>
      </c>
      <c r="C790" s="40" t="s">
        <v>1541</v>
      </c>
      <c r="D790" s="40" t="s">
        <v>12</v>
      </c>
      <c r="E790" s="41" t="s">
        <v>1137</v>
      </c>
      <c r="F790" s="41" t="s">
        <v>1138</v>
      </c>
      <c r="G790" s="41"/>
      <c r="H790" s="42" t="str">
        <f>IF(D790="",IF(F790="","","PK"),LOOKUP(D790,DataTypes!A:A,DataTypes!B:B))</f>
        <v>BIGINT UNSIGNED</v>
      </c>
      <c r="I790" s="43" t="s">
        <v>13</v>
      </c>
      <c r="J790" s="43" t="s">
        <v>14</v>
      </c>
      <c r="K790" s="43" t="s">
        <v>1139</v>
      </c>
      <c r="L790" s="43"/>
      <c r="M790" s="44" t="str">
        <f>IF(C790="NOSQL","",LOOKUP(E790,'#2a_#2b_DROP_TABLE'!D:D,'#2a_#2b_DROP_TABLE'!G:G)&amp;IF(H790="PK","PK",IF(F790="","CREATE","")))</f>
        <v>Audited</v>
      </c>
      <c r="N790" s="45" t="str">
        <f t="shared" si="38"/>
        <v xml:space="preserve">       `talent_pool_candidate_id` BIGINT UNSIGNED NOT NULL AUTO_INCREMENT COMMENT 'ID of the talent pool candidate',</v>
      </c>
      <c r="O790" s="45" t="str">
        <f t="shared" si="39"/>
        <v xml:space="preserve">       `talent_pool_candidate_id` BIGINT UNSIGNED NOT NULL COMMENT 'ID of the talent pool candidate',</v>
      </c>
      <c r="P790" s="45" t="str">
        <f t="shared" si="40"/>
        <v>ALTER TABLE talent_pool_candidates_aud MODIFY COLUMN talent_pool_candidate_id BIGINT UNSIGNED;</v>
      </c>
    </row>
    <row r="791" spans="1:16" ht="16">
      <c r="A791" s="40"/>
      <c r="B791" s="66" t="str">
        <f>IF(OR(H791="",H791="PK"),"Catch All",LOOKUP(E791,'#2a_#2b_DROP_TABLE'!D:D,'#2a_#2b_DROP_TABLE'!A:A))</f>
        <v>hummingbird</v>
      </c>
      <c r="C791" s="40" t="s">
        <v>1541</v>
      </c>
      <c r="D791" s="40" t="s">
        <v>295</v>
      </c>
      <c r="E791" s="43" t="s">
        <v>1137</v>
      </c>
      <c r="F791" s="43" t="s">
        <v>394</v>
      </c>
      <c r="G791" s="43"/>
      <c r="H791" s="42" t="str">
        <f>IF(D791="",IF(F791="","","PK"),LOOKUP(D791,DataTypes!A:A,DataTypes!B:B))</f>
        <v>VARCHAR(64)</v>
      </c>
      <c r="I791" s="43" t="s">
        <v>13</v>
      </c>
      <c r="J791" s="43"/>
      <c r="K791" s="43" t="s">
        <v>395</v>
      </c>
      <c r="L791" s="43"/>
      <c r="M791" s="44" t="str">
        <f>IF(C791="NOSQL","",LOOKUP(E791,'#2a_#2b_DROP_TABLE'!D:D,'#2a_#2b_DROP_TABLE'!G:G)&amp;IF(H791="PK","PK",IF(F791="","CREATE","")))</f>
        <v>Audited</v>
      </c>
      <c r="N791" s="45" t="str">
        <f t="shared" si="38"/>
        <v xml:space="preserve">       `candidate_id` VARCHAR(64) NOT NULL COMMENT 'Login ID of the candidate',</v>
      </c>
      <c r="O791" s="45" t="str">
        <f t="shared" si="39"/>
        <v xml:space="preserve">       `candidate_id` VARCHAR(64) NOT NULL COMMENT 'Login ID of the candidate',</v>
      </c>
      <c r="P791" s="45" t="str">
        <f t="shared" si="40"/>
        <v>ALTER TABLE talent_pool_candidates_aud MODIFY COLUMN candidate_id VARCHAR(64);</v>
      </c>
    </row>
    <row r="792" spans="1:16" ht="16">
      <c r="A792" s="40"/>
      <c r="B792" s="66" t="str">
        <f>IF(OR(H792="",H792="PK"),"Catch All",LOOKUP(E792,'#2a_#2b_DROP_TABLE'!D:D,'#2a_#2b_DROP_TABLE'!A:A))</f>
        <v>hummingbird</v>
      </c>
      <c r="C792" s="40" t="s">
        <v>1541</v>
      </c>
      <c r="D792" s="40" t="s">
        <v>12</v>
      </c>
      <c r="E792" s="43" t="s">
        <v>1137</v>
      </c>
      <c r="F792" s="43" t="s">
        <v>1123</v>
      </c>
      <c r="G792" s="43"/>
      <c r="H792" s="42" t="str">
        <f>IF(D792="",IF(F792="","","PK"),LOOKUP(D792,DataTypes!A:A,DataTypes!B:B))</f>
        <v>BIGINT UNSIGNED</v>
      </c>
      <c r="I792" s="43" t="s">
        <v>13</v>
      </c>
      <c r="J792" s="43"/>
      <c r="K792" s="43" t="s">
        <v>1124</v>
      </c>
      <c r="L792" s="43"/>
      <c r="M792" s="44" t="str">
        <f>IF(C792="NOSQL","",LOOKUP(E792,'#2a_#2b_DROP_TABLE'!D:D,'#2a_#2b_DROP_TABLE'!G:G)&amp;IF(H792="PK","PK",IF(F792="","CREATE","")))</f>
        <v>Audited</v>
      </c>
      <c r="N792" s="45" t="str">
        <f t="shared" si="38"/>
        <v xml:space="preserve">       `talent_pool_id` BIGINT UNSIGNED NOT NULL COMMENT 'ID of the talent pool',</v>
      </c>
      <c r="O792" s="45" t="str">
        <f t="shared" si="39"/>
        <v xml:space="preserve">       `talent_pool_id` BIGINT UNSIGNED NOT NULL COMMENT 'ID of the talent pool',</v>
      </c>
      <c r="P792" s="45" t="str">
        <f t="shared" si="40"/>
        <v>ALTER TABLE talent_pool_candidates_aud MODIFY COLUMN talent_pool_id BIGINT UNSIGNED;</v>
      </c>
    </row>
    <row r="793" spans="1:16" ht="16">
      <c r="A793" s="40"/>
      <c r="B793" s="66" t="str">
        <f>IF(OR(H793="",H793="PK"),"Catch All",LOOKUP(E793,'#2a_#2b_DROP_TABLE'!D:D,'#2a_#2b_DROP_TABLE'!A:A))</f>
        <v>hummingbird</v>
      </c>
      <c r="C793" s="40" t="s">
        <v>1541</v>
      </c>
      <c r="D793" s="40" t="s">
        <v>31</v>
      </c>
      <c r="E793" s="43" t="s">
        <v>1137</v>
      </c>
      <c r="F793" s="43" t="s">
        <v>457</v>
      </c>
      <c r="G793" s="43"/>
      <c r="H793" s="42" t="str">
        <f>IF(D793="",IF(F793="","","PK"),LOOKUP(D793,DataTypes!A:A,DataTypes!B:B))</f>
        <v>VARCHAR(1)</v>
      </c>
      <c r="I793" s="43" t="s">
        <v>13</v>
      </c>
      <c r="J793" s="43"/>
      <c r="K793" s="43" t="s">
        <v>1140</v>
      </c>
      <c r="L793" s="43" t="s">
        <v>1141</v>
      </c>
      <c r="M793" s="44" t="str">
        <f>IF(C793="NOSQL","",LOOKUP(E793,'#2a_#2b_DROP_TABLE'!D:D,'#2a_#2b_DROP_TABLE'!G:G)&amp;IF(H793="PK","PK",IF(F793="","CREATE","")))</f>
        <v>Audited</v>
      </c>
      <c r="N793" s="45" t="str">
        <f t="shared" si="38"/>
        <v xml:space="preserve">       `origin` VARCHAR(1) NOT NULL COMMENT 'Origin of the candidate [C - Campaign, I - Invite, R - Refferral, J - Job Board, A - ATS, P - Platform]',</v>
      </c>
      <c r="O793" s="45" t="str">
        <f t="shared" si="39"/>
        <v xml:space="preserve">       `origin` VARCHAR(1) NOT NULL COMMENT 'Origin of the candidate [C - Campaign, I - Invite, R - Refferral, J - Job Board, A - ATS, P - Platform]',</v>
      </c>
      <c r="P793" s="45" t="str">
        <f t="shared" si="40"/>
        <v>ALTER TABLE talent_pool_candidates_aud MODIFY COLUMN origin VARCHAR(1);</v>
      </c>
    </row>
    <row r="794" spans="1:16" ht="16">
      <c r="A794" s="40"/>
      <c r="B794" s="66" t="str">
        <f>IF(OR(H794="",H794="PK"),"Catch All",LOOKUP(E794,'#2a_#2b_DROP_TABLE'!D:D,'#2a_#2b_DROP_TABLE'!A:A))</f>
        <v>hummingbird</v>
      </c>
      <c r="C794" s="40" t="s">
        <v>1541</v>
      </c>
      <c r="D794" s="40" t="s">
        <v>31</v>
      </c>
      <c r="E794" s="43" t="s">
        <v>1137</v>
      </c>
      <c r="F794" s="43" t="s">
        <v>93</v>
      </c>
      <c r="G794" s="43"/>
      <c r="H794" s="42" t="str">
        <f>IF(D794="",IF(F794="","","PK"),LOOKUP(D794,DataTypes!A:A,DataTypes!B:B))</f>
        <v>VARCHAR(1)</v>
      </c>
      <c r="I794" s="43" t="s">
        <v>1142</v>
      </c>
      <c r="J794" s="43"/>
      <c r="K794" s="43" t="s">
        <v>1143</v>
      </c>
      <c r="L794" s="43" t="s">
        <v>1144</v>
      </c>
      <c r="M794" s="44" t="str">
        <f>IF(C794="NOSQL","",LOOKUP(E794,'#2a_#2b_DROP_TABLE'!D:D,'#2a_#2b_DROP_TABLE'!G:G)&amp;IF(H794="PK","PK",IF(F794="","CREATE","")))</f>
        <v>Audited</v>
      </c>
      <c r="N794" s="45" t="str">
        <f t="shared" si="38"/>
        <v xml:space="preserve">       `status` VARCHAR(1) NOT NULL  COMMENT 'Staus of the candidate in talent pool [O - Open, R - Removed]',</v>
      </c>
      <c r="O794" s="45" t="str">
        <f t="shared" si="39"/>
        <v xml:space="preserve">       `status` VARCHAR(1) NOT NULL  COMMENT 'Staus of the candidate in talent pool [O - Open, R - Removed]',</v>
      </c>
      <c r="P794" s="45" t="str">
        <f t="shared" si="40"/>
        <v>ALTER TABLE talent_pool_candidates_aud MODIFY COLUMN status VARCHAR(1);</v>
      </c>
    </row>
    <row r="795" spans="1:16" ht="16">
      <c r="A795" s="40"/>
      <c r="B795" s="66" t="str">
        <f>IF(OR(H795="",H795="PK"),"Catch All",LOOKUP(E795,'#2a_#2b_DROP_TABLE'!D:D,'#2a_#2b_DROP_TABLE'!A:A))</f>
        <v>hummingbird</v>
      </c>
      <c r="C795" s="40" t="s">
        <v>1541</v>
      </c>
      <c r="D795" s="40" t="s">
        <v>49</v>
      </c>
      <c r="E795" s="43" t="s">
        <v>1137</v>
      </c>
      <c r="F795" s="43" t="s">
        <v>1145</v>
      </c>
      <c r="G795" s="43"/>
      <c r="H795" s="42" t="str">
        <f>IF(D795="",IF(F795="","","PK"),LOOKUP(D795,DataTypes!A:A,DataTypes!B:B))</f>
        <v>TEXT</v>
      </c>
      <c r="I795" s="43" t="s">
        <v>35</v>
      </c>
      <c r="J795" s="43"/>
      <c r="K795" s="43" t="s">
        <v>1146</v>
      </c>
      <c r="L795" s="43"/>
      <c r="M795" s="44" t="str">
        <f>IF(C795="NOSQL","",LOOKUP(E795,'#2a_#2b_DROP_TABLE'!D:D,'#2a_#2b_DROP_TABLE'!G:G)&amp;IF(H795="PK","PK",IF(F795="","CREATE","")))</f>
        <v>Audited</v>
      </c>
      <c r="N795" s="45" t="str">
        <f t="shared" si="38"/>
        <v xml:space="preserve">       `screening_responses` TEXT NULL COMMENT 'Responses to screening questions by the candidate',</v>
      </c>
      <c r="O795" s="45" t="str">
        <f t="shared" si="39"/>
        <v xml:space="preserve">       `screening_responses` TEXT NULL COMMENT 'Responses to screening questions by the candidate',</v>
      </c>
      <c r="P795" s="45" t="str">
        <f t="shared" si="40"/>
        <v>ALTER TABLE talent_pool_candidates_aud MODIFY COLUMN screening_responses TEXT;</v>
      </c>
    </row>
    <row r="796" spans="1:16" ht="16">
      <c r="A796" s="40"/>
      <c r="B796" s="66" t="str">
        <f>IF(OR(H796="",H796="PK"),"Catch All",LOOKUP(E796,'#2a_#2b_DROP_TABLE'!D:D,'#2a_#2b_DROP_TABLE'!A:A))</f>
        <v>hummingbird</v>
      </c>
      <c r="C796" s="40" t="s">
        <v>1541</v>
      </c>
      <c r="D796" s="40" t="s">
        <v>295</v>
      </c>
      <c r="E796" s="43" t="s">
        <v>1137</v>
      </c>
      <c r="F796" s="43" t="s">
        <v>80</v>
      </c>
      <c r="G796" s="43"/>
      <c r="H796" s="42" t="str">
        <f>IF(D796="",IF(F796="","","PK"),LOOKUP(D796,DataTypes!A:A,DataTypes!B:B))</f>
        <v>VARCHAR(64)</v>
      </c>
      <c r="I796" s="43" t="s">
        <v>17</v>
      </c>
      <c r="J796" s="43"/>
      <c r="K796" s="43" t="s">
        <v>81</v>
      </c>
      <c r="L796" s="43"/>
      <c r="M796" s="44" t="str">
        <f>IF(C796="NOSQL","",LOOKUP(E796,'#2a_#2b_DROP_TABLE'!D:D,'#2a_#2b_DROP_TABLE'!G:G)&amp;IF(H796="PK","PK",IF(F796="","CREATE","")))</f>
        <v>Audited</v>
      </c>
      <c r="N796" s="45" t="str">
        <f t="shared" si="38"/>
        <v xml:space="preserve">       `created_by` VARCHAR(64) DEFAULT NULL COMMENT 'Data created by',</v>
      </c>
      <c r="O796" s="45" t="str">
        <f t="shared" si="39"/>
        <v xml:space="preserve">       `created_by` VARCHAR(64) DEFAULT NULL COMMENT 'Data created by',</v>
      </c>
      <c r="P796" s="45" t="str">
        <f t="shared" si="40"/>
        <v>ALTER TABLE talent_pool_candidates_aud MODIFY COLUMN created_by VARCHAR(64);</v>
      </c>
    </row>
    <row r="797" spans="1:16" ht="16">
      <c r="A797" s="40"/>
      <c r="B797" s="66" t="str">
        <f>IF(OR(H797="",H797="PK"),"Catch All",LOOKUP(E797,'#2a_#2b_DROP_TABLE'!D:D,'#2a_#2b_DROP_TABLE'!A:A))</f>
        <v>hummingbird</v>
      </c>
      <c r="C797" s="40" t="s">
        <v>1541</v>
      </c>
      <c r="D797" s="40" t="s">
        <v>40</v>
      </c>
      <c r="E797" s="43" t="s">
        <v>1137</v>
      </c>
      <c r="F797" s="43" t="s">
        <v>82</v>
      </c>
      <c r="G797" s="43"/>
      <c r="H797" s="42" t="str">
        <f>IF(D797="",IF(F797="","","PK"),LOOKUP(D797,DataTypes!A:A,DataTypes!B:B))</f>
        <v>TIMESTAMP</v>
      </c>
      <c r="I797" s="43" t="s">
        <v>41</v>
      </c>
      <c r="J797" s="43"/>
      <c r="K797" s="43" t="s">
        <v>83</v>
      </c>
      <c r="L797" s="43"/>
      <c r="M797" s="44" t="str">
        <f>IF(C797="NOSQL","",LOOKUP(E797,'#2a_#2b_DROP_TABLE'!D:D,'#2a_#2b_DROP_TABLE'!G:G)&amp;IF(H797="PK","PK",IF(F797="","CREATE","")))</f>
        <v>Audited</v>
      </c>
      <c r="N797" s="45" t="str">
        <f t="shared" si="38"/>
        <v xml:space="preserve">       `created_timestamp` TIMESTAMP NULL DEFAULT NULL COMMENT 'When the data was created',</v>
      </c>
      <c r="O797" s="45" t="str">
        <f t="shared" si="39"/>
        <v xml:space="preserve">       `created_timestamp` TIMESTAMP NULL DEFAULT NULL COMMENT 'When the data was created',</v>
      </c>
      <c r="P797" s="45" t="str">
        <f t="shared" si="40"/>
        <v>ALTER TABLE talent_pool_candidates_aud MODIFY COLUMN created_timestamp TIMESTAMP;</v>
      </c>
    </row>
    <row r="798" spans="1:16" ht="16">
      <c r="A798" s="40"/>
      <c r="B798" s="66" t="str">
        <f>IF(OR(H798="",H798="PK"),"Catch All",LOOKUP(E798,'#2a_#2b_DROP_TABLE'!D:D,'#2a_#2b_DROP_TABLE'!A:A))</f>
        <v>hummingbird</v>
      </c>
      <c r="C798" s="40" t="s">
        <v>1541</v>
      </c>
      <c r="D798" s="40" t="s">
        <v>295</v>
      </c>
      <c r="E798" s="43" t="s">
        <v>1137</v>
      </c>
      <c r="F798" s="43" t="s">
        <v>84</v>
      </c>
      <c r="G798" s="43"/>
      <c r="H798" s="42" t="str">
        <f>IF(D798="",IF(F798="","","PK"),LOOKUP(D798,DataTypes!A:A,DataTypes!B:B))</f>
        <v>VARCHAR(64)</v>
      </c>
      <c r="I798" s="43" t="s">
        <v>17</v>
      </c>
      <c r="J798" s="43"/>
      <c r="K798" s="43" t="s">
        <v>85</v>
      </c>
      <c r="L798" s="43"/>
      <c r="M798" s="44" t="str">
        <f>IF(C798="NOSQL","",LOOKUP(E798,'#2a_#2b_DROP_TABLE'!D:D,'#2a_#2b_DROP_TABLE'!G:G)&amp;IF(H798="PK","PK",IF(F798="","CREATE","")))</f>
        <v>Audited</v>
      </c>
      <c r="N798" s="45" t="str">
        <f t="shared" si="38"/>
        <v xml:space="preserve">       `last_updated_by` VARCHAR(64) DEFAULT NULL COMMENT 'Data last updated by',</v>
      </c>
      <c r="O798" s="45" t="str">
        <f t="shared" si="39"/>
        <v xml:space="preserve">       `last_updated_by` VARCHAR(64) DEFAULT NULL COMMENT 'Data last updated by',</v>
      </c>
      <c r="P798" s="45" t="str">
        <f t="shared" si="40"/>
        <v>ALTER TABLE talent_pool_candidates_aud MODIFY COLUMN last_updated_by VARCHAR(64);</v>
      </c>
    </row>
    <row r="799" spans="1:16" ht="16">
      <c r="A799" s="40"/>
      <c r="B799" s="66" t="str">
        <f>IF(OR(H799="",H799="PK"),"Catch All",LOOKUP(E799,'#2a_#2b_DROP_TABLE'!D:D,'#2a_#2b_DROP_TABLE'!A:A))</f>
        <v>hummingbird</v>
      </c>
      <c r="C799" s="40" t="s">
        <v>1541</v>
      </c>
      <c r="D799" s="40" t="s">
        <v>40</v>
      </c>
      <c r="E799" s="43" t="s">
        <v>1137</v>
      </c>
      <c r="F799" s="43" t="s">
        <v>86</v>
      </c>
      <c r="G799" s="43"/>
      <c r="H799" s="42" t="str">
        <f>IF(D799="",IF(F799="","","PK"),LOOKUP(D799,DataTypes!A:A,DataTypes!B:B))</f>
        <v>TIMESTAMP</v>
      </c>
      <c r="I799" s="43" t="s">
        <v>41</v>
      </c>
      <c r="J799" s="43"/>
      <c r="K799" s="43" t="s">
        <v>87</v>
      </c>
      <c r="L799" s="43"/>
      <c r="M799" s="44" t="str">
        <f>IF(C799="NOSQL","",LOOKUP(E799,'#2a_#2b_DROP_TABLE'!D:D,'#2a_#2b_DROP_TABLE'!G:G)&amp;IF(H799="PK","PK",IF(F799="","CREATE","")))</f>
        <v>Audited</v>
      </c>
      <c r="N799" s="45" t="str">
        <f t="shared" si="38"/>
        <v xml:space="preserve">       `last_updated_timestamp` TIMESTAMP NULL DEFAULT NULL COMMENT 'When the data was last updated',</v>
      </c>
      <c r="O799" s="45" t="str">
        <f t="shared" si="39"/>
        <v xml:space="preserve">       `last_updated_timestamp` TIMESTAMP NULL DEFAULT NULL COMMENT 'When the data was last updated',</v>
      </c>
      <c r="P799" s="45" t="str">
        <f t="shared" si="40"/>
        <v>ALTER TABLE talent_pool_candidates_aud MODIFY COLUMN last_updated_timestamp TIMESTAMP;</v>
      </c>
    </row>
    <row r="800" spans="1:16" ht="16">
      <c r="A800" s="40"/>
      <c r="B800" s="66" t="str">
        <f>IF(OR(H800="",H800="PK"),"Catch All",LOOKUP(E800,'#2a_#2b_DROP_TABLE'!D:D,'#2a_#2b_DROP_TABLE'!A:A))</f>
        <v>Catch All</v>
      </c>
      <c r="C800" s="40" t="s">
        <v>1541</v>
      </c>
      <c r="D800" s="40"/>
      <c r="E800" s="46" t="s">
        <v>1137</v>
      </c>
      <c r="F800" s="46" t="s">
        <v>1138</v>
      </c>
      <c r="G800" s="46"/>
      <c r="H800" s="42" t="str">
        <f>IF(D800="",IF(F800="","","PK"),LOOKUP(D800,DataTypes!A:A,DataTypes!B:B))</f>
        <v>PK</v>
      </c>
      <c r="I800" s="43"/>
      <c r="J800" s="43"/>
      <c r="K800" s="43"/>
      <c r="L800" s="43"/>
      <c r="M800" s="44" t="str">
        <f>IF(C800="NOSQL","",LOOKUP(E800,'#2a_#2b_DROP_TABLE'!D:D,'#2a_#2b_DROP_TABLE'!G:G)&amp;IF(H800="PK","PK",IF(F800="","CREATE","")))</f>
        <v>AuditedPK</v>
      </c>
      <c r="N800" s="45" t="str">
        <f t="shared" si="38"/>
        <v xml:space="preserve">       PRIMARY KEY (talent_pool_candidate_id)) CHARSET UTF8;</v>
      </c>
      <c r="O800" s="45" t="str">
        <f t="shared" si="39"/>
        <v xml:space="preserve">       `rev` INT(11) NOT NULL, revtype TINYINT(4) DEFAULT NULL, PRIMARY KEY (talent_pool_candidate_id, rev)) CHARSET UTF8;</v>
      </c>
      <c r="P800" s="45" t="str">
        <f t="shared" si="40"/>
        <v/>
      </c>
    </row>
    <row r="801" spans="1:16" ht="16">
      <c r="A801" s="40"/>
      <c r="B801" s="66" t="str">
        <f>IF(OR(H801="",H801="PK"),"Catch All",LOOKUP(E801,'#2a_#2b_DROP_TABLE'!D:D,'#2a_#2b_DROP_TABLE'!A:A))</f>
        <v>Catch All</v>
      </c>
      <c r="C801" s="40" t="s">
        <v>1541</v>
      </c>
      <c r="D801" s="40"/>
      <c r="E801" s="41" t="s">
        <v>124</v>
      </c>
      <c r="F801" s="41"/>
      <c r="G801" s="41"/>
      <c r="H801" s="42" t="str">
        <f>IF(D801="",IF(F801="","","PK"),LOOKUP(D801,DataTypes!A:A,DataTypes!B:B))</f>
        <v/>
      </c>
      <c r="I801" s="43"/>
      <c r="J801" s="43"/>
      <c r="K801" s="43"/>
      <c r="L801" s="43"/>
      <c r="M801" s="44" t="str">
        <f>IF(C801="NOSQL","",LOOKUP(E801,'#2a_#2b_DROP_TABLE'!D:D,'#2a_#2b_DROP_TABLE'!G:G)&amp;IF(H801="PK","PK",IF(F801="","CREATE","")))</f>
        <v>NACREATE</v>
      </c>
      <c r="N801" s="45" t="str">
        <f t="shared" si="38"/>
        <v>CREATE TABLE `templates` (</v>
      </c>
      <c r="O801" s="45" t="str">
        <f t="shared" si="39"/>
        <v/>
      </c>
      <c r="P801" s="45" t="str">
        <f t="shared" si="40"/>
        <v/>
      </c>
    </row>
    <row r="802" spans="1:16" ht="16">
      <c r="A802" s="40"/>
      <c r="B802" s="66" t="str">
        <f>IF(OR(H802="",H802="PK"),"Catch All",LOOKUP(E802,'#2a_#2b_DROP_TABLE'!D:D,'#2a_#2b_DROP_TABLE'!A:A))</f>
        <v>avoid</v>
      </c>
      <c r="C802" s="40" t="s">
        <v>1541</v>
      </c>
      <c r="D802" s="40" t="s">
        <v>12</v>
      </c>
      <c r="E802" s="41" t="s">
        <v>124</v>
      </c>
      <c r="F802" s="41" t="s">
        <v>125</v>
      </c>
      <c r="G802" s="41"/>
      <c r="H802" s="42" t="str">
        <f>IF(D802="",IF(F802="","","PK"),LOOKUP(D802,DataTypes!A:A,DataTypes!B:B))</f>
        <v>BIGINT UNSIGNED</v>
      </c>
      <c r="I802" s="43" t="s">
        <v>13</v>
      </c>
      <c r="J802" s="43" t="s">
        <v>14</v>
      </c>
      <c r="K802" s="43" t="s">
        <v>126</v>
      </c>
      <c r="L802" s="43"/>
      <c r="M802" s="44" t="str">
        <f>IF(C802="NOSQL","",LOOKUP(E802,'#2a_#2b_DROP_TABLE'!D:D,'#2a_#2b_DROP_TABLE'!G:G)&amp;IF(H802="PK","PK",IF(F802="","CREATE","")))</f>
        <v>NA</v>
      </c>
      <c r="N802" s="45" t="str">
        <f t="shared" si="38"/>
        <v xml:space="preserve">       `template_id` BIGINT UNSIGNED NOT NULL AUTO_INCREMENT COMMENT 'ID of the template',</v>
      </c>
      <c r="O802" s="45" t="str">
        <f t="shared" si="39"/>
        <v/>
      </c>
      <c r="P802" s="45" t="str">
        <f t="shared" si="40"/>
        <v/>
      </c>
    </row>
    <row r="803" spans="1:16" ht="16">
      <c r="A803" s="40"/>
      <c r="B803" s="66" t="str">
        <f>IF(OR(H803="",H803="PK"),"Catch All",LOOKUP(E803,'#2a_#2b_DROP_TABLE'!D:D,'#2a_#2b_DROP_TABLE'!A:A))</f>
        <v>avoid</v>
      </c>
      <c r="C803" s="40" t="s">
        <v>1541</v>
      </c>
      <c r="D803" s="40" t="s">
        <v>19</v>
      </c>
      <c r="E803" s="43" t="s">
        <v>124</v>
      </c>
      <c r="F803" s="43" t="s">
        <v>1147</v>
      </c>
      <c r="G803" s="43"/>
      <c r="H803" s="42" t="str">
        <f>IF(D803="",IF(F803="","","PK"),LOOKUP(D803,DataTypes!A:A,DataTypes!B:B))</f>
        <v>VARCHAR(128)</v>
      </c>
      <c r="I803" s="43" t="s">
        <v>13</v>
      </c>
      <c r="J803" s="43"/>
      <c r="K803" s="43" t="s">
        <v>1148</v>
      </c>
      <c r="L803" s="43"/>
      <c r="M803" s="44" t="str">
        <f>IF(C803="NOSQL","",LOOKUP(E803,'#2a_#2b_DROP_TABLE'!D:D,'#2a_#2b_DROP_TABLE'!G:G)&amp;IF(H803="PK","PK",IF(F803="","CREATE","")))</f>
        <v>NA</v>
      </c>
      <c r="N803" s="45" t="str">
        <f t="shared" si="38"/>
        <v xml:space="preserve">       `folder_name` VARCHAR(128) NOT NULL COMMENT 'Folder of the template',</v>
      </c>
      <c r="O803" s="45" t="str">
        <f t="shared" si="39"/>
        <v/>
      </c>
      <c r="P803" s="45" t="str">
        <f t="shared" si="40"/>
        <v/>
      </c>
    </row>
    <row r="804" spans="1:16" ht="16">
      <c r="A804" s="40"/>
      <c r="B804" s="66" t="str">
        <f>IF(OR(H804="",H804="PK"),"Catch All",LOOKUP(E804,'#2a_#2b_DROP_TABLE'!D:D,'#2a_#2b_DROP_TABLE'!A:A))</f>
        <v>avoid</v>
      </c>
      <c r="C804" s="40" t="s">
        <v>1541</v>
      </c>
      <c r="D804" s="40" t="s">
        <v>33</v>
      </c>
      <c r="E804" s="43" t="s">
        <v>124</v>
      </c>
      <c r="F804" s="43" t="s">
        <v>1149</v>
      </c>
      <c r="G804" s="43"/>
      <c r="H804" s="42" t="str">
        <f>IF(D804="",IF(F804="","","PK"),LOOKUP(D804,DataTypes!A:A,DataTypes!B:B))</f>
        <v>VARCHAR(256)</v>
      </c>
      <c r="I804" s="43" t="s">
        <v>1142</v>
      </c>
      <c r="J804" s="43"/>
      <c r="K804" s="43" t="s">
        <v>1150</v>
      </c>
      <c r="L804" s="43"/>
      <c r="M804" s="44" t="str">
        <f>IF(C804="NOSQL","",LOOKUP(E804,'#2a_#2b_DROP_TABLE'!D:D,'#2a_#2b_DROP_TABLE'!G:G)&amp;IF(H804="PK","PK",IF(F804="","CREATE","")))</f>
        <v>NA</v>
      </c>
      <c r="N804" s="45" t="str">
        <f t="shared" si="38"/>
        <v xml:space="preserve">       `overview` VARCHAR(256) NOT NULL  COMMENT 'Overview of the template',</v>
      </c>
      <c r="O804" s="45" t="str">
        <f t="shared" si="39"/>
        <v/>
      </c>
      <c r="P804" s="45" t="str">
        <f t="shared" si="40"/>
        <v/>
      </c>
    </row>
    <row r="805" spans="1:16" ht="16">
      <c r="A805" s="40"/>
      <c r="B805" s="66" t="str">
        <f>IF(OR(H805="",H805="PK"),"Catch All",LOOKUP(E805,'#2a_#2b_DROP_TABLE'!D:D,'#2a_#2b_DROP_TABLE'!A:A))</f>
        <v>avoid</v>
      </c>
      <c r="C805" s="40" t="s">
        <v>1541</v>
      </c>
      <c r="D805" s="40" t="s">
        <v>33</v>
      </c>
      <c r="E805" s="43" t="s">
        <v>124</v>
      </c>
      <c r="F805" s="43" t="s">
        <v>92</v>
      </c>
      <c r="G805" s="43"/>
      <c r="H805" s="42" t="str">
        <f>IF(D805="",IF(F805="","","PK"),LOOKUP(D805,DataTypes!A:A,DataTypes!B:B))</f>
        <v>VARCHAR(256)</v>
      </c>
      <c r="I805" s="43" t="s">
        <v>13</v>
      </c>
      <c r="J805" s="43"/>
      <c r="K805" s="43" t="s">
        <v>1151</v>
      </c>
      <c r="L805" s="43"/>
      <c r="M805" s="44" t="str">
        <f>IF(C805="NOSQL","",LOOKUP(E805,'#2a_#2b_DROP_TABLE'!D:D,'#2a_#2b_DROP_TABLE'!G:G)&amp;IF(H805="PK","PK",IF(F805="","CREATE","")))</f>
        <v>NA</v>
      </c>
      <c r="N805" s="45" t="str">
        <f t="shared" si="38"/>
        <v xml:space="preserve">       `category` VARCHAR(256) NOT NULL COMMENT 'Industry category of the template',</v>
      </c>
      <c r="O805" s="45" t="str">
        <f t="shared" si="39"/>
        <v/>
      </c>
      <c r="P805" s="45" t="str">
        <f t="shared" si="40"/>
        <v/>
      </c>
    </row>
    <row r="806" spans="1:16" ht="16">
      <c r="A806" s="40"/>
      <c r="B806" s="66" t="str">
        <f>IF(OR(H806="",H806="PK"),"Catch All",LOOKUP(E806,'#2a_#2b_DROP_TABLE'!D:D,'#2a_#2b_DROP_TABLE'!A:A))</f>
        <v>avoid</v>
      </c>
      <c r="C806" s="40" t="s">
        <v>1541</v>
      </c>
      <c r="D806" s="40" t="s">
        <v>295</v>
      </c>
      <c r="E806" s="43" t="s">
        <v>124</v>
      </c>
      <c r="F806" s="43" t="s">
        <v>1152</v>
      </c>
      <c r="G806" s="43"/>
      <c r="H806" s="42" t="str">
        <f>IF(D806="",IF(F806="","","PK"),LOOKUP(D806,DataTypes!A:A,DataTypes!B:B))</f>
        <v>VARCHAR(64)</v>
      </c>
      <c r="I806" s="43" t="s">
        <v>17</v>
      </c>
      <c r="J806" s="43"/>
      <c r="K806" s="43" t="s">
        <v>81</v>
      </c>
      <c r="L806" s="43"/>
      <c r="M806" s="44" t="str">
        <f>IF(C806="NOSQL","",LOOKUP(E806,'#2a_#2b_DROP_TABLE'!D:D,'#2a_#2b_DROP_TABLE'!G:G)&amp;IF(H806="PK","PK",IF(F806="","CREATE","")))</f>
        <v>NA</v>
      </c>
      <c r="N806" s="45" t="str">
        <f t="shared" si="38"/>
        <v xml:space="preserve">       `created_by_enterprise_id` VARCHAR(64) DEFAULT NULL COMMENT 'Data created by',</v>
      </c>
      <c r="O806" s="45" t="str">
        <f t="shared" si="39"/>
        <v/>
      </c>
      <c r="P806" s="45" t="str">
        <f t="shared" si="40"/>
        <v/>
      </c>
    </row>
    <row r="807" spans="1:16" ht="16">
      <c r="A807" s="40"/>
      <c r="B807" s="66" t="str">
        <f>IF(OR(H807="",H807="PK"),"Catch All",LOOKUP(E807,'#2a_#2b_DROP_TABLE'!D:D,'#2a_#2b_DROP_TABLE'!A:A))</f>
        <v>avoid</v>
      </c>
      <c r="C807" s="40" t="s">
        <v>1541</v>
      </c>
      <c r="D807" s="40" t="s">
        <v>33</v>
      </c>
      <c r="E807" s="43" t="s">
        <v>124</v>
      </c>
      <c r="F807" s="43" t="s">
        <v>1153</v>
      </c>
      <c r="G807" s="43"/>
      <c r="H807" s="42" t="str">
        <f>IF(D807="",IF(F807="","","PK"),LOOKUP(D807,DataTypes!A:A,DataTypes!B:B))</f>
        <v>VARCHAR(256)</v>
      </c>
      <c r="I807" s="43" t="s">
        <v>13</v>
      </c>
      <c r="J807" s="43"/>
      <c r="K807" s="43" t="s">
        <v>1154</v>
      </c>
      <c r="L807" s="43"/>
      <c r="M807" s="44" t="str">
        <f>IF(C807="NOSQL","",LOOKUP(E807,'#2a_#2b_DROP_TABLE'!D:D,'#2a_#2b_DROP_TABLE'!G:G)&amp;IF(H807="PK","PK",IF(F807="","CREATE","")))</f>
        <v>NA</v>
      </c>
      <c r="N807" s="45" t="str">
        <f t="shared" si="38"/>
        <v xml:space="preserve">       `complete_path` VARCHAR(256) NOT NULL COMMENT 'Complete path of the template',</v>
      </c>
      <c r="O807" s="45" t="str">
        <f t="shared" si="39"/>
        <v/>
      </c>
      <c r="P807" s="45" t="str">
        <f t="shared" si="40"/>
        <v/>
      </c>
    </row>
    <row r="808" spans="1:16" ht="16">
      <c r="A808" s="40"/>
      <c r="B808" s="66" t="str">
        <f>IF(OR(H808="",H808="PK"),"Catch All",LOOKUP(E808,'#2a_#2b_DROP_TABLE'!D:D,'#2a_#2b_DROP_TABLE'!A:A))</f>
        <v>avoid</v>
      </c>
      <c r="C808" s="40" t="s">
        <v>1541</v>
      </c>
      <c r="D808" s="40" t="s">
        <v>49</v>
      </c>
      <c r="E808" s="43" t="s">
        <v>124</v>
      </c>
      <c r="F808" s="43" t="s">
        <v>79</v>
      </c>
      <c r="G808" s="43"/>
      <c r="H808" s="42" t="str">
        <f>IF(D808="",IF(F808="","","PK"),LOOKUP(D808,DataTypes!A:A,DataTypes!B:B))</f>
        <v>TEXT</v>
      </c>
      <c r="I808" s="43" t="s">
        <v>13</v>
      </c>
      <c r="J808" s="43"/>
      <c r="K808" s="43" t="s">
        <v>1155</v>
      </c>
      <c r="L808" s="43"/>
      <c r="M808" s="44" t="str">
        <f>IF(C808="NOSQL","",LOOKUP(E808,'#2a_#2b_DROP_TABLE'!D:D,'#2a_#2b_DROP_TABLE'!G:G)&amp;IF(H808="PK","PK",IF(F808="","CREATE","")))</f>
        <v>NA</v>
      </c>
      <c r="N808" s="45" t="str">
        <f t="shared" si="38"/>
        <v xml:space="preserve">       `tags` TEXT NOT NULL COMMENT 'Tags for the template',</v>
      </c>
      <c r="O808" s="45" t="str">
        <f t="shared" si="39"/>
        <v/>
      </c>
      <c r="P808" s="45" t="str">
        <f t="shared" si="40"/>
        <v/>
      </c>
    </row>
    <row r="809" spans="1:16" ht="16">
      <c r="A809" s="40"/>
      <c r="B809" s="66" t="str">
        <f>IF(OR(H809="",H809="PK"),"Catch All",LOOKUP(E809,'#2a_#2b_DROP_TABLE'!D:D,'#2a_#2b_DROP_TABLE'!A:A))</f>
        <v>avoid</v>
      </c>
      <c r="C809" s="40" t="s">
        <v>1541</v>
      </c>
      <c r="D809" s="40" t="s">
        <v>295</v>
      </c>
      <c r="E809" s="43" t="s">
        <v>124</v>
      </c>
      <c r="F809" s="43" t="s">
        <v>80</v>
      </c>
      <c r="G809" s="43"/>
      <c r="H809" s="42" t="str">
        <f>IF(D809="",IF(F809="","","PK"),LOOKUP(D809,DataTypes!A:A,DataTypes!B:B))</f>
        <v>VARCHAR(64)</v>
      </c>
      <c r="I809" s="43" t="s">
        <v>17</v>
      </c>
      <c r="J809" s="43"/>
      <c r="K809" s="43" t="s">
        <v>81</v>
      </c>
      <c r="L809" s="43"/>
      <c r="M809" s="44" t="str">
        <f>IF(C809="NOSQL","",LOOKUP(E809,'#2a_#2b_DROP_TABLE'!D:D,'#2a_#2b_DROP_TABLE'!G:G)&amp;IF(H809="PK","PK",IF(F809="","CREATE","")))</f>
        <v>NA</v>
      </c>
      <c r="N809" s="45" t="str">
        <f t="shared" si="38"/>
        <v xml:space="preserve">       `created_by` VARCHAR(64) DEFAULT NULL COMMENT 'Data created by',</v>
      </c>
      <c r="O809" s="45" t="str">
        <f t="shared" si="39"/>
        <v/>
      </c>
      <c r="P809" s="45" t="str">
        <f t="shared" si="40"/>
        <v/>
      </c>
    </row>
    <row r="810" spans="1:16" ht="16">
      <c r="A810" s="40"/>
      <c r="B810" s="66" t="str">
        <f>IF(OR(H810="",H810="PK"),"Catch All",LOOKUP(E810,'#2a_#2b_DROP_TABLE'!D:D,'#2a_#2b_DROP_TABLE'!A:A))</f>
        <v>avoid</v>
      </c>
      <c r="C810" s="40" t="s">
        <v>1541</v>
      </c>
      <c r="D810" s="40" t="s">
        <v>40</v>
      </c>
      <c r="E810" s="43" t="s">
        <v>124</v>
      </c>
      <c r="F810" s="43" t="s">
        <v>82</v>
      </c>
      <c r="G810" s="43"/>
      <c r="H810" s="42" t="str">
        <f>IF(D810="",IF(F810="","","PK"),LOOKUP(D810,DataTypes!A:A,DataTypes!B:B))</f>
        <v>TIMESTAMP</v>
      </c>
      <c r="I810" s="43" t="s">
        <v>41</v>
      </c>
      <c r="J810" s="43"/>
      <c r="K810" s="43" t="s">
        <v>83</v>
      </c>
      <c r="L810" s="43"/>
      <c r="M810" s="44" t="str">
        <f>IF(C810="NOSQL","",LOOKUP(E810,'#2a_#2b_DROP_TABLE'!D:D,'#2a_#2b_DROP_TABLE'!G:G)&amp;IF(H810="PK","PK",IF(F810="","CREATE","")))</f>
        <v>NA</v>
      </c>
      <c r="N810" s="45" t="str">
        <f t="shared" si="38"/>
        <v xml:space="preserve">       `created_timestamp` TIMESTAMP NULL DEFAULT NULL COMMENT 'When the data was created',</v>
      </c>
      <c r="O810" s="45" t="str">
        <f t="shared" si="39"/>
        <v/>
      </c>
      <c r="P810" s="45" t="str">
        <f t="shared" si="40"/>
        <v/>
      </c>
    </row>
    <row r="811" spans="1:16" ht="16">
      <c r="A811" s="40"/>
      <c r="B811" s="66" t="str">
        <f>IF(OR(H811="",H811="PK"),"Catch All",LOOKUP(E811,'#2a_#2b_DROP_TABLE'!D:D,'#2a_#2b_DROP_TABLE'!A:A))</f>
        <v>Catch All</v>
      </c>
      <c r="C811" s="40" t="s">
        <v>1541</v>
      </c>
      <c r="D811" s="40"/>
      <c r="E811" s="46" t="s">
        <v>124</v>
      </c>
      <c r="F811" s="46" t="s">
        <v>125</v>
      </c>
      <c r="G811" s="46"/>
      <c r="H811" s="42" t="str">
        <f>IF(D811="",IF(F811="","","PK"),LOOKUP(D811,DataTypes!A:A,DataTypes!B:B))</f>
        <v>PK</v>
      </c>
      <c r="I811" s="43"/>
      <c r="J811" s="43"/>
      <c r="K811" s="43"/>
      <c r="L811" s="43"/>
      <c r="M811" s="44" t="str">
        <f>IF(C811="NOSQL","",LOOKUP(E811,'#2a_#2b_DROP_TABLE'!D:D,'#2a_#2b_DROP_TABLE'!G:G)&amp;IF(H811="PK","PK",IF(F811="","CREATE","")))</f>
        <v>NAPK</v>
      </c>
      <c r="N811" s="45" t="str">
        <f t="shared" si="38"/>
        <v xml:space="preserve">       PRIMARY KEY (template_id)) CHARSET UTF8;</v>
      </c>
      <c r="O811" s="45" t="str">
        <f t="shared" si="39"/>
        <v/>
      </c>
      <c r="P811" s="45" t="str">
        <f t="shared" si="40"/>
        <v/>
      </c>
    </row>
    <row r="812" spans="1:16" ht="16">
      <c r="A812" s="40"/>
      <c r="B812" s="66" t="str">
        <f>IF(OR(H812="",H812="PK"),"Catch All",LOOKUP(E812,'#2a_#2b_DROP_TABLE'!D:D,'#2a_#2b_DROP_TABLE'!A:A))</f>
        <v>Catch All</v>
      </c>
      <c r="C812" s="40" t="s">
        <v>1541</v>
      </c>
      <c r="D812" s="40"/>
      <c r="E812" s="41" t="s">
        <v>1156</v>
      </c>
      <c r="F812" s="41"/>
      <c r="G812" s="41"/>
      <c r="H812" s="42" t="str">
        <f>IF(D812="",IF(F812="","","PK"),LOOKUP(D812,DataTypes!A:A,DataTypes!B:B))</f>
        <v/>
      </c>
      <c r="I812" s="43"/>
      <c r="J812" s="43"/>
      <c r="K812" s="43"/>
      <c r="L812" s="43"/>
      <c r="M812" s="44" t="str">
        <f>IF(C812="NOSQL","",LOOKUP(E812,'#2a_#2b_DROP_TABLE'!D:D,'#2a_#2b_DROP_TABLE'!G:G)&amp;IF(H812="PK","PK",IF(F812="","CREATE","")))</f>
        <v>NACREATE</v>
      </c>
      <c r="N812" s="45" t="str">
        <f t="shared" si="38"/>
        <v>CREATE TABLE `enterprise_templates` (</v>
      </c>
      <c r="O812" s="45" t="str">
        <f t="shared" si="39"/>
        <v/>
      </c>
      <c r="P812" s="45" t="str">
        <f t="shared" si="40"/>
        <v/>
      </c>
    </row>
    <row r="813" spans="1:16" ht="16">
      <c r="A813" s="40"/>
      <c r="B813" s="66" t="str">
        <f>IF(OR(H813="",H813="PK"),"Catch All",LOOKUP(E813,'#2a_#2b_DROP_TABLE'!D:D,'#2a_#2b_DROP_TABLE'!A:A))</f>
        <v>avoid</v>
      </c>
      <c r="C813" s="40" t="s">
        <v>1541</v>
      </c>
      <c r="D813" s="40" t="s">
        <v>12</v>
      </c>
      <c r="E813" s="41" t="s">
        <v>1156</v>
      </c>
      <c r="F813" s="41" t="s">
        <v>1157</v>
      </c>
      <c r="G813" s="41"/>
      <c r="H813" s="42" t="str">
        <f>IF(D813="",IF(F813="","","PK"),LOOKUP(D813,DataTypes!A:A,DataTypes!B:B))</f>
        <v>BIGINT UNSIGNED</v>
      </c>
      <c r="I813" s="43" t="s">
        <v>13</v>
      </c>
      <c r="J813" s="43" t="s">
        <v>14</v>
      </c>
      <c r="K813" s="43" t="s">
        <v>1158</v>
      </c>
      <c r="L813" s="43"/>
      <c r="M813" s="44" t="str">
        <f>IF(C813="NOSQL","",LOOKUP(E813,'#2a_#2b_DROP_TABLE'!D:D,'#2a_#2b_DROP_TABLE'!G:G)&amp;IF(H813="PK","PK",IF(F813="","CREATE","")))</f>
        <v>NA</v>
      </c>
      <c r="N813" s="45" t="str">
        <f t="shared" si="38"/>
        <v xml:space="preserve">       `enterprise_template_id` BIGINT UNSIGNED NOT NULL AUTO_INCREMENT COMMENT 'ID of the template for enterprise',</v>
      </c>
      <c r="O813" s="45" t="str">
        <f t="shared" si="39"/>
        <v/>
      </c>
      <c r="P813" s="45" t="str">
        <f t="shared" si="40"/>
        <v/>
      </c>
    </row>
    <row r="814" spans="1:16" ht="16">
      <c r="A814" s="40"/>
      <c r="B814" s="66" t="str">
        <f>IF(OR(H814="",H814="PK"),"Catch All",LOOKUP(E814,'#2a_#2b_DROP_TABLE'!D:D,'#2a_#2b_DROP_TABLE'!A:A))</f>
        <v>avoid</v>
      </c>
      <c r="C814" s="40" t="s">
        <v>1541</v>
      </c>
      <c r="D814" s="40" t="s">
        <v>295</v>
      </c>
      <c r="E814" s="43" t="s">
        <v>1156</v>
      </c>
      <c r="F814" s="43" t="s">
        <v>507</v>
      </c>
      <c r="G814" s="43"/>
      <c r="H814" s="42" t="str">
        <f>IF(D814="",IF(F814="","","PK"),LOOKUP(D814,DataTypes!A:A,DataTypes!B:B))</f>
        <v>VARCHAR(64)</v>
      </c>
      <c r="I814" s="43" t="s">
        <v>13</v>
      </c>
      <c r="J814" s="43"/>
      <c r="K814" s="43" t="s">
        <v>619</v>
      </c>
      <c r="L814" s="43"/>
      <c r="M814" s="44" t="str">
        <f>IF(C814="NOSQL","",LOOKUP(E814,'#2a_#2b_DROP_TABLE'!D:D,'#2a_#2b_DROP_TABLE'!G:G)&amp;IF(H814="PK","PK",IF(F814="","CREATE","")))</f>
        <v>NA</v>
      </c>
      <c r="N814" s="45" t="str">
        <f t="shared" si="38"/>
        <v xml:space="preserve">       `enterprise_id` VARCHAR(64) NOT NULL COMMENT 'ID of the enterprise',</v>
      </c>
      <c r="O814" s="45" t="str">
        <f t="shared" si="39"/>
        <v/>
      </c>
      <c r="P814" s="45" t="str">
        <f t="shared" si="40"/>
        <v/>
      </c>
    </row>
    <row r="815" spans="1:16" ht="16">
      <c r="A815" s="40"/>
      <c r="B815" s="66" t="str">
        <f>IF(OR(H815="",H815="PK"),"Catch All",LOOKUP(E815,'#2a_#2b_DROP_TABLE'!D:D,'#2a_#2b_DROP_TABLE'!A:A))</f>
        <v>avoid</v>
      </c>
      <c r="C815" s="40" t="s">
        <v>1541</v>
      </c>
      <c r="D815" s="40" t="s">
        <v>12</v>
      </c>
      <c r="E815" s="43" t="s">
        <v>1156</v>
      </c>
      <c r="F815" s="43" t="s">
        <v>125</v>
      </c>
      <c r="G815" s="43"/>
      <c r="H815" s="42" t="str">
        <f>IF(D815="",IF(F815="","","PK"),LOOKUP(D815,DataTypes!A:A,DataTypes!B:B))</f>
        <v>BIGINT UNSIGNED</v>
      </c>
      <c r="I815" s="43" t="s">
        <v>13</v>
      </c>
      <c r="J815" s="43"/>
      <c r="K815" s="43" t="s">
        <v>126</v>
      </c>
      <c r="L815" s="43"/>
      <c r="M815" s="44" t="str">
        <f>IF(C815="NOSQL","",LOOKUP(E815,'#2a_#2b_DROP_TABLE'!D:D,'#2a_#2b_DROP_TABLE'!G:G)&amp;IF(H815="PK","PK",IF(F815="","CREATE","")))</f>
        <v>NA</v>
      </c>
      <c r="N815" s="45" t="str">
        <f t="shared" si="38"/>
        <v xml:space="preserve">       `template_id` BIGINT UNSIGNED NOT NULL COMMENT 'ID of the template',</v>
      </c>
      <c r="O815" s="45" t="str">
        <f t="shared" si="39"/>
        <v/>
      </c>
      <c r="P815" s="45" t="str">
        <f t="shared" si="40"/>
        <v/>
      </c>
    </row>
    <row r="816" spans="1:16" ht="16">
      <c r="A816" s="40"/>
      <c r="B816" s="66" t="str">
        <f>IF(OR(H816="",H816="PK"),"Catch All",LOOKUP(E816,'#2a_#2b_DROP_TABLE'!D:D,'#2a_#2b_DROP_TABLE'!A:A))</f>
        <v>avoid</v>
      </c>
      <c r="C816" s="40" t="s">
        <v>1541</v>
      </c>
      <c r="D816" s="40" t="s">
        <v>63</v>
      </c>
      <c r="E816" s="43" t="s">
        <v>1156</v>
      </c>
      <c r="F816" s="43" t="s">
        <v>1159</v>
      </c>
      <c r="G816" s="43"/>
      <c r="H816" s="42" t="str">
        <f>IF(D816="",IF(F816="","","PK"),LOOKUP(D816,DataTypes!A:A,DataTypes!B:B))</f>
        <v>VARCHAR(256)</v>
      </c>
      <c r="I816" s="43" t="s">
        <v>13</v>
      </c>
      <c r="J816" s="43"/>
      <c r="K816" s="43" t="s">
        <v>1160</v>
      </c>
      <c r="L816" s="43"/>
      <c r="M816" s="44" t="str">
        <f>IF(C816="NOSQL","",LOOKUP(E816,'#2a_#2b_DROP_TABLE'!D:D,'#2a_#2b_DROP_TABLE'!G:G)&amp;IF(H816="PK","PK",IF(F816="","CREATE","")))</f>
        <v>NA</v>
      </c>
      <c r="N816" s="45" t="str">
        <f t="shared" si="38"/>
        <v xml:space="preserve">       `saved_path` VARCHAR(256) NOT NULL COMMENT 'Path for saved or published template',</v>
      </c>
      <c r="O816" s="45" t="str">
        <f t="shared" si="39"/>
        <v/>
      </c>
      <c r="P816" s="45" t="str">
        <f t="shared" si="40"/>
        <v/>
      </c>
    </row>
    <row r="817" spans="1:16" ht="16">
      <c r="A817" s="40"/>
      <c r="B817" s="66" t="str">
        <f>IF(OR(H817="",H817="PK"),"Catch All",LOOKUP(E817,'#2a_#2b_DROP_TABLE'!D:D,'#2a_#2b_DROP_TABLE'!A:A))</f>
        <v>avoid</v>
      </c>
      <c r="C817" s="40" t="s">
        <v>1541</v>
      </c>
      <c r="D817" s="40" t="s">
        <v>31</v>
      </c>
      <c r="E817" s="43" t="s">
        <v>1156</v>
      </c>
      <c r="F817" s="43" t="s">
        <v>93</v>
      </c>
      <c r="G817" s="43"/>
      <c r="H817" s="42" t="str">
        <f>IF(D817="",IF(F817="","","PK"),LOOKUP(D817,DataTypes!A:A,DataTypes!B:B))</f>
        <v>VARCHAR(1)</v>
      </c>
      <c r="I817" s="43" t="s">
        <v>1142</v>
      </c>
      <c r="J817" s="43"/>
      <c r="K817" s="43" t="s">
        <v>1161</v>
      </c>
      <c r="L817" s="43" t="s">
        <v>1162</v>
      </c>
      <c r="M817" s="44" t="str">
        <f>IF(C817="NOSQL","",LOOKUP(E817,'#2a_#2b_DROP_TABLE'!D:D,'#2a_#2b_DROP_TABLE'!G:G)&amp;IF(H817="PK","PK",IF(F817="","CREATE","")))</f>
        <v>NA</v>
      </c>
      <c r="N817" s="45" t="str">
        <f t="shared" si="38"/>
        <v xml:space="preserve">       `status` VARCHAR(1) NOT NULL  COMMENT 'Status of the enterprise template [S-Saved, P-Publshed]',</v>
      </c>
      <c r="O817" s="45" t="str">
        <f t="shared" si="39"/>
        <v/>
      </c>
      <c r="P817" s="45" t="str">
        <f t="shared" si="40"/>
        <v/>
      </c>
    </row>
    <row r="818" spans="1:16" ht="16">
      <c r="A818" s="40"/>
      <c r="B818" s="66" t="str">
        <f>IF(OR(H818="",H818="PK"),"Catch All",LOOKUP(E818,'#2a_#2b_DROP_TABLE'!D:D,'#2a_#2b_DROP_TABLE'!A:A))</f>
        <v>avoid</v>
      </c>
      <c r="C818" s="40" t="s">
        <v>1541</v>
      </c>
      <c r="D818" s="40" t="s">
        <v>40</v>
      </c>
      <c r="E818" s="43" t="s">
        <v>1156</v>
      </c>
      <c r="F818" s="43" t="s">
        <v>82</v>
      </c>
      <c r="G818" s="43"/>
      <c r="H818" s="42" t="str">
        <f>IF(D818="",IF(F818="","","PK"),LOOKUP(D818,DataTypes!A:A,DataTypes!B:B))</f>
        <v>TIMESTAMP</v>
      </c>
      <c r="I818" s="43" t="s">
        <v>41</v>
      </c>
      <c r="J818" s="43"/>
      <c r="K818" s="43" t="s">
        <v>83</v>
      </c>
      <c r="L818" s="43"/>
      <c r="M818" s="44" t="str">
        <f>IF(C818="NOSQL","",LOOKUP(E818,'#2a_#2b_DROP_TABLE'!D:D,'#2a_#2b_DROP_TABLE'!G:G)&amp;IF(H818="PK","PK",IF(F818="","CREATE","")))</f>
        <v>NA</v>
      </c>
      <c r="N818" s="45" t="str">
        <f t="shared" si="38"/>
        <v xml:space="preserve">       `created_timestamp` TIMESTAMP NULL DEFAULT NULL COMMENT 'When the data was created',</v>
      </c>
      <c r="O818" s="45" t="str">
        <f t="shared" si="39"/>
        <v/>
      </c>
      <c r="P818" s="45" t="str">
        <f t="shared" si="40"/>
        <v/>
      </c>
    </row>
    <row r="819" spans="1:16" ht="16">
      <c r="A819" s="40"/>
      <c r="B819" s="66" t="str">
        <f>IF(OR(H819="",H819="PK"),"Catch All",LOOKUP(E819,'#2a_#2b_DROP_TABLE'!D:D,'#2a_#2b_DROP_TABLE'!A:A))</f>
        <v>avoid</v>
      </c>
      <c r="C819" s="40" t="s">
        <v>1541</v>
      </c>
      <c r="D819" s="40" t="s">
        <v>40</v>
      </c>
      <c r="E819" s="43" t="s">
        <v>1156</v>
      </c>
      <c r="F819" s="43" t="s">
        <v>86</v>
      </c>
      <c r="G819" s="43"/>
      <c r="H819" s="42" t="str">
        <f>IF(D819="",IF(F819="","","PK"),LOOKUP(D819,DataTypes!A:A,DataTypes!B:B))</f>
        <v>TIMESTAMP</v>
      </c>
      <c r="I819" s="43" t="s">
        <v>41</v>
      </c>
      <c r="J819" s="43"/>
      <c r="K819" s="43" t="s">
        <v>87</v>
      </c>
      <c r="L819" s="43"/>
      <c r="M819" s="44" t="str">
        <f>IF(C819="NOSQL","",LOOKUP(E819,'#2a_#2b_DROP_TABLE'!D:D,'#2a_#2b_DROP_TABLE'!G:G)&amp;IF(H819="PK","PK",IF(F819="","CREATE","")))</f>
        <v>NA</v>
      </c>
      <c r="N819" s="45" t="str">
        <f t="shared" si="38"/>
        <v xml:space="preserve">       `last_updated_timestamp` TIMESTAMP NULL DEFAULT NULL COMMENT 'When the data was last updated',</v>
      </c>
      <c r="O819" s="45" t="str">
        <f t="shared" si="39"/>
        <v/>
      </c>
      <c r="P819" s="45" t="str">
        <f t="shared" si="40"/>
        <v/>
      </c>
    </row>
    <row r="820" spans="1:16" ht="16">
      <c r="A820" s="40"/>
      <c r="B820" s="66" t="str">
        <f>IF(OR(H820="",H820="PK"),"Catch All",LOOKUP(E820,'#2a_#2b_DROP_TABLE'!D:D,'#2a_#2b_DROP_TABLE'!A:A))</f>
        <v>Catch All</v>
      </c>
      <c r="C820" s="40" t="s">
        <v>1541</v>
      </c>
      <c r="D820" s="40"/>
      <c r="E820" s="46" t="s">
        <v>1156</v>
      </c>
      <c r="F820" s="46" t="s">
        <v>1157</v>
      </c>
      <c r="G820" s="46"/>
      <c r="H820" s="42" t="str">
        <f>IF(D820="",IF(F820="","","PK"),LOOKUP(D820,DataTypes!A:A,DataTypes!B:B))</f>
        <v>PK</v>
      </c>
      <c r="I820" s="43"/>
      <c r="J820" s="43"/>
      <c r="K820" s="43"/>
      <c r="L820" s="43"/>
      <c r="M820" s="44" t="str">
        <f>IF(C820="NOSQL","",LOOKUP(E820,'#2a_#2b_DROP_TABLE'!D:D,'#2a_#2b_DROP_TABLE'!G:G)&amp;IF(H820="PK","PK",IF(F820="","CREATE","")))</f>
        <v>NAPK</v>
      </c>
      <c r="N820" s="45" t="str">
        <f t="shared" si="38"/>
        <v xml:space="preserve">       PRIMARY KEY (enterprise_template_id)) CHARSET UTF8;</v>
      </c>
      <c r="O820" s="45" t="str">
        <f t="shared" si="39"/>
        <v/>
      </c>
      <c r="P820" s="45" t="str">
        <f t="shared" si="40"/>
        <v/>
      </c>
    </row>
    <row r="821" spans="1:16" ht="16">
      <c r="A821" s="40"/>
      <c r="B821" s="66" t="str">
        <f>IF(OR(H821="",H821="PK"),"Catch All",LOOKUP(E821,'#2a_#2b_DROP_TABLE'!D:D,'#2a_#2b_DROP_TABLE'!A:A))</f>
        <v>Catch All</v>
      </c>
      <c r="C821" s="40" t="s">
        <v>1541</v>
      </c>
      <c r="D821" s="40"/>
      <c r="E821" s="41" t="s">
        <v>1163</v>
      </c>
      <c r="F821" s="41"/>
      <c r="G821" s="41"/>
      <c r="H821" s="42" t="str">
        <f>IF(D821="",IF(F821="","","PK"),LOOKUP(D821,DataTypes!A:A,DataTypes!B:B))</f>
        <v/>
      </c>
      <c r="I821" s="43"/>
      <c r="J821" s="43"/>
      <c r="K821" s="43"/>
      <c r="L821" s="43"/>
      <c r="M821" s="44" t="str">
        <f>IF(C821="NOSQL","",LOOKUP(E821,'#2a_#2b_DROP_TABLE'!D:D,'#2a_#2b_DROP_TABLE'!G:G)&amp;IF(H821="PK","PK",IF(F821="","CREATE","")))</f>
        <v>NACREATE</v>
      </c>
      <c r="N821" s="45" t="str">
        <f t="shared" si="38"/>
        <v>CREATE TABLE `managed_service_providers` (</v>
      </c>
      <c r="O821" s="45" t="str">
        <f t="shared" si="39"/>
        <v/>
      </c>
      <c r="P821" s="45" t="str">
        <f t="shared" si="40"/>
        <v/>
      </c>
    </row>
    <row r="822" spans="1:16" ht="16">
      <c r="A822" s="40"/>
      <c r="B822" s="66" t="str">
        <f>IF(OR(H822="",H822="PK"),"Catch All",LOOKUP(E822,'#2a_#2b_DROP_TABLE'!D:D,'#2a_#2b_DROP_TABLE'!A:A))</f>
        <v>avoid</v>
      </c>
      <c r="C822" s="40" t="s">
        <v>1541</v>
      </c>
      <c r="D822" s="40" t="s">
        <v>12</v>
      </c>
      <c r="E822" s="41" t="s">
        <v>1163</v>
      </c>
      <c r="F822" s="41" t="s">
        <v>1164</v>
      </c>
      <c r="G822" s="41"/>
      <c r="H822" s="42" t="str">
        <f>IF(D822="",IF(F822="","","PK"),LOOKUP(D822,DataTypes!A:A,DataTypes!B:B))</f>
        <v>BIGINT UNSIGNED</v>
      </c>
      <c r="I822" s="43" t="s">
        <v>13</v>
      </c>
      <c r="J822" s="43" t="s">
        <v>14</v>
      </c>
      <c r="K822" s="43" t="s">
        <v>1158</v>
      </c>
      <c r="L822" s="43"/>
      <c r="M822" s="44" t="str">
        <f>IF(C822="NOSQL","",LOOKUP(E822,'#2a_#2b_DROP_TABLE'!D:D,'#2a_#2b_DROP_TABLE'!G:G)&amp;IF(H822="PK","PK",IF(F822="","CREATE","")))</f>
        <v>NA</v>
      </c>
      <c r="N822" s="45" t="str">
        <f t="shared" si="38"/>
        <v xml:space="preserve">       `relation_id` BIGINT UNSIGNED NOT NULL AUTO_INCREMENT COMMENT 'ID of the template for enterprise',</v>
      </c>
      <c r="O822" s="45" t="str">
        <f t="shared" si="39"/>
        <v/>
      </c>
      <c r="P822" s="45" t="str">
        <f t="shared" si="40"/>
        <v/>
      </c>
    </row>
    <row r="823" spans="1:16" ht="16">
      <c r="A823" s="40"/>
      <c r="B823" s="66" t="str">
        <f>IF(OR(H823="",H823="PK"),"Catch All",LOOKUP(E823,'#2a_#2b_DROP_TABLE'!D:D,'#2a_#2b_DROP_TABLE'!A:A))</f>
        <v>avoid</v>
      </c>
      <c r="C823" s="40" t="s">
        <v>1541</v>
      </c>
      <c r="D823" s="40" t="s">
        <v>295</v>
      </c>
      <c r="E823" s="43" t="s">
        <v>1163</v>
      </c>
      <c r="F823" s="43" t="s">
        <v>507</v>
      </c>
      <c r="G823" s="43"/>
      <c r="H823" s="42" t="str">
        <f>IF(D823="",IF(F823="","","PK"),LOOKUP(D823,DataTypes!A:A,DataTypes!B:B))</f>
        <v>VARCHAR(64)</v>
      </c>
      <c r="I823" s="43" t="s">
        <v>13</v>
      </c>
      <c r="J823" s="43"/>
      <c r="K823" s="43" t="s">
        <v>619</v>
      </c>
      <c r="L823" s="43"/>
      <c r="M823" s="44" t="str">
        <f>IF(C823="NOSQL","",LOOKUP(E823,'#2a_#2b_DROP_TABLE'!D:D,'#2a_#2b_DROP_TABLE'!G:G)&amp;IF(H823="PK","PK",IF(F823="","CREATE","")))</f>
        <v>NA</v>
      </c>
      <c r="N823" s="45" t="str">
        <f t="shared" si="38"/>
        <v xml:space="preserve">       `enterprise_id` VARCHAR(64) NOT NULL COMMENT 'ID of the enterprise',</v>
      </c>
      <c r="O823" s="45" t="str">
        <f t="shared" si="39"/>
        <v/>
      </c>
      <c r="P823" s="45" t="str">
        <f t="shared" si="40"/>
        <v/>
      </c>
    </row>
    <row r="824" spans="1:16" ht="16">
      <c r="A824" s="40"/>
      <c r="B824" s="66" t="str">
        <f>IF(OR(H824="",H824="PK"),"Catch All",LOOKUP(E824,'#2a_#2b_DROP_TABLE'!D:D,'#2a_#2b_DROP_TABLE'!A:A))</f>
        <v>avoid</v>
      </c>
      <c r="C824" s="40" t="s">
        <v>1541</v>
      </c>
      <c r="D824" s="40" t="s">
        <v>295</v>
      </c>
      <c r="E824" s="43" t="s">
        <v>1163</v>
      </c>
      <c r="F824" s="43" t="s">
        <v>761</v>
      </c>
      <c r="G824" s="43"/>
      <c r="H824" s="42" t="str">
        <f>IF(D824="",IF(F824="","","PK"),LOOKUP(D824,DataTypes!A:A,DataTypes!B:B))</f>
        <v>VARCHAR(64)</v>
      </c>
      <c r="I824" s="43" t="s">
        <v>13</v>
      </c>
      <c r="J824" s="43"/>
      <c r="K824" s="43" t="s">
        <v>1165</v>
      </c>
      <c r="L824" s="43"/>
      <c r="M824" s="44" t="str">
        <f>IF(C824="NOSQL","",LOOKUP(E824,'#2a_#2b_DROP_TABLE'!D:D,'#2a_#2b_DROP_TABLE'!G:G)&amp;IF(H824="PK","PK",IF(F824="","CREATE","")))</f>
        <v>NA</v>
      </c>
      <c r="N824" s="45" t="str">
        <f t="shared" si="38"/>
        <v xml:space="preserve">       `msp_enterprise_id` VARCHAR(64) NOT NULL COMMENT 'Enterprise ID of the managed service provider',</v>
      </c>
      <c r="O824" s="45" t="str">
        <f t="shared" si="39"/>
        <v/>
      </c>
      <c r="P824" s="45" t="str">
        <f t="shared" si="40"/>
        <v/>
      </c>
    </row>
    <row r="825" spans="1:16" ht="16">
      <c r="A825" s="40"/>
      <c r="B825" s="66" t="str">
        <f>IF(OR(H825="",H825="PK"),"Catch All",LOOKUP(E825,'#2a_#2b_DROP_TABLE'!D:D,'#2a_#2b_DROP_TABLE'!A:A))</f>
        <v>avoid</v>
      </c>
      <c r="C825" s="40" t="s">
        <v>1541</v>
      </c>
      <c r="D825" s="40" t="s">
        <v>40</v>
      </c>
      <c r="E825" s="43" t="s">
        <v>1163</v>
      </c>
      <c r="F825" s="43" t="s">
        <v>1166</v>
      </c>
      <c r="G825" s="43"/>
      <c r="H825" s="42" t="str">
        <f>IF(D825="",IF(F825="","","PK"),LOOKUP(D825,DataTypes!A:A,DataTypes!B:B))</f>
        <v>TIMESTAMP</v>
      </c>
      <c r="I825" s="43" t="s">
        <v>41</v>
      </c>
      <c r="J825" s="43"/>
      <c r="K825" s="43" t="s">
        <v>1167</v>
      </c>
      <c r="L825" s="43" t="s">
        <v>1168</v>
      </c>
      <c r="M825" s="44" t="str">
        <f>IF(C825="NOSQL","",LOOKUP(E825,'#2a_#2b_DROP_TABLE'!D:D,'#2a_#2b_DROP_TABLE'!G:G)&amp;IF(H825="PK","PK",IF(F825="","CREATE","")))</f>
        <v>NA</v>
      </c>
      <c r="N825" s="45" t="str">
        <f t="shared" si="38"/>
        <v xml:space="preserve">       `enterprise_consented _on` TIMESTAMP NULL DEFAULT NULL COMMENT 'When did the enterprise consent to this addition [If enterprise created, this will be current time stamp]',</v>
      </c>
      <c r="O825" s="45" t="str">
        <f t="shared" si="39"/>
        <v/>
      </c>
      <c r="P825" s="45" t="str">
        <f t="shared" si="40"/>
        <v/>
      </c>
    </row>
    <row r="826" spans="1:16" ht="16">
      <c r="A826" s="40"/>
      <c r="B826" s="66" t="str">
        <f>IF(OR(H826="",H826="PK"),"Catch All",LOOKUP(E826,'#2a_#2b_DROP_TABLE'!D:D,'#2a_#2b_DROP_TABLE'!A:A))</f>
        <v>avoid</v>
      </c>
      <c r="C826" s="40" t="s">
        <v>1541</v>
      </c>
      <c r="D826" s="40" t="s">
        <v>40</v>
      </c>
      <c r="E826" s="43" t="s">
        <v>1163</v>
      </c>
      <c r="F826" s="43" t="s">
        <v>1169</v>
      </c>
      <c r="G826" s="43"/>
      <c r="H826" s="42" t="str">
        <f>IF(D826="",IF(F826="","","PK"),LOOKUP(D826,DataTypes!A:A,DataTypes!B:B))</f>
        <v>TIMESTAMP</v>
      </c>
      <c r="I826" s="43" t="s">
        <v>41</v>
      </c>
      <c r="J826" s="43"/>
      <c r="K826" s="43" t="s">
        <v>1170</v>
      </c>
      <c r="L826" s="43" t="s">
        <v>1171</v>
      </c>
      <c r="M826" s="44" t="str">
        <f>IF(C826="NOSQL","",LOOKUP(E826,'#2a_#2b_DROP_TABLE'!D:D,'#2a_#2b_DROP_TABLE'!G:G)&amp;IF(H826="PK","PK",IF(F826="","CREATE","")))</f>
        <v>NA</v>
      </c>
      <c r="N826" s="45" t="str">
        <f t="shared" si="38"/>
        <v xml:space="preserve">       `msp_consented _on` TIMESTAMP NULL DEFAULT NULL COMMENT 'When did the MSP consent to this addition [If MSP created, this will be current time stamp]',</v>
      </c>
      <c r="O826" s="45" t="str">
        <f t="shared" si="39"/>
        <v/>
      </c>
      <c r="P826" s="45" t="str">
        <f t="shared" si="40"/>
        <v/>
      </c>
    </row>
    <row r="827" spans="1:16" ht="16">
      <c r="A827" s="40"/>
      <c r="B827" s="66" t="str">
        <f>IF(OR(H827="",H827="PK"),"Catch All",LOOKUP(E827,'#2a_#2b_DROP_TABLE'!D:D,'#2a_#2b_DROP_TABLE'!A:A))</f>
        <v>avoid</v>
      </c>
      <c r="C827" s="40" t="s">
        <v>1541</v>
      </c>
      <c r="D827" s="40" t="s">
        <v>31</v>
      </c>
      <c r="E827" s="43" t="s">
        <v>1163</v>
      </c>
      <c r="F827" s="43" t="s">
        <v>93</v>
      </c>
      <c r="G827" s="43"/>
      <c r="H827" s="42" t="str">
        <f>IF(D827="",IF(F827="","","PK"),LOOKUP(D827,DataTypes!A:A,DataTypes!B:B))</f>
        <v>VARCHAR(1)</v>
      </c>
      <c r="I827" s="43" t="s">
        <v>1142</v>
      </c>
      <c r="J827" s="43"/>
      <c r="K827" s="43" t="s">
        <v>1172</v>
      </c>
      <c r="L827" s="43" t="s">
        <v>1173</v>
      </c>
      <c r="M827" s="44" t="str">
        <f>IF(C827="NOSQL","",LOOKUP(E827,'#2a_#2b_DROP_TABLE'!D:D,'#2a_#2b_DROP_TABLE'!G:G)&amp;IF(H827="PK","PK",IF(F827="","CREATE","")))</f>
        <v>NA</v>
      </c>
      <c r="N827" s="45" t="str">
        <f t="shared" si="38"/>
        <v xml:space="preserve">       `status` VARCHAR(1) NOT NULL  COMMENT 'Status of the MSP addition [U-Unconfirmed, C-Confirmed]',</v>
      </c>
      <c r="O827" s="45" t="str">
        <f t="shared" si="39"/>
        <v/>
      </c>
      <c r="P827" s="45" t="str">
        <f t="shared" si="40"/>
        <v/>
      </c>
    </row>
    <row r="828" spans="1:16" ht="16">
      <c r="A828" s="40"/>
      <c r="B828" s="66" t="str">
        <f>IF(OR(H828="",H828="PK"),"Catch All",LOOKUP(E828,'#2a_#2b_DROP_TABLE'!D:D,'#2a_#2b_DROP_TABLE'!A:A))</f>
        <v>avoid</v>
      </c>
      <c r="C828" s="40" t="s">
        <v>1541</v>
      </c>
      <c r="D828" s="40" t="s">
        <v>295</v>
      </c>
      <c r="E828" s="43" t="s">
        <v>1163</v>
      </c>
      <c r="F828" s="43" t="s">
        <v>80</v>
      </c>
      <c r="G828" s="43"/>
      <c r="H828" s="42" t="str">
        <f>IF(D828="",IF(F828="","","PK"),LOOKUP(D828,DataTypes!A:A,DataTypes!B:B))</f>
        <v>VARCHAR(64)</v>
      </c>
      <c r="I828" s="43" t="s">
        <v>17</v>
      </c>
      <c r="J828" s="43"/>
      <c r="K828" s="43" t="s">
        <v>81</v>
      </c>
      <c r="L828" s="43"/>
      <c r="M828" s="44" t="str">
        <f>IF(C828="NOSQL","",LOOKUP(E828,'#2a_#2b_DROP_TABLE'!D:D,'#2a_#2b_DROP_TABLE'!G:G)&amp;IF(H828="PK","PK",IF(F828="","CREATE","")))</f>
        <v>NA</v>
      </c>
      <c r="N828" s="45" t="str">
        <f t="shared" si="38"/>
        <v xml:space="preserve">       `created_by` VARCHAR(64) DEFAULT NULL COMMENT 'Data created by',</v>
      </c>
      <c r="O828" s="45" t="str">
        <f t="shared" si="39"/>
        <v/>
      </c>
      <c r="P828" s="45" t="str">
        <f t="shared" si="40"/>
        <v/>
      </c>
    </row>
    <row r="829" spans="1:16" ht="16">
      <c r="A829" s="40"/>
      <c r="B829" s="66" t="str">
        <f>IF(OR(H829="",H829="PK"),"Catch All",LOOKUP(E829,'#2a_#2b_DROP_TABLE'!D:D,'#2a_#2b_DROP_TABLE'!A:A))</f>
        <v>avoid</v>
      </c>
      <c r="C829" s="40" t="s">
        <v>1541</v>
      </c>
      <c r="D829" s="40" t="s">
        <v>40</v>
      </c>
      <c r="E829" s="43" t="s">
        <v>1163</v>
      </c>
      <c r="F829" s="43" t="s">
        <v>82</v>
      </c>
      <c r="G829" s="43"/>
      <c r="H829" s="42" t="str">
        <f>IF(D829="",IF(F829="","","PK"),LOOKUP(D829,DataTypes!A:A,DataTypes!B:B))</f>
        <v>TIMESTAMP</v>
      </c>
      <c r="I829" s="43" t="s">
        <v>41</v>
      </c>
      <c r="J829" s="43"/>
      <c r="K829" s="43" t="s">
        <v>83</v>
      </c>
      <c r="L829" s="43"/>
      <c r="M829" s="44" t="str">
        <f>IF(C829="NOSQL","",LOOKUP(E829,'#2a_#2b_DROP_TABLE'!D:D,'#2a_#2b_DROP_TABLE'!G:G)&amp;IF(H829="PK","PK",IF(F829="","CREATE","")))</f>
        <v>NA</v>
      </c>
      <c r="N829" s="45" t="str">
        <f t="shared" si="38"/>
        <v xml:space="preserve">       `created_timestamp` TIMESTAMP NULL DEFAULT NULL COMMENT 'When the data was created',</v>
      </c>
      <c r="O829" s="45" t="str">
        <f t="shared" si="39"/>
        <v/>
      </c>
      <c r="P829" s="45" t="str">
        <f t="shared" si="40"/>
        <v/>
      </c>
    </row>
    <row r="830" spans="1:16" ht="16">
      <c r="A830" s="40"/>
      <c r="B830" s="66" t="str">
        <f>IF(OR(H830="",H830="PK"),"Catch All",LOOKUP(E830,'#2a_#2b_DROP_TABLE'!D:D,'#2a_#2b_DROP_TABLE'!A:A))</f>
        <v>avoid</v>
      </c>
      <c r="C830" s="40" t="s">
        <v>1541</v>
      </c>
      <c r="D830" s="40" t="s">
        <v>295</v>
      </c>
      <c r="E830" s="43" t="s">
        <v>1163</v>
      </c>
      <c r="F830" s="43" t="s">
        <v>84</v>
      </c>
      <c r="G830" s="43"/>
      <c r="H830" s="42" t="str">
        <f>IF(D830="",IF(F830="","","PK"),LOOKUP(D830,DataTypes!A:A,DataTypes!B:B))</f>
        <v>VARCHAR(64)</v>
      </c>
      <c r="I830" s="43" t="s">
        <v>17</v>
      </c>
      <c r="J830" s="43"/>
      <c r="K830" s="43" t="s">
        <v>85</v>
      </c>
      <c r="L830" s="43"/>
      <c r="M830" s="44" t="str">
        <f>IF(C830="NOSQL","",LOOKUP(E830,'#2a_#2b_DROP_TABLE'!D:D,'#2a_#2b_DROP_TABLE'!G:G)&amp;IF(H830="PK","PK",IF(F830="","CREATE","")))</f>
        <v>NA</v>
      </c>
      <c r="N830" s="45" t="str">
        <f t="shared" si="38"/>
        <v xml:space="preserve">       `last_updated_by` VARCHAR(64) DEFAULT NULL COMMENT 'Data last updated by',</v>
      </c>
      <c r="O830" s="45" t="str">
        <f t="shared" si="39"/>
        <v/>
      </c>
      <c r="P830" s="45" t="str">
        <f t="shared" si="40"/>
        <v/>
      </c>
    </row>
    <row r="831" spans="1:16" ht="16">
      <c r="A831" s="40"/>
      <c r="B831" s="66" t="str">
        <f>IF(OR(H831="",H831="PK"),"Catch All",LOOKUP(E831,'#2a_#2b_DROP_TABLE'!D:D,'#2a_#2b_DROP_TABLE'!A:A))</f>
        <v>avoid</v>
      </c>
      <c r="C831" s="40" t="s">
        <v>1541</v>
      </c>
      <c r="D831" s="40" t="s">
        <v>40</v>
      </c>
      <c r="E831" s="43" t="s">
        <v>1163</v>
      </c>
      <c r="F831" s="43" t="s">
        <v>86</v>
      </c>
      <c r="G831" s="43"/>
      <c r="H831" s="42" t="str">
        <f>IF(D831="",IF(F831="","","PK"),LOOKUP(D831,DataTypes!A:A,DataTypes!B:B))</f>
        <v>TIMESTAMP</v>
      </c>
      <c r="I831" s="43" t="s">
        <v>41</v>
      </c>
      <c r="J831" s="43"/>
      <c r="K831" s="43" t="s">
        <v>87</v>
      </c>
      <c r="L831" s="43"/>
      <c r="M831" s="44" t="str">
        <f>IF(C831="NOSQL","",LOOKUP(E831,'#2a_#2b_DROP_TABLE'!D:D,'#2a_#2b_DROP_TABLE'!G:G)&amp;IF(H831="PK","PK",IF(F831="","CREATE","")))</f>
        <v>NA</v>
      </c>
      <c r="N831" s="45" t="str">
        <f t="shared" si="38"/>
        <v xml:space="preserve">       `last_updated_timestamp` TIMESTAMP NULL DEFAULT NULL COMMENT 'When the data was last updated',</v>
      </c>
      <c r="O831" s="45" t="str">
        <f t="shared" si="39"/>
        <v/>
      </c>
      <c r="P831" s="45" t="str">
        <f t="shared" si="40"/>
        <v/>
      </c>
    </row>
    <row r="832" spans="1:16" ht="16">
      <c r="A832" s="40"/>
      <c r="B832" s="66" t="str">
        <f>IF(OR(H832="",H832="PK"),"Catch All",LOOKUP(E832,'#2a_#2b_DROP_TABLE'!D:D,'#2a_#2b_DROP_TABLE'!A:A))</f>
        <v>Catch All</v>
      </c>
      <c r="C832" s="40" t="s">
        <v>1541</v>
      </c>
      <c r="D832" s="40"/>
      <c r="E832" s="46" t="s">
        <v>1163</v>
      </c>
      <c r="F832" s="46" t="s">
        <v>1164</v>
      </c>
      <c r="G832" s="46"/>
      <c r="H832" s="42" t="str">
        <f>IF(D832="",IF(F832="","","PK"),LOOKUP(D832,DataTypes!A:A,DataTypes!B:B))</f>
        <v>PK</v>
      </c>
      <c r="I832" s="43"/>
      <c r="J832" s="43"/>
      <c r="K832" s="43"/>
      <c r="L832" s="43"/>
      <c r="M832" s="44" t="str">
        <f>IF(C832="NOSQL","",LOOKUP(E832,'#2a_#2b_DROP_TABLE'!D:D,'#2a_#2b_DROP_TABLE'!G:G)&amp;IF(H832="PK","PK",IF(F832="","CREATE","")))</f>
        <v>NAPK</v>
      </c>
      <c r="N832" s="45" t="str">
        <f t="shared" si="38"/>
        <v xml:space="preserve">       PRIMARY KEY (relation_id)) CHARSET UTF8;</v>
      </c>
      <c r="O832" s="45" t="str">
        <f t="shared" si="39"/>
        <v/>
      </c>
      <c r="P832" s="45" t="str">
        <f t="shared" si="40"/>
        <v/>
      </c>
    </row>
    <row r="833" spans="1:16" ht="16">
      <c r="A833" s="40"/>
      <c r="B833" s="66" t="str">
        <f>IF(OR(H833="",H833="PK"),"Catch All",LOOKUP(E833,'#2a_#2b_DROP_TABLE'!D:D,'#2a_#2b_DROP_TABLE'!A:A))</f>
        <v>Catch All</v>
      </c>
      <c r="C833" s="40" t="s">
        <v>1541</v>
      </c>
      <c r="D833" s="40"/>
      <c r="E833" s="41" t="s">
        <v>1174</v>
      </c>
      <c r="F833" s="41"/>
      <c r="G833" s="41"/>
      <c r="H833" s="42" t="str">
        <f>IF(D833="",IF(F833="","","PK"),LOOKUP(D833,DataTypes!A:A,DataTypes!B:B))</f>
        <v/>
      </c>
      <c r="I833" s="43"/>
      <c r="J833" s="43"/>
      <c r="K833" s="43"/>
      <c r="L833" s="43"/>
      <c r="M833" s="44" t="str">
        <f>IF(C833="NOSQL","",LOOKUP(E833,'#2a_#2b_DROP_TABLE'!D:D,'#2a_#2b_DROP_TABLE'!G:G)&amp;IF(H833="PK","PK",IF(F833="","CREATE","")))</f>
        <v>AuditedCREATE</v>
      </c>
      <c r="N833" s="45" t="str">
        <f t="shared" si="38"/>
        <v>CREATE TABLE `candidate_interviews` (</v>
      </c>
      <c r="O833" s="45" t="str">
        <f t="shared" si="39"/>
        <v>CREATE TABLE `candidate_interviews_aud` (</v>
      </c>
      <c r="P833" s="45" t="str">
        <f t="shared" si="40"/>
        <v/>
      </c>
    </row>
    <row r="834" spans="1:16" ht="16">
      <c r="A834" s="40"/>
      <c r="B834" s="66" t="str">
        <f>IF(OR(H834="",H834="PK"),"Catch All",LOOKUP(E834,'#2a_#2b_DROP_TABLE'!D:D,'#2a_#2b_DROP_TABLE'!A:A))</f>
        <v>avoid</v>
      </c>
      <c r="C834" s="40" t="s">
        <v>1541</v>
      </c>
      <c r="D834" s="40" t="s">
        <v>12</v>
      </c>
      <c r="E834" s="41" t="s">
        <v>1174</v>
      </c>
      <c r="F834" s="41" t="s">
        <v>1175</v>
      </c>
      <c r="G834" s="41"/>
      <c r="H834" s="42" t="str">
        <f>IF(D834="",IF(F834="","","PK"),LOOKUP(D834,DataTypes!A:A,DataTypes!B:B))</f>
        <v>BIGINT UNSIGNED</v>
      </c>
      <c r="I834" s="43" t="s">
        <v>13</v>
      </c>
      <c r="J834" s="43" t="s">
        <v>14</v>
      </c>
      <c r="K834" s="43" t="s">
        <v>1176</v>
      </c>
      <c r="L834" s="43"/>
      <c r="M834" s="44" t="str">
        <f>IF(C834="NOSQL","",LOOKUP(E834,'#2a_#2b_DROP_TABLE'!D:D,'#2a_#2b_DROP_TABLE'!G:G)&amp;IF(H834="PK","PK",IF(F834="","CREATE","")))</f>
        <v>Audited</v>
      </c>
      <c r="N834" s="45" t="str">
        <f t="shared" si="38"/>
        <v xml:space="preserve">       `interview_id` BIGINT UNSIGNED NOT NULL AUTO_INCREMENT COMMENT 'ID of the interview record',</v>
      </c>
      <c r="O834" s="45" t="str">
        <f t="shared" si="39"/>
        <v xml:space="preserve">       `interview_id` BIGINT UNSIGNED NOT NULL COMMENT 'ID of the interview record',</v>
      </c>
      <c r="P834" s="45" t="str">
        <f t="shared" si="40"/>
        <v>ALTER TABLE candidate_interviews_aud MODIFY COLUMN interview_id BIGINT UNSIGNED;</v>
      </c>
    </row>
    <row r="835" spans="1:16" ht="16">
      <c r="A835" s="40"/>
      <c r="B835" s="66" t="str">
        <f>IF(OR(H835="",H835="PK"),"Catch All",LOOKUP(E835,'#2a_#2b_DROP_TABLE'!D:D,'#2a_#2b_DROP_TABLE'!A:A))</f>
        <v>avoid</v>
      </c>
      <c r="C835" s="40" t="s">
        <v>1541</v>
      </c>
      <c r="D835" s="40" t="s">
        <v>295</v>
      </c>
      <c r="E835" s="43" t="s">
        <v>1174</v>
      </c>
      <c r="F835" s="43" t="s">
        <v>394</v>
      </c>
      <c r="G835" s="43"/>
      <c r="H835" s="42" t="str">
        <f>IF(D835="",IF(F835="","","PK"),LOOKUP(D835,DataTypes!A:A,DataTypes!B:B))</f>
        <v>VARCHAR(64)</v>
      </c>
      <c r="I835" s="43" t="s">
        <v>13</v>
      </c>
      <c r="J835" s="43"/>
      <c r="K835" s="43" t="s">
        <v>1044</v>
      </c>
      <c r="L835" s="43"/>
      <c r="M835" s="44" t="str">
        <f>IF(C835="NOSQL","",LOOKUP(E835,'#2a_#2b_DROP_TABLE'!D:D,'#2a_#2b_DROP_TABLE'!G:G)&amp;IF(H835="PK","PK",IF(F835="","CREATE","")))</f>
        <v>Audited</v>
      </c>
      <c r="N835" s="45" t="str">
        <f t="shared" ref="N835:N898" si="41">IF(C835="NOSQL","",IF(H835="PK","       PRIMARY KEY ("&amp;F835&amp;"))"&amp;IF(G835="Yes"," ROW_FORMAT=DYNAMIC","")&amp;" CHARSET UTF8;",IF(F835="","CREATE TABLE "&amp;"`"&amp;E835&amp;"` (","       `"&amp;F835&amp;"` "&amp;H835&amp;" "&amp;I835&amp;IF(J835="",""," "&amp;J835)&amp;" COMMENT '"&amp;K835&amp;IF(L835="",""," ["&amp;L835&amp;"]")&amp;"'"&amp;IF(E836=E835,",",");"))))</f>
        <v xml:space="preserve">       `candidate_id` VARCHAR(64) NOT NULL COMMENT 'ID of the candidate',</v>
      </c>
      <c r="O835" s="45" t="str">
        <f t="shared" ref="O835:O898" si="42">IF(OR(C835="NOSQL",M835="",M835="NA",M835="NACREATE",M835="NAPK"),"",IF(MID(M835,1,3)="Not","",IF(H835="PK",IF(M835="AuditedPK","       `rev` INT(11) NOT NULL, revtype TINYINT(4) DEFAULT NULL, ","       ")&amp;"PRIMARY KEY ("&amp;F835&amp;IF(M835="AuditedPK",", rev","")&amp;"))"&amp;IF(G835="Yes"," ROW_FORMAT=DYNAMIC","")&amp;" CHARSET UTF8;",IF(F835="","CREATE TABLE "&amp;"`"&amp;E835&amp;IF(M835="AuditedCREATE","_aud","")&amp;"` (","       `"&amp;F835&amp;"` "&amp;H835&amp;" "&amp;I835&amp;" COMMENT '"&amp;K835&amp;IF(L835="",""," ["&amp;L835&amp;"]")&amp;"'"&amp;IF(E836=E835,",",");")))))</f>
        <v xml:space="preserve">       `candidate_id` VARCHAR(64) NOT NULL COMMENT 'ID of the candidate',</v>
      </c>
      <c r="P835" s="45" t="str">
        <f t="shared" ref="P835:P898" si="43">IF(C835="NOSQL","",IF(M835="Audited","ALTER TABLE "&amp;E835&amp;"_aud MODIFY COLUMN "&amp;F835&amp;" "&amp;H835&amp;";",""))</f>
        <v>ALTER TABLE candidate_interviews_aud MODIFY COLUMN candidate_id VARCHAR(64);</v>
      </c>
    </row>
    <row r="836" spans="1:16" ht="16">
      <c r="A836" s="40"/>
      <c r="B836" s="66" t="str">
        <f>IF(OR(H836="",H836="PK"),"Catch All",LOOKUP(E836,'#2a_#2b_DROP_TABLE'!D:D,'#2a_#2b_DROP_TABLE'!A:A))</f>
        <v>avoid</v>
      </c>
      <c r="C836" s="40" t="s">
        <v>1541</v>
      </c>
      <c r="D836" s="40" t="s">
        <v>295</v>
      </c>
      <c r="E836" s="43" t="s">
        <v>1174</v>
      </c>
      <c r="F836" s="43" t="s">
        <v>236</v>
      </c>
      <c r="G836" s="43"/>
      <c r="H836" s="42" t="str">
        <f>IF(D836="",IF(F836="","","PK"),LOOKUP(D836,DataTypes!A:A,DataTypes!B:B))</f>
        <v>VARCHAR(64)</v>
      </c>
      <c r="I836" s="43" t="s">
        <v>13</v>
      </c>
      <c r="J836" s="43"/>
      <c r="K836" s="43" t="s">
        <v>495</v>
      </c>
      <c r="L836" s="43"/>
      <c r="M836" s="44" t="str">
        <f>IF(C836="NOSQL","",LOOKUP(E836,'#2a_#2b_DROP_TABLE'!D:D,'#2a_#2b_DROP_TABLE'!G:G)&amp;IF(H836="PK","PK",IF(F836="","CREATE","")))</f>
        <v>Audited</v>
      </c>
      <c r="N836" s="45" t="str">
        <f t="shared" si="41"/>
        <v xml:space="preserve">       `job_id` VARCHAR(64) NOT NULL COMMENT 'ID of the job',</v>
      </c>
      <c r="O836" s="45" t="str">
        <f t="shared" si="42"/>
        <v xml:space="preserve">       `job_id` VARCHAR(64) NOT NULL COMMENT 'ID of the job',</v>
      </c>
      <c r="P836" s="45" t="str">
        <f t="shared" si="43"/>
        <v>ALTER TABLE candidate_interviews_aud MODIFY COLUMN job_id VARCHAR(64);</v>
      </c>
    </row>
    <row r="837" spans="1:16" ht="16">
      <c r="A837" s="40"/>
      <c r="B837" s="66" t="str">
        <f>IF(OR(H837="",H837="PK"),"Catch All",LOOKUP(E837,'#2a_#2b_DROP_TABLE'!D:D,'#2a_#2b_DROP_TABLE'!A:A))</f>
        <v>avoid</v>
      </c>
      <c r="C837" s="40" t="s">
        <v>1541</v>
      </c>
      <c r="D837" s="40" t="s">
        <v>19</v>
      </c>
      <c r="E837" s="43" t="s">
        <v>1174</v>
      </c>
      <c r="F837" s="43" t="s">
        <v>167</v>
      </c>
      <c r="G837" s="43"/>
      <c r="H837" s="42" t="str">
        <f>IF(D837="",IF(F837="","","PK"),LOOKUP(D837,DataTypes!A:A,DataTypes!B:B))</f>
        <v>VARCHAR(128)</v>
      </c>
      <c r="I837" s="43" t="s">
        <v>41</v>
      </c>
      <c r="J837" s="43"/>
      <c r="K837" s="43" t="s">
        <v>1177</v>
      </c>
      <c r="L837" s="43"/>
      <c r="M837" s="44" t="str">
        <f>IF(C837="NOSQL","",LOOKUP(E837,'#2a_#2b_DROP_TABLE'!D:D,'#2a_#2b_DROP_TABLE'!G:G)&amp;IF(H837="PK","PK",IF(F837="","CREATE","")))</f>
        <v>Audited</v>
      </c>
      <c r="N837" s="45" t="str">
        <f t="shared" si="41"/>
        <v xml:space="preserve">       `subject` VARCHAR(128) NULL DEFAULT NULL COMMENT 'Subject to be put in interview mail',</v>
      </c>
      <c r="O837" s="45" t="str">
        <f t="shared" si="42"/>
        <v xml:space="preserve">       `subject` VARCHAR(128) NULL DEFAULT NULL COMMENT 'Subject to be put in interview mail',</v>
      </c>
      <c r="P837" s="45" t="str">
        <f t="shared" si="43"/>
        <v>ALTER TABLE candidate_interviews_aud MODIFY COLUMN subject VARCHAR(128);</v>
      </c>
    </row>
    <row r="838" spans="1:16" ht="16">
      <c r="A838" s="40"/>
      <c r="B838" s="66" t="str">
        <f>IF(OR(H838="",H838="PK"),"Catch All",LOOKUP(E838,'#2a_#2b_DROP_TABLE'!D:D,'#2a_#2b_DROP_TABLE'!A:A))</f>
        <v>avoid</v>
      </c>
      <c r="C838" s="40" t="s">
        <v>1541</v>
      </c>
      <c r="D838" s="40" t="s">
        <v>49</v>
      </c>
      <c r="E838" s="43" t="s">
        <v>1174</v>
      </c>
      <c r="F838" s="43" t="s">
        <v>231</v>
      </c>
      <c r="G838" s="43"/>
      <c r="H838" s="42" t="str">
        <f>IF(D838="",IF(F838="","","PK"),LOOKUP(D838,DataTypes!A:A,DataTypes!B:B))</f>
        <v>TEXT</v>
      </c>
      <c r="I838" s="43" t="s">
        <v>41</v>
      </c>
      <c r="J838" s="43"/>
      <c r="K838" s="43" t="s">
        <v>1178</v>
      </c>
      <c r="L838" s="43"/>
      <c r="M838" s="44" t="str">
        <f>IF(C838="NOSQL","",LOOKUP(E838,'#2a_#2b_DROP_TABLE'!D:D,'#2a_#2b_DROP_TABLE'!G:G)&amp;IF(H838="PK","PK",IF(F838="","CREATE","")))</f>
        <v>Audited</v>
      </c>
      <c r="N838" s="45" t="str">
        <f t="shared" si="41"/>
        <v xml:space="preserve">       `message_body` TEXT NULL DEFAULT NULL COMMENT 'Message body of the interview',</v>
      </c>
      <c r="O838" s="45" t="str">
        <f t="shared" si="42"/>
        <v xml:space="preserve">       `message_body` TEXT NULL DEFAULT NULL COMMENT 'Message body of the interview',</v>
      </c>
      <c r="P838" s="45" t="str">
        <f t="shared" si="43"/>
        <v>ALTER TABLE candidate_interviews_aud MODIFY COLUMN message_body TEXT;</v>
      </c>
    </row>
    <row r="839" spans="1:16" ht="16">
      <c r="A839" s="40"/>
      <c r="B839" s="66" t="str">
        <f>IF(OR(H839="",H839="PK"),"Catch All",LOOKUP(E839,'#2a_#2b_DROP_TABLE'!D:D,'#2a_#2b_DROP_TABLE'!A:A))</f>
        <v>avoid</v>
      </c>
      <c r="C839" s="40" t="s">
        <v>1541</v>
      </c>
      <c r="D839" s="40" t="s">
        <v>49</v>
      </c>
      <c r="E839" s="43" t="s">
        <v>1174</v>
      </c>
      <c r="F839" s="43" t="s">
        <v>1179</v>
      </c>
      <c r="G839" s="43"/>
      <c r="H839" s="42" t="str">
        <f>IF(D839="",IF(F839="","","PK"),LOOKUP(D839,DataTypes!A:A,DataTypes!B:B))</f>
        <v>TEXT</v>
      </c>
      <c r="I839" s="43" t="s">
        <v>1142</v>
      </c>
      <c r="J839" s="43"/>
      <c r="K839" s="43" t="s">
        <v>1180</v>
      </c>
      <c r="L839" s="43" t="s">
        <v>1181</v>
      </c>
      <c r="M839" s="44" t="str">
        <f>IF(C839="NOSQL","",LOOKUP(E839,'#2a_#2b_DROP_TABLE'!D:D,'#2a_#2b_DROP_TABLE'!G:G)&amp;IF(H839="PK","PK",IF(F839="","CREATE","")))</f>
        <v>Audited</v>
      </c>
      <c r="N839" s="45" t="str">
        <f t="shared" si="41"/>
        <v xml:space="preserve">       `interview_slots` TEXT NOT NULL  COMMENT 'JSON of all possible slots for interview [timeslot, location, mode_of_interview, candidate_response_status]',</v>
      </c>
      <c r="O839" s="45" t="str">
        <f t="shared" si="42"/>
        <v xml:space="preserve">       `interview_slots` TEXT NOT NULL  COMMENT 'JSON of all possible slots for interview [timeslot, location, mode_of_interview, candidate_response_status]',</v>
      </c>
      <c r="P839" s="45" t="str">
        <f t="shared" si="43"/>
        <v>ALTER TABLE candidate_interviews_aud MODIFY COLUMN interview_slots TEXT;</v>
      </c>
    </row>
    <row r="840" spans="1:16" ht="16">
      <c r="A840" s="40"/>
      <c r="B840" s="66" t="str">
        <f>IF(OR(H840="",H840="PK"),"Catch All",LOOKUP(E840,'#2a_#2b_DROP_TABLE'!D:D,'#2a_#2b_DROP_TABLE'!A:A))</f>
        <v>avoid</v>
      </c>
      <c r="C840" s="40" t="s">
        <v>1541</v>
      </c>
      <c r="D840" s="40" t="s">
        <v>295</v>
      </c>
      <c r="E840" s="43" t="s">
        <v>1174</v>
      </c>
      <c r="F840" s="43" t="s">
        <v>80</v>
      </c>
      <c r="G840" s="43"/>
      <c r="H840" s="42" t="str">
        <f>IF(D840="",IF(F840="","","PK"),LOOKUP(D840,DataTypes!A:A,DataTypes!B:B))</f>
        <v>VARCHAR(64)</v>
      </c>
      <c r="I840" s="43" t="s">
        <v>17</v>
      </c>
      <c r="J840" s="43"/>
      <c r="K840" s="43" t="s">
        <v>81</v>
      </c>
      <c r="L840" s="43"/>
      <c r="M840" s="44" t="str">
        <f>IF(C840="NOSQL","",LOOKUP(E840,'#2a_#2b_DROP_TABLE'!D:D,'#2a_#2b_DROP_TABLE'!G:G)&amp;IF(H840="PK","PK",IF(F840="","CREATE","")))</f>
        <v>Audited</v>
      </c>
      <c r="N840" s="45" t="str">
        <f t="shared" si="41"/>
        <v xml:space="preserve">       `created_by` VARCHAR(64) DEFAULT NULL COMMENT 'Data created by',</v>
      </c>
      <c r="O840" s="45" t="str">
        <f t="shared" si="42"/>
        <v xml:space="preserve">       `created_by` VARCHAR(64) DEFAULT NULL COMMENT 'Data created by',</v>
      </c>
      <c r="P840" s="45" t="str">
        <f t="shared" si="43"/>
        <v>ALTER TABLE candidate_interviews_aud MODIFY COLUMN created_by VARCHAR(64);</v>
      </c>
    </row>
    <row r="841" spans="1:16" ht="16">
      <c r="A841" s="40"/>
      <c r="B841" s="66" t="str">
        <f>IF(OR(H841="",H841="PK"),"Catch All",LOOKUP(E841,'#2a_#2b_DROP_TABLE'!D:D,'#2a_#2b_DROP_TABLE'!A:A))</f>
        <v>avoid</v>
      </c>
      <c r="C841" s="40" t="s">
        <v>1541</v>
      </c>
      <c r="D841" s="40" t="s">
        <v>40</v>
      </c>
      <c r="E841" s="43" t="s">
        <v>1174</v>
      </c>
      <c r="F841" s="43" t="s">
        <v>82</v>
      </c>
      <c r="G841" s="43"/>
      <c r="H841" s="42" t="str">
        <f>IF(D841="",IF(F841="","","PK"),LOOKUP(D841,DataTypes!A:A,DataTypes!B:B))</f>
        <v>TIMESTAMP</v>
      </c>
      <c r="I841" s="43" t="s">
        <v>41</v>
      </c>
      <c r="J841" s="43"/>
      <c r="K841" s="43" t="s">
        <v>83</v>
      </c>
      <c r="L841" s="43"/>
      <c r="M841" s="44" t="str">
        <f>IF(C841="NOSQL","",LOOKUP(E841,'#2a_#2b_DROP_TABLE'!D:D,'#2a_#2b_DROP_TABLE'!G:G)&amp;IF(H841="PK","PK",IF(F841="","CREATE","")))</f>
        <v>Audited</v>
      </c>
      <c r="N841" s="45" t="str">
        <f t="shared" si="41"/>
        <v xml:space="preserve">       `created_timestamp` TIMESTAMP NULL DEFAULT NULL COMMENT 'When the data was created',</v>
      </c>
      <c r="O841" s="45" t="str">
        <f t="shared" si="42"/>
        <v xml:space="preserve">       `created_timestamp` TIMESTAMP NULL DEFAULT NULL COMMENT 'When the data was created',</v>
      </c>
      <c r="P841" s="45" t="str">
        <f t="shared" si="43"/>
        <v>ALTER TABLE candidate_interviews_aud MODIFY COLUMN created_timestamp TIMESTAMP;</v>
      </c>
    </row>
    <row r="842" spans="1:16" ht="16">
      <c r="A842" s="40"/>
      <c r="B842" s="66" t="str">
        <f>IF(OR(H842="",H842="PK"),"Catch All",LOOKUP(E842,'#2a_#2b_DROP_TABLE'!D:D,'#2a_#2b_DROP_TABLE'!A:A))</f>
        <v>avoid</v>
      </c>
      <c r="C842" s="40" t="s">
        <v>1541</v>
      </c>
      <c r="D842" s="40" t="s">
        <v>295</v>
      </c>
      <c r="E842" s="43" t="s">
        <v>1174</v>
      </c>
      <c r="F842" s="43" t="s">
        <v>84</v>
      </c>
      <c r="G842" s="43"/>
      <c r="H842" s="42" t="str">
        <f>IF(D842="",IF(F842="","","PK"),LOOKUP(D842,DataTypes!A:A,DataTypes!B:B))</f>
        <v>VARCHAR(64)</v>
      </c>
      <c r="I842" s="43" t="s">
        <v>17</v>
      </c>
      <c r="J842" s="43"/>
      <c r="K842" s="43" t="s">
        <v>85</v>
      </c>
      <c r="L842" s="43"/>
      <c r="M842" s="44" t="str">
        <f>IF(C842="NOSQL","",LOOKUP(E842,'#2a_#2b_DROP_TABLE'!D:D,'#2a_#2b_DROP_TABLE'!G:G)&amp;IF(H842="PK","PK",IF(F842="","CREATE","")))</f>
        <v>Audited</v>
      </c>
      <c r="N842" s="45" t="str">
        <f t="shared" si="41"/>
        <v xml:space="preserve">       `last_updated_by` VARCHAR(64) DEFAULT NULL COMMENT 'Data last updated by',</v>
      </c>
      <c r="O842" s="45" t="str">
        <f t="shared" si="42"/>
        <v xml:space="preserve">       `last_updated_by` VARCHAR(64) DEFAULT NULL COMMENT 'Data last updated by',</v>
      </c>
      <c r="P842" s="45" t="str">
        <f t="shared" si="43"/>
        <v>ALTER TABLE candidate_interviews_aud MODIFY COLUMN last_updated_by VARCHAR(64);</v>
      </c>
    </row>
    <row r="843" spans="1:16" ht="16">
      <c r="A843" s="40"/>
      <c r="B843" s="66" t="str">
        <f>IF(OR(H843="",H843="PK"),"Catch All",LOOKUP(E843,'#2a_#2b_DROP_TABLE'!D:D,'#2a_#2b_DROP_TABLE'!A:A))</f>
        <v>avoid</v>
      </c>
      <c r="C843" s="40" t="s">
        <v>1541</v>
      </c>
      <c r="D843" s="40" t="s">
        <v>40</v>
      </c>
      <c r="E843" s="43" t="s">
        <v>1174</v>
      </c>
      <c r="F843" s="43" t="s">
        <v>86</v>
      </c>
      <c r="G843" s="43"/>
      <c r="H843" s="42" t="str">
        <f>IF(D843="",IF(F843="","","PK"),LOOKUP(D843,DataTypes!A:A,DataTypes!B:B))</f>
        <v>TIMESTAMP</v>
      </c>
      <c r="I843" s="43" t="s">
        <v>41</v>
      </c>
      <c r="J843" s="43"/>
      <c r="K843" s="43" t="s">
        <v>87</v>
      </c>
      <c r="L843" s="43"/>
      <c r="M843" s="44" t="str">
        <f>IF(C843="NOSQL","",LOOKUP(E843,'#2a_#2b_DROP_TABLE'!D:D,'#2a_#2b_DROP_TABLE'!G:G)&amp;IF(H843="PK","PK",IF(F843="","CREATE","")))</f>
        <v>Audited</v>
      </c>
      <c r="N843" s="45" t="str">
        <f t="shared" si="41"/>
        <v xml:space="preserve">       `last_updated_timestamp` TIMESTAMP NULL DEFAULT NULL COMMENT 'When the data was last updated',</v>
      </c>
      <c r="O843" s="45" t="str">
        <f t="shared" si="42"/>
        <v xml:space="preserve">       `last_updated_timestamp` TIMESTAMP NULL DEFAULT NULL COMMENT 'When the data was last updated',</v>
      </c>
      <c r="P843" s="45" t="str">
        <f t="shared" si="43"/>
        <v>ALTER TABLE candidate_interviews_aud MODIFY COLUMN last_updated_timestamp TIMESTAMP;</v>
      </c>
    </row>
    <row r="844" spans="1:16" ht="16">
      <c r="A844" s="40"/>
      <c r="B844" s="66" t="str">
        <f>IF(OR(H844="",H844="PK"),"Catch All",LOOKUP(E844,'#2a_#2b_DROP_TABLE'!D:D,'#2a_#2b_DROP_TABLE'!A:A))</f>
        <v>Catch All</v>
      </c>
      <c r="C844" s="40" t="s">
        <v>1541</v>
      </c>
      <c r="D844" s="40"/>
      <c r="E844" s="46" t="s">
        <v>1174</v>
      </c>
      <c r="F844" s="46" t="s">
        <v>1175</v>
      </c>
      <c r="G844" s="46"/>
      <c r="H844" s="42" t="str">
        <f>IF(D844="",IF(F844="","","PK"),LOOKUP(D844,DataTypes!A:A,DataTypes!B:B))</f>
        <v>PK</v>
      </c>
      <c r="I844" s="43"/>
      <c r="J844" s="43"/>
      <c r="K844" s="43"/>
      <c r="L844" s="43"/>
      <c r="M844" s="44" t="str">
        <f>IF(C844="NOSQL","",LOOKUP(E844,'#2a_#2b_DROP_TABLE'!D:D,'#2a_#2b_DROP_TABLE'!G:G)&amp;IF(H844="PK","PK",IF(F844="","CREATE","")))</f>
        <v>AuditedPK</v>
      </c>
      <c r="N844" s="45" t="str">
        <f t="shared" si="41"/>
        <v xml:space="preserve">       PRIMARY KEY (interview_id)) CHARSET UTF8;</v>
      </c>
      <c r="O844" s="45" t="str">
        <f t="shared" si="42"/>
        <v xml:space="preserve">       `rev` INT(11) NOT NULL, revtype TINYINT(4) DEFAULT NULL, PRIMARY KEY (interview_id, rev)) CHARSET UTF8;</v>
      </c>
      <c r="P844" s="45" t="str">
        <f t="shared" si="43"/>
        <v/>
      </c>
    </row>
    <row r="845" spans="1:16" ht="16">
      <c r="A845" s="40"/>
      <c r="B845" s="66" t="str">
        <f>IF(OR(H845="",H845="PK"),"Catch All",LOOKUP(E845,'#2a_#2b_DROP_TABLE'!D:D,'#2a_#2b_DROP_TABLE'!A:A))</f>
        <v>Catch All</v>
      </c>
      <c r="C845" s="40" t="s">
        <v>1541</v>
      </c>
      <c r="D845" s="40"/>
      <c r="E845" s="41" t="s">
        <v>1182</v>
      </c>
      <c r="F845" s="41"/>
      <c r="G845" s="41"/>
      <c r="H845" s="42" t="str">
        <f>IF(D845="",IF(F845="","","PK"),LOOKUP(D845,DataTypes!A:A,DataTypes!B:B))</f>
        <v/>
      </c>
      <c r="I845" s="43"/>
      <c r="J845" s="43"/>
      <c r="K845" s="43"/>
      <c r="L845" s="43"/>
      <c r="M845" s="44" t="str">
        <f>IF(C845="NOSQL","",LOOKUP(E845,'#2a_#2b_DROP_TABLE'!D:D,'#2a_#2b_DROP_TABLE'!G:G)&amp;IF(H845="PK","PK",IF(F845="","CREATE","")))</f>
        <v>NACREATE</v>
      </c>
      <c r="N845" s="45" t="str">
        <f t="shared" si="41"/>
        <v>CREATE TABLE `pulses` (</v>
      </c>
      <c r="O845" s="45" t="str">
        <f t="shared" si="42"/>
        <v/>
      </c>
      <c r="P845" s="45" t="str">
        <f t="shared" si="43"/>
        <v/>
      </c>
    </row>
    <row r="846" spans="1:16" ht="16">
      <c r="A846" s="40"/>
      <c r="B846" s="66" t="str">
        <f>IF(OR(H846="",H846="PK"),"Catch All",LOOKUP(E846,'#2a_#2b_DROP_TABLE'!D:D,'#2a_#2b_DROP_TABLE'!A:A))</f>
        <v>avoid</v>
      </c>
      <c r="C846" s="40" t="s">
        <v>1541</v>
      </c>
      <c r="D846" s="40" t="s">
        <v>12</v>
      </c>
      <c r="E846" s="41" t="s">
        <v>1182</v>
      </c>
      <c r="F846" s="41" t="s">
        <v>1183</v>
      </c>
      <c r="G846" s="41"/>
      <c r="H846" s="42" t="str">
        <f>IF(D846="",IF(F846="","","PK"),LOOKUP(D846,DataTypes!A:A,DataTypes!B:B))</f>
        <v>BIGINT UNSIGNED</v>
      </c>
      <c r="I846" s="43" t="s">
        <v>13</v>
      </c>
      <c r="J846" s="43" t="s">
        <v>14</v>
      </c>
      <c r="K846" s="43" t="s">
        <v>1184</v>
      </c>
      <c r="L846" s="43"/>
      <c r="M846" s="44" t="str">
        <f>IF(C846="NOSQL","",LOOKUP(E846,'#2a_#2b_DROP_TABLE'!D:D,'#2a_#2b_DROP_TABLE'!G:G)&amp;IF(H846="PK","PK",IF(F846="","CREATE","")))</f>
        <v>NA</v>
      </c>
      <c r="N846" s="45" t="str">
        <f t="shared" si="41"/>
        <v xml:space="preserve">       `pulse_id` BIGINT UNSIGNED NOT NULL AUTO_INCREMENT COMMENT 'ID of the pulse',</v>
      </c>
      <c r="O846" s="45" t="str">
        <f t="shared" si="42"/>
        <v/>
      </c>
      <c r="P846" s="45" t="str">
        <f t="shared" si="43"/>
        <v/>
      </c>
    </row>
    <row r="847" spans="1:16" ht="16">
      <c r="A847" s="40"/>
      <c r="B847" s="66" t="str">
        <f>IF(OR(H847="",H847="PK"),"Catch All",LOOKUP(E847,'#2a_#2b_DROP_TABLE'!D:D,'#2a_#2b_DROP_TABLE'!A:A))</f>
        <v>avoid</v>
      </c>
      <c r="C847" s="40" t="s">
        <v>1541</v>
      </c>
      <c r="D847" s="40" t="s">
        <v>62</v>
      </c>
      <c r="E847" s="43" t="s">
        <v>1182</v>
      </c>
      <c r="F847" s="43" t="s">
        <v>1185</v>
      </c>
      <c r="G847" s="43"/>
      <c r="H847" s="42" t="str">
        <f>IF(D847="",IF(F847="","","PK"),LOOKUP(D847,DataTypes!A:A,DataTypes!B:B))</f>
        <v>VARCHAR(2)</v>
      </c>
      <c r="I847" s="43" t="s">
        <v>13</v>
      </c>
      <c r="J847" s="43"/>
      <c r="K847" s="43" t="s">
        <v>1186</v>
      </c>
      <c r="L847" s="43" t="s">
        <v>1187</v>
      </c>
      <c r="M847" s="44" t="str">
        <f>IF(C847="NOSQL","",LOOKUP(E847,'#2a_#2b_DROP_TABLE'!D:D,'#2a_#2b_DROP_TABLE'!G:G)&amp;IF(H847="PK","PK",IF(F847="","CREATE","")))</f>
        <v>NA</v>
      </c>
      <c r="N847" s="45" t="str">
        <f t="shared" si="41"/>
        <v xml:space="preserve">       `engagement_type` VARCHAR(2) NOT NULL COMMENT 'Engagement type of the pulse [EG-Engagement]',</v>
      </c>
      <c r="O847" s="45" t="str">
        <f t="shared" si="42"/>
        <v/>
      </c>
      <c r="P847" s="45" t="str">
        <f t="shared" si="43"/>
        <v/>
      </c>
    </row>
    <row r="848" spans="1:16" ht="16">
      <c r="A848" s="40"/>
      <c r="B848" s="66" t="str">
        <f>IF(OR(H848="",H848="PK"),"Catch All",LOOKUP(E848,'#2a_#2b_DROP_TABLE'!D:D,'#2a_#2b_DROP_TABLE'!A:A))</f>
        <v>avoid</v>
      </c>
      <c r="C848" s="40" t="s">
        <v>1541</v>
      </c>
      <c r="D848" s="40" t="s">
        <v>19</v>
      </c>
      <c r="E848" s="43" t="s">
        <v>1182</v>
      </c>
      <c r="F848" s="43" t="s">
        <v>1188</v>
      </c>
      <c r="G848" s="43"/>
      <c r="H848" s="42" t="str">
        <f>IF(D848="",IF(F848="","","PK"),LOOKUP(D848,DataTypes!A:A,DataTypes!B:B))</f>
        <v>VARCHAR(128)</v>
      </c>
      <c r="I848" s="43" t="s">
        <v>13</v>
      </c>
      <c r="J848" s="43"/>
      <c r="K848" s="43" t="s">
        <v>1189</v>
      </c>
      <c r="L848" s="43"/>
      <c r="M848" s="44" t="str">
        <f>IF(C848="NOSQL","",LOOKUP(E848,'#2a_#2b_DROP_TABLE'!D:D,'#2a_#2b_DROP_TABLE'!G:G)&amp;IF(H848="PK","PK",IF(F848="","CREATE","")))</f>
        <v>NA</v>
      </c>
      <c r="N848" s="45" t="str">
        <f t="shared" si="41"/>
        <v xml:space="preserve">       `question` VARCHAR(128) NOT NULL COMMENT 'Question for the pulse',</v>
      </c>
      <c r="O848" s="45" t="str">
        <f t="shared" si="42"/>
        <v/>
      </c>
      <c r="P848" s="45" t="str">
        <f t="shared" si="43"/>
        <v/>
      </c>
    </row>
    <row r="849" spans="1:16" ht="16">
      <c r="A849" s="40"/>
      <c r="B849" s="66" t="str">
        <f>IF(OR(H849="",H849="PK"),"Catch All",LOOKUP(E849,'#2a_#2b_DROP_TABLE'!D:D,'#2a_#2b_DROP_TABLE'!A:A))</f>
        <v>avoid</v>
      </c>
      <c r="C849" s="40" t="s">
        <v>1541</v>
      </c>
      <c r="D849" s="40" t="s">
        <v>31</v>
      </c>
      <c r="E849" s="43" t="s">
        <v>1182</v>
      </c>
      <c r="F849" s="43" t="s">
        <v>93</v>
      </c>
      <c r="G849" s="43"/>
      <c r="H849" s="42" t="str">
        <f>IF(D849="",IF(F849="","","PK"),LOOKUP(D849,DataTypes!A:A,DataTypes!B:B))</f>
        <v>VARCHAR(1)</v>
      </c>
      <c r="I849" s="43" t="s">
        <v>13</v>
      </c>
      <c r="J849" s="43"/>
      <c r="K849" s="43" t="s">
        <v>1190</v>
      </c>
      <c r="L849" s="43" t="s">
        <v>110</v>
      </c>
      <c r="M849" s="44" t="str">
        <f>IF(C849="NOSQL","",LOOKUP(E849,'#2a_#2b_DROP_TABLE'!D:D,'#2a_#2b_DROP_TABLE'!G:G)&amp;IF(H849="PK","PK",IF(F849="","CREATE","")))</f>
        <v>NA</v>
      </c>
      <c r="N849" s="45" t="str">
        <f t="shared" si="41"/>
        <v xml:space="preserve">       `status` VARCHAR(1) NOT NULL COMMENT 'Status of the pulse [A-Active, I-Inactive]',</v>
      </c>
      <c r="O849" s="45" t="str">
        <f t="shared" si="42"/>
        <v/>
      </c>
      <c r="P849" s="45" t="str">
        <f t="shared" si="43"/>
        <v/>
      </c>
    </row>
    <row r="850" spans="1:16" ht="16">
      <c r="A850" s="40"/>
      <c r="B850" s="66" t="str">
        <f>IF(OR(H850="",H850="PK"),"Catch All",LOOKUP(E850,'#2a_#2b_DROP_TABLE'!D:D,'#2a_#2b_DROP_TABLE'!A:A))</f>
        <v>avoid</v>
      </c>
      <c r="C850" s="40" t="s">
        <v>1541</v>
      </c>
      <c r="D850" s="40" t="s">
        <v>62</v>
      </c>
      <c r="E850" s="43" t="s">
        <v>1182</v>
      </c>
      <c r="F850" s="43" t="s">
        <v>183</v>
      </c>
      <c r="G850" s="43"/>
      <c r="H850" s="42" t="str">
        <f>IF(D850="",IF(F850="","","PK"),LOOKUP(D850,DataTypes!A:A,DataTypes!B:B))</f>
        <v>VARCHAR(2)</v>
      </c>
      <c r="I850" s="43" t="s">
        <v>35</v>
      </c>
      <c r="J850" s="43"/>
      <c r="K850" s="43" t="s">
        <v>1191</v>
      </c>
      <c r="L850" s="43" t="s">
        <v>1192</v>
      </c>
      <c r="M850" s="44" t="str">
        <f>IF(C850="NOSQL","",LOOKUP(E850,'#2a_#2b_DROP_TABLE'!D:D,'#2a_#2b_DROP_TABLE'!G:G)&amp;IF(H850="PK","PK",IF(F850="","CREATE","")))</f>
        <v>NA</v>
      </c>
      <c r="N850" s="45" t="str">
        <f t="shared" si="41"/>
        <v xml:space="preserve">       `frequency` VARCHAR(2) NULL COMMENT 'Frequency of the pulse to be sent [OT-One-time, FN-Fortnightly, MN-Monthly, YR-Yearly]',</v>
      </c>
      <c r="O850" s="45" t="str">
        <f t="shared" si="42"/>
        <v/>
      </c>
      <c r="P850" s="45" t="str">
        <f t="shared" si="43"/>
        <v/>
      </c>
    </row>
    <row r="851" spans="1:16" ht="16">
      <c r="A851" s="40"/>
      <c r="B851" s="66" t="str">
        <f>IF(OR(H851="",H851="PK"),"Catch All",LOOKUP(E851,'#2a_#2b_DROP_TABLE'!D:D,'#2a_#2b_DROP_TABLE'!A:A))</f>
        <v>Catch All</v>
      </c>
      <c r="C851" s="40" t="s">
        <v>1541</v>
      </c>
      <c r="D851" s="40"/>
      <c r="E851" s="46" t="s">
        <v>1182</v>
      </c>
      <c r="F851" s="46" t="s">
        <v>1193</v>
      </c>
      <c r="G851" s="46"/>
      <c r="H851" s="42" t="str">
        <f>IF(D851="",IF(F851="","","PK"),LOOKUP(D851,DataTypes!A:A,DataTypes!B:B))</f>
        <v>PK</v>
      </c>
      <c r="I851" s="43"/>
      <c r="J851" s="43"/>
      <c r="K851" s="43"/>
      <c r="L851" s="43"/>
      <c r="M851" s="44" t="str">
        <f>IF(C851="NOSQL","",LOOKUP(E851,'#2a_#2b_DROP_TABLE'!D:D,'#2a_#2b_DROP_TABLE'!G:G)&amp;IF(H851="PK","PK",IF(F851="","CREATE","")))</f>
        <v>NAPK</v>
      </c>
      <c r="N851" s="45" t="str">
        <f t="shared" si="41"/>
        <v xml:space="preserve">       PRIMARY KEY (survey_id)) CHARSET UTF8;</v>
      </c>
      <c r="O851" s="45" t="str">
        <f t="shared" si="42"/>
        <v/>
      </c>
      <c r="P851" s="45" t="str">
        <f t="shared" si="43"/>
        <v/>
      </c>
    </row>
    <row r="852" spans="1:16" ht="16">
      <c r="A852" s="40"/>
      <c r="B852" s="66" t="str">
        <f>IF(OR(H852="",H852="PK"),"Catch All",LOOKUP(E852,'#2a_#2b_DROP_TABLE'!D:D,'#2a_#2b_DROP_TABLE'!A:A))</f>
        <v>Catch All</v>
      </c>
      <c r="C852" s="40" t="s">
        <v>1541</v>
      </c>
      <c r="D852" s="40"/>
      <c r="E852" s="41" t="s">
        <v>1194</v>
      </c>
      <c r="F852" s="41"/>
      <c r="G852" s="41"/>
      <c r="H852" s="42" t="str">
        <f>IF(D852="",IF(F852="","","PK"),LOOKUP(D852,DataTypes!A:A,DataTypes!B:B))</f>
        <v/>
      </c>
      <c r="I852" s="43"/>
      <c r="J852" s="43"/>
      <c r="K852" s="43"/>
      <c r="L852" s="43"/>
      <c r="M852" s="44" t="str">
        <f>IF(C852="NOSQL","",LOOKUP(E852,'#2a_#2b_DROP_TABLE'!D:D,'#2a_#2b_DROP_TABLE'!G:G)&amp;IF(H852="PK","PK",IF(F852="","CREATE","")))</f>
        <v>NACREATE</v>
      </c>
      <c r="N852" s="45" t="str">
        <f t="shared" si="41"/>
        <v>CREATE TABLE `pulse_responses` (</v>
      </c>
      <c r="O852" s="45" t="str">
        <f t="shared" si="42"/>
        <v/>
      </c>
      <c r="P852" s="45" t="str">
        <f t="shared" si="43"/>
        <v/>
      </c>
    </row>
    <row r="853" spans="1:16" ht="16">
      <c r="A853" s="40"/>
      <c r="B853" s="66" t="str">
        <f>IF(OR(H853="",H853="PK"),"Catch All",LOOKUP(E853,'#2a_#2b_DROP_TABLE'!D:D,'#2a_#2b_DROP_TABLE'!A:A))</f>
        <v>avoid</v>
      </c>
      <c r="C853" s="40" t="s">
        <v>1541</v>
      </c>
      <c r="D853" s="40" t="s">
        <v>12</v>
      </c>
      <c r="E853" s="41" t="s">
        <v>1194</v>
      </c>
      <c r="F853" s="41" t="s">
        <v>1195</v>
      </c>
      <c r="G853" s="41"/>
      <c r="H853" s="42" t="str">
        <f>IF(D853="",IF(F853="","","PK"),LOOKUP(D853,DataTypes!A:A,DataTypes!B:B))</f>
        <v>BIGINT UNSIGNED</v>
      </c>
      <c r="I853" s="43" t="s">
        <v>13</v>
      </c>
      <c r="J853" s="43"/>
      <c r="K853" s="43" t="s">
        <v>1196</v>
      </c>
      <c r="L853" s="43"/>
      <c r="M853" s="44" t="str">
        <f>IF(C853="NOSQL","",LOOKUP(E853,'#2a_#2b_DROP_TABLE'!D:D,'#2a_#2b_DROP_TABLE'!G:G)&amp;IF(H853="PK","PK",IF(F853="","CREATE","")))</f>
        <v>NA</v>
      </c>
      <c r="N853" s="45" t="str">
        <f t="shared" si="41"/>
        <v xml:space="preserve">       `pulse_response_id` BIGINT UNSIGNED NOT NULL COMMENT 'ID of the response of the pulse',</v>
      </c>
      <c r="O853" s="45" t="str">
        <f t="shared" si="42"/>
        <v/>
      </c>
      <c r="P853" s="45" t="str">
        <f t="shared" si="43"/>
        <v/>
      </c>
    </row>
    <row r="854" spans="1:16" ht="16">
      <c r="A854" s="40"/>
      <c r="B854" s="66" t="str">
        <f>IF(OR(H854="",H854="PK"),"Catch All",LOOKUP(E854,'#2a_#2b_DROP_TABLE'!D:D,'#2a_#2b_DROP_TABLE'!A:A))</f>
        <v>avoid</v>
      </c>
      <c r="C854" s="40" t="s">
        <v>1541</v>
      </c>
      <c r="D854" s="40" t="s">
        <v>12</v>
      </c>
      <c r="E854" s="43" t="s">
        <v>1194</v>
      </c>
      <c r="F854" s="43" t="s">
        <v>1183</v>
      </c>
      <c r="G854" s="43"/>
      <c r="H854" s="42" t="str">
        <f>IF(D854="",IF(F854="","","PK"),LOOKUP(D854,DataTypes!A:A,DataTypes!B:B))</f>
        <v>BIGINT UNSIGNED</v>
      </c>
      <c r="I854" s="43" t="s">
        <v>13</v>
      </c>
      <c r="J854" s="43"/>
      <c r="K854" s="43" t="s">
        <v>1184</v>
      </c>
      <c r="L854" s="43"/>
      <c r="M854" s="44" t="str">
        <f>IF(C854="NOSQL","",LOOKUP(E854,'#2a_#2b_DROP_TABLE'!D:D,'#2a_#2b_DROP_TABLE'!G:G)&amp;IF(H854="PK","PK",IF(F854="","CREATE","")))</f>
        <v>NA</v>
      </c>
      <c r="N854" s="45" t="str">
        <f t="shared" si="41"/>
        <v xml:space="preserve">       `pulse_id` BIGINT UNSIGNED NOT NULL COMMENT 'ID of the pulse',</v>
      </c>
      <c r="O854" s="45" t="str">
        <f t="shared" si="42"/>
        <v/>
      </c>
      <c r="P854" s="45" t="str">
        <f t="shared" si="43"/>
        <v/>
      </c>
    </row>
    <row r="855" spans="1:16" ht="16">
      <c r="A855" s="40"/>
      <c r="B855" s="66" t="str">
        <f>IF(OR(H855="",H855="PK"),"Catch All",LOOKUP(E855,'#2a_#2b_DROP_TABLE'!D:D,'#2a_#2b_DROP_TABLE'!A:A))</f>
        <v>avoid</v>
      </c>
      <c r="C855" s="40" t="s">
        <v>1541</v>
      </c>
      <c r="D855" s="40" t="s">
        <v>295</v>
      </c>
      <c r="E855" s="43" t="s">
        <v>1194</v>
      </c>
      <c r="F855" s="43" t="s">
        <v>236</v>
      </c>
      <c r="G855" s="43"/>
      <c r="H855" s="42" t="str">
        <f>IF(D855="",IF(F855="","","PK"),LOOKUP(D855,DataTypes!A:A,DataTypes!B:B))</f>
        <v>VARCHAR(64)</v>
      </c>
      <c r="I855" s="43" t="s">
        <v>13</v>
      </c>
      <c r="J855" s="43"/>
      <c r="K855" s="43" t="s">
        <v>237</v>
      </c>
      <c r="L855" s="43"/>
      <c r="M855" s="44" t="str">
        <f>IF(C855="NOSQL","",LOOKUP(E855,'#2a_#2b_DROP_TABLE'!D:D,'#2a_#2b_DROP_TABLE'!G:G)&amp;IF(H855="PK","PK",IF(F855="","CREATE","")))</f>
        <v>NA</v>
      </c>
      <c r="N855" s="45" t="str">
        <f t="shared" si="41"/>
        <v xml:space="preserve">       `job_id` VARCHAR(64) NOT NULL COMMENT 'Job ID',</v>
      </c>
      <c r="O855" s="45" t="str">
        <f t="shared" si="42"/>
        <v/>
      </c>
      <c r="P855" s="45" t="str">
        <f t="shared" si="43"/>
        <v/>
      </c>
    </row>
    <row r="856" spans="1:16" ht="16">
      <c r="A856" s="40"/>
      <c r="B856" s="66" t="str">
        <f>IF(OR(H856="",H856="PK"),"Catch All",LOOKUP(E856,'#2a_#2b_DROP_TABLE'!D:D,'#2a_#2b_DROP_TABLE'!A:A))</f>
        <v>avoid</v>
      </c>
      <c r="C856" s="40" t="s">
        <v>1541</v>
      </c>
      <c r="D856" s="40" t="s">
        <v>295</v>
      </c>
      <c r="E856" s="43" t="s">
        <v>1194</v>
      </c>
      <c r="F856" s="43" t="s">
        <v>394</v>
      </c>
      <c r="G856" s="43"/>
      <c r="H856" s="42" t="str">
        <f>IF(D856="",IF(F856="","","PK"),LOOKUP(D856,DataTypes!A:A,DataTypes!B:B))</f>
        <v>VARCHAR(64)</v>
      </c>
      <c r="I856" s="43" t="s">
        <v>13</v>
      </c>
      <c r="J856" s="43"/>
      <c r="K856" s="43" t="s">
        <v>1197</v>
      </c>
      <c r="L856" s="43"/>
      <c r="M856" s="44" t="str">
        <f>IF(C856="NOSQL","",LOOKUP(E856,'#2a_#2b_DROP_TABLE'!D:D,'#2a_#2b_DROP_TABLE'!G:G)&amp;IF(H856="PK","PK",IF(F856="","CREATE","")))</f>
        <v>NA</v>
      </c>
      <c r="N856" s="45" t="str">
        <f t="shared" si="41"/>
        <v xml:space="preserve">       `candidate_id` VARCHAR(64) NOT NULL COMMENT 'Candidate ID',</v>
      </c>
      <c r="O856" s="45" t="str">
        <f t="shared" si="42"/>
        <v/>
      </c>
      <c r="P856" s="45" t="str">
        <f t="shared" si="43"/>
        <v/>
      </c>
    </row>
    <row r="857" spans="1:16" ht="16">
      <c r="A857" s="40"/>
      <c r="B857" s="66" t="str">
        <f>IF(OR(H857="",H857="PK"),"Catch All",LOOKUP(E857,'#2a_#2b_DROP_TABLE'!D:D,'#2a_#2b_DROP_TABLE'!A:A))</f>
        <v>avoid</v>
      </c>
      <c r="C857" s="40" t="s">
        <v>1541</v>
      </c>
      <c r="D857" s="40" t="s">
        <v>166</v>
      </c>
      <c r="E857" s="43" t="s">
        <v>1194</v>
      </c>
      <c r="F857" s="43" t="s">
        <v>1198</v>
      </c>
      <c r="G857" s="43"/>
      <c r="H857" s="42" t="str">
        <f>IF(D857="",IF(F857="","","PK"),LOOKUP(D857,DataTypes!A:A,DataTypes!B:B))</f>
        <v>INT UNSIGNED</v>
      </c>
      <c r="I857" s="43" t="s">
        <v>13</v>
      </c>
      <c r="J857" s="43"/>
      <c r="K857" s="43" t="s">
        <v>1199</v>
      </c>
      <c r="L857" s="43"/>
      <c r="M857" s="44" t="str">
        <f>IF(C857="NOSQL","",LOOKUP(E857,'#2a_#2b_DROP_TABLE'!D:D,'#2a_#2b_DROP_TABLE'!G:G)&amp;IF(H857="PK","PK",IF(F857="","CREATE","")))</f>
        <v>NA</v>
      </c>
      <c r="N857" s="45" t="str">
        <f t="shared" si="41"/>
        <v xml:space="preserve">       `response_score` INT UNSIGNED NOT NULL COMMENT 'Rating given by candidate in response',</v>
      </c>
      <c r="O857" s="45" t="str">
        <f t="shared" si="42"/>
        <v/>
      </c>
      <c r="P857" s="45" t="str">
        <f t="shared" si="43"/>
        <v/>
      </c>
    </row>
    <row r="858" spans="1:16" ht="16">
      <c r="A858" s="40"/>
      <c r="B858" s="66" t="str">
        <f>IF(OR(H858="",H858="PK"),"Catch All",LOOKUP(E858,'#2a_#2b_DROP_TABLE'!D:D,'#2a_#2b_DROP_TABLE'!A:A))</f>
        <v>avoid</v>
      </c>
      <c r="C858" s="40" t="s">
        <v>1541</v>
      </c>
      <c r="D858" s="40" t="s">
        <v>33</v>
      </c>
      <c r="E858" s="43" t="s">
        <v>1194</v>
      </c>
      <c r="F858" s="43" t="s">
        <v>184</v>
      </c>
      <c r="G858" s="43"/>
      <c r="H858" s="42" t="str">
        <f>IF(D858="",IF(F858="","","PK"),LOOKUP(D858,DataTypes!A:A,DataTypes!B:B))</f>
        <v>VARCHAR(256)</v>
      </c>
      <c r="I858" s="43" t="s">
        <v>35</v>
      </c>
      <c r="J858" s="43"/>
      <c r="K858" s="43" t="s">
        <v>1200</v>
      </c>
      <c r="L858" s="43"/>
      <c r="M858" s="44" t="str">
        <f>IF(C858="NOSQL","",LOOKUP(E858,'#2a_#2b_DROP_TABLE'!D:D,'#2a_#2b_DROP_TABLE'!G:G)&amp;IF(H858="PK","PK",IF(F858="","CREATE","")))</f>
        <v>NA</v>
      </c>
      <c r="N858" s="45" t="str">
        <f t="shared" si="41"/>
        <v xml:space="preserve">       `response_text` VARCHAR(256) NULL COMMENT 'Remarks given by candidate in response',</v>
      </c>
      <c r="O858" s="45" t="str">
        <f t="shared" si="42"/>
        <v/>
      </c>
      <c r="P858" s="45" t="str">
        <f t="shared" si="43"/>
        <v/>
      </c>
    </row>
    <row r="859" spans="1:16" ht="16">
      <c r="A859" s="40"/>
      <c r="B859" s="66" t="str">
        <f>IF(OR(H859="",H859="PK"),"Catch All",LOOKUP(E859,'#2a_#2b_DROP_TABLE'!D:D,'#2a_#2b_DROP_TABLE'!A:A))</f>
        <v>avoid</v>
      </c>
      <c r="C859" s="40" t="s">
        <v>1541</v>
      </c>
      <c r="D859" s="40" t="s">
        <v>295</v>
      </c>
      <c r="E859" s="43" t="s">
        <v>1194</v>
      </c>
      <c r="F859" s="43" t="s">
        <v>80</v>
      </c>
      <c r="G859" s="43"/>
      <c r="H859" s="42" t="str">
        <f>IF(D859="",IF(F859="","","PK"),LOOKUP(D859,DataTypes!A:A,DataTypes!B:B))</f>
        <v>VARCHAR(64)</v>
      </c>
      <c r="I859" s="43" t="s">
        <v>17</v>
      </c>
      <c r="J859" s="43"/>
      <c r="K859" s="43" t="s">
        <v>81</v>
      </c>
      <c r="L859" s="43"/>
      <c r="M859" s="44" t="str">
        <f>IF(C859="NOSQL","",LOOKUP(E859,'#2a_#2b_DROP_TABLE'!D:D,'#2a_#2b_DROP_TABLE'!G:G)&amp;IF(H859="PK","PK",IF(F859="","CREATE","")))</f>
        <v>NA</v>
      </c>
      <c r="N859" s="45" t="str">
        <f t="shared" si="41"/>
        <v xml:space="preserve">       `created_by` VARCHAR(64) DEFAULT NULL COMMENT 'Data created by',</v>
      </c>
      <c r="O859" s="45" t="str">
        <f t="shared" si="42"/>
        <v/>
      </c>
      <c r="P859" s="45" t="str">
        <f t="shared" si="43"/>
        <v/>
      </c>
    </row>
    <row r="860" spans="1:16" ht="16">
      <c r="A860" s="40"/>
      <c r="B860" s="66" t="str">
        <f>IF(OR(H860="",H860="PK"),"Catch All",LOOKUP(E860,'#2a_#2b_DROP_TABLE'!D:D,'#2a_#2b_DROP_TABLE'!A:A))</f>
        <v>avoid</v>
      </c>
      <c r="C860" s="40" t="s">
        <v>1541</v>
      </c>
      <c r="D860" s="40" t="s">
        <v>40</v>
      </c>
      <c r="E860" s="43" t="s">
        <v>1194</v>
      </c>
      <c r="F860" s="43" t="s">
        <v>82</v>
      </c>
      <c r="G860" s="43"/>
      <c r="H860" s="42" t="str">
        <f>IF(D860="",IF(F860="","","PK"),LOOKUP(D860,DataTypes!A:A,DataTypes!B:B))</f>
        <v>TIMESTAMP</v>
      </c>
      <c r="I860" s="43" t="s">
        <v>41</v>
      </c>
      <c r="J860" s="43"/>
      <c r="K860" s="43" t="s">
        <v>83</v>
      </c>
      <c r="L860" s="43"/>
      <c r="M860" s="44" t="str">
        <f>IF(C860="NOSQL","",LOOKUP(E860,'#2a_#2b_DROP_TABLE'!D:D,'#2a_#2b_DROP_TABLE'!G:G)&amp;IF(H860="PK","PK",IF(F860="","CREATE","")))</f>
        <v>NA</v>
      </c>
      <c r="N860" s="45" t="str">
        <f t="shared" si="41"/>
        <v xml:space="preserve">       `created_timestamp` TIMESTAMP NULL DEFAULT NULL COMMENT 'When the data was created',</v>
      </c>
      <c r="O860" s="45" t="str">
        <f t="shared" si="42"/>
        <v/>
      </c>
      <c r="P860" s="45" t="str">
        <f t="shared" si="43"/>
        <v/>
      </c>
    </row>
    <row r="861" spans="1:16" ht="16">
      <c r="A861" s="40"/>
      <c r="B861" s="66" t="str">
        <f>IF(OR(H861="",H861="PK"),"Catch All",LOOKUP(E861,'#2a_#2b_DROP_TABLE'!D:D,'#2a_#2b_DROP_TABLE'!A:A))</f>
        <v>avoid</v>
      </c>
      <c r="C861" s="40" t="s">
        <v>1541</v>
      </c>
      <c r="D861" s="40" t="s">
        <v>295</v>
      </c>
      <c r="E861" s="43" t="s">
        <v>1194</v>
      </c>
      <c r="F861" s="43" t="s">
        <v>84</v>
      </c>
      <c r="G861" s="43"/>
      <c r="H861" s="42" t="str">
        <f>IF(D861="",IF(F861="","","PK"),LOOKUP(D861,DataTypes!A:A,DataTypes!B:B))</f>
        <v>VARCHAR(64)</v>
      </c>
      <c r="I861" s="43" t="s">
        <v>17</v>
      </c>
      <c r="J861" s="43"/>
      <c r="K861" s="43" t="s">
        <v>85</v>
      </c>
      <c r="L861" s="43"/>
      <c r="M861" s="44" t="str">
        <f>IF(C861="NOSQL","",LOOKUP(E861,'#2a_#2b_DROP_TABLE'!D:D,'#2a_#2b_DROP_TABLE'!G:G)&amp;IF(H861="PK","PK",IF(F861="","CREATE","")))</f>
        <v>NA</v>
      </c>
      <c r="N861" s="45" t="str">
        <f t="shared" si="41"/>
        <v xml:space="preserve">       `last_updated_by` VARCHAR(64) DEFAULT NULL COMMENT 'Data last updated by',</v>
      </c>
      <c r="O861" s="45" t="str">
        <f t="shared" si="42"/>
        <v/>
      </c>
      <c r="P861" s="45" t="str">
        <f t="shared" si="43"/>
        <v/>
      </c>
    </row>
    <row r="862" spans="1:16" ht="16">
      <c r="A862" s="40"/>
      <c r="B862" s="66" t="str">
        <f>IF(OR(H862="",H862="PK"),"Catch All",LOOKUP(E862,'#2a_#2b_DROP_TABLE'!D:D,'#2a_#2b_DROP_TABLE'!A:A))</f>
        <v>avoid</v>
      </c>
      <c r="C862" s="40" t="s">
        <v>1541</v>
      </c>
      <c r="D862" s="40" t="s">
        <v>40</v>
      </c>
      <c r="E862" s="43" t="s">
        <v>1194</v>
      </c>
      <c r="F862" s="43" t="s">
        <v>86</v>
      </c>
      <c r="G862" s="43"/>
      <c r="H862" s="42" t="str">
        <f>IF(D862="",IF(F862="","","PK"),LOOKUP(D862,DataTypes!A:A,DataTypes!B:B))</f>
        <v>TIMESTAMP</v>
      </c>
      <c r="I862" s="43" t="s">
        <v>41</v>
      </c>
      <c r="J862" s="43"/>
      <c r="K862" s="43" t="s">
        <v>87</v>
      </c>
      <c r="L862" s="43"/>
      <c r="M862" s="44" t="str">
        <f>IF(C862="NOSQL","",LOOKUP(E862,'#2a_#2b_DROP_TABLE'!D:D,'#2a_#2b_DROP_TABLE'!G:G)&amp;IF(H862="PK","PK",IF(F862="","CREATE","")))</f>
        <v>NA</v>
      </c>
      <c r="N862" s="45" t="str">
        <f t="shared" si="41"/>
        <v xml:space="preserve">       `last_updated_timestamp` TIMESTAMP NULL DEFAULT NULL COMMENT 'When the data was last updated',</v>
      </c>
      <c r="O862" s="45" t="str">
        <f t="shared" si="42"/>
        <v/>
      </c>
      <c r="P862" s="45" t="str">
        <f t="shared" si="43"/>
        <v/>
      </c>
    </row>
    <row r="863" spans="1:16" ht="16">
      <c r="A863" s="40"/>
      <c r="B863" s="66" t="str">
        <f>IF(OR(H863="",H863="PK"),"Catch All",LOOKUP(E863,'#2a_#2b_DROP_TABLE'!D:D,'#2a_#2b_DROP_TABLE'!A:A))</f>
        <v>Catch All</v>
      </c>
      <c r="C863" s="40" t="s">
        <v>1541</v>
      </c>
      <c r="D863" s="40"/>
      <c r="E863" s="46" t="s">
        <v>1194</v>
      </c>
      <c r="F863" s="46" t="s">
        <v>1195</v>
      </c>
      <c r="G863" s="46"/>
      <c r="H863" s="42" t="str">
        <f>IF(D863="",IF(F863="","","PK"),LOOKUP(D863,DataTypes!A:A,DataTypes!B:B))</f>
        <v>PK</v>
      </c>
      <c r="I863" s="43"/>
      <c r="J863" s="43"/>
      <c r="K863" s="43"/>
      <c r="L863" s="43"/>
      <c r="M863" s="44" t="str">
        <f>IF(C863="NOSQL","",LOOKUP(E863,'#2a_#2b_DROP_TABLE'!D:D,'#2a_#2b_DROP_TABLE'!G:G)&amp;IF(H863="PK","PK",IF(F863="","CREATE","")))</f>
        <v>NAPK</v>
      </c>
      <c r="N863" s="45" t="str">
        <f t="shared" si="41"/>
        <v xml:space="preserve">       PRIMARY KEY (pulse_response_id)) CHARSET UTF8;</v>
      </c>
      <c r="O863" s="45" t="str">
        <f t="shared" si="42"/>
        <v/>
      </c>
      <c r="P863" s="45" t="str">
        <f t="shared" si="43"/>
        <v/>
      </c>
    </row>
    <row r="864" spans="1:16" ht="16">
      <c r="A864" s="40"/>
      <c r="B864" s="66" t="str">
        <f>IF(OR(H864="",H864="PK"),"Catch All",LOOKUP(E864,'#2a_#2b_DROP_TABLE'!D:D,'#2a_#2b_DROP_TABLE'!A:A))</f>
        <v>Catch All</v>
      </c>
      <c r="C864" s="40" t="s">
        <v>1541</v>
      </c>
      <c r="D864" s="40"/>
      <c r="E864" s="41" t="s">
        <v>1209</v>
      </c>
      <c r="F864" s="41"/>
      <c r="G864" s="41"/>
      <c r="H864" s="42" t="str">
        <f>IF(D864="",IF(F864="","","PK"),LOOKUP(D864,DataTypes!A:A,DataTypes!B:B))</f>
        <v/>
      </c>
      <c r="I864" s="43"/>
      <c r="J864" s="43"/>
      <c r="K864" s="43"/>
      <c r="L864" s="43"/>
      <c r="M864" s="44" t="str">
        <f>IF(C864="NOSQL","",LOOKUP(E864,'#2a_#2b_DROP_TABLE'!D:D,'#2a_#2b_DROP_TABLE'!G:G)&amp;IF(H864="PK","PK",IF(F864="","CREATE","")))</f>
        <v>AuditedCREATE</v>
      </c>
      <c r="N864" s="45" t="str">
        <f t="shared" si="41"/>
        <v>CREATE TABLE `job_educational_qualifications` (</v>
      </c>
      <c r="O864" s="45" t="str">
        <f t="shared" si="42"/>
        <v>CREATE TABLE `job_educational_qualifications_aud` (</v>
      </c>
      <c r="P864" s="45" t="str">
        <f t="shared" si="43"/>
        <v/>
      </c>
    </row>
    <row r="865" spans="1:16" ht="16">
      <c r="A865" s="40"/>
      <c r="B865" s="66" t="str">
        <f>IF(OR(H865="",H865="PK"),"Catch All",LOOKUP(E865,'#2a_#2b_DROP_TABLE'!D:D,'#2a_#2b_DROP_TABLE'!A:A))</f>
        <v>hummingbird</v>
      </c>
      <c r="C865" s="40" t="s">
        <v>1541</v>
      </c>
      <c r="D865" s="40" t="s">
        <v>12</v>
      </c>
      <c r="E865" s="41" t="s">
        <v>1209</v>
      </c>
      <c r="F865" s="41" t="s">
        <v>1210</v>
      </c>
      <c r="G865" s="41"/>
      <c r="H865" s="42" t="str">
        <f>IF(D865="",IF(F865="","","PK"),LOOKUP(D865,DataTypes!A:A,DataTypes!B:B))</f>
        <v>BIGINT UNSIGNED</v>
      </c>
      <c r="I865" s="43" t="s">
        <v>13</v>
      </c>
      <c r="J865" s="43" t="s">
        <v>14</v>
      </c>
      <c r="K865" s="43" t="s">
        <v>1211</v>
      </c>
      <c r="L865" s="43"/>
      <c r="M865" s="44" t="str">
        <f>IF(C865="NOSQL","",LOOKUP(E865,'#2a_#2b_DROP_TABLE'!D:D,'#2a_#2b_DROP_TABLE'!G:G)&amp;IF(H865="PK","PK",IF(F865="","CREATE","")))</f>
        <v>Audited</v>
      </c>
      <c r="N865" s="45" t="str">
        <f t="shared" si="41"/>
        <v xml:space="preserve">       `job_educational_qualification_id` BIGINT UNSIGNED NOT NULL AUTO_INCREMENT COMMENT 'ID for the job education qualification',</v>
      </c>
      <c r="O865" s="45" t="str">
        <f t="shared" si="42"/>
        <v xml:space="preserve">       `job_educational_qualification_id` BIGINT UNSIGNED NOT NULL COMMENT 'ID for the job education qualification',</v>
      </c>
      <c r="P865" s="45" t="str">
        <f t="shared" si="43"/>
        <v>ALTER TABLE job_educational_qualifications_aud MODIFY COLUMN job_educational_qualification_id BIGINT UNSIGNED;</v>
      </c>
    </row>
    <row r="866" spans="1:16" ht="16">
      <c r="A866" s="40"/>
      <c r="B866" s="66" t="str">
        <f>IF(OR(H866="",H866="PK"),"Catch All",LOOKUP(E866,'#2a_#2b_DROP_TABLE'!D:D,'#2a_#2b_DROP_TABLE'!A:A))</f>
        <v>hummingbird</v>
      </c>
      <c r="C866" s="40" t="s">
        <v>1541</v>
      </c>
      <c r="D866" s="40" t="s">
        <v>295</v>
      </c>
      <c r="E866" s="43" t="s">
        <v>1209</v>
      </c>
      <c r="F866" s="43" t="s">
        <v>236</v>
      </c>
      <c r="G866" s="43"/>
      <c r="H866" s="42" t="str">
        <f>IF(D866="",IF(F866="","","PK"),LOOKUP(D866,DataTypes!A:A,DataTypes!B:B))</f>
        <v>VARCHAR(64)</v>
      </c>
      <c r="I866" s="43" t="s">
        <v>13</v>
      </c>
      <c r="J866" s="43"/>
      <c r="K866" s="43" t="s">
        <v>495</v>
      </c>
      <c r="L866" s="43"/>
      <c r="M866" s="44" t="str">
        <f>IF(C866="NOSQL","",LOOKUP(E866,'#2a_#2b_DROP_TABLE'!D:D,'#2a_#2b_DROP_TABLE'!G:G)&amp;IF(H866="PK","PK",IF(F866="","CREATE","")))</f>
        <v>Audited</v>
      </c>
      <c r="N866" s="45" t="str">
        <f t="shared" si="41"/>
        <v xml:space="preserve">       `job_id` VARCHAR(64) NOT NULL COMMENT 'ID of the job',</v>
      </c>
      <c r="O866" s="45" t="str">
        <f t="shared" si="42"/>
        <v xml:space="preserve">       `job_id` VARCHAR(64) NOT NULL COMMENT 'ID of the job',</v>
      </c>
      <c r="P866" s="45" t="str">
        <f t="shared" si="43"/>
        <v>ALTER TABLE job_educational_qualifications_aud MODIFY COLUMN job_id VARCHAR(64);</v>
      </c>
    </row>
    <row r="867" spans="1:16" ht="16">
      <c r="A867" s="40"/>
      <c r="B867" s="66" t="str">
        <f>IF(OR(H867="",H867="PK"),"Catch All",LOOKUP(E867,'#2a_#2b_DROP_TABLE'!D:D,'#2a_#2b_DROP_TABLE'!A:A))</f>
        <v>hummingbird</v>
      </c>
      <c r="C867" s="40" t="s">
        <v>1541</v>
      </c>
      <c r="D867" s="40" t="s">
        <v>31</v>
      </c>
      <c r="E867" s="43" t="s">
        <v>1209</v>
      </c>
      <c r="F867" s="43" t="s">
        <v>193</v>
      </c>
      <c r="G867" s="43"/>
      <c r="H867" s="42" t="str">
        <f>IF(D867="",IF(F867="","","PK"),LOOKUP(D867,DataTypes!A:A,DataTypes!B:B))</f>
        <v>VARCHAR(1)</v>
      </c>
      <c r="I867" s="43" t="s">
        <v>13</v>
      </c>
      <c r="J867" s="43"/>
      <c r="K867" s="43" t="s">
        <v>194</v>
      </c>
      <c r="L867" s="43" t="s">
        <v>195</v>
      </c>
      <c r="M867" s="44" t="str">
        <f>IF(C867="NOSQL","",LOOKUP(E867,'#2a_#2b_DROP_TABLE'!D:D,'#2a_#2b_DROP_TABLE'!G:G)&amp;IF(H867="PK","PK",IF(F867="","CREATE","")))</f>
        <v>Audited</v>
      </c>
      <c r="N867" s="45" t="str">
        <f t="shared" si="41"/>
        <v xml:space="preserve">       `level_of_education` VARCHAR(1) NOT NULL COMMENT 'Level of education [S-School, D-Diploma, B-Bachelors, M-Masters, P-Doctorate]',</v>
      </c>
      <c r="O867" s="45" t="str">
        <f t="shared" si="42"/>
        <v xml:space="preserve">       `level_of_education` VARCHAR(1) NOT NULL COMMENT 'Level of education [S-School, D-Diploma, B-Bachelors, M-Masters, P-Doctorate]',</v>
      </c>
      <c r="P867" s="45" t="str">
        <f t="shared" si="43"/>
        <v>ALTER TABLE job_educational_qualifications_aud MODIFY COLUMN level_of_education VARCHAR(1);</v>
      </c>
    </row>
    <row r="868" spans="1:16" ht="16">
      <c r="A868" s="40"/>
      <c r="B868" s="66" t="str">
        <f>IF(OR(H868="",H868="PK"),"Catch All",LOOKUP(E868,'#2a_#2b_DROP_TABLE'!D:D,'#2a_#2b_DROP_TABLE'!A:A))</f>
        <v>hummingbird</v>
      </c>
      <c r="C868" s="40" t="s">
        <v>1541</v>
      </c>
      <c r="D868" s="40" t="s">
        <v>31</v>
      </c>
      <c r="E868" s="43" t="s">
        <v>1209</v>
      </c>
      <c r="F868" s="43" t="s">
        <v>196</v>
      </c>
      <c r="G868" s="43"/>
      <c r="H868" s="42" t="str">
        <f>IF(D868="",IF(F868="","","PK"),LOOKUP(D868,DataTypes!A:A,DataTypes!B:B))</f>
        <v>VARCHAR(1)</v>
      </c>
      <c r="I868" s="43" t="s">
        <v>35</v>
      </c>
      <c r="J868" s="43"/>
      <c r="K868" s="43" t="s">
        <v>197</v>
      </c>
      <c r="L868" s="43" t="s">
        <v>198</v>
      </c>
      <c r="M868" s="44" t="str">
        <f>IF(C868="NOSQL","",LOOKUP(E868,'#2a_#2b_DROP_TABLE'!D:D,'#2a_#2b_DROP_TABLE'!G:G)&amp;IF(H868="PK","PK",IF(F868="","CREATE","")))</f>
        <v>Audited</v>
      </c>
      <c r="N868" s="45" t="str">
        <f t="shared" si="41"/>
        <v xml:space="preserve">       `mode_of_education` VARCHAR(1) NULL COMMENT 'Mode of education [F-Full Time, P-Part Time, D-Distant Education]',</v>
      </c>
      <c r="O868" s="45" t="str">
        <f t="shared" si="42"/>
        <v xml:space="preserve">       `mode_of_education` VARCHAR(1) NULL COMMENT 'Mode of education [F-Full Time, P-Part Time, D-Distant Education]',</v>
      </c>
      <c r="P868" s="45" t="str">
        <f t="shared" si="43"/>
        <v>ALTER TABLE job_educational_qualifications_aud MODIFY COLUMN mode_of_education VARCHAR(1);</v>
      </c>
    </row>
    <row r="869" spans="1:16" ht="16">
      <c r="A869" s="40"/>
      <c r="B869" s="66" t="str">
        <f>IF(OR(H869="",H869="PK"),"Catch All",LOOKUP(E869,'#2a_#2b_DROP_TABLE'!D:D,'#2a_#2b_DROP_TABLE'!A:A))</f>
        <v>hummingbird</v>
      </c>
      <c r="C869" s="40" t="s">
        <v>1541</v>
      </c>
      <c r="D869" s="40" t="s">
        <v>19</v>
      </c>
      <c r="E869" s="43" t="s">
        <v>1209</v>
      </c>
      <c r="F869" s="43" t="s">
        <v>201</v>
      </c>
      <c r="G869" s="43"/>
      <c r="H869" s="42" t="str">
        <f>IF(D869="",IF(F869="","","PK"),LOOKUP(D869,DataTypes!A:A,DataTypes!B:B))</f>
        <v>VARCHAR(128)</v>
      </c>
      <c r="I869" s="43" t="s">
        <v>35</v>
      </c>
      <c r="J869" s="43"/>
      <c r="K869" s="43" t="s">
        <v>202</v>
      </c>
      <c r="L869" s="43"/>
      <c r="M869" s="44" t="str">
        <f>IF(C869="NOSQL","",LOOKUP(E869,'#2a_#2b_DROP_TABLE'!D:D,'#2a_#2b_DROP_TABLE'!G:G)&amp;IF(H869="PK","PK",IF(F869="","CREATE","")))</f>
        <v>Audited</v>
      </c>
      <c r="N869" s="45" t="str">
        <f t="shared" si="41"/>
        <v xml:space="preserve">       `name_of_degree` VARCHAR(128) NULL COMMENT 'Name of degree',</v>
      </c>
      <c r="O869" s="45" t="str">
        <f t="shared" si="42"/>
        <v xml:space="preserve">       `name_of_degree` VARCHAR(128) NULL COMMENT 'Name of degree',</v>
      </c>
      <c r="P869" s="45" t="str">
        <f t="shared" si="43"/>
        <v>ALTER TABLE job_educational_qualifications_aud MODIFY COLUMN name_of_degree VARCHAR(128);</v>
      </c>
    </row>
    <row r="870" spans="1:16" ht="16">
      <c r="A870" s="40"/>
      <c r="B870" s="66" t="str">
        <f>IF(OR(H870="",H870="PK"),"Catch All",LOOKUP(E870,'#2a_#2b_DROP_TABLE'!D:D,'#2a_#2b_DROP_TABLE'!A:A))</f>
        <v>Catch All</v>
      </c>
      <c r="C870" s="40" t="s">
        <v>1541</v>
      </c>
      <c r="D870" s="40"/>
      <c r="E870" s="46" t="s">
        <v>1209</v>
      </c>
      <c r="F870" s="46" t="s">
        <v>1210</v>
      </c>
      <c r="G870" s="46"/>
      <c r="H870" s="42" t="str">
        <f>IF(D870="",IF(F870="","","PK"),LOOKUP(D870,DataTypes!A:A,DataTypes!B:B))</f>
        <v>PK</v>
      </c>
      <c r="I870" s="43"/>
      <c r="J870" s="43"/>
      <c r="K870" s="43"/>
      <c r="L870" s="43"/>
      <c r="M870" s="44" t="str">
        <f>IF(C870="NOSQL","",LOOKUP(E870,'#2a_#2b_DROP_TABLE'!D:D,'#2a_#2b_DROP_TABLE'!G:G)&amp;IF(H870="PK","PK",IF(F870="","CREATE","")))</f>
        <v>AuditedPK</v>
      </c>
      <c r="N870" s="45" t="str">
        <f t="shared" si="41"/>
        <v xml:space="preserve">       PRIMARY KEY (job_educational_qualification_id)) CHARSET UTF8;</v>
      </c>
      <c r="O870" s="45" t="str">
        <f t="shared" si="42"/>
        <v xml:space="preserve">       `rev` INT(11) NOT NULL, revtype TINYINT(4) DEFAULT NULL, PRIMARY KEY (job_educational_qualification_id, rev)) CHARSET UTF8;</v>
      </c>
      <c r="P870" s="45" t="str">
        <f t="shared" si="43"/>
        <v/>
      </c>
    </row>
    <row r="871" spans="1:16" ht="16">
      <c r="A871" s="40"/>
      <c r="B871" s="66" t="str">
        <f>IF(OR(H871="",H871="PK"),"Catch All",LOOKUP(E871,'#2a_#2b_DROP_TABLE'!D:D,'#2a_#2b_DROP_TABLE'!A:A))</f>
        <v>Catch All</v>
      </c>
      <c r="C871" s="40" t="s">
        <v>1541</v>
      </c>
      <c r="D871" s="40"/>
      <c r="E871" s="41" t="s">
        <v>1212</v>
      </c>
      <c r="F871" s="41"/>
      <c r="G871" s="41"/>
      <c r="H871" s="42" t="str">
        <f>IF(D871="",IF(F871="","","PK"),LOOKUP(D871,DataTypes!A:A,DataTypes!B:B))</f>
        <v/>
      </c>
      <c r="I871" s="43"/>
      <c r="J871" s="43"/>
      <c r="K871" s="43"/>
      <c r="L871" s="43"/>
      <c r="M871" s="44" t="str">
        <f>IF(C871="NOSQL","",LOOKUP(E871,'#2a_#2b_DROP_TABLE'!D:D,'#2a_#2b_DROP_TABLE'!G:G)&amp;IF(H871="PK","PK",IF(F871="","CREATE","")))</f>
        <v>NACREATE</v>
      </c>
      <c r="N871" s="45" t="str">
        <f t="shared" si="41"/>
        <v>CREATE TABLE `vitals` (</v>
      </c>
      <c r="O871" s="45" t="str">
        <f t="shared" si="42"/>
        <v/>
      </c>
      <c r="P871" s="45" t="str">
        <f t="shared" si="43"/>
        <v/>
      </c>
    </row>
    <row r="872" spans="1:16" ht="16">
      <c r="A872" s="40"/>
      <c r="B872" s="66" t="str">
        <f>IF(OR(H872="",H872="PK"),"Catch All",LOOKUP(E872,'#2a_#2b_DROP_TABLE'!D:D,'#2a_#2b_DROP_TABLE'!A:A))</f>
        <v>avoid</v>
      </c>
      <c r="C872" s="40" t="s">
        <v>1541</v>
      </c>
      <c r="D872" s="40" t="s">
        <v>12</v>
      </c>
      <c r="E872" s="41" t="s">
        <v>1212</v>
      </c>
      <c r="F872" s="41" t="s">
        <v>1213</v>
      </c>
      <c r="G872" s="41"/>
      <c r="H872" s="42" t="str">
        <f>IF(D872="",IF(F872="","","PK"),LOOKUP(D872,DataTypes!A:A,DataTypes!B:B))</f>
        <v>BIGINT UNSIGNED</v>
      </c>
      <c r="I872" s="43" t="s">
        <v>13</v>
      </c>
      <c r="J872" s="43" t="s">
        <v>14</v>
      </c>
      <c r="K872" s="43" t="s">
        <v>1214</v>
      </c>
      <c r="L872" s="43"/>
      <c r="M872" s="44" t="str">
        <f>IF(C872="NOSQL","",LOOKUP(E872,'#2a_#2b_DROP_TABLE'!D:D,'#2a_#2b_DROP_TABLE'!G:G)&amp;IF(H872="PK","PK",IF(F872="","CREATE","")))</f>
        <v>NA</v>
      </c>
      <c r="N872" s="45" t="str">
        <f t="shared" si="41"/>
        <v xml:space="preserve">       `vital_id` BIGINT UNSIGNED NOT NULL AUTO_INCREMENT COMMENT 'ID of the vital',</v>
      </c>
      <c r="O872" s="45" t="str">
        <f t="shared" si="42"/>
        <v/>
      </c>
      <c r="P872" s="45" t="str">
        <f t="shared" si="43"/>
        <v/>
      </c>
    </row>
    <row r="873" spans="1:16" ht="16">
      <c r="A873" s="40"/>
      <c r="B873" s="66" t="str">
        <f>IF(OR(H873="",H873="PK"),"Catch All",LOOKUP(E873,'#2a_#2b_DROP_TABLE'!D:D,'#2a_#2b_DROP_TABLE'!A:A))</f>
        <v>avoid</v>
      </c>
      <c r="C873" s="40" t="s">
        <v>1541</v>
      </c>
      <c r="D873" s="40" t="s">
        <v>33</v>
      </c>
      <c r="E873" s="43" t="s">
        <v>1212</v>
      </c>
      <c r="F873" s="43" t="s">
        <v>1188</v>
      </c>
      <c r="G873" s="43"/>
      <c r="H873" s="42" t="str">
        <f>IF(D873="",IF(F873="","","PK"),LOOKUP(D873,DataTypes!A:A,DataTypes!B:B))</f>
        <v>VARCHAR(256)</v>
      </c>
      <c r="I873" s="43" t="s">
        <v>13</v>
      </c>
      <c r="J873" s="43"/>
      <c r="K873" s="43" t="s">
        <v>1215</v>
      </c>
      <c r="L873" s="43"/>
      <c r="M873" s="44" t="str">
        <f>IF(C873="NOSQL","",LOOKUP(E873,'#2a_#2b_DROP_TABLE'!D:D,'#2a_#2b_DROP_TABLE'!G:G)&amp;IF(H873="PK","PK",IF(F873="","CREATE","")))</f>
        <v>NA</v>
      </c>
      <c r="N873" s="45" t="str">
        <f t="shared" si="41"/>
        <v xml:space="preserve">       `question` VARCHAR(256) NOT NULL COMMENT 'Question for the vital',</v>
      </c>
      <c r="O873" s="45" t="str">
        <f t="shared" si="42"/>
        <v/>
      </c>
      <c r="P873" s="45" t="str">
        <f t="shared" si="43"/>
        <v/>
      </c>
    </row>
    <row r="874" spans="1:16" ht="16">
      <c r="A874" s="40"/>
      <c r="B874" s="66" t="str">
        <f>IF(OR(H874="",H874="PK"),"Catch All",LOOKUP(E874,'#2a_#2b_DROP_TABLE'!D:D,'#2a_#2b_DROP_TABLE'!A:A))</f>
        <v>avoid</v>
      </c>
      <c r="C874" s="40" t="s">
        <v>1541</v>
      </c>
      <c r="D874" s="40" t="s">
        <v>31</v>
      </c>
      <c r="E874" s="43" t="s">
        <v>1212</v>
      </c>
      <c r="F874" s="43" t="s">
        <v>214</v>
      </c>
      <c r="G874" s="43"/>
      <c r="H874" s="42" t="str">
        <f>IF(D874="",IF(F874="","","PK"),LOOKUP(D874,DataTypes!A:A,DataTypes!B:B))</f>
        <v>VARCHAR(1)</v>
      </c>
      <c r="I874" s="43" t="s">
        <v>13</v>
      </c>
      <c r="J874" s="43"/>
      <c r="K874" s="43" t="s">
        <v>1216</v>
      </c>
      <c r="L874" s="43" t="s">
        <v>1217</v>
      </c>
      <c r="M874" s="44" t="str">
        <f>IF(C874="NOSQL","",LOOKUP(E874,'#2a_#2b_DROP_TABLE'!D:D,'#2a_#2b_DROP_TABLE'!G:G)&amp;IF(H874="PK","PK",IF(F874="","CREATE","")))</f>
        <v>NA</v>
      </c>
      <c r="N874" s="45" t="str">
        <f t="shared" si="41"/>
        <v xml:space="preserve">       `type` VARCHAR(1) NOT NULL COMMENT 'Type of vital [N-Neuro Diverse, G-General]',</v>
      </c>
      <c r="O874" s="45" t="str">
        <f t="shared" si="42"/>
        <v/>
      </c>
      <c r="P874" s="45" t="str">
        <f t="shared" si="43"/>
        <v/>
      </c>
    </row>
    <row r="875" spans="1:16" ht="16">
      <c r="A875" s="40"/>
      <c r="B875" s="66" t="str">
        <f>IF(OR(H875="",H875="PK"),"Catch All",LOOKUP(E875,'#2a_#2b_DROP_TABLE'!D:D,'#2a_#2b_DROP_TABLE'!A:A))</f>
        <v>avoid</v>
      </c>
      <c r="C875" s="40" t="s">
        <v>1541</v>
      </c>
      <c r="D875" s="40" t="s">
        <v>63</v>
      </c>
      <c r="E875" s="43" t="s">
        <v>1212</v>
      </c>
      <c r="F875" s="43" t="s">
        <v>1218</v>
      </c>
      <c r="G875" s="43"/>
      <c r="H875" s="42" t="str">
        <f>IF(D875="",IF(F875="","","PK"),LOOKUP(D875,DataTypes!A:A,DataTypes!B:B))</f>
        <v>VARCHAR(256)</v>
      </c>
      <c r="I875" s="43" t="s">
        <v>35</v>
      </c>
      <c r="J875" s="43"/>
      <c r="K875" s="43" t="s">
        <v>1219</v>
      </c>
      <c r="L875" s="43"/>
      <c r="M875" s="44" t="str">
        <f>IF(C875="NOSQL","",LOOKUP(E875,'#2a_#2b_DROP_TABLE'!D:D,'#2a_#2b_DROP_TABLE'!G:G)&amp;IF(H875="PK","PK",IF(F875="","CREATE","")))</f>
        <v>NA</v>
      </c>
      <c r="N875" s="45" t="str">
        <f t="shared" si="41"/>
        <v xml:space="preserve">       `media_url` VARCHAR(256) NULL COMMENT 'Media file URL',</v>
      </c>
      <c r="O875" s="45" t="str">
        <f t="shared" si="42"/>
        <v/>
      </c>
      <c r="P875" s="45" t="str">
        <f t="shared" si="43"/>
        <v/>
      </c>
    </row>
    <row r="876" spans="1:16" ht="16">
      <c r="A876" s="40"/>
      <c r="B876" s="66" t="str">
        <f>IF(OR(H876="",H876="PK"),"Catch All",LOOKUP(E876,'#2a_#2b_DROP_TABLE'!D:D,'#2a_#2b_DROP_TABLE'!A:A))</f>
        <v>avoid</v>
      </c>
      <c r="C876" s="40" t="s">
        <v>1541</v>
      </c>
      <c r="D876" s="40" t="s">
        <v>49</v>
      </c>
      <c r="E876" s="43" t="s">
        <v>1212</v>
      </c>
      <c r="F876" s="43" t="s">
        <v>1220</v>
      </c>
      <c r="G876" s="43"/>
      <c r="H876" s="42" t="str">
        <f>IF(D876="",IF(F876="","","PK"),LOOKUP(D876,DataTypes!A:A,DataTypes!B:B))</f>
        <v>TEXT</v>
      </c>
      <c r="I876" s="43" t="s">
        <v>13</v>
      </c>
      <c r="J876" s="43"/>
      <c r="K876" s="43" t="s">
        <v>1221</v>
      </c>
      <c r="L876" s="43"/>
      <c r="M876" s="44" t="str">
        <f>IF(C876="NOSQL","",LOOKUP(E876,'#2a_#2b_DROP_TABLE'!D:D,'#2a_#2b_DROP_TABLE'!G:G)&amp;IF(H876="PK","PK",IF(F876="","CREATE","")))</f>
        <v>NA</v>
      </c>
      <c r="N876" s="45" t="str">
        <f t="shared" si="41"/>
        <v xml:space="preserve">       `options` TEXT NOT NULL COMMENT 'JSON of options in the vital question to be responded',</v>
      </c>
      <c r="O876" s="45" t="str">
        <f t="shared" si="42"/>
        <v/>
      </c>
      <c r="P876" s="45" t="str">
        <f t="shared" si="43"/>
        <v/>
      </c>
    </row>
    <row r="877" spans="1:16" ht="16">
      <c r="A877" s="40"/>
      <c r="B877" s="66" t="str">
        <f>IF(OR(H877="",H877="PK"),"Catch All",LOOKUP(E877,'#2a_#2b_DROP_TABLE'!D:D,'#2a_#2b_DROP_TABLE'!A:A))</f>
        <v>Catch All</v>
      </c>
      <c r="C877" s="40" t="s">
        <v>1541</v>
      </c>
      <c r="D877" s="40"/>
      <c r="E877" s="46" t="s">
        <v>1212</v>
      </c>
      <c r="F877" s="46" t="s">
        <v>1213</v>
      </c>
      <c r="G877" s="46"/>
      <c r="H877" s="42" t="str">
        <f>IF(D877="",IF(F877="","","PK"),LOOKUP(D877,DataTypes!A:A,DataTypes!B:B))</f>
        <v>PK</v>
      </c>
      <c r="I877" s="43"/>
      <c r="J877" s="43"/>
      <c r="K877" s="43"/>
      <c r="L877" s="43"/>
      <c r="M877" s="44" t="str">
        <f>IF(C877="NOSQL","",LOOKUP(E877,'#2a_#2b_DROP_TABLE'!D:D,'#2a_#2b_DROP_TABLE'!G:G)&amp;IF(H877="PK","PK",IF(F877="","CREATE","")))</f>
        <v>NAPK</v>
      </c>
      <c r="N877" s="45" t="str">
        <f t="shared" si="41"/>
        <v xml:space="preserve">       PRIMARY KEY (vital_id)) CHARSET UTF8;</v>
      </c>
      <c r="O877" s="45" t="str">
        <f t="shared" si="42"/>
        <v/>
      </c>
      <c r="P877" s="45" t="str">
        <f t="shared" si="43"/>
        <v/>
      </c>
    </row>
    <row r="878" spans="1:16" ht="16">
      <c r="A878" s="40"/>
      <c r="B878" s="66" t="str">
        <f>IF(OR(H878="",H878="PK"),"Catch All",LOOKUP(E878,'#2a_#2b_DROP_TABLE'!D:D,'#2a_#2b_DROP_TABLE'!A:A))</f>
        <v>Catch All</v>
      </c>
      <c r="C878" s="40" t="s">
        <v>1541</v>
      </c>
      <c r="D878" s="40"/>
      <c r="E878" s="41" t="s">
        <v>1222</v>
      </c>
      <c r="F878" s="41"/>
      <c r="G878" s="41"/>
      <c r="H878" s="42" t="str">
        <f>IF(D878="",IF(F878="","","PK"),LOOKUP(D878,DataTypes!A:A,DataTypes!B:B))</f>
        <v/>
      </c>
      <c r="I878" s="43"/>
      <c r="J878" s="43"/>
      <c r="K878" s="43"/>
      <c r="L878" s="43"/>
      <c r="M878" s="44" t="str">
        <f>IF(C878="NOSQL","",LOOKUP(E878,'#2a_#2b_DROP_TABLE'!D:D,'#2a_#2b_DROP_TABLE'!G:G)&amp;IF(H878="PK","PK",IF(F878="","CREATE","")))</f>
        <v>NACREATE</v>
      </c>
      <c r="N878" s="45" t="str">
        <f t="shared" si="41"/>
        <v>CREATE TABLE `vital_responses` (</v>
      </c>
      <c r="O878" s="45" t="str">
        <f t="shared" si="42"/>
        <v/>
      </c>
      <c r="P878" s="45" t="str">
        <f t="shared" si="43"/>
        <v/>
      </c>
    </row>
    <row r="879" spans="1:16" ht="16">
      <c r="A879" s="40"/>
      <c r="B879" s="66" t="str">
        <f>IF(OR(H879="",H879="PK"),"Catch All",LOOKUP(E879,'#2a_#2b_DROP_TABLE'!D:D,'#2a_#2b_DROP_TABLE'!A:A))</f>
        <v>avoid</v>
      </c>
      <c r="C879" s="40" t="s">
        <v>1541</v>
      </c>
      <c r="D879" s="40" t="s">
        <v>12</v>
      </c>
      <c r="E879" s="41" t="s">
        <v>1222</v>
      </c>
      <c r="F879" s="41" t="s">
        <v>1223</v>
      </c>
      <c r="G879" s="41"/>
      <c r="H879" s="42" t="str">
        <f>IF(D879="",IF(F879="","","PK"),LOOKUP(D879,DataTypes!A:A,DataTypes!B:B))</f>
        <v>BIGINT UNSIGNED</v>
      </c>
      <c r="I879" s="43" t="s">
        <v>13</v>
      </c>
      <c r="J879" s="43"/>
      <c r="K879" s="43" t="s">
        <v>586</v>
      </c>
      <c r="L879" s="43"/>
      <c r="M879" s="44" t="str">
        <f>IF(C879="NOSQL","",LOOKUP(E879,'#2a_#2b_DROP_TABLE'!D:D,'#2a_#2b_DROP_TABLE'!G:G)&amp;IF(H879="PK","PK",IF(F879="","CREATE","")))</f>
        <v>NA</v>
      </c>
      <c r="N879" s="45" t="str">
        <f t="shared" si="41"/>
        <v xml:space="preserve">       `vital_response_id` BIGINT UNSIGNED NOT NULL COMMENT 'ID of the response',</v>
      </c>
      <c r="O879" s="45" t="str">
        <f t="shared" si="42"/>
        <v/>
      </c>
      <c r="P879" s="45" t="str">
        <f t="shared" si="43"/>
        <v/>
      </c>
    </row>
    <row r="880" spans="1:16" ht="16">
      <c r="A880" s="40"/>
      <c r="B880" s="66" t="str">
        <f>IF(OR(H880="",H880="PK"),"Catch All",LOOKUP(E880,'#2a_#2b_DROP_TABLE'!D:D,'#2a_#2b_DROP_TABLE'!A:A))</f>
        <v>avoid</v>
      </c>
      <c r="C880" s="40" t="s">
        <v>1541</v>
      </c>
      <c r="D880" s="40" t="s">
        <v>12</v>
      </c>
      <c r="E880" s="43" t="s">
        <v>1222</v>
      </c>
      <c r="F880" s="43" t="s">
        <v>1213</v>
      </c>
      <c r="G880" s="43"/>
      <c r="H880" s="42" t="str">
        <f>IF(D880="",IF(F880="","","PK"),LOOKUP(D880,DataTypes!A:A,DataTypes!B:B))</f>
        <v>BIGINT UNSIGNED</v>
      </c>
      <c r="I880" s="43" t="s">
        <v>13</v>
      </c>
      <c r="J880" s="43"/>
      <c r="K880" s="43" t="s">
        <v>1214</v>
      </c>
      <c r="L880" s="43"/>
      <c r="M880" s="44" t="str">
        <f>IF(C880="NOSQL","",LOOKUP(E880,'#2a_#2b_DROP_TABLE'!D:D,'#2a_#2b_DROP_TABLE'!G:G)&amp;IF(H880="PK","PK",IF(F880="","CREATE","")))</f>
        <v>NA</v>
      </c>
      <c r="N880" s="45" t="str">
        <f t="shared" si="41"/>
        <v xml:space="preserve">       `vital_id` BIGINT UNSIGNED NOT NULL COMMENT 'ID of the vital',</v>
      </c>
      <c r="O880" s="45" t="str">
        <f t="shared" si="42"/>
        <v/>
      </c>
      <c r="P880" s="45" t="str">
        <f t="shared" si="43"/>
        <v/>
      </c>
    </row>
    <row r="881" spans="1:16" ht="16">
      <c r="A881" s="40"/>
      <c r="B881" s="66" t="str">
        <f>IF(OR(H881="",H881="PK"),"Catch All",LOOKUP(E881,'#2a_#2b_DROP_TABLE'!D:D,'#2a_#2b_DROP_TABLE'!A:A))</f>
        <v>avoid</v>
      </c>
      <c r="C881" s="40" t="s">
        <v>1541</v>
      </c>
      <c r="D881" s="40" t="s">
        <v>295</v>
      </c>
      <c r="E881" s="43" t="s">
        <v>1222</v>
      </c>
      <c r="F881" s="43" t="s">
        <v>236</v>
      </c>
      <c r="G881" s="43"/>
      <c r="H881" s="42" t="str">
        <f>IF(D881="",IF(F881="","","PK"),LOOKUP(D881,DataTypes!A:A,DataTypes!B:B))</f>
        <v>VARCHAR(64)</v>
      </c>
      <c r="I881" s="43" t="s">
        <v>35</v>
      </c>
      <c r="J881" s="43"/>
      <c r="K881" s="43" t="s">
        <v>237</v>
      </c>
      <c r="L881" s="43"/>
      <c r="M881" s="44" t="str">
        <f>IF(C881="NOSQL","",LOOKUP(E881,'#2a_#2b_DROP_TABLE'!D:D,'#2a_#2b_DROP_TABLE'!G:G)&amp;IF(H881="PK","PK",IF(F881="","CREATE","")))</f>
        <v>NA</v>
      </c>
      <c r="N881" s="45" t="str">
        <f t="shared" si="41"/>
        <v xml:space="preserve">       `job_id` VARCHAR(64) NULL COMMENT 'Job ID',</v>
      </c>
      <c r="O881" s="45" t="str">
        <f t="shared" si="42"/>
        <v/>
      </c>
      <c r="P881" s="45" t="str">
        <f t="shared" si="43"/>
        <v/>
      </c>
    </row>
    <row r="882" spans="1:16" ht="16">
      <c r="A882" s="40"/>
      <c r="B882" s="66" t="str">
        <f>IF(OR(H882="",H882="PK"),"Catch All",LOOKUP(E882,'#2a_#2b_DROP_TABLE'!D:D,'#2a_#2b_DROP_TABLE'!A:A))</f>
        <v>avoid</v>
      </c>
      <c r="C882" s="40" t="s">
        <v>1541</v>
      </c>
      <c r="D882" s="40" t="s">
        <v>295</v>
      </c>
      <c r="E882" s="43" t="s">
        <v>1222</v>
      </c>
      <c r="F882" s="43" t="s">
        <v>394</v>
      </c>
      <c r="G882" s="43"/>
      <c r="H882" s="42" t="str">
        <f>IF(D882="",IF(F882="","","PK"),LOOKUP(D882,DataTypes!A:A,DataTypes!B:B))</f>
        <v>VARCHAR(64)</v>
      </c>
      <c r="I882" s="43" t="s">
        <v>13</v>
      </c>
      <c r="J882" s="43"/>
      <c r="K882" s="43" t="s">
        <v>1197</v>
      </c>
      <c r="L882" s="43"/>
      <c r="M882" s="44" t="str">
        <f>IF(C882="NOSQL","",LOOKUP(E882,'#2a_#2b_DROP_TABLE'!D:D,'#2a_#2b_DROP_TABLE'!G:G)&amp;IF(H882="PK","PK",IF(F882="","CREATE","")))</f>
        <v>NA</v>
      </c>
      <c r="N882" s="45" t="str">
        <f t="shared" si="41"/>
        <v xml:space="preserve">       `candidate_id` VARCHAR(64) NOT NULL COMMENT 'Candidate ID',</v>
      </c>
      <c r="O882" s="45" t="str">
        <f t="shared" si="42"/>
        <v/>
      </c>
      <c r="P882" s="45" t="str">
        <f t="shared" si="43"/>
        <v/>
      </c>
    </row>
    <row r="883" spans="1:16" ht="16">
      <c r="A883" s="40"/>
      <c r="B883" s="66" t="str">
        <f>IF(OR(H883="",H883="PK"),"Catch All",LOOKUP(E883,'#2a_#2b_DROP_TABLE'!D:D,'#2a_#2b_DROP_TABLE'!A:A))</f>
        <v>avoid</v>
      </c>
      <c r="C883" s="40" t="s">
        <v>1541</v>
      </c>
      <c r="D883" s="40" t="s">
        <v>49</v>
      </c>
      <c r="E883" s="43" t="s">
        <v>1222</v>
      </c>
      <c r="F883" s="43" t="s">
        <v>1017</v>
      </c>
      <c r="G883" s="43"/>
      <c r="H883" s="42" t="str">
        <f>IF(D883="",IF(F883="","","PK"),LOOKUP(D883,DataTypes!A:A,DataTypes!B:B))</f>
        <v>TEXT</v>
      </c>
      <c r="I883" s="43" t="s">
        <v>13</v>
      </c>
      <c r="J883" s="43"/>
      <c r="K883" s="43" t="s">
        <v>1224</v>
      </c>
      <c r="L883" s="43" t="s">
        <v>1225</v>
      </c>
      <c r="M883" s="44" t="str">
        <f>IF(C883="NOSQL","",LOOKUP(E883,'#2a_#2b_DROP_TABLE'!D:D,'#2a_#2b_DROP_TABLE'!G:G)&amp;IF(H883="PK","PK",IF(F883="","CREATE","")))</f>
        <v>NA</v>
      </c>
      <c r="N883" s="45" t="str">
        <f t="shared" si="41"/>
        <v xml:space="preserve">       `response` TEXT NOT NULL COMMENT 'JSON of response to the vital [Full JSON to be stored]',</v>
      </c>
      <c r="O883" s="45" t="str">
        <f t="shared" si="42"/>
        <v/>
      </c>
      <c r="P883" s="45" t="str">
        <f t="shared" si="43"/>
        <v/>
      </c>
    </row>
    <row r="884" spans="1:16" ht="16">
      <c r="A884" s="40"/>
      <c r="B884" s="66" t="str">
        <f>IF(OR(H884="",H884="PK"),"Catch All",LOOKUP(E884,'#2a_#2b_DROP_TABLE'!D:D,'#2a_#2b_DROP_TABLE'!A:A))</f>
        <v>avoid</v>
      </c>
      <c r="C884" s="40" t="s">
        <v>1541</v>
      </c>
      <c r="D884" s="40" t="s">
        <v>40</v>
      </c>
      <c r="E884" s="43" t="s">
        <v>1222</v>
      </c>
      <c r="F884" s="43" t="s">
        <v>1226</v>
      </c>
      <c r="G884" s="43"/>
      <c r="H884" s="42" t="str">
        <f>IF(D884="",IF(F884="","","PK"),LOOKUP(D884,DataTypes!A:A,DataTypes!B:B))</f>
        <v>TIMESTAMP</v>
      </c>
      <c r="I884" s="43" t="s">
        <v>17</v>
      </c>
      <c r="J884" s="43"/>
      <c r="K884" s="43" t="s">
        <v>81</v>
      </c>
      <c r="L884" s="43"/>
      <c r="M884" s="44" t="str">
        <f>IF(C884="NOSQL","",LOOKUP(E884,'#2a_#2b_DROP_TABLE'!D:D,'#2a_#2b_DROP_TABLE'!G:G)&amp;IF(H884="PK","PK",IF(F884="","CREATE","")))</f>
        <v>NA</v>
      </c>
      <c r="N884" s="45" t="str">
        <f t="shared" si="41"/>
        <v xml:space="preserve">       `when_responded` TIMESTAMP DEFAULT NULL COMMENT 'Data created by',</v>
      </c>
      <c r="O884" s="45" t="str">
        <f t="shared" si="42"/>
        <v/>
      </c>
      <c r="P884" s="45" t="str">
        <f t="shared" si="43"/>
        <v/>
      </c>
    </row>
    <row r="885" spans="1:16" ht="16">
      <c r="A885" s="40"/>
      <c r="B885" s="66" t="str">
        <f>IF(OR(H885="",H885="PK"),"Catch All",LOOKUP(E885,'#2a_#2b_DROP_TABLE'!D:D,'#2a_#2b_DROP_TABLE'!A:A))</f>
        <v>Catch All</v>
      </c>
      <c r="C885" s="40" t="s">
        <v>1541</v>
      </c>
      <c r="D885" s="40"/>
      <c r="E885" s="46" t="s">
        <v>1222</v>
      </c>
      <c r="F885" s="46" t="s">
        <v>1223</v>
      </c>
      <c r="G885" s="46"/>
      <c r="H885" s="42" t="str">
        <f>IF(D885="",IF(F885="","","PK"),LOOKUP(D885,DataTypes!A:A,DataTypes!B:B))</f>
        <v>PK</v>
      </c>
      <c r="I885" s="43"/>
      <c r="J885" s="43"/>
      <c r="K885" s="43"/>
      <c r="L885" s="43"/>
      <c r="M885" s="44" t="str">
        <f>IF(C885="NOSQL","",LOOKUP(E885,'#2a_#2b_DROP_TABLE'!D:D,'#2a_#2b_DROP_TABLE'!G:G)&amp;IF(H885="PK","PK",IF(F885="","CREATE","")))</f>
        <v>NAPK</v>
      </c>
      <c r="N885" s="45" t="str">
        <f t="shared" si="41"/>
        <v xml:space="preserve">       PRIMARY KEY (vital_response_id)) CHARSET UTF8;</v>
      </c>
      <c r="O885" s="45" t="str">
        <f t="shared" si="42"/>
        <v/>
      </c>
      <c r="P885" s="45" t="str">
        <f t="shared" si="43"/>
        <v/>
      </c>
    </row>
    <row r="886" spans="1:16" ht="16">
      <c r="A886" s="40"/>
      <c r="B886" s="66" t="str">
        <f>IF(OR(H886="",H886="PK"),"Catch All",LOOKUP(E886,'#2a_#2b_DROP_TABLE'!D:D,'#2a_#2b_DROP_TABLE'!A:A))</f>
        <v>Catch All</v>
      </c>
      <c r="C886" s="40" t="s">
        <v>1541</v>
      </c>
      <c r="D886" s="40"/>
      <c r="E886" s="41" t="s">
        <v>1227</v>
      </c>
      <c r="F886" s="41"/>
      <c r="G886" s="41"/>
      <c r="H886" s="42" t="str">
        <f>IF(D886="",IF(F886="","","PK"),LOOKUP(D886,DataTypes!A:A,DataTypes!B:B))</f>
        <v/>
      </c>
      <c r="I886" s="43"/>
      <c r="J886" s="43"/>
      <c r="K886" s="43"/>
      <c r="L886" s="43"/>
      <c r="M886" s="44" t="str">
        <f>IF(C886="NOSQL","",LOOKUP(E886,'#2a_#2b_DROP_TABLE'!D:D,'#2a_#2b_DROP_TABLE'!G:G)&amp;IF(H886="PK","PK",IF(F886="","CREATE","")))</f>
        <v>AuditedCREATE</v>
      </c>
      <c r="N886" s="45" t="str">
        <f t="shared" si="41"/>
        <v>CREATE TABLE `interview_headers` (</v>
      </c>
      <c r="O886" s="45" t="str">
        <f t="shared" si="42"/>
        <v>CREATE TABLE `interview_headers_aud` (</v>
      </c>
      <c r="P886" s="45" t="str">
        <f t="shared" si="43"/>
        <v/>
      </c>
    </row>
    <row r="887" spans="1:16" ht="16">
      <c r="A887" s="40"/>
      <c r="B887" s="66" t="str">
        <f>IF(OR(H887="",H887="PK"),"Catch All",LOOKUP(E887,'#2a_#2b_DROP_TABLE'!D:D,'#2a_#2b_DROP_TABLE'!A:A))</f>
        <v>avoid</v>
      </c>
      <c r="C887" s="40" t="s">
        <v>1541</v>
      </c>
      <c r="D887" s="40" t="s">
        <v>12</v>
      </c>
      <c r="E887" s="41" t="s">
        <v>1227</v>
      </c>
      <c r="F887" s="41" t="s">
        <v>1175</v>
      </c>
      <c r="G887" s="41"/>
      <c r="H887" s="42" t="str">
        <f>IF(D887="",IF(F887="","","PK"),LOOKUP(D887,DataTypes!A:A,DataTypes!B:B))</f>
        <v>BIGINT UNSIGNED</v>
      </c>
      <c r="I887" s="43" t="s">
        <v>13</v>
      </c>
      <c r="J887" s="43" t="s">
        <v>14</v>
      </c>
      <c r="K887" s="43" t="s">
        <v>1176</v>
      </c>
      <c r="L887" s="43"/>
      <c r="M887" s="44" t="str">
        <f>IF(C887="NOSQL","",LOOKUP(E887,'#2a_#2b_DROP_TABLE'!D:D,'#2a_#2b_DROP_TABLE'!G:G)&amp;IF(H887="PK","PK",IF(F887="","CREATE","")))</f>
        <v>Audited</v>
      </c>
      <c r="N887" s="45" t="str">
        <f t="shared" si="41"/>
        <v xml:space="preserve">       `interview_id` BIGINT UNSIGNED NOT NULL AUTO_INCREMENT COMMENT 'ID of the interview record',</v>
      </c>
      <c r="O887" s="45" t="str">
        <f t="shared" si="42"/>
        <v xml:space="preserve">       `interview_id` BIGINT UNSIGNED NOT NULL COMMENT 'ID of the interview record',</v>
      </c>
      <c r="P887" s="45" t="str">
        <f t="shared" si="43"/>
        <v>ALTER TABLE interview_headers_aud MODIFY COLUMN interview_id BIGINT UNSIGNED;</v>
      </c>
    </row>
    <row r="888" spans="1:16" ht="16">
      <c r="A888" s="40"/>
      <c r="B888" s="66" t="str">
        <f>IF(OR(H888="",H888="PK"),"Catch All",LOOKUP(E888,'#2a_#2b_DROP_TABLE'!D:D,'#2a_#2b_DROP_TABLE'!A:A))</f>
        <v>avoid</v>
      </c>
      <c r="C888" s="40" t="s">
        <v>1541</v>
      </c>
      <c r="D888" s="40" t="s">
        <v>295</v>
      </c>
      <c r="E888" s="43" t="s">
        <v>1227</v>
      </c>
      <c r="F888" s="43" t="s">
        <v>394</v>
      </c>
      <c r="G888" s="43"/>
      <c r="H888" s="42" t="str">
        <f>IF(D888="",IF(F888="","","PK"),LOOKUP(D888,DataTypes!A:A,DataTypes!B:B))</f>
        <v>VARCHAR(64)</v>
      </c>
      <c r="I888" s="43" t="s">
        <v>13</v>
      </c>
      <c r="J888" s="43"/>
      <c r="K888" s="43" t="s">
        <v>1044</v>
      </c>
      <c r="L888" s="43"/>
      <c r="M888" s="44" t="str">
        <f>IF(C888="NOSQL","",LOOKUP(E888,'#2a_#2b_DROP_TABLE'!D:D,'#2a_#2b_DROP_TABLE'!G:G)&amp;IF(H888="PK","PK",IF(F888="","CREATE","")))</f>
        <v>Audited</v>
      </c>
      <c r="N888" s="45" t="str">
        <f t="shared" si="41"/>
        <v xml:space="preserve">       `candidate_id` VARCHAR(64) NOT NULL COMMENT 'ID of the candidate',</v>
      </c>
      <c r="O888" s="45" t="str">
        <f t="shared" si="42"/>
        <v xml:space="preserve">       `candidate_id` VARCHAR(64) NOT NULL COMMENT 'ID of the candidate',</v>
      </c>
      <c r="P888" s="45" t="str">
        <f t="shared" si="43"/>
        <v>ALTER TABLE interview_headers_aud MODIFY COLUMN candidate_id VARCHAR(64);</v>
      </c>
    </row>
    <row r="889" spans="1:16" ht="16">
      <c r="A889" s="40"/>
      <c r="B889" s="66" t="str">
        <f>IF(OR(H889="",H889="PK"),"Catch All",LOOKUP(E889,'#2a_#2b_DROP_TABLE'!D:D,'#2a_#2b_DROP_TABLE'!A:A))</f>
        <v>avoid</v>
      </c>
      <c r="C889" s="40" t="s">
        <v>1541</v>
      </c>
      <c r="D889" s="40" t="s">
        <v>295</v>
      </c>
      <c r="E889" s="43" t="s">
        <v>1227</v>
      </c>
      <c r="F889" s="43" t="s">
        <v>236</v>
      </c>
      <c r="G889" s="43"/>
      <c r="H889" s="42" t="str">
        <f>IF(D889="",IF(F889="","","PK"),LOOKUP(D889,DataTypes!A:A,DataTypes!B:B))</f>
        <v>VARCHAR(64)</v>
      </c>
      <c r="I889" s="43" t="s">
        <v>13</v>
      </c>
      <c r="J889" s="43"/>
      <c r="K889" s="43" t="s">
        <v>495</v>
      </c>
      <c r="L889" s="43"/>
      <c r="M889" s="44" t="str">
        <f>IF(C889="NOSQL","",LOOKUP(E889,'#2a_#2b_DROP_TABLE'!D:D,'#2a_#2b_DROP_TABLE'!G:G)&amp;IF(H889="PK","PK",IF(F889="","CREATE","")))</f>
        <v>Audited</v>
      </c>
      <c r="N889" s="45" t="str">
        <f t="shared" si="41"/>
        <v xml:space="preserve">       `job_id` VARCHAR(64) NOT NULL COMMENT 'ID of the job',</v>
      </c>
      <c r="O889" s="45" t="str">
        <f t="shared" si="42"/>
        <v xml:space="preserve">       `job_id` VARCHAR(64) NOT NULL COMMENT 'ID of the job',</v>
      </c>
      <c r="P889" s="45" t="str">
        <f t="shared" si="43"/>
        <v>ALTER TABLE interview_headers_aud MODIFY COLUMN job_id VARCHAR(64);</v>
      </c>
    </row>
    <row r="890" spans="1:16" ht="16">
      <c r="A890" s="40"/>
      <c r="B890" s="66" t="str">
        <f>IF(OR(H890="",H890="PK"),"Catch All",LOOKUP(E890,'#2a_#2b_DROP_TABLE'!D:D,'#2a_#2b_DROP_TABLE'!A:A))</f>
        <v>avoid</v>
      </c>
      <c r="C890" s="40" t="s">
        <v>1541</v>
      </c>
      <c r="D890" s="40" t="s">
        <v>49</v>
      </c>
      <c r="E890" s="43" t="s">
        <v>1227</v>
      </c>
      <c r="F890" s="43" t="s">
        <v>1228</v>
      </c>
      <c r="G890" s="43"/>
      <c r="H890" s="42" t="str">
        <f>IF(D890="",IF(F890="","","PK"),LOOKUP(D890,DataTypes!A:A,DataTypes!B:B))</f>
        <v>TEXT</v>
      </c>
      <c r="I890" s="43" t="s">
        <v>35</v>
      </c>
      <c r="J890" s="43"/>
      <c r="K890" s="43" t="s">
        <v>1229</v>
      </c>
      <c r="L890" s="43"/>
      <c r="M890" s="44" t="str">
        <f>IF(C890="NOSQL","",LOOKUP(E890,'#2a_#2b_DROP_TABLE'!D:D,'#2a_#2b_DROP_TABLE'!G:G)&amp;IF(H890="PK","PK",IF(F890="","CREATE","")))</f>
        <v>Audited</v>
      </c>
      <c r="N890" s="45" t="str">
        <f t="shared" si="41"/>
        <v xml:space="preserve">       `closure_notes` TEXT NULL COMMENT 'Closure notes by TAM or hiring manager',</v>
      </c>
      <c r="O890" s="45" t="str">
        <f t="shared" si="42"/>
        <v xml:space="preserve">       `closure_notes` TEXT NULL COMMENT 'Closure notes by TAM or hiring manager',</v>
      </c>
      <c r="P890" s="45" t="str">
        <f t="shared" si="43"/>
        <v>ALTER TABLE interview_headers_aud MODIFY COLUMN closure_notes TEXT;</v>
      </c>
    </row>
    <row r="891" spans="1:16" ht="16">
      <c r="A891" s="40"/>
      <c r="B891" s="66" t="str">
        <f>IF(OR(H891="",H891="PK"),"Catch All",LOOKUP(E891,'#2a_#2b_DROP_TABLE'!D:D,'#2a_#2b_DROP_TABLE'!A:A))</f>
        <v>avoid</v>
      </c>
      <c r="C891" s="40" t="s">
        <v>1541</v>
      </c>
      <c r="D891" s="40" t="s">
        <v>117</v>
      </c>
      <c r="E891" s="43" t="s">
        <v>1227</v>
      </c>
      <c r="F891" s="43" t="s">
        <v>1230</v>
      </c>
      <c r="G891" s="43"/>
      <c r="H891" s="42" t="str">
        <f>IF(D891="",IF(F891="","","PK"),LOOKUP(D891,DataTypes!A:A,DataTypes!B:B))</f>
        <v>DOUBLE(13,3)</v>
      </c>
      <c r="I891" s="43" t="s">
        <v>35</v>
      </c>
      <c r="J891" s="43"/>
      <c r="K891" s="43" t="s">
        <v>1231</v>
      </c>
      <c r="L891" s="43"/>
      <c r="M891" s="44" t="str">
        <f>IF(C891="NOSQL","",LOOKUP(E891,'#2a_#2b_DROP_TABLE'!D:D,'#2a_#2b_DROP_TABLE'!G:G)&amp;IF(H891="PK","PK",IF(F891="","CREATE","")))</f>
        <v>Audited</v>
      </c>
      <c r="N891" s="45" t="str">
        <f t="shared" si="41"/>
        <v xml:space="preserve">       `recommended_salary` DOUBLE(13,3) NULL COMMENT 'Salary recommended by TAM',</v>
      </c>
      <c r="O891" s="45" t="str">
        <f t="shared" si="42"/>
        <v xml:space="preserve">       `recommended_salary` DOUBLE(13,3) NULL COMMENT 'Salary recommended by TAM',</v>
      </c>
      <c r="P891" s="45" t="str">
        <f t="shared" si="43"/>
        <v>ALTER TABLE interview_headers_aud MODIFY COLUMN recommended_salary DOUBLE(13,3);</v>
      </c>
    </row>
    <row r="892" spans="1:16" ht="16">
      <c r="A892" s="40"/>
      <c r="B892" s="66" t="str">
        <f>IF(OR(H892="",H892="PK"),"Catch All",LOOKUP(E892,'#2a_#2b_DROP_TABLE'!D:D,'#2a_#2b_DROP_TABLE'!A:A))</f>
        <v>avoid</v>
      </c>
      <c r="C892" s="40" t="s">
        <v>1541</v>
      </c>
      <c r="D892" s="40" t="s">
        <v>29</v>
      </c>
      <c r="E892" s="43" t="s">
        <v>1227</v>
      </c>
      <c r="F892" s="43" t="s">
        <v>1232</v>
      </c>
      <c r="G892" s="43"/>
      <c r="H892" s="42" t="str">
        <f>IF(D892="",IF(F892="","","PK"),LOOKUP(D892,DataTypes!A:A,DataTypes!B:B))</f>
        <v>DATE</v>
      </c>
      <c r="I892" s="43" t="s">
        <v>35</v>
      </c>
      <c r="J892" s="43"/>
      <c r="K892" s="43" t="s">
        <v>1233</v>
      </c>
      <c r="L892" s="43"/>
      <c r="M892" s="44" t="str">
        <f>IF(C892="NOSQL","",LOOKUP(E892,'#2a_#2b_DROP_TABLE'!D:D,'#2a_#2b_DROP_TABLE'!G:G)&amp;IF(H892="PK","PK",IF(F892="","CREATE","")))</f>
        <v>Audited</v>
      </c>
      <c r="N892" s="45" t="str">
        <f t="shared" si="41"/>
        <v xml:space="preserve">       `date_of_joining` DATE NULL COMMENT 'When the candidate should join',</v>
      </c>
      <c r="O892" s="45" t="str">
        <f t="shared" si="42"/>
        <v xml:space="preserve">       `date_of_joining` DATE NULL COMMENT 'When the candidate should join',</v>
      </c>
      <c r="P892" s="45" t="str">
        <f t="shared" si="43"/>
        <v>ALTER TABLE interview_headers_aud MODIFY COLUMN date_of_joining DATE;</v>
      </c>
    </row>
    <row r="893" spans="1:16" ht="16">
      <c r="A893" s="40"/>
      <c r="B893" s="66" t="str">
        <f>IF(OR(H893="",H893="PK"),"Catch All",LOOKUP(E893,'#2a_#2b_DROP_TABLE'!D:D,'#2a_#2b_DROP_TABLE'!A:A))</f>
        <v>avoid</v>
      </c>
      <c r="C893" s="40" t="s">
        <v>1541</v>
      </c>
      <c r="D893" s="40" t="s">
        <v>34</v>
      </c>
      <c r="E893" s="43" t="s">
        <v>1227</v>
      </c>
      <c r="F893" s="43" t="s">
        <v>422</v>
      </c>
      <c r="G893" s="43"/>
      <c r="H893" s="42" t="str">
        <f>IF(D893="",IF(F893="","","PK"),LOOKUP(D893,DataTypes!A:A,DataTypes!B:B))</f>
        <v>VARCHAR(8)</v>
      </c>
      <c r="I893" s="43" t="s">
        <v>35</v>
      </c>
      <c r="J893" s="43"/>
      <c r="K893" s="43" t="s">
        <v>1234</v>
      </c>
      <c r="L893" s="43"/>
      <c r="M893" s="44" t="str">
        <f>IF(C893="NOSQL","",LOOKUP(E893,'#2a_#2b_DROP_TABLE'!D:D,'#2a_#2b_DROP_TABLE'!G:G)&amp;IF(H893="PK","PK",IF(F893="","CREATE","")))</f>
        <v>Audited</v>
      </c>
      <c r="N893" s="45" t="str">
        <f t="shared" si="41"/>
        <v xml:space="preserve">       `currency` VARCHAR(8) NULL COMMENT 'Currency of salary',</v>
      </c>
      <c r="O893" s="45" t="str">
        <f t="shared" si="42"/>
        <v xml:space="preserve">       `currency` VARCHAR(8) NULL COMMENT 'Currency of salary',</v>
      </c>
      <c r="P893" s="45" t="str">
        <f t="shared" si="43"/>
        <v>ALTER TABLE interview_headers_aud MODIFY COLUMN currency VARCHAR(8);</v>
      </c>
    </row>
    <row r="894" spans="1:16" ht="16">
      <c r="A894" s="40"/>
      <c r="B894" s="66" t="str">
        <f>IF(OR(H894="",H894="PK"),"Catch All",LOOKUP(E894,'#2a_#2b_DROP_TABLE'!D:D,'#2a_#2b_DROP_TABLE'!A:A))</f>
        <v>avoid</v>
      </c>
      <c r="C894" s="40" t="s">
        <v>1541</v>
      </c>
      <c r="D894" s="40" t="s">
        <v>40</v>
      </c>
      <c r="E894" s="43" t="s">
        <v>1227</v>
      </c>
      <c r="F894" s="43" t="s">
        <v>1235</v>
      </c>
      <c r="G894" s="43"/>
      <c r="H894" s="42" t="str">
        <f>IF(D894="",IF(F894="","","PK"),LOOKUP(D894,DataTypes!A:A,DataTypes!B:B))</f>
        <v>TIMESTAMP</v>
      </c>
      <c r="I894" s="43" t="s">
        <v>35</v>
      </c>
      <c r="J894" s="43"/>
      <c r="K894" s="43" t="s">
        <v>1236</v>
      </c>
      <c r="L894" s="43"/>
      <c r="M894" s="44" t="str">
        <f>IF(C894="NOSQL","",LOOKUP(E894,'#2a_#2b_DROP_TABLE'!D:D,'#2a_#2b_DROP_TABLE'!G:G)&amp;IF(H894="PK","PK",IF(F894="","CREATE","")))</f>
        <v>Audited</v>
      </c>
      <c r="N894" s="45" t="str">
        <f t="shared" si="41"/>
        <v xml:space="preserve">       `closure_raised_on` TIMESTAMP NULL COMMENT 'When was closure request raised',</v>
      </c>
      <c r="O894" s="45" t="str">
        <f t="shared" si="42"/>
        <v xml:space="preserve">       `closure_raised_on` TIMESTAMP NULL COMMENT 'When was closure request raised',</v>
      </c>
      <c r="P894" s="45" t="str">
        <f t="shared" si="43"/>
        <v>ALTER TABLE interview_headers_aud MODIFY COLUMN closure_raised_on TIMESTAMP;</v>
      </c>
    </row>
    <row r="895" spans="1:16" ht="16">
      <c r="A895" s="40"/>
      <c r="B895" s="66" t="str">
        <f>IF(OR(H895="",H895="PK"),"Catch All",LOOKUP(E895,'#2a_#2b_DROP_TABLE'!D:D,'#2a_#2b_DROP_TABLE'!A:A))</f>
        <v>avoid</v>
      </c>
      <c r="C895" s="40" t="s">
        <v>1541</v>
      </c>
      <c r="D895" s="40" t="s">
        <v>12</v>
      </c>
      <c r="E895" s="43" t="s">
        <v>1227</v>
      </c>
      <c r="F895" s="43" t="s">
        <v>1237</v>
      </c>
      <c r="G895" s="43"/>
      <c r="H895" s="42" t="str">
        <f>IF(D895="",IF(F895="","","PK"),LOOKUP(D895,DataTypes!A:A,DataTypes!B:B))</f>
        <v>BIGINT UNSIGNED</v>
      </c>
      <c r="I895" s="43" t="s">
        <v>35</v>
      </c>
      <c r="J895" s="43"/>
      <c r="K895" s="43" t="s">
        <v>1238</v>
      </c>
      <c r="L895" s="43"/>
      <c r="M895" s="44" t="str">
        <f>IF(C895="NOSQL","",LOOKUP(E895,'#2a_#2b_DROP_TABLE'!D:D,'#2a_#2b_DROP_TABLE'!G:G)&amp;IF(H895="PK","PK",IF(F895="","CREATE","")))</f>
        <v>Audited</v>
      </c>
      <c r="N895" s="45" t="str">
        <f t="shared" si="41"/>
        <v xml:space="preserve">       `closure_raised_by` BIGINT UNSIGNED NULL COMMENT 'ID of the TAM raising closure request',</v>
      </c>
      <c r="O895" s="45" t="str">
        <f t="shared" si="42"/>
        <v xml:space="preserve">       `closure_raised_by` BIGINT UNSIGNED NULL COMMENT 'ID of the TAM raising closure request',</v>
      </c>
      <c r="P895" s="45" t="str">
        <f t="shared" si="43"/>
        <v>ALTER TABLE interview_headers_aud MODIFY COLUMN closure_raised_by BIGINT UNSIGNED;</v>
      </c>
    </row>
    <row r="896" spans="1:16" ht="16">
      <c r="A896" s="40"/>
      <c r="B896" s="66" t="str">
        <f>IF(OR(H896="",H896="PK"),"Catch All",LOOKUP(E896,'#2a_#2b_DROP_TABLE'!D:D,'#2a_#2b_DROP_TABLE'!A:A))</f>
        <v>avoid</v>
      </c>
      <c r="C896" s="40" t="s">
        <v>1541</v>
      </c>
      <c r="D896" s="40" t="s">
        <v>31</v>
      </c>
      <c r="E896" s="43" t="s">
        <v>1227</v>
      </c>
      <c r="F896" s="43" t="s">
        <v>1239</v>
      </c>
      <c r="G896" s="43"/>
      <c r="H896" s="42" t="str">
        <f>IF(D896="",IF(F896="","","PK"),LOOKUP(D896,DataTypes!A:A,DataTypes!B:B))</f>
        <v>VARCHAR(1)</v>
      </c>
      <c r="I896" s="43" t="s">
        <v>35</v>
      </c>
      <c r="J896" s="43"/>
      <c r="K896" s="43" t="s">
        <v>1240</v>
      </c>
      <c r="L896" s="43" t="s">
        <v>1241</v>
      </c>
      <c r="M896" s="44" t="str">
        <f>IF(C896="NOSQL","",LOOKUP(E896,'#2a_#2b_DROP_TABLE'!D:D,'#2a_#2b_DROP_TABLE'!G:G)&amp;IF(H896="PK","PK",IF(F896="","CREATE","")))</f>
        <v>Audited</v>
      </c>
      <c r="N896" s="45" t="str">
        <f t="shared" si="41"/>
        <v xml:space="preserve">       `closure_status` VARCHAR(1) NULL COMMENT 'Status of closure [R-Reject, H-Hire, O-On Hold]',</v>
      </c>
      <c r="O896" s="45" t="str">
        <f t="shared" si="42"/>
        <v xml:space="preserve">       `closure_status` VARCHAR(1) NULL COMMENT 'Status of closure [R-Reject, H-Hire, O-On Hold]',</v>
      </c>
      <c r="P896" s="45" t="str">
        <f t="shared" si="43"/>
        <v>ALTER TABLE interview_headers_aud MODIFY COLUMN closure_status VARCHAR(1);</v>
      </c>
    </row>
    <row r="897" spans="1:16" ht="16">
      <c r="A897" s="40"/>
      <c r="B897" s="66" t="str">
        <f>IF(OR(H897="",H897="PK"),"Catch All",LOOKUP(E897,'#2a_#2b_DROP_TABLE'!D:D,'#2a_#2b_DROP_TABLE'!A:A))</f>
        <v>avoid</v>
      </c>
      <c r="C897" s="40" t="s">
        <v>1541</v>
      </c>
      <c r="D897" s="40" t="s">
        <v>40</v>
      </c>
      <c r="E897" s="43" t="s">
        <v>1227</v>
      </c>
      <c r="F897" s="43" t="s">
        <v>1242</v>
      </c>
      <c r="G897" s="43"/>
      <c r="H897" s="42" t="str">
        <f>IF(D897="",IF(F897="","","PK"),LOOKUP(D897,DataTypes!A:A,DataTypes!B:B))</f>
        <v>TIMESTAMP</v>
      </c>
      <c r="I897" s="43" t="s">
        <v>35</v>
      </c>
      <c r="J897" s="43"/>
      <c r="K897" s="43" t="s">
        <v>1243</v>
      </c>
      <c r="L897" s="43"/>
      <c r="M897" s="44" t="str">
        <f>IF(C897="NOSQL","",LOOKUP(E897,'#2a_#2b_DROP_TABLE'!D:D,'#2a_#2b_DROP_TABLE'!G:G)&amp;IF(H897="PK","PK",IF(F897="","CREATE","")))</f>
        <v>Audited</v>
      </c>
      <c r="N897" s="45" t="str">
        <f t="shared" si="41"/>
        <v xml:space="preserve">       `closure_confirmed_on` TIMESTAMP NULL COMMENT 'When was closure confirmed by hiring manager',</v>
      </c>
      <c r="O897" s="45" t="str">
        <f t="shared" si="42"/>
        <v xml:space="preserve">       `closure_confirmed_on` TIMESTAMP NULL COMMENT 'When was closure confirmed by hiring manager',</v>
      </c>
      <c r="P897" s="45" t="str">
        <f t="shared" si="43"/>
        <v>ALTER TABLE interview_headers_aud MODIFY COLUMN closure_confirmed_on TIMESTAMP;</v>
      </c>
    </row>
    <row r="898" spans="1:16" ht="16">
      <c r="A898" s="40"/>
      <c r="B898" s="66" t="str">
        <f>IF(OR(H898="",H898="PK"),"Catch All",LOOKUP(E898,'#2a_#2b_DROP_TABLE'!D:D,'#2a_#2b_DROP_TABLE'!A:A))</f>
        <v>avoid</v>
      </c>
      <c r="C898" s="40" t="s">
        <v>1541</v>
      </c>
      <c r="D898" s="40" t="s">
        <v>12</v>
      </c>
      <c r="E898" s="43" t="s">
        <v>1227</v>
      </c>
      <c r="F898" s="43" t="s">
        <v>1244</v>
      </c>
      <c r="G898" s="43"/>
      <c r="H898" s="42" t="str">
        <f>IF(D898="",IF(F898="","","PK"),LOOKUP(D898,DataTypes!A:A,DataTypes!B:B))</f>
        <v>BIGINT UNSIGNED</v>
      </c>
      <c r="I898" s="43" t="s">
        <v>35</v>
      </c>
      <c r="J898" s="43"/>
      <c r="K898" s="43" t="s">
        <v>1245</v>
      </c>
      <c r="L898" s="43"/>
      <c r="M898" s="44" t="str">
        <f>IF(C898="NOSQL","",LOOKUP(E898,'#2a_#2b_DROP_TABLE'!D:D,'#2a_#2b_DROP_TABLE'!G:G)&amp;IF(H898="PK","PK",IF(F898="","CREATE","")))</f>
        <v>Audited</v>
      </c>
      <c r="N898" s="45" t="str">
        <f t="shared" si="41"/>
        <v xml:space="preserve">       `closure_confirmed_by` BIGINT UNSIGNED NULL COMMENT 'ID of the hiring manager confirming the closure',</v>
      </c>
      <c r="O898" s="45" t="str">
        <f t="shared" si="42"/>
        <v xml:space="preserve">       `closure_confirmed_by` BIGINT UNSIGNED NULL COMMENT 'ID of the hiring manager confirming the closure',</v>
      </c>
      <c r="P898" s="45" t="str">
        <f t="shared" si="43"/>
        <v>ALTER TABLE interview_headers_aud MODIFY COLUMN closure_confirmed_by BIGINT UNSIGNED;</v>
      </c>
    </row>
    <row r="899" spans="1:16" ht="16">
      <c r="A899" s="40"/>
      <c r="B899" s="66" t="str">
        <f>IF(OR(H899="",H899="PK"),"Catch All",LOOKUP(E899,'#2a_#2b_DROP_TABLE'!D:D,'#2a_#2b_DROP_TABLE'!A:A))</f>
        <v>avoid</v>
      </c>
      <c r="C899" s="40" t="s">
        <v>1541</v>
      </c>
      <c r="D899" s="40" t="s">
        <v>295</v>
      </c>
      <c r="E899" s="43" t="s">
        <v>1227</v>
      </c>
      <c r="F899" s="43" t="s">
        <v>80</v>
      </c>
      <c r="G899" s="43"/>
      <c r="H899" s="42" t="str">
        <f>IF(D899="",IF(F899="","","PK"),LOOKUP(D899,DataTypes!A:A,DataTypes!B:B))</f>
        <v>VARCHAR(64)</v>
      </c>
      <c r="I899" s="43" t="s">
        <v>17</v>
      </c>
      <c r="J899" s="43"/>
      <c r="K899" s="43" t="s">
        <v>81</v>
      </c>
      <c r="L899" s="43"/>
      <c r="M899" s="44" t="str">
        <f>IF(C899="NOSQL","",LOOKUP(E899,'#2a_#2b_DROP_TABLE'!D:D,'#2a_#2b_DROP_TABLE'!G:G)&amp;IF(H899="PK","PK",IF(F899="","CREATE","")))</f>
        <v>Audited</v>
      </c>
      <c r="N899" s="45" t="str">
        <f t="shared" ref="N899:N962" si="44">IF(C899="NOSQL","",IF(H899="PK","       PRIMARY KEY ("&amp;F899&amp;"))"&amp;IF(G899="Yes"," ROW_FORMAT=DYNAMIC","")&amp;" CHARSET UTF8;",IF(F899="","CREATE TABLE "&amp;"`"&amp;E899&amp;"` (","       `"&amp;F899&amp;"` "&amp;H899&amp;" "&amp;I899&amp;IF(J899="",""," "&amp;J899)&amp;" COMMENT '"&amp;K899&amp;IF(L899="",""," ["&amp;L899&amp;"]")&amp;"'"&amp;IF(E900=E899,",",");"))))</f>
        <v xml:space="preserve">       `created_by` VARCHAR(64) DEFAULT NULL COMMENT 'Data created by',</v>
      </c>
      <c r="O899" s="45" t="str">
        <f t="shared" ref="O899:O962" si="45">IF(OR(C899="NOSQL",M899="",M899="NA",M899="NACREATE",M899="NAPK"),"",IF(MID(M899,1,3)="Not","",IF(H899="PK",IF(M899="AuditedPK","       `rev` INT(11) NOT NULL, revtype TINYINT(4) DEFAULT NULL, ","       ")&amp;"PRIMARY KEY ("&amp;F899&amp;IF(M899="AuditedPK",", rev","")&amp;"))"&amp;IF(G899="Yes"," ROW_FORMAT=DYNAMIC","")&amp;" CHARSET UTF8;",IF(F899="","CREATE TABLE "&amp;"`"&amp;E899&amp;IF(M899="AuditedCREATE","_aud","")&amp;"` (","       `"&amp;F899&amp;"` "&amp;H899&amp;" "&amp;I899&amp;" COMMENT '"&amp;K899&amp;IF(L899="",""," ["&amp;L899&amp;"]")&amp;"'"&amp;IF(E900=E899,",",");")))))</f>
        <v xml:space="preserve">       `created_by` VARCHAR(64) DEFAULT NULL COMMENT 'Data created by',</v>
      </c>
      <c r="P899" s="45" t="str">
        <f t="shared" ref="P899:P962" si="46">IF(C899="NOSQL","",IF(M899="Audited","ALTER TABLE "&amp;E899&amp;"_aud MODIFY COLUMN "&amp;F899&amp;" "&amp;H899&amp;";",""))</f>
        <v>ALTER TABLE interview_headers_aud MODIFY COLUMN created_by VARCHAR(64);</v>
      </c>
    </row>
    <row r="900" spans="1:16" ht="16">
      <c r="A900" s="40"/>
      <c r="B900" s="66" t="str">
        <f>IF(OR(H900="",H900="PK"),"Catch All",LOOKUP(E900,'#2a_#2b_DROP_TABLE'!D:D,'#2a_#2b_DROP_TABLE'!A:A))</f>
        <v>avoid</v>
      </c>
      <c r="C900" s="40" t="s">
        <v>1541</v>
      </c>
      <c r="D900" s="40" t="s">
        <v>40</v>
      </c>
      <c r="E900" s="43" t="s">
        <v>1227</v>
      </c>
      <c r="F900" s="43" t="s">
        <v>82</v>
      </c>
      <c r="G900" s="43"/>
      <c r="H900" s="42" t="str">
        <f>IF(D900="",IF(F900="","","PK"),LOOKUP(D900,DataTypes!A:A,DataTypes!B:B))</f>
        <v>TIMESTAMP</v>
      </c>
      <c r="I900" s="43" t="s">
        <v>41</v>
      </c>
      <c r="J900" s="43"/>
      <c r="K900" s="43" t="s">
        <v>83</v>
      </c>
      <c r="L900" s="43"/>
      <c r="M900" s="44" t="str">
        <f>IF(C900="NOSQL","",LOOKUP(E900,'#2a_#2b_DROP_TABLE'!D:D,'#2a_#2b_DROP_TABLE'!G:G)&amp;IF(H900="PK","PK",IF(F900="","CREATE","")))</f>
        <v>Audited</v>
      </c>
      <c r="N900" s="45" t="str">
        <f t="shared" si="44"/>
        <v xml:space="preserve">       `created_timestamp` TIMESTAMP NULL DEFAULT NULL COMMENT 'When the data was created',</v>
      </c>
      <c r="O900" s="45" t="str">
        <f t="shared" si="45"/>
        <v xml:space="preserve">       `created_timestamp` TIMESTAMP NULL DEFAULT NULL COMMENT 'When the data was created',</v>
      </c>
      <c r="P900" s="45" t="str">
        <f t="shared" si="46"/>
        <v>ALTER TABLE interview_headers_aud MODIFY COLUMN created_timestamp TIMESTAMP;</v>
      </c>
    </row>
    <row r="901" spans="1:16" ht="16">
      <c r="A901" s="40"/>
      <c r="B901" s="66" t="str">
        <f>IF(OR(H901="",H901="PK"),"Catch All",LOOKUP(E901,'#2a_#2b_DROP_TABLE'!D:D,'#2a_#2b_DROP_TABLE'!A:A))</f>
        <v>avoid</v>
      </c>
      <c r="C901" s="40" t="s">
        <v>1541</v>
      </c>
      <c r="D901" s="40" t="s">
        <v>295</v>
      </c>
      <c r="E901" s="43" t="s">
        <v>1227</v>
      </c>
      <c r="F901" s="43" t="s">
        <v>84</v>
      </c>
      <c r="G901" s="43"/>
      <c r="H901" s="42" t="str">
        <f>IF(D901="",IF(F901="","","PK"),LOOKUP(D901,DataTypes!A:A,DataTypes!B:B))</f>
        <v>VARCHAR(64)</v>
      </c>
      <c r="I901" s="43" t="s">
        <v>17</v>
      </c>
      <c r="J901" s="43"/>
      <c r="K901" s="43" t="s">
        <v>85</v>
      </c>
      <c r="L901" s="43"/>
      <c r="M901" s="44" t="str">
        <f>IF(C901="NOSQL","",LOOKUP(E901,'#2a_#2b_DROP_TABLE'!D:D,'#2a_#2b_DROP_TABLE'!G:G)&amp;IF(H901="PK","PK",IF(F901="","CREATE","")))</f>
        <v>Audited</v>
      </c>
      <c r="N901" s="45" t="str">
        <f t="shared" si="44"/>
        <v xml:space="preserve">       `last_updated_by` VARCHAR(64) DEFAULT NULL COMMENT 'Data last updated by',</v>
      </c>
      <c r="O901" s="45" t="str">
        <f t="shared" si="45"/>
        <v xml:space="preserve">       `last_updated_by` VARCHAR(64) DEFAULT NULL COMMENT 'Data last updated by',</v>
      </c>
      <c r="P901" s="45" t="str">
        <f t="shared" si="46"/>
        <v>ALTER TABLE interview_headers_aud MODIFY COLUMN last_updated_by VARCHAR(64);</v>
      </c>
    </row>
    <row r="902" spans="1:16" ht="16">
      <c r="A902" s="40"/>
      <c r="B902" s="66" t="str">
        <f>IF(OR(H902="",H902="PK"),"Catch All",LOOKUP(E902,'#2a_#2b_DROP_TABLE'!D:D,'#2a_#2b_DROP_TABLE'!A:A))</f>
        <v>avoid</v>
      </c>
      <c r="C902" s="40" t="s">
        <v>1541</v>
      </c>
      <c r="D902" s="40" t="s">
        <v>40</v>
      </c>
      <c r="E902" s="43" t="s">
        <v>1227</v>
      </c>
      <c r="F902" s="43" t="s">
        <v>86</v>
      </c>
      <c r="G902" s="43"/>
      <c r="H902" s="42" t="str">
        <f>IF(D902="",IF(F902="","","PK"),LOOKUP(D902,DataTypes!A:A,DataTypes!B:B))</f>
        <v>TIMESTAMP</v>
      </c>
      <c r="I902" s="43" t="s">
        <v>41</v>
      </c>
      <c r="J902" s="43"/>
      <c r="K902" s="43" t="s">
        <v>87</v>
      </c>
      <c r="L902" s="43"/>
      <c r="M902" s="44" t="str">
        <f>IF(C902="NOSQL","",LOOKUP(E902,'#2a_#2b_DROP_TABLE'!D:D,'#2a_#2b_DROP_TABLE'!G:G)&amp;IF(H902="PK","PK",IF(F902="","CREATE","")))</f>
        <v>Audited</v>
      </c>
      <c r="N902" s="45" t="str">
        <f t="shared" si="44"/>
        <v xml:space="preserve">       `last_updated_timestamp` TIMESTAMP NULL DEFAULT NULL COMMENT 'When the data was last updated',</v>
      </c>
      <c r="O902" s="45" t="str">
        <f t="shared" si="45"/>
        <v xml:space="preserve">       `last_updated_timestamp` TIMESTAMP NULL DEFAULT NULL COMMENT 'When the data was last updated',</v>
      </c>
      <c r="P902" s="45" t="str">
        <f t="shared" si="46"/>
        <v>ALTER TABLE interview_headers_aud MODIFY COLUMN last_updated_timestamp TIMESTAMP;</v>
      </c>
    </row>
    <row r="903" spans="1:16" ht="16">
      <c r="A903" s="40"/>
      <c r="B903" s="66" t="str">
        <f>IF(OR(H903="",H903="PK"),"Catch All",LOOKUP(E903,'#2a_#2b_DROP_TABLE'!D:D,'#2a_#2b_DROP_TABLE'!A:A))</f>
        <v>Catch All</v>
      </c>
      <c r="C903" s="40" t="s">
        <v>1541</v>
      </c>
      <c r="D903" s="40"/>
      <c r="E903" s="46" t="s">
        <v>1227</v>
      </c>
      <c r="F903" s="46" t="s">
        <v>1175</v>
      </c>
      <c r="G903" s="46"/>
      <c r="H903" s="42" t="str">
        <f>IF(D903="",IF(F903="","","PK"),LOOKUP(D903,DataTypes!A:A,DataTypes!B:B))</f>
        <v>PK</v>
      </c>
      <c r="I903" s="43"/>
      <c r="J903" s="43"/>
      <c r="K903" s="43"/>
      <c r="L903" s="43"/>
      <c r="M903" s="44" t="str">
        <f>IF(C903="NOSQL","",LOOKUP(E903,'#2a_#2b_DROP_TABLE'!D:D,'#2a_#2b_DROP_TABLE'!G:G)&amp;IF(H903="PK","PK",IF(F903="","CREATE","")))</f>
        <v>AuditedPK</v>
      </c>
      <c r="N903" s="45" t="str">
        <f t="shared" si="44"/>
        <v xml:space="preserve">       PRIMARY KEY (interview_id)) CHARSET UTF8;</v>
      </c>
      <c r="O903" s="45" t="str">
        <f t="shared" si="45"/>
        <v xml:space="preserve">       `rev` INT(11) NOT NULL, revtype TINYINT(4) DEFAULT NULL, PRIMARY KEY (interview_id, rev)) CHARSET UTF8;</v>
      </c>
      <c r="P903" s="45" t="str">
        <f t="shared" si="46"/>
        <v/>
      </c>
    </row>
    <row r="904" spans="1:16" ht="16">
      <c r="A904" s="40"/>
      <c r="B904" s="66" t="str">
        <f>IF(OR(H904="",H904="PK"),"Catch All",LOOKUP(E904,'#2a_#2b_DROP_TABLE'!D:D,'#2a_#2b_DROP_TABLE'!A:A))</f>
        <v>Catch All</v>
      </c>
      <c r="C904" s="40" t="s">
        <v>1541</v>
      </c>
      <c r="D904" s="40"/>
      <c r="E904" s="41" t="s">
        <v>1246</v>
      </c>
      <c r="F904" s="41"/>
      <c r="G904" s="41"/>
      <c r="H904" s="42" t="str">
        <f>IF(D904="",IF(F904="","","PK"),LOOKUP(D904,DataTypes!A:A,DataTypes!B:B))</f>
        <v/>
      </c>
      <c r="I904" s="43"/>
      <c r="J904" s="43"/>
      <c r="K904" s="43"/>
      <c r="L904" s="43"/>
      <c r="M904" s="44" t="str">
        <f>IF(C904="NOSQL","",LOOKUP(E904,'#2a_#2b_DROP_TABLE'!D:D,'#2a_#2b_DROP_TABLE'!G:G)&amp;IF(H904="PK","PK",IF(F904="","CREATE","")))</f>
        <v>AuditedCREATE</v>
      </c>
      <c r="N904" s="45" t="str">
        <f t="shared" si="44"/>
        <v>CREATE TABLE `interview_panels` (</v>
      </c>
      <c r="O904" s="45" t="str">
        <f t="shared" si="45"/>
        <v>CREATE TABLE `interview_panels_aud` (</v>
      </c>
      <c r="P904" s="45" t="str">
        <f t="shared" si="46"/>
        <v/>
      </c>
    </row>
    <row r="905" spans="1:16" ht="16">
      <c r="A905" s="40"/>
      <c r="B905" s="66" t="str">
        <f>IF(OR(H905="",H905="PK"),"Catch All",LOOKUP(E905,'#2a_#2b_DROP_TABLE'!D:D,'#2a_#2b_DROP_TABLE'!A:A))</f>
        <v>avoid</v>
      </c>
      <c r="C905" s="40" t="s">
        <v>1541</v>
      </c>
      <c r="D905" s="40" t="s">
        <v>12</v>
      </c>
      <c r="E905" s="41" t="s">
        <v>1246</v>
      </c>
      <c r="F905" s="41" t="s">
        <v>1247</v>
      </c>
      <c r="G905" s="41"/>
      <c r="H905" s="42" t="str">
        <f>IF(D905="",IF(F905="","","PK"),LOOKUP(D905,DataTypes!A:A,DataTypes!B:B))</f>
        <v>BIGINT UNSIGNED</v>
      </c>
      <c r="I905" s="43" t="s">
        <v>13</v>
      </c>
      <c r="J905" s="43" t="s">
        <v>14</v>
      </c>
      <c r="K905" s="43" t="s">
        <v>1248</v>
      </c>
      <c r="L905" s="43"/>
      <c r="M905" s="44" t="str">
        <f>IF(C905="NOSQL","",LOOKUP(E905,'#2a_#2b_DROP_TABLE'!D:D,'#2a_#2b_DROP_TABLE'!G:G)&amp;IF(H905="PK","PK",IF(F905="","CREATE","")))</f>
        <v>Audited</v>
      </c>
      <c r="N905" s="45" t="str">
        <f t="shared" si="44"/>
        <v xml:space="preserve">       `interview_panel_id` BIGINT UNSIGNED NOT NULL AUTO_INCREMENT COMMENT 'ID of the interview panel schedule record',</v>
      </c>
      <c r="O905" s="45" t="str">
        <f t="shared" si="45"/>
        <v xml:space="preserve">       `interview_panel_id` BIGINT UNSIGNED NOT NULL COMMENT 'ID of the interview panel schedule record',</v>
      </c>
      <c r="P905" s="45" t="str">
        <f t="shared" si="46"/>
        <v>ALTER TABLE interview_panels_aud MODIFY COLUMN interview_panel_id BIGINT UNSIGNED;</v>
      </c>
    </row>
    <row r="906" spans="1:16" ht="16">
      <c r="A906" s="40"/>
      <c r="B906" s="66" t="str">
        <f>IF(OR(H906="",H906="PK"),"Catch All",LOOKUP(E906,'#2a_#2b_DROP_TABLE'!D:D,'#2a_#2b_DROP_TABLE'!A:A))</f>
        <v>avoid</v>
      </c>
      <c r="C906" s="40" t="s">
        <v>1541</v>
      </c>
      <c r="D906" s="40" t="s">
        <v>12</v>
      </c>
      <c r="E906" s="43" t="s">
        <v>1246</v>
      </c>
      <c r="F906" s="43" t="s">
        <v>710</v>
      </c>
      <c r="G906" s="43"/>
      <c r="H906" s="42" t="str">
        <f>IF(D906="",IF(F906="","","PK"),LOOKUP(D906,DataTypes!A:A,DataTypes!B:B))</f>
        <v>BIGINT UNSIGNED</v>
      </c>
      <c r="I906" s="43" t="s">
        <v>13</v>
      </c>
      <c r="J906" s="43"/>
      <c r="K906" s="43" t="s">
        <v>1249</v>
      </c>
      <c r="L906" s="43"/>
      <c r="M906" s="44" t="str">
        <f>IF(C906="NOSQL","",LOOKUP(E906,'#2a_#2b_DROP_TABLE'!D:D,'#2a_#2b_DROP_TABLE'!G:G)&amp;IF(H906="PK","PK",IF(F906="","CREATE","")))</f>
        <v>Audited</v>
      </c>
      <c r="N906" s="45" t="str">
        <f t="shared" si="44"/>
        <v xml:space="preserve">       `enterprise_user_id` BIGINT UNSIGNED NOT NULL COMMENT 'Panel ID of the interview',</v>
      </c>
      <c r="O906" s="45" t="str">
        <f t="shared" si="45"/>
        <v xml:space="preserve">       `enterprise_user_id` BIGINT UNSIGNED NOT NULL COMMENT 'Panel ID of the interview',</v>
      </c>
      <c r="P906" s="45" t="str">
        <f t="shared" si="46"/>
        <v>ALTER TABLE interview_panels_aud MODIFY COLUMN enterprise_user_id BIGINT UNSIGNED;</v>
      </c>
    </row>
    <row r="907" spans="1:16" ht="16">
      <c r="A907" s="40"/>
      <c r="B907" s="66" t="str">
        <f>IF(OR(H907="",H907="PK"),"Catch All",LOOKUP(E907,'#2a_#2b_DROP_TABLE'!D:D,'#2a_#2b_DROP_TABLE'!A:A))</f>
        <v>avoid</v>
      </c>
      <c r="C907" s="40" t="s">
        <v>1541</v>
      </c>
      <c r="D907" s="40" t="s">
        <v>12</v>
      </c>
      <c r="E907" s="43" t="s">
        <v>1246</v>
      </c>
      <c r="F907" s="43" t="s">
        <v>1175</v>
      </c>
      <c r="G907" s="43"/>
      <c r="H907" s="42" t="str">
        <f>IF(D907="",IF(F907="","","PK"),LOOKUP(D907,DataTypes!A:A,DataTypes!B:B))</f>
        <v>BIGINT UNSIGNED</v>
      </c>
      <c r="I907" s="43" t="s">
        <v>13</v>
      </c>
      <c r="J907" s="43"/>
      <c r="K907" s="43" t="s">
        <v>1250</v>
      </c>
      <c r="L907" s="43"/>
      <c r="M907" s="44" t="str">
        <f>IF(C907="NOSQL","",LOOKUP(E907,'#2a_#2b_DROP_TABLE'!D:D,'#2a_#2b_DROP_TABLE'!G:G)&amp;IF(H907="PK","PK",IF(F907="","CREATE","")))</f>
        <v>Audited</v>
      </c>
      <c r="N907" s="45" t="str">
        <f t="shared" si="44"/>
        <v xml:space="preserve">       `interview_id` BIGINT UNSIGNED NOT NULL COMMENT 'ID of the interview',</v>
      </c>
      <c r="O907" s="45" t="str">
        <f t="shared" si="45"/>
        <v xml:space="preserve">       `interview_id` BIGINT UNSIGNED NOT NULL COMMENT 'ID of the interview',</v>
      </c>
      <c r="P907" s="45" t="str">
        <f t="shared" si="46"/>
        <v>ALTER TABLE interview_panels_aud MODIFY COLUMN interview_id BIGINT UNSIGNED;</v>
      </c>
    </row>
    <row r="908" spans="1:16" ht="16">
      <c r="A908" s="40"/>
      <c r="B908" s="66" t="str">
        <f>IF(OR(H908="",H908="PK"),"Catch All",LOOKUP(E908,'#2a_#2b_DROP_TABLE'!D:D,'#2a_#2b_DROP_TABLE'!A:A))</f>
        <v>avoid</v>
      </c>
      <c r="C908" s="40" t="s">
        <v>1541</v>
      </c>
      <c r="D908" s="40" t="s">
        <v>12</v>
      </c>
      <c r="E908" s="43" t="s">
        <v>1246</v>
      </c>
      <c r="F908" s="43" t="s">
        <v>1251</v>
      </c>
      <c r="G908" s="43"/>
      <c r="H908" s="42" t="str">
        <f>IF(D908="",IF(F908="","","PK"),LOOKUP(D908,DataTypes!A:A,DataTypes!B:B))</f>
        <v>BIGINT UNSIGNED</v>
      </c>
      <c r="I908" s="43" t="s">
        <v>35</v>
      </c>
      <c r="J908" s="43"/>
      <c r="K908" s="43" t="s">
        <v>1252</v>
      </c>
      <c r="L908" s="43"/>
      <c r="M908" s="44" t="str">
        <f>IF(C908="NOSQL","",LOOKUP(E908,'#2a_#2b_DROP_TABLE'!D:D,'#2a_#2b_DROP_TABLE'!G:G)&amp;IF(H908="PK","PK",IF(F908="","CREATE","")))</f>
        <v>Audited</v>
      </c>
      <c r="N908" s="45" t="str">
        <f t="shared" si="44"/>
        <v xml:space="preserve">       `interview_schedule_id` BIGINT UNSIGNED NULL COMMENT 'ID of the interview schedule record',</v>
      </c>
      <c r="O908" s="45" t="str">
        <f t="shared" si="45"/>
        <v xml:space="preserve">       `interview_schedule_id` BIGINT UNSIGNED NULL COMMENT 'ID of the interview schedule record',</v>
      </c>
      <c r="P908" s="45" t="str">
        <f t="shared" si="46"/>
        <v>ALTER TABLE interview_panels_aud MODIFY COLUMN interview_schedule_id BIGINT UNSIGNED;</v>
      </c>
    </row>
    <row r="909" spans="1:16" ht="16">
      <c r="A909" s="40"/>
      <c r="B909" s="66" t="str">
        <f>IF(OR(H909="",H909="PK"),"Catch All",LOOKUP(E909,'#2a_#2b_DROP_TABLE'!D:D,'#2a_#2b_DROP_TABLE'!A:A))</f>
        <v>avoid</v>
      </c>
      <c r="C909" s="40" t="s">
        <v>1541</v>
      </c>
      <c r="D909" s="40" t="s">
        <v>12</v>
      </c>
      <c r="E909" s="43" t="s">
        <v>1246</v>
      </c>
      <c r="F909" s="43" t="s">
        <v>240</v>
      </c>
      <c r="G909" s="43"/>
      <c r="H909" s="42" t="str">
        <f>IF(D909="",IF(F909="","","PK"),LOOKUP(D909,DataTypes!A:A,DataTypes!B:B))</f>
        <v>BIGINT UNSIGNED</v>
      </c>
      <c r="I909" s="43" t="s">
        <v>35</v>
      </c>
      <c r="J909" s="43"/>
      <c r="K909" s="43" t="s">
        <v>1253</v>
      </c>
      <c r="L909" s="43"/>
      <c r="M909" s="44" t="str">
        <f>IF(C909="NOSQL","",LOOKUP(E909,'#2a_#2b_DROP_TABLE'!D:D,'#2a_#2b_DROP_TABLE'!G:G)&amp;IF(H909="PK","PK",IF(F909="","CREATE","")))</f>
        <v>Audited</v>
      </c>
      <c r="N909" s="45" t="str">
        <f t="shared" si="44"/>
        <v xml:space="preserve">       `note_id` BIGINT UNSIGNED NULL COMMENT 'ID of the note entered by the panel member',</v>
      </c>
      <c r="O909" s="45" t="str">
        <f t="shared" si="45"/>
        <v xml:space="preserve">       `note_id` BIGINT UNSIGNED NULL COMMENT 'ID of the note entered by the panel member',</v>
      </c>
      <c r="P909" s="45" t="str">
        <f t="shared" si="46"/>
        <v>ALTER TABLE interview_panels_aud MODIFY COLUMN note_id BIGINT UNSIGNED;</v>
      </c>
    </row>
    <row r="910" spans="1:16" ht="16">
      <c r="A910" s="40"/>
      <c r="B910" s="66" t="str">
        <f>IF(OR(H910="",H910="PK"),"Catch All",LOOKUP(E910,'#2a_#2b_DROP_TABLE'!D:D,'#2a_#2b_DROP_TABLE'!A:A))</f>
        <v>avoid</v>
      </c>
      <c r="C910" s="40" t="s">
        <v>1541</v>
      </c>
      <c r="D910" s="40" t="s">
        <v>49</v>
      </c>
      <c r="E910" s="43" t="s">
        <v>1246</v>
      </c>
      <c r="F910" s="43" t="s">
        <v>164</v>
      </c>
      <c r="G910" s="43"/>
      <c r="H910" s="42" t="str">
        <f>IF(D910="",IF(F910="","","PK"),LOOKUP(D910,DataTypes!A:A,DataTypes!B:B))</f>
        <v>TEXT</v>
      </c>
      <c r="I910" s="43" t="s">
        <v>35</v>
      </c>
      <c r="J910" s="43"/>
      <c r="K910" s="43" t="s">
        <v>1254</v>
      </c>
      <c r="L910" s="43"/>
      <c r="M910" s="44" t="str">
        <f>IF(C910="NOSQL","",LOOKUP(E910,'#2a_#2b_DROP_TABLE'!D:D,'#2a_#2b_DROP_TABLE'!G:G)&amp;IF(H910="PK","PK",IF(F910="","CREATE","")))</f>
        <v>Audited</v>
      </c>
      <c r="N910" s="45" t="str">
        <f t="shared" si="44"/>
        <v xml:space="preserve">       `feedback` TEXT NULL COMMENT 'Feedback of the panel member',</v>
      </c>
      <c r="O910" s="45" t="str">
        <f t="shared" si="45"/>
        <v xml:space="preserve">       `feedback` TEXT NULL COMMENT 'Feedback of the panel member',</v>
      </c>
      <c r="P910" s="45" t="str">
        <f t="shared" si="46"/>
        <v>ALTER TABLE interview_panels_aud MODIFY COLUMN feedback TEXT;</v>
      </c>
    </row>
    <row r="911" spans="1:16" ht="16">
      <c r="A911" s="40"/>
      <c r="B911" s="66" t="str">
        <f>IF(OR(H911="",H911="PK"),"Catch All",LOOKUP(E911,'#2a_#2b_DROP_TABLE'!D:D,'#2a_#2b_DROP_TABLE'!A:A))</f>
        <v>avoid</v>
      </c>
      <c r="C911" s="40" t="s">
        <v>1541</v>
      </c>
      <c r="D911" s="40" t="s">
        <v>40</v>
      </c>
      <c r="E911" s="43" t="s">
        <v>1246</v>
      </c>
      <c r="F911" s="43" t="s">
        <v>1255</v>
      </c>
      <c r="G911" s="43"/>
      <c r="H911" s="42" t="str">
        <f>IF(D911="",IF(F911="","","PK"),LOOKUP(D911,DataTypes!A:A,DataTypes!B:B))</f>
        <v>TIMESTAMP</v>
      </c>
      <c r="I911" s="43" t="s">
        <v>35</v>
      </c>
      <c r="J911" s="43"/>
      <c r="K911" s="43" t="s">
        <v>1256</v>
      </c>
      <c r="L911" s="43"/>
      <c r="M911" s="44" t="str">
        <f>IF(C911="NOSQL","",LOOKUP(E911,'#2a_#2b_DROP_TABLE'!D:D,'#2a_#2b_DROP_TABLE'!G:G)&amp;IF(H911="PK","PK",IF(F911="","CREATE","")))</f>
        <v>Audited</v>
      </c>
      <c r="N911" s="45" t="str">
        <f t="shared" si="44"/>
        <v xml:space="preserve">       `feedback_captured_on` TIMESTAMP NULL COMMENT 'When was feedback captured by the panel member',</v>
      </c>
      <c r="O911" s="45" t="str">
        <f t="shared" si="45"/>
        <v xml:space="preserve">       `feedback_captured_on` TIMESTAMP NULL COMMENT 'When was feedback captured by the panel member',</v>
      </c>
      <c r="P911" s="45" t="str">
        <f t="shared" si="46"/>
        <v>ALTER TABLE interview_panels_aud MODIFY COLUMN feedback_captured_on TIMESTAMP;</v>
      </c>
    </row>
    <row r="912" spans="1:16" ht="16">
      <c r="A912" s="40"/>
      <c r="B912" s="66" t="str">
        <f>IF(OR(H912="",H912="PK"),"Catch All",LOOKUP(E912,'#2a_#2b_DROP_TABLE'!D:D,'#2a_#2b_DROP_TABLE'!A:A))</f>
        <v>avoid</v>
      </c>
      <c r="C912" s="40" t="s">
        <v>1541</v>
      </c>
      <c r="D912" s="40" t="s">
        <v>62</v>
      </c>
      <c r="E912" s="43" t="s">
        <v>1246</v>
      </c>
      <c r="F912" s="43" t="s">
        <v>1257</v>
      </c>
      <c r="G912" s="43"/>
      <c r="H912" s="42" t="str">
        <f>IF(D912="",IF(F912="","","PK"),LOOKUP(D912,DataTypes!A:A,DataTypes!B:B))</f>
        <v>VARCHAR(2)</v>
      </c>
      <c r="I912" s="43" t="s">
        <v>35</v>
      </c>
      <c r="J912" s="43"/>
      <c r="K912" s="43" t="s">
        <v>1258</v>
      </c>
      <c r="L912" s="43" t="s">
        <v>1259</v>
      </c>
      <c r="M912" s="44" t="str">
        <f>IF(C912="NOSQL","",LOOKUP(E912,'#2a_#2b_DROP_TABLE'!D:D,'#2a_#2b_DROP_TABLE'!G:G)&amp;IF(H912="PK","PK",IF(F912="","CREATE","")))</f>
        <v>Audited</v>
      </c>
      <c r="N912" s="45" t="str">
        <f t="shared" si="44"/>
        <v xml:space="preserve">       `recommendation_status` VARCHAR(2) NULL COMMENT 'Recommendation status [SY-Sure Yes, Y-Yes, N-No, NS-Not Sure]',</v>
      </c>
      <c r="O912" s="45" t="str">
        <f t="shared" si="45"/>
        <v xml:space="preserve">       `recommendation_status` VARCHAR(2) NULL COMMENT 'Recommendation status [SY-Sure Yes, Y-Yes, N-No, NS-Not Sure]',</v>
      </c>
      <c r="P912" s="45" t="str">
        <f t="shared" si="46"/>
        <v>ALTER TABLE interview_panels_aud MODIFY COLUMN recommendation_status VARCHAR(2);</v>
      </c>
    </row>
    <row r="913" spans="1:16" ht="16">
      <c r="A913" s="40"/>
      <c r="B913" s="66" t="str">
        <f>IF(OR(H913="",H913="PK"),"Catch All",LOOKUP(E913,'#2a_#2b_DROP_TABLE'!D:D,'#2a_#2b_DROP_TABLE'!A:A))</f>
        <v>avoid</v>
      </c>
      <c r="C913" s="40" t="s">
        <v>1541</v>
      </c>
      <c r="D913" s="40" t="s">
        <v>40</v>
      </c>
      <c r="E913" s="43" t="s">
        <v>1246</v>
      </c>
      <c r="F913" s="43" t="s">
        <v>82</v>
      </c>
      <c r="G913" s="43"/>
      <c r="H913" s="42" t="str">
        <f>IF(D913="",IF(F913="","","PK"),LOOKUP(D913,DataTypes!A:A,DataTypes!B:B))</f>
        <v>TIMESTAMP</v>
      </c>
      <c r="I913" s="43" t="s">
        <v>41</v>
      </c>
      <c r="J913" s="43"/>
      <c r="K913" s="43" t="s">
        <v>83</v>
      </c>
      <c r="L913" s="43"/>
      <c r="M913" s="44" t="str">
        <f>IF(C913="NOSQL","",LOOKUP(E913,'#2a_#2b_DROP_TABLE'!D:D,'#2a_#2b_DROP_TABLE'!G:G)&amp;IF(H913="PK","PK",IF(F913="","CREATE","")))</f>
        <v>Audited</v>
      </c>
      <c r="N913" s="45" t="str">
        <f t="shared" si="44"/>
        <v xml:space="preserve">       `created_timestamp` TIMESTAMP NULL DEFAULT NULL COMMENT 'When the data was created',</v>
      </c>
      <c r="O913" s="45" t="str">
        <f t="shared" si="45"/>
        <v xml:space="preserve">       `created_timestamp` TIMESTAMP NULL DEFAULT NULL COMMENT 'When the data was created',</v>
      </c>
      <c r="P913" s="45" t="str">
        <f t="shared" si="46"/>
        <v>ALTER TABLE interview_panels_aud MODIFY COLUMN created_timestamp TIMESTAMP;</v>
      </c>
    </row>
    <row r="914" spans="1:16" ht="16">
      <c r="A914" s="40"/>
      <c r="B914" s="66" t="str">
        <f>IF(OR(H914="",H914="PK"),"Catch All",LOOKUP(E914,'#2a_#2b_DROP_TABLE'!D:D,'#2a_#2b_DROP_TABLE'!A:A))</f>
        <v>avoid</v>
      </c>
      <c r="C914" s="40" t="s">
        <v>1541</v>
      </c>
      <c r="D914" s="40" t="s">
        <v>40</v>
      </c>
      <c r="E914" s="43" t="s">
        <v>1246</v>
      </c>
      <c r="F914" s="43" t="s">
        <v>86</v>
      </c>
      <c r="G914" s="43"/>
      <c r="H914" s="42" t="str">
        <f>IF(D914="",IF(F914="","","PK"),LOOKUP(D914,DataTypes!A:A,DataTypes!B:B))</f>
        <v>TIMESTAMP</v>
      </c>
      <c r="I914" s="43" t="s">
        <v>41</v>
      </c>
      <c r="J914" s="43"/>
      <c r="K914" s="43" t="s">
        <v>87</v>
      </c>
      <c r="L914" s="43"/>
      <c r="M914" s="44" t="str">
        <f>IF(C914="NOSQL","",LOOKUP(E914,'#2a_#2b_DROP_TABLE'!D:D,'#2a_#2b_DROP_TABLE'!G:G)&amp;IF(H914="PK","PK",IF(F914="","CREATE","")))</f>
        <v>Audited</v>
      </c>
      <c r="N914" s="45" t="str">
        <f t="shared" si="44"/>
        <v xml:space="preserve">       `last_updated_timestamp` TIMESTAMP NULL DEFAULT NULL COMMENT 'When the data was last updated',</v>
      </c>
      <c r="O914" s="45" t="str">
        <f t="shared" si="45"/>
        <v xml:space="preserve">       `last_updated_timestamp` TIMESTAMP NULL DEFAULT NULL COMMENT 'When the data was last updated',</v>
      </c>
      <c r="P914" s="45" t="str">
        <f t="shared" si="46"/>
        <v>ALTER TABLE interview_panels_aud MODIFY COLUMN last_updated_timestamp TIMESTAMP;</v>
      </c>
    </row>
    <row r="915" spans="1:16" ht="16">
      <c r="A915" s="40"/>
      <c r="B915" s="66" t="str">
        <f>IF(OR(H915="",H915="PK"),"Catch All",LOOKUP(E915,'#2a_#2b_DROP_TABLE'!D:D,'#2a_#2b_DROP_TABLE'!A:A))</f>
        <v>Catch All</v>
      </c>
      <c r="C915" s="40" t="s">
        <v>1541</v>
      </c>
      <c r="D915" s="40"/>
      <c r="E915" s="46" t="s">
        <v>1246</v>
      </c>
      <c r="F915" s="46" t="s">
        <v>1247</v>
      </c>
      <c r="G915" s="46"/>
      <c r="H915" s="42" t="str">
        <f>IF(D915="",IF(F915="","","PK"),LOOKUP(D915,DataTypes!A:A,DataTypes!B:B))</f>
        <v>PK</v>
      </c>
      <c r="I915" s="43"/>
      <c r="J915" s="43"/>
      <c r="K915" s="43"/>
      <c r="L915" s="43"/>
      <c r="M915" s="44" t="str">
        <f>IF(C915="NOSQL","",LOOKUP(E915,'#2a_#2b_DROP_TABLE'!D:D,'#2a_#2b_DROP_TABLE'!G:G)&amp;IF(H915="PK","PK",IF(F915="","CREATE","")))</f>
        <v>AuditedPK</v>
      </c>
      <c r="N915" s="45" t="str">
        <f t="shared" si="44"/>
        <v xml:space="preserve">       PRIMARY KEY (interview_panel_id)) CHARSET UTF8;</v>
      </c>
      <c r="O915" s="45" t="str">
        <f t="shared" si="45"/>
        <v xml:space="preserve">       `rev` INT(11) NOT NULL, revtype TINYINT(4) DEFAULT NULL, PRIMARY KEY (interview_panel_id, rev)) CHARSET UTF8;</v>
      </c>
      <c r="P915" s="45" t="str">
        <f t="shared" si="46"/>
        <v/>
      </c>
    </row>
    <row r="916" spans="1:16" ht="16">
      <c r="A916" s="40"/>
      <c r="B916" s="66" t="str">
        <f>IF(OR(H916="",H916="PK"),"Catch All",LOOKUP(E916,'#2a_#2b_DROP_TABLE'!D:D,'#2a_#2b_DROP_TABLE'!A:A))</f>
        <v>Catch All</v>
      </c>
      <c r="C916" s="40" t="s">
        <v>1541</v>
      </c>
      <c r="D916" s="40"/>
      <c r="E916" s="41" t="s">
        <v>1260</v>
      </c>
      <c r="F916" s="41"/>
      <c r="G916" s="41"/>
      <c r="H916" s="42" t="str">
        <f>IF(D916="",IF(F916="","","PK"),LOOKUP(D916,DataTypes!A:A,DataTypes!B:B))</f>
        <v/>
      </c>
      <c r="I916" s="43"/>
      <c r="J916" s="43"/>
      <c r="K916" s="43"/>
      <c r="L916" s="43"/>
      <c r="M916" s="44" t="str">
        <f>IF(C916="NOSQL","",LOOKUP(E916,'#2a_#2b_DROP_TABLE'!D:D,'#2a_#2b_DROP_TABLE'!G:G)&amp;IF(H916="PK","PK",IF(F916="","CREATE","")))</f>
        <v>AuditedCREATE</v>
      </c>
      <c r="N916" s="45" t="str">
        <f t="shared" si="44"/>
        <v>CREATE TABLE `interview_schedules` (</v>
      </c>
      <c r="O916" s="45" t="str">
        <f t="shared" si="45"/>
        <v>CREATE TABLE `interview_schedules_aud` (</v>
      </c>
      <c r="P916" s="45" t="str">
        <f t="shared" si="46"/>
        <v/>
      </c>
    </row>
    <row r="917" spans="1:16" ht="16">
      <c r="A917" s="40"/>
      <c r="B917" s="66" t="str">
        <f>IF(OR(H917="",H917="PK"),"Catch All",LOOKUP(E917,'#2a_#2b_DROP_TABLE'!D:D,'#2a_#2b_DROP_TABLE'!A:A))</f>
        <v>avoid</v>
      </c>
      <c r="C917" s="40" t="s">
        <v>1541</v>
      </c>
      <c r="D917" s="40" t="s">
        <v>12</v>
      </c>
      <c r="E917" s="41" t="s">
        <v>1260</v>
      </c>
      <c r="F917" s="41" t="s">
        <v>1251</v>
      </c>
      <c r="G917" s="41"/>
      <c r="H917" s="42" t="str">
        <f>IF(D917="",IF(F917="","","PK"),LOOKUP(D917,DataTypes!A:A,DataTypes!B:B))</f>
        <v>BIGINT UNSIGNED</v>
      </c>
      <c r="I917" s="43" t="s">
        <v>13</v>
      </c>
      <c r="J917" s="43" t="s">
        <v>14</v>
      </c>
      <c r="K917" s="43" t="s">
        <v>1252</v>
      </c>
      <c r="L917" s="43"/>
      <c r="M917" s="44" t="str">
        <f>IF(C917="NOSQL","",LOOKUP(E917,'#2a_#2b_DROP_TABLE'!D:D,'#2a_#2b_DROP_TABLE'!G:G)&amp;IF(H917="PK","PK",IF(F917="","CREATE","")))</f>
        <v>Audited</v>
      </c>
      <c r="N917" s="45" t="str">
        <f t="shared" si="44"/>
        <v xml:space="preserve">       `interview_schedule_id` BIGINT UNSIGNED NOT NULL AUTO_INCREMENT COMMENT 'ID of the interview schedule record',</v>
      </c>
      <c r="O917" s="45" t="str">
        <f t="shared" si="45"/>
        <v xml:space="preserve">       `interview_schedule_id` BIGINT UNSIGNED NOT NULL COMMENT 'ID of the interview schedule record',</v>
      </c>
      <c r="P917" s="45" t="str">
        <f t="shared" si="46"/>
        <v>ALTER TABLE interview_schedules_aud MODIFY COLUMN interview_schedule_id BIGINT UNSIGNED;</v>
      </c>
    </row>
    <row r="918" spans="1:16" ht="16">
      <c r="A918" s="40"/>
      <c r="B918" s="66" t="str">
        <f>IF(OR(H918="",H918="PK"),"Catch All",LOOKUP(E918,'#2a_#2b_DROP_TABLE'!D:D,'#2a_#2b_DROP_TABLE'!A:A))</f>
        <v>avoid</v>
      </c>
      <c r="C918" s="40" t="s">
        <v>1541</v>
      </c>
      <c r="D918" s="40" t="s">
        <v>12</v>
      </c>
      <c r="E918" s="43" t="s">
        <v>1260</v>
      </c>
      <c r="F918" s="43" t="s">
        <v>1175</v>
      </c>
      <c r="G918" s="43"/>
      <c r="H918" s="42" t="str">
        <f>IF(D918="",IF(F918="","","PK"),LOOKUP(D918,DataTypes!A:A,DataTypes!B:B))</f>
        <v>BIGINT UNSIGNED</v>
      </c>
      <c r="I918" s="43" t="s">
        <v>13</v>
      </c>
      <c r="J918" s="43"/>
      <c r="K918" s="43" t="s">
        <v>1250</v>
      </c>
      <c r="L918" s="43"/>
      <c r="M918" s="44" t="str">
        <f>IF(C918="NOSQL","",LOOKUP(E918,'#2a_#2b_DROP_TABLE'!D:D,'#2a_#2b_DROP_TABLE'!G:G)&amp;IF(H918="PK","PK",IF(F918="","CREATE","")))</f>
        <v>Audited</v>
      </c>
      <c r="N918" s="45" t="str">
        <f t="shared" si="44"/>
        <v xml:space="preserve">       `interview_id` BIGINT UNSIGNED NOT NULL COMMENT 'ID of the interview',</v>
      </c>
      <c r="O918" s="45" t="str">
        <f t="shared" si="45"/>
        <v xml:space="preserve">       `interview_id` BIGINT UNSIGNED NOT NULL COMMENT 'ID of the interview',</v>
      </c>
      <c r="P918" s="45" t="str">
        <f t="shared" si="46"/>
        <v>ALTER TABLE interview_schedules_aud MODIFY COLUMN interview_id BIGINT UNSIGNED;</v>
      </c>
    </row>
    <row r="919" spans="1:16" ht="16">
      <c r="A919" s="40"/>
      <c r="B919" s="66" t="str">
        <f>IF(OR(H919="",H919="PK"),"Catch All",LOOKUP(E919,'#2a_#2b_DROP_TABLE'!D:D,'#2a_#2b_DROP_TABLE'!A:A))</f>
        <v>avoid</v>
      </c>
      <c r="C919" s="40" t="s">
        <v>1541</v>
      </c>
      <c r="D919" s="40" t="s">
        <v>136</v>
      </c>
      <c r="E919" s="43" t="s">
        <v>1260</v>
      </c>
      <c r="F919" s="43" t="s">
        <v>1261</v>
      </c>
      <c r="G919" s="43"/>
      <c r="H919" s="42" t="str">
        <f>IF(D919="",IF(F919="","","PK"),LOOKUP(D919,DataTypes!A:A,DataTypes!B:B))</f>
        <v>SMALLINT UNSIGNED</v>
      </c>
      <c r="I919" s="43" t="s">
        <v>13</v>
      </c>
      <c r="J919" s="43"/>
      <c r="K919" s="43" t="s">
        <v>1262</v>
      </c>
      <c r="L919" s="43"/>
      <c r="M919" s="44" t="str">
        <f>IF(C919="NOSQL","",LOOKUP(E919,'#2a_#2b_DROP_TABLE'!D:D,'#2a_#2b_DROP_TABLE'!G:G)&amp;IF(H919="PK","PK",IF(F919="","CREATE","")))</f>
        <v>Audited</v>
      </c>
      <c r="N919" s="45" t="str">
        <f t="shared" si="44"/>
        <v xml:space="preserve">       `round_number` SMALLINT UNSIGNED NOT NULL COMMENT 'Round number of the interview',</v>
      </c>
      <c r="O919" s="45" t="str">
        <f t="shared" si="45"/>
        <v xml:space="preserve">       `round_number` SMALLINT UNSIGNED NOT NULL COMMENT 'Round number of the interview',</v>
      </c>
      <c r="P919" s="45" t="str">
        <f t="shared" si="46"/>
        <v>ALTER TABLE interview_schedules_aud MODIFY COLUMN round_number SMALLINT UNSIGNED;</v>
      </c>
    </row>
    <row r="920" spans="1:16" ht="16">
      <c r="A920" s="40"/>
      <c r="B920" s="66" t="str">
        <f>IF(OR(H920="",H920="PK"),"Catch All",LOOKUP(E920,'#2a_#2b_DROP_TABLE'!D:D,'#2a_#2b_DROP_TABLE'!A:A))</f>
        <v>avoid</v>
      </c>
      <c r="C920" s="40" t="s">
        <v>1541</v>
      </c>
      <c r="D920" s="40" t="s">
        <v>31</v>
      </c>
      <c r="E920" s="43" t="s">
        <v>1260</v>
      </c>
      <c r="F920" s="43" t="s">
        <v>528</v>
      </c>
      <c r="G920" s="43"/>
      <c r="H920" s="42" t="str">
        <f>IF(D920="",IF(F920="","","PK"),LOOKUP(D920,DataTypes!A:A,DataTypes!B:B))</f>
        <v>VARCHAR(1)</v>
      </c>
      <c r="I920" s="43" t="s">
        <v>13</v>
      </c>
      <c r="J920" s="43"/>
      <c r="K920" s="43" t="s">
        <v>1263</v>
      </c>
      <c r="L920" s="43" t="s">
        <v>1264</v>
      </c>
      <c r="M920" s="44" t="str">
        <f>IF(C920="NOSQL","",LOOKUP(E920,'#2a_#2b_DROP_TABLE'!D:D,'#2a_#2b_DROP_TABLE'!G:G)&amp;IF(H920="PK","PK",IF(F920="","CREATE","")))</f>
        <v>Audited</v>
      </c>
      <c r="N920" s="45" t="str">
        <f t="shared" si="44"/>
        <v xml:space="preserve">       `mode` VARCHAR(1) NOT NULL COMMENT 'Mode of interview [P-Phone, T-Teams, M-Meet, Z-Zoom, F-F2F, L-Multiple]',</v>
      </c>
      <c r="O920" s="45" t="str">
        <f t="shared" si="45"/>
        <v xml:space="preserve">       `mode` VARCHAR(1) NOT NULL COMMENT 'Mode of interview [P-Phone, T-Teams, M-Meet, Z-Zoom, F-F2F, L-Multiple]',</v>
      </c>
      <c r="P920" s="45" t="str">
        <f t="shared" si="46"/>
        <v>ALTER TABLE interview_schedules_aud MODIFY COLUMN mode VARCHAR(1);</v>
      </c>
    </row>
    <row r="921" spans="1:16" ht="16">
      <c r="A921" s="40"/>
      <c r="B921" s="66" t="str">
        <f>IF(OR(H921="",H921="PK"),"Catch All",LOOKUP(E921,'#2a_#2b_DROP_TABLE'!D:D,'#2a_#2b_DROP_TABLE'!A:A))</f>
        <v>avoid</v>
      </c>
      <c r="C921" s="40" t="s">
        <v>1541</v>
      </c>
      <c r="D921" s="40" t="s">
        <v>49</v>
      </c>
      <c r="E921" s="43" t="s">
        <v>1260</v>
      </c>
      <c r="F921" s="43" t="s">
        <v>181</v>
      </c>
      <c r="G921" s="43"/>
      <c r="H921" s="42" t="str">
        <f>IF(D921="",IF(F921="","","PK"),LOOKUP(D921,DataTypes!A:A,DataTypes!B:B))</f>
        <v>TEXT</v>
      </c>
      <c r="I921" s="43" t="s">
        <v>35</v>
      </c>
      <c r="J921" s="43"/>
      <c r="K921" s="43" t="s">
        <v>1178</v>
      </c>
      <c r="L921" s="43"/>
      <c r="M921" s="44" t="str">
        <f>IF(C921="NOSQL","",LOOKUP(E921,'#2a_#2b_DROP_TABLE'!D:D,'#2a_#2b_DROP_TABLE'!G:G)&amp;IF(H921="PK","PK",IF(F921="","CREATE","")))</f>
        <v>Audited</v>
      </c>
      <c r="N921" s="45" t="str">
        <f t="shared" si="44"/>
        <v xml:space="preserve">       `message` TEXT NULL COMMENT 'Message body of the interview',</v>
      </c>
      <c r="O921" s="45" t="str">
        <f t="shared" si="45"/>
        <v xml:space="preserve">       `message` TEXT NULL COMMENT 'Message body of the interview',</v>
      </c>
      <c r="P921" s="45" t="str">
        <f t="shared" si="46"/>
        <v>ALTER TABLE interview_schedules_aud MODIFY COLUMN message TEXT;</v>
      </c>
    </row>
    <row r="922" spans="1:16" ht="16">
      <c r="A922" s="40"/>
      <c r="B922" s="66" t="str">
        <f>IF(OR(H922="",H922="PK"),"Catch All",LOOKUP(E922,'#2a_#2b_DROP_TABLE'!D:D,'#2a_#2b_DROP_TABLE'!A:A))</f>
        <v>avoid</v>
      </c>
      <c r="C922" s="40" t="s">
        <v>1541</v>
      </c>
      <c r="D922" s="40" t="s">
        <v>136</v>
      </c>
      <c r="E922" s="43" t="s">
        <v>1260</v>
      </c>
      <c r="F922" s="43" t="s">
        <v>801</v>
      </c>
      <c r="G922" s="43"/>
      <c r="H922" s="42" t="str">
        <f>IF(D922="",IF(F922="","","PK"),LOOKUP(D922,DataTypes!A:A,DataTypes!B:B))</f>
        <v>SMALLINT UNSIGNED</v>
      </c>
      <c r="I922" s="43" t="s">
        <v>13</v>
      </c>
      <c r="J922" s="43"/>
      <c r="K922" s="43" t="s">
        <v>1265</v>
      </c>
      <c r="L922" s="43"/>
      <c r="M922" s="44" t="str">
        <f>IF(C922="NOSQL","",LOOKUP(E922,'#2a_#2b_DROP_TABLE'!D:D,'#2a_#2b_DROP_TABLE'!G:G)&amp;IF(H922="PK","PK",IF(F922="","CREATE","")))</f>
        <v>Audited</v>
      </c>
      <c r="N922" s="45" t="str">
        <f t="shared" si="44"/>
        <v xml:space="preserve">       `duration` SMALLINT UNSIGNED NOT NULL COMMENT 'Duration of interview in minutes',</v>
      </c>
      <c r="O922" s="45" t="str">
        <f t="shared" si="45"/>
        <v xml:space="preserve">       `duration` SMALLINT UNSIGNED NOT NULL COMMENT 'Duration of interview in minutes',</v>
      </c>
      <c r="P922" s="45" t="str">
        <f t="shared" si="46"/>
        <v>ALTER TABLE interview_schedules_aud MODIFY COLUMN duration SMALLINT UNSIGNED;</v>
      </c>
    </row>
    <row r="923" spans="1:16" ht="16">
      <c r="A923" s="40"/>
      <c r="B923" s="66" t="str">
        <f>IF(OR(H923="",H923="PK"),"Catch All",LOOKUP(E923,'#2a_#2b_DROP_TABLE'!D:D,'#2a_#2b_DROP_TABLE'!A:A))</f>
        <v>avoid</v>
      </c>
      <c r="C923" s="40" t="s">
        <v>1541</v>
      </c>
      <c r="D923" s="40" t="s">
        <v>62</v>
      </c>
      <c r="E923" s="43" t="s">
        <v>1260</v>
      </c>
      <c r="F923" s="43" t="s">
        <v>1266</v>
      </c>
      <c r="G923" s="43"/>
      <c r="H923" s="42" t="str">
        <f>IF(D923="",IF(F923="","","PK"),LOOKUP(D923,DataTypes!A:A,DataTypes!B:B))</f>
        <v>VARCHAR(2)</v>
      </c>
      <c r="I923" s="43" t="s">
        <v>13</v>
      </c>
      <c r="J923" s="43"/>
      <c r="K923" s="43" t="s">
        <v>1267</v>
      </c>
      <c r="L923" s="43" t="s">
        <v>1268</v>
      </c>
      <c r="M923" s="44" t="str">
        <f>IF(C923="NOSQL","",LOOKUP(E923,'#2a_#2b_DROP_TABLE'!D:D,'#2a_#2b_DROP_TABLE'!G:G)&amp;IF(H923="PK","PK",IF(F923="","CREATE","")))</f>
        <v>Audited</v>
      </c>
      <c r="N923" s="45" t="str">
        <f t="shared" si="44"/>
        <v xml:space="preserve">       `schedule_source` VARCHAR(2) NOT NULL COMMENT 'Source of schedule creation [ME-Manual Enterprise, MC-Manual Candidate, AE-Automated Enterprise, AC-Automated Candidate]',</v>
      </c>
      <c r="O923" s="45" t="str">
        <f t="shared" si="45"/>
        <v xml:space="preserve">       `schedule_source` VARCHAR(2) NOT NULL COMMENT 'Source of schedule creation [ME-Manual Enterprise, MC-Manual Candidate, AE-Automated Enterprise, AC-Automated Candidate]',</v>
      </c>
      <c r="P923" s="45" t="str">
        <f t="shared" si="46"/>
        <v>ALTER TABLE interview_schedules_aud MODIFY COLUMN schedule_source VARCHAR(2);</v>
      </c>
    </row>
    <row r="924" spans="1:16" ht="16">
      <c r="A924" s="40"/>
      <c r="B924" s="66" t="str">
        <f>IF(OR(H924="",H924="PK"),"Catch All",LOOKUP(E924,'#2a_#2b_DROP_TABLE'!D:D,'#2a_#2b_DROP_TABLE'!A:A))</f>
        <v>avoid</v>
      </c>
      <c r="C924" s="40" t="s">
        <v>1541</v>
      </c>
      <c r="D924" s="40" t="s">
        <v>40</v>
      </c>
      <c r="E924" s="43" t="s">
        <v>1260</v>
      </c>
      <c r="F924" s="43" t="s">
        <v>1269</v>
      </c>
      <c r="G924" s="43"/>
      <c r="H924" s="42" t="str">
        <f>IF(D924="",IF(F924="","","PK"),LOOKUP(D924,DataTypes!A:A,DataTypes!B:B))</f>
        <v>TIMESTAMP</v>
      </c>
      <c r="I924" s="43" t="s">
        <v>35</v>
      </c>
      <c r="J924" s="43"/>
      <c r="K924" s="43" t="s">
        <v>1270</v>
      </c>
      <c r="L924" s="43"/>
      <c r="M924" s="44" t="str">
        <f>IF(C924="NOSQL","",LOOKUP(E924,'#2a_#2b_DROP_TABLE'!D:D,'#2a_#2b_DROP_TABLE'!G:G)&amp;IF(H924="PK","PK",IF(F924="","CREATE","")))</f>
        <v>Audited</v>
      </c>
      <c r="N924" s="45" t="str">
        <f t="shared" si="44"/>
        <v xml:space="preserve">       `schedule_start_datetime` TIMESTAMP NULL COMMENT 'When interview starts',</v>
      </c>
      <c r="O924" s="45" t="str">
        <f t="shared" si="45"/>
        <v xml:space="preserve">       `schedule_start_datetime` TIMESTAMP NULL COMMENT 'When interview starts',</v>
      </c>
      <c r="P924" s="45" t="str">
        <f t="shared" si="46"/>
        <v>ALTER TABLE interview_schedules_aud MODIFY COLUMN schedule_start_datetime TIMESTAMP;</v>
      </c>
    </row>
    <row r="925" spans="1:16" ht="16">
      <c r="A925" s="40"/>
      <c r="B925" s="66" t="str">
        <f>IF(OR(H925="",H925="PK"),"Catch All",LOOKUP(E925,'#2a_#2b_DROP_TABLE'!D:D,'#2a_#2b_DROP_TABLE'!A:A))</f>
        <v>avoid</v>
      </c>
      <c r="C925" s="40" t="s">
        <v>1541</v>
      </c>
      <c r="D925" s="40" t="s">
        <v>40</v>
      </c>
      <c r="E925" s="43" t="s">
        <v>1260</v>
      </c>
      <c r="F925" s="43" t="s">
        <v>1271</v>
      </c>
      <c r="G925" s="43"/>
      <c r="H925" s="42" t="str">
        <f>IF(D925="",IF(F925="","","PK"),LOOKUP(D925,DataTypes!A:A,DataTypes!B:B))</f>
        <v>TIMESTAMP</v>
      </c>
      <c r="I925" s="43" t="s">
        <v>35</v>
      </c>
      <c r="J925" s="43"/>
      <c r="K925" s="43" t="s">
        <v>1272</v>
      </c>
      <c r="L925" s="43"/>
      <c r="M925" s="44" t="str">
        <f>IF(C925="NOSQL","",LOOKUP(E925,'#2a_#2b_DROP_TABLE'!D:D,'#2a_#2b_DROP_TABLE'!G:G)&amp;IF(H925="PK","PK",IF(F925="","CREATE","")))</f>
        <v>Audited</v>
      </c>
      <c r="N925" s="45" t="str">
        <f t="shared" si="44"/>
        <v xml:space="preserve">       `schedule_complete_datetime` TIMESTAMP NULL COMMENT 'When interview completes',</v>
      </c>
      <c r="O925" s="45" t="str">
        <f t="shared" si="45"/>
        <v xml:space="preserve">       `schedule_complete_datetime` TIMESTAMP NULL COMMENT 'When interview completes',</v>
      </c>
      <c r="P925" s="45" t="str">
        <f t="shared" si="46"/>
        <v>ALTER TABLE interview_schedules_aud MODIFY COLUMN schedule_complete_datetime TIMESTAMP;</v>
      </c>
    </row>
    <row r="926" spans="1:16" ht="16">
      <c r="A926" s="40"/>
      <c r="B926" s="66" t="str">
        <f>IF(OR(H926="",H926="PK"),"Catch All",LOOKUP(E926,'#2a_#2b_DROP_TABLE'!D:D,'#2a_#2b_DROP_TABLE'!A:A))</f>
        <v>avoid</v>
      </c>
      <c r="C926" s="40" t="s">
        <v>1541</v>
      </c>
      <c r="D926" s="40" t="s">
        <v>49</v>
      </c>
      <c r="E926" s="43" t="s">
        <v>1260</v>
      </c>
      <c r="F926" s="43" t="s">
        <v>1273</v>
      </c>
      <c r="G926" s="43"/>
      <c r="H926" s="42" t="str">
        <f>IF(D926="",IF(F926="","","PK"),LOOKUP(D926,DataTypes!A:A,DataTypes!B:B))</f>
        <v>TEXT</v>
      </c>
      <c r="I926" s="43" t="s">
        <v>35</v>
      </c>
      <c r="J926" s="43"/>
      <c r="K926" s="43" t="s">
        <v>1274</v>
      </c>
      <c r="L926" s="43" t="s">
        <v>1275</v>
      </c>
      <c r="M926" s="44" t="str">
        <f>IF(C926="NOSQL","",LOOKUP(E926,'#2a_#2b_DROP_TABLE'!D:D,'#2a_#2b_DROP_TABLE'!G:G)&amp;IF(H926="PK","PK",IF(F926="","CREATE","")))</f>
        <v>Audited</v>
      </c>
      <c r="N926" s="45" t="str">
        <f t="shared" si="44"/>
        <v xml:space="preserve">       `configuration_details` TEXT NULL COMMENT 'Interview configurations received from linked collaboration tool [e.g., from Office365]',</v>
      </c>
      <c r="O926" s="45" t="str">
        <f t="shared" si="45"/>
        <v xml:space="preserve">       `configuration_details` TEXT NULL COMMENT 'Interview configurations received from linked collaboration tool [e.g., from Office365]',</v>
      </c>
      <c r="P926" s="45" t="str">
        <f t="shared" si="46"/>
        <v>ALTER TABLE interview_schedules_aud MODIFY COLUMN configuration_details TEXT;</v>
      </c>
    </row>
    <row r="927" spans="1:16" ht="16">
      <c r="A927" s="40"/>
      <c r="B927" s="66" t="str">
        <f>IF(OR(H927="",H927="PK"),"Catch All",LOOKUP(E927,'#2a_#2b_DROP_TABLE'!D:D,'#2a_#2b_DROP_TABLE'!A:A))</f>
        <v>avoid</v>
      </c>
      <c r="C927" s="40" t="s">
        <v>1541</v>
      </c>
      <c r="D927" s="40" t="s">
        <v>63</v>
      </c>
      <c r="E927" s="43" t="s">
        <v>1260</v>
      </c>
      <c r="F927" s="43" t="s">
        <v>1276</v>
      </c>
      <c r="G927" s="43"/>
      <c r="H927" s="42" t="str">
        <f>IF(D927="",IF(F927="","","PK"),LOOKUP(D927,DataTypes!A:A,DataTypes!B:B))</f>
        <v>VARCHAR(256)</v>
      </c>
      <c r="I927" s="43" t="s">
        <v>35</v>
      </c>
      <c r="J927" s="43"/>
      <c r="K927" s="43" t="s">
        <v>1277</v>
      </c>
      <c r="L927" s="43"/>
      <c r="M927" s="44" t="str">
        <f>IF(C927="NOSQL","",LOOKUP(E927,'#2a_#2b_DROP_TABLE'!D:D,'#2a_#2b_DROP_TABLE'!G:G)&amp;IF(H927="PK","PK",IF(F927="","CREATE","")))</f>
        <v>Audited</v>
      </c>
      <c r="N927" s="45" t="str">
        <f t="shared" si="44"/>
        <v xml:space="preserve">       `interview_location_link` VARCHAR(256) NULL COMMENT 'Location or link of the interview',</v>
      </c>
      <c r="O927" s="45" t="str">
        <f t="shared" si="45"/>
        <v xml:space="preserve">       `interview_location_link` VARCHAR(256) NULL COMMENT 'Location or link of the interview',</v>
      </c>
      <c r="P927" s="45" t="str">
        <f t="shared" si="46"/>
        <v>ALTER TABLE interview_schedules_aud MODIFY COLUMN interview_location_link VARCHAR(256);</v>
      </c>
    </row>
    <row r="928" spans="1:16" ht="16">
      <c r="A928" s="40"/>
      <c r="B928" s="66" t="str">
        <f>IF(OR(H928="",H928="PK"),"Catch All",LOOKUP(E928,'#2a_#2b_DROP_TABLE'!D:D,'#2a_#2b_DROP_TABLE'!A:A))</f>
        <v>avoid</v>
      </c>
      <c r="C928" s="40" t="s">
        <v>1541</v>
      </c>
      <c r="D928" s="40" t="s">
        <v>31</v>
      </c>
      <c r="E928" s="43" t="s">
        <v>1260</v>
      </c>
      <c r="F928" s="43" t="s">
        <v>93</v>
      </c>
      <c r="G928" s="43"/>
      <c r="H928" s="42" t="str">
        <f>IF(D928="",IF(F928="","","PK"),LOOKUP(D928,DataTypes!A:A,DataTypes!B:B))</f>
        <v>VARCHAR(1)</v>
      </c>
      <c r="I928" s="43" t="s">
        <v>13</v>
      </c>
      <c r="J928" s="43"/>
      <c r="K928" s="43" t="s">
        <v>1278</v>
      </c>
      <c r="L928" s="43" t="s">
        <v>1279</v>
      </c>
      <c r="M928" s="44" t="str">
        <f>IF(C928="NOSQL","",LOOKUP(E928,'#2a_#2b_DROP_TABLE'!D:D,'#2a_#2b_DROP_TABLE'!G:G)&amp;IF(H928="PK","PK",IF(F928="","CREATE","")))</f>
        <v>Audited</v>
      </c>
      <c r="N928" s="45" t="str">
        <f t="shared" si="44"/>
        <v xml:space="preserve">       `status` VARCHAR(1) NOT NULL COMMENT 'Status of the interview [P-Pending, A-Accepted by Candidate, D-Declined by Candidate, C-Cancelled by Enterprise, X-Cancelled by Candidate, E-Expired]',</v>
      </c>
      <c r="O928" s="45" t="str">
        <f t="shared" si="45"/>
        <v xml:space="preserve">       `status` VARCHAR(1) NOT NULL COMMENT 'Status of the interview [P-Pending, A-Accepted by Candidate, D-Declined by Candidate, C-Cancelled by Enterprise, X-Cancelled by Candidate, E-Expired]',</v>
      </c>
      <c r="P928" s="45" t="str">
        <f t="shared" si="46"/>
        <v>ALTER TABLE interview_schedules_aud MODIFY COLUMN status VARCHAR(1);</v>
      </c>
    </row>
    <row r="929" spans="1:16" ht="16">
      <c r="A929" s="40"/>
      <c r="B929" s="66" t="str">
        <f>IF(OR(H929="",H929="PK"),"Catch All",LOOKUP(E929,'#2a_#2b_DROP_TABLE'!D:D,'#2a_#2b_DROP_TABLE'!A:A))</f>
        <v>avoid</v>
      </c>
      <c r="C929" s="40" t="s">
        <v>1541</v>
      </c>
      <c r="D929" s="40" t="s">
        <v>40</v>
      </c>
      <c r="E929" s="43" t="s">
        <v>1260</v>
      </c>
      <c r="F929" s="43" t="s">
        <v>1280</v>
      </c>
      <c r="G929" s="43"/>
      <c r="H929" s="42" t="str">
        <f>IF(D929="",IF(F929="","","PK"),LOOKUP(D929,DataTypes!A:A,DataTypes!B:B))</f>
        <v>TIMESTAMP</v>
      </c>
      <c r="I929" s="43" t="s">
        <v>41</v>
      </c>
      <c r="J929" s="43"/>
      <c r="K929" s="43" t="s">
        <v>1281</v>
      </c>
      <c r="L929" s="43"/>
      <c r="M929" s="44" t="str">
        <f>IF(C929="NOSQL","",LOOKUP(E929,'#2a_#2b_DROP_TABLE'!D:D,'#2a_#2b_DROP_TABLE'!G:G)&amp;IF(H929="PK","PK",IF(F929="","CREATE","")))</f>
        <v>Audited</v>
      </c>
      <c r="N929" s="45" t="str">
        <f t="shared" si="44"/>
        <v xml:space="preserve">       `candidate_status_datetime` TIMESTAMP NULL DEFAULT NULL COMMENT 'When did candidate act on the linked status',</v>
      </c>
      <c r="O929" s="45" t="str">
        <f t="shared" si="45"/>
        <v xml:space="preserve">       `candidate_status_datetime` TIMESTAMP NULL DEFAULT NULL COMMENT 'When did candidate act on the linked status',</v>
      </c>
      <c r="P929" s="45" t="str">
        <f t="shared" si="46"/>
        <v>ALTER TABLE interview_schedules_aud MODIFY COLUMN candidate_status_datetime TIMESTAMP;</v>
      </c>
    </row>
    <row r="930" spans="1:16" ht="16">
      <c r="A930" s="40"/>
      <c r="B930" s="66" t="str">
        <f>IF(OR(H930="",H930="PK"),"Catch All",LOOKUP(E930,'#2a_#2b_DROP_TABLE'!D:D,'#2a_#2b_DROP_TABLE'!A:A))</f>
        <v>avoid</v>
      </c>
      <c r="C930" s="40" t="s">
        <v>1541</v>
      </c>
      <c r="D930" s="40" t="s">
        <v>40</v>
      </c>
      <c r="E930" s="43" t="s">
        <v>1260</v>
      </c>
      <c r="F930" s="43" t="s">
        <v>1282</v>
      </c>
      <c r="G930" s="43"/>
      <c r="H930" s="42" t="str">
        <f>IF(D930="",IF(F930="","","PK"),LOOKUP(D930,DataTypes!A:A,DataTypes!B:B))</f>
        <v>TIMESTAMP</v>
      </c>
      <c r="I930" s="43" t="s">
        <v>41</v>
      </c>
      <c r="J930" s="43"/>
      <c r="K930" s="43" t="s">
        <v>1283</v>
      </c>
      <c r="L930" s="43"/>
      <c r="M930" s="44" t="str">
        <f>IF(C930="NOSQL","",LOOKUP(E930,'#2a_#2b_DROP_TABLE'!D:D,'#2a_#2b_DROP_TABLE'!G:G)&amp;IF(H930="PK","PK",IF(F930="","CREATE","")))</f>
        <v>Audited</v>
      </c>
      <c r="N930" s="45" t="str">
        <f t="shared" si="44"/>
        <v xml:space="preserve">       `enterprise_status_datetime` TIMESTAMP NULL DEFAULT NULL COMMENT 'When did enterprise act on the linked status',</v>
      </c>
      <c r="O930" s="45" t="str">
        <f t="shared" si="45"/>
        <v xml:space="preserve">       `enterprise_status_datetime` TIMESTAMP NULL DEFAULT NULL COMMENT 'When did enterprise act on the linked status',</v>
      </c>
      <c r="P930" s="45" t="str">
        <f t="shared" si="46"/>
        <v>ALTER TABLE interview_schedules_aud MODIFY COLUMN enterprise_status_datetime TIMESTAMP;</v>
      </c>
    </row>
    <row r="931" spans="1:16" ht="16">
      <c r="A931" s="40"/>
      <c r="B931" s="66" t="str">
        <f>IF(OR(H931="",H931="PK"),"Catch All",LOOKUP(E931,'#2a_#2b_DROP_TABLE'!D:D,'#2a_#2b_DROP_TABLE'!A:A))</f>
        <v>avoid</v>
      </c>
      <c r="C931" s="40" t="s">
        <v>1541</v>
      </c>
      <c r="D931" s="40" t="s">
        <v>33</v>
      </c>
      <c r="E931" s="43" t="s">
        <v>1260</v>
      </c>
      <c r="F931" s="43" t="s">
        <v>1284</v>
      </c>
      <c r="G931" s="43"/>
      <c r="H931" s="42" t="str">
        <f>IF(D931="",IF(F931="","","PK"),LOOKUP(D931,DataTypes!A:A,DataTypes!B:B))</f>
        <v>VARCHAR(256)</v>
      </c>
      <c r="I931" s="43" t="s">
        <v>35</v>
      </c>
      <c r="J931" s="43"/>
      <c r="K931" s="43" t="s">
        <v>1285</v>
      </c>
      <c r="L931" s="43"/>
      <c r="M931" s="44" t="str">
        <f>IF(C931="NOSQL","",LOOKUP(E931,'#2a_#2b_DROP_TABLE'!D:D,'#2a_#2b_DROP_TABLE'!G:G)&amp;IF(H931="PK","PK",IF(F931="","CREATE","")))</f>
        <v>Audited</v>
      </c>
      <c r="N931" s="45" t="str">
        <f t="shared" si="44"/>
        <v xml:space="preserve">       `candidate_remarks` VARCHAR(256) NULL COMMENT 'Remarks given by candidate on the schedule',</v>
      </c>
      <c r="O931" s="45" t="str">
        <f t="shared" si="45"/>
        <v xml:space="preserve">       `candidate_remarks` VARCHAR(256) NULL COMMENT 'Remarks given by candidate on the schedule',</v>
      </c>
      <c r="P931" s="45" t="str">
        <f t="shared" si="46"/>
        <v>ALTER TABLE interview_schedules_aud MODIFY COLUMN candidate_remarks VARCHAR(256);</v>
      </c>
    </row>
    <row r="932" spans="1:16" ht="16">
      <c r="A932" s="40"/>
      <c r="B932" s="66" t="str">
        <f>IF(OR(H932="",H932="PK"),"Catch All",LOOKUP(E932,'#2a_#2b_DROP_TABLE'!D:D,'#2a_#2b_DROP_TABLE'!A:A))</f>
        <v>avoid</v>
      </c>
      <c r="C932" s="40" t="s">
        <v>1541</v>
      </c>
      <c r="D932" s="40" t="s">
        <v>33</v>
      </c>
      <c r="E932" s="43" t="s">
        <v>1260</v>
      </c>
      <c r="F932" s="43" t="s">
        <v>1286</v>
      </c>
      <c r="G932" s="43"/>
      <c r="H932" s="42" t="str">
        <f>IF(D932="",IF(F932="","","PK"),LOOKUP(D932,DataTypes!A:A,DataTypes!B:B))</f>
        <v>VARCHAR(256)</v>
      </c>
      <c r="I932" s="43" t="s">
        <v>35</v>
      </c>
      <c r="J932" s="43"/>
      <c r="K932" s="43" t="s">
        <v>1287</v>
      </c>
      <c r="L932" s="43"/>
      <c r="M932" s="44" t="str">
        <f>IF(C932="NOSQL","",LOOKUP(E932,'#2a_#2b_DROP_TABLE'!D:D,'#2a_#2b_DROP_TABLE'!G:G)&amp;IF(H932="PK","PK",IF(F932="","CREATE","")))</f>
        <v>Audited</v>
      </c>
      <c r="N932" s="45" t="str">
        <f t="shared" si="44"/>
        <v xml:space="preserve">       `candidate_cancel_remarks` VARCHAR(256) NULL COMMENT 'Remarks given by candidate while cancelling',</v>
      </c>
      <c r="O932" s="45" t="str">
        <f t="shared" si="45"/>
        <v xml:space="preserve">       `candidate_cancel_remarks` VARCHAR(256) NULL COMMENT 'Remarks given by candidate while cancelling',</v>
      </c>
      <c r="P932" s="45" t="str">
        <f t="shared" si="46"/>
        <v>ALTER TABLE interview_schedules_aud MODIFY COLUMN candidate_cancel_remarks VARCHAR(256);</v>
      </c>
    </row>
    <row r="933" spans="1:16" ht="16">
      <c r="A933" s="40"/>
      <c r="B933" s="66" t="str">
        <f>IF(OR(H933="",H933="PK"),"Catch All",LOOKUP(E933,'#2a_#2b_DROP_TABLE'!D:D,'#2a_#2b_DROP_TABLE'!A:A))</f>
        <v>avoid</v>
      </c>
      <c r="C933" s="40" t="s">
        <v>1541</v>
      </c>
      <c r="D933" s="40" t="s">
        <v>33</v>
      </c>
      <c r="E933" s="43" t="s">
        <v>1260</v>
      </c>
      <c r="F933" s="43" t="s">
        <v>1288</v>
      </c>
      <c r="G933" s="43"/>
      <c r="H933" s="42" t="str">
        <f>IF(D933="",IF(F933="","","PK"),LOOKUP(D933,DataTypes!A:A,DataTypes!B:B))</f>
        <v>VARCHAR(256)</v>
      </c>
      <c r="I933" s="43" t="s">
        <v>35</v>
      </c>
      <c r="J933" s="43"/>
      <c r="K933" s="43" t="s">
        <v>1289</v>
      </c>
      <c r="L933" s="43"/>
      <c r="M933" s="44" t="str">
        <f>IF(C933="NOSQL","",LOOKUP(E933,'#2a_#2b_DROP_TABLE'!D:D,'#2a_#2b_DROP_TABLE'!G:G)&amp;IF(H933="PK","PK",IF(F933="","CREATE","")))</f>
        <v>Audited</v>
      </c>
      <c r="N933" s="45" t="str">
        <f t="shared" si="44"/>
        <v xml:space="preserve">       `enterprise_cancel_remarks` VARCHAR(256) NULL COMMENT 'Remarks given by enterprise while cancelling',</v>
      </c>
      <c r="O933" s="45" t="str">
        <f t="shared" si="45"/>
        <v xml:space="preserve">       `enterprise_cancel_remarks` VARCHAR(256) NULL COMMENT 'Remarks given by enterprise while cancelling',</v>
      </c>
      <c r="P933" s="45" t="str">
        <f t="shared" si="46"/>
        <v>ALTER TABLE interview_schedules_aud MODIFY COLUMN enterprise_cancel_remarks VARCHAR(256);</v>
      </c>
    </row>
    <row r="934" spans="1:16" ht="16">
      <c r="A934" s="40"/>
      <c r="B934" s="66" t="str">
        <f>IF(OR(H934="",H934="PK"),"Catch All",LOOKUP(E934,'#2a_#2b_DROP_TABLE'!D:D,'#2a_#2b_DROP_TABLE'!A:A))</f>
        <v>avoid</v>
      </c>
      <c r="C934" s="40" t="s">
        <v>1541</v>
      </c>
      <c r="D934" s="40" t="s">
        <v>49</v>
      </c>
      <c r="E934" s="43" t="s">
        <v>1260</v>
      </c>
      <c r="F934" s="43" t="s">
        <v>1290</v>
      </c>
      <c r="G934" s="43"/>
      <c r="H934" s="42" t="str">
        <f>IF(D934="",IF(F934="","","PK"),LOOKUP(D934,DataTypes!A:A,DataTypes!B:B))</f>
        <v>TEXT</v>
      </c>
      <c r="I934" s="43" t="s">
        <v>35</v>
      </c>
      <c r="J934" s="43"/>
      <c r="K934" s="43" t="s">
        <v>1291</v>
      </c>
      <c r="L934" s="43"/>
      <c r="M934" s="44" t="str">
        <f>IF(C934="NOSQL","",LOOKUP(E934,'#2a_#2b_DROP_TABLE'!D:D,'#2a_#2b_DROP_TABLE'!G:G)&amp;IF(H934="PK","PK",IF(F934="","CREATE","")))</f>
        <v>Audited</v>
      </c>
      <c r="N934" s="45" t="str">
        <f t="shared" si="44"/>
        <v xml:space="preserve">       `candidate_exercises` TEXT NULL COMMENT 'Exercises done by the candidate',</v>
      </c>
      <c r="O934" s="45" t="str">
        <f t="shared" si="45"/>
        <v xml:space="preserve">       `candidate_exercises` TEXT NULL COMMENT 'Exercises done by the candidate',</v>
      </c>
      <c r="P934" s="45" t="str">
        <f t="shared" si="46"/>
        <v>ALTER TABLE interview_schedules_aud MODIFY COLUMN candidate_exercises TEXT;</v>
      </c>
    </row>
    <row r="935" spans="1:16" ht="16">
      <c r="A935" s="40"/>
      <c r="B935" s="66" t="str">
        <f>IF(OR(H935="",H935="PK"),"Catch All",LOOKUP(E935,'#2a_#2b_DROP_TABLE'!D:D,'#2a_#2b_DROP_TABLE'!A:A))</f>
        <v>avoid</v>
      </c>
      <c r="C935" s="40" t="s">
        <v>1541</v>
      </c>
      <c r="D935" s="63" t="s">
        <v>136</v>
      </c>
      <c r="E935" s="43" t="s">
        <v>1260</v>
      </c>
      <c r="F935" s="43" t="s">
        <v>1292</v>
      </c>
      <c r="G935" s="43"/>
      <c r="H935" s="42" t="str">
        <f>IF(D935="",IF(F935="","","PK"),LOOKUP(D935,DataTypes!A:A,DataTypes!B:B))</f>
        <v>SMALLINT UNSIGNED</v>
      </c>
      <c r="I935" s="43" t="s">
        <v>35</v>
      </c>
      <c r="J935" s="43"/>
      <c r="K935" s="43" t="s">
        <v>1293</v>
      </c>
      <c r="L935" s="43" t="s">
        <v>888</v>
      </c>
      <c r="M935" s="44" t="str">
        <f>IF(C935="NOSQL","",LOOKUP(E935,'#2a_#2b_DROP_TABLE'!D:D,'#2a_#2b_DROP_TABLE'!G:G)&amp;IF(H935="PK","PK",IF(F935="","CREATE","")))</f>
        <v>Audited</v>
      </c>
      <c r="N935" s="45" t="str">
        <f t="shared" si="44"/>
        <v xml:space="preserve">       `rating_of_panel_by_candidate` SMALLINT UNSIGNED NULL COMMENT 'Rating given by the candidate for the panel [Rating: 1 to 5]',</v>
      </c>
      <c r="O935" s="45" t="str">
        <f t="shared" si="45"/>
        <v xml:space="preserve">       `rating_of_panel_by_candidate` SMALLINT UNSIGNED NULL COMMENT 'Rating given by the candidate for the panel [Rating: 1 to 5]',</v>
      </c>
      <c r="P935" s="45" t="str">
        <f t="shared" si="46"/>
        <v>ALTER TABLE interview_schedules_aud MODIFY COLUMN rating_of_panel_by_candidate SMALLINT UNSIGNED;</v>
      </c>
    </row>
    <row r="936" spans="1:16" ht="16">
      <c r="A936" s="40"/>
      <c r="B936" s="66" t="str">
        <f>IF(OR(H936="",H936="PK"),"Catch All",LOOKUP(E936,'#2a_#2b_DROP_TABLE'!D:D,'#2a_#2b_DROP_TABLE'!A:A))</f>
        <v>avoid</v>
      </c>
      <c r="C936" s="40" t="s">
        <v>1541</v>
      </c>
      <c r="D936" s="40" t="s">
        <v>49</v>
      </c>
      <c r="E936" s="43" t="s">
        <v>1260</v>
      </c>
      <c r="F936" s="43" t="s">
        <v>1294</v>
      </c>
      <c r="G936" s="43"/>
      <c r="H936" s="42" t="str">
        <f>IF(D936="",IF(F936="","","PK"),LOOKUP(D936,DataTypes!A:A,DataTypes!B:B))</f>
        <v>TEXT</v>
      </c>
      <c r="I936" s="43" t="s">
        <v>35</v>
      </c>
      <c r="J936" s="43"/>
      <c r="K936" s="43" t="s">
        <v>1295</v>
      </c>
      <c r="L936" s="43"/>
      <c r="M936" s="44" t="str">
        <f>IF(C936="NOSQL","",LOOKUP(E936,'#2a_#2b_DROP_TABLE'!D:D,'#2a_#2b_DROP_TABLE'!G:G)&amp;IF(H936="PK","PK",IF(F936="","CREATE","")))</f>
        <v>Audited</v>
      </c>
      <c r="N936" s="45" t="str">
        <f t="shared" si="44"/>
        <v xml:space="preserve">       `candidate_feedback` TEXT NULL COMMENT 'Feedback of the candidate',</v>
      </c>
      <c r="O936" s="45" t="str">
        <f t="shared" si="45"/>
        <v xml:space="preserve">       `candidate_feedback` TEXT NULL COMMENT 'Feedback of the candidate',</v>
      </c>
      <c r="P936" s="45" t="str">
        <f t="shared" si="46"/>
        <v>ALTER TABLE interview_schedules_aud MODIFY COLUMN candidate_feedback TEXT;</v>
      </c>
    </row>
    <row r="937" spans="1:16" ht="16">
      <c r="A937" s="40"/>
      <c r="B937" s="66" t="str">
        <f>IF(OR(H937="",H937="PK"),"Catch All",LOOKUP(E937,'#2a_#2b_DROP_TABLE'!D:D,'#2a_#2b_DROP_TABLE'!A:A))</f>
        <v>avoid</v>
      </c>
      <c r="C937" s="40" t="s">
        <v>1541</v>
      </c>
      <c r="D937" s="40" t="s">
        <v>40</v>
      </c>
      <c r="E937" s="43" t="s">
        <v>1260</v>
      </c>
      <c r="F937" s="43" t="s">
        <v>1296</v>
      </c>
      <c r="G937" s="43"/>
      <c r="H937" s="42" t="str">
        <f>IF(D937="",IF(F937="","","PK"),LOOKUP(D937,DataTypes!A:A,DataTypes!B:B))</f>
        <v>TIMESTAMP</v>
      </c>
      <c r="I937" s="43" t="s">
        <v>41</v>
      </c>
      <c r="J937" s="43"/>
      <c r="K937" s="43" t="s">
        <v>1297</v>
      </c>
      <c r="L937" s="43"/>
      <c r="M937" s="44" t="str">
        <f>IF(C937="NOSQL","",LOOKUP(E937,'#2a_#2b_DROP_TABLE'!D:D,'#2a_#2b_DROP_TABLE'!G:G)&amp;IF(H937="PK","PK",IF(F937="","CREATE","")))</f>
        <v>Audited</v>
      </c>
      <c r="N937" s="45" t="str">
        <f t="shared" si="44"/>
        <v xml:space="preserve">       `candidate_feedback_timestamp` TIMESTAMP NULL DEFAULT NULL COMMENT 'When the feedback was given by the candidate',</v>
      </c>
      <c r="O937" s="45" t="str">
        <f t="shared" si="45"/>
        <v xml:space="preserve">       `candidate_feedback_timestamp` TIMESTAMP NULL DEFAULT NULL COMMENT 'When the feedback was given by the candidate',</v>
      </c>
      <c r="P937" s="45" t="str">
        <f t="shared" si="46"/>
        <v>ALTER TABLE interview_schedules_aud MODIFY COLUMN candidate_feedback_timestamp TIMESTAMP;</v>
      </c>
    </row>
    <row r="938" spans="1:16" ht="16">
      <c r="A938" s="40"/>
      <c r="B938" s="66" t="str">
        <f>IF(OR(H938="",H938="PK"),"Catch All",LOOKUP(E938,'#2a_#2b_DROP_TABLE'!D:D,'#2a_#2b_DROP_TABLE'!A:A))</f>
        <v>avoid</v>
      </c>
      <c r="C938" s="40" t="s">
        <v>1541</v>
      </c>
      <c r="D938" s="40" t="s">
        <v>31</v>
      </c>
      <c r="E938" s="43" t="s">
        <v>1260</v>
      </c>
      <c r="F938" s="43" t="s">
        <v>1298</v>
      </c>
      <c r="G938" s="43"/>
      <c r="H938" s="42" t="str">
        <f>IF(D938="",IF(F938="","","PK"),LOOKUP(D938,DataTypes!A:A,DataTypes!B:B))</f>
        <v>VARCHAR(1)</v>
      </c>
      <c r="I938" s="43" t="s">
        <v>13</v>
      </c>
      <c r="J938" s="43"/>
      <c r="K938" s="43" t="s">
        <v>1299</v>
      </c>
      <c r="L938" s="43" t="s">
        <v>1300</v>
      </c>
      <c r="M938" s="44" t="str">
        <f>IF(C938="NOSQL","",LOOKUP(E938,'#2a_#2b_DROP_TABLE'!D:D,'#2a_#2b_DROP_TABLE'!G:G)&amp;IF(H938="PK","PK",IF(F938="","CREATE","")))</f>
        <v>Audited</v>
      </c>
      <c r="N938" s="45" t="str">
        <f t="shared" si="44"/>
        <v xml:space="preserve">       `round_completed` VARCHAR(1) NOT NULL COMMENT 'Whether the interview round is completed or not [Y-Completed, N-Not Completed]',</v>
      </c>
      <c r="O938" s="45" t="str">
        <f t="shared" si="45"/>
        <v xml:space="preserve">       `round_completed` VARCHAR(1) NOT NULL COMMENT 'Whether the interview round is completed or not [Y-Completed, N-Not Completed]',</v>
      </c>
      <c r="P938" s="45" t="str">
        <f t="shared" si="46"/>
        <v>ALTER TABLE interview_schedules_aud MODIFY COLUMN round_completed VARCHAR(1);</v>
      </c>
    </row>
    <row r="939" spans="1:16" ht="16">
      <c r="A939" s="40"/>
      <c r="B939" s="66" t="str">
        <f>IF(OR(H939="",H939="PK"),"Catch All",LOOKUP(E939,'#2a_#2b_DROP_TABLE'!D:D,'#2a_#2b_DROP_TABLE'!A:A))</f>
        <v>avoid</v>
      </c>
      <c r="C939" s="40" t="s">
        <v>1541</v>
      </c>
      <c r="D939" s="40" t="s">
        <v>295</v>
      </c>
      <c r="E939" s="43" t="s">
        <v>1260</v>
      </c>
      <c r="F939" s="43" t="s">
        <v>80</v>
      </c>
      <c r="G939" s="43"/>
      <c r="H939" s="42" t="str">
        <f>IF(D939="",IF(F939="","","PK"),LOOKUP(D939,DataTypes!A:A,DataTypes!B:B))</f>
        <v>VARCHAR(64)</v>
      </c>
      <c r="I939" s="43" t="s">
        <v>17</v>
      </c>
      <c r="J939" s="43"/>
      <c r="K939" s="43" t="s">
        <v>81</v>
      </c>
      <c r="L939" s="43"/>
      <c r="M939" s="44" t="str">
        <f>IF(C939="NOSQL","",LOOKUP(E939,'#2a_#2b_DROP_TABLE'!D:D,'#2a_#2b_DROP_TABLE'!G:G)&amp;IF(H939="PK","PK",IF(F939="","CREATE","")))</f>
        <v>Audited</v>
      </c>
      <c r="N939" s="45" t="str">
        <f t="shared" si="44"/>
        <v xml:space="preserve">       `created_by` VARCHAR(64) DEFAULT NULL COMMENT 'Data created by',</v>
      </c>
      <c r="O939" s="45" t="str">
        <f t="shared" si="45"/>
        <v xml:space="preserve">       `created_by` VARCHAR(64) DEFAULT NULL COMMENT 'Data created by',</v>
      </c>
      <c r="P939" s="45" t="str">
        <f t="shared" si="46"/>
        <v>ALTER TABLE interview_schedules_aud MODIFY COLUMN created_by VARCHAR(64);</v>
      </c>
    </row>
    <row r="940" spans="1:16" ht="16">
      <c r="A940" s="40"/>
      <c r="B940" s="66" t="str">
        <f>IF(OR(H940="",H940="PK"),"Catch All",LOOKUP(E940,'#2a_#2b_DROP_TABLE'!D:D,'#2a_#2b_DROP_TABLE'!A:A))</f>
        <v>avoid</v>
      </c>
      <c r="C940" s="40" t="s">
        <v>1541</v>
      </c>
      <c r="D940" s="40" t="s">
        <v>40</v>
      </c>
      <c r="E940" s="43" t="s">
        <v>1260</v>
      </c>
      <c r="F940" s="43" t="s">
        <v>82</v>
      </c>
      <c r="G940" s="43"/>
      <c r="H940" s="42" t="str">
        <f>IF(D940="",IF(F940="","","PK"),LOOKUP(D940,DataTypes!A:A,DataTypes!B:B))</f>
        <v>TIMESTAMP</v>
      </c>
      <c r="I940" s="43" t="s">
        <v>41</v>
      </c>
      <c r="J940" s="43"/>
      <c r="K940" s="43" t="s">
        <v>83</v>
      </c>
      <c r="L940" s="43"/>
      <c r="M940" s="44" t="str">
        <f>IF(C940="NOSQL","",LOOKUP(E940,'#2a_#2b_DROP_TABLE'!D:D,'#2a_#2b_DROP_TABLE'!G:G)&amp;IF(H940="PK","PK",IF(F940="","CREATE","")))</f>
        <v>Audited</v>
      </c>
      <c r="N940" s="45" t="str">
        <f t="shared" si="44"/>
        <v xml:space="preserve">       `created_timestamp` TIMESTAMP NULL DEFAULT NULL COMMENT 'When the data was created',</v>
      </c>
      <c r="O940" s="45" t="str">
        <f t="shared" si="45"/>
        <v xml:space="preserve">       `created_timestamp` TIMESTAMP NULL DEFAULT NULL COMMENT 'When the data was created',</v>
      </c>
      <c r="P940" s="45" t="str">
        <f t="shared" si="46"/>
        <v>ALTER TABLE interview_schedules_aud MODIFY COLUMN created_timestamp TIMESTAMP;</v>
      </c>
    </row>
    <row r="941" spans="1:16" ht="16">
      <c r="A941" s="40"/>
      <c r="B941" s="66" t="str">
        <f>IF(OR(H941="",H941="PK"),"Catch All",LOOKUP(E941,'#2a_#2b_DROP_TABLE'!D:D,'#2a_#2b_DROP_TABLE'!A:A))</f>
        <v>avoid</v>
      </c>
      <c r="C941" s="40" t="s">
        <v>1541</v>
      </c>
      <c r="D941" s="40" t="s">
        <v>295</v>
      </c>
      <c r="E941" s="43" t="s">
        <v>1260</v>
      </c>
      <c r="F941" s="43" t="s">
        <v>84</v>
      </c>
      <c r="G941" s="43"/>
      <c r="H941" s="42" t="str">
        <f>IF(D941="",IF(F941="","","PK"),LOOKUP(D941,DataTypes!A:A,DataTypes!B:B))</f>
        <v>VARCHAR(64)</v>
      </c>
      <c r="I941" s="43" t="s">
        <v>17</v>
      </c>
      <c r="J941" s="43"/>
      <c r="K941" s="43" t="s">
        <v>85</v>
      </c>
      <c r="L941" s="43"/>
      <c r="M941" s="44" t="str">
        <f>IF(C941="NOSQL","",LOOKUP(E941,'#2a_#2b_DROP_TABLE'!D:D,'#2a_#2b_DROP_TABLE'!G:G)&amp;IF(H941="PK","PK",IF(F941="","CREATE","")))</f>
        <v>Audited</v>
      </c>
      <c r="N941" s="45" t="str">
        <f t="shared" si="44"/>
        <v xml:space="preserve">       `last_updated_by` VARCHAR(64) DEFAULT NULL COMMENT 'Data last updated by',</v>
      </c>
      <c r="O941" s="45" t="str">
        <f t="shared" si="45"/>
        <v xml:space="preserve">       `last_updated_by` VARCHAR(64) DEFAULT NULL COMMENT 'Data last updated by',</v>
      </c>
      <c r="P941" s="45" t="str">
        <f t="shared" si="46"/>
        <v>ALTER TABLE interview_schedules_aud MODIFY COLUMN last_updated_by VARCHAR(64);</v>
      </c>
    </row>
    <row r="942" spans="1:16" ht="16">
      <c r="A942" s="40"/>
      <c r="B942" s="66" t="str">
        <f>IF(OR(H942="",H942="PK"),"Catch All",LOOKUP(E942,'#2a_#2b_DROP_TABLE'!D:D,'#2a_#2b_DROP_TABLE'!A:A))</f>
        <v>avoid</v>
      </c>
      <c r="C942" s="40" t="s">
        <v>1541</v>
      </c>
      <c r="D942" s="40" t="s">
        <v>40</v>
      </c>
      <c r="E942" s="43" t="s">
        <v>1260</v>
      </c>
      <c r="F942" s="43" t="s">
        <v>86</v>
      </c>
      <c r="G942" s="43"/>
      <c r="H942" s="42" t="str">
        <f>IF(D942="",IF(F942="","","PK"),LOOKUP(D942,DataTypes!A:A,DataTypes!B:B))</f>
        <v>TIMESTAMP</v>
      </c>
      <c r="I942" s="43" t="s">
        <v>41</v>
      </c>
      <c r="J942" s="43"/>
      <c r="K942" s="43" t="s">
        <v>87</v>
      </c>
      <c r="L942" s="43"/>
      <c r="M942" s="44" t="str">
        <f>IF(C942="NOSQL","",LOOKUP(E942,'#2a_#2b_DROP_TABLE'!D:D,'#2a_#2b_DROP_TABLE'!G:G)&amp;IF(H942="PK","PK",IF(F942="","CREATE","")))</f>
        <v>Audited</v>
      </c>
      <c r="N942" s="45" t="str">
        <f t="shared" si="44"/>
        <v xml:space="preserve">       `last_updated_timestamp` TIMESTAMP NULL DEFAULT NULL COMMENT 'When the data was last updated',</v>
      </c>
      <c r="O942" s="45" t="str">
        <f t="shared" si="45"/>
        <v xml:space="preserve">       `last_updated_timestamp` TIMESTAMP NULL DEFAULT NULL COMMENT 'When the data was last updated',</v>
      </c>
      <c r="P942" s="45" t="str">
        <f t="shared" si="46"/>
        <v>ALTER TABLE interview_schedules_aud MODIFY COLUMN last_updated_timestamp TIMESTAMP;</v>
      </c>
    </row>
    <row r="943" spans="1:16" ht="16">
      <c r="A943" s="40"/>
      <c r="B943" s="66" t="str">
        <f>IF(OR(H943="",H943="PK"),"Catch All",LOOKUP(E943,'#2a_#2b_DROP_TABLE'!D:D,'#2a_#2b_DROP_TABLE'!A:A))</f>
        <v>Catch All</v>
      </c>
      <c r="C943" s="40" t="s">
        <v>1541</v>
      </c>
      <c r="D943" s="40"/>
      <c r="E943" s="46" t="s">
        <v>1260</v>
      </c>
      <c r="F943" s="46" t="s">
        <v>1251</v>
      </c>
      <c r="G943" s="46"/>
      <c r="H943" s="42" t="str">
        <f>IF(D943="",IF(F943="","","PK"),LOOKUP(D943,DataTypes!A:A,DataTypes!B:B))</f>
        <v>PK</v>
      </c>
      <c r="I943" s="43"/>
      <c r="J943" s="43"/>
      <c r="K943" s="43"/>
      <c r="L943" s="43"/>
      <c r="M943" s="44" t="str">
        <f>IF(C943="NOSQL","",LOOKUP(E943,'#2a_#2b_DROP_TABLE'!D:D,'#2a_#2b_DROP_TABLE'!G:G)&amp;IF(H943="PK","PK",IF(F943="","CREATE","")))</f>
        <v>AuditedPK</v>
      </c>
      <c r="N943" s="45" t="str">
        <f t="shared" si="44"/>
        <v xml:space="preserve">       PRIMARY KEY (interview_schedule_id)) CHARSET UTF8;</v>
      </c>
      <c r="O943" s="45" t="str">
        <f t="shared" si="45"/>
        <v xml:space="preserve">       `rev` INT(11) NOT NULL, revtype TINYINT(4) DEFAULT NULL, PRIMARY KEY (interview_schedule_id, rev)) CHARSET UTF8;</v>
      </c>
      <c r="P943" s="45" t="str">
        <f t="shared" si="46"/>
        <v/>
      </c>
    </row>
    <row r="944" spans="1:16" ht="16">
      <c r="A944" s="40"/>
      <c r="B944" s="66" t="str">
        <f>IF(OR(H944="",H944="PK"),"Catch All",LOOKUP(E944,'#2a_#2b_DROP_TABLE'!D:D,'#2a_#2b_DROP_TABLE'!A:A))</f>
        <v>Catch All</v>
      </c>
      <c r="C944" s="40" t="s">
        <v>1541</v>
      </c>
      <c r="D944" s="40"/>
      <c r="E944" s="41" t="s">
        <v>1301</v>
      </c>
      <c r="F944" s="41"/>
      <c r="G944" s="41"/>
      <c r="H944" s="42" t="str">
        <f>IF(D944="",IF(F944="","","PK"),LOOKUP(D944,DataTypes!A:A,DataTypes!B:B))</f>
        <v/>
      </c>
      <c r="I944" s="43"/>
      <c r="J944" s="43"/>
      <c r="K944" s="43"/>
      <c r="L944" s="43"/>
      <c r="M944" s="44" t="str">
        <f>IF(C944="NOSQL","",LOOKUP(E944,'#2a_#2b_DROP_TABLE'!D:D,'#2a_#2b_DROP_TABLE'!G:G)&amp;IF(H944="PK","PK",IF(F944="","CREATE","")))</f>
        <v>AuditedCREATE</v>
      </c>
      <c r="N944" s="45" t="str">
        <f t="shared" si="44"/>
        <v>CREATE TABLE `candidate_referrals` (</v>
      </c>
      <c r="O944" s="45" t="str">
        <f t="shared" si="45"/>
        <v>CREATE TABLE `candidate_referrals_aud` (</v>
      </c>
      <c r="P944" s="45" t="str">
        <f t="shared" si="46"/>
        <v/>
      </c>
    </row>
    <row r="945" spans="1:16" ht="16">
      <c r="A945" s="40"/>
      <c r="B945" s="66" t="str">
        <f>IF(OR(H945="",H945="PK"),"Catch All",LOOKUP(E945,'#2a_#2b_DROP_TABLE'!D:D,'#2a_#2b_DROP_TABLE'!A:A))</f>
        <v>avoid</v>
      </c>
      <c r="C945" s="40" t="s">
        <v>1541</v>
      </c>
      <c r="D945" s="40" t="s">
        <v>12</v>
      </c>
      <c r="E945" s="41" t="s">
        <v>1301</v>
      </c>
      <c r="F945" s="41" t="s">
        <v>1302</v>
      </c>
      <c r="G945" s="41"/>
      <c r="H945" s="42" t="str">
        <f>IF(D945="",IF(F945="","","PK"),LOOKUP(D945,DataTypes!A:A,DataTypes!B:B))</f>
        <v>BIGINT UNSIGNED</v>
      </c>
      <c r="I945" s="43" t="s">
        <v>13</v>
      </c>
      <c r="J945" s="43" t="s">
        <v>14</v>
      </c>
      <c r="K945" s="43" t="s">
        <v>1303</v>
      </c>
      <c r="L945" s="43"/>
      <c r="M945" s="44" t="str">
        <f>IF(C945="NOSQL","",LOOKUP(E945,'#2a_#2b_DROP_TABLE'!D:D,'#2a_#2b_DROP_TABLE'!G:G)&amp;IF(H945="PK","PK",IF(F945="","CREATE","")))</f>
        <v>Audited</v>
      </c>
      <c r="N945" s="45" t="str">
        <f t="shared" si="44"/>
        <v xml:space="preserve">       `referral_id` BIGINT UNSIGNED NOT NULL AUTO_INCREMENT COMMENT 'ID of the referral',</v>
      </c>
      <c r="O945" s="45" t="str">
        <f t="shared" si="45"/>
        <v xml:space="preserve">       `referral_id` BIGINT UNSIGNED NOT NULL COMMENT 'ID of the referral',</v>
      </c>
      <c r="P945" s="45" t="str">
        <f t="shared" si="46"/>
        <v>ALTER TABLE candidate_referrals_aud MODIFY COLUMN referral_id BIGINT UNSIGNED;</v>
      </c>
    </row>
    <row r="946" spans="1:16" ht="16">
      <c r="A946" s="40"/>
      <c r="B946" s="66" t="str">
        <f>IF(OR(H946="",H946="PK"),"Catch All",LOOKUP(E946,'#2a_#2b_DROP_TABLE'!D:D,'#2a_#2b_DROP_TABLE'!A:A))</f>
        <v>avoid</v>
      </c>
      <c r="C946" s="40" t="s">
        <v>1541</v>
      </c>
      <c r="D946" s="40" t="s">
        <v>295</v>
      </c>
      <c r="E946" s="43" t="s">
        <v>1301</v>
      </c>
      <c r="F946" s="43" t="s">
        <v>236</v>
      </c>
      <c r="G946" s="43"/>
      <c r="H946" s="42" t="str">
        <f>IF(D946="",IF(F946="","","PK"),LOOKUP(D946,DataTypes!A:A,DataTypes!B:B))</f>
        <v>VARCHAR(64)</v>
      </c>
      <c r="I946" s="43" t="s">
        <v>35</v>
      </c>
      <c r="J946" s="43"/>
      <c r="K946" s="43" t="s">
        <v>1304</v>
      </c>
      <c r="L946" s="43"/>
      <c r="M946" s="44" t="str">
        <f>IF(C946="NOSQL","",LOOKUP(E946,'#2a_#2b_DROP_TABLE'!D:D,'#2a_#2b_DROP_TABLE'!G:G)&amp;IF(H946="PK","PK",IF(F946="","CREATE","")))</f>
        <v>Audited</v>
      </c>
      <c r="N946" s="45" t="str">
        <f t="shared" si="44"/>
        <v xml:space="preserve">       `job_id` VARCHAR(64) NULL COMMENT 'ID of the job to which candidate is referred',</v>
      </c>
      <c r="O946" s="45" t="str">
        <f t="shared" si="45"/>
        <v xml:space="preserve">       `job_id` VARCHAR(64) NULL COMMENT 'ID of the job to which candidate is referred',</v>
      </c>
      <c r="P946" s="45" t="str">
        <f t="shared" si="46"/>
        <v>ALTER TABLE candidate_referrals_aud MODIFY COLUMN job_id VARCHAR(64);</v>
      </c>
    </row>
    <row r="947" spans="1:16" ht="16">
      <c r="A947" s="40"/>
      <c r="B947" s="66" t="str">
        <f>IF(OR(H947="",H947="PK"),"Catch All",LOOKUP(E947,'#2a_#2b_DROP_TABLE'!D:D,'#2a_#2b_DROP_TABLE'!A:A))</f>
        <v>avoid</v>
      </c>
      <c r="C947" s="40" t="s">
        <v>1541</v>
      </c>
      <c r="D947" s="40" t="s">
        <v>12</v>
      </c>
      <c r="E947" s="43" t="s">
        <v>1301</v>
      </c>
      <c r="F947" s="43" t="s">
        <v>1123</v>
      </c>
      <c r="G947" s="43"/>
      <c r="H947" s="42" t="str">
        <f>IF(D947="",IF(F947="","","PK"),LOOKUP(D947,DataTypes!A:A,DataTypes!B:B))</f>
        <v>BIGINT UNSIGNED</v>
      </c>
      <c r="I947" s="43" t="s">
        <v>35</v>
      </c>
      <c r="J947" s="43"/>
      <c r="K947" s="43" t="s">
        <v>1305</v>
      </c>
      <c r="L947" s="43"/>
      <c r="M947" s="44" t="str">
        <f>IF(C947="NOSQL","",LOOKUP(E947,'#2a_#2b_DROP_TABLE'!D:D,'#2a_#2b_DROP_TABLE'!G:G)&amp;IF(H947="PK","PK",IF(F947="","CREATE","")))</f>
        <v>Audited</v>
      </c>
      <c r="N947" s="45" t="str">
        <f t="shared" si="44"/>
        <v xml:space="preserve">       `talent_pool_id` BIGINT UNSIGNED NULL COMMENT 'ID of the talent pool to which candidate is referred',</v>
      </c>
      <c r="O947" s="45" t="str">
        <f t="shared" si="45"/>
        <v xml:space="preserve">       `talent_pool_id` BIGINT UNSIGNED NULL COMMENT 'ID of the talent pool to which candidate is referred',</v>
      </c>
      <c r="P947" s="45" t="str">
        <f t="shared" si="46"/>
        <v>ALTER TABLE candidate_referrals_aud MODIFY COLUMN talent_pool_id BIGINT UNSIGNED;</v>
      </c>
    </row>
    <row r="948" spans="1:16" ht="16">
      <c r="A948" s="40"/>
      <c r="B948" s="66" t="str">
        <f>IF(OR(H948="",H948="PK"),"Catch All",LOOKUP(E948,'#2a_#2b_DROP_TABLE'!D:D,'#2a_#2b_DROP_TABLE'!A:A))</f>
        <v>avoid</v>
      </c>
      <c r="C948" s="40" t="s">
        <v>1541</v>
      </c>
      <c r="D948" s="40" t="s">
        <v>295</v>
      </c>
      <c r="E948" s="43" t="s">
        <v>1301</v>
      </c>
      <c r="F948" s="43" t="s">
        <v>507</v>
      </c>
      <c r="G948" s="43"/>
      <c r="H948" s="42" t="str">
        <f>IF(D948="",IF(F948="","","PK"),LOOKUP(D948,DataTypes!A:A,DataTypes!B:B))</f>
        <v>VARCHAR(64)</v>
      </c>
      <c r="I948" s="43" t="s">
        <v>13</v>
      </c>
      <c r="J948" s="43"/>
      <c r="K948" s="43" t="s">
        <v>1306</v>
      </c>
      <c r="L948" s="43"/>
      <c r="M948" s="44" t="str">
        <f>IF(C948="NOSQL","",LOOKUP(E948,'#2a_#2b_DROP_TABLE'!D:D,'#2a_#2b_DROP_TABLE'!G:G)&amp;IF(H948="PK","PK",IF(F948="","CREATE","")))</f>
        <v>Audited</v>
      </c>
      <c r="N948" s="45" t="str">
        <f t="shared" si="44"/>
        <v xml:space="preserve">       `enterprise_id` VARCHAR(64) NOT NULL COMMENT 'ID of the enterprise to which candidate is referred',</v>
      </c>
      <c r="O948" s="45" t="str">
        <f t="shared" si="45"/>
        <v xml:space="preserve">       `enterprise_id` VARCHAR(64) NOT NULL COMMENT 'ID of the enterprise to which candidate is referred',</v>
      </c>
      <c r="P948" s="45" t="str">
        <f t="shared" si="46"/>
        <v>ALTER TABLE candidate_referrals_aud MODIFY COLUMN enterprise_id VARCHAR(64);</v>
      </c>
    </row>
    <row r="949" spans="1:16" ht="16">
      <c r="A949" s="40"/>
      <c r="B949" s="66" t="str">
        <f>IF(OR(H949="",H949="PK"),"Catch All",LOOKUP(E949,'#2a_#2b_DROP_TABLE'!D:D,'#2a_#2b_DROP_TABLE'!A:A))</f>
        <v>avoid</v>
      </c>
      <c r="C949" s="40" t="s">
        <v>1541</v>
      </c>
      <c r="D949" s="40" t="s">
        <v>15</v>
      </c>
      <c r="E949" s="43" t="s">
        <v>1301</v>
      </c>
      <c r="F949" s="43" t="s">
        <v>16</v>
      </c>
      <c r="G949" s="43"/>
      <c r="H949" s="42" t="str">
        <f>IF(D949="",IF(F949="","","PK"),LOOKUP(D949,DataTypes!A:A,DataTypes!B:B))</f>
        <v>VARCHAR(32)</v>
      </c>
      <c r="I949" s="43" t="s">
        <v>35</v>
      </c>
      <c r="J949" s="43"/>
      <c r="K949" s="43" t="s">
        <v>1307</v>
      </c>
      <c r="L949" s="43"/>
      <c r="M949" s="44" t="str">
        <f>IF(C949="NOSQL","",LOOKUP(E949,'#2a_#2b_DROP_TABLE'!D:D,'#2a_#2b_DROP_TABLE'!G:G)&amp;IF(H949="PK","PK",IF(F949="","CREATE","")))</f>
        <v>Audited</v>
      </c>
      <c r="N949" s="45" t="str">
        <f t="shared" si="44"/>
        <v xml:space="preserve">       `mobile_number` VARCHAR(32) NULL COMMENT 'Mobile number of the referee',</v>
      </c>
      <c r="O949" s="45" t="str">
        <f t="shared" si="45"/>
        <v xml:space="preserve">       `mobile_number` VARCHAR(32) NULL COMMENT 'Mobile number of the referee',</v>
      </c>
      <c r="P949" s="45" t="str">
        <f t="shared" si="46"/>
        <v>ALTER TABLE candidate_referrals_aud MODIFY COLUMN mobile_number VARCHAR(32);</v>
      </c>
    </row>
    <row r="950" spans="1:16" ht="16">
      <c r="A950" s="40"/>
      <c r="B950" s="66" t="str">
        <f>IF(OR(H950="",H950="PK"),"Catch All",LOOKUP(E950,'#2a_#2b_DROP_TABLE'!D:D,'#2a_#2b_DROP_TABLE'!A:A))</f>
        <v>avoid</v>
      </c>
      <c r="C950" s="40" t="s">
        <v>1541</v>
      </c>
      <c r="D950" s="40" t="s">
        <v>33</v>
      </c>
      <c r="E950" s="43" t="s">
        <v>1301</v>
      </c>
      <c r="F950" s="43" t="s">
        <v>20</v>
      </c>
      <c r="G950" s="43"/>
      <c r="H950" s="42" t="str">
        <f>IF(D950="",IF(F950="","","PK"),LOOKUP(D950,DataTypes!A:A,DataTypes!B:B))</f>
        <v>VARCHAR(256)</v>
      </c>
      <c r="I950" s="43" t="s">
        <v>35</v>
      </c>
      <c r="J950" s="43"/>
      <c r="K950" s="43" t="s">
        <v>1308</v>
      </c>
      <c r="L950" s="43"/>
      <c r="M950" s="44" t="str">
        <f>IF(C950="NOSQL","",LOOKUP(E950,'#2a_#2b_DROP_TABLE'!D:D,'#2a_#2b_DROP_TABLE'!G:G)&amp;IF(H950="PK","PK",IF(F950="","CREATE","")))</f>
        <v>Audited</v>
      </c>
      <c r="N950" s="45" t="str">
        <f t="shared" si="44"/>
        <v xml:space="preserve">       `email_address` VARCHAR(256) NULL COMMENT 'Mail ID of the referee',</v>
      </c>
      <c r="O950" s="45" t="str">
        <f t="shared" si="45"/>
        <v xml:space="preserve">       `email_address` VARCHAR(256) NULL COMMENT 'Mail ID of the referee',</v>
      </c>
      <c r="P950" s="45" t="str">
        <f t="shared" si="46"/>
        <v>ALTER TABLE candidate_referrals_aud MODIFY COLUMN email_address VARCHAR(256);</v>
      </c>
    </row>
    <row r="951" spans="1:16" ht="16">
      <c r="A951" s="40"/>
      <c r="B951" s="66" t="str">
        <f>IF(OR(H951="",H951="PK"),"Catch All",LOOKUP(E951,'#2a_#2b_DROP_TABLE'!D:D,'#2a_#2b_DROP_TABLE'!A:A))</f>
        <v>avoid</v>
      </c>
      <c r="C951" s="40" t="s">
        <v>1541</v>
      </c>
      <c r="D951" s="40" t="s">
        <v>19</v>
      </c>
      <c r="E951" s="43" t="s">
        <v>1301</v>
      </c>
      <c r="F951" s="43" t="s">
        <v>22</v>
      </c>
      <c r="G951" s="43"/>
      <c r="H951" s="42" t="str">
        <f>IF(D951="",IF(F951="","","PK"),LOOKUP(D951,DataTypes!A:A,DataTypes!B:B))</f>
        <v>VARCHAR(128)</v>
      </c>
      <c r="I951" s="43" t="s">
        <v>13</v>
      </c>
      <c r="J951" s="43"/>
      <c r="K951" s="43" t="s">
        <v>1309</v>
      </c>
      <c r="L951" s="43"/>
      <c r="M951" s="44" t="str">
        <f>IF(C951="NOSQL","",LOOKUP(E951,'#2a_#2b_DROP_TABLE'!D:D,'#2a_#2b_DROP_TABLE'!G:G)&amp;IF(H951="PK","PK",IF(F951="","CREATE","")))</f>
        <v>Audited</v>
      </c>
      <c r="N951" s="45" t="str">
        <f t="shared" si="44"/>
        <v xml:space="preserve">       `first_name` VARCHAR(128) NOT NULL COMMENT 'First name of the referee',</v>
      </c>
      <c r="O951" s="45" t="str">
        <f t="shared" si="45"/>
        <v xml:space="preserve">       `first_name` VARCHAR(128) NOT NULL COMMENT 'First name of the referee',</v>
      </c>
      <c r="P951" s="45" t="str">
        <f t="shared" si="46"/>
        <v>ALTER TABLE candidate_referrals_aud MODIFY COLUMN first_name VARCHAR(128);</v>
      </c>
    </row>
    <row r="952" spans="1:16" ht="16">
      <c r="A952" s="40"/>
      <c r="B952" s="66" t="str">
        <f>IF(OR(H952="",H952="PK"),"Catch All",LOOKUP(E952,'#2a_#2b_DROP_TABLE'!D:D,'#2a_#2b_DROP_TABLE'!A:A))</f>
        <v>avoid</v>
      </c>
      <c r="C952" s="40" t="s">
        <v>1541</v>
      </c>
      <c r="D952" s="40" t="s">
        <v>19</v>
      </c>
      <c r="E952" s="43" t="s">
        <v>1301</v>
      </c>
      <c r="F952" s="43" t="s">
        <v>26</v>
      </c>
      <c r="G952" s="43"/>
      <c r="H952" s="42" t="str">
        <f>IF(D952="",IF(F952="","","PK"),LOOKUP(D952,DataTypes!A:A,DataTypes!B:B))</f>
        <v>VARCHAR(128)</v>
      </c>
      <c r="I952" s="43" t="s">
        <v>17</v>
      </c>
      <c r="J952" s="43"/>
      <c r="K952" s="43" t="s">
        <v>1310</v>
      </c>
      <c r="L952" s="43"/>
      <c r="M952" s="44" t="str">
        <f>IF(C952="NOSQL","",LOOKUP(E952,'#2a_#2b_DROP_TABLE'!D:D,'#2a_#2b_DROP_TABLE'!G:G)&amp;IF(H952="PK","PK",IF(F952="","CREATE","")))</f>
        <v>Audited</v>
      </c>
      <c r="N952" s="45" t="str">
        <f t="shared" si="44"/>
        <v xml:space="preserve">       `last_name` VARCHAR(128) DEFAULT NULL COMMENT 'Last name of the referee',</v>
      </c>
      <c r="O952" s="45" t="str">
        <f t="shared" si="45"/>
        <v xml:space="preserve">       `last_name` VARCHAR(128) DEFAULT NULL COMMENT 'Last name of the referee',</v>
      </c>
      <c r="P952" s="45" t="str">
        <f t="shared" si="46"/>
        <v>ALTER TABLE candidate_referrals_aud MODIFY COLUMN last_name VARCHAR(128);</v>
      </c>
    </row>
    <row r="953" spans="1:16" ht="16">
      <c r="A953" s="40"/>
      <c r="B953" s="66" t="str">
        <f>IF(OR(H953="",H953="PK"),"Catch All",LOOKUP(E953,'#2a_#2b_DROP_TABLE'!D:D,'#2a_#2b_DROP_TABLE'!A:A))</f>
        <v>avoid</v>
      </c>
      <c r="C953" s="40" t="s">
        <v>1541</v>
      </c>
      <c r="D953" s="40" t="s">
        <v>75</v>
      </c>
      <c r="E953" s="43" t="s">
        <v>1301</v>
      </c>
      <c r="F953" s="43" t="s">
        <v>424</v>
      </c>
      <c r="G953" s="43"/>
      <c r="H953" s="42" t="str">
        <f>IF(D953="",IF(F953="","","PK"),LOOKUP(D953,DataTypes!A:A,DataTypes!B:B))</f>
        <v>DOUBLE(5,2)</v>
      </c>
      <c r="I953" s="43" t="s">
        <v>35</v>
      </c>
      <c r="J953" s="43"/>
      <c r="K953" s="43" t="s">
        <v>1311</v>
      </c>
      <c r="L953" s="43"/>
      <c r="M953" s="44" t="str">
        <f>IF(C953="NOSQL","",LOOKUP(E953,'#2a_#2b_DROP_TABLE'!D:D,'#2a_#2b_DROP_TABLE'!G:G)&amp;IF(H953="PK","PK",IF(F953="","CREATE","")))</f>
        <v>Audited</v>
      </c>
      <c r="N953" s="45" t="str">
        <f t="shared" si="44"/>
        <v xml:space="preserve">       `overall_years_of_experience` DOUBLE(5,2) NULL COMMENT 'Years of overall experience of the referee',</v>
      </c>
      <c r="O953" s="45" t="str">
        <f t="shared" si="45"/>
        <v xml:space="preserve">       `overall_years_of_experience` DOUBLE(5,2) NULL COMMENT 'Years of overall experience of the referee',</v>
      </c>
      <c r="P953" s="45" t="str">
        <f t="shared" si="46"/>
        <v>ALTER TABLE candidate_referrals_aud MODIFY COLUMN overall_years_of_experience DOUBLE(5,2);</v>
      </c>
    </row>
    <row r="954" spans="1:16" ht="16">
      <c r="A954" s="40"/>
      <c r="B954" s="66" t="str">
        <f>IF(OR(H954="",H954="PK"),"Catch All",LOOKUP(E954,'#2a_#2b_DROP_TABLE'!D:D,'#2a_#2b_DROP_TABLE'!A:A))</f>
        <v>avoid</v>
      </c>
      <c r="C954" s="40" t="s">
        <v>1541</v>
      </c>
      <c r="D954" s="40" t="s">
        <v>63</v>
      </c>
      <c r="E954" s="43" t="s">
        <v>1301</v>
      </c>
      <c r="F954" s="43" t="s">
        <v>239</v>
      </c>
      <c r="G954" s="43"/>
      <c r="H954" s="42" t="str">
        <f>IF(D954="",IF(F954="","","PK"),LOOKUP(D954,DataTypes!A:A,DataTypes!B:B))</f>
        <v>VARCHAR(256)</v>
      </c>
      <c r="I954" s="43" t="s">
        <v>35</v>
      </c>
      <c r="J954" s="43"/>
      <c r="K954" s="43" t="s">
        <v>1312</v>
      </c>
      <c r="L954" s="43"/>
      <c r="M954" s="44" t="str">
        <f>IF(C954="NOSQL","",LOOKUP(E954,'#2a_#2b_DROP_TABLE'!D:D,'#2a_#2b_DROP_TABLE'!G:G)&amp;IF(H954="PK","PK",IF(F954="","CREATE","")))</f>
        <v>Audited</v>
      </c>
      <c r="N954" s="45" t="str">
        <f t="shared" si="44"/>
        <v xml:space="preserve">       `resume_url` VARCHAR(256) NULL COMMENT 'URL of the resume of the referee',</v>
      </c>
      <c r="O954" s="45" t="str">
        <f t="shared" si="45"/>
        <v xml:space="preserve">       `resume_url` VARCHAR(256) NULL COMMENT 'URL of the resume of the referee',</v>
      </c>
      <c r="P954" s="45" t="str">
        <f t="shared" si="46"/>
        <v>ALTER TABLE candidate_referrals_aud MODIFY COLUMN resume_url VARCHAR(256);</v>
      </c>
    </row>
    <row r="955" spans="1:16" ht="16">
      <c r="A955" s="40"/>
      <c r="B955" s="66" t="str">
        <f>IF(OR(H955="",H955="PK"),"Catch All",LOOKUP(E955,'#2a_#2b_DROP_TABLE'!D:D,'#2a_#2b_DROP_TABLE'!A:A))</f>
        <v>avoid</v>
      </c>
      <c r="C955" s="40" t="s">
        <v>1541</v>
      </c>
      <c r="D955" s="40" t="s">
        <v>75</v>
      </c>
      <c r="E955" s="43" t="s">
        <v>1301</v>
      </c>
      <c r="F955" s="43" t="s">
        <v>1313</v>
      </c>
      <c r="G955" s="43"/>
      <c r="H955" s="42" t="str">
        <f>IF(D955="",IF(F955="","","PK"),LOOKUP(D955,DataTypes!A:A,DataTypes!B:B))</f>
        <v>DOUBLE(5,2)</v>
      </c>
      <c r="I955" s="43" t="s">
        <v>35</v>
      </c>
      <c r="J955" s="43"/>
      <c r="K955" s="43" t="s">
        <v>1314</v>
      </c>
      <c r="L955" s="43" t="s">
        <v>1315</v>
      </c>
      <c r="M955" s="44" t="str">
        <f>IF(C955="NOSQL","",LOOKUP(E955,'#2a_#2b_DROP_TABLE'!D:D,'#2a_#2b_DROP_TABLE'!G:G)&amp;IF(H955="PK","PK",IF(F955="","CREATE","")))</f>
        <v>Audited</v>
      </c>
      <c r="N955" s="45" t="str">
        <f t="shared" si="44"/>
        <v xml:space="preserve">       `availability_to_join_in_days` DOUBLE(5,2) NULL COMMENT 'Number of days that the referee can join [0-Immediate, &lt;n&gt;-Number of days to join]',</v>
      </c>
      <c r="O955" s="45" t="str">
        <f t="shared" si="45"/>
        <v xml:space="preserve">       `availability_to_join_in_days` DOUBLE(5,2) NULL COMMENT 'Number of days that the referee can join [0-Immediate, &lt;n&gt;-Number of days to join]',</v>
      </c>
      <c r="P955" s="45" t="str">
        <f t="shared" si="46"/>
        <v>ALTER TABLE candidate_referrals_aud MODIFY COLUMN availability_to_join_in_days DOUBLE(5,2);</v>
      </c>
    </row>
    <row r="956" spans="1:16" ht="16">
      <c r="A956" s="40"/>
      <c r="B956" s="66" t="str">
        <f>IF(OR(H956="",H956="PK"),"Catch All",LOOKUP(E956,'#2a_#2b_DROP_TABLE'!D:D,'#2a_#2b_DROP_TABLE'!A:A))</f>
        <v>avoid</v>
      </c>
      <c r="C956" s="40" t="s">
        <v>1541</v>
      </c>
      <c r="D956" s="40" t="s">
        <v>63</v>
      </c>
      <c r="E956" s="43" t="s">
        <v>1301</v>
      </c>
      <c r="F956" s="43" t="s">
        <v>1316</v>
      </c>
      <c r="G956" s="43"/>
      <c r="H956" s="42" t="str">
        <f>IF(D956="",IF(F956="","","PK"),LOOKUP(D956,DataTypes!A:A,DataTypes!B:B))</f>
        <v>VARCHAR(256)</v>
      </c>
      <c r="I956" s="43" t="s">
        <v>35</v>
      </c>
      <c r="J956" s="43"/>
      <c r="K956" s="43" t="s">
        <v>1317</v>
      </c>
      <c r="L956" s="43"/>
      <c r="M956" s="44" t="str">
        <f>IF(C956="NOSQL","",LOOKUP(E956,'#2a_#2b_DROP_TABLE'!D:D,'#2a_#2b_DROP_TABLE'!G:G)&amp;IF(H956="PK","PK",IF(F956="","CREATE","")))</f>
        <v>Audited</v>
      </c>
      <c r="N956" s="45" t="str">
        <f t="shared" si="44"/>
        <v xml:space="preserve">       `portfolio_url` VARCHAR(256) NULL COMMENT 'Portfolio URL of the website of the referred candidate',</v>
      </c>
      <c r="O956" s="45" t="str">
        <f t="shared" si="45"/>
        <v xml:space="preserve">       `portfolio_url` VARCHAR(256) NULL COMMENT 'Portfolio URL of the website of the referred candidate',</v>
      </c>
      <c r="P956" s="45" t="str">
        <f t="shared" si="46"/>
        <v>ALTER TABLE candidate_referrals_aud MODIFY COLUMN portfolio_url VARCHAR(256);</v>
      </c>
    </row>
    <row r="957" spans="1:16" ht="16">
      <c r="A957" s="40"/>
      <c r="B957" s="66" t="str">
        <f>IF(OR(H957="",H957="PK"),"Catch All",LOOKUP(E957,'#2a_#2b_DROP_TABLE'!D:D,'#2a_#2b_DROP_TABLE'!A:A))</f>
        <v>avoid</v>
      </c>
      <c r="C957" s="40" t="s">
        <v>1541</v>
      </c>
      <c r="D957" s="40" t="s">
        <v>31</v>
      </c>
      <c r="E957" s="43" t="s">
        <v>1301</v>
      </c>
      <c r="F957" s="43" t="s">
        <v>1318</v>
      </c>
      <c r="G957" s="43"/>
      <c r="H957" s="42" t="str">
        <f>IF(D957="",IF(F957="","","PK"),LOOKUP(D957,DataTypes!A:A,DataTypes!B:B))</f>
        <v>VARCHAR(1)</v>
      </c>
      <c r="I957" s="43" t="s">
        <v>13</v>
      </c>
      <c r="J957" s="43"/>
      <c r="K957" s="43" t="s">
        <v>1319</v>
      </c>
      <c r="L957" s="43" t="s">
        <v>1320</v>
      </c>
      <c r="M957" s="44" t="str">
        <f>IF(C957="NOSQL","",LOOKUP(E957,'#2a_#2b_DROP_TABLE'!D:D,'#2a_#2b_DROP_TABLE'!G:G)&amp;IF(H957="PK","PK",IF(F957="","CREATE","")))</f>
        <v>Audited</v>
      </c>
      <c r="N957" s="45" t="str">
        <f t="shared" si="44"/>
        <v xml:space="preserve">       `referred_from` VARCHAR(1) NOT NULL COMMENT 'Referral is from which application [C-Candidate, E-Enterprise]',</v>
      </c>
      <c r="O957" s="45" t="str">
        <f t="shared" si="45"/>
        <v xml:space="preserve">       `referred_from` VARCHAR(1) NOT NULL COMMENT 'Referral is from which application [C-Candidate, E-Enterprise]',</v>
      </c>
      <c r="P957" s="45" t="str">
        <f t="shared" si="46"/>
        <v>ALTER TABLE candidate_referrals_aud MODIFY COLUMN referred_from VARCHAR(1);</v>
      </c>
    </row>
    <row r="958" spans="1:16" ht="16">
      <c r="A958" s="40"/>
      <c r="B958" s="66" t="str">
        <f>IF(OR(H958="",H958="PK"),"Catch All",LOOKUP(E958,'#2a_#2b_DROP_TABLE'!D:D,'#2a_#2b_DROP_TABLE'!A:A))</f>
        <v>avoid</v>
      </c>
      <c r="C958" s="40" t="s">
        <v>1541</v>
      </c>
      <c r="D958" s="40" t="s">
        <v>31</v>
      </c>
      <c r="E958" s="43" t="s">
        <v>1301</v>
      </c>
      <c r="F958" s="43" t="s">
        <v>93</v>
      </c>
      <c r="G958" s="43"/>
      <c r="H958" s="42" t="str">
        <f>IF(D958="",IF(F958="","","PK"),LOOKUP(D958,DataTypes!A:A,DataTypes!B:B))</f>
        <v>VARCHAR(1)</v>
      </c>
      <c r="I958" s="43" t="s">
        <v>13</v>
      </c>
      <c r="J958" s="43"/>
      <c r="K958" s="43" t="s">
        <v>1321</v>
      </c>
      <c r="L958" s="43" t="s">
        <v>1322</v>
      </c>
      <c r="M958" s="44" t="str">
        <f>IF(C958="NOSQL","",LOOKUP(E958,'#2a_#2b_DROP_TABLE'!D:D,'#2a_#2b_DROP_TABLE'!G:G)&amp;IF(H958="PK","PK",IF(F958="","CREATE","")))</f>
        <v>Audited</v>
      </c>
      <c r="N958" s="45" t="str">
        <f t="shared" si="44"/>
        <v xml:space="preserve">       `status` VARCHAR(1) NOT NULL COMMENT 'Status of the referral [P-Pending Acceptance, A-Accepted Referral]',</v>
      </c>
      <c r="O958" s="45" t="str">
        <f t="shared" si="45"/>
        <v xml:space="preserve">       `status` VARCHAR(1) NOT NULL COMMENT 'Status of the referral [P-Pending Acceptance, A-Accepted Referral]',</v>
      </c>
      <c r="P958" s="45" t="str">
        <f t="shared" si="46"/>
        <v>ALTER TABLE candidate_referrals_aud MODIFY COLUMN status VARCHAR(1);</v>
      </c>
    </row>
    <row r="959" spans="1:16" ht="16">
      <c r="A959" s="40"/>
      <c r="B959" s="66" t="str">
        <f>IF(OR(H959="",H959="PK"),"Catch All",LOOKUP(E959,'#2a_#2b_DROP_TABLE'!D:D,'#2a_#2b_DROP_TABLE'!A:A))</f>
        <v>avoid</v>
      </c>
      <c r="C959" s="40" t="s">
        <v>1541</v>
      </c>
      <c r="D959" s="40" t="s">
        <v>40</v>
      </c>
      <c r="E959" s="43" t="s">
        <v>1301</v>
      </c>
      <c r="F959" s="43" t="s">
        <v>1323</v>
      </c>
      <c r="G959" s="43"/>
      <c r="H959" s="42" t="str">
        <f>IF(D959="",IF(F959="","","PK"),LOOKUP(D959,DataTypes!A:A,DataTypes!B:B))</f>
        <v>TIMESTAMP</v>
      </c>
      <c r="I959" s="43" t="s">
        <v>13</v>
      </c>
      <c r="J959" s="43"/>
      <c r="K959" s="43" t="s">
        <v>1324</v>
      </c>
      <c r="L959" s="43"/>
      <c r="M959" s="44" t="str">
        <f>IF(C959="NOSQL","",LOOKUP(E959,'#2a_#2b_DROP_TABLE'!D:D,'#2a_#2b_DROP_TABLE'!G:G)&amp;IF(H959="PK","PK",IF(F959="","CREATE","")))</f>
        <v>Audited</v>
      </c>
      <c r="N959" s="45" t="str">
        <f t="shared" si="44"/>
        <v xml:space="preserve">       `referred_on` TIMESTAMP NOT NULL COMMENT 'When was the referral made',</v>
      </c>
      <c r="O959" s="45" t="str">
        <f t="shared" si="45"/>
        <v xml:space="preserve">       `referred_on` TIMESTAMP NOT NULL COMMENT 'When was the referral made',</v>
      </c>
      <c r="P959" s="45" t="str">
        <f t="shared" si="46"/>
        <v>ALTER TABLE candidate_referrals_aud MODIFY COLUMN referred_on TIMESTAMP;</v>
      </c>
    </row>
    <row r="960" spans="1:16" ht="16">
      <c r="A960" s="40"/>
      <c r="B960" s="66" t="str">
        <f>IF(OR(H960="",H960="PK"),"Catch All",LOOKUP(E960,'#2a_#2b_DROP_TABLE'!D:D,'#2a_#2b_DROP_TABLE'!A:A))</f>
        <v>avoid</v>
      </c>
      <c r="C960" s="40" t="s">
        <v>1541</v>
      </c>
      <c r="D960" s="40" t="s">
        <v>295</v>
      </c>
      <c r="E960" s="43" t="s">
        <v>1301</v>
      </c>
      <c r="F960" s="43" t="s">
        <v>1325</v>
      </c>
      <c r="G960" s="43"/>
      <c r="H960" s="42" t="str">
        <f>IF(D960="",IF(F960="","","PK"),LOOKUP(D960,DataTypes!A:A,DataTypes!B:B))</f>
        <v>VARCHAR(64)</v>
      </c>
      <c r="I960" s="43" t="s">
        <v>35</v>
      </c>
      <c r="J960" s="43"/>
      <c r="K960" s="43" t="s">
        <v>1326</v>
      </c>
      <c r="L960" s="43"/>
      <c r="M960" s="44" t="str">
        <f>IF(C960="NOSQL","",LOOKUP(E960,'#2a_#2b_DROP_TABLE'!D:D,'#2a_#2b_DROP_TABLE'!G:G)&amp;IF(H960="PK","PK",IF(F960="","CREATE","")))</f>
        <v>Audited</v>
      </c>
      <c r="N960" s="45" t="str">
        <f t="shared" si="44"/>
        <v xml:space="preserve">       `referred_by_candidate_id` VARCHAR(64) NULL COMMENT 'ID of the candidate who referred',</v>
      </c>
      <c r="O960" s="45" t="str">
        <f t="shared" si="45"/>
        <v xml:space="preserve">       `referred_by_candidate_id` VARCHAR(64) NULL COMMENT 'ID of the candidate who referred',</v>
      </c>
      <c r="P960" s="45" t="str">
        <f t="shared" si="46"/>
        <v>ALTER TABLE candidate_referrals_aud MODIFY COLUMN referred_by_candidate_id VARCHAR(64);</v>
      </c>
    </row>
    <row r="961" spans="1:16" ht="16">
      <c r="A961" s="40"/>
      <c r="B961" s="66" t="str">
        <f>IF(OR(H961="",H961="PK"),"Catch All",LOOKUP(E961,'#2a_#2b_DROP_TABLE'!D:D,'#2a_#2b_DROP_TABLE'!A:A))</f>
        <v>avoid</v>
      </c>
      <c r="C961" s="40" t="s">
        <v>1541</v>
      </c>
      <c r="D961" s="40" t="s">
        <v>33</v>
      </c>
      <c r="E961" s="43" t="s">
        <v>1301</v>
      </c>
      <c r="F961" s="43" t="s">
        <v>1327</v>
      </c>
      <c r="G961" s="43"/>
      <c r="H961" s="42" t="str">
        <f>IF(D961="",IF(F961="","","PK"),LOOKUP(D961,DataTypes!A:A,DataTypes!B:B))</f>
        <v>VARCHAR(256)</v>
      </c>
      <c r="I961" s="43" t="s">
        <v>35</v>
      </c>
      <c r="J961" s="43"/>
      <c r="K961" s="43" t="s">
        <v>1328</v>
      </c>
      <c r="L961" s="43"/>
      <c r="M961" s="44" t="str">
        <f>IF(C961="NOSQL","",LOOKUP(E961,'#2a_#2b_DROP_TABLE'!D:D,'#2a_#2b_DROP_TABLE'!G:G)&amp;IF(H961="PK","PK",IF(F961="","CREATE","")))</f>
        <v>Audited</v>
      </c>
      <c r="N961" s="45" t="str">
        <f t="shared" si="44"/>
        <v xml:space="preserve">       `referral_notes` VARCHAR(256) NULL COMMENT 'Notes entered by the referrer',</v>
      </c>
      <c r="O961" s="45" t="str">
        <f t="shared" si="45"/>
        <v xml:space="preserve">       `referral_notes` VARCHAR(256) NULL COMMENT 'Notes entered by the referrer',</v>
      </c>
      <c r="P961" s="45" t="str">
        <f t="shared" si="46"/>
        <v>ALTER TABLE candidate_referrals_aud MODIFY COLUMN referral_notes VARCHAR(256);</v>
      </c>
    </row>
    <row r="962" spans="1:16" ht="16">
      <c r="A962" s="40"/>
      <c r="B962" s="66" t="str">
        <f>IF(OR(H962="",H962="PK"),"Catch All",LOOKUP(E962,'#2a_#2b_DROP_TABLE'!D:D,'#2a_#2b_DROP_TABLE'!A:A))</f>
        <v>avoid</v>
      </c>
      <c r="C962" s="40" t="s">
        <v>1541</v>
      </c>
      <c r="D962" s="40" t="s">
        <v>295</v>
      </c>
      <c r="E962" s="43" t="s">
        <v>1301</v>
      </c>
      <c r="F962" s="43" t="s">
        <v>1329</v>
      </c>
      <c r="G962" s="43"/>
      <c r="H962" s="42" t="str">
        <f>IF(D962="",IF(F962="","","PK"),LOOKUP(D962,DataTypes!A:A,DataTypes!B:B))</f>
        <v>VARCHAR(64)</v>
      </c>
      <c r="I962" s="43" t="s">
        <v>35</v>
      </c>
      <c r="J962" s="43"/>
      <c r="K962" s="43" t="s">
        <v>1330</v>
      </c>
      <c r="L962" s="43"/>
      <c r="M962" s="44" t="str">
        <f>IF(C962="NOSQL","",LOOKUP(E962,'#2a_#2b_DROP_TABLE'!D:D,'#2a_#2b_DROP_TABLE'!G:G)&amp;IF(H962="PK","PK",IF(F962="","CREATE","")))</f>
        <v>Audited</v>
      </c>
      <c r="N962" s="45" t="str">
        <f t="shared" si="44"/>
        <v xml:space="preserve">       `referee_candidate_id` VARCHAR(64) NULL COMMENT 'Candidate ID referred',</v>
      </c>
      <c r="O962" s="45" t="str">
        <f t="shared" si="45"/>
        <v xml:space="preserve">       `referee_candidate_id` VARCHAR(64) NULL COMMENT 'Candidate ID referred',</v>
      </c>
      <c r="P962" s="45" t="str">
        <f t="shared" si="46"/>
        <v>ALTER TABLE candidate_referrals_aud MODIFY COLUMN referee_candidate_id VARCHAR(64);</v>
      </c>
    </row>
    <row r="963" spans="1:16" ht="16">
      <c r="A963" s="40"/>
      <c r="B963" s="66" t="str">
        <f>IF(OR(H963="",H963="PK"),"Catch All",LOOKUP(E963,'#2a_#2b_DROP_TABLE'!D:D,'#2a_#2b_DROP_TABLE'!A:A))</f>
        <v>avoid</v>
      </c>
      <c r="C963" s="40" t="s">
        <v>1541</v>
      </c>
      <c r="D963" s="40" t="s">
        <v>40</v>
      </c>
      <c r="E963" s="43" t="s">
        <v>1301</v>
      </c>
      <c r="F963" s="43" t="s">
        <v>1331</v>
      </c>
      <c r="G963" s="43"/>
      <c r="H963" s="42" t="str">
        <f>IF(D963="",IF(F963="","","PK"),LOOKUP(D963,DataTypes!A:A,DataTypes!B:B))</f>
        <v>TIMESTAMP</v>
      </c>
      <c r="I963" s="43" t="s">
        <v>41</v>
      </c>
      <c r="J963" s="43"/>
      <c r="K963" s="43" t="s">
        <v>1332</v>
      </c>
      <c r="L963" s="43"/>
      <c r="M963" s="44" t="str">
        <f>IF(C963="NOSQL","",LOOKUP(E963,'#2a_#2b_DROP_TABLE'!D:D,'#2a_#2b_DROP_TABLE'!G:G)&amp;IF(H963="PK","PK",IF(F963="","CREATE","")))</f>
        <v>Audited</v>
      </c>
      <c r="N963" s="45" t="str">
        <f t="shared" ref="N963:N1026" si="47">IF(C963="NOSQL","",IF(H963="PK","       PRIMARY KEY ("&amp;F963&amp;"))"&amp;IF(G963="Yes"," ROW_FORMAT=DYNAMIC","")&amp;" CHARSET UTF8;",IF(F963="","CREATE TABLE "&amp;"`"&amp;E963&amp;"` (","       `"&amp;F963&amp;"` "&amp;H963&amp;" "&amp;I963&amp;IF(J963="",""," "&amp;J963)&amp;" COMMENT '"&amp;K963&amp;IF(L963="",""," ["&amp;L963&amp;"]")&amp;"'"&amp;IF(E964=E963,",",");"))))</f>
        <v xml:space="preserve">       `reference_accepted_on` TIMESTAMP NULL DEFAULT NULL COMMENT 'When was the referrance accepted',</v>
      </c>
      <c r="O963" s="45" t="str">
        <f t="shared" ref="O963:O1026" si="48">IF(OR(C963="NOSQL",M963="",M963="NA",M963="NACREATE",M963="NAPK"),"",IF(MID(M963,1,3)="Not","",IF(H963="PK",IF(M963="AuditedPK","       `rev` INT(11) NOT NULL, revtype TINYINT(4) DEFAULT NULL, ","       ")&amp;"PRIMARY KEY ("&amp;F963&amp;IF(M963="AuditedPK",", rev","")&amp;"))"&amp;IF(G963="Yes"," ROW_FORMAT=DYNAMIC","")&amp;" CHARSET UTF8;",IF(F963="","CREATE TABLE "&amp;"`"&amp;E963&amp;IF(M963="AuditedCREATE","_aud","")&amp;"` (","       `"&amp;F963&amp;"` "&amp;H963&amp;" "&amp;I963&amp;" COMMENT '"&amp;K963&amp;IF(L963="",""," ["&amp;L963&amp;"]")&amp;"'"&amp;IF(E964=E963,",",");")))))</f>
        <v xml:space="preserve">       `reference_accepted_on` TIMESTAMP NULL DEFAULT NULL COMMENT 'When was the referrance accepted',</v>
      </c>
      <c r="P963" s="45" t="str">
        <f t="shared" ref="P963:P1026" si="49">IF(C963="NOSQL","",IF(M963="Audited","ALTER TABLE "&amp;E963&amp;"_aud MODIFY COLUMN "&amp;F963&amp;" "&amp;H963&amp;";",""))</f>
        <v>ALTER TABLE candidate_referrals_aud MODIFY COLUMN reference_accepted_on TIMESTAMP;</v>
      </c>
    </row>
    <row r="964" spans="1:16" ht="16">
      <c r="A964" s="40"/>
      <c r="B964" s="66" t="str">
        <f>IF(OR(H964="",H964="PK"),"Catch All",LOOKUP(E964,'#2a_#2b_DROP_TABLE'!D:D,'#2a_#2b_DROP_TABLE'!A:A))</f>
        <v>avoid</v>
      </c>
      <c r="C964" s="40" t="s">
        <v>1541</v>
      </c>
      <c r="D964" s="40" t="s">
        <v>295</v>
      </c>
      <c r="E964" s="43" t="s">
        <v>1301</v>
      </c>
      <c r="F964" s="43" t="s">
        <v>80</v>
      </c>
      <c r="G964" s="43"/>
      <c r="H964" s="42" t="str">
        <f>IF(D964="",IF(F964="","","PK"),LOOKUP(D964,DataTypes!A:A,DataTypes!B:B))</f>
        <v>VARCHAR(64)</v>
      </c>
      <c r="I964" s="43" t="s">
        <v>17</v>
      </c>
      <c r="J964" s="43"/>
      <c r="K964" s="43" t="s">
        <v>81</v>
      </c>
      <c r="L964" s="43"/>
      <c r="M964" s="44" t="str">
        <f>IF(C964="NOSQL","",LOOKUP(E964,'#2a_#2b_DROP_TABLE'!D:D,'#2a_#2b_DROP_TABLE'!G:G)&amp;IF(H964="PK","PK",IF(F964="","CREATE","")))</f>
        <v>Audited</v>
      </c>
      <c r="N964" s="45" t="str">
        <f t="shared" si="47"/>
        <v xml:space="preserve">       `created_by` VARCHAR(64) DEFAULT NULL COMMENT 'Data created by',</v>
      </c>
      <c r="O964" s="45" t="str">
        <f t="shared" si="48"/>
        <v xml:space="preserve">       `created_by` VARCHAR(64) DEFAULT NULL COMMENT 'Data created by',</v>
      </c>
      <c r="P964" s="45" t="str">
        <f t="shared" si="49"/>
        <v>ALTER TABLE candidate_referrals_aud MODIFY COLUMN created_by VARCHAR(64);</v>
      </c>
    </row>
    <row r="965" spans="1:16" ht="16">
      <c r="A965" s="40"/>
      <c r="B965" s="66" t="str">
        <f>IF(OR(H965="",H965="PK"),"Catch All",LOOKUP(E965,'#2a_#2b_DROP_TABLE'!D:D,'#2a_#2b_DROP_TABLE'!A:A))</f>
        <v>avoid</v>
      </c>
      <c r="C965" s="40" t="s">
        <v>1541</v>
      </c>
      <c r="D965" s="40" t="s">
        <v>40</v>
      </c>
      <c r="E965" s="43" t="s">
        <v>1301</v>
      </c>
      <c r="F965" s="43" t="s">
        <v>82</v>
      </c>
      <c r="G965" s="43"/>
      <c r="H965" s="42" t="str">
        <f>IF(D965="",IF(F965="","","PK"),LOOKUP(D965,DataTypes!A:A,DataTypes!B:B))</f>
        <v>TIMESTAMP</v>
      </c>
      <c r="I965" s="43" t="s">
        <v>41</v>
      </c>
      <c r="J965" s="43"/>
      <c r="K965" s="43" t="s">
        <v>83</v>
      </c>
      <c r="L965" s="43"/>
      <c r="M965" s="44" t="str">
        <f>IF(C965="NOSQL","",LOOKUP(E965,'#2a_#2b_DROP_TABLE'!D:D,'#2a_#2b_DROP_TABLE'!G:G)&amp;IF(H965="PK","PK",IF(F965="","CREATE","")))</f>
        <v>Audited</v>
      </c>
      <c r="N965" s="45" t="str">
        <f t="shared" si="47"/>
        <v xml:space="preserve">       `created_timestamp` TIMESTAMP NULL DEFAULT NULL COMMENT 'When the data was created',</v>
      </c>
      <c r="O965" s="45" t="str">
        <f t="shared" si="48"/>
        <v xml:space="preserve">       `created_timestamp` TIMESTAMP NULL DEFAULT NULL COMMENT 'When the data was created',</v>
      </c>
      <c r="P965" s="45" t="str">
        <f t="shared" si="49"/>
        <v>ALTER TABLE candidate_referrals_aud MODIFY COLUMN created_timestamp TIMESTAMP;</v>
      </c>
    </row>
    <row r="966" spans="1:16" ht="16">
      <c r="A966" s="40"/>
      <c r="B966" s="66" t="str">
        <f>IF(OR(H966="",H966="PK"),"Catch All",LOOKUP(E966,'#2a_#2b_DROP_TABLE'!D:D,'#2a_#2b_DROP_TABLE'!A:A))</f>
        <v>avoid</v>
      </c>
      <c r="C966" s="40" t="s">
        <v>1541</v>
      </c>
      <c r="D966" s="40" t="s">
        <v>295</v>
      </c>
      <c r="E966" s="43" t="s">
        <v>1301</v>
      </c>
      <c r="F966" s="43" t="s">
        <v>84</v>
      </c>
      <c r="G966" s="43"/>
      <c r="H966" s="42" t="str">
        <f>IF(D966="",IF(F966="","","PK"),LOOKUP(D966,DataTypes!A:A,DataTypes!B:B))</f>
        <v>VARCHAR(64)</v>
      </c>
      <c r="I966" s="43" t="s">
        <v>17</v>
      </c>
      <c r="J966" s="43"/>
      <c r="K966" s="43" t="s">
        <v>85</v>
      </c>
      <c r="L966" s="43"/>
      <c r="M966" s="44" t="str">
        <f>IF(C966="NOSQL","",LOOKUP(E966,'#2a_#2b_DROP_TABLE'!D:D,'#2a_#2b_DROP_TABLE'!G:G)&amp;IF(H966="PK","PK",IF(F966="","CREATE","")))</f>
        <v>Audited</v>
      </c>
      <c r="N966" s="45" t="str">
        <f t="shared" si="47"/>
        <v xml:space="preserve">       `last_updated_by` VARCHAR(64) DEFAULT NULL COMMENT 'Data last updated by',</v>
      </c>
      <c r="O966" s="45" t="str">
        <f t="shared" si="48"/>
        <v xml:space="preserve">       `last_updated_by` VARCHAR(64) DEFAULT NULL COMMENT 'Data last updated by',</v>
      </c>
      <c r="P966" s="45" t="str">
        <f t="shared" si="49"/>
        <v>ALTER TABLE candidate_referrals_aud MODIFY COLUMN last_updated_by VARCHAR(64);</v>
      </c>
    </row>
    <row r="967" spans="1:16" ht="16">
      <c r="A967" s="40"/>
      <c r="B967" s="66" t="str">
        <f>IF(OR(H967="",H967="PK"),"Catch All",LOOKUP(E967,'#2a_#2b_DROP_TABLE'!D:D,'#2a_#2b_DROP_TABLE'!A:A))</f>
        <v>avoid</v>
      </c>
      <c r="C967" s="40" t="s">
        <v>1541</v>
      </c>
      <c r="D967" s="40" t="s">
        <v>40</v>
      </c>
      <c r="E967" s="43" t="s">
        <v>1301</v>
      </c>
      <c r="F967" s="43" t="s">
        <v>86</v>
      </c>
      <c r="G967" s="43"/>
      <c r="H967" s="42" t="str">
        <f>IF(D967="",IF(F967="","","PK"),LOOKUP(D967,DataTypes!A:A,DataTypes!B:B))</f>
        <v>TIMESTAMP</v>
      </c>
      <c r="I967" s="43" t="s">
        <v>41</v>
      </c>
      <c r="J967" s="43"/>
      <c r="K967" s="43" t="s">
        <v>87</v>
      </c>
      <c r="L967" s="43"/>
      <c r="M967" s="44" t="str">
        <f>IF(C967="NOSQL","",LOOKUP(E967,'#2a_#2b_DROP_TABLE'!D:D,'#2a_#2b_DROP_TABLE'!G:G)&amp;IF(H967="PK","PK",IF(F967="","CREATE","")))</f>
        <v>Audited</v>
      </c>
      <c r="N967" s="45" t="str">
        <f t="shared" si="47"/>
        <v xml:space="preserve">       `last_updated_timestamp` TIMESTAMP NULL DEFAULT NULL COMMENT 'When the data was last updated',</v>
      </c>
      <c r="O967" s="45" t="str">
        <f t="shared" si="48"/>
        <v xml:space="preserve">       `last_updated_timestamp` TIMESTAMP NULL DEFAULT NULL COMMENT 'When the data was last updated',</v>
      </c>
      <c r="P967" s="45" t="str">
        <f t="shared" si="49"/>
        <v>ALTER TABLE candidate_referrals_aud MODIFY COLUMN last_updated_timestamp TIMESTAMP;</v>
      </c>
    </row>
    <row r="968" spans="1:16" ht="16">
      <c r="A968" s="40"/>
      <c r="B968" s="66" t="str">
        <f>IF(OR(H968="",H968="PK"),"Catch All",LOOKUP(E968,'#2a_#2b_DROP_TABLE'!D:D,'#2a_#2b_DROP_TABLE'!A:A))</f>
        <v>Catch All</v>
      </c>
      <c r="C968" s="40" t="s">
        <v>1541</v>
      </c>
      <c r="D968" s="40"/>
      <c r="E968" s="46" t="s">
        <v>1301</v>
      </c>
      <c r="F968" s="46" t="s">
        <v>1302</v>
      </c>
      <c r="G968" s="46"/>
      <c r="H968" s="42" t="str">
        <f>IF(D968="",IF(F968="","","PK"),LOOKUP(D968,DataTypes!A:A,DataTypes!B:B))</f>
        <v>PK</v>
      </c>
      <c r="I968" s="43"/>
      <c r="J968" s="43"/>
      <c r="K968" s="43"/>
      <c r="L968" s="43"/>
      <c r="M968" s="44" t="str">
        <f>IF(C968="NOSQL","",LOOKUP(E968,'#2a_#2b_DROP_TABLE'!D:D,'#2a_#2b_DROP_TABLE'!G:G)&amp;IF(H968="PK","PK",IF(F968="","CREATE","")))</f>
        <v>AuditedPK</v>
      </c>
      <c r="N968" s="45" t="str">
        <f t="shared" si="47"/>
        <v xml:space="preserve">       PRIMARY KEY (referral_id)) CHARSET UTF8;</v>
      </c>
      <c r="O968" s="45" t="str">
        <f t="shared" si="48"/>
        <v xml:space="preserve">       `rev` INT(11) NOT NULL, revtype TINYINT(4) DEFAULT NULL, PRIMARY KEY (referral_id, rev)) CHARSET UTF8;</v>
      </c>
      <c r="P968" s="45" t="str">
        <f t="shared" si="49"/>
        <v/>
      </c>
    </row>
    <row r="969" spans="1:16" ht="16">
      <c r="A969" s="40"/>
      <c r="B969" s="66" t="str">
        <f>IF(OR(H969="",H969="PK"),"Catch All",LOOKUP(E969,'#2a_#2b_DROP_TABLE'!D:D,'#2a_#2b_DROP_TABLE'!A:A))</f>
        <v>avoid</v>
      </c>
      <c r="C969" s="40" t="s">
        <v>311</v>
      </c>
      <c r="D969" s="40" t="s">
        <v>270</v>
      </c>
      <c r="E969" s="47" t="s">
        <v>1333</v>
      </c>
      <c r="F969" s="47" t="s">
        <v>211</v>
      </c>
      <c r="G969" s="47"/>
      <c r="H969" s="42" t="str">
        <f>IF(D969="",IF(F969="","","PK"),LOOKUP(D969,DataTypes!A:A,DataTypes!B:B))</f>
        <v xml:space="preserve"> </v>
      </c>
      <c r="I969" s="43"/>
      <c r="J969" s="43"/>
      <c r="K969" s="43" t="s">
        <v>342</v>
      </c>
      <c r="L969" s="43"/>
      <c r="M969" s="44" t="str">
        <f>IF(C969="NOSQL","",LOOKUP(E969,'#2a_#2b_DROP_TABLE'!D:D,'#2a_#2b_DROP_TABLE'!G:G)&amp;IF(H969="PK","PK",IF(F969="","CREATE","")))</f>
        <v/>
      </c>
      <c r="N969" s="45" t="str">
        <f t="shared" si="47"/>
        <v/>
      </c>
      <c r="O969" s="45" t="str">
        <f t="shared" si="48"/>
        <v/>
      </c>
      <c r="P969" s="45" t="str">
        <f t="shared" si="49"/>
        <v/>
      </c>
    </row>
    <row r="970" spans="1:16" ht="16">
      <c r="A970" s="40"/>
      <c r="B970" s="66" t="str">
        <f>IF(OR(H970="",H970="PK"),"Catch All",LOOKUP(E970,'#2a_#2b_DROP_TABLE'!D:D,'#2a_#2b_DROP_TABLE'!A:A))</f>
        <v>avoid</v>
      </c>
      <c r="C970" s="40" t="s">
        <v>311</v>
      </c>
      <c r="D970" s="40" t="s">
        <v>270</v>
      </c>
      <c r="E970" s="48" t="s">
        <v>1333</v>
      </c>
      <c r="F970" s="48" t="s">
        <v>394</v>
      </c>
      <c r="G970" s="48"/>
      <c r="H970" s="42" t="str">
        <f>IF(D970="",IF(F970="","","PK"),LOOKUP(D970,DataTypes!A:A,DataTypes!B:B))</f>
        <v xml:space="preserve"> </v>
      </c>
      <c r="I970" s="43"/>
      <c r="J970" s="43"/>
      <c r="K970" s="43" t="s">
        <v>1044</v>
      </c>
      <c r="L970" s="43" t="s">
        <v>1334</v>
      </c>
      <c r="M970" s="44" t="str">
        <f>IF(C970="NOSQL","",LOOKUP(E970,'#2a_#2b_DROP_TABLE'!D:D,'#2a_#2b_DROP_TABLE'!G:G)&amp;IF(H970="PK","PK",IF(F970="","CREATE","")))</f>
        <v/>
      </c>
      <c r="N970" s="45" t="str">
        <f t="shared" si="47"/>
        <v/>
      </c>
      <c r="O970" s="45" t="str">
        <f t="shared" si="48"/>
        <v/>
      </c>
      <c r="P970" s="45" t="str">
        <f t="shared" si="49"/>
        <v/>
      </c>
    </row>
    <row r="971" spans="1:16" ht="16">
      <c r="A971" s="40"/>
      <c r="B971" s="66" t="str">
        <f>IF(OR(H971="",H971="PK"),"Catch All",LOOKUP(E971,'#2a_#2b_DROP_TABLE'!D:D,'#2a_#2b_DROP_TABLE'!A:A))</f>
        <v>avoid</v>
      </c>
      <c r="C971" s="40" t="s">
        <v>311</v>
      </c>
      <c r="D971" s="40" t="s">
        <v>270</v>
      </c>
      <c r="E971" s="48" t="s">
        <v>1333</v>
      </c>
      <c r="F971" s="48" t="s">
        <v>134</v>
      </c>
      <c r="G971" s="48"/>
      <c r="H971" s="42" t="str">
        <f>IF(D971="",IF(F971="","","PK"),LOOKUP(D971,DataTypes!A:A,DataTypes!B:B))</f>
        <v xml:space="preserve"> </v>
      </c>
      <c r="I971" s="43"/>
      <c r="J971" s="43"/>
      <c r="K971" s="43" t="s">
        <v>1335</v>
      </c>
      <c r="L971" s="43"/>
      <c r="M971" s="44" t="str">
        <f>IF(C971="NOSQL","",LOOKUP(E971,'#2a_#2b_DROP_TABLE'!D:D,'#2a_#2b_DROP_TABLE'!G:G)&amp;IF(H971="PK","PK",IF(F971="","CREATE","")))</f>
        <v/>
      </c>
      <c r="N971" s="45" t="str">
        <f t="shared" si="47"/>
        <v/>
      </c>
      <c r="O971" s="45" t="str">
        <f t="shared" si="48"/>
        <v/>
      </c>
      <c r="P971" s="45" t="str">
        <f t="shared" si="49"/>
        <v/>
      </c>
    </row>
    <row r="972" spans="1:16" ht="16">
      <c r="A972" s="40"/>
      <c r="B972" s="66" t="str">
        <f>IF(OR(H972="",H972="PK"),"Catch All",LOOKUP(E972,'#2a_#2b_DROP_TABLE'!D:D,'#2a_#2b_DROP_TABLE'!A:A))</f>
        <v>avoid</v>
      </c>
      <c r="C972" s="40" t="s">
        <v>311</v>
      </c>
      <c r="D972" s="40" t="s">
        <v>270</v>
      </c>
      <c r="E972" s="48" t="s">
        <v>1333</v>
      </c>
      <c r="F972" s="48" t="s">
        <v>1336</v>
      </c>
      <c r="G972" s="48"/>
      <c r="H972" s="42" t="str">
        <f>IF(D972="",IF(F972="","","PK"),LOOKUP(D972,DataTypes!A:A,DataTypes!B:B))</f>
        <v xml:space="preserve"> </v>
      </c>
      <c r="I972" s="43"/>
      <c r="J972" s="43"/>
      <c r="K972" s="43" t="s">
        <v>1337</v>
      </c>
      <c r="L972" s="43"/>
      <c r="M972" s="44" t="str">
        <f>IF(C972="NOSQL","",LOOKUP(E972,'#2a_#2b_DROP_TABLE'!D:D,'#2a_#2b_DROP_TABLE'!G:G)&amp;IF(H972="PK","PK",IF(F972="","CREATE","")))</f>
        <v/>
      </c>
      <c r="N972" s="45" t="str">
        <f t="shared" si="47"/>
        <v/>
      </c>
      <c r="O972" s="45" t="str">
        <f t="shared" si="48"/>
        <v/>
      </c>
      <c r="P972" s="45" t="str">
        <f t="shared" si="49"/>
        <v/>
      </c>
    </row>
    <row r="973" spans="1:16" ht="16">
      <c r="A973" s="40"/>
      <c r="B973" s="66" t="str">
        <f>IF(OR(H973="",H973="PK"),"Catch All",LOOKUP(E973,'#2a_#2b_DROP_TABLE'!D:D,'#2a_#2b_DROP_TABLE'!A:A))</f>
        <v>avoid</v>
      </c>
      <c r="C973" s="40" t="s">
        <v>311</v>
      </c>
      <c r="D973" s="40" t="s">
        <v>270</v>
      </c>
      <c r="E973" s="48" t="s">
        <v>1333</v>
      </c>
      <c r="F973" s="48" t="s">
        <v>577</v>
      </c>
      <c r="G973" s="48"/>
      <c r="H973" s="42" t="str">
        <f>IF(D973="",IF(F973="","","PK"),LOOKUP(D973,DataTypes!A:A,DataTypes!B:B))</f>
        <v xml:space="preserve"> </v>
      </c>
      <c r="I973" s="43"/>
      <c r="J973" s="43"/>
      <c r="K973" s="43" t="s">
        <v>1338</v>
      </c>
      <c r="L973" s="43"/>
      <c r="M973" s="44" t="str">
        <f>IF(C973="NOSQL","",LOOKUP(E973,'#2a_#2b_DROP_TABLE'!D:D,'#2a_#2b_DROP_TABLE'!G:G)&amp;IF(H973="PK","PK",IF(F973="","CREATE","")))</f>
        <v/>
      </c>
      <c r="N973" s="45" t="str">
        <f t="shared" si="47"/>
        <v/>
      </c>
      <c r="O973" s="45" t="str">
        <f t="shared" si="48"/>
        <v/>
      </c>
      <c r="P973" s="45" t="str">
        <f t="shared" si="49"/>
        <v/>
      </c>
    </row>
    <row r="974" spans="1:16" ht="16">
      <c r="A974" s="40"/>
      <c r="B974" s="66" t="str">
        <f>IF(OR(H974="",H974="PK"),"Catch All",LOOKUP(E974,'#2a_#2b_DROP_TABLE'!D:D,'#2a_#2b_DROP_TABLE'!A:A))</f>
        <v>avoid</v>
      </c>
      <c r="C974" s="40" t="s">
        <v>311</v>
      </c>
      <c r="D974" s="40" t="s">
        <v>270</v>
      </c>
      <c r="E974" s="48" t="s">
        <v>1333</v>
      </c>
      <c r="F974" s="48" t="s">
        <v>1339</v>
      </c>
      <c r="G974" s="48"/>
      <c r="H974" s="42" t="str">
        <f>IF(D974="",IF(F974="","","PK"),LOOKUP(D974,DataTypes!A:A,DataTypes!B:B))</f>
        <v xml:space="preserve"> </v>
      </c>
      <c r="I974" s="43"/>
      <c r="J974" s="43"/>
      <c r="K974" s="43" t="s">
        <v>1340</v>
      </c>
      <c r="L974" s="43"/>
      <c r="M974" s="44" t="str">
        <f>IF(C974="NOSQL","",LOOKUP(E974,'#2a_#2b_DROP_TABLE'!D:D,'#2a_#2b_DROP_TABLE'!G:G)&amp;IF(H974="PK","PK",IF(F974="","CREATE","")))</f>
        <v/>
      </c>
      <c r="N974" s="45" t="str">
        <f t="shared" si="47"/>
        <v/>
      </c>
      <c r="O974" s="45" t="str">
        <f t="shared" si="48"/>
        <v/>
      </c>
      <c r="P974" s="45" t="str">
        <f t="shared" si="49"/>
        <v/>
      </c>
    </row>
    <row r="975" spans="1:16" ht="16">
      <c r="A975" s="40"/>
      <c r="B975" s="66" t="str">
        <f>IF(OR(H975="",H975="PK"),"Catch All",LOOKUP(E975,'#2a_#2b_DROP_TABLE'!D:D,'#2a_#2b_DROP_TABLE'!A:A))</f>
        <v>avoid</v>
      </c>
      <c r="C975" s="40" t="s">
        <v>311</v>
      </c>
      <c r="D975" s="40" t="s">
        <v>270</v>
      </c>
      <c r="E975" s="48" t="s">
        <v>1333</v>
      </c>
      <c r="F975" s="48" t="s">
        <v>1341</v>
      </c>
      <c r="G975" s="48"/>
      <c r="H975" s="42" t="str">
        <f>IF(D975="",IF(F975="","","PK"),LOOKUP(D975,DataTypes!A:A,DataTypes!B:B))</f>
        <v xml:space="preserve"> </v>
      </c>
      <c r="I975" s="43"/>
      <c r="J975" s="43"/>
      <c r="K975" s="43" t="s">
        <v>1342</v>
      </c>
      <c r="L975" s="43"/>
      <c r="M975" s="44" t="str">
        <f>IF(C975="NOSQL","",LOOKUP(E975,'#2a_#2b_DROP_TABLE'!D:D,'#2a_#2b_DROP_TABLE'!G:G)&amp;IF(H975="PK","PK",IF(F975="","CREATE","")))</f>
        <v/>
      </c>
      <c r="N975" s="45" t="str">
        <f t="shared" si="47"/>
        <v/>
      </c>
      <c r="O975" s="45" t="str">
        <f t="shared" si="48"/>
        <v/>
      </c>
      <c r="P975" s="45" t="str">
        <f t="shared" si="49"/>
        <v/>
      </c>
    </row>
    <row r="976" spans="1:16" ht="16">
      <c r="A976" s="40"/>
      <c r="B976" s="66" t="str">
        <f>IF(OR(H976="",H976="PK"),"Catch All",LOOKUP(E976,'#2a_#2b_DROP_TABLE'!D:D,'#2a_#2b_DROP_TABLE'!A:A))</f>
        <v>avoid</v>
      </c>
      <c r="C976" s="40" t="s">
        <v>311</v>
      </c>
      <c r="D976" s="40" t="s">
        <v>270</v>
      </c>
      <c r="E976" s="48" t="s">
        <v>1333</v>
      </c>
      <c r="F976" s="48" t="s">
        <v>1343</v>
      </c>
      <c r="G976" s="48"/>
      <c r="H976" s="42" t="str">
        <f>IF(D976="",IF(F976="","","PK"),LOOKUP(D976,DataTypes!A:A,DataTypes!B:B))</f>
        <v xml:space="preserve"> </v>
      </c>
      <c r="I976" s="43"/>
      <c r="J976" s="43"/>
      <c r="K976" s="43" t="s">
        <v>1344</v>
      </c>
      <c r="L976" s="43" t="s">
        <v>1345</v>
      </c>
      <c r="M976" s="44" t="str">
        <f>IF(C976="NOSQL","",LOOKUP(E976,'#2a_#2b_DROP_TABLE'!D:D,'#2a_#2b_DROP_TABLE'!G:G)&amp;IF(H976="PK","PK",IF(F976="","CREATE","")))</f>
        <v/>
      </c>
      <c r="N976" s="45" t="str">
        <f t="shared" si="47"/>
        <v/>
      </c>
      <c r="O976" s="45" t="str">
        <f t="shared" si="48"/>
        <v/>
      </c>
      <c r="P976" s="45" t="str">
        <f t="shared" si="49"/>
        <v/>
      </c>
    </row>
    <row r="977" spans="1:16" ht="16">
      <c r="A977" s="40"/>
      <c r="B977" s="66" t="str">
        <f>IF(OR(H977="",H977="PK"),"Catch All",LOOKUP(E977,'#2a_#2b_DROP_TABLE'!D:D,'#2a_#2b_DROP_TABLE'!A:A))</f>
        <v>avoid</v>
      </c>
      <c r="C977" s="40" t="s">
        <v>311</v>
      </c>
      <c r="D977" s="40" t="s">
        <v>270</v>
      </c>
      <c r="E977" s="48" t="s">
        <v>1333</v>
      </c>
      <c r="F977" s="48" t="s">
        <v>579</v>
      </c>
      <c r="G977" s="48"/>
      <c r="H977" s="42" t="str">
        <f>IF(D977="",IF(F977="","","PK"),LOOKUP(D977,DataTypes!A:A,DataTypes!B:B))</f>
        <v xml:space="preserve"> </v>
      </c>
      <c r="I977" s="43"/>
      <c r="J977" s="43"/>
      <c r="K977" s="43" t="s">
        <v>1346</v>
      </c>
      <c r="L977" s="43"/>
      <c r="M977" s="44" t="str">
        <f>IF(C977="NOSQL","",LOOKUP(E977,'#2a_#2b_DROP_TABLE'!D:D,'#2a_#2b_DROP_TABLE'!G:G)&amp;IF(H977="PK","PK",IF(F977="","CREATE","")))</f>
        <v/>
      </c>
      <c r="N977" s="45" t="str">
        <f t="shared" si="47"/>
        <v/>
      </c>
      <c r="O977" s="45" t="str">
        <f t="shared" si="48"/>
        <v/>
      </c>
      <c r="P977" s="45" t="str">
        <f t="shared" si="49"/>
        <v/>
      </c>
    </row>
    <row r="978" spans="1:16" ht="16">
      <c r="A978" s="40"/>
      <c r="B978" s="66" t="str">
        <f>IF(OR(H978="",H978="PK"),"Catch All",LOOKUP(E978,'#2a_#2b_DROP_TABLE'!D:D,'#2a_#2b_DROP_TABLE'!A:A))</f>
        <v>avoid</v>
      </c>
      <c r="C978" s="40" t="s">
        <v>311</v>
      </c>
      <c r="D978" s="40" t="s">
        <v>270</v>
      </c>
      <c r="E978" s="47" t="s">
        <v>1347</v>
      </c>
      <c r="F978" s="47" t="s">
        <v>1348</v>
      </c>
      <c r="G978" s="47"/>
      <c r="H978" s="42" t="str">
        <f>IF(D978="",IF(F978="","","PK"),LOOKUP(D978,DataTypes!A:A,DataTypes!B:B))</f>
        <v xml:space="preserve"> </v>
      </c>
      <c r="I978" s="43"/>
      <c r="J978" s="43"/>
      <c r="K978" s="43" t="s">
        <v>1349</v>
      </c>
      <c r="L978" s="43"/>
      <c r="M978" s="44" t="str">
        <f>IF(C978="NOSQL","",LOOKUP(E978,'#2a_#2b_DROP_TABLE'!D:D,'#2a_#2b_DROP_TABLE'!G:G)&amp;IF(H978="PK","PK",IF(F978="","CREATE","")))</f>
        <v/>
      </c>
      <c r="N978" s="45" t="str">
        <f t="shared" si="47"/>
        <v/>
      </c>
      <c r="O978" s="45" t="str">
        <f t="shared" si="48"/>
        <v/>
      </c>
      <c r="P978" s="45" t="str">
        <f t="shared" si="49"/>
        <v/>
      </c>
    </row>
    <row r="979" spans="1:16" ht="16">
      <c r="A979" s="40"/>
      <c r="B979" s="66" t="str">
        <f>IF(OR(H979="",H979="PK"),"Catch All",LOOKUP(E979,'#2a_#2b_DROP_TABLE'!D:D,'#2a_#2b_DROP_TABLE'!A:A))</f>
        <v>avoid</v>
      </c>
      <c r="C979" s="40" t="s">
        <v>311</v>
      </c>
      <c r="D979" s="40" t="s">
        <v>270</v>
      </c>
      <c r="E979" s="48" t="s">
        <v>1347</v>
      </c>
      <c r="F979" s="48" t="s">
        <v>1350</v>
      </c>
      <c r="G979" s="48"/>
      <c r="H979" s="42" t="str">
        <f>IF(D979="",IF(F979="","","PK"),LOOKUP(D979,DataTypes!A:A,DataTypes!B:B))</f>
        <v xml:space="preserve"> </v>
      </c>
      <c r="I979" s="43"/>
      <c r="J979" s="43"/>
      <c r="K979" s="43" t="s">
        <v>1351</v>
      </c>
      <c r="L979" s="43"/>
      <c r="M979" s="44" t="str">
        <f>IF(C979="NOSQL","",LOOKUP(E979,'#2a_#2b_DROP_TABLE'!D:D,'#2a_#2b_DROP_TABLE'!G:G)&amp;IF(H979="PK","PK",IF(F979="","CREATE","")))</f>
        <v/>
      </c>
      <c r="N979" s="45" t="str">
        <f t="shared" si="47"/>
        <v/>
      </c>
      <c r="O979" s="45" t="str">
        <f t="shared" si="48"/>
        <v/>
      </c>
      <c r="P979" s="45" t="str">
        <f t="shared" si="49"/>
        <v/>
      </c>
    </row>
    <row r="980" spans="1:16" ht="16">
      <c r="A980" s="40"/>
      <c r="B980" s="66" t="str">
        <f>IF(OR(H980="",H980="PK"),"Catch All",LOOKUP(E980,'#2a_#2b_DROP_TABLE'!D:D,'#2a_#2b_DROP_TABLE'!A:A))</f>
        <v>avoid</v>
      </c>
      <c r="C980" s="40" t="s">
        <v>311</v>
      </c>
      <c r="D980" s="40" t="s">
        <v>270</v>
      </c>
      <c r="E980" s="48" t="s">
        <v>1347</v>
      </c>
      <c r="F980" s="48" t="s">
        <v>1352</v>
      </c>
      <c r="G980" s="48"/>
      <c r="H980" s="42" t="str">
        <f>IF(D980="",IF(F980="","","PK"),LOOKUP(D980,DataTypes!A:A,DataTypes!B:B))</f>
        <v xml:space="preserve"> </v>
      </c>
      <c r="I980" s="43"/>
      <c r="J980" s="43"/>
      <c r="K980" s="43" t="s">
        <v>1353</v>
      </c>
      <c r="L980" s="43"/>
      <c r="M980" s="44" t="str">
        <f>IF(C980="NOSQL","",LOOKUP(E980,'#2a_#2b_DROP_TABLE'!D:D,'#2a_#2b_DROP_TABLE'!G:G)&amp;IF(H980="PK","PK",IF(F980="","CREATE","")))</f>
        <v/>
      </c>
      <c r="N980" s="45" t="str">
        <f t="shared" si="47"/>
        <v/>
      </c>
      <c r="O980" s="45" t="str">
        <f t="shared" si="48"/>
        <v/>
      </c>
      <c r="P980" s="45" t="str">
        <f t="shared" si="49"/>
        <v/>
      </c>
    </row>
    <row r="981" spans="1:16" ht="16">
      <c r="A981" s="40"/>
      <c r="B981" s="66" t="str">
        <f>IF(OR(H981="",H981="PK"),"Catch All",LOOKUP(E981,'#2a_#2b_DROP_TABLE'!D:D,'#2a_#2b_DROP_TABLE'!A:A))</f>
        <v>avoid</v>
      </c>
      <c r="C981" s="40" t="s">
        <v>311</v>
      </c>
      <c r="D981" s="40" t="s">
        <v>270</v>
      </c>
      <c r="E981" s="47" t="s">
        <v>1354</v>
      </c>
      <c r="F981" s="47" t="s">
        <v>211</v>
      </c>
      <c r="G981" s="47"/>
      <c r="H981" s="42" t="str">
        <f>IF(D981="",IF(F981="","","PK"),LOOKUP(D981,DataTypes!A:A,DataTypes!B:B))</f>
        <v xml:space="preserve"> </v>
      </c>
      <c r="I981" s="43"/>
      <c r="J981" s="43"/>
      <c r="K981" s="43" t="s">
        <v>970</v>
      </c>
      <c r="L981" s="43"/>
      <c r="M981" s="44" t="str">
        <f>IF(C981="NOSQL","",LOOKUP(E981,'#2a_#2b_DROP_TABLE'!D:D,'#2a_#2b_DROP_TABLE'!G:G)&amp;IF(H981="PK","PK",IF(F981="","CREATE","")))</f>
        <v/>
      </c>
      <c r="N981" s="45" t="str">
        <f t="shared" si="47"/>
        <v/>
      </c>
      <c r="O981" s="45" t="str">
        <f t="shared" si="48"/>
        <v/>
      </c>
      <c r="P981" s="45" t="str">
        <f t="shared" si="49"/>
        <v/>
      </c>
    </row>
    <row r="982" spans="1:16" ht="16">
      <c r="A982" s="40"/>
      <c r="B982" s="66" t="str">
        <f>IF(OR(H982="",H982="PK"),"Catch All",LOOKUP(E982,'#2a_#2b_DROP_TABLE'!D:D,'#2a_#2b_DROP_TABLE'!A:A))</f>
        <v>avoid</v>
      </c>
      <c r="C982" s="40" t="s">
        <v>311</v>
      </c>
      <c r="D982" s="40" t="s">
        <v>270</v>
      </c>
      <c r="E982" s="48" t="s">
        <v>1354</v>
      </c>
      <c r="F982" s="48" t="s">
        <v>507</v>
      </c>
      <c r="G982" s="48"/>
      <c r="H982" s="42" t="str">
        <f>IF(D982="",IF(F982="","","PK"),LOOKUP(D982,DataTypes!A:A,DataTypes!B:B))</f>
        <v xml:space="preserve"> </v>
      </c>
      <c r="I982" s="43"/>
      <c r="J982" s="43"/>
      <c r="K982" s="43" t="s">
        <v>619</v>
      </c>
      <c r="L982" s="43"/>
      <c r="M982" s="44" t="str">
        <f>IF(C982="NOSQL","",LOOKUP(E982,'#2a_#2b_DROP_TABLE'!D:D,'#2a_#2b_DROP_TABLE'!G:G)&amp;IF(H982="PK","PK",IF(F982="","CREATE","")))</f>
        <v/>
      </c>
      <c r="N982" s="45" t="str">
        <f t="shared" si="47"/>
        <v/>
      </c>
      <c r="O982" s="45" t="str">
        <f t="shared" si="48"/>
        <v/>
      </c>
      <c r="P982" s="45" t="str">
        <f t="shared" si="49"/>
        <v/>
      </c>
    </row>
    <row r="983" spans="1:16" ht="16">
      <c r="A983" s="40"/>
      <c r="B983" s="66" t="str">
        <f>IF(OR(H983="",H983="PK"),"Catch All",LOOKUP(E983,'#2a_#2b_DROP_TABLE'!D:D,'#2a_#2b_DROP_TABLE'!A:A))</f>
        <v>avoid</v>
      </c>
      <c r="C983" s="40" t="s">
        <v>311</v>
      </c>
      <c r="D983" s="40" t="s">
        <v>270</v>
      </c>
      <c r="E983" s="48" t="s">
        <v>1354</v>
      </c>
      <c r="F983" s="48" t="s">
        <v>394</v>
      </c>
      <c r="G983" s="48"/>
      <c r="H983" s="42" t="str">
        <f>IF(D983="",IF(F983="","","PK"),LOOKUP(D983,DataTypes!A:A,DataTypes!B:B))</f>
        <v xml:space="preserve"> </v>
      </c>
      <c r="I983" s="43"/>
      <c r="J983" s="43"/>
      <c r="K983" s="43" t="s">
        <v>1044</v>
      </c>
      <c r="L983" s="43" t="s">
        <v>1334</v>
      </c>
      <c r="M983" s="44" t="str">
        <f>IF(C983="NOSQL","",LOOKUP(E983,'#2a_#2b_DROP_TABLE'!D:D,'#2a_#2b_DROP_TABLE'!G:G)&amp;IF(H983="PK","PK",IF(F983="","CREATE","")))</f>
        <v/>
      </c>
      <c r="N983" s="45" t="str">
        <f t="shared" si="47"/>
        <v/>
      </c>
      <c r="O983" s="45" t="str">
        <f t="shared" si="48"/>
        <v/>
      </c>
      <c r="P983" s="45" t="str">
        <f t="shared" si="49"/>
        <v/>
      </c>
    </row>
    <row r="984" spans="1:16" ht="16">
      <c r="A984" s="40"/>
      <c r="B984" s="66" t="str">
        <f>IF(OR(H984="",H984="PK"),"Catch All",LOOKUP(E984,'#2a_#2b_DROP_TABLE'!D:D,'#2a_#2b_DROP_TABLE'!A:A))</f>
        <v>avoid</v>
      </c>
      <c r="C984" s="40" t="s">
        <v>311</v>
      </c>
      <c r="D984" s="40" t="s">
        <v>270</v>
      </c>
      <c r="E984" s="48" t="s">
        <v>1354</v>
      </c>
      <c r="F984" s="48" t="s">
        <v>236</v>
      </c>
      <c r="G984" s="48"/>
      <c r="H984" s="42" t="str">
        <f>IF(D984="",IF(F984="","","PK"),LOOKUP(D984,DataTypes!A:A,DataTypes!B:B))</f>
        <v xml:space="preserve"> </v>
      </c>
      <c r="I984" s="43"/>
      <c r="J984" s="43"/>
      <c r="K984" s="43" t="s">
        <v>495</v>
      </c>
      <c r="L984" s="43" t="s">
        <v>1334</v>
      </c>
      <c r="M984" s="44" t="str">
        <f>IF(C984="NOSQL","",LOOKUP(E984,'#2a_#2b_DROP_TABLE'!D:D,'#2a_#2b_DROP_TABLE'!G:G)&amp;IF(H984="PK","PK",IF(F984="","CREATE","")))</f>
        <v/>
      </c>
      <c r="N984" s="45" t="str">
        <f t="shared" si="47"/>
        <v/>
      </c>
      <c r="O984" s="45" t="str">
        <f t="shared" si="48"/>
        <v/>
      </c>
      <c r="P984" s="45" t="str">
        <f t="shared" si="49"/>
        <v/>
      </c>
    </row>
    <row r="985" spans="1:16" ht="16">
      <c r="A985" s="40"/>
      <c r="B985" s="66" t="str">
        <f>IF(OR(H985="",H985="PK"),"Catch All",LOOKUP(E985,'#2a_#2b_DROP_TABLE'!D:D,'#2a_#2b_DROP_TABLE'!A:A))</f>
        <v>avoid</v>
      </c>
      <c r="C985" s="40" t="s">
        <v>311</v>
      </c>
      <c r="D985" s="40" t="s">
        <v>270</v>
      </c>
      <c r="E985" s="48" t="s">
        <v>1354</v>
      </c>
      <c r="F985" s="48" t="s">
        <v>577</v>
      </c>
      <c r="G985" s="48"/>
      <c r="H985" s="42" t="str">
        <f>IF(D985="",IF(F985="","","PK"),LOOKUP(D985,DataTypes!A:A,DataTypes!B:B))</f>
        <v xml:space="preserve"> </v>
      </c>
      <c r="I985" s="43"/>
      <c r="J985" s="43"/>
      <c r="K985" s="43" t="s">
        <v>578</v>
      </c>
      <c r="L985" s="43"/>
      <c r="M985" s="44" t="str">
        <f>IF(C985="NOSQL","",LOOKUP(E985,'#2a_#2b_DROP_TABLE'!D:D,'#2a_#2b_DROP_TABLE'!G:G)&amp;IF(H985="PK","PK",IF(F985="","CREATE","")))</f>
        <v/>
      </c>
      <c r="N985" s="45" t="str">
        <f t="shared" si="47"/>
        <v/>
      </c>
      <c r="O985" s="45" t="str">
        <f t="shared" si="48"/>
        <v/>
      </c>
      <c r="P985" s="45" t="str">
        <f t="shared" si="49"/>
        <v/>
      </c>
    </row>
    <row r="986" spans="1:16" ht="16">
      <c r="A986" s="40"/>
      <c r="B986" s="66" t="str">
        <f>IF(OR(H986="",H986="PK"),"Catch All",LOOKUP(E986,'#2a_#2b_DROP_TABLE'!D:D,'#2a_#2b_DROP_TABLE'!A:A))</f>
        <v>avoid</v>
      </c>
      <c r="C986" s="40" t="s">
        <v>311</v>
      </c>
      <c r="D986" s="40" t="s">
        <v>270</v>
      </c>
      <c r="E986" s="48" t="s">
        <v>1354</v>
      </c>
      <c r="F986" s="48" t="s">
        <v>579</v>
      </c>
      <c r="G986" s="48"/>
      <c r="H986" s="42" t="str">
        <f>IF(D986="",IF(F986="","","PK"),LOOKUP(D986,DataTypes!A:A,DataTypes!B:B))</f>
        <v xml:space="preserve"> </v>
      </c>
      <c r="I986" s="43"/>
      <c r="J986" s="43"/>
      <c r="K986" s="43" t="s">
        <v>580</v>
      </c>
      <c r="L986" s="43"/>
      <c r="M986" s="44" t="str">
        <f>IF(C986="NOSQL","",LOOKUP(E986,'#2a_#2b_DROP_TABLE'!D:D,'#2a_#2b_DROP_TABLE'!G:G)&amp;IF(H986="PK","PK",IF(F986="","CREATE","")))</f>
        <v/>
      </c>
      <c r="N986" s="45" t="str">
        <f t="shared" si="47"/>
        <v/>
      </c>
      <c r="O986" s="45" t="str">
        <f t="shared" si="48"/>
        <v/>
      </c>
      <c r="P986" s="45" t="str">
        <f t="shared" si="49"/>
        <v/>
      </c>
    </row>
    <row r="987" spans="1:16" ht="16">
      <c r="A987" s="40"/>
      <c r="B987" s="66" t="str">
        <f>IF(OR(H987="",H987="PK"),"Catch All",LOOKUP(E987,'#2a_#2b_DROP_TABLE'!D:D,'#2a_#2b_DROP_TABLE'!A:A))</f>
        <v>avoid</v>
      </c>
      <c r="C987" s="40" t="s">
        <v>311</v>
      </c>
      <c r="D987" s="40" t="s">
        <v>270</v>
      </c>
      <c r="E987" s="48" t="s">
        <v>1354</v>
      </c>
      <c r="F987" s="48" t="s">
        <v>1355</v>
      </c>
      <c r="G987" s="48"/>
      <c r="H987" s="42" t="str">
        <f>IF(D987="",IF(F987="","","PK"),LOOKUP(D987,DataTypes!A:A,DataTypes!B:B))</f>
        <v xml:space="preserve"> </v>
      </c>
      <c r="I987" s="43"/>
      <c r="J987" s="43"/>
      <c r="K987" s="43" t="s">
        <v>1356</v>
      </c>
      <c r="L987" s="43"/>
      <c r="M987" s="44" t="str">
        <f>IF(C987="NOSQL","",LOOKUP(E987,'#2a_#2b_DROP_TABLE'!D:D,'#2a_#2b_DROP_TABLE'!G:G)&amp;IF(H987="PK","PK",IF(F987="","CREATE","")))</f>
        <v/>
      </c>
      <c r="N987" s="45" t="str">
        <f t="shared" si="47"/>
        <v/>
      </c>
      <c r="O987" s="45" t="str">
        <f t="shared" si="48"/>
        <v/>
      </c>
      <c r="P987" s="45" t="str">
        <f t="shared" si="49"/>
        <v/>
      </c>
    </row>
    <row r="988" spans="1:16" ht="16">
      <c r="A988" s="40"/>
      <c r="B988" s="66" t="str">
        <f>IF(OR(H988="",H988="PK"),"Catch All",LOOKUP(E988,'#2a_#2b_DROP_TABLE'!D:D,'#2a_#2b_DROP_TABLE'!A:A))</f>
        <v>avoid</v>
      </c>
      <c r="C988" s="40" t="s">
        <v>311</v>
      </c>
      <c r="D988" s="40" t="s">
        <v>270</v>
      </c>
      <c r="E988" s="48" t="s">
        <v>1354</v>
      </c>
      <c r="F988" s="48" t="s">
        <v>1357</v>
      </c>
      <c r="G988" s="48"/>
      <c r="H988" s="42" t="str">
        <f>IF(D988="",IF(F988="","","PK"),LOOKUP(D988,DataTypes!A:A,DataTypes!B:B))</f>
        <v xml:space="preserve"> </v>
      </c>
      <c r="I988" s="43"/>
      <c r="J988" s="43"/>
      <c r="K988" s="43" t="s">
        <v>1358</v>
      </c>
      <c r="L988" s="43" t="s">
        <v>1359</v>
      </c>
      <c r="M988" s="44" t="str">
        <f>IF(C988="NOSQL","",LOOKUP(E988,'#2a_#2b_DROP_TABLE'!D:D,'#2a_#2b_DROP_TABLE'!G:G)&amp;IF(H988="PK","PK",IF(F988="","CREATE","")))</f>
        <v/>
      </c>
      <c r="N988" s="45" t="str">
        <f t="shared" si="47"/>
        <v/>
      </c>
      <c r="O988" s="45" t="str">
        <f t="shared" si="48"/>
        <v/>
      </c>
      <c r="P988" s="45" t="str">
        <f t="shared" si="49"/>
        <v/>
      </c>
    </row>
    <row r="989" spans="1:16" ht="16">
      <c r="A989" s="40"/>
      <c r="B989" s="66" t="str">
        <f>IF(OR(H989="",H989="PK"),"Catch All",LOOKUP(E989,'#2a_#2b_DROP_TABLE'!D:D,'#2a_#2b_DROP_TABLE'!A:A))</f>
        <v>avoid</v>
      </c>
      <c r="C989" s="40" t="s">
        <v>311</v>
      </c>
      <c r="D989" s="40" t="s">
        <v>270</v>
      </c>
      <c r="E989" s="48" t="s">
        <v>1354</v>
      </c>
      <c r="F989" s="48" t="s">
        <v>980</v>
      </c>
      <c r="G989" s="48"/>
      <c r="H989" s="42" t="str">
        <f>IF(D989="",IF(F989="","","PK"),LOOKUP(D989,DataTypes!A:A,DataTypes!B:B))</f>
        <v xml:space="preserve"> </v>
      </c>
      <c r="I989" s="43"/>
      <c r="J989" s="43"/>
      <c r="K989" s="43" t="s">
        <v>981</v>
      </c>
      <c r="L989" s="43"/>
      <c r="M989" s="44" t="str">
        <f>IF(C989="NOSQL","",LOOKUP(E989,'#2a_#2b_DROP_TABLE'!D:D,'#2a_#2b_DROP_TABLE'!G:G)&amp;IF(H989="PK","PK",IF(F989="","CREATE","")))</f>
        <v/>
      </c>
      <c r="N989" s="45" t="str">
        <f t="shared" si="47"/>
        <v/>
      </c>
      <c r="O989" s="45" t="str">
        <f t="shared" si="48"/>
        <v/>
      </c>
      <c r="P989" s="45" t="str">
        <f t="shared" si="49"/>
        <v/>
      </c>
    </row>
    <row r="990" spans="1:16" ht="16">
      <c r="A990" s="40"/>
      <c r="B990" s="66" t="str">
        <f>IF(OR(H990="",H990="PK"),"Catch All",LOOKUP(E990,'#2a_#2b_DROP_TABLE'!D:D,'#2a_#2b_DROP_TABLE'!A:A))</f>
        <v>avoid</v>
      </c>
      <c r="C990" s="40" t="s">
        <v>311</v>
      </c>
      <c r="D990" s="40" t="s">
        <v>270</v>
      </c>
      <c r="E990" s="48" t="s">
        <v>1354</v>
      </c>
      <c r="F990" s="48" t="s">
        <v>982</v>
      </c>
      <c r="G990" s="48"/>
      <c r="H990" s="42" t="str">
        <f>IF(D990="",IF(F990="","","PK"),LOOKUP(D990,DataTypes!A:A,DataTypes!B:B))</f>
        <v xml:space="preserve"> </v>
      </c>
      <c r="I990" s="43"/>
      <c r="J990" s="43"/>
      <c r="K990" s="43" t="s">
        <v>983</v>
      </c>
      <c r="L990" s="43"/>
      <c r="M990" s="44" t="str">
        <f>IF(C990="NOSQL","",LOOKUP(E990,'#2a_#2b_DROP_TABLE'!D:D,'#2a_#2b_DROP_TABLE'!G:G)&amp;IF(H990="PK","PK",IF(F990="","CREATE","")))</f>
        <v/>
      </c>
      <c r="N990" s="45" t="str">
        <f t="shared" si="47"/>
        <v/>
      </c>
      <c r="O990" s="45" t="str">
        <f t="shared" si="48"/>
        <v/>
      </c>
      <c r="P990" s="45" t="str">
        <f t="shared" si="49"/>
        <v/>
      </c>
    </row>
    <row r="991" spans="1:16" ht="16">
      <c r="A991" s="40"/>
      <c r="B991" s="66" t="str">
        <f>IF(OR(H991="",H991="PK"),"Catch All",LOOKUP(E991,'#2a_#2b_DROP_TABLE'!D:D,'#2a_#2b_DROP_TABLE'!A:A))</f>
        <v>Catch All</v>
      </c>
      <c r="C991" s="40" t="s">
        <v>1541</v>
      </c>
      <c r="D991" s="40"/>
      <c r="E991" s="41" t="s">
        <v>1360</v>
      </c>
      <c r="F991" s="41"/>
      <c r="G991" s="41"/>
      <c r="H991" s="42" t="str">
        <f>IF(D991="",IF(F991="","","PK"),LOOKUP(D991,DataTypes!A:A,DataTypes!B:B))</f>
        <v/>
      </c>
      <c r="I991" s="43"/>
      <c r="J991" s="43"/>
      <c r="K991" s="43"/>
      <c r="L991" s="43"/>
      <c r="M991" s="44" t="str">
        <f>IF(C991="NOSQL","",LOOKUP(E991,'#2a_#2b_DROP_TABLE'!D:D,'#2a_#2b_DROP_TABLE'!G:G)&amp;IF(H991="PK","PK",IF(F991="","CREATE","")))</f>
        <v>AuditedCREATE</v>
      </c>
      <c r="N991" s="45" t="str">
        <f t="shared" si="47"/>
        <v>CREATE TABLE `enterprise_candidate_documents` (</v>
      </c>
      <c r="O991" s="45" t="str">
        <f t="shared" si="48"/>
        <v>CREATE TABLE `enterprise_candidate_documents_aud` (</v>
      </c>
      <c r="P991" s="45" t="str">
        <f t="shared" si="49"/>
        <v/>
      </c>
    </row>
    <row r="992" spans="1:16" ht="16">
      <c r="A992" s="40"/>
      <c r="B992" s="66" t="str">
        <f>IF(OR(H992="",H992="PK"),"Catch All",LOOKUP(E992,'#2a_#2b_DROP_TABLE'!D:D,'#2a_#2b_DROP_TABLE'!A:A))</f>
        <v>avoid</v>
      </c>
      <c r="C992" s="40" t="s">
        <v>1541</v>
      </c>
      <c r="D992" s="40" t="s">
        <v>12</v>
      </c>
      <c r="E992" s="41" t="s">
        <v>1360</v>
      </c>
      <c r="F992" s="41" t="s">
        <v>1361</v>
      </c>
      <c r="G992" s="41"/>
      <c r="H992" s="42" t="str">
        <f>IF(D992="",IF(F992="","","PK"),LOOKUP(D992,DataTypes!A:A,DataTypes!B:B))</f>
        <v>BIGINT UNSIGNED</v>
      </c>
      <c r="I992" s="43" t="s">
        <v>13</v>
      </c>
      <c r="J992" s="43" t="s">
        <v>14</v>
      </c>
      <c r="K992" s="43" t="s">
        <v>1362</v>
      </c>
      <c r="L992" s="43"/>
      <c r="M992" s="44" t="str">
        <f>IF(C992="NOSQL","",LOOKUP(E992,'#2a_#2b_DROP_TABLE'!D:D,'#2a_#2b_DROP_TABLE'!G:G)&amp;IF(H992="PK","PK",IF(F992="","CREATE","")))</f>
        <v>Audited</v>
      </c>
      <c r="N992" s="45" t="str">
        <f t="shared" si="47"/>
        <v xml:space="preserve">       `document_id` BIGINT UNSIGNED NOT NULL AUTO_INCREMENT COMMENT 'ID of the document',</v>
      </c>
      <c r="O992" s="45" t="str">
        <f t="shared" si="48"/>
        <v xml:space="preserve">       `document_id` BIGINT UNSIGNED NOT NULL COMMENT 'ID of the document',</v>
      </c>
      <c r="P992" s="45" t="str">
        <f t="shared" si="49"/>
        <v>ALTER TABLE enterprise_candidate_documents_aud MODIFY COLUMN document_id BIGINT UNSIGNED;</v>
      </c>
    </row>
    <row r="993" spans="1:16" ht="16">
      <c r="A993" s="40"/>
      <c r="B993" s="66" t="str">
        <f>IF(OR(H993="",H993="PK"),"Catch All",LOOKUP(E993,'#2a_#2b_DROP_TABLE'!D:D,'#2a_#2b_DROP_TABLE'!A:A))</f>
        <v>avoid</v>
      </c>
      <c r="C993" s="40" t="s">
        <v>1541</v>
      </c>
      <c r="D993" s="40" t="s">
        <v>295</v>
      </c>
      <c r="E993" s="43" t="s">
        <v>1360</v>
      </c>
      <c r="F993" s="43" t="s">
        <v>507</v>
      </c>
      <c r="G993" s="43"/>
      <c r="H993" s="42" t="str">
        <f>IF(D993="",IF(F993="","","PK"),LOOKUP(D993,DataTypes!A:A,DataTypes!B:B))</f>
        <v>VARCHAR(64)</v>
      </c>
      <c r="I993" s="43" t="s">
        <v>35</v>
      </c>
      <c r="J993" s="43"/>
      <c r="K993" s="43" t="s">
        <v>619</v>
      </c>
      <c r="L993" s="43"/>
      <c r="M993" s="44" t="str">
        <f>IF(C993="NOSQL","",LOOKUP(E993,'#2a_#2b_DROP_TABLE'!D:D,'#2a_#2b_DROP_TABLE'!G:G)&amp;IF(H993="PK","PK",IF(F993="","CREATE","")))</f>
        <v>Audited</v>
      </c>
      <c r="N993" s="45" t="str">
        <f t="shared" si="47"/>
        <v xml:space="preserve">       `enterprise_id` VARCHAR(64) NULL COMMENT 'ID of the enterprise',</v>
      </c>
      <c r="O993" s="45" t="str">
        <f t="shared" si="48"/>
        <v xml:space="preserve">       `enterprise_id` VARCHAR(64) NULL COMMENT 'ID of the enterprise',</v>
      </c>
      <c r="P993" s="45" t="str">
        <f t="shared" si="49"/>
        <v>ALTER TABLE enterprise_candidate_documents_aud MODIFY COLUMN enterprise_id VARCHAR(64);</v>
      </c>
    </row>
    <row r="994" spans="1:16" ht="16">
      <c r="A994" s="40"/>
      <c r="B994" s="66" t="str">
        <f>IF(OR(H994="",H994="PK"),"Catch All",LOOKUP(E994,'#2a_#2b_DROP_TABLE'!D:D,'#2a_#2b_DROP_TABLE'!A:A))</f>
        <v>avoid</v>
      </c>
      <c r="C994" s="40" t="s">
        <v>1541</v>
      </c>
      <c r="D994" s="40" t="s">
        <v>295</v>
      </c>
      <c r="E994" s="43" t="s">
        <v>1360</v>
      </c>
      <c r="F994" s="43" t="s">
        <v>236</v>
      </c>
      <c r="G994" s="43"/>
      <c r="H994" s="42" t="str">
        <f>IF(D994="",IF(F994="","","PK"),LOOKUP(D994,DataTypes!A:A,DataTypes!B:B))</f>
        <v>VARCHAR(64)</v>
      </c>
      <c r="I994" s="43" t="s">
        <v>35</v>
      </c>
      <c r="J994" s="43"/>
      <c r="K994" s="43" t="s">
        <v>495</v>
      </c>
      <c r="L994" s="43"/>
      <c r="M994" s="44" t="str">
        <f>IF(C994="NOSQL","",LOOKUP(E994,'#2a_#2b_DROP_TABLE'!D:D,'#2a_#2b_DROP_TABLE'!G:G)&amp;IF(H994="PK","PK",IF(F994="","CREATE","")))</f>
        <v>Audited</v>
      </c>
      <c r="N994" s="45" t="str">
        <f t="shared" si="47"/>
        <v xml:space="preserve">       `job_id` VARCHAR(64) NULL COMMENT 'ID of the job',</v>
      </c>
      <c r="O994" s="45" t="str">
        <f t="shared" si="48"/>
        <v xml:space="preserve">       `job_id` VARCHAR(64) NULL COMMENT 'ID of the job',</v>
      </c>
      <c r="P994" s="45" t="str">
        <f t="shared" si="49"/>
        <v>ALTER TABLE enterprise_candidate_documents_aud MODIFY COLUMN job_id VARCHAR(64);</v>
      </c>
    </row>
    <row r="995" spans="1:16" ht="16">
      <c r="A995" s="40"/>
      <c r="B995" s="66" t="str">
        <f>IF(OR(H995="",H995="PK"),"Catch All",LOOKUP(E995,'#2a_#2b_DROP_TABLE'!D:D,'#2a_#2b_DROP_TABLE'!A:A))</f>
        <v>avoid</v>
      </c>
      <c r="C995" s="40" t="s">
        <v>1541</v>
      </c>
      <c r="D995" s="40" t="s">
        <v>295</v>
      </c>
      <c r="E995" s="43" t="s">
        <v>1360</v>
      </c>
      <c r="F995" s="43" t="s">
        <v>394</v>
      </c>
      <c r="G995" s="43"/>
      <c r="H995" s="42" t="str">
        <f>IF(D995="",IF(F995="","","PK"),LOOKUP(D995,DataTypes!A:A,DataTypes!B:B))</f>
        <v>VARCHAR(64)</v>
      </c>
      <c r="I995" s="43" t="s">
        <v>35</v>
      </c>
      <c r="J995" s="43"/>
      <c r="K995" s="43" t="s">
        <v>1044</v>
      </c>
      <c r="L995" s="43"/>
      <c r="M995" s="44" t="str">
        <f>IF(C995="NOSQL","",LOOKUP(E995,'#2a_#2b_DROP_TABLE'!D:D,'#2a_#2b_DROP_TABLE'!G:G)&amp;IF(H995="PK","PK",IF(F995="","CREATE","")))</f>
        <v>Audited</v>
      </c>
      <c r="N995" s="45" t="str">
        <f t="shared" si="47"/>
        <v xml:space="preserve">       `candidate_id` VARCHAR(64) NULL COMMENT 'ID of the candidate',</v>
      </c>
      <c r="O995" s="45" t="str">
        <f t="shared" si="48"/>
        <v xml:space="preserve">       `candidate_id` VARCHAR(64) NULL COMMENT 'ID of the candidate',</v>
      </c>
      <c r="P995" s="45" t="str">
        <f t="shared" si="49"/>
        <v>ALTER TABLE enterprise_candidate_documents_aud MODIFY COLUMN candidate_id VARCHAR(64);</v>
      </c>
    </row>
    <row r="996" spans="1:16" ht="16">
      <c r="A996" s="40"/>
      <c r="B996" s="66" t="str">
        <f>IF(OR(H996="",H996="PK"),"Catch All",LOOKUP(E996,'#2a_#2b_DROP_TABLE'!D:D,'#2a_#2b_DROP_TABLE'!A:A))</f>
        <v>avoid</v>
      </c>
      <c r="C996" s="40" t="s">
        <v>1541</v>
      </c>
      <c r="D996" s="40" t="s">
        <v>33</v>
      </c>
      <c r="E996" s="43" t="s">
        <v>1360</v>
      </c>
      <c r="F996" s="43" t="s">
        <v>1363</v>
      </c>
      <c r="G996" s="43"/>
      <c r="H996" s="42" t="str">
        <f>IF(D996="",IF(F996="","","PK"),LOOKUP(D996,DataTypes!A:A,DataTypes!B:B))</f>
        <v>VARCHAR(256)</v>
      </c>
      <c r="I996" s="43" t="s">
        <v>35</v>
      </c>
      <c r="J996" s="43"/>
      <c r="K996" s="43" t="s">
        <v>1364</v>
      </c>
      <c r="L996" s="43"/>
      <c r="M996" s="44" t="str">
        <f>IF(C996="NOSQL","",LOOKUP(E996,'#2a_#2b_DROP_TABLE'!D:D,'#2a_#2b_DROP_TABLE'!G:G)&amp;IF(H996="PK","PK",IF(F996="","CREATE","")))</f>
        <v>Audited</v>
      </c>
      <c r="N996" s="45" t="str">
        <f t="shared" si="47"/>
        <v xml:space="preserve">       `document_title` VARCHAR(256) NULL COMMENT 'Title of the document',</v>
      </c>
      <c r="O996" s="45" t="str">
        <f t="shared" si="48"/>
        <v xml:space="preserve">       `document_title` VARCHAR(256) NULL COMMENT 'Title of the document',</v>
      </c>
      <c r="P996" s="45" t="str">
        <f t="shared" si="49"/>
        <v>ALTER TABLE enterprise_candidate_documents_aud MODIFY COLUMN document_title VARCHAR(256);</v>
      </c>
    </row>
    <row r="997" spans="1:16" ht="16">
      <c r="A997" s="40"/>
      <c r="B997" s="66" t="str">
        <f>IF(OR(H997="",H997="PK"),"Catch All",LOOKUP(E997,'#2a_#2b_DROP_TABLE'!D:D,'#2a_#2b_DROP_TABLE'!A:A))</f>
        <v>avoid</v>
      </c>
      <c r="C997" s="40" t="s">
        <v>1541</v>
      </c>
      <c r="D997" s="40" t="s">
        <v>31</v>
      </c>
      <c r="E997" s="43" t="s">
        <v>1360</v>
      </c>
      <c r="F997" s="43" t="s">
        <v>1365</v>
      </c>
      <c r="G997" s="43"/>
      <c r="H997" s="42" t="str">
        <f>IF(D997="",IF(F997="","","PK"),LOOKUP(D997,DataTypes!A:A,DataTypes!B:B))</f>
        <v>VARCHAR(1)</v>
      </c>
      <c r="I997" s="43" t="s">
        <v>35</v>
      </c>
      <c r="J997" s="43"/>
      <c r="K997" s="43" t="s">
        <v>1366</v>
      </c>
      <c r="L997" s="43" t="s">
        <v>1367</v>
      </c>
      <c r="M997" s="44" t="str">
        <f>IF(C997="NOSQL","",LOOKUP(E997,'#2a_#2b_DROP_TABLE'!D:D,'#2a_#2b_DROP_TABLE'!G:G)&amp;IF(H997="PK","PK",IF(F997="","CREATE","")))</f>
        <v>Audited</v>
      </c>
      <c r="N997" s="45" t="str">
        <f t="shared" si="47"/>
        <v xml:space="preserve">       `document_category` VARCHAR(1) NULL COMMENT 'Category of the document [R-Resume, O-Others etc.]',</v>
      </c>
      <c r="O997" s="45" t="str">
        <f t="shared" si="48"/>
        <v xml:space="preserve">       `document_category` VARCHAR(1) NULL COMMENT 'Category of the document [R-Resume, O-Others etc.]',</v>
      </c>
      <c r="P997" s="45" t="str">
        <f t="shared" si="49"/>
        <v>ALTER TABLE enterprise_candidate_documents_aud MODIFY COLUMN document_category VARCHAR(1);</v>
      </c>
    </row>
    <row r="998" spans="1:16" ht="16">
      <c r="A998" s="40"/>
      <c r="B998" s="66" t="str">
        <f>IF(OR(H998="",H998="PK"),"Catch All",LOOKUP(E998,'#2a_#2b_DROP_TABLE'!D:D,'#2a_#2b_DROP_TABLE'!A:A))</f>
        <v>avoid</v>
      </c>
      <c r="C998" s="40" t="s">
        <v>1541</v>
      </c>
      <c r="D998" s="40" t="s">
        <v>63</v>
      </c>
      <c r="E998" s="43" t="s">
        <v>1360</v>
      </c>
      <c r="F998" s="43" t="s">
        <v>209</v>
      </c>
      <c r="G998" s="43"/>
      <c r="H998" s="42" t="str">
        <f>IF(D998="",IF(F998="","","PK"),LOOKUP(D998,DataTypes!A:A,DataTypes!B:B))</f>
        <v>VARCHAR(256)</v>
      </c>
      <c r="I998" s="43" t="s">
        <v>35</v>
      </c>
      <c r="J998" s="43"/>
      <c r="K998" s="43" t="s">
        <v>1368</v>
      </c>
      <c r="L998" s="43"/>
      <c r="M998" s="44" t="str">
        <f>IF(C998="NOSQL","",LOOKUP(E998,'#2a_#2b_DROP_TABLE'!D:D,'#2a_#2b_DROP_TABLE'!G:G)&amp;IF(H998="PK","PK",IF(F998="","CREATE","")))</f>
        <v>Audited</v>
      </c>
      <c r="N998" s="45" t="str">
        <f t="shared" si="47"/>
        <v xml:space="preserve">       `document_url` VARCHAR(256) NULL COMMENT 'URL of the document',</v>
      </c>
      <c r="O998" s="45" t="str">
        <f t="shared" si="48"/>
        <v xml:space="preserve">       `document_url` VARCHAR(256) NULL COMMENT 'URL of the document',</v>
      </c>
      <c r="P998" s="45" t="str">
        <f t="shared" si="49"/>
        <v>ALTER TABLE enterprise_candidate_documents_aud MODIFY COLUMN document_url VARCHAR(256);</v>
      </c>
    </row>
    <row r="999" spans="1:16" ht="16">
      <c r="A999" s="40"/>
      <c r="B999" s="66" t="str">
        <f>IF(OR(H999="",H999="PK"),"Catch All",LOOKUP(E999,'#2a_#2b_DROP_TABLE'!D:D,'#2a_#2b_DROP_TABLE'!A:A))</f>
        <v>avoid</v>
      </c>
      <c r="C999" s="40" t="s">
        <v>1541</v>
      </c>
      <c r="D999" s="40" t="s">
        <v>295</v>
      </c>
      <c r="E999" s="43" t="s">
        <v>1360</v>
      </c>
      <c r="F999" s="43" t="s">
        <v>80</v>
      </c>
      <c r="G999" s="43"/>
      <c r="H999" s="42" t="str">
        <f>IF(D999="",IF(F999="","","PK"),LOOKUP(D999,DataTypes!A:A,DataTypes!B:B))</f>
        <v>VARCHAR(64)</v>
      </c>
      <c r="I999" s="43" t="s">
        <v>17</v>
      </c>
      <c r="J999" s="43"/>
      <c r="K999" s="43" t="s">
        <v>81</v>
      </c>
      <c r="L999" s="43"/>
      <c r="M999" s="44" t="str">
        <f>IF(C999="NOSQL","",LOOKUP(E999,'#2a_#2b_DROP_TABLE'!D:D,'#2a_#2b_DROP_TABLE'!G:G)&amp;IF(H999="PK","PK",IF(F999="","CREATE","")))</f>
        <v>Audited</v>
      </c>
      <c r="N999" s="45" t="str">
        <f t="shared" si="47"/>
        <v xml:space="preserve">       `created_by` VARCHAR(64) DEFAULT NULL COMMENT 'Data created by',</v>
      </c>
      <c r="O999" s="45" t="str">
        <f t="shared" si="48"/>
        <v xml:space="preserve">       `created_by` VARCHAR(64) DEFAULT NULL COMMENT 'Data created by',</v>
      </c>
      <c r="P999" s="45" t="str">
        <f t="shared" si="49"/>
        <v>ALTER TABLE enterprise_candidate_documents_aud MODIFY COLUMN created_by VARCHAR(64);</v>
      </c>
    </row>
    <row r="1000" spans="1:16" ht="16">
      <c r="A1000" s="40"/>
      <c r="B1000" s="66" t="str">
        <f>IF(OR(H1000="",H1000="PK"),"Catch All",LOOKUP(E1000,'#2a_#2b_DROP_TABLE'!D:D,'#2a_#2b_DROP_TABLE'!A:A))</f>
        <v>avoid</v>
      </c>
      <c r="C1000" s="40" t="s">
        <v>1541</v>
      </c>
      <c r="D1000" s="40" t="s">
        <v>40</v>
      </c>
      <c r="E1000" s="43" t="s">
        <v>1360</v>
      </c>
      <c r="F1000" s="43" t="s">
        <v>82</v>
      </c>
      <c r="G1000" s="43"/>
      <c r="H1000" s="42" t="str">
        <f>IF(D1000="",IF(F1000="","","PK"),LOOKUP(D1000,DataTypes!A:A,DataTypes!B:B))</f>
        <v>TIMESTAMP</v>
      </c>
      <c r="I1000" s="43" t="s">
        <v>41</v>
      </c>
      <c r="J1000" s="43"/>
      <c r="K1000" s="43" t="s">
        <v>83</v>
      </c>
      <c r="L1000" s="43"/>
      <c r="M1000" s="44" t="str">
        <f>IF(C1000="NOSQL","",LOOKUP(E1000,'#2a_#2b_DROP_TABLE'!D:D,'#2a_#2b_DROP_TABLE'!G:G)&amp;IF(H1000="PK","PK",IF(F1000="","CREATE","")))</f>
        <v>Audited</v>
      </c>
      <c r="N1000" s="45" t="str">
        <f t="shared" si="47"/>
        <v xml:space="preserve">       `created_timestamp` TIMESTAMP NULL DEFAULT NULL COMMENT 'When the data was created',</v>
      </c>
      <c r="O1000" s="45" t="str">
        <f t="shared" si="48"/>
        <v xml:space="preserve">       `created_timestamp` TIMESTAMP NULL DEFAULT NULL COMMENT 'When the data was created',</v>
      </c>
      <c r="P1000" s="45" t="str">
        <f t="shared" si="49"/>
        <v>ALTER TABLE enterprise_candidate_documents_aud MODIFY COLUMN created_timestamp TIMESTAMP;</v>
      </c>
    </row>
    <row r="1001" spans="1:16" ht="16">
      <c r="A1001" s="40"/>
      <c r="B1001" s="66" t="str">
        <f>IF(OR(H1001="",H1001="PK"),"Catch All",LOOKUP(E1001,'#2a_#2b_DROP_TABLE'!D:D,'#2a_#2b_DROP_TABLE'!A:A))</f>
        <v>avoid</v>
      </c>
      <c r="C1001" s="40" t="s">
        <v>1541</v>
      </c>
      <c r="D1001" s="40" t="s">
        <v>295</v>
      </c>
      <c r="E1001" s="43" t="s">
        <v>1360</v>
      </c>
      <c r="F1001" s="43" t="s">
        <v>84</v>
      </c>
      <c r="G1001" s="43"/>
      <c r="H1001" s="42" t="str">
        <f>IF(D1001="",IF(F1001="","","PK"),LOOKUP(D1001,DataTypes!A:A,DataTypes!B:B))</f>
        <v>VARCHAR(64)</v>
      </c>
      <c r="I1001" s="43" t="s">
        <v>17</v>
      </c>
      <c r="J1001" s="43"/>
      <c r="K1001" s="43" t="s">
        <v>85</v>
      </c>
      <c r="L1001" s="43"/>
      <c r="M1001" s="44" t="str">
        <f>IF(C1001="NOSQL","",LOOKUP(E1001,'#2a_#2b_DROP_TABLE'!D:D,'#2a_#2b_DROP_TABLE'!G:G)&amp;IF(H1001="PK","PK",IF(F1001="","CREATE","")))</f>
        <v>Audited</v>
      </c>
      <c r="N1001" s="45" t="str">
        <f t="shared" si="47"/>
        <v xml:space="preserve">       `last_updated_by` VARCHAR(64) DEFAULT NULL COMMENT 'Data last updated by',</v>
      </c>
      <c r="O1001" s="45" t="str">
        <f t="shared" si="48"/>
        <v xml:space="preserve">       `last_updated_by` VARCHAR(64) DEFAULT NULL COMMENT 'Data last updated by',</v>
      </c>
      <c r="P1001" s="45" t="str">
        <f t="shared" si="49"/>
        <v>ALTER TABLE enterprise_candidate_documents_aud MODIFY COLUMN last_updated_by VARCHAR(64);</v>
      </c>
    </row>
    <row r="1002" spans="1:16" ht="16">
      <c r="A1002" s="40"/>
      <c r="B1002" s="66" t="str">
        <f>IF(OR(H1002="",H1002="PK"),"Catch All",LOOKUP(E1002,'#2a_#2b_DROP_TABLE'!D:D,'#2a_#2b_DROP_TABLE'!A:A))</f>
        <v>avoid</v>
      </c>
      <c r="C1002" s="40" t="s">
        <v>1541</v>
      </c>
      <c r="D1002" s="40" t="s">
        <v>40</v>
      </c>
      <c r="E1002" s="43" t="s">
        <v>1360</v>
      </c>
      <c r="F1002" s="43" t="s">
        <v>86</v>
      </c>
      <c r="G1002" s="43"/>
      <c r="H1002" s="42" t="str">
        <f>IF(D1002="",IF(F1002="","","PK"),LOOKUP(D1002,DataTypes!A:A,DataTypes!B:B))</f>
        <v>TIMESTAMP</v>
      </c>
      <c r="I1002" s="43" t="s">
        <v>41</v>
      </c>
      <c r="J1002" s="43"/>
      <c r="K1002" s="43" t="s">
        <v>87</v>
      </c>
      <c r="L1002" s="43"/>
      <c r="M1002" s="44" t="str">
        <f>IF(C1002="NOSQL","",LOOKUP(E1002,'#2a_#2b_DROP_TABLE'!D:D,'#2a_#2b_DROP_TABLE'!G:G)&amp;IF(H1002="PK","PK",IF(F1002="","CREATE","")))</f>
        <v>Audited</v>
      </c>
      <c r="N1002" s="45" t="str">
        <f t="shared" si="47"/>
        <v xml:space="preserve">       `last_updated_timestamp` TIMESTAMP NULL DEFAULT NULL COMMENT 'When the data was last updated',</v>
      </c>
      <c r="O1002" s="45" t="str">
        <f t="shared" si="48"/>
        <v xml:space="preserve">       `last_updated_timestamp` TIMESTAMP NULL DEFAULT NULL COMMENT 'When the data was last updated',</v>
      </c>
      <c r="P1002" s="45" t="str">
        <f t="shared" si="49"/>
        <v>ALTER TABLE enterprise_candidate_documents_aud MODIFY COLUMN last_updated_timestamp TIMESTAMP;</v>
      </c>
    </row>
    <row r="1003" spans="1:16" ht="16">
      <c r="A1003" s="40"/>
      <c r="B1003" s="66" t="str">
        <f>IF(OR(H1003="",H1003="PK"),"Catch All",LOOKUP(E1003,'#2a_#2b_DROP_TABLE'!D:D,'#2a_#2b_DROP_TABLE'!A:A))</f>
        <v>Catch All</v>
      </c>
      <c r="C1003" s="40" t="s">
        <v>1541</v>
      </c>
      <c r="D1003" s="40"/>
      <c r="E1003" s="46" t="s">
        <v>1360</v>
      </c>
      <c r="F1003" s="46" t="s">
        <v>1361</v>
      </c>
      <c r="G1003" s="46"/>
      <c r="H1003" s="42" t="str">
        <f>IF(D1003="",IF(F1003="","","PK"),LOOKUP(D1003,DataTypes!A:A,DataTypes!B:B))</f>
        <v>PK</v>
      </c>
      <c r="I1003" s="43"/>
      <c r="J1003" s="43"/>
      <c r="K1003" s="43"/>
      <c r="L1003" s="43"/>
      <c r="M1003" s="44" t="str">
        <f>IF(C1003="NOSQL","",LOOKUP(E1003,'#2a_#2b_DROP_TABLE'!D:D,'#2a_#2b_DROP_TABLE'!G:G)&amp;IF(H1003="PK","PK",IF(F1003="","CREATE","")))</f>
        <v>AuditedPK</v>
      </c>
      <c r="N1003" s="45" t="str">
        <f t="shared" si="47"/>
        <v xml:space="preserve">       PRIMARY KEY (document_id)) CHARSET UTF8;</v>
      </c>
      <c r="O1003" s="45" t="str">
        <f t="shared" si="48"/>
        <v xml:space="preserve">       `rev` INT(11) NOT NULL, revtype TINYINT(4) DEFAULT NULL, PRIMARY KEY (document_id, rev)) CHARSET UTF8;</v>
      </c>
      <c r="P1003" s="45" t="str">
        <f t="shared" si="49"/>
        <v/>
      </c>
    </row>
    <row r="1004" spans="1:16" ht="16">
      <c r="A1004" s="40"/>
      <c r="B1004" s="66" t="str">
        <f>IF(OR(H1004="",H1004="PK"),"Catch All",LOOKUP(E1004,'#2a_#2b_DROP_TABLE'!D:D,'#2a_#2b_DROP_TABLE'!A:A))</f>
        <v>Catch All</v>
      </c>
      <c r="C1004" s="40" t="s">
        <v>1541</v>
      </c>
      <c r="D1004" s="40"/>
      <c r="E1004" s="41" t="s">
        <v>1369</v>
      </c>
      <c r="F1004" s="41"/>
      <c r="G1004" s="41"/>
      <c r="H1004" s="42" t="str">
        <f>IF(D1004="",IF(F1004="","","PK"),LOOKUP(D1004,DataTypes!A:A,DataTypes!B:B))</f>
        <v/>
      </c>
      <c r="I1004" s="43"/>
      <c r="J1004" s="43"/>
      <c r="K1004" s="43"/>
      <c r="L1004" s="43"/>
      <c r="M1004" s="44" t="str">
        <f>IF(C1004="NOSQL","",LOOKUP(E1004,'#2a_#2b_DROP_TABLE'!D:D,'#2a_#2b_DROP_TABLE'!G:G)&amp;IF(H1004="PK","PK",IF(F1004="","CREATE","")))</f>
        <v>AuditedCREATE</v>
      </c>
      <c r="N1004" s="45" t="str">
        <f t="shared" si="47"/>
        <v>CREATE TABLE `screening_question_templates` (</v>
      </c>
      <c r="O1004" s="45" t="str">
        <f t="shared" si="48"/>
        <v>CREATE TABLE `screening_question_templates_aud` (</v>
      </c>
      <c r="P1004" s="45" t="str">
        <f t="shared" si="49"/>
        <v/>
      </c>
    </row>
    <row r="1005" spans="1:16" ht="16">
      <c r="A1005" s="40"/>
      <c r="B1005" s="66" t="str">
        <f>IF(OR(H1005="",H1005="PK"),"Catch All",LOOKUP(E1005,'#2a_#2b_DROP_TABLE'!D:D,'#2a_#2b_DROP_TABLE'!A:A))</f>
        <v>avoid</v>
      </c>
      <c r="C1005" s="40" t="s">
        <v>1541</v>
      </c>
      <c r="D1005" s="40" t="s">
        <v>12</v>
      </c>
      <c r="E1005" s="41" t="s">
        <v>1369</v>
      </c>
      <c r="F1005" s="41" t="s">
        <v>125</v>
      </c>
      <c r="G1005" s="41"/>
      <c r="H1005" s="42" t="str">
        <f>IF(D1005="",IF(F1005="","","PK"),LOOKUP(D1005,DataTypes!A:A,DataTypes!B:B))</f>
        <v>BIGINT UNSIGNED</v>
      </c>
      <c r="I1005" s="43" t="s">
        <v>13</v>
      </c>
      <c r="J1005" s="43" t="s">
        <v>14</v>
      </c>
      <c r="K1005" s="43" t="s">
        <v>126</v>
      </c>
      <c r="L1005" s="43"/>
      <c r="M1005" s="44" t="str">
        <f>IF(C1005="NOSQL","",LOOKUP(E1005,'#2a_#2b_DROP_TABLE'!D:D,'#2a_#2b_DROP_TABLE'!G:G)&amp;IF(H1005="PK","PK",IF(F1005="","CREATE","")))</f>
        <v>Audited</v>
      </c>
      <c r="N1005" s="45" t="str">
        <f t="shared" si="47"/>
        <v xml:space="preserve">       `template_id` BIGINT UNSIGNED NOT NULL AUTO_INCREMENT COMMENT 'ID of the template',</v>
      </c>
      <c r="O1005" s="45" t="str">
        <f t="shared" si="48"/>
        <v xml:space="preserve">       `template_id` BIGINT UNSIGNED NOT NULL COMMENT 'ID of the template',</v>
      </c>
      <c r="P1005" s="45" t="str">
        <f t="shared" si="49"/>
        <v>ALTER TABLE screening_question_templates_aud MODIFY COLUMN template_id BIGINT UNSIGNED;</v>
      </c>
    </row>
    <row r="1006" spans="1:16" ht="16">
      <c r="A1006" s="40"/>
      <c r="B1006" s="66" t="str">
        <f>IF(OR(H1006="",H1006="PK"),"Catch All",LOOKUP(E1006,'#2a_#2b_DROP_TABLE'!D:D,'#2a_#2b_DROP_TABLE'!A:A))</f>
        <v>avoid</v>
      </c>
      <c r="C1006" s="40" t="s">
        <v>1541</v>
      </c>
      <c r="D1006" s="40" t="s">
        <v>295</v>
      </c>
      <c r="E1006" s="43" t="s">
        <v>1369</v>
      </c>
      <c r="F1006" s="43" t="s">
        <v>507</v>
      </c>
      <c r="G1006" s="43"/>
      <c r="H1006" s="42" t="str">
        <f>IF(D1006="",IF(F1006="","","PK"),LOOKUP(D1006,DataTypes!A:A,DataTypes!B:B))</f>
        <v>VARCHAR(64)</v>
      </c>
      <c r="I1006" s="43" t="s">
        <v>35</v>
      </c>
      <c r="J1006" s="43"/>
      <c r="K1006" s="43" t="s">
        <v>619</v>
      </c>
      <c r="L1006" s="43"/>
      <c r="M1006" s="44" t="str">
        <f>IF(C1006="NOSQL","",LOOKUP(E1006,'#2a_#2b_DROP_TABLE'!D:D,'#2a_#2b_DROP_TABLE'!G:G)&amp;IF(H1006="PK","PK",IF(F1006="","CREATE","")))</f>
        <v>Audited</v>
      </c>
      <c r="N1006" s="45" t="str">
        <f t="shared" si="47"/>
        <v xml:space="preserve">       `enterprise_id` VARCHAR(64) NULL COMMENT 'ID of the enterprise',</v>
      </c>
      <c r="O1006" s="45" t="str">
        <f t="shared" si="48"/>
        <v xml:space="preserve">       `enterprise_id` VARCHAR(64) NULL COMMENT 'ID of the enterprise',</v>
      </c>
      <c r="P1006" s="45" t="str">
        <f t="shared" si="49"/>
        <v>ALTER TABLE screening_question_templates_aud MODIFY COLUMN enterprise_id VARCHAR(64);</v>
      </c>
    </row>
    <row r="1007" spans="1:16" ht="16">
      <c r="A1007" s="40"/>
      <c r="B1007" s="66" t="str">
        <f>IF(OR(H1007="",H1007="PK"),"Catch All",LOOKUP(E1007,'#2a_#2b_DROP_TABLE'!D:D,'#2a_#2b_DROP_TABLE'!A:A))</f>
        <v>avoid</v>
      </c>
      <c r="C1007" s="40" t="s">
        <v>1541</v>
      </c>
      <c r="D1007" s="40" t="s">
        <v>19</v>
      </c>
      <c r="E1007" s="43" t="s">
        <v>1369</v>
      </c>
      <c r="F1007" s="43" t="s">
        <v>1370</v>
      </c>
      <c r="G1007" s="43"/>
      <c r="H1007" s="42" t="str">
        <f>IF(D1007="",IF(F1007="","","PK"),LOOKUP(D1007,DataTypes!A:A,DataTypes!B:B))</f>
        <v>VARCHAR(128)</v>
      </c>
      <c r="I1007" s="43" t="s">
        <v>35</v>
      </c>
      <c r="J1007" s="43"/>
      <c r="K1007" s="43" t="s">
        <v>1371</v>
      </c>
      <c r="L1007" s="43"/>
      <c r="M1007" s="44" t="str">
        <f>IF(C1007="NOSQL","",LOOKUP(E1007,'#2a_#2b_DROP_TABLE'!D:D,'#2a_#2b_DROP_TABLE'!G:G)&amp;IF(H1007="PK","PK",IF(F1007="","CREATE","")))</f>
        <v>Audited</v>
      </c>
      <c r="N1007" s="45" t="str">
        <f t="shared" si="47"/>
        <v xml:space="preserve">       `template_name` VARCHAR(128) NULL COMMENT 'Name of the template',</v>
      </c>
      <c r="O1007" s="45" t="str">
        <f t="shared" si="48"/>
        <v xml:space="preserve">       `template_name` VARCHAR(128) NULL COMMENT 'Name of the template',</v>
      </c>
      <c r="P1007" s="45" t="str">
        <f t="shared" si="49"/>
        <v>ALTER TABLE screening_question_templates_aud MODIFY COLUMN template_name VARCHAR(128);</v>
      </c>
    </row>
    <row r="1008" spans="1:16" ht="16">
      <c r="A1008" s="40"/>
      <c r="B1008" s="66" t="str">
        <f>IF(OR(H1008="",H1008="PK"),"Catch All",LOOKUP(E1008,'#2a_#2b_DROP_TABLE'!D:D,'#2a_#2b_DROP_TABLE'!A:A))</f>
        <v>avoid</v>
      </c>
      <c r="C1008" s="40" t="s">
        <v>1541</v>
      </c>
      <c r="D1008" s="40" t="s">
        <v>31</v>
      </c>
      <c r="E1008" s="43" t="s">
        <v>1369</v>
      </c>
      <c r="F1008" s="43" t="s">
        <v>93</v>
      </c>
      <c r="G1008" s="43"/>
      <c r="H1008" s="42" t="str">
        <f>IF(D1008="",IF(F1008="","","PK"),LOOKUP(D1008,DataTypes!A:A,DataTypes!B:B))</f>
        <v>VARCHAR(1)</v>
      </c>
      <c r="I1008" s="43" t="s">
        <v>13</v>
      </c>
      <c r="J1008" s="43"/>
      <c r="K1008" s="43" t="s">
        <v>1372</v>
      </c>
      <c r="L1008" s="43" t="s">
        <v>1373</v>
      </c>
      <c r="M1008" s="44" t="str">
        <f>IF(C1008="NOSQL","",LOOKUP(E1008,'#2a_#2b_DROP_TABLE'!D:D,'#2a_#2b_DROP_TABLE'!G:G)&amp;IF(H1008="PK","PK",IF(F1008="","CREATE","")))</f>
        <v>Audited</v>
      </c>
      <c r="N1008" s="45" t="str">
        <f t="shared" si="47"/>
        <v xml:space="preserve">       `status` VARCHAR(1) NOT NULL COMMENT 'Status of the screening template [A-Active, I-Inactive, P-Pending Draft]',</v>
      </c>
      <c r="O1008" s="45" t="str">
        <f t="shared" si="48"/>
        <v xml:space="preserve">       `status` VARCHAR(1) NOT NULL COMMENT 'Status of the screening template [A-Active, I-Inactive, P-Pending Draft]',</v>
      </c>
      <c r="P1008" s="45" t="str">
        <f t="shared" si="49"/>
        <v>ALTER TABLE screening_question_templates_aud MODIFY COLUMN status VARCHAR(1);</v>
      </c>
    </row>
    <row r="1009" spans="1:16" ht="16">
      <c r="A1009" s="40"/>
      <c r="B1009" s="66" t="str">
        <f>IF(OR(H1009="",H1009="PK"),"Catch All",LOOKUP(E1009,'#2a_#2b_DROP_TABLE'!D:D,'#2a_#2b_DROP_TABLE'!A:A))</f>
        <v>avoid</v>
      </c>
      <c r="C1009" s="40" t="s">
        <v>1541</v>
      </c>
      <c r="D1009" s="40" t="s">
        <v>295</v>
      </c>
      <c r="E1009" s="43" t="s">
        <v>1369</v>
      </c>
      <c r="F1009" s="43" t="s">
        <v>80</v>
      </c>
      <c r="G1009" s="43"/>
      <c r="H1009" s="42" t="str">
        <f>IF(D1009="",IF(F1009="","","PK"),LOOKUP(D1009,DataTypes!A:A,DataTypes!B:B))</f>
        <v>VARCHAR(64)</v>
      </c>
      <c r="I1009" s="43" t="s">
        <v>17</v>
      </c>
      <c r="J1009" s="43"/>
      <c r="K1009" s="43" t="s">
        <v>81</v>
      </c>
      <c r="L1009" s="43"/>
      <c r="M1009" s="44" t="str">
        <f>IF(C1009="NOSQL","",LOOKUP(E1009,'#2a_#2b_DROP_TABLE'!D:D,'#2a_#2b_DROP_TABLE'!G:G)&amp;IF(H1009="PK","PK",IF(F1009="","CREATE","")))</f>
        <v>Audited</v>
      </c>
      <c r="N1009" s="45" t="str">
        <f t="shared" si="47"/>
        <v xml:space="preserve">       `created_by` VARCHAR(64) DEFAULT NULL COMMENT 'Data created by',</v>
      </c>
      <c r="O1009" s="45" t="str">
        <f t="shared" si="48"/>
        <v xml:space="preserve">       `created_by` VARCHAR(64) DEFAULT NULL COMMENT 'Data created by',</v>
      </c>
      <c r="P1009" s="45" t="str">
        <f t="shared" si="49"/>
        <v>ALTER TABLE screening_question_templates_aud MODIFY COLUMN created_by VARCHAR(64);</v>
      </c>
    </row>
    <row r="1010" spans="1:16" ht="16">
      <c r="A1010" s="40"/>
      <c r="B1010" s="66" t="str">
        <f>IF(OR(H1010="",H1010="PK"),"Catch All",LOOKUP(E1010,'#2a_#2b_DROP_TABLE'!D:D,'#2a_#2b_DROP_TABLE'!A:A))</f>
        <v>avoid</v>
      </c>
      <c r="C1010" s="40" t="s">
        <v>1541</v>
      </c>
      <c r="D1010" s="40" t="s">
        <v>40</v>
      </c>
      <c r="E1010" s="43" t="s">
        <v>1369</v>
      </c>
      <c r="F1010" s="43" t="s">
        <v>82</v>
      </c>
      <c r="G1010" s="43"/>
      <c r="H1010" s="42" t="str">
        <f>IF(D1010="",IF(F1010="","","PK"),LOOKUP(D1010,DataTypes!A:A,DataTypes!B:B))</f>
        <v>TIMESTAMP</v>
      </c>
      <c r="I1010" s="43" t="s">
        <v>41</v>
      </c>
      <c r="J1010" s="43"/>
      <c r="K1010" s="43" t="s">
        <v>83</v>
      </c>
      <c r="L1010" s="43"/>
      <c r="M1010" s="44" t="str">
        <f>IF(C1010="NOSQL","",LOOKUP(E1010,'#2a_#2b_DROP_TABLE'!D:D,'#2a_#2b_DROP_TABLE'!G:G)&amp;IF(H1010="PK","PK",IF(F1010="","CREATE","")))</f>
        <v>Audited</v>
      </c>
      <c r="N1010" s="45" t="str">
        <f t="shared" si="47"/>
        <v xml:space="preserve">       `created_timestamp` TIMESTAMP NULL DEFAULT NULL COMMENT 'When the data was created',</v>
      </c>
      <c r="O1010" s="45" t="str">
        <f t="shared" si="48"/>
        <v xml:space="preserve">       `created_timestamp` TIMESTAMP NULL DEFAULT NULL COMMENT 'When the data was created',</v>
      </c>
      <c r="P1010" s="45" t="str">
        <f t="shared" si="49"/>
        <v>ALTER TABLE screening_question_templates_aud MODIFY COLUMN created_timestamp TIMESTAMP;</v>
      </c>
    </row>
    <row r="1011" spans="1:16" ht="16">
      <c r="A1011" s="40"/>
      <c r="B1011" s="66" t="str">
        <f>IF(OR(H1011="",H1011="PK"),"Catch All",LOOKUP(E1011,'#2a_#2b_DROP_TABLE'!D:D,'#2a_#2b_DROP_TABLE'!A:A))</f>
        <v>avoid</v>
      </c>
      <c r="C1011" s="40" t="s">
        <v>1541</v>
      </c>
      <c r="D1011" s="40" t="s">
        <v>295</v>
      </c>
      <c r="E1011" s="43" t="s">
        <v>1369</v>
      </c>
      <c r="F1011" s="43" t="s">
        <v>84</v>
      </c>
      <c r="G1011" s="43"/>
      <c r="H1011" s="42" t="str">
        <f>IF(D1011="",IF(F1011="","","PK"),LOOKUP(D1011,DataTypes!A:A,DataTypes!B:B))</f>
        <v>VARCHAR(64)</v>
      </c>
      <c r="I1011" s="43" t="s">
        <v>17</v>
      </c>
      <c r="J1011" s="43"/>
      <c r="K1011" s="43" t="s">
        <v>85</v>
      </c>
      <c r="L1011" s="43"/>
      <c r="M1011" s="44" t="str">
        <f>IF(C1011="NOSQL","",LOOKUP(E1011,'#2a_#2b_DROP_TABLE'!D:D,'#2a_#2b_DROP_TABLE'!G:G)&amp;IF(H1011="PK","PK",IF(F1011="","CREATE","")))</f>
        <v>Audited</v>
      </c>
      <c r="N1011" s="45" t="str">
        <f t="shared" si="47"/>
        <v xml:space="preserve">       `last_updated_by` VARCHAR(64) DEFAULT NULL COMMENT 'Data last updated by',</v>
      </c>
      <c r="O1011" s="45" t="str">
        <f t="shared" si="48"/>
        <v xml:space="preserve">       `last_updated_by` VARCHAR(64) DEFAULT NULL COMMENT 'Data last updated by',</v>
      </c>
      <c r="P1011" s="45" t="str">
        <f t="shared" si="49"/>
        <v>ALTER TABLE screening_question_templates_aud MODIFY COLUMN last_updated_by VARCHAR(64);</v>
      </c>
    </row>
    <row r="1012" spans="1:16" ht="16">
      <c r="A1012" s="40"/>
      <c r="B1012" s="66" t="str">
        <f>IF(OR(H1012="",H1012="PK"),"Catch All",LOOKUP(E1012,'#2a_#2b_DROP_TABLE'!D:D,'#2a_#2b_DROP_TABLE'!A:A))</f>
        <v>avoid</v>
      </c>
      <c r="C1012" s="40" t="s">
        <v>1541</v>
      </c>
      <c r="D1012" s="40" t="s">
        <v>40</v>
      </c>
      <c r="E1012" s="43" t="s">
        <v>1369</v>
      </c>
      <c r="F1012" s="43" t="s">
        <v>86</v>
      </c>
      <c r="G1012" s="43"/>
      <c r="H1012" s="42" t="str">
        <f>IF(D1012="",IF(F1012="","","PK"),LOOKUP(D1012,DataTypes!A:A,DataTypes!B:B))</f>
        <v>TIMESTAMP</v>
      </c>
      <c r="I1012" s="43" t="s">
        <v>41</v>
      </c>
      <c r="J1012" s="43"/>
      <c r="K1012" s="43" t="s">
        <v>87</v>
      </c>
      <c r="L1012" s="43"/>
      <c r="M1012" s="44" t="str">
        <f>IF(C1012="NOSQL","",LOOKUP(E1012,'#2a_#2b_DROP_TABLE'!D:D,'#2a_#2b_DROP_TABLE'!G:G)&amp;IF(H1012="PK","PK",IF(F1012="","CREATE","")))</f>
        <v>Audited</v>
      </c>
      <c r="N1012" s="45" t="str">
        <f t="shared" si="47"/>
        <v xml:space="preserve">       `last_updated_timestamp` TIMESTAMP NULL DEFAULT NULL COMMENT 'When the data was last updated',</v>
      </c>
      <c r="O1012" s="45" t="str">
        <f t="shared" si="48"/>
        <v xml:space="preserve">       `last_updated_timestamp` TIMESTAMP NULL DEFAULT NULL COMMENT 'When the data was last updated',</v>
      </c>
      <c r="P1012" s="45" t="str">
        <f t="shared" si="49"/>
        <v>ALTER TABLE screening_question_templates_aud MODIFY COLUMN last_updated_timestamp TIMESTAMP;</v>
      </c>
    </row>
    <row r="1013" spans="1:16" ht="16">
      <c r="A1013" s="40"/>
      <c r="B1013" s="66" t="str">
        <f>IF(OR(H1013="",H1013="PK"),"Catch All",LOOKUP(E1013,'#2a_#2b_DROP_TABLE'!D:D,'#2a_#2b_DROP_TABLE'!A:A))</f>
        <v>Catch All</v>
      </c>
      <c r="C1013" s="40" t="s">
        <v>1541</v>
      </c>
      <c r="D1013" s="40"/>
      <c r="E1013" s="46" t="s">
        <v>1369</v>
      </c>
      <c r="F1013" s="46" t="s">
        <v>125</v>
      </c>
      <c r="G1013" s="46"/>
      <c r="H1013" s="42" t="str">
        <f>IF(D1013="",IF(F1013="","","PK"),LOOKUP(D1013,DataTypes!A:A,DataTypes!B:B))</f>
        <v>PK</v>
      </c>
      <c r="I1013" s="43"/>
      <c r="J1013" s="43"/>
      <c r="K1013" s="43"/>
      <c r="L1013" s="43"/>
      <c r="M1013" s="44" t="str">
        <f>IF(C1013="NOSQL","",LOOKUP(E1013,'#2a_#2b_DROP_TABLE'!D:D,'#2a_#2b_DROP_TABLE'!G:G)&amp;IF(H1013="PK","PK",IF(F1013="","CREATE","")))</f>
        <v>AuditedPK</v>
      </c>
      <c r="N1013" s="45" t="str">
        <f t="shared" si="47"/>
        <v xml:space="preserve">       PRIMARY KEY (template_id)) CHARSET UTF8;</v>
      </c>
      <c r="O1013" s="45" t="str">
        <f t="shared" si="48"/>
        <v xml:space="preserve">       `rev` INT(11) NOT NULL, revtype TINYINT(4) DEFAULT NULL, PRIMARY KEY (template_id, rev)) CHARSET UTF8;</v>
      </c>
      <c r="P1013" s="45" t="str">
        <f t="shared" si="49"/>
        <v/>
      </c>
    </row>
    <row r="1014" spans="1:16" ht="16">
      <c r="A1014" s="40"/>
      <c r="B1014" s="66" t="str">
        <f>IF(OR(H1014="",H1014="PK"),"Catch All",LOOKUP(E1014,'#2a_#2b_DROP_TABLE'!D:D,'#2a_#2b_DROP_TABLE'!A:A))</f>
        <v>Catch All</v>
      </c>
      <c r="C1014" s="40" t="s">
        <v>1541</v>
      </c>
      <c r="D1014" s="40"/>
      <c r="E1014" s="41" t="s">
        <v>1374</v>
      </c>
      <c r="F1014" s="41"/>
      <c r="G1014" s="41"/>
      <c r="H1014" s="42" t="str">
        <f>IF(D1014="",IF(F1014="","","PK"),LOOKUP(D1014,DataTypes!A:A,DataTypes!B:B))</f>
        <v/>
      </c>
      <c r="I1014" s="43"/>
      <c r="J1014" s="43"/>
      <c r="K1014" s="43"/>
      <c r="L1014" s="43"/>
      <c r="M1014" s="44" t="str">
        <f>IF(C1014="NOSQL","",LOOKUP(E1014,'#2a_#2b_DROP_TABLE'!D:D,'#2a_#2b_DROP_TABLE'!G:G)&amp;IF(H1014="PK","PK",IF(F1014="","CREATE","")))</f>
        <v>AuditedCREATE</v>
      </c>
      <c r="N1014" s="45" t="str">
        <f t="shared" si="47"/>
        <v>CREATE TABLE `screening_question_template_details` (</v>
      </c>
      <c r="O1014" s="45" t="str">
        <f t="shared" si="48"/>
        <v>CREATE TABLE `screening_question_template_details_aud` (</v>
      </c>
      <c r="P1014" s="45" t="str">
        <f t="shared" si="49"/>
        <v/>
      </c>
    </row>
    <row r="1015" spans="1:16" ht="16">
      <c r="A1015" s="40"/>
      <c r="B1015" s="66" t="str">
        <f>IF(OR(H1015="",H1015="PK"),"Catch All",LOOKUP(E1015,'#2a_#2b_DROP_TABLE'!D:D,'#2a_#2b_DROP_TABLE'!A:A))</f>
        <v>avoid</v>
      </c>
      <c r="C1015" s="40" t="s">
        <v>1541</v>
      </c>
      <c r="D1015" s="40" t="s">
        <v>12</v>
      </c>
      <c r="E1015" s="41" t="s">
        <v>1374</v>
      </c>
      <c r="F1015" s="41" t="s">
        <v>1375</v>
      </c>
      <c r="G1015" s="41"/>
      <c r="H1015" s="42" t="str">
        <f>IF(D1015="",IF(F1015="","","PK"),LOOKUP(D1015,DataTypes!A:A,DataTypes!B:B))</f>
        <v>BIGINT UNSIGNED</v>
      </c>
      <c r="I1015" s="43" t="s">
        <v>13</v>
      </c>
      <c r="J1015" s="43" t="s">
        <v>14</v>
      </c>
      <c r="K1015" s="43" t="s">
        <v>126</v>
      </c>
      <c r="L1015" s="43"/>
      <c r="M1015" s="44" t="str">
        <f>IF(C1015="NOSQL","",LOOKUP(E1015,'#2a_#2b_DROP_TABLE'!D:D,'#2a_#2b_DROP_TABLE'!G:G)&amp;IF(H1015="PK","PK",IF(F1015="","CREATE","")))</f>
        <v>Audited</v>
      </c>
      <c r="N1015" s="45" t="str">
        <f t="shared" si="47"/>
        <v xml:space="preserve">       `screening_question_id` BIGINT UNSIGNED NOT NULL AUTO_INCREMENT COMMENT 'ID of the template',</v>
      </c>
      <c r="O1015" s="45" t="str">
        <f t="shared" si="48"/>
        <v xml:space="preserve">       `screening_question_id` BIGINT UNSIGNED NOT NULL COMMENT 'ID of the template',</v>
      </c>
      <c r="P1015" s="45" t="str">
        <f t="shared" si="49"/>
        <v>ALTER TABLE screening_question_template_details_aud MODIFY COLUMN screening_question_id BIGINT UNSIGNED;</v>
      </c>
    </row>
    <row r="1016" spans="1:16" ht="16">
      <c r="A1016" s="40"/>
      <c r="B1016" s="66" t="str">
        <f>IF(OR(H1016="",H1016="PK"),"Catch All",LOOKUP(E1016,'#2a_#2b_DROP_TABLE'!D:D,'#2a_#2b_DROP_TABLE'!A:A))</f>
        <v>avoid</v>
      </c>
      <c r="C1016" s="40" t="s">
        <v>1541</v>
      </c>
      <c r="D1016" s="40" t="s">
        <v>295</v>
      </c>
      <c r="E1016" s="43" t="s">
        <v>1374</v>
      </c>
      <c r="F1016" s="43" t="s">
        <v>125</v>
      </c>
      <c r="G1016" s="43"/>
      <c r="H1016" s="42" t="str">
        <f>IF(D1016="",IF(F1016="","","PK"),LOOKUP(D1016,DataTypes!A:A,DataTypes!B:B))</f>
        <v>VARCHAR(64)</v>
      </c>
      <c r="I1016" s="43" t="s">
        <v>35</v>
      </c>
      <c r="J1016" s="43"/>
      <c r="K1016" s="43" t="s">
        <v>619</v>
      </c>
      <c r="L1016" s="43"/>
      <c r="M1016" s="44" t="str">
        <f>IF(C1016="NOSQL","",LOOKUP(E1016,'#2a_#2b_DROP_TABLE'!D:D,'#2a_#2b_DROP_TABLE'!G:G)&amp;IF(H1016="PK","PK",IF(F1016="","CREATE","")))</f>
        <v>Audited</v>
      </c>
      <c r="N1016" s="45" t="str">
        <f t="shared" si="47"/>
        <v xml:space="preserve">       `template_id` VARCHAR(64) NULL COMMENT 'ID of the enterprise',</v>
      </c>
      <c r="O1016" s="45" t="str">
        <f t="shared" si="48"/>
        <v xml:space="preserve">       `template_id` VARCHAR(64) NULL COMMENT 'ID of the enterprise',</v>
      </c>
      <c r="P1016" s="45" t="str">
        <f t="shared" si="49"/>
        <v>ALTER TABLE screening_question_template_details_aud MODIFY COLUMN template_id VARCHAR(64);</v>
      </c>
    </row>
    <row r="1017" spans="1:16" ht="16">
      <c r="A1017" s="40"/>
      <c r="B1017" s="66" t="str">
        <f>IF(OR(H1017="",H1017="PK"),"Catch All",LOOKUP(E1017,'#2a_#2b_DROP_TABLE'!D:D,'#2a_#2b_DROP_TABLE'!A:A))</f>
        <v>avoid</v>
      </c>
      <c r="C1017" s="40" t="s">
        <v>1541</v>
      </c>
      <c r="D1017" s="40" t="s">
        <v>111</v>
      </c>
      <c r="E1017" s="43" t="s">
        <v>1374</v>
      </c>
      <c r="F1017" s="43" t="s">
        <v>1376</v>
      </c>
      <c r="G1017" s="43"/>
      <c r="H1017" s="42" t="str">
        <f>IF(D1017="",IF(F1017="","","PK"),LOOKUP(D1017,DataTypes!A:A,DataTypes!B:B))</f>
        <v>VARCHAR(1024)</v>
      </c>
      <c r="I1017" s="43" t="s">
        <v>35</v>
      </c>
      <c r="J1017" s="43"/>
      <c r="K1017" s="43" t="s">
        <v>1377</v>
      </c>
      <c r="L1017" s="43"/>
      <c r="M1017" s="44" t="str">
        <f>IF(C1017="NOSQL","",LOOKUP(E1017,'#2a_#2b_DROP_TABLE'!D:D,'#2a_#2b_DROP_TABLE'!G:G)&amp;IF(H1017="PK","PK",IF(F1017="","CREATE","")))</f>
        <v>Audited</v>
      </c>
      <c r="N1017" s="45" t="str">
        <f t="shared" si="47"/>
        <v xml:space="preserve">       `screening_question` VARCHAR(1024) NULL COMMENT 'Screening question for the template',</v>
      </c>
      <c r="O1017" s="45" t="str">
        <f t="shared" si="48"/>
        <v xml:space="preserve">       `screening_question` VARCHAR(1024) NULL COMMENT 'Screening question for the template',</v>
      </c>
      <c r="P1017" s="45" t="str">
        <f t="shared" si="49"/>
        <v>ALTER TABLE screening_question_template_details_aud MODIFY COLUMN screening_question VARCHAR(1024);</v>
      </c>
    </row>
    <row r="1018" spans="1:16" ht="16">
      <c r="A1018" s="40"/>
      <c r="B1018" s="66" t="str">
        <f>IF(OR(H1018="",H1018="PK"),"Catch All",LOOKUP(E1018,'#2a_#2b_DROP_TABLE'!D:D,'#2a_#2b_DROP_TABLE'!A:A))</f>
        <v>avoid</v>
      </c>
      <c r="C1018" s="40" t="s">
        <v>1541</v>
      </c>
      <c r="D1018" s="40" t="s">
        <v>136</v>
      </c>
      <c r="E1018" s="43" t="s">
        <v>1374</v>
      </c>
      <c r="F1018" s="43" t="s">
        <v>1378</v>
      </c>
      <c r="G1018" s="43"/>
      <c r="H1018" s="42" t="str">
        <f>IF(D1018="",IF(F1018="","","PK"),LOOKUP(D1018,DataTypes!A:A,DataTypes!B:B))</f>
        <v>SMALLINT UNSIGNED</v>
      </c>
      <c r="I1018" s="43" t="s">
        <v>35</v>
      </c>
      <c r="J1018" s="43"/>
      <c r="K1018" s="43" t="s">
        <v>1379</v>
      </c>
      <c r="L1018" s="43"/>
      <c r="M1018" s="44" t="str">
        <f>IF(C1018="NOSQL","",LOOKUP(E1018,'#2a_#2b_DROP_TABLE'!D:D,'#2a_#2b_DROP_TABLE'!G:G)&amp;IF(H1018="PK","PK",IF(F1018="","CREATE","")))</f>
        <v>Audited</v>
      </c>
      <c r="N1018" s="45" t="str">
        <f t="shared" si="47"/>
        <v xml:space="preserve">       `sequence_number` SMALLINT UNSIGNED NULL COMMENT 'Sequence of the question',</v>
      </c>
      <c r="O1018" s="45" t="str">
        <f t="shared" si="48"/>
        <v xml:space="preserve">       `sequence_number` SMALLINT UNSIGNED NULL COMMENT 'Sequence of the question',</v>
      </c>
      <c r="P1018" s="45" t="str">
        <f t="shared" si="49"/>
        <v>ALTER TABLE screening_question_template_details_aud MODIFY COLUMN sequence_number SMALLINT UNSIGNED;</v>
      </c>
    </row>
    <row r="1019" spans="1:16" ht="16">
      <c r="A1019" s="40"/>
      <c r="B1019" s="66" t="str">
        <f>IF(OR(H1019="",H1019="PK"),"Catch All",LOOKUP(E1019,'#2a_#2b_DROP_TABLE'!D:D,'#2a_#2b_DROP_TABLE'!A:A))</f>
        <v>avoid</v>
      </c>
      <c r="C1019" s="40" t="s">
        <v>1541</v>
      </c>
      <c r="D1019" s="40" t="s">
        <v>49</v>
      </c>
      <c r="E1019" s="43" t="s">
        <v>1374</v>
      </c>
      <c r="F1019" s="43" t="s">
        <v>1220</v>
      </c>
      <c r="G1019" s="43"/>
      <c r="H1019" s="42" t="str">
        <f>IF(D1019="",IF(F1019="","","PK"),LOOKUP(D1019,DataTypes!A:A,DataTypes!B:B))</f>
        <v>TEXT</v>
      </c>
      <c r="I1019" s="43" t="s">
        <v>13</v>
      </c>
      <c r="J1019" s="43"/>
      <c r="K1019" s="43" t="s">
        <v>1380</v>
      </c>
      <c r="L1019" s="43"/>
      <c r="M1019" s="44" t="str">
        <f>IF(C1019="NOSQL","",LOOKUP(E1019,'#2a_#2b_DROP_TABLE'!D:D,'#2a_#2b_DROP_TABLE'!G:G)&amp;IF(H1019="PK","PK",IF(F1019="","CREATE","")))</f>
        <v>Audited</v>
      </c>
      <c r="N1019" s="45" t="str">
        <f t="shared" si="47"/>
        <v xml:space="preserve">       `options` TEXT NOT NULL COMMENT 'JSON of options for the question',</v>
      </c>
      <c r="O1019" s="45" t="str">
        <f t="shared" si="48"/>
        <v xml:space="preserve">       `options` TEXT NOT NULL COMMENT 'JSON of options for the question',</v>
      </c>
      <c r="P1019" s="45" t="str">
        <f t="shared" si="49"/>
        <v>ALTER TABLE screening_question_template_details_aud MODIFY COLUMN options TEXT;</v>
      </c>
    </row>
    <row r="1020" spans="1:16" ht="16">
      <c r="A1020" s="40"/>
      <c r="B1020" s="66" t="str">
        <f>IF(OR(H1020="",H1020="PK"),"Catch All",LOOKUP(E1020,'#2a_#2b_DROP_TABLE'!D:D,'#2a_#2b_DROP_TABLE'!A:A))</f>
        <v>avoid</v>
      </c>
      <c r="C1020" s="40" t="s">
        <v>1541</v>
      </c>
      <c r="D1020" s="40" t="s">
        <v>31</v>
      </c>
      <c r="E1020" s="43" t="s">
        <v>1374</v>
      </c>
      <c r="F1020" s="43" t="s">
        <v>1381</v>
      </c>
      <c r="G1020" s="43"/>
      <c r="H1020" s="42" t="str">
        <f>IF(D1020="",IF(F1020="","","PK"),LOOKUP(D1020,DataTypes!A:A,DataTypes!B:B))</f>
        <v>VARCHAR(1)</v>
      </c>
      <c r="I1020" s="43" t="s">
        <v>13</v>
      </c>
      <c r="J1020" s="43"/>
      <c r="K1020" s="43" t="s">
        <v>1382</v>
      </c>
      <c r="L1020" s="43" t="s">
        <v>1383</v>
      </c>
      <c r="M1020" s="44" t="str">
        <f>IF(C1020="NOSQL","",LOOKUP(E1020,'#2a_#2b_DROP_TABLE'!D:D,'#2a_#2b_DROP_TABLE'!G:G)&amp;IF(H1020="PK","PK",IF(F1020="","CREATE","")))</f>
        <v>Audited</v>
      </c>
      <c r="N1020" s="45" t="str">
        <f t="shared" si="47"/>
        <v xml:space="preserve">       `answer_type` VARCHAR(1) NOT NULL COMMENT 'Type of answer [R-Radio, C-Checkbox, I-Inputbox, D-Dropdown, T-Date]',</v>
      </c>
      <c r="O1020" s="45" t="str">
        <f t="shared" si="48"/>
        <v xml:space="preserve">       `answer_type` VARCHAR(1) NOT NULL COMMENT 'Type of answer [R-Radio, C-Checkbox, I-Inputbox, D-Dropdown, T-Date]',</v>
      </c>
      <c r="P1020" s="45" t="str">
        <f t="shared" si="49"/>
        <v>ALTER TABLE screening_question_template_details_aud MODIFY COLUMN answer_type VARCHAR(1);</v>
      </c>
    </row>
    <row r="1021" spans="1:16" ht="16">
      <c r="A1021" s="40"/>
      <c r="B1021" s="66" t="str">
        <f>IF(OR(H1021="",H1021="PK"),"Catch All",LOOKUP(E1021,'#2a_#2b_DROP_TABLE'!D:D,'#2a_#2b_DROP_TABLE'!A:A))</f>
        <v>avoid</v>
      </c>
      <c r="C1021" s="40" t="s">
        <v>1541</v>
      </c>
      <c r="D1021" s="40" t="s">
        <v>31</v>
      </c>
      <c r="E1021" s="43" t="s">
        <v>1374</v>
      </c>
      <c r="F1021" s="43" t="s">
        <v>1384</v>
      </c>
      <c r="G1021" s="43"/>
      <c r="H1021" s="42" t="str">
        <f>IF(D1021="",IF(F1021="","","PK"),LOOKUP(D1021,DataTypes!A:A,DataTypes!B:B))</f>
        <v>VARCHAR(1)</v>
      </c>
      <c r="I1021" s="43" t="s">
        <v>13</v>
      </c>
      <c r="J1021" s="43"/>
      <c r="K1021" s="43" t="s">
        <v>1385</v>
      </c>
      <c r="L1021" s="43" t="s">
        <v>1386</v>
      </c>
      <c r="M1021" s="44" t="str">
        <f>IF(C1021="NOSQL","",LOOKUP(E1021,'#2a_#2b_DROP_TABLE'!D:D,'#2a_#2b_DROP_TABLE'!G:G)&amp;IF(H1021="PK","PK",IF(F1021="","CREATE","")))</f>
        <v>Audited</v>
      </c>
      <c r="N1021" s="45" t="str">
        <f t="shared" si="47"/>
        <v xml:space="preserve">       `mandatory_or_not` VARCHAR(1) NOT NULL COMMENT 'Whether the question is mandatory or not [Y-Mandatory, N-Not Mandatory]',</v>
      </c>
      <c r="O1021" s="45" t="str">
        <f t="shared" si="48"/>
        <v xml:space="preserve">       `mandatory_or_not` VARCHAR(1) NOT NULL COMMENT 'Whether the question is mandatory or not [Y-Mandatory, N-Not Mandatory]',</v>
      </c>
      <c r="P1021" s="45" t="str">
        <f t="shared" si="49"/>
        <v>ALTER TABLE screening_question_template_details_aud MODIFY COLUMN mandatory_or_not VARCHAR(1);</v>
      </c>
    </row>
    <row r="1022" spans="1:16" ht="16">
      <c r="A1022" s="40"/>
      <c r="B1022" s="66" t="str">
        <f>IF(OR(H1022="",H1022="PK"),"Catch All",LOOKUP(E1022,'#2a_#2b_DROP_TABLE'!D:D,'#2a_#2b_DROP_TABLE'!A:A))</f>
        <v>avoid</v>
      </c>
      <c r="C1022" s="40" t="s">
        <v>1541</v>
      </c>
      <c r="D1022" s="40" t="s">
        <v>31</v>
      </c>
      <c r="E1022" s="43" t="s">
        <v>1374</v>
      </c>
      <c r="F1022" s="43" t="s">
        <v>93</v>
      </c>
      <c r="G1022" s="43"/>
      <c r="H1022" s="42" t="str">
        <f>IF(D1022="",IF(F1022="","","PK"),LOOKUP(D1022,DataTypes!A:A,DataTypes!B:B))</f>
        <v>VARCHAR(1)</v>
      </c>
      <c r="I1022" s="43" t="s">
        <v>13</v>
      </c>
      <c r="J1022" s="43"/>
      <c r="K1022" s="43" t="s">
        <v>1387</v>
      </c>
      <c r="L1022" s="43" t="s">
        <v>1388</v>
      </c>
      <c r="M1022" s="44" t="str">
        <f>IF(C1022="NOSQL","",LOOKUP(E1022,'#2a_#2b_DROP_TABLE'!D:D,'#2a_#2b_DROP_TABLE'!G:G)&amp;IF(H1022="PK","PK",IF(F1022="","CREATE","")))</f>
        <v>Audited</v>
      </c>
      <c r="N1022" s="45" t="str">
        <f t="shared" si="47"/>
        <v xml:space="preserve">       `status` VARCHAR(1) NOT NULL COMMENT 'Status of the details [A-Active, I-Inactive, P-Pending Draft, F-Followup]',</v>
      </c>
      <c r="O1022" s="45" t="str">
        <f t="shared" si="48"/>
        <v xml:space="preserve">       `status` VARCHAR(1) NOT NULL COMMENT 'Status of the details [A-Active, I-Inactive, P-Pending Draft, F-Followup]',</v>
      </c>
      <c r="P1022" s="45" t="str">
        <f t="shared" si="49"/>
        <v>ALTER TABLE screening_question_template_details_aud MODIFY COLUMN status VARCHAR(1);</v>
      </c>
    </row>
    <row r="1023" spans="1:16" ht="16">
      <c r="A1023" s="40"/>
      <c r="B1023" s="66" t="str">
        <f>IF(OR(H1023="",H1023="PK"),"Catch All",LOOKUP(E1023,'#2a_#2b_DROP_TABLE'!D:D,'#2a_#2b_DROP_TABLE'!A:A))</f>
        <v>avoid</v>
      </c>
      <c r="C1023" s="40" t="s">
        <v>1541</v>
      </c>
      <c r="D1023" s="40" t="s">
        <v>295</v>
      </c>
      <c r="E1023" s="43" t="s">
        <v>1374</v>
      </c>
      <c r="F1023" s="43" t="s">
        <v>80</v>
      </c>
      <c r="G1023" s="43"/>
      <c r="H1023" s="42" t="str">
        <f>IF(D1023="",IF(F1023="","","PK"),LOOKUP(D1023,DataTypes!A:A,DataTypes!B:B))</f>
        <v>VARCHAR(64)</v>
      </c>
      <c r="I1023" s="43" t="s">
        <v>17</v>
      </c>
      <c r="J1023" s="43"/>
      <c r="K1023" s="43" t="s">
        <v>81</v>
      </c>
      <c r="L1023" s="43"/>
      <c r="M1023" s="44" t="str">
        <f>IF(C1023="NOSQL","",LOOKUP(E1023,'#2a_#2b_DROP_TABLE'!D:D,'#2a_#2b_DROP_TABLE'!G:G)&amp;IF(H1023="PK","PK",IF(F1023="","CREATE","")))</f>
        <v>Audited</v>
      </c>
      <c r="N1023" s="45" t="str">
        <f t="shared" si="47"/>
        <v xml:space="preserve">       `created_by` VARCHAR(64) DEFAULT NULL COMMENT 'Data created by',</v>
      </c>
      <c r="O1023" s="45" t="str">
        <f t="shared" si="48"/>
        <v xml:space="preserve">       `created_by` VARCHAR(64) DEFAULT NULL COMMENT 'Data created by',</v>
      </c>
      <c r="P1023" s="45" t="str">
        <f t="shared" si="49"/>
        <v>ALTER TABLE screening_question_template_details_aud MODIFY COLUMN created_by VARCHAR(64);</v>
      </c>
    </row>
    <row r="1024" spans="1:16" ht="16">
      <c r="A1024" s="40"/>
      <c r="B1024" s="66" t="str">
        <f>IF(OR(H1024="",H1024="PK"),"Catch All",LOOKUP(E1024,'#2a_#2b_DROP_TABLE'!D:D,'#2a_#2b_DROP_TABLE'!A:A))</f>
        <v>avoid</v>
      </c>
      <c r="C1024" s="40" t="s">
        <v>1541</v>
      </c>
      <c r="D1024" s="40" t="s">
        <v>40</v>
      </c>
      <c r="E1024" s="43" t="s">
        <v>1374</v>
      </c>
      <c r="F1024" s="43" t="s">
        <v>82</v>
      </c>
      <c r="G1024" s="43"/>
      <c r="H1024" s="42" t="str">
        <f>IF(D1024="",IF(F1024="","","PK"),LOOKUP(D1024,DataTypes!A:A,DataTypes!B:B))</f>
        <v>TIMESTAMP</v>
      </c>
      <c r="I1024" s="43" t="s">
        <v>41</v>
      </c>
      <c r="J1024" s="43"/>
      <c r="K1024" s="43" t="s">
        <v>83</v>
      </c>
      <c r="L1024" s="43"/>
      <c r="M1024" s="44" t="str">
        <f>IF(C1024="NOSQL","",LOOKUP(E1024,'#2a_#2b_DROP_TABLE'!D:D,'#2a_#2b_DROP_TABLE'!G:G)&amp;IF(H1024="PK","PK",IF(F1024="","CREATE","")))</f>
        <v>Audited</v>
      </c>
      <c r="N1024" s="45" t="str">
        <f t="shared" si="47"/>
        <v xml:space="preserve">       `created_timestamp` TIMESTAMP NULL DEFAULT NULL COMMENT 'When the data was created',</v>
      </c>
      <c r="O1024" s="45" t="str">
        <f t="shared" si="48"/>
        <v xml:space="preserve">       `created_timestamp` TIMESTAMP NULL DEFAULT NULL COMMENT 'When the data was created',</v>
      </c>
      <c r="P1024" s="45" t="str">
        <f t="shared" si="49"/>
        <v>ALTER TABLE screening_question_template_details_aud MODIFY COLUMN created_timestamp TIMESTAMP;</v>
      </c>
    </row>
    <row r="1025" spans="1:16" ht="16">
      <c r="A1025" s="40"/>
      <c r="B1025" s="66" t="str">
        <f>IF(OR(H1025="",H1025="PK"),"Catch All",LOOKUP(E1025,'#2a_#2b_DROP_TABLE'!D:D,'#2a_#2b_DROP_TABLE'!A:A))</f>
        <v>avoid</v>
      </c>
      <c r="C1025" s="40" t="s">
        <v>1541</v>
      </c>
      <c r="D1025" s="40" t="s">
        <v>295</v>
      </c>
      <c r="E1025" s="43" t="s">
        <v>1374</v>
      </c>
      <c r="F1025" s="43" t="s">
        <v>84</v>
      </c>
      <c r="G1025" s="43"/>
      <c r="H1025" s="42" t="str">
        <f>IF(D1025="",IF(F1025="","","PK"),LOOKUP(D1025,DataTypes!A:A,DataTypes!B:B))</f>
        <v>VARCHAR(64)</v>
      </c>
      <c r="I1025" s="43" t="s">
        <v>17</v>
      </c>
      <c r="J1025" s="43"/>
      <c r="K1025" s="43" t="s">
        <v>85</v>
      </c>
      <c r="L1025" s="43"/>
      <c r="M1025" s="44" t="str">
        <f>IF(C1025="NOSQL","",LOOKUP(E1025,'#2a_#2b_DROP_TABLE'!D:D,'#2a_#2b_DROP_TABLE'!G:G)&amp;IF(H1025="PK","PK",IF(F1025="","CREATE","")))</f>
        <v>Audited</v>
      </c>
      <c r="N1025" s="45" t="str">
        <f t="shared" si="47"/>
        <v xml:space="preserve">       `last_updated_by` VARCHAR(64) DEFAULT NULL COMMENT 'Data last updated by',</v>
      </c>
      <c r="O1025" s="45" t="str">
        <f t="shared" si="48"/>
        <v xml:space="preserve">       `last_updated_by` VARCHAR(64) DEFAULT NULL COMMENT 'Data last updated by',</v>
      </c>
      <c r="P1025" s="45" t="str">
        <f t="shared" si="49"/>
        <v>ALTER TABLE screening_question_template_details_aud MODIFY COLUMN last_updated_by VARCHAR(64);</v>
      </c>
    </row>
    <row r="1026" spans="1:16" ht="16">
      <c r="A1026" s="40"/>
      <c r="B1026" s="66" t="str">
        <f>IF(OR(H1026="",H1026="PK"),"Catch All",LOOKUP(E1026,'#2a_#2b_DROP_TABLE'!D:D,'#2a_#2b_DROP_TABLE'!A:A))</f>
        <v>avoid</v>
      </c>
      <c r="C1026" s="40" t="s">
        <v>1541</v>
      </c>
      <c r="D1026" s="40" t="s">
        <v>40</v>
      </c>
      <c r="E1026" s="43" t="s">
        <v>1374</v>
      </c>
      <c r="F1026" s="43" t="s">
        <v>86</v>
      </c>
      <c r="G1026" s="43"/>
      <c r="H1026" s="42" t="str">
        <f>IF(D1026="",IF(F1026="","","PK"),LOOKUP(D1026,DataTypes!A:A,DataTypes!B:B))</f>
        <v>TIMESTAMP</v>
      </c>
      <c r="I1026" s="43" t="s">
        <v>41</v>
      </c>
      <c r="J1026" s="43"/>
      <c r="K1026" s="43" t="s">
        <v>87</v>
      </c>
      <c r="L1026" s="43"/>
      <c r="M1026" s="44" t="str">
        <f>IF(C1026="NOSQL","",LOOKUP(E1026,'#2a_#2b_DROP_TABLE'!D:D,'#2a_#2b_DROP_TABLE'!G:G)&amp;IF(H1026="PK","PK",IF(F1026="","CREATE","")))</f>
        <v>Audited</v>
      </c>
      <c r="N1026" s="45" t="str">
        <f t="shared" si="47"/>
        <v xml:space="preserve">       `last_updated_timestamp` TIMESTAMP NULL DEFAULT NULL COMMENT 'When the data was last updated',</v>
      </c>
      <c r="O1026" s="45" t="str">
        <f t="shared" si="48"/>
        <v xml:space="preserve">       `last_updated_timestamp` TIMESTAMP NULL DEFAULT NULL COMMENT 'When the data was last updated',</v>
      </c>
      <c r="P1026" s="45" t="str">
        <f t="shared" si="49"/>
        <v>ALTER TABLE screening_question_template_details_aud MODIFY COLUMN last_updated_timestamp TIMESTAMP;</v>
      </c>
    </row>
    <row r="1027" spans="1:16" ht="16">
      <c r="A1027" s="40"/>
      <c r="B1027" s="66" t="str">
        <f>IF(OR(H1027="",H1027="PK"),"Catch All",LOOKUP(E1027,'#2a_#2b_DROP_TABLE'!D:D,'#2a_#2b_DROP_TABLE'!A:A))</f>
        <v>Catch All</v>
      </c>
      <c r="C1027" s="40" t="s">
        <v>1541</v>
      </c>
      <c r="D1027" s="40"/>
      <c r="E1027" s="46" t="s">
        <v>1374</v>
      </c>
      <c r="F1027" s="46" t="s">
        <v>1375</v>
      </c>
      <c r="G1027" s="46"/>
      <c r="H1027" s="42" t="str">
        <f>IF(D1027="",IF(F1027="","","PK"),LOOKUP(D1027,DataTypes!A:A,DataTypes!B:B))</f>
        <v>PK</v>
      </c>
      <c r="I1027" s="43"/>
      <c r="J1027" s="43"/>
      <c r="K1027" s="43"/>
      <c r="L1027" s="43"/>
      <c r="M1027" s="44" t="str">
        <f>IF(C1027="NOSQL","",LOOKUP(E1027,'#2a_#2b_DROP_TABLE'!D:D,'#2a_#2b_DROP_TABLE'!G:G)&amp;IF(H1027="PK","PK",IF(F1027="","CREATE","")))</f>
        <v>AuditedPK</v>
      </c>
      <c r="N1027" s="45" t="str">
        <f t="shared" ref="N1027:N1048" si="50">IF(C1027="NOSQL","",IF(H1027="PK","       PRIMARY KEY ("&amp;F1027&amp;"))"&amp;IF(G1027="Yes"," ROW_FORMAT=DYNAMIC","")&amp;" CHARSET UTF8;",IF(F1027="","CREATE TABLE "&amp;"`"&amp;E1027&amp;"` (","       `"&amp;F1027&amp;"` "&amp;H1027&amp;" "&amp;I1027&amp;IF(J1027="",""," "&amp;J1027)&amp;" COMMENT '"&amp;K1027&amp;IF(L1027="",""," ["&amp;L1027&amp;"]")&amp;"'"&amp;IF(E1028=E1027,",",");"))))</f>
        <v xml:space="preserve">       PRIMARY KEY (screening_question_id)) CHARSET UTF8;</v>
      </c>
      <c r="O1027" s="45" t="str">
        <f t="shared" ref="O1027:O1048" si="51">IF(OR(C1027="NOSQL",M1027="",M1027="NA",M1027="NACREATE",M1027="NAPK"),"",IF(MID(M1027,1,3)="Not","",IF(H1027="PK",IF(M1027="AuditedPK","       `rev` INT(11) NOT NULL, revtype TINYINT(4) DEFAULT NULL, ","       ")&amp;"PRIMARY KEY ("&amp;F1027&amp;IF(M1027="AuditedPK",", rev","")&amp;"))"&amp;IF(G1027="Yes"," ROW_FORMAT=DYNAMIC","")&amp;" CHARSET UTF8;",IF(F1027="","CREATE TABLE "&amp;"`"&amp;E1027&amp;IF(M1027="AuditedCREATE","_aud","")&amp;"` (","       `"&amp;F1027&amp;"` "&amp;H1027&amp;" "&amp;I1027&amp;" COMMENT '"&amp;K1027&amp;IF(L1027="",""," ["&amp;L1027&amp;"]")&amp;"'"&amp;IF(E1028=E1027,",",");")))))</f>
        <v xml:space="preserve">       `rev` INT(11) NOT NULL, revtype TINYINT(4) DEFAULT NULL, PRIMARY KEY (screening_question_id, rev)) CHARSET UTF8;</v>
      </c>
      <c r="P1027" s="45" t="str">
        <f t="shared" ref="P1027:P1048" si="52">IF(C1027="NOSQL","",IF(M1027="Audited","ALTER TABLE "&amp;E1027&amp;"_aud MODIFY COLUMN "&amp;F1027&amp;" "&amp;H1027&amp;";",""))</f>
        <v/>
      </c>
    </row>
    <row r="1028" spans="1:16" ht="16">
      <c r="A1028" s="40"/>
      <c r="B1028" s="66" t="str">
        <f>IF(OR(H1028="",H1028="PK"),"Catch All",LOOKUP(E1028,'#2a_#2b_DROP_TABLE'!D:D,'#2a_#2b_DROP_TABLE'!A:A))</f>
        <v>avoid</v>
      </c>
      <c r="C1028" s="40" t="s">
        <v>311</v>
      </c>
      <c r="D1028" s="40" t="s">
        <v>270</v>
      </c>
      <c r="E1028" s="47" t="s">
        <v>1389</v>
      </c>
      <c r="F1028" s="47" t="s">
        <v>211</v>
      </c>
      <c r="G1028" s="47"/>
      <c r="H1028" s="42" t="str">
        <f>IF(D1028="",IF(F1028="","","PK"),LOOKUP(D1028,DataTypes!A:A,DataTypes!B:B))</f>
        <v xml:space="preserve"> </v>
      </c>
      <c r="I1028" s="43"/>
      <c r="J1028" s="43"/>
      <c r="K1028" s="43" t="s">
        <v>1390</v>
      </c>
      <c r="L1028" s="43"/>
      <c r="M1028" s="44" t="str">
        <f>IF(C1028="NOSQL","",LOOKUP(E1028,'#2a_#2b_DROP_TABLE'!D:D,'#2a_#2b_DROP_TABLE'!G:G)&amp;IF(H1028="PK","PK",IF(F1028="","CREATE","")))</f>
        <v/>
      </c>
      <c r="N1028" s="45" t="str">
        <f t="shared" si="50"/>
        <v/>
      </c>
      <c r="O1028" s="45" t="str">
        <f t="shared" si="51"/>
        <v/>
      </c>
      <c r="P1028" s="45" t="str">
        <f t="shared" si="52"/>
        <v/>
      </c>
    </row>
    <row r="1029" spans="1:16" ht="16">
      <c r="A1029" s="40"/>
      <c r="B1029" s="66" t="str">
        <f>IF(OR(H1029="",H1029="PK"),"Catch All",LOOKUP(E1029,'#2a_#2b_DROP_TABLE'!D:D,'#2a_#2b_DROP_TABLE'!A:A))</f>
        <v>avoid</v>
      </c>
      <c r="C1029" s="40" t="s">
        <v>311</v>
      </c>
      <c r="D1029" s="40" t="s">
        <v>270</v>
      </c>
      <c r="E1029" s="48" t="s">
        <v>1389</v>
      </c>
      <c r="F1029" s="48" t="s">
        <v>938</v>
      </c>
      <c r="G1029" s="48"/>
      <c r="H1029" s="42" t="str">
        <f>IF(D1029="",IF(F1029="","","PK"),LOOKUP(D1029,DataTypes!A:A,DataTypes!B:B))</f>
        <v xml:space="preserve"> </v>
      </c>
      <c r="I1029" s="43"/>
      <c r="J1029" s="43"/>
      <c r="K1029" s="43" t="s">
        <v>939</v>
      </c>
      <c r="L1029" s="43"/>
      <c r="M1029" s="44" t="str">
        <f>IF(C1029="NOSQL","",LOOKUP(E1029,'#2a_#2b_DROP_TABLE'!D:D,'#2a_#2b_DROP_TABLE'!G:G)&amp;IF(H1029="PK","PK",IF(F1029="","CREATE","")))</f>
        <v/>
      </c>
      <c r="N1029" s="45" t="str">
        <f t="shared" si="50"/>
        <v/>
      </c>
      <c r="O1029" s="45" t="str">
        <f t="shared" si="51"/>
        <v/>
      </c>
      <c r="P1029" s="45" t="str">
        <f t="shared" si="52"/>
        <v/>
      </c>
    </row>
    <row r="1030" spans="1:16" ht="16">
      <c r="A1030" s="40"/>
      <c r="B1030" s="66" t="str">
        <f>IF(OR(H1030="",H1030="PK"),"Catch All",LOOKUP(E1030,'#2a_#2b_DROP_TABLE'!D:D,'#2a_#2b_DROP_TABLE'!A:A))</f>
        <v>avoid</v>
      </c>
      <c r="C1030" s="40" t="s">
        <v>311</v>
      </c>
      <c r="D1030" s="40" t="s">
        <v>270</v>
      </c>
      <c r="E1030" s="48" t="s">
        <v>1389</v>
      </c>
      <c r="F1030" s="48" t="s">
        <v>394</v>
      </c>
      <c r="G1030" s="48"/>
      <c r="H1030" s="42" t="str">
        <f>IF(D1030="",IF(F1030="","","PK"),LOOKUP(D1030,DataTypes!A:A,DataTypes!B:B))</f>
        <v xml:space="preserve"> </v>
      </c>
      <c r="I1030" s="43"/>
      <c r="J1030" s="43"/>
      <c r="K1030" s="43" t="s">
        <v>1044</v>
      </c>
      <c r="L1030" s="43" t="s">
        <v>1334</v>
      </c>
      <c r="M1030" s="44" t="str">
        <f>IF(C1030="NOSQL","",LOOKUP(E1030,'#2a_#2b_DROP_TABLE'!D:D,'#2a_#2b_DROP_TABLE'!G:G)&amp;IF(H1030="PK","PK",IF(F1030="","CREATE","")))</f>
        <v/>
      </c>
      <c r="N1030" s="45" t="str">
        <f t="shared" si="50"/>
        <v/>
      </c>
      <c r="O1030" s="45" t="str">
        <f t="shared" si="51"/>
        <v/>
      </c>
      <c r="P1030" s="45" t="str">
        <f t="shared" si="52"/>
        <v/>
      </c>
    </row>
    <row r="1031" spans="1:16" ht="16">
      <c r="A1031" s="40"/>
      <c r="B1031" s="66" t="str">
        <f>IF(OR(H1031="",H1031="PK"),"Catch All",LOOKUP(E1031,'#2a_#2b_DROP_TABLE'!D:D,'#2a_#2b_DROP_TABLE'!A:A))</f>
        <v>avoid</v>
      </c>
      <c r="C1031" s="40" t="s">
        <v>311</v>
      </c>
      <c r="D1031" s="40" t="s">
        <v>33</v>
      </c>
      <c r="E1031" s="48" t="s">
        <v>1389</v>
      </c>
      <c r="F1031" s="48" t="s">
        <v>20</v>
      </c>
      <c r="G1031" s="48"/>
      <c r="H1031" s="42" t="str">
        <f>IF(D1031="",IF(F1031="","","PK"),LOOKUP(D1031,DataTypes!A:A,DataTypes!B:B))</f>
        <v>VARCHAR(256)</v>
      </c>
      <c r="I1031" s="43"/>
      <c r="J1031" s="43"/>
      <c r="K1031" s="43" t="s">
        <v>1391</v>
      </c>
      <c r="L1031" s="43" t="s">
        <v>1334</v>
      </c>
      <c r="M1031" s="44" t="str">
        <f>IF(C1031="NOSQL","",LOOKUP(E1031,'#2a_#2b_DROP_TABLE'!D:D,'#2a_#2b_DROP_TABLE'!G:G)&amp;IF(H1031="PK","PK",IF(F1031="","CREATE","")))</f>
        <v/>
      </c>
      <c r="N1031" s="45" t="str">
        <f t="shared" si="50"/>
        <v/>
      </c>
      <c r="O1031" s="45" t="str">
        <f t="shared" si="51"/>
        <v/>
      </c>
      <c r="P1031" s="45" t="str">
        <f t="shared" si="52"/>
        <v/>
      </c>
    </row>
    <row r="1032" spans="1:16" ht="16">
      <c r="A1032" s="40"/>
      <c r="B1032" s="66" t="str">
        <f>IF(OR(H1032="",H1032="PK"),"Catch All",LOOKUP(E1032,'#2a_#2b_DROP_TABLE'!D:D,'#2a_#2b_DROP_TABLE'!A:A))</f>
        <v>avoid</v>
      </c>
      <c r="C1032" s="40" t="s">
        <v>311</v>
      </c>
      <c r="D1032" s="40" t="s">
        <v>270</v>
      </c>
      <c r="E1032" s="48" t="s">
        <v>1389</v>
      </c>
      <c r="F1032" s="48" t="s">
        <v>1392</v>
      </c>
      <c r="G1032" s="48"/>
      <c r="H1032" s="42" t="str">
        <f>IF(D1032="",IF(F1032="","","PK"),LOOKUP(D1032,DataTypes!A:A,DataTypes!B:B))</f>
        <v xml:space="preserve"> </v>
      </c>
      <c r="I1032" s="43"/>
      <c r="J1032" s="43"/>
      <c r="K1032" s="43" t="s">
        <v>1393</v>
      </c>
      <c r="L1032" s="43" t="s">
        <v>1394</v>
      </c>
      <c r="M1032" s="44" t="str">
        <f>IF(C1032="NOSQL","",LOOKUP(E1032,'#2a_#2b_DROP_TABLE'!D:D,'#2a_#2b_DROP_TABLE'!G:G)&amp;IF(H1032="PK","PK",IF(F1032="","CREATE","")))</f>
        <v/>
      </c>
      <c r="N1032" s="45" t="str">
        <f t="shared" si="50"/>
        <v/>
      </c>
      <c r="O1032" s="45" t="str">
        <f t="shared" si="51"/>
        <v/>
      </c>
      <c r="P1032" s="45" t="str">
        <f t="shared" si="52"/>
        <v/>
      </c>
    </row>
    <row r="1033" spans="1:16" ht="16">
      <c r="A1033" s="40"/>
      <c r="B1033" s="66" t="str">
        <f>IF(OR(H1033="",H1033="PK"),"Catch All",LOOKUP(E1033,'#2a_#2b_DROP_TABLE'!D:D,'#2a_#2b_DROP_TABLE'!A:A))</f>
        <v>avoid</v>
      </c>
      <c r="C1033" s="40" t="s">
        <v>311</v>
      </c>
      <c r="D1033" s="40" t="s">
        <v>270</v>
      </c>
      <c r="E1033" s="48" t="s">
        <v>1389</v>
      </c>
      <c r="F1033" s="48" t="s">
        <v>1395</v>
      </c>
      <c r="G1033" s="48"/>
      <c r="H1033" s="42" t="str">
        <f>IF(D1033="",IF(F1033="","","PK"),LOOKUP(D1033,DataTypes!A:A,DataTypes!B:B))</f>
        <v xml:space="preserve"> </v>
      </c>
      <c r="I1033" s="43"/>
      <c r="J1033" s="43"/>
      <c r="K1033" s="43" t="s">
        <v>1396</v>
      </c>
      <c r="L1033" s="43" t="s">
        <v>1394</v>
      </c>
      <c r="M1033" s="44" t="str">
        <f>IF(C1033="NOSQL","",LOOKUP(E1033,'#2a_#2b_DROP_TABLE'!D:D,'#2a_#2b_DROP_TABLE'!G:G)&amp;IF(H1033="PK","PK",IF(F1033="","CREATE","")))</f>
        <v/>
      </c>
      <c r="N1033" s="45" t="str">
        <f t="shared" si="50"/>
        <v/>
      </c>
      <c r="O1033" s="45" t="str">
        <f t="shared" si="51"/>
        <v/>
      </c>
      <c r="P1033" s="45" t="str">
        <f t="shared" si="52"/>
        <v/>
      </c>
    </row>
    <row r="1034" spans="1:16" ht="16">
      <c r="A1034" s="40"/>
      <c r="B1034" s="66" t="str">
        <f>IF(OR(H1034="",H1034="PK"),"Catch All",LOOKUP(E1034,'#2a_#2b_DROP_TABLE'!D:D,'#2a_#2b_DROP_TABLE'!A:A))</f>
        <v>Catch All</v>
      </c>
      <c r="C1034" s="40" t="s">
        <v>1541</v>
      </c>
      <c r="D1034" s="40"/>
      <c r="E1034" s="41" t="s">
        <v>1397</v>
      </c>
      <c r="F1034" s="41"/>
      <c r="G1034" s="41"/>
      <c r="H1034" s="42" t="str">
        <f>IF(D1034="",IF(F1034="","","PK"),LOOKUP(D1034,DataTypes!A:A,DataTypes!B:B))</f>
        <v/>
      </c>
      <c r="I1034" s="43"/>
      <c r="J1034" s="43"/>
      <c r="K1034" s="43"/>
      <c r="L1034" s="43"/>
      <c r="M1034" s="44" t="str">
        <f>IF(C1034="NOSQL","",LOOKUP(E1034,'#2a_#2b_DROP_TABLE'!D:D,'#2a_#2b_DROP_TABLE'!G:G)&amp;IF(H1034="PK","PK",IF(F1034="","CREATE","")))</f>
        <v>AuditedCREATE</v>
      </c>
      <c r="N1034" s="45" t="str">
        <f t="shared" si="50"/>
        <v>CREATE TABLE `enterprise_candidate_data` (</v>
      </c>
      <c r="O1034" s="45" t="str">
        <f t="shared" si="51"/>
        <v>CREATE TABLE `enterprise_candidate_data_aud` (</v>
      </c>
      <c r="P1034" s="45" t="str">
        <f t="shared" si="52"/>
        <v/>
      </c>
    </row>
    <row r="1035" spans="1:16" ht="16">
      <c r="A1035" s="40"/>
      <c r="B1035" s="66" t="str">
        <f>IF(OR(H1035="",H1035="PK"),"Catch All",LOOKUP(E1035,'#2a_#2b_DROP_TABLE'!D:D,'#2a_#2b_DROP_TABLE'!A:A))</f>
        <v>avoid</v>
      </c>
      <c r="C1035" s="40" t="s">
        <v>1541</v>
      </c>
      <c r="D1035" s="40" t="s">
        <v>12</v>
      </c>
      <c r="E1035" s="41" t="s">
        <v>1397</v>
      </c>
      <c r="F1035" s="41" t="s">
        <v>1398</v>
      </c>
      <c r="G1035" s="41"/>
      <c r="H1035" s="42" t="str">
        <f>IF(D1035="",IF(F1035="","","PK"),LOOKUP(D1035,DataTypes!A:A,DataTypes!B:B))</f>
        <v>BIGINT UNSIGNED</v>
      </c>
      <c r="I1035" s="43" t="s">
        <v>340</v>
      </c>
      <c r="J1035" s="43" t="s">
        <v>14</v>
      </c>
      <c r="K1035" s="43" t="s">
        <v>1399</v>
      </c>
      <c r="L1035" s="43"/>
      <c r="M1035" s="44" t="str">
        <f>IF(C1035="NOSQL","",LOOKUP(E1035,'#2a_#2b_DROP_TABLE'!D:D,'#2a_#2b_DROP_TABLE'!G:G)&amp;IF(H1035="PK","PK",IF(F1035="","CREATE","")))</f>
        <v>Audited</v>
      </c>
      <c r="N1035" s="45" t="str">
        <f t="shared" si="50"/>
        <v xml:space="preserve">       `enterprise_candidate_data_id` BIGINT UNSIGNED DEFAULT UUID() AUTO_INCREMENT COMMENT 'ID of the enterprise-candidate record',</v>
      </c>
      <c r="O1035" s="45" t="str">
        <f t="shared" si="51"/>
        <v xml:space="preserve">       `enterprise_candidate_data_id` BIGINT UNSIGNED DEFAULT UUID() COMMENT 'ID of the enterprise-candidate record',</v>
      </c>
      <c r="P1035" s="45" t="str">
        <f t="shared" si="52"/>
        <v>ALTER TABLE enterprise_candidate_data_aud MODIFY COLUMN enterprise_candidate_data_id BIGINT UNSIGNED;</v>
      </c>
    </row>
    <row r="1036" spans="1:16" ht="16">
      <c r="A1036" s="40"/>
      <c r="B1036" s="66" t="str">
        <f>IF(OR(H1036="",H1036="PK"),"Catch All",LOOKUP(E1036,'#2a_#2b_DROP_TABLE'!D:D,'#2a_#2b_DROP_TABLE'!A:A))</f>
        <v>avoid</v>
      </c>
      <c r="C1036" s="40" t="s">
        <v>1541</v>
      </c>
      <c r="D1036" s="40" t="s">
        <v>295</v>
      </c>
      <c r="E1036" s="43" t="s">
        <v>1397</v>
      </c>
      <c r="F1036" s="43" t="s">
        <v>507</v>
      </c>
      <c r="G1036" s="43"/>
      <c r="H1036" s="42" t="str">
        <f>IF(D1036="",IF(F1036="","","PK"),LOOKUP(D1036,DataTypes!A:A,DataTypes!B:B))</f>
        <v>VARCHAR(64)</v>
      </c>
      <c r="I1036" s="43" t="s">
        <v>13</v>
      </c>
      <c r="J1036" s="43"/>
      <c r="K1036" s="43" t="s">
        <v>619</v>
      </c>
      <c r="L1036" s="43"/>
      <c r="M1036" s="44" t="str">
        <f>IF(C1036="NOSQL","",LOOKUP(E1036,'#2a_#2b_DROP_TABLE'!D:D,'#2a_#2b_DROP_TABLE'!G:G)&amp;IF(H1036="PK","PK",IF(F1036="","CREATE","")))</f>
        <v>Audited</v>
      </c>
      <c r="N1036" s="45" t="str">
        <f t="shared" si="50"/>
        <v xml:space="preserve">       `enterprise_id` VARCHAR(64) NOT NULL COMMENT 'ID of the enterprise',</v>
      </c>
      <c r="O1036" s="45" t="str">
        <f t="shared" si="51"/>
        <v xml:space="preserve">       `enterprise_id` VARCHAR(64) NOT NULL COMMENT 'ID of the enterprise',</v>
      </c>
      <c r="P1036" s="45" t="str">
        <f t="shared" si="52"/>
        <v>ALTER TABLE enterprise_candidate_data_aud MODIFY COLUMN enterprise_id VARCHAR(64);</v>
      </c>
    </row>
    <row r="1037" spans="1:16" ht="16">
      <c r="A1037" s="40"/>
      <c r="B1037" s="66" t="str">
        <f>IF(OR(H1037="",H1037="PK"),"Catch All",LOOKUP(E1037,'#2a_#2b_DROP_TABLE'!D:D,'#2a_#2b_DROP_TABLE'!A:A))</f>
        <v>avoid</v>
      </c>
      <c r="C1037" s="40" t="s">
        <v>1541</v>
      </c>
      <c r="D1037" s="40" t="s">
        <v>295</v>
      </c>
      <c r="E1037" s="43" t="s">
        <v>1397</v>
      </c>
      <c r="F1037" s="43" t="s">
        <v>394</v>
      </c>
      <c r="G1037" s="43"/>
      <c r="H1037" s="42" t="str">
        <f>IF(D1037="",IF(F1037="","","PK"),LOOKUP(D1037,DataTypes!A:A,DataTypes!B:B))</f>
        <v>VARCHAR(64)</v>
      </c>
      <c r="I1037" s="43" t="s">
        <v>13</v>
      </c>
      <c r="J1037" s="43"/>
      <c r="K1037" s="43" t="s">
        <v>395</v>
      </c>
      <c r="L1037" s="43"/>
      <c r="M1037" s="44" t="str">
        <f>IF(C1037="NOSQL","",LOOKUP(E1037,'#2a_#2b_DROP_TABLE'!D:D,'#2a_#2b_DROP_TABLE'!G:G)&amp;IF(H1037="PK","PK",IF(F1037="","CREATE","")))</f>
        <v>Audited</v>
      </c>
      <c r="N1037" s="45" t="str">
        <f t="shared" si="50"/>
        <v xml:space="preserve">       `candidate_id` VARCHAR(64) NOT NULL COMMENT 'Login ID of the candidate',</v>
      </c>
      <c r="O1037" s="45" t="str">
        <f t="shared" si="51"/>
        <v xml:space="preserve">       `candidate_id` VARCHAR(64) NOT NULL COMMENT 'Login ID of the candidate',</v>
      </c>
      <c r="P1037" s="45" t="str">
        <f t="shared" si="52"/>
        <v>ALTER TABLE enterprise_candidate_data_aud MODIFY COLUMN candidate_id VARCHAR(64);</v>
      </c>
    </row>
    <row r="1038" spans="1:16" ht="16">
      <c r="A1038" s="40"/>
      <c r="B1038" s="66" t="str">
        <f>IF(OR(H1038="",H1038="PK"),"Catch All",LOOKUP(E1038,'#2a_#2b_DROP_TABLE'!D:D,'#2a_#2b_DROP_TABLE'!A:A))</f>
        <v>avoid</v>
      </c>
      <c r="C1038" s="40" t="s">
        <v>1541</v>
      </c>
      <c r="D1038" s="40" t="s">
        <v>15</v>
      </c>
      <c r="E1038" s="43" t="s">
        <v>1397</v>
      </c>
      <c r="F1038" s="43" t="s">
        <v>396</v>
      </c>
      <c r="G1038" s="43"/>
      <c r="H1038" s="42" t="str">
        <f>IF(D1038="",IF(F1038="","","PK"),LOOKUP(D1038,DataTypes!A:A,DataTypes!B:B))</f>
        <v>VARCHAR(32)</v>
      </c>
      <c r="I1038" s="43" t="s">
        <v>17</v>
      </c>
      <c r="J1038" s="43"/>
      <c r="K1038" s="43" t="s">
        <v>1400</v>
      </c>
      <c r="L1038" s="43"/>
      <c r="M1038" s="44" t="str">
        <f>IF(C1038="NOSQL","",LOOKUP(E1038,'#2a_#2b_DROP_TABLE'!D:D,'#2a_#2b_DROP_TABLE'!G:G)&amp;IF(H1038="PK","PK",IF(F1038="","CREATE","")))</f>
        <v>Audited</v>
      </c>
      <c r="N1038" s="45" t="str">
        <f t="shared" si="50"/>
        <v xml:space="preserve">       `alternate_mobile_number` VARCHAR(32) DEFAULT NULL COMMENT 'Alternate mobile number for the candidate under this enterprise',</v>
      </c>
      <c r="O1038" s="45" t="str">
        <f t="shared" si="51"/>
        <v xml:space="preserve">       `alternate_mobile_number` VARCHAR(32) DEFAULT NULL COMMENT 'Alternate mobile number for the candidate under this enterprise',</v>
      </c>
      <c r="P1038" s="45" t="str">
        <f t="shared" si="52"/>
        <v>ALTER TABLE enterprise_candidate_data_aud MODIFY COLUMN alternate_mobile_number VARCHAR(32);</v>
      </c>
    </row>
    <row r="1039" spans="1:16" ht="16">
      <c r="A1039" s="40"/>
      <c r="B1039" s="66" t="str">
        <f>IF(OR(H1039="",H1039="PK"),"Catch All",LOOKUP(E1039,'#2a_#2b_DROP_TABLE'!D:D,'#2a_#2b_DROP_TABLE'!A:A))</f>
        <v>avoid</v>
      </c>
      <c r="C1039" s="40" t="s">
        <v>1541</v>
      </c>
      <c r="D1039" s="40" t="s">
        <v>33</v>
      </c>
      <c r="E1039" s="43" t="s">
        <v>1397</v>
      </c>
      <c r="F1039" s="43" t="s">
        <v>397</v>
      </c>
      <c r="G1039" s="43"/>
      <c r="H1039" s="42" t="str">
        <f>IF(D1039="",IF(F1039="","","PK"),LOOKUP(D1039,DataTypes!A:A,DataTypes!B:B))</f>
        <v>VARCHAR(256)</v>
      </c>
      <c r="I1039" s="43" t="s">
        <v>17</v>
      </c>
      <c r="J1039" s="43"/>
      <c r="K1039" s="43" t="s">
        <v>1401</v>
      </c>
      <c r="L1039" s="43"/>
      <c r="M1039" s="44" t="str">
        <f>IF(C1039="NOSQL","",LOOKUP(E1039,'#2a_#2b_DROP_TABLE'!D:D,'#2a_#2b_DROP_TABLE'!G:G)&amp;IF(H1039="PK","PK",IF(F1039="","CREATE","")))</f>
        <v>Audited</v>
      </c>
      <c r="N1039" s="45" t="str">
        <f t="shared" si="50"/>
        <v xml:space="preserve">       `alternate_email_address` VARCHAR(256) DEFAULT NULL COMMENT 'Alternate mail ID for the candidate under this enterprise',</v>
      </c>
      <c r="O1039" s="45" t="str">
        <f t="shared" si="51"/>
        <v xml:space="preserve">       `alternate_email_address` VARCHAR(256) DEFAULT NULL COMMENT 'Alternate mail ID for the candidate under this enterprise',</v>
      </c>
      <c r="P1039" s="45" t="str">
        <f t="shared" si="52"/>
        <v>ALTER TABLE enterprise_candidate_data_aud MODIFY COLUMN alternate_email_address VARCHAR(256);</v>
      </c>
    </row>
    <row r="1040" spans="1:16" ht="16">
      <c r="A1040" s="40"/>
      <c r="B1040" s="66" t="str">
        <f>IF(OR(H1040="",H1040="PK"),"Catch All",LOOKUP(E1040,'#2a_#2b_DROP_TABLE'!D:D,'#2a_#2b_DROP_TABLE'!A:A))</f>
        <v>avoid</v>
      </c>
      <c r="C1040" s="40" t="s">
        <v>1541</v>
      </c>
      <c r="D1040" s="40" t="s">
        <v>31</v>
      </c>
      <c r="E1040" s="43" t="s">
        <v>1397</v>
      </c>
      <c r="F1040" s="43" t="s">
        <v>399</v>
      </c>
      <c r="G1040" s="43"/>
      <c r="H1040" s="42" t="str">
        <f>IF(D1040="",IF(F1040="","","PK"),LOOKUP(D1040,DataTypes!A:A,DataTypes!B:B))</f>
        <v>VARCHAR(1)</v>
      </c>
      <c r="I1040" s="43" t="s">
        <v>13</v>
      </c>
      <c r="J1040" s="43"/>
      <c r="K1040" s="43" t="s">
        <v>1402</v>
      </c>
      <c r="L1040" s="43" t="s">
        <v>1403</v>
      </c>
      <c r="M1040" s="44" t="str">
        <f>IF(C1040="NOSQL","",LOOKUP(E1040,'#2a_#2b_DROP_TABLE'!D:D,'#2a_#2b_DROP_TABLE'!G:G)&amp;IF(H1040="PK","PK",IF(F1040="","CREATE","")))</f>
        <v>Audited</v>
      </c>
      <c r="N1040" s="45" t="str">
        <f t="shared" si="50"/>
        <v xml:space="preserve">       `email_address_for_access` VARCHAR(1) NOT NULL COMMENT 'Which email address is used for communication [PC-Primary Candidate, AC-Alternate Candidate, AE-Alternate Enterprise Candidate]',</v>
      </c>
      <c r="O1040" s="45" t="str">
        <f t="shared" si="51"/>
        <v xml:space="preserve">       `email_address_for_access` VARCHAR(1) NOT NULL COMMENT 'Which email address is used for communication [PC-Primary Candidate, AC-Alternate Candidate, AE-Alternate Enterprise Candidate]',</v>
      </c>
      <c r="P1040" s="45" t="str">
        <f t="shared" si="52"/>
        <v>ALTER TABLE enterprise_candidate_data_aud MODIFY COLUMN email_address_for_access VARCHAR(1);</v>
      </c>
    </row>
    <row r="1041" spans="1:16" ht="16">
      <c r="A1041" s="40"/>
      <c r="B1041" s="66" t="str">
        <f>IF(OR(H1041="",H1041="PK"),"Catch All",LOOKUP(E1041,'#2a_#2b_DROP_TABLE'!D:D,'#2a_#2b_DROP_TABLE'!A:A))</f>
        <v>avoid</v>
      </c>
      <c r="C1041" s="40" t="s">
        <v>1541</v>
      </c>
      <c r="D1041" s="40" t="s">
        <v>31</v>
      </c>
      <c r="E1041" s="43" t="s">
        <v>1397</v>
      </c>
      <c r="F1041" s="43" t="s">
        <v>401</v>
      </c>
      <c r="G1041" s="43"/>
      <c r="H1041" s="42" t="str">
        <f>IF(D1041="",IF(F1041="","","PK"),LOOKUP(D1041,DataTypes!A:A,DataTypes!B:B))</f>
        <v>VARCHAR(1)</v>
      </c>
      <c r="I1041" s="43" t="s">
        <v>13</v>
      </c>
      <c r="J1041" s="43"/>
      <c r="K1041" s="43" t="s">
        <v>1404</v>
      </c>
      <c r="L1041" s="43" t="s">
        <v>1403</v>
      </c>
      <c r="M1041" s="44" t="str">
        <f>IF(C1041="NOSQL","",LOOKUP(E1041,'#2a_#2b_DROP_TABLE'!D:D,'#2a_#2b_DROP_TABLE'!G:G)&amp;IF(H1041="PK","PK",IF(F1041="","CREATE","")))</f>
        <v>Audited</v>
      </c>
      <c r="N1041" s="45" t="str">
        <f t="shared" si="50"/>
        <v xml:space="preserve">       `mobile_number_for_access` VARCHAR(1) NOT NULL COMMENT 'Which mobile number is used for communication [PC-Primary Candidate, AC-Alternate Candidate, AE-Alternate Enterprise Candidate]',</v>
      </c>
      <c r="O1041" s="45" t="str">
        <f t="shared" si="51"/>
        <v xml:space="preserve">       `mobile_number_for_access` VARCHAR(1) NOT NULL COMMENT 'Which mobile number is used for communication [PC-Primary Candidate, AC-Alternate Candidate, AE-Alternate Enterprise Candidate]',</v>
      </c>
      <c r="P1041" s="45" t="str">
        <f t="shared" si="52"/>
        <v>ALTER TABLE enterprise_candidate_data_aud MODIFY COLUMN mobile_number_for_access VARCHAR(1);</v>
      </c>
    </row>
    <row r="1042" spans="1:16" ht="16">
      <c r="A1042" s="40"/>
      <c r="B1042" s="66" t="str">
        <f>IF(OR(H1042="",H1042="PK"),"Catch All",LOOKUP(E1042,'#2a_#2b_DROP_TABLE'!D:D,'#2a_#2b_DROP_TABLE'!A:A))</f>
        <v>avoid</v>
      </c>
      <c r="C1042" s="40" t="s">
        <v>1541</v>
      </c>
      <c r="D1042" s="40" t="s">
        <v>40</v>
      </c>
      <c r="E1042" s="43" t="s">
        <v>1397</v>
      </c>
      <c r="F1042" s="43" t="s">
        <v>1405</v>
      </c>
      <c r="G1042" s="43"/>
      <c r="H1042" s="42" t="str">
        <f>IF(D1042="",IF(F1042="","","PK"),LOOKUP(D1042,DataTypes!A:A,DataTypes!B:B))</f>
        <v>TIMESTAMP</v>
      </c>
      <c r="I1042" s="43" t="s">
        <v>41</v>
      </c>
      <c r="J1042" s="43"/>
      <c r="K1042" s="43" t="s">
        <v>1406</v>
      </c>
      <c r="L1042" s="43"/>
      <c r="M1042" s="44" t="str">
        <f>IF(C1042="NOSQL","",LOOKUP(E1042,'#2a_#2b_DROP_TABLE'!D:D,'#2a_#2b_DROP_TABLE'!G:G)&amp;IF(H1042="PK","PK",IF(F1042="","CREATE","")))</f>
        <v>Audited</v>
      </c>
      <c r="N1042" s="45" t="str">
        <f t="shared" si="50"/>
        <v xml:space="preserve">       `when_candidate_confirmed` TIMESTAMP NULL DEFAULT NULL COMMENT 'When did the candidate confirm alternate update to candidates record',</v>
      </c>
      <c r="O1042" s="45" t="str">
        <f t="shared" si="51"/>
        <v xml:space="preserve">       `when_candidate_confirmed` TIMESTAMP NULL DEFAULT NULL COMMENT 'When did the candidate confirm alternate update to candidates record',</v>
      </c>
      <c r="P1042" s="45" t="str">
        <f t="shared" si="52"/>
        <v>ALTER TABLE enterprise_candidate_data_aud MODIFY COLUMN when_candidate_confirmed TIMESTAMP;</v>
      </c>
    </row>
    <row r="1043" spans="1:16" ht="16">
      <c r="A1043" s="40"/>
      <c r="B1043" s="66" t="str">
        <f>IF(OR(H1043="",H1043="PK"),"Catch All",LOOKUP(E1043,'#2a_#2b_DROP_TABLE'!D:D,'#2a_#2b_DROP_TABLE'!A:A))</f>
        <v>avoid</v>
      </c>
      <c r="C1043" s="40" t="s">
        <v>1541</v>
      </c>
      <c r="D1043" s="40" t="s">
        <v>31</v>
      </c>
      <c r="E1043" s="43" t="s">
        <v>1397</v>
      </c>
      <c r="F1043" s="43" t="s">
        <v>69</v>
      </c>
      <c r="G1043" s="43"/>
      <c r="H1043" s="42" t="str">
        <f>IF(D1043="",IF(F1043="","","PK"),LOOKUP(D1043,DataTypes!A:A,DataTypes!B:B))</f>
        <v>VARCHAR(1)</v>
      </c>
      <c r="I1043" s="43" t="s">
        <v>13</v>
      </c>
      <c r="J1043" s="43"/>
      <c r="K1043" s="43" t="s">
        <v>70</v>
      </c>
      <c r="L1043" s="43" t="s">
        <v>428</v>
      </c>
      <c r="M1043" s="44" t="str">
        <f>IF(C1043="NOSQL","",LOOKUP(E1043,'#2a_#2b_DROP_TABLE'!D:D,'#2a_#2b_DROP_TABLE'!G:G)&amp;IF(H1043="PK","PK",IF(F1043="","CREATE","")))</f>
        <v>Audited</v>
      </c>
      <c r="N1043" s="45" t="str">
        <f t="shared" si="50"/>
        <v xml:space="preserve">       `hide_phone_email` VARCHAR(1) NOT NULL COMMENT 'Whether to hide the phone/email from home page or not [&lt;Blank&gt;-Do Not Hide Any, P-Hide Phone, E-Hide eMail, B-Hide Both, X-Anonymized]',</v>
      </c>
      <c r="O1043" s="45" t="str">
        <f t="shared" si="51"/>
        <v xml:space="preserve">       `hide_phone_email` VARCHAR(1) NOT NULL COMMENT 'Whether to hide the phone/email from home page or not [&lt;Blank&gt;-Do Not Hide Any, P-Hide Phone, E-Hide eMail, B-Hide Both, X-Anonymized]',</v>
      </c>
      <c r="P1043" s="45" t="str">
        <f t="shared" si="52"/>
        <v>ALTER TABLE enterprise_candidate_data_aud MODIFY COLUMN hide_phone_email VARCHAR(1);</v>
      </c>
    </row>
    <row r="1044" spans="1:16" ht="16">
      <c r="A1044" s="40"/>
      <c r="B1044" s="66" t="str">
        <f>IF(OR(H1044="",H1044="PK"),"Catch All",LOOKUP(E1044,'#2a_#2b_DROP_TABLE'!D:D,'#2a_#2b_DROP_TABLE'!A:A))</f>
        <v>avoid</v>
      </c>
      <c r="C1044" s="40" t="s">
        <v>1541</v>
      </c>
      <c r="D1044" s="40" t="s">
        <v>295</v>
      </c>
      <c r="E1044" s="43" t="s">
        <v>1397</v>
      </c>
      <c r="F1044" s="43" t="s">
        <v>80</v>
      </c>
      <c r="G1044" s="43"/>
      <c r="H1044" s="42" t="str">
        <f>IF(D1044="",IF(F1044="","","PK"),LOOKUP(D1044,DataTypes!A:A,DataTypes!B:B))</f>
        <v>VARCHAR(64)</v>
      </c>
      <c r="I1044" s="43" t="s">
        <v>17</v>
      </c>
      <c r="J1044" s="43"/>
      <c r="K1044" s="43" t="s">
        <v>81</v>
      </c>
      <c r="L1044" s="43"/>
      <c r="M1044" s="44" t="str">
        <f>IF(C1044="NOSQL","",LOOKUP(E1044,'#2a_#2b_DROP_TABLE'!D:D,'#2a_#2b_DROP_TABLE'!G:G)&amp;IF(H1044="PK","PK",IF(F1044="","CREATE","")))</f>
        <v>Audited</v>
      </c>
      <c r="N1044" s="45" t="str">
        <f t="shared" si="50"/>
        <v xml:space="preserve">       `created_by` VARCHAR(64) DEFAULT NULL COMMENT 'Data created by',</v>
      </c>
      <c r="O1044" s="45" t="str">
        <f t="shared" si="51"/>
        <v xml:space="preserve">       `created_by` VARCHAR(64) DEFAULT NULL COMMENT 'Data created by',</v>
      </c>
      <c r="P1044" s="45" t="str">
        <f t="shared" si="52"/>
        <v>ALTER TABLE enterprise_candidate_data_aud MODIFY COLUMN created_by VARCHAR(64);</v>
      </c>
    </row>
    <row r="1045" spans="1:16" ht="16">
      <c r="A1045" s="40"/>
      <c r="B1045" s="66" t="str">
        <f>IF(OR(H1045="",H1045="PK"),"Catch All",LOOKUP(E1045,'#2a_#2b_DROP_TABLE'!D:D,'#2a_#2b_DROP_TABLE'!A:A))</f>
        <v>avoid</v>
      </c>
      <c r="C1045" s="40" t="s">
        <v>1541</v>
      </c>
      <c r="D1045" s="40" t="s">
        <v>40</v>
      </c>
      <c r="E1045" s="43" t="s">
        <v>1397</v>
      </c>
      <c r="F1045" s="43" t="s">
        <v>82</v>
      </c>
      <c r="G1045" s="43"/>
      <c r="H1045" s="42" t="str">
        <f>IF(D1045="",IF(F1045="","","PK"),LOOKUP(D1045,DataTypes!A:A,DataTypes!B:B))</f>
        <v>TIMESTAMP</v>
      </c>
      <c r="I1045" s="43" t="s">
        <v>41</v>
      </c>
      <c r="J1045" s="43"/>
      <c r="K1045" s="43" t="s">
        <v>83</v>
      </c>
      <c r="L1045" s="43"/>
      <c r="M1045" s="44" t="str">
        <f>IF(C1045="NOSQL","",LOOKUP(E1045,'#2a_#2b_DROP_TABLE'!D:D,'#2a_#2b_DROP_TABLE'!G:G)&amp;IF(H1045="PK","PK",IF(F1045="","CREATE","")))</f>
        <v>Audited</v>
      </c>
      <c r="N1045" s="45" t="str">
        <f t="shared" si="50"/>
        <v xml:space="preserve">       `created_timestamp` TIMESTAMP NULL DEFAULT NULL COMMENT 'When the data was created',</v>
      </c>
      <c r="O1045" s="45" t="str">
        <f t="shared" si="51"/>
        <v xml:space="preserve">       `created_timestamp` TIMESTAMP NULL DEFAULT NULL COMMENT 'When the data was created',</v>
      </c>
      <c r="P1045" s="45" t="str">
        <f t="shared" si="52"/>
        <v>ALTER TABLE enterprise_candidate_data_aud MODIFY COLUMN created_timestamp TIMESTAMP;</v>
      </c>
    </row>
    <row r="1046" spans="1:16" ht="16">
      <c r="A1046" s="40"/>
      <c r="B1046" s="66" t="str">
        <f>IF(OR(H1046="",H1046="PK"),"Catch All",LOOKUP(E1046,'#2a_#2b_DROP_TABLE'!D:D,'#2a_#2b_DROP_TABLE'!A:A))</f>
        <v>avoid</v>
      </c>
      <c r="C1046" s="40" t="s">
        <v>1541</v>
      </c>
      <c r="D1046" s="40" t="s">
        <v>295</v>
      </c>
      <c r="E1046" s="43" t="s">
        <v>1397</v>
      </c>
      <c r="F1046" s="43" t="s">
        <v>84</v>
      </c>
      <c r="G1046" s="43"/>
      <c r="H1046" s="42" t="str">
        <f>IF(D1046="",IF(F1046="","","PK"),LOOKUP(D1046,DataTypes!A:A,DataTypes!B:B))</f>
        <v>VARCHAR(64)</v>
      </c>
      <c r="I1046" s="43" t="s">
        <v>17</v>
      </c>
      <c r="J1046" s="43"/>
      <c r="K1046" s="43" t="s">
        <v>85</v>
      </c>
      <c r="L1046" s="43"/>
      <c r="M1046" s="44" t="str">
        <f>IF(C1046="NOSQL","",LOOKUP(E1046,'#2a_#2b_DROP_TABLE'!D:D,'#2a_#2b_DROP_TABLE'!G:G)&amp;IF(H1046="PK","PK",IF(F1046="","CREATE","")))</f>
        <v>Audited</v>
      </c>
      <c r="N1046" s="45" t="str">
        <f t="shared" si="50"/>
        <v xml:space="preserve">       `last_updated_by` VARCHAR(64) DEFAULT NULL COMMENT 'Data last updated by',</v>
      </c>
      <c r="O1046" s="45" t="str">
        <f t="shared" si="51"/>
        <v xml:space="preserve">       `last_updated_by` VARCHAR(64) DEFAULT NULL COMMENT 'Data last updated by',</v>
      </c>
      <c r="P1046" s="45" t="str">
        <f t="shared" si="52"/>
        <v>ALTER TABLE enterprise_candidate_data_aud MODIFY COLUMN last_updated_by VARCHAR(64);</v>
      </c>
    </row>
    <row r="1047" spans="1:16" ht="16">
      <c r="A1047" s="40"/>
      <c r="B1047" s="66" t="str">
        <f>IF(OR(H1047="",H1047="PK"),"Catch All",LOOKUP(E1047,'#2a_#2b_DROP_TABLE'!D:D,'#2a_#2b_DROP_TABLE'!A:A))</f>
        <v>avoid</v>
      </c>
      <c r="C1047" s="40" t="s">
        <v>1541</v>
      </c>
      <c r="D1047" s="40" t="s">
        <v>40</v>
      </c>
      <c r="E1047" s="43" t="s">
        <v>1397</v>
      </c>
      <c r="F1047" s="43" t="s">
        <v>86</v>
      </c>
      <c r="G1047" s="43"/>
      <c r="H1047" s="42" t="str">
        <f>IF(D1047="",IF(F1047="","","PK"),LOOKUP(D1047,DataTypes!A:A,DataTypes!B:B))</f>
        <v>TIMESTAMP</v>
      </c>
      <c r="I1047" s="43" t="s">
        <v>41</v>
      </c>
      <c r="J1047" s="43"/>
      <c r="K1047" s="43" t="s">
        <v>87</v>
      </c>
      <c r="L1047" s="43"/>
      <c r="M1047" s="44" t="str">
        <f>IF(C1047="NOSQL","",LOOKUP(E1047,'#2a_#2b_DROP_TABLE'!D:D,'#2a_#2b_DROP_TABLE'!G:G)&amp;IF(H1047="PK","PK",IF(F1047="","CREATE","")))</f>
        <v>Audited</v>
      </c>
      <c r="N1047" s="45" t="str">
        <f t="shared" si="50"/>
        <v xml:space="preserve">       `last_updated_timestamp` TIMESTAMP NULL DEFAULT NULL COMMENT 'When the data was last updated',</v>
      </c>
      <c r="O1047" s="45" t="str">
        <f t="shared" si="51"/>
        <v xml:space="preserve">       `last_updated_timestamp` TIMESTAMP NULL DEFAULT NULL COMMENT 'When the data was last updated',</v>
      </c>
      <c r="P1047" s="45" t="str">
        <f t="shared" si="52"/>
        <v>ALTER TABLE enterprise_candidate_data_aud MODIFY COLUMN last_updated_timestamp TIMESTAMP;</v>
      </c>
    </row>
    <row r="1048" spans="1:16" ht="16">
      <c r="A1048" s="40"/>
      <c r="B1048" s="66" t="str">
        <f>IF(OR(H1048="",H1048="PK"),"Catch All",LOOKUP(E1048,'#2a_#2b_DROP_TABLE'!D:D,'#2a_#2b_DROP_TABLE'!A:A))</f>
        <v>Catch All</v>
      </c>
      <c r="C1048" s="40" t="s">
        <v>1541</v>
      </c>
      <c r="D1048" s="40"/>
      <c r="E1048" s="46" t="s">
        <v>1397</v>
      </c>
      <c r="F1048" s="46" t="s">
        <v>1398</v>
      </c>
      <c r="G1048" s="46"/>
      <c r="H1048" s="42" t="str">
        <f>IF(D1048="",IF(F1048="","","PK"),LOOKUP(D1048,DataTypes!A:A,DataTypes!B:B))</f>
        <v>PK</v>
      </c>
      <c r="I1048" s="43"/>
      <c r="J1048" s="43"/>
      <c r="K1048" s="43"/>
      <c r="L1048" s="43"/>
      <c r="M1048" s="44" t="str">
        <f>IF(C1048="NOSQL","",LOOKUP(E1048,'#2a_#2b_DROP_TABLE'!D:D,'#2a_#2b_DROP_TABLE'!G:G)&amp;IF(H1048="PK","PK",IF(F1048="","CREATE","")))</f>
        <v>AuditedPK</v>
      </c>
      <c r="N1048" s="45" t="str">
        <f t="shared" si="50"/>
        <v xml:space="preserve">       PRIMARY KEY (enterprise_candidate_data_id)) CHARSET UTF8;</v>
      </c>
      <c r="O1048" s="45" t="str">
        <f t="shared" si="51"/>
        <v xml:space="preserve">       `rev` INT(11) NOT NULL, revtype TINYINT(4) DEFAULT NULL, PRIMARY KEY (enterprise_candidate_data_id, rev)) CHARSET UTF8;</v>
      </c>
      <c r="P1048" s="45" t="str">
        <f t="shared" si="52"/>
        <v/>
      </c>
    </row>
  </sheetData>
  <phoneticPr fontId="19" type="noConversion"/>
  <hyperlinks>
    <hyperlink ref="B619" r:id="rId1" display="dsaas.ai" xr:uid="{DD1DB0AB-B0ED-8B4C-8342-ED0D09D7978E}"/>
    <hyperlink ref="B621" r:id="rId2" display="dsaas.ai" xr:uid="{ECC3C4E7-D379-B44E-A55E-AFB7B076DD60}"/>
    <hyperlink ref="B622" r:id="rId3" display="dsaas.ai" xr:uid="{1769C7F8-E56C-3D43-806A-AE70D6E763E8}"/>
    <hyperlink ref="B623" r:id="rId4" display="dsaas.ai" xr:uid="{8C6BC402-57BC-C540-B1EF-A77BCE150879}"/>
    <hyperlink ref="B624" r:id="rId5" display="dsaas.ai" xr:uid="{884AB97B-F9CF-B443-9A3F-0B9ACA208859}"/>
    <hyperlink ref="B625" r:id="rId6" display="dsaas.ai" xr:uid="{B72E5107-BA31-444E-8DD6-AEF2D369EAB4}"/>
    <hyperlink ref="B620" r:id="rId7" display="dsaas.ai" xr:uid="{4AD4CCE1-1A8B-8848-88E8-A87A43D141DB}"/>
    <hyperlink ref="B626" r:id="rId8" display="dsaas.ai" xr:uid="{0A97E15B-0379-A748-9F94-BA4CC457C209}"/>
    <hyperlink ref="B628" r:id="rId9" display="dsaas.ai" xr:uid="{2EAFEB66-FFE9-FE46-9581-C47E40389AF0}"/>
    <hyperlink ref="B627" r:id="rId10" display="dsaas.ai" xr:uid="{7C913555-5B9A-6545-B51A-457DC72510C7}"/>
    <hyperlink ref="B629" r:id="rId11" display="dsaas.ai" xr:uid="{1EEB7A6B-35A7-0943-AB21-3BB2ACB9FFB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zoomScale="170" zoomScaleNormal="170" workbookViewId="0">
      <pane ySplit="1" topLeftCell="A2" activePane="bottomLeft" state="frozen"/>
      <selection pane="bottomLeft"/>
    </sheetView>
  </sheetViews>
  <sheetFormatPr baseColWidth="10" defaultColWidth="12.6640625" defaultRowHeight="14"/>
  <cols>
    <col min="1" max="1" width="28.1640625" customWidth="1"/>
    <col min="2" max="2" width="84.1640625" customWidth="1"/>
    <col min="3" max="3" width="47" customWidth="1"/>
    <col min="4" max="26" width="10.6640625" customWidth="1"/>
  </cols>
  <sheetData>
    <row r="1" spans="1:26" ht="16">
      <c r="A1" s="20" t="s">
        <v>343</v>
      </c>
      <c r="B1" s="20" t="s">
        <v>344</v>
      </c>
      <c r="C1" s="20" t="s">
        <v>345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>
      <c r="A2" s="22"/>
      <c r="B2" s="23"/>
      <c r="C2" s="24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>
      <c r="A3" s="22"/>
      <c r="B3" s="23"/>
      <c r="C3" s="24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7">
      <c r="A4" s="22"/>
      <c r="B4" s="25"/>
      <c r="C4" s="25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7">
      <c r="A5" s="22"/>
      <c r="B5" s="25"/>
      <c r="C5" s="25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7">
      <c r="A6" s="22"/>
      <c r="B6" s="25"/>
      <c r="C6" s="25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7">
      <c r="A7" s="21"/>
      <c r="B7" s="25"/>
      <c r="C7" s="25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7">
      <c r="A8" s="21"/>
      <c r="B8" s="25"/>
      <c r="C8" s="25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7">
      <c r="A9" s="21"/>
      <c r="B9" s="25"/>
      <c r="C9" s="25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7">
      <c r="A10" s="21"/>
      <c r="B10" s="25"/>
      <c r="C10" s="25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7">
      <c r="A11" s="21"/>
      <c r="B11" s="25"/>
      <c r="C11" s="2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7">
      <c r="A12" s="21"/>
      <c r="B12" s="25"/>
      <c r="C12" s="25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">
      <c r="A13" s="21"/>
      <c r="B13" s="26"/>
      <c r="C13" s="26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">
      <c r="A14" s="21"/>
      <c r="B14" s="26"/>
      <c r="C14" s="26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">
      <c r="A15" s="21"/>
      <c r="B15" s="26"/>
      <c r="C15" s="26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">
      <c r="A16" s="21"/>
      <c r="B16" s="26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">
      <c r="A17" s="21"/>
      <c r="B17" s="26"/>
      <c r="C17" s="26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">
      <c r="A18" s="21"/>
      <c r="B18" s="26"/>
      <c r="C18" s="26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">
      <c r="A19" s="21"/>
      <c r="B19" s="26"/>
      <c r="C19" s="26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">
      <c r="A20" s="21"/>
      <c r="B20" s="26"/>
      <c r="C20" s="26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">
      <c r="A21" s="21"/>
      <c r="B21" s="26"/>
      <c r="C21" s="26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">
      <c r="A22" s="21"/>
      <c r="B22" s="26"/>
      <c r="C22" s="26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">
      <c r="A23" s="21"/>
      <c r="B23" s="26"/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">
      <c r="A24" s="21"/>
      <c r="B24" s="26"/>
      <c r="C24" s="2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">
      <c r="A25" s="21"/>
      <c r="B25" s="26"/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6">
      <c r="A26" s="21"/>
      <c r="B26" s="26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6">
      <c r="A27" s="21"/>
      <c r="B27" s="26"/>
      <c r="C27" s="26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6">
      <c r="A28" s="21"/>
      <c r="B28" s="26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6">
      <c r="A29" s="21"/>
      <c r="B29" s="26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6">
      <c r="A30" s="21"/>
      <c r="B30" s="26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6">
      <c r="A31" s="21"/>
      <c r="B31" s="26"/>
      <c r="C31" s="2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6">
      <c r="A32" s="21"/>
      <c r="B32" s="26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6">
      <c r="A33" s="21"/>
      <c r="B33" s="26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6">
      <c r="A34" s="21"/>
      <c r="B34" s="26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6">
      <c r="A35" s="21"/>
      <c r="B35" s="26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6">
      <c r="A36" s="21"/>
      <c r="B36" s="26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6">
      <c r="A37" s="21"/>
      <c r="B37" s="26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6">
      <c r="A38" s="21"/>
      <c r="B38" s="26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6">
      <c r="A39" s="21"/>
      <c r="B39" s="26"/>
      <c r="C39" s="26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6">
      <c r="A40" s="21"/>
      <c r="B40" s="26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6">
      <c r="A41" s="21"/>
      <c r="B41" s="26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6">
      <c r="A42" s="21"/>
      <c r="B42" s="26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6">
      <c r="A43" s="21"/>
      <c r="B43" s="26"/>
      <c r="C43" s="2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6">
      <c r="A44" s="21"/>
      <c r="B44" s="26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6">
      <c r="A45" s="21"/>
      <c r="B45" s="26"/>
      <c r="C45" s="2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6">
      <c r="A46" s="21"/>
      <c r="B46" s="26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6">
      <c r="A47" s="21"/>
      <c r="B47" s="26"/>
      <c r="C47" s="2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6">
      <c r="A48" s="21"/>
      <c r="B48" s="26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6">
      <c r="A49" s="21"/>
      <c r="B49" s="26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6">
      <c r="A50" s="21"/>
      <c r="B50" s="26"/>
      <c r="C50" s="2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6">
      <c r="A51" s="21"/>
      <c r="B51" s="26"/>
      <c r="C51" s="2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6">
      <c r="A52" s="21"/>
      <c r="B52" s="26"/>
      <c r="C52" s="2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6">
      <c r="A53" s="21"/>
      <c r="B53" s="26"/>
      <c r="C53" s="2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6">
      <c r="A54" s="21"/>
      <c r="B54" s="26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6">
      <c r="A55" s="21"/>
      <c r="B55" s="26"/>
      <c r="C55" s="2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6">
      <c r="A56" s="21"/>
      <c r="B56" s="26"/>
      <c r="C56" s="2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6">
      <c r="A57" s="21"/>
      <c r="B57" s="26"/>
      <c r="C57" s="2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6">
      <c r="A58" s="21"/>
      <c r="B58" s="26"/>
      <c r="C58" s="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6">
      <c r="A59" s="21"/>
      <c r="B59" s="26"/>
      <c r="C59" s="26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6">
      <c r="A60" s="21"/>
      <c r="B60" s="26"/>
      <c r="C60" s="26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6">
      <c r="A61" s="21"/>
      <c r="B61" s="26"/>
      <c r="C61" s="26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6">
      <c r="A62" s="21"/>
      <c r="B62" s="26"/>
      <c r="C62" s="26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6">
      <c r="A63" s="21"/>
      <c r="B63" s="26"/>
      <c r="C63" s="2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6">
      <c r="A64" s="21"/>
      <c r="B64" s="26"/>
      <c r="C64" s="26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6">
      <c r="A65" s="21"/>
      <c r="B65" s="26"/>
      <c r="C65" s="26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6">
      <c r="A66" s="21"/>
      <c r="B66" s="26"/>
      <c r="C66" s="26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6">
      <c r="A67" s="21"/>
      <c r="B67" s="26"/>
      <c r="C67" s="2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6">
      <c r="A68" s="21"/>
      <c r="B68" s="26"/>
      <c r="C68" s="26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6">
      <c r="A69" s="21"/>
      <c r="B69" s="26"/>
      <c r="C69" s="26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6">
      <c r="A70" s="21"/>
      <c r="B70" s="26"/>
      <c r="C70" s="26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6">
      <c r="A71" s="21"/>
      <c r="B71" s="26"/>
      <c r="C71" s="26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6">
      <c r="A72" s="21"/>
      <c r="B72" s="26"/>
      <c r="C72" s="26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6">
      <c r="A73" s="21"/>
      <c r="B73" s="26"/>
      <c r="C73" s="26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6">
      <c r="A74" s="21"/>
      <c r="B74" s="26"/>
      <c r="C74" s="2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6">
      <c r="A75" s="21"/>
      <c r="B75" s="26"/>
      <c r="C75" s="26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6">
      <c r="A76" s="21"/>
      <c r="B76" s="26"/>
      <c r="C76" s="2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6">
      <c r="A77" s="21"/>
      <c r="B77" s="26"/>
      <c r="C77" s="26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6">
      <c r="A78" s="21"/>
      <c r="B78" s="26"/>
      <c r="C78" s="26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6">
      <c r="A79" s="21"/>
      <c r="B79" s="26"/>
      <c r="C79" s="26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6">
      <c r="A80" s="21"/>
      <c r="B80" s="26"/>
      <c r="C80" s="26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6">
      <c r="A81" s="21"/>
      <c r="B81" s="26"/>
      <c r="C81" s="26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6">
      <c r="A82" s="21"/>
      <c r="B82" s="26"/>
      <c r="C82" s="26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6">
      <c r="A83" s="21"/>
      <c r="B83" s="26"/>
      <c r="C83" s="26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6">
      <c r="A84" s="21"/>
      <c r="B84" s="26"/>
      <c r="C84" s="26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6">
      <c r="A85" s="21"/>
      <c r="B85" s="26"/>
      <c r="C85" s="26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6">
      <c r="A86" s="21"/>
      <c r="B86" s="26"/>
      <c r="C86" s="26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6">
      <c r="A87" s="21"/>
      <c r="B87" s="26"/>
      <c r="C87" s="26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6">
      <c r="A88" s="21"/>
      <c r="B88" s="26"/>
      <c r="C88" s="26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6">
      <c r="A89" s="21"/>
      <c r="B89" s="26"/>
      <c r="C89" s="26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6">
      <c r="A90" s="21"/>
      <c r="B90" s="26"/>
      <c r="C90" s="26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6">
      <c r="A91" s="21"/>
      <c r="B91" s="26"/>
      <c r="C91" s="26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6">
      <c r="A92" s="21"/>
      <c r="B92" s="26"/>
      <c r="C92" s="26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6">
      <c r="A93" s="21"/>
      <c r="B93" s="26"/>
      <c r="C93" s="26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6">
      <c r="A94" s="21"/>
      <c r="B94" s="26"/>
      <c r="C94" s="26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6">
      <c r="A95" s="21"/>
      <c r="B95" s="26"/>
      <c r="C95" s="26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6">
      <c r="A96" s="21"/>
      <c r="B96" s="26"/>
      <c r="C96" s="26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6">
      <c r="A97" s="21"/>
      <c r="B97" s="26"/>
      <c r="C97" s="26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6">
      <c r="A98" s="21"/>
      <c r="B98" s="26"/>
      <c r="C98" s="2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6">
      <c r="A99" s="21"/>
      <c r="B99" s="26"/>
      <c r="C99" s="26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6">
      <c r="A100" s="21"/>
      <c r="B100" s="26"/>
      <c r="C100" s="26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6">
      <c r="A101" s="21"/>
      <c r="B101" s="26"/>
      <c r="C101" s="26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6">
      <c r="A102" s="21"/>
      <c r="B102" s="26"/>
      <c r="C102" s="26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6">
      <c r="A103" s="21"/>
      <c r="B103" s="26"/>
      <c r="C103" s="26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6">
      <c r="A104" s="21"/>
      <c r="B104" s="26"/>
      <c r="C104" s="26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6">
      <c r="A105" s="21"/>
      <c r="B105" s="26"/>
      <c r="C105" s="26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6">
      <c r="A106" s="21"/>
      <c r="B106" s="26"/>
      <c r="C106" s="26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6">
      <c r="A107" s="21"/>
      <c r="B107" s="26"/>
      <c r="C107" s="26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6">
      <c r="A108" s="21"/>
      <c r="B108" s="26"/>
      <c r="C108" s="26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6">
      <c r="A109" s="21"/>
      <c r="B109" s="26"/>
      <c r="C109" s="26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6">
      <c r="A110" s="21"/>
      <c r="B110" s="26"/>
      <c r="C110" s="26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6">
      <c r="A111" s="21"/>
      <c r="B111" s="26"/>
      <c r="C111" s="26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6">
      <c r="A112" s="21"/>
      <c r="B112" s="26"/>
      <c r="C112" s="26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6">
      <c r="A113" s="21"/>
      <c r="B113" s="26"/>
      <c r="C113" s="26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6">
      <c r="A114" s="21"/>
      <c r="B114" s="26"/>
      <c r="C114" s="26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6">
      <c r="A115" s="21"/>
      <c r="B115" s="26"/>
      <c r="C115" s="26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6">
      <c r="A116" s="21"/>
      <c r="B116" s="26"/>
      <c r="C116" s="26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6">
      <c r="A117" s="21"/>
      <c r="B117" s="26"/>
      <c r="C117" s="26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6">
      <c r="A118" s="21"/>
      <c r="B118" s="26"/>
      <c r="C118" s="26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6">
      <c r="A119" s="21"/>
      <c r="B119" s="26"/>
      <c r="C119" s="2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6">
      <c r="A120" s="21"/>
      <c r="B120" s="26"/>
      <c r="C120" s="2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6">
      <c r="A121" s="21"/>
      <c r="B121" s="26"/>
      <c r="C121" s="26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6">
      <c r="A122" s="21"/>
      <c r="B122" s="26"/>
      <c r="C122" s="26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6">
      <c r="A123" s="21"/>
      <c r="B123" s="26"/>
      <c r="C123" s="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6">
      <c r="A124" s="21"/>
      <c r="B124" s="26"/>
      <c r="C124" s="26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6">
      <c r="A125" s="21"/>
      <c r="B125" s="26"/>
      <c r="C125" s="26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6">
      <c r="A126" s="21"/>
      <c r="B126" s="26"/>
      <c r="C126" s="26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6">
      <c r="A127" s="21"/>
      <c r="B127" s="26"/>
      <c r="C127" s="26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6">
      <c r="A128" s="21"/>
      <c r="B128" s="26"/>
      <c r="C128" s="26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6">
      <c r="A129" s="21"/>
      <c r="B129" s="26"/>
      <c r="C129" s="26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6">
      <c r="A130" s="21"/>
      <c r="B130" s="26"/>
      <c r="C130" s="26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6">
      <c r="A131" s="21"/>
      <c r="B131" s="26"/>
      <c r="C131" s="2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6">
      <c r="A132" s="21"/>
      <c r="B132" s="26"/>
      <c r="C132" s="26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6">
      <c r="A133" s="21"/>
      <c r="B133" s="26"/>
      <c r="C133" s="26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6">
      <c r="A134" s="21"/>
      <c r="B134" s="26"/>
      <c r="C134" s="26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6">
      <c r="A135" s="21"/>
      <c r="B135" s="26"/>
      <c r="C135" s="26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6">
      <c r="A136" s="21"/>
      <c r="B136" s="26"/>
      <c r="C136" s="26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6">
      <c r="A137" s="21"/>
      <c r="B137" s="26"/>
      <c r="C137" s="26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6">
      <c r="A138" s="21"/>
      <c r="B138" s="26"/>
      <c r="C138" s="26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6">
      <c r="A139" s="21"/>
      <c r="B139" s="26"/>
      <c r="C139" s="26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6">
      <c r="A140" s="21"/>
      <c r="B140" s="26"/>
      <c r="C140" s="26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6">
      <c r="A141" s="21"/>
      <c r="B141" s="26"/>
      <c r="C141" s="26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6">
      <c r="A142" s="21"/>
      <c r="B142" s="26"/>
      <c r="C142" s="26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6">
      <c r="A143" s="21"/>
      <c r="B143" s="26"/>
      <c r="C143" s="26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6">
      <c r="A144" s="21"/>
      <c r="B144" s="26"/>
      <c r="C144" s="26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6">
      <c r="A145" s="21"/>
      <c r="B145" s="26"/>
      <c r="C145" s="26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6">
      <c r="A146" s="21"/>
      <c r="B146" s="26"/>
      <c r="C146" s="2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6">
      <c r="A147" s="21"/>
      <c r="B147" s="26"/>
      <c r="C147" s="2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6">
      <c r="A148" s="21"/>
      <c r="B148" s="26"/>
      <c r="C148" s="2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6">
      <c r="A149" s="21"/>
      <c r="B149" s="26"/>
      <c r="C149" s="2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6">
      <c r="A150" s="21"/>
      <c r="B150" s="26"/>
      <c r="C150" s="2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6">
      <c r="A151" s="21"/>
      <c r="B151" s="26"/>
      <c r="C151" s="2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6">
      <c r="A152" s="21"/>
      <c r="B152" s="26"/>
      <c r="C152" s="2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6">
      <c r="A153" s="21"/>
      <c r="B153" s="26"/>
      <c r="C153" s="2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6">
      <c r="A154" s="21"/>
      <c r="B154" s="26"/>
      <c r="C154" s="26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6">
      <c r="A155" s="21"/>
      <c r="B155" s="26"/>
      <c r="C155" s="2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6">
      <c r="A156" s="21"/>
      <c r="B156" s="26"/>
      <c r="C156" s="2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6">
      <c r="A157" s="21"/>
      <c r="B157" s="26"/>
      <c r="C157" s="26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6">
      <c r="A158" s="21"/>
      <c r="B158" s="26"/>
      <c r="C158" s="2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6">
      <c r="A159" s="21"/>
      <c r="B159" s="26"/>
      <c r="C159" s="26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6">
      <c r="A160" s="21"/>
      <c r="B160" s="26"/>
      <c r="C160" s="2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6">
      <c r="A161" s="21"/>
      <c r="B161" s="26"/>
      <c r="C161" s="2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6">
      <c r="A162" s="21"/>
      <c r="B162" s="26"/>
      <c r="C162" s="2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6">
      <c r="A163" s="21"/>
      <c r="B163" s="26"/>
      <c r="C163" s="26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6">
      <c r="A164" s="21"/>
      <c r="B164" s="26"/>
      <c r="C164" s="26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6">
      <c r="A165" s="21"/>
      <c r="B165" s="26"/>
      <c r="C165" s="26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6">
      <c r="A166" s="21"/>
      <c r="B166" s="26"/>
      <c r="C166" s="26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6">
      <c r="A167" s="21"/>
      <c r="B167" s="26"/>
      <c r="C167" s="26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6">
      <c r="A168" s="21"/>
      <c r="B168" s="26"/>
      <c r="C168" s="26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6">
      <c r="A169" s="21"/>
      <c r="B169" s="26"/>
      <c r="C169" s="26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6">
      <c r="A170" s="21"/>
      <c r="B170" s="26"/>
      <c r="C170" s="2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6">
      <c r="A171" s="21"/>
      <c r="B171" s="26"/>
      <c r="C171" s="2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6">
      <c r="A172" s="21"/>
      <c r="B172" s="26"/>
      <c r="C172" s="2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6">
      <c r="A173" s="21"/>
      <c r="B173" s="26"/>
      <c r="C173" s="2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6">
      <c r="A174" s="21"/>
      <c r="B174" s="26"/>
      <c r="C174" s="26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6">
      <c r="A175" s="21"/>
      <c r="B175" s="26"/>
      <c r="C175" s="26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6">
      <c r="A176" s="21"/>
      <c r="B176" s="26"/>
      <c r="C176" s="26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6">
      <c r="A177" s="21"/>
      <c r="B177" s="26"/>
      <c r="C177" s="26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6">
      <c r="A178" s="21"/>
      <c r="B178" s="26"/>
      <c r="C178" s="26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6">
      <c r="A179" s="21"/>
      <c r="B179" s="26"/>
      <c r="C179" s="26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6">
      <c r="A180" s="21"/>
      <c r="B180" s="26"/>
      <c r="C180" s="26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6">
      <c r="A181" s="21"/>
      <c r="B181" s="26"/>
      <c r="C181" s="26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6">
      <c r="A182" s="21"/>
      <c r="B182" s="26"/>
      <c r="C182" s="26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6">
      <c r="A183" s="21"/>
      <c r="B183" s="26"/>
      <c r="C183" s="26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6">
      <c r="A184" s="21"/>
      <c r="B184" s="26"/>
      <c r="C184" s="26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6">
      <c r="A185" s="21"/>
      <c r="B185" s="26"/>
      <c r="C185" s="26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6">
      <c r="A186" s="21"/>
      <c r="B186" s="26"/>
      <c r="C186" s="26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6">
      <c r="A187" s="21"/>
      <c r="B187" s="26"/>
      <c r="C187" s="26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6">
      <c r="A188" s="21"/>
      <c r="B188" s="26"/>
      <c r="C188" s="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6">
      <c r="A189" s="21"/>
      <c r="B189" s="26"/>
      <c r="C189" s="26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6">
      <c r="A190" s="21"/>
      <c r="B190" s="26"/>
      <c r="C190" s="26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6">
      <c r="A191" s="21"/>
      <c r="B191" s="26"/>
      <c r="C191" s="26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6">
      <c r="A192" s="21"/>
      <c r="B192" s="26"/>
      <c r="C192" s="26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6">
      <c r="A193" s="21"/>
      <c r="B193" s="26"/>
      <c r="C193" s="26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6">
      <c r="A194" s="21"/>
      <c r="B194" s="26"/>
      <c r="C194" s="26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6">
      <c r="A195" s="21"/>
      <c r="B195" s="26"/>
      <c r="C195" s="26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6">
      <c r="A196" s="21"/>
      <c r="B196" s="26"/>
      <c r="C196" s="26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6">
      <c r="A197" s="21"/>
      <c r="B197" s="26"/>
      <c r="C197" s="26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6">
      <c r="A198" s="21"/>
      <c r="B198" s="26"/>
      <c r="C198" s="26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6">
      <c r="A199" s="21"/>
      <c r="B199" s="26"/>
      <c r="C199" s="26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6">
      <c r="A200" s="21"/>
      <c r="B200" s="26"/>
      <c r="C200" s="2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6">
      <c r="A201" s="21"/>
      <c r="B201" s="26"/>
      <c r="C201" s="26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6">
      <c r="A202" s="21"/>
      <c r="B202" s="26"/>
      <c r="C202" s="26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6">
      <c r="A203" s="21"/>
      <c r="B203" s="26"/>
      <c r="C203" s="26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6">
      <c r="A204" s="21"/>
      <c r="B204" s="26"/>
      <c r="C204" s="26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6">
      <c r="A205" s="21"/>
      <c r="B205" s="26"/>
      <c r="C205" s="26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6">
      <c r="A206" s="21"/>
      <c r="B206" s="26"/>
      <c r="C206" s="2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6">
      <c r="A207" s="21"/>
      <c r="B207" s="26"/>
      <c r="C207" s="2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6">
      <c r="A208" s="21"/>
      <c r="B208" s="26"/>
      <c r="C208" s="26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6">
      <c r="A209" s="21"/>
      <c r="B209" s="26"/>
      <c r="C209" s="26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6">
      <c r="A210" s="21"/>
      <c r="B210" s="26"/>
      <c r="C210" s="26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6">
      <c r="A211" s="21"/>
      <c r="B211" s="26"/>
      <c r="C211" s="26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6">
      <c r="A212" s="21"/>
      <c r="B212" s="26"/>
      <c r="C212" s="26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6">
      <c r="A213" s="21"/>
      <c r="B213" s="26"/>
      <c r="C213" s="26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6">
      <c r="A214" s="21"/>
      <c r="B214" s="26"/>
      <c r="C214" s="26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6">
      <c r="A215" s="21"/>
      <c r="B215" s="26"/>
      <c r="C215" s="2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6">
      <c r="A216" s="21"/>
      <c r="B216" s="26"/>
      <c r="C216" s="2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6">
      <c r="A217" s="21"/>
      <c r="B217" s="26"/>
      <c r="C217" s="26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6">
      <c r="A218" s="21"/>
      <c r="B218" s="26"/>
      <c r="C218" s="2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6">
      <c r="A219" s="21"/>
      <c r="B219" s="26"/>
      <c r="C219" s="2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6">
      <c r="A220" s="21"/>
      <c r="B220" s="26"/>
      <c r="C220" s="2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6">
      <c r="A221" s="21"/>
      <c r="B221" s="26"/>
      <c r="C221" s="26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6">
      <c r="A222" s="21"/>
      <c r="B222" s="26"/>
      <c r="C222" s="26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6">
      <c r="A223" s="21"/>
      <c r="B223" s="26"/>
      <c r="C223" s="26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6">
      <c r="A224" s="21"/>
      <c r="B224" s="26"/>
      <c r="C224" s="26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6">
      <c r="A225" s="21"/>
      <c r="B225" s="26"/>
      <c r="C225" s="2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6">
      <c r="A226" s="21"/>
      <c r="B226" s="26"/>
      <c r="C226" s="26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6">
      <c r="A227" s="21"/>
      <c r="B227" s="26"/>
      <c r="C227" s="26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6">
      <c r="A228" s="21"/>
      <c r="B228" s="26"/>
      <c r="C228" s="26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6">
      <c r="A229" s="21"/>
      <c r="B229" s="26"/>
      <c r="C229" s="26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6">
      <c r="A230" s="21"/>
      <c r="B230" s="26"/>
      <c r="C230" s="26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6">
      <c r="A231" s="21"/>
      <c r="B231" s="26"/>
      <c r="C231" s="26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6">
      <c r="A232" s="21"/>
      <c r="B232" s="26"/>
      <c r="C232" s="26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6">
      <c r="A233" s="21"/>
      <c r="B233" s="26"/>
      <c r="C233" s="26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6">
      <c r="A234" s="21"/>
      <c r="B234" s="26"/>
      <c r="C234" s="26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6">
      <c r="A235" s="21"/>
      <c r="B235" s="26"/>
      <c r="C235" s="26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6">
      <c r="A236" s="21"/>
      <c r="B236" s="26"/>
      <c r="C236" s="26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6">
      <c r="A237" s="21"/>
      <c r="B237" s="26"/>
      <c r="C237" s="26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6">
      <c r="A238" s="21"/>
      <c r="B238" s="26"/>
      <c r="C238" s="26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6">
      <c r="A239" s="21"/>
      <c r="B239" s="26"/>
      <c r="C239" s="26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6">
      <c r="A240" s="21"/>
      <c r="B240" s="26"/>
      <c r="C240" s="26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6">
      <c r="A241" s="21"/>
      <c r="B241" s="26"/>
      <c r="C241" s="26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6">
      <c r="A242" s="21"/>
      <c r="B242" s="26"/>
      <c r="C242" s="26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6">
      <c r="A243" s="21"/>
      <c r="B243" s="26"/>
      <c r="C243" s="26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6">
      <c r="A244" s="21"/>
      <c r="B244" s="26"/>
      <c r="C244" s="26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6">
      <c r="A245" s="21"/>
      <c r="B245" s="26"/>
      <c r="C245" s="26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6">
      <c r="A246" s="21"/>
      <c r="B246" s="26"/>
      <c r="C246" s="26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6">
      <c r="A247" s="21"/>
      <c r="B247" s="26"/>
      <c r="C247" s="26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6">
      <c r="A248" s="21"/>
      <c r="B248" s="26"/>
      <c r="C248" s="26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6">
      <c r="A249" s="21"/>
      <c r="B249" s="26"/>
      <c r="C249" s="26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6">
      <c r="A250" s="21"/>
      <c r="B250" s="26"/>
      <c r="C250" s="26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6">
      <c r="A251" s="21"/>
      <c r="B251" s="26"/>
      <c r="C251" s="26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6">
      <c r="A252" s="21"/>
      <c r="B252" s="26"/>
      <c r="C252" s="26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6">
      <c r="A253" s="21"/>
      <c r="B253" s="26"/>
      <c r="C253" s="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6">
      <c r="A254" s="21"/>
      <c r="B254" s="26"/>
      <c r="C254" s="26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6">
      <c r="A255" s="21"/>
      <c r="B255" s="26"/>
      <c r="C255" s="26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6">
      <c r="A256" s="21"/>
      <c r="B256" s="26"/>
      <c r="C256" s="26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6">
      <c r="A257" s="21"/>
      <c r="B257" s="26"/>
      <c r="C257" s="2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6">
      <c r="A258" s="21"/>
      <c r="B258" s="26"/>
      <c r="C258" s="26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6">
      <c r="A259" s="21"/>
      <c r="B259" s="26"/>
      <c r="C259" s="26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6">
      <c r="A260" s="21"/>
      <c r="B260" s="26"/>
      <c r="C260" s="26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6">
      <c r="A261" s="21"/>
      <c r="B261" s="26"/>
      <c r="C261" s="26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6">
      <c r="A262" s="21"/>
      <c r="B262" s="26"/>
      <c r="C262" s="26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6">
      <c r="A263" s="21"/>
      <c r="B263" s="26"/>
      <c r="C263" s="26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6">
      <c r="A264" s="21"/>
      <c r="B264" s="26"/>
      <c r="C264" s="26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6">
      <c r="A265" s="21"/>
      <c r="B265" s="26"/>
      <c r="C265" s="26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6">
      <c r="A266" s="21"/>
      <c r="B266" s="26"/>
      <c r="C266" s="26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6">
      <c r="A267" s="21"/>
      <c r="B267" s="26"/>
      <c r="C267" s="2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6">
      <c r="A268" s="21"/>
      <c r="B268" s="26"/>
      <c r="C268" s="26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6">
      <c r="A269" s="21"/>
      <c r="B269" s="26"/>
      <c r="C269" s="26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6">
      <c r="A270" s="21"/>
      <c r="B270" s="26"/>
      <c r="C270" s="2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6">
      <c r="A271" s="21"/>
      <c r="B271" s="26"/>
      <c r="C271" s="26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6">
      <c r="A272" s="21"/>
      <c r="B272" s="26"/>
      <c r="C272" s="26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6">
      <c r="A273" s="21"/>
      <c r="B273" s="26"/>
      <c r="C273" s="26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6">
      <c r="A274" s="21"/>
      <c r="B274" s="26"/>
      <c r="C274" s="26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6">
      <c r="A275" s="21"/>
      <c r="B275" s="26"/>
      <c r="C275" s="26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6">
      <c r="A276" s="21"/>
      <c r="B276" s="26"/>
      <c r="C276" s="26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6">
      <c r="A277" s="21"/>
      <c r="B277" s="26"/>
      <c r="C277" s="26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6">
      <c r="A278" s="21"/>
      <c r="B278" s="26"/>
      <c r="C278" s="26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6">
      <c r="A279" s="21"/>
      <c r="B279" s="26"/>
      <c r="C279" s="26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6">
      <c r="A280" s="21"/>
      <c r="B280" s="26"/>
      <c r="C280" s="26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6">
      <c r="A281" s="21"/>
      <c r="B281" s="26"/>
      <c r="C281" s="26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6">
      <c r="A282" s="21"/>
      <c r="B282" s="26"/>
      <c r="C282" s="26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6">
      <c r="A283" s="21"/>
      <c r="B283" s="26"/>
      <c r="C283" s="26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6">
      <c r="A284" s="21"/>
      <c r="B284" s="26"/>
      <c r="C284" s="26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6">
      <c r="A285" s="21"/>
      <c r="B285" s="26"/>
      <c r="C285" s="26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6">
      <c r="A286" s="21"/>
      <c r="B286" s="26"/>
      <c r="C286" s="26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6">
      <c r="A287" s="21"/>
      <c r="B287" s="26"/>
      <c r="C287" s="26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6">
      <c r="A288" s="21"/>
      <c r="B288" s="26"/>
      <c r="C288" s="26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6">
      <c r="A289" s="21"/>
      <c r="B289" s="26"/>
      <c r="C289" s="26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6">
      <c r="A290" s="21"/>
      <c r="B290" s="26"/>
      <c r="C290" s="26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6">
      <c r="A291" s="21"/>
      <c r="B291" s="26"/>
      <c r="C291" s="26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6">
      <c r="A292" s="21"/>
      <c r="B292" s="26"/>
      <c r="C292" s="26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6">
      <c r="A293" s="21"/>
      <c r="B293" s="26"/>
      <c r="C293" s="26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6">
      <c r="A294" s="21"/>
      <c r="B294" s="26"/>
      <c r="C294" s="26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6">
      <c r="A295" s="21"/>
      <c r="B295" s="26"/>
      <c r="C295" s="26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6">
      <c r="A296" s="21"/>
      <c r="B296" s="26"/>
      <c r="C296" s="26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6">
      <c r="A297" s="21"/>
      <c r="B297" s="26"/>
      <c r="C297" s="26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6">
      <c r="A298" s="21"/>
      <c r="B298" s="26"/>
      <c r="C298" s="2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6">
      <c r="A299" s="21"/>
      <c r="B299" s="26"/>
      <c r="C299" s="26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6">
      <c r="A300" s="21"/>
      <c r="B300" s="26"/>
      <c r="C300" s="26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6">
      <c r="A301" s="21"/>
      <c r="B301" s="26"/>
      <c r="C301" s="26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6">
      <c r="A302" s="21"/>
      <c r="B302" s="26"/>
      <c r="C302" s="26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6">
      <c r="A303" s="21"/>
      <c r="B303" s="26"/>
      <c r="C303" s="26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6">
      <c r="A304" s="21"/>
      <c r="B304" s="26"/>
      <c r="C304" s="26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6">
      <c r="A305" s="21"/>
      <c r="B305" s="26"/>
      <c r="C305" s="26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6">
      <c r="A306" s="21"/>
      <c r="B306" s="26"/>
      <c r="C306" s="2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6">
      <c r="A307" s="21"/>
      <c r="B307" s="26"/>
      <c r="C307" s="2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6">
      <c r="A308" s="21"/>
      <c r="B308" s="26"/>
      <c r="C308" s="26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6">
      <c r="A309" s="21"/>
      <c r="B309" s="26"/>
      <c r="C309" s="26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6">
      <c r="A310" s="21"/>
      <c r="B310" s="26"/>
      <c r="C310" s="26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6">
      <c r="A311" s="21"/>
      <c r="B311" s="26"/>
      <c r="C311" s="26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6">
      <c r="A312" s="21"/>
      <c r="B312" s="26"/>
      <c r="C312" s="26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6">
      <c r="A313" s="21"/>
      <c r="B313" s="26"/>
      <c r="C313" s="26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6">
      <c r="A314" s="21"/>
      <c r="B314" s="26"/>
      <c r="C314" s="26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6">
      <c r="A315" s="21"/>
      <c r="B315" s="26"/>
      <c r="C315" s="26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6">
      <c r="A316" s="21"/>
      <c r="B316" s="26"/>
      <c r="C316" s="26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6">
      <c r="A317" s="21"/>
      <c r="B317" s="26"/>
      <c r="C317" s="26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6">
      <c r="A318" s="21"/>
      <c r="B318" s="26"/>
      <c r="C318" s="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6">
      <c r="A319" s="21"/>
      <c r="B319" s="26"/>
      <c r="C319" s="26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6">
      <c r="A320" s="21"/>
      <c r="B320" s="26"/>
      <c r="C320" s="26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6">
      <c r="A321" s="21"/>
      <c r="B321" s="26"/>
      <c r="C321" s="26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6">
      <c r="A322" s="21"/>
      <c r="B322" s="26"/>
      <c r="C322" s="26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6">
      <c r="A323" s="21"/>
      <c r="B323" s="26"/>
      <c r="C323" s="26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6">
      <c r="A324" s="21"/>
      <c r="B324" s="26"/>
      <c r="C324" s="26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6">
      <c r="A325" s="21"/>
      <c r="B325" s="26"/>
      <c r="C325" s="26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6">
      <c r="A326" s="21"/>
      <c r="B326" s="26"/>
      <c r="C326" s="26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6">
      <c r="A327" s="21"/>
      <c r="B327" s="26"/>
      <c r="C327" s="26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6">
      <c r="A328" s="21"/>
      <c r="B328" s="26"/>
      <c r="C328" s="26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6">
      <c r="A329" s="21"/>
      <c r="B329" s="26"/>
      <c r="C329" s="26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6">
      <c r="A330" s="21"/>
      <c r="B330" s="26"/>
      <c r="C330" s="26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6">
      <c r="A331" s="21"/>
      <c r="B331" s="26"/>
      <c r="C331" s="26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6">
      <c r="A332" s="21"/>
      <c r="B332" s="26"/>
      <c r="C332" s="26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6">
      <c r="A333" s="21"/>
      <c r="B333" s="26"/>
      <c r="C333" s="26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6">
      <c r="A334" s="21"/>
      <c r="B334" s="26"/>
      <c r="C334" s="26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6">
      <c r="A335" s="21"/>
      <c r="B335" s="26"/>
      <c r="C335" s="26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6">
      <c r="A336" s="21"/>
      <c r="B336" s="26"/>
      <c r="C336" s="26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6">
      <c r="A337" s="21"/>
      <c r="B337" s="26"/>
      <c r="C337" s="26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6">
      <c r="A338" s="21"/>
      <c r="B338" s="26"/>
      <c r="C338" s="26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6">
      <c r="A339" s="21"/>
      <c r="B339" s="26"/>
      <c r="C339" s="26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6">
      <c r="A340" s="21"/>
      <c r="B340" s="26"/>
      <c r="C340" s="26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6">
      <c r="A341" s="21"/>
      <c r="B341" s="26"/>
      <c r="C341" s="26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6">
      <c r="A342" s="21"/>
      <c r="B342" s="26"/>
      <c r="C342" s="26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6">
      <c r="A343" s="21"/>
      <c r="B343" s="26"/>
      <c r="C343" s="26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6">
      <c r="A344" s="21"/>
      <c r="B344" s="26"/>
      <c r="C344" s="26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6">
      <c r="A345" s="21"/>
      <c r="B345" s="26"/>
      <c r="C345" s="26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6">
      <c r="A346" s="21"/>
      <c r="B346" s="26"/>
      <c r="C346" s="26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6">
      <c r="A347" s="21"/>
      <c r="B347" s="26"/>
      <c r="C347" s="26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6">
      <c r="A348" s="21"/>
      <c r="B348" s="26"/>
      <c r="C348" s="26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6">
      <c r="A349" s="21"/>
      <c r="B349" s="26"/>
      <c r="C349" s="26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6">
      <c r="A350" s="21"/>
      <c r="B350" s="26"/>
      <c r="C350" s="26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6">
      <c r="A351" s="21"/>
      <c r="B351" s="26"/>
      <c r="C351" s="26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6">
      <c r="A352" s="21"/>
      <c r="B352" s="26"/>
      <c r="C352" s="26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6">
      <c r="A353" s="21"/>
      <c r="B353" s="26"/>
      <c r="C353" s="26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6">
      <c r="A354" s="21"/>
      <c r="B354" s="26"/>
      <c r="C354" s="26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6">
      <c r="A355" s="21"/>
      <c r="B355" s="26"/>
      <c r="C355" s="26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6">
      <c r="A356" s="21"/>
      <c r="B356" s="26"/>
      <c r="C356" s="2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6">
      <c r="A357" s="21"/>
      <c r="B357" s="26"/>
      <c r="C357" s="26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6">
      <c r="A358" s="21"/>
      <c r="B358" s="26"/>
      <c r="C358" s="26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6">
      <c r="A359" s="21"/>
      <c r="B359" s="26"/>
      <c r="C359" s="26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6">
      <c r="A360" s="21"/>
      <c r="B360" s="26"/>
      <c r="C360" s="26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6">
      <c r="A361" s="21"/>
      <c r="B361" s="26"/>
      <c r="C361" s="26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6">
      <c r="A362" s="21"/>
      <c r="B362" s="26"/>
      <c r="C362" s="26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6">
      <c r="A363" s="21"/>
      <c r="B363" s="26"/>
      <c r="C363" s="26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6">
      <c r="A364" s="21"/>
      <c r="B364" s="26"/>
      <c r="C364" s="26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6">
      <c r="A365" s="21"/>
      <c r="B365" s="26"/>
      <c r="C365" s="26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6">
      <c r="A366" s="21"/>
      <c r="B366" s="26"/>
      <c r="C366" s="26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6">
      <c r="A367" s="21"/>
      <c r="B367" s="26"/>
      <c r="C367" s="26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6">
      <c r="A368" s="21"/>
      <c r="B368" s="26"/>
      <c r="C368" s="26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6">
      <c r="A369" s="21"/>
      <c r="B369" s="26"/>
      <c r="C369" s="26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6">
      <c r="A370" s="21"/>
      <c r="B370" s="26"/>
      <c r="C370" s="26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6">
      <c r="A371" s="21"/>
      <c r="B371" s="26"/>
      <c r="C371" s="26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6">
      <c r="A372" s="21"/>
      <c r="B372" s="26"/>
      <c r="C372" s="26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6">
      <c r="A373" s="21"/>
      <c r="B373" s="26"/>
      <c r="C373" s="26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6">
      <c r="A374" s="21"/>
      <c r="B374" s="26"/>
      <c r="C374" s="26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6">
      <c r="A375" s="21"/>
      <c r="B375" s="26"/>
      <c r="C375" s="26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6">
      <c r="A376" s="21"/>
      <c r="B376" s="26"/>
      <c r="C376" s="26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6">
      <c r="A377" s="21"/>
      <c r="B377" s="26"/>
      <c r="C377" s="26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6">
      <c r="A378" s="21"/>
      <c r="B378" s="26"/>
      <c r="C378" s="26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6">
      <c r="A379" s="21"/>
      <c r="B379" s="26"/>
      <c r="C379" s="26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6">
      <c r="A380" s="21"/>
      <c r="B380" s="26"/>
      <c r="C380" s="26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6">
      <c r="A381" s="21"/>
      <c r="B381" s="26"/>
      <c r="C381" s="26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6">
      <c r="A382" s="21"/>
      <c r="B382" s="26"/>
      <c r="C382" s="26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6">
      <c r="A383" s="21"/>
      <c r="B383" s="26"/>
      <c r="C383" s="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6">
      <c r="A384" s="21"/>
      <c r="B384" s="26"/>
      <c r="C384" s="26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6">
      <c r="A385" s="21"/>
      <c r="B385" s="26"/>
      <c r="C385" s="26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6">
      <c r="A386" s="21"/>
      <c r="B386" s="26"/>
      <c r="C386" s="26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6">
      <c r="A387" s="21"/>
      <c r="B387" s="26"/>
      <c r="C387" s="26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6">
      <c r="A388" s="21"/>
      <c r="B388" s="26"/>
      <c r="C388" s="26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6">
      <c r="A389" s="21"/>
      <c r="B389" s="26"/>
      <c r="C389" s="26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6">
      <c r="A390" s="21"/>
      <c r="B390" s="26"/>
      <c r="C390" s="26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6">
      <c r="A391" s="21"/>
      <c r="B391" s="26"/>
      <c r="C391" s="26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6">
      <c r="A392" s="21"/>
      <c r="B392" s="26"/>
      <c r="C392" s="26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6">
      <c r="A393" s="21"/>
      <c r="B393" s="26"/>
      <c r="C393" s="26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6">
      <c r="A394" s="21"/>
      <c r="B394" s="26"/>
      <c r="C394" s="26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6">
      <c r="A395" s="21"/>
      <c r="B395" s="26"/>
      <c r="C395" s="26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6">
      <c r="A396" s="21"/>
      <c r="B396" s="26"/>
      <c r="C396" s="26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6">
      <c r="A397" s="21"/>
      <c r="B397" s="26"/>
      <c r="C397" s="26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6">
      <c r="A398" s="21"/>
      <c r="B398" s="26"/>
      <c r="C398" s="26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6">
      <c r="A399" s="21"/>
      <c r="B399" s="26"/>
      <c r="C399" s="26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6">
      <c r="A400" s="21"/>
      <c r="B400" s="26"/>
      <c r="C400" s="26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6">
      <c r="A401" s="21"/>
      <c r="B401" s="26"/>
      <c r="C401" s="26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6">
      <c r="A402" s="21"/>
      <c r="B402" s="26"/>
      <c r="C402" s="26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6">
      <c r="A403" s="21"/>
      <c r="B403" s="26"/>
      <c r="C403" s="26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6">
      <c r="A404" s="21"/>
      <c r="B404" s="26"/>
      <c r="C404" s="26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6">
      <c r="A405" s="21"/>
      <c r="B405" s="26"/>
      <c r="C405" s="26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6">
      <c r="A406" s="21"/>
      <c r="B406" s="26"/>
      <c r="C406" s="26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6">
      <c r="A407" s="21"/>
      <c r="B407" s="26"/>
      <c r="C407" s="26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6">
      <c r="A408" s="21"/>
      <c r="B408" s="26"/>
      <c r="C408" s="26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6">
      <c r="A409" s="21"/>
      <c r="B409" s="26"/>
      <c r="C409" s="26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6">
      <c r="A410" s="21"/>
      <c r="B410" s="26"/>
      <c r="C410" s="26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6">
      <c r="A411" s="21"/>
      <c r="B411" s="26"/>
      <c r="C411" s="26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6">
      <c r="A412" s="21"/>
      <c r="B412" s="26"/>
      <c r="C412" s="26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6">
      <c r="A413" s="21"/>
      <c r="B413" s="26"/>
      <c r="C413" s="26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6">
      <c r="A414" s="21"/>
      <c r="B414" s="26"/>
      <c r="C414" s="2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6">
      <c r="A415" s="21"/>
      <c r="B415" s="26"/>
      <c r="C415" s="26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6">
      <c r="A416" s="21"/>
      <c r="B416" s="26"/>
      <c r="C416" s="26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6">
      <c r="A417" s="21"/>
      <c r="B417" s="26"/>
      <c r="C417" s="26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6">
      <c r="A418" s="21"/>
      <c r="B418" s="26"/>
      <c r="C418" s="26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6">
      <c r="A419" s="21"/>
      <c r="B419" s="26"/>
      <c r="C419" s="26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6">
      <c r="A420" s="21"/>
      <c r="B420" s="26"/>
      <c r="C420" s="26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6">
      <c r="A421" s="21"/>
      <c r="B421" s="26"/>
      <c r="C421" s="26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6">
      <c r="A422" s="21"/>
      <c r="B422" s="26"/>
      <c r="C422" s="26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6">
      <c r="A423" s="21"/>
      <c r="B423" s="26"/>
      <c r="C423" s="26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6">
      <c r="A424" s="21"/>
      <c r="B424" s="26"/>
      <c r="C424" s="26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6">
      <c r="A425" s="21"/>
      <c r="B425" s="26"/>
      <c r="C425" s="26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6">
      <c r="A426" s="21"/>
      <c r="B426" s="26"/>
      <c r="C426" s="26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6">
      <c r="A427" s="21"/>
      <c r="B427" s="26"/>
      <c r="C427" s="26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6">
      <c r="A428" s="21"/>
      <c r="B428" s="26"/>
      <c r="C428" s="26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6">
      <c r="A429" s="21"/>
      <c r="B429" s="26"/>
      <c r="C429" s="26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6">
      <c r="A430" s="21"/>
      <c r="B430" s="26"/>
      <c r="C430" s="26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6">
      <c r="A431" s="21"/>
      <c r="B431" s="26"/>
      <c r="C431" s="26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6">
      <c r="A432" s="21"/>
      <c r="B432" s="26"/>
      <c r="C432" s="26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6">
      <c r="A433" s="21"/>
      <c r="B433" s="26"/>
      <c r="C433" s="26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6">
      <c r="A434" s="21"/>
      <c r="B434" s="26"/>
      <c r="C434" s="26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6">
      <c r="A435" s="21"/>
      <c r="B435" s="26"/>
      <c r="C435" s="26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6">
      <c r="A436" s="21"/>
      <c r="B436" s="26"/>
      <c r="C436" s="26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6">
      <c r="A437" s="21"/>
      <c r="B437" s="26"/>
      <c r="C437" s="26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6">
      <c r="A438" s="21"/>
      <c r="B438" s="26"/>
      <c r="C438" s="26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6">
      <c r="A439" s="21"/>
      <c r="B439" s="26"/>
      <c r="C439" s="26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6">
      <c r="A440" s="21"/>
      <c r="B440" s="26"/>
      <c r="C440" s="26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6">
      <c r="A441" s="21"/>
      <c r="B441" s="26"/>
      <c r="C441" s="26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6">
      <c r="A442" s="21"/>
      <c r="B442" s="26"/>
      <c r="C442" s="26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6">
      <c r="A443" s="21"/>
      <c r="B443" s="26"/>
      <c r="C443" s="26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6">
      <c r="A444" s="21"/>
      <c r="B444" s="26"/>
      <c r="C444" s="26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6">
      <c r="A445" s="21"/>
      <c r="B445" s="26"/>
      <c r="C445" s="26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6">
      <c r="A446" s="21"/>
      <c r="B446" s="26"/>
      <c r="C446" s="26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6">
      <c r="A447" s="21"/>
      <c r="B447" s="26"/>
      <c r="C447" s="26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6">
      <c r="A448" s="21"/>
      <c r="B448" s="26"/>
      <c r="C448" s="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6">
      <c r="A449" s="21"/>
      <c r="B449" s="26"/>
      <c r="C449" s="26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6">
      <c r="A450" s="21"/>
      <c r="B450" s="26"/>
      <c r="C450" s="2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6">
      <c r="A451" s="21"/>
      <c r="B451" s="26"/>
      <c r="C451" s="26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6">
      <c r="A452" s="21"/>
      <c r="B452" s="26"/>
      <c r="C452" s="26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6">
      <c r="A453" s="21"/>
      <c r="B453" s="26"/>
      <c r="C453" s="26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6">
      <c r="A454" s="21"/>
      <c r="B454" s="26"/>
      <c r="C454" s="26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6">
      <c r="A455" s="21"/>
      <c r="B455" s="26"/>
      <c r="C455" s="2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6">
      <c r="A456" s="21"/>
      <c r="B456" s="26"/>
      <c r="C456" s="2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6">
      <c r="A457" s="21"/>
      <c r="B457" s="26"/>
      <c r="C457" s="26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6">
      <c r="A458" s="21"/>
      <c r="B458" s="26"/>
      <c r="C458" s="26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6">
      <c r="A459" s="21"/>
      <c r="B459" s="26"/>
      <c r="C459" s="2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6">
      <c r="A460" s="21"/>
      <c r="B460" s="26"/>
      <c r="C460" s="26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6">
      <c r="A461" s="21"/>
      <c r="B461" s="26"/>
      <c r="C461" s="2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6">
      <c r="A462" s="21"/>
      <c r="B462" s="26"/>
      <c r="C462" s="26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6">
      <c r="A463" s="21"/>
      <c r="B463" s="26"/>
      <c r="C463" s="2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6">
      <c r="A464" s="21"/>
      <c r="B464" s="26"/>
      <c r="C464" s="2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6">
      <c r="A465" s="21"/>
      <c r="B465" s="26"/>
      <c r="C465" s="2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6">
      <c r="A466" s="21"/>
      <c r="B466" s="26"/>
      <c r="C466" s="2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6">
      <c r="A467" s="21"/>
      <c r="B467" s="26"/>
      <c r="C467" s="2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6">
      <c r="A468" s="21"/>
      <c r="B468" s="26"/>
      <c r="C468" s="2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6">
      <c r="A469" s="21"/>
      <c r="B469" s="26"/>
      <c r="C469" s="26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6">
      <c r="A470" s="21"/>
      <c r="B470" s="26"/>
      <c r="C470" s="2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6">
      <c r="A471" s="21"/>
      <c r="B471" s="26"/>
      <c r="C471" s="2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6">
      <c r="A472" s="21"/>
      <c r="B472" s="26"/>
      <c r="C472" s="2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6">
      <c r="A473" s="21"/>
      <c r="B473" s="26"/>
      <c r="C473" s="2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6">
      <c r="A474" s="21"/>
      <c r="B474" s="26"/>
      <c r="C474" s="2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6">
      <c r="A475" s="21"/>
      <c r="B475" s="26"/>
      <c r="C475" s="26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6">
      <c r="A476" s="21"/>
      <c r="B476" s="26"/>
      <c r="C476" s="26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6">
      <c r="A477" s="21"/>
      <c r="B477" s="26"/>
      <c r="C477" s="26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6">
      <c r="A478" s="21"/>
      <c r="B478" s="26"/>
      <c r="C478" s="26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6">
      <c r="A479" s="21"/>
      <c r="B479" s="26"/>
      <c r="C479" s="2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6">
      <c r="A480" s="21"/>
      <c r="B480" s="26"/>
      <c r="C480" s="26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6">
      <c r="A481" s="21"/>
      <c r="B481" s="26"/>
      <c r="C481" s="26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6">
      <c r="A482" s="21"/>
      <c r="B482" s="26"/>
      <c r="C482" s="26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6">
      <c r="A483" s="21"/>
      <c r="B483" s="26"/>
      <c r="C483" s="26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6">
      <c r="A484" s="21"/>
      <c r="B484" s="26"/>
      <c r="C484" s="26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6">
      <c r="A485" s="21"/>
      <c r="B485" s="26"/>
      <c r="C485" s="26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6">
      <c r="A486" s="21"/>
      <c r="B486" s="26"/>
      <c r="C486" s="2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6">
      <c r="A487" s="21"/>
      <c r="B487" s="26"/>
      <c r="C487" s="26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6">
      <c r="A488" s="21"/>
      <c r="B488" s="26"/>
      <c r="C488" s="26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6">
      <c r="A489" s="21"/>
      <c r="B489" s="26"/>
      <c r="C489" s="26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6">
      <c r="A490" s="21"/>
      <c r="B490" s="26"/>
      <c r="C490" s="26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6">
      <c r="A491" s="21"/>
      <c r="B491" s="26"/>
      <c r="C491" s="26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6">
      <c r="A492" s="21"/>
      <c r="B492" s="26"/>
      <c r="C492" s="26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6">
      <c r="A493" s="21"/>
      <c r="B493" s="26"/>
      <c r="C493" s="26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6">
      <c r="A494" s="21"/>
      <c r="B494" s="26"/>
      <c r="C494" s="26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6">
      <c r="A495" s="21"/>
      <c r="B495" s="26"/>
      <c r="C495" s="26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6">
      <c r="A496" s="21"/>
      <c r="B496" s="26"/>
      <c r="C496" s="26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6">
      <c r="A497" s="21"/>
      <c r="B497" s="26"/>
      <c r="C497" s="26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6">
      <c r="A498" s="21"/>
      <c r="B498" s="26"/>
      <c r="C498" s="26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6">
      <c r="A499" s="21"/>
      <c r="B499" s="26"/>
      <c r="C499" s="26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6">
      <c r="A500" s="21"/>
      <c r="B500" s="26"/>
      <c r="C500" s="26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6">
      <c r="A501" s="21"/>
      <c r="B501" s="26"/>
      <c r="C501" s="26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6">
      <c r="A502" s="21"/>
      <c r="B502" s="26"/>
      <c r="C502" s="26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6">
      <c r="A503" s="21"/>
      <c r="B503" s="26"/>
      <c r="C503" s="26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6">
      <c r="A504" s="21"/>
      <c r="B504" s="26"/>
      <c r="C504" s="26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6">
      <c r="A505" s="21"/>
      <c r="B505" s="26"/>
      <c r="C505" s="26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6">
      <c r="A506" s="21"/>
      <c r="B506" s="26"/>
      <c r="C506" s="26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6">
      <c r="A507" s="21"/>
      <c r="B507" s="26"/>
      <c r="C507" s="26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6">
      <c r="A508" s="21"/>
      <c r="B508" s="26"/>
      <c r="C508" s="26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6">
      <c r="A509" s="21"/>
      <c r="B509" s="26"/>
      <c r="C509" s="26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6">
      <c r="A510" s="21"/>
      <c r="B510" s="26"/>
      <c r="C510" s="26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6">
      <c r="A511" s="21"/>
      <c r="B511" s="26"/>
      <c r="C511" s="26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6">
      <c r="A512" s="21"/>
      <c r="B512" s="26"/>
      <c r="C512" s="26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6">
      <c r="A513" s="21"/>
      <c r="B513" s="26"/>
      <c r="C513" s="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6">
      <c r="A514" s="21"/>
      <c r="B514" s="26"/>
      <c r="C514" s="26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6">
      <c r="A515" s="21"/>
      <c r="B515" s="26"/>
      <c r="C515" s="26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6">
      <c r="A516" s="21"/>
      <c r="B516" s="26"/>
      <c r="C516" s="26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6">
      <c r="A517" s="21"/>
      <c r="B517" s="26"/>
      <c r="C517" s="26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6">
      <c r="A518" s="21"/>
      <c r="B518" s="26"/>
      <c r="C518" s="26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6">
      <c r="A519" s="21"/>
      <c r="B519" s="26"/>
      <c r="C519" s="26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6">
      <c r="A520" s="21"/>
      <c r="B520" s="26"/>
      <c r="C520" s="26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6">
      <c r="A521" s="21"/>
      <c r="B521" s="26"/>
      <c r="C521" s="26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6">
      <c r="A522" s="21"/>
      <c r="B522" s="26"/>
      <c r="C522" s="26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6">
      <c r="A523" s="21"/>
      <c r="B523" s="26"/>
      <c r="C523" s="26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6">
      <c r="A524" s="21"/>
      <c r="B524" s="26"/>
      <c r="C524" s="26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6">
      <c r="A525" s="21"/>
      <c r="B525" s="26"/>
      <c r="C525" s="26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6">
      <c r="A526" s="21"/>
      <c r="B526" s="26"/>
      <c r="C526" s="26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6">
      <c r="A527" s="21"/>
      <c r="B527" s="26"/>
      <c r="C527" s="26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6">
      <c r="A528" s="21"/>
      <c r="B528" s="26"/>
      <c r="C528" s="26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6">
      <c r="A529" s="21"/>
      <c r="B529" s="26"/>
      <c r="C529" s="26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6">
      <c r="A530" s="21"/>
      <c r="B530" s="26"/>
      <c r="C530" s="2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6">
      <c r="A531" s="21"/>
      <c r="B531" s="26"/>
      <c r="C531" s="26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6">
      <c r="A532" s="21"/>
      <c r="B532" s="26"/>
      <c r="C532" s="26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6">
      <c r="A533" s="21"/>
      <c r="B533" s="26"/>
      <c r="C533" s="26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6">
      <c r="A534" s="21"/>
      <c r="B534" s="26"/>
      <c r="C534" s="26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6">
      <c r="A535" s="21"/>
      <c r="B535" s="26"/>
      <c r="C535" s="26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6">
      <c r="A536" s="21"/>
      <c r="B536" s="26"/>
      <c r="C536" s="26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6">
      <c r="A537" s="21"/>
      <c r="B537" s="26"/>
      <c r="C537" s="26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6">
      <c r="A538" s="21"/>
      <c r="B538" s="26"/>
      <c r="C538" s="26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6">
      <c r="A539" s="21"/>
      <c r="B539" s="26"/>
      <c r="C539" s="26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6">
      <c r="A540" s="21"/>
      <c r="B540" s="26"/>
      <c r="C540" s="26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6">
      <c r="A541" s="21"/>
      <c r="B541" s="26"/>
      <c r="C541" s="26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6">
      <c r="A542" s="21"/>
      <c r="B542" s="26"/>
      <c r="C542" s="26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6">
      <c r="A543" s="21"/>
      <c r="B543" s="26"/>
      <c r="C543" s="26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6">
      <c r="A544" s="21"/>
      <c r="B544" s="26"/>
      <c r="C544" s="26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6">
      <c r="A545" s="21"/>
      <c r="B545" s="26"/>
      <c r="C545" s="26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6">
      <c r="A546" s="21"/>
      <c r="B546" s="26"/>
      <c r="C546" s="26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6">
      <c r="A547" s="21"/>
      <c r="B547" s="26"/>
      <c r="C547" s="26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6">
      <c r="A548" s="21"/>
      <c r="B548" s="26"/>
      <c r="C548" s="26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6">
      <c r="A549" s="21"/>
      <c r="B549" s="26"/>
      <c r="C549" s="26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6">
      <c r="A550" s="21"/>
      <c r="B550" s="26"/>
      <c r="C550" s="26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6">
      <c r="A551" s="21"/>
      <c r="B551" s="26"/>
      <c r="C551" s="26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6">
      <c r="A552" s="21"/>
      <c r="B552" s="26"/>
      <c r="C552" s="26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6">
      <c r="A553" s="21"/>
      <c r="B553" s="26"/>
      <c r="C553" s="26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6">
      <c r="A554" s="21"/>
      <c r="B554" s="26"/>
      <c r="C554" s="26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6">
      <c r="A555" s="21"/>
      <c r="B555" s="26"/>
      <c r="C555" s="26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6">
      <c r="A556" s="21"/>
      <c r="B556" s="26"/>
      <c r="C556" s="26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6">
      <c r="A557" s="21"/>
      <c r="B557" s="26"/>
      <c r="C557" s="26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6">
      <c r="A558" s="21"/>
      <c r="B558" s="26"/>
      <c r="C558" s="26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6">
      <c r="A559" s="21"/>
      <c r="B559" s="26"/>
      <c r="C559" s="26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6">
      <c r="A560" s="21"/>
      <c r="B560" s="26"/>
      <c r="C560" s="26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6">
      <c r="A561" s="21"/>
      <c r="B561" s="26"/>
      <c r="C561" s="26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6">
      <c r="A562" s="21"/>
      <c r="B562" s="26"/>
      <c r="C562" s="26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6">
      <c r="A563" s="21"/>
      <c r="B563" s="26"/>
      <c r="C563" s="26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6">
      <c r="A564" s="21"/>
      <c r="B564" s="26"/>
      <c r="C564" s="26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6">
      <c r="A565" s="21"/>
      <c r="B565" s="26"/>
      <c r="C565" s="26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6">
      <c r="A566" s="21"/>
      <c r="B566" s="26"/>
      <c r="C566" s="26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6">
      <c r="A567" s="21"/>
      <c r="B567" s="26"/>
      <c r="C567" s="26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6">
      <c r="A568" s="21"/>
      <c r="B568" s="26"/>
      <c r="C568" s="26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6">
      <c r="A569" s="21"/>
      <c r="B569" s="26"/>
      <c r="C569" s="26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6">
      <c r="A570" s="21"/>
      <c r="B570" s="26"/>
      <c r="C570" s="26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6">
      <c r="A571" s="21"/>
      <c r="B571" s="26"/>
      <c r="C571" s="26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6">
      <c r="A572" s="21"/>
      <c r="B572" s="26"/>
      <c r="C572" s="26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6">
      <c r="A573" s="21"/>
      <c r="B573" s="26"/>
      <c r="C573" s="26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6">
      <c r="A574" s="21"/>
      <c r="B574" s="26"/>
      <c r="C574" s="26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6">
      <c r="A575" s="21"/>
      <c r="B575" s="26"/>
      <c r="C575" s="26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6">
      <c r="A576" s="21"/>
      <c r="B576" s="26"/>
      <c r="C576" s="26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6">
      <c r="A577" s="21"/>
      <c r="B577" s="26"/>
      <c r="C577" s="26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6">
      <c r="A578" s="21"/>
      <c r="B578" s="26"/>
      <c r="C578" s="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6">
      <c r="A579" s="21"/>
      <c r="B579" s="26"/>
      <c r="C579" s="26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6">
      <c r="A580" s="21"/>
      <c r="B580" s="26"/>
      <c r="C580" s="26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6">
      <c r="A581" s="21"/>
      <c r="B581" s="26"/>
      <c r="C581" s="26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6">
      <c r="A582" s="21"/>
      <c r="B582" s="26"/>
      <c r="C582" s="26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6">
      <c r="A583" s="21"/>
      <c r="B583" s="26"/>
      <c r="C583" s="26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6">
      <c r="A584" s="21"/>
      <c r="B584" s="26"/>
      <c r="C584" s="26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6">
      <c r="A585" s="21"/>
      <c r="B585" s="26"/>
      <c r="C585" s="26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6">
      <c r="A586" s="21"/>
      <c r="B586" s="26"/>
      <c r="C586" s="26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6">
      <c r="A587" s="21"/>
      <c r="B587" s="26"/>
      <c r="C587" s="26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6">
      <c r="A588" s="21"/>
      <c r="B588" s="26"/>
      <c r="C588" s="2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6">
      <c r="A589" s="21"/>
      <c r="B589" s="26"/>
      <c r="C589" s="26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6">
      <c r="A590" s="21"/>
      <c r="B590" s="26"/>
      <c r="C590" s="26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6">
      <c r="A591" s="21"/>
      <c r="B591" s="26"/>
      <c r="C591" s="26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6">
      <c r="A592" s="21"/>
      <c r="B592" s="26"/>
      <c r="C592" s="26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6">
      <c r="A593" s="21"/>
      <c r="B593" s="26"/>
      <c r="C593" s="26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6">
      <c r="A594" s="21"/>
      <c r="B594" s="26"/>
      <c r="C594" s="26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6">
      <c r="A595" s="21"/>
      <c r="B595" s="26"/>
      <c r="C595" s="26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6">
      <c r="A596" s="21"/>
      <c r="B596" s="26"/>
      <c r="C596" s="26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6">
      <c r="A597" s="21"/>
      <c r="B597" s="26"/>
      <c r="C597" s="26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6">
      <c r="A598" s="21"/>
      <c r="B598" s="26"/>
      <c r="C598" s="26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6">
      <c r="A599" s="21"/>
      <c r="B599" s="26"/>
      <c r="C599" s="26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6">
      <c r="A600" s="21"/>
      <c r="B600" s="26"/>
      <c r="C600" s="26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6">
      <c r="A601" s="21"/>
      <c r="B601" s="26"/>
      <c r="C601" s="26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6">
      <c r="A602" s="21"/>
      <c r="B602" s="26"/>
      <c r="C602" s="26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6">
      <c r="A603" s="21"/>
      <c r="B603" s="26"/>
      <c r="C603" s="26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6">
      <c r="A604" s="21"/>
      <c r="B604" s="26"/>
      <c r="C604" s="26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6">
      <c r="A605" s="21"/>
      <c r="B605" s="26"/>
      <c r="C605" s="26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6">
      <c r="A606" s="21"/>
      <c r="B606" s="26"/>
      <c r="C606" s="26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6">
      <c r="A607" s="21"/>
      <c r="B607" s="26"/>
      <c r="C607" s="26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6">
      <c r="A608" s="21"/>
      <c r="B608" s="26"/>
      <c r="C608" s="26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6">
      <c r="A609" s="21"/>
      <c r="B609" s="26"/>
      <c r="C609" s="26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6">
      <c r="A610" s="21"/>
      <c r="B610" s="26"/>
      <c r="C610" s="26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6">
      <c r="A611" s="21"/>
      <c r="B611" s="26"/>
      <c r="C611" s="26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6">
      <c r="A612" s="21"/>
      <c r="B612" s="26"/>
      <c r="C612" s="26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6">
      <c r="A613" s="21"/>
      <c r="B613" s="26"/>
      <c r="C613" s="26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6">
      <c r="A614" s="21"/>
      <c r="B614" s="26"/>
      <c r="C614" s="26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6">
      <c r="A615" s="21"/>
      <c r="B615" s="26"/>
      <c r="C615" s="26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6">
      <c r="A616" s="21"/>
      <c r="B616" s="26"/>
      <c r="C616" s="26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6">
      <c r="A617" s="21"/>
      <c r="B617" s="26"/>
      <c r="C617" s="26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6">
      <c r="A618" s="21"/>
      <c r="B618" s="26"/>
      <c r="C618" s="26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6">
      <c r="A619" s="21"/>
      <c r="B619" s="26"/>
      <c r="C619" s="26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6">
      <c r="A620" s="21"/>
      <c r="B620" s="26"/>
      <c r="C620" s="26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6">
      <c r="A621" s="21"/>
      <c r="B621" s="26"/>
      <c r="C621" s="26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6">
      <c r="A622" s="21"/>
      <c r="B622" s="26"/>
      <c r="C622" s="26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6">
      <c r="A623" s="21"/>
      <c r="B623" s="26"/>
      <c r="C623" s="26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6">
      <c r="A624" s="21"/>
      <c r="B624" s="26"/>
      <c r="C624" s="26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6">
      <c r="A625" s="21"/>
      <c r="B625" s="26"/>
      <c r="C625" s="26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6">
      <c r="A626" s="21"/>
      <c r="B626" s="26"/>
      <c r="C626" s="26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6">
      <c r="A627" s="21"/>
      <c r="B627" s="26"/>
      <c r="C627" s="26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6">
      <c r="A628" s="21"/>
      <c r="B628" s="26"/>
      <c r="C628" s="26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6">
      <c r="A629" s="21"/>
      <c r="B629" s="26"/>
      <c r="C629" s="26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6">
      <c r="A630" s="21"/>
      <c r="B630" s="26"/>
      <c r="C630" s="26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6">
      <c r="A631" s="21"/>
      <c r="B631" s="26"/>
      <c r="C631" s="26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6">
      <c r="A632" s="21"/>
      <c r="B632" s="26"/>
      <c r="C632" s="26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6">
      <c r="A633" s="21"/>
      <c r="B633" s="26"/>
      <c r="C633" s="26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6">
      <c r="A634" s="21"/>
      <c r="B634" s="26"/>
      <c r="C634" s="26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6">
      <c r="A635" s="21"/>
      <c r="B635" s="26"/>
      <c r="C635" s="26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6">
      <c r="A636" s="21"/>
      <c r="B636" s="26"/>
      <c r="C636" s="26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6">
      <c r="A637" s="21"/>
      <c r="B637" s="26"/>
      <c r="C637" s="26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6">
      <c r="A638" s="21"/>
      <c r="B638" s="26"/>
      <c r="C638" s="26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6">
      <c r="A639" s="21"/>
      <c r="B639" s="26"/>
      <c r="C639" s="26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6">
      <c r="A640" s="21"/>
      <c r="B640" s="26"/>
      <c r="C640" s="26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6">
      <c r="A641" s="21"/>
      <c r="B641" s="26"/>
      <c r="C641" s="26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6">
      <c r="A642" s="21"/>
      <c r="B642" s="26"/>
      <c r="C642" s="26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6">
      <c r="A643" s="21"/>
      <c r="B643" s="26"/>
      <c r="C643" s="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6">
      <c r="A644" s="21"/>
      <c r="B644" s="26"/>
      <c r="C644" s="26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6">
      <c r="A645" s="21"/>
      <c r="B645" s="26"/>
      <c r="C645" s="26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6">
      <c r="A646" s="21"/>
      <c r="B646" s="26"/>
      <c r="C646" s="2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6">
      <c r="A647" s="21"/>
      <c r="B647" s="26"/>
      <c r="C647" s="26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6">
      <c r="A648" s="21"/>
      <c r="B648" s="26"/>
      <c r="C648" s="26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6">
      <c r="A649" s="21"/>
      <c r="B649" s="26"/>
      <c r="C649" s="26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6">
      <c r="A650" s="21"/>
      <c r="B650" s="26"/>
      <c r="C650" s="26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6">
      <c r="A651" s="21"/>
      <c r="B651" s="26"/>
      <c r="C651" s="26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6">
      <c r="A652" s="21"/>
      <c r="B652" s="26"/>
      <c r="C652" s="26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6">
      <c r="A653" s="21"/>
      <c r="B653" s="26"/>
      <c r="C653" s="26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6">
      <c r="A654" s="21"/>
      <c r="B654" s="26"/>
      <c r="C654" s="26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6">
      <c r="A655" s="21"/>
      <c r="B655" s="26"/>
      <c r="C655" s="26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6">
      <c r="A656" s="21"/>
      <c r="B656" s="26"/>
      <c r="C656" s="26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6">
      <c r="A657" s="21"/>
      <c r="B657" s="26"/>
      <c r="C657" s="26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6">
      <c r="A658" s="21"/>
      <c r="B658" s="26"/>
      <c r="C658" s="26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6">
      <c r="A659" s="21"/>
      <c r="B659" s="26"/>
      <c r="C659" s="26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6">
      <c r="A660" s="21"/>
      <c r="B660" s="26"/>
      <c r="C660" s="26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6">
      <c r="A661" s="21"/>
      <c r="B661" s="26"/>
      <c r="C661" s="26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6">
      <c r="A662" s="21"/>
      <c r="B662" s="26"/>
      <c r="C662" s="26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6">
      <c r="A663" s="21"/>
      <c r="B663" s="26"/>
      <c r="C663" s="26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6">
      <c r="A664" s="21"/>
      <c r="B664" s="26"/>
      <c r="C664" s="26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6">
      <c r="A665" s="21"/>
      <c r="B665" s="26"/>
      <c r="C665" s="26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6">
      <c r="A666" s="21"/>
      <c r="B666" s="26"/>
      <c r="C666" s="26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6">
      <c r="A667" s="21"/>
      <c r="B667" s="26"/>
      <c r="C667" s="26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6">
      <c r="A668" s="21"/>
      <c r="B668" s="26"/>
      <c r="C668" s="26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6">
      <c r="A669" s="21"/>
      <c r="B669" s="26"/>
      <c r="C669" s="26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6">
      <c r="A670" s="21"/>
      <c r="B670" s="26"/>
      <c r="C670" s="26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6">
      <c r="A671" s="21"/>
      <c r="B671" s="26"/>
      <c r="C671" s="26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6">
      <c r="A672" s="21"/>
      <c r="B672" s="26"/>
      <c r="C672" s="26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6">
      <c r="A673" s="21"/>
      <c r="B673" s="26"/>
      <c r="C673" s="26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6">
      <c r="A674" s="21"/>
      <c r="B674" s="26"/>
      <c r="C674" s="26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6">
      <c r="A675" s="21"/>
      <c r="B675" s="26"/>
      <c r="C675" s="26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6">
      <c r="A676" s="21"/>
      <c r="B676" s="26"/>
      <c r="C676" s="26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6">
      <c r="A677" s="21"/>
      <c r="B677" s="26"/>
      <c r="C677" s="26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6">
      <c r="A678" s="21"/>
      <c r="B678" s="26"/>
      <c r="C678" s="26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6">
      <c r="A679" s="21"/>
      <c r="B679" s="26"/>
      <c r="C679" s="26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6">
      <c r="A680" s="21"/>
      <c r="B680" s="26"/>
      <c r="C680" s="26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6">
      <c r="A681" s="21"/>
      <c r="B681" s="26"/>
      <c r="C681" s="26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6">
      <c r="A682" s="21"/>
      <c r="B682" s="26"/>
      <c r="C682" s="26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6">
      <c r="A683" s="21"/>
      <c r="B683" s="26"/>
      <c r="C683" s="26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6">
      <c r="A684" s="21"/>
      <c r="B684" s="26"/>
      <c r="C684" s="26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6">
      <c r="A685" s="21"/>
      <c r="B685" s="26"/>
      <c r="C685" s="26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6">
      <c r="A686" s="21"/>
      <c r="B686" s="26"/>
      <c r="C686" s="26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6">
      <c r="A687" s="21"/>
      <c r="B687" s="26"/>
      <c r="C687" s="26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6">
      <c r="A688" s="21"/>
      <c r="B688" s="26"/>
      <c r="C688" s="26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6">
      <c r="A689" s="21"/>
      <c r="B689" s="26"/>
      <c r="C689" s="26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6">
      <c r="A690" s="21"/>
      <c r="B690" s="26"/>
      <c r="C690" s="26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6">
      <c r="A691" s="21"/>
      <c r="B691" s="26"/>
      <c r="C691" s="26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6">
      <c r="A692" s="21"/>
      <c r="B692" s="26"/>
      <c r="C692" s="26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6">
      <c r="A693" s="21"/>
      <c r="B693" s="26"/>
      <c r="C693" s="26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6">
      <c r="A694" s="21"/>
      <c r="B694" s="26"/>
      <c r="C694" s="26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6">
      <c r="A695" s="21"/>
      <c r="B695" s="26"/>
      <c r="C695" s="26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6">
      <c r="A696" s="21"/>
      <c r="B696" s="26"/>
      <c r="C696" s="26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6">
      <c r="A697" s="21"/>
      <c r="B697" s="26"/>
      <c r="C697" s="26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6">
      <c r="A698" s="21"/>
      <c r="B698" s="26"/>
      <c r="C698" s="26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6">
      <c r="A699" s="21"/>
      <c r="B699" s="26"/>
      <c r="C699" s="26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6">
      <c r="A700" s="21"/>
      <c r="B700" s="26"/>
      <c r="C700" s="26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6">
      <c r="A701" s="21"/>
      <c r="B701" s="26"/>
      <c r="C701" s="26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6">
      <c r="A702" s="21"/>
      <c r="B702" s="26"/>
      <c r="C702" s="26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6">
      <c r="A703" s="21"/>
      <c r="B703" s="26"/>
      <c r="C703" s="26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6">
      <c r="A704" s="21"/>
      <c r="B704" s="26"/>
      <c r="C704" s="2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6">
      <c r="A705" s="21"/>
      <c r="B705" s="26"/>
      <c r="C705" s="26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6">
      <c r="A706" s="21"/>
      <c r="B706" s="26"/>
      <c r="C706" s="26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6">
      <c r="A707" s="21"/>
      <c r="B707" s="26"/>
      <c r="C707" s="26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6">
      <c r="A708" s="21"/>
      <c r="B708" s="26"/>
      <c r="C708" s="26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6">
      <c r="A709" s="21"/>
      <c r="B709" s="26"/>
      <c r="C709" s="26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6">
      <c r="A710" s="21"/>
      <c r="B710" s="26"/>
      <c r="C710" s="26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6">
      <c r="A711" s="21"/>
      <c r="B711" s="26"/>
      <c r="C711" s="26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6">
      <c r="A712" s="21"/>
      <c r="B712" s="26"/>
      <c r="C712" s="26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6">
      <c r="A713" s="21"/>
      <c r="B713" s="26"/>
      <c r="C713" s="26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6">
      <c r="A714" s="21"/>
      <c r="B714" s="26"/>
      <c r="C714" s="26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6">
      <c r="A715" s="21"/>
      <c r="B715" s="26"/>
      <c r="C715" s="26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6">
      <c r="A716" s="21"/>
      <c r="B716" s="26"/>
      <c r="C716" s="26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6">
      <c r="A717" s="21"/>
      <c r="B717" s="26"/>
      <c r="C717" s="26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6">
      <c r="A718" s="21"/>
      <c r="B718" s="26"/>
      <c r="C718" s="26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6">
      <c r="A719" s="21"/>
      <c r="B719" s="26"/>
      <c r="C719" s="26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6">
      <c r="A720" s="21"/>
      <c r="B720" s="26"/>
      <c r="C720" s="26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6">
      <c r="A721" s="21"/>
      <c r="B721" s="26"/>
      <c r="C721" s="26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6">
      <c r="A722" s="21"/>
      <c r="B722" s="26"/>
      <c r="C722" s="26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6">
      <c r="A723" s="21"/>
      <c r="B723" s="26"/>
      <c r="C723" s="26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6">
      <c r="A724" s="21"/>
      <c r="B724" s="26"/>
      <c r="C724" s="26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6">
      <c r="A725" s="21"/>
      <c r="B725" s="26"/>
      <c r="C725" s="26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6">
      <c r="A726" s="21"/>
      <c r="B726" s="26"/>
      <c r="C726" s="26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6">
      <c r="A727" s="21"/>
      <c r="B727" s="26"/>
      <c r="C727" s="26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6">
      <c r="A728" s="21"/>
      <c r="B728" s="26"/>
      <c r="C728" s="26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6">
      <c r="A729" s="21"/>
      <c r="B729" s="26"/>
      <c r="C729" s="26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6">
      <c r="A730" s="21"/>
      <c r="B730" s="26"/>
      <c r="C730" s="26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6">
      <c r="A731" s="21"/>
      <c r="B731" s="26"/>
      <c r="C731" s="26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6">
      <c r="A732" s="21"/>
      <c r="B732" s="26"/>
      <c r="C732" s="26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6">
      <c r="A733" s="21"/>
      <c r="B733" s="26"/>
      <c r="C733" s="26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6">
      <c r="A734" s="21"/>
      <c r="B734" s="26"/>
      <c r="C734" s="26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6">
      <c r="A735" s="21"/>
      <c r="B735" s="26"/>
      <c r="C735" s="26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6">
      <c r="A736" s="21"/>
      <c r="B736" s="26"/>
      <c r="C736" s="26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6">
      <c r="A737" s="21"/>
      <c r="B737" s="26"/>
      <c r="C737" s="26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6">
      <c r="A738" s="21"/>
      <c r="B738" s="26"/>
      <c r="C738" s="26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6">
      <c r="A739" s="21"/>
      <c r="B739" s="26"/>
      <c r="C739" s="26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6">
      <c r="A740" s="21"/>
      <c r="B740" s="26"/>
      <c r="C740" s="26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6">
      <c r="A741" s="21"/>
      <c r="B741" s="26"/>
      <c r="C741" s="26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6">
      <c r="A742" s="21"/>
      <c r="B742" s="26"/>
      <c r="C742" s="26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6">
      <c r="A743" s="21"/>
      <c r="B743" s="26"/>
      <c r="C743" s="26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6">
      <c r="A744" s="21"/>
      <c r="B744" s="26"/>
      <c r="C744" s="26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6">
      <c r="A745" s="21"/>
      <c r="B745" s="26"/>
      <c r="C745" s="26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6">
      <c r="A746" s="21"/>
      <c r="B746" s="26"/>
      <c r="C746" s="26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6">
      <c r="A747" s="21"/>
      <c r="B747" s="26"/>
      <c r="C747" s="26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6">
      <c r="A748" s="21"/>
      <c r="B748" s="26"/>
      <c r="C748" s="26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6">
      <c r="A749" s="21"/>
      <c r="B749" s="26"/>
      <c r="C749" s="26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6">
      <c r="A750" s="21"/>
      <c r="B750" s="26"/>
      <c r="C750" s="26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6">
      <c r="A751" s="21"/>
      <c r="B751" s="26"/>
      <c r="C751" s="26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6">
      <c r="A752" s="21"/>
      <c r="B752" s="26"/>
      <c r="C752" s="26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6">
      <c r="A753" s="21"/>
      <c r="B753" s="26"/>
      <c r="C753" s="26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6">
      <c r="A754" s="21"/>
      <c r="B754" s="26"/>
      <c r="C754" s="26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6">
      <c r="A755" s="21"/>
      <c r="B755" s="26"/>
      <c r="C755" s="26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6">
      <c r="A756" s="21"/>
      <c r="B756" s="26"/>
      <c r="C756" s="26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6">
      <c r="A757" s="21"/>
      <c r="B757" s="26"/>
      <c r="C757" s="26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6">
      <c r="A758" s="21"/>
      <c r="B758" s="26"/>
      <c r="C758" s="26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6">
      <c r="A759" s="21"/>
      <c r="B759" s="26"/>
      <c r="C759" s="26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6">
      <c r="A760" s="21"/>
      <c r="B760" s="26"/>
      <c r="C760" s="26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6">
      <c r="A761" s="21"/>
      <c r="B761" s="26"/>
      <c r="C761" s="26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6">
      <c r="A762" s="21"/>
      <c r="B762" s="26"/>
      <c r="C762" s="2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6">
      <c r="A763" s="21"/>
      <c r="B763" s="26"/>
      <c r="C763" s="26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6">
      <c r="A764" s="21"/>
      <c r="B764" s="26"/>
      <c r="C764" s="26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6">
      <c r="A765" s="21"/>
      <c r="B765" s="26"/>
      <c r="C765" s="26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6">
      <c r="A766" s="21"/>
      <c r="B766" s="26"/>
      <c r="C766" s="26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6">
      <c r="A767" s="21"/>
      <c r="B767" s="26"/>
      <c r="C767" s="26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6">
      <c r="A768" s="21"/>
      <c r="B768" s="26"/>
      <c r="C768" s="26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6">
      <c r="A769" s="21"/>
      <c r="B769" s="26"/>
      <c r="C769" s="26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6">
      <c r="A770" s="21"/>
      <c r="B770" s="26"/>
      <c r="C770" s="26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6">
      <c r="A771" s="21"/>
      <c r="B771" s="26"/>
      <c r="C771" s="26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6">
      <c r="A772" s="21"/>
      <c r="B772" s="26"/>
      <c r="C772" s="26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6">
      <c r="A773" s="21"/>
      <c r="B773" s="26"/>
      <c r="C773" s="26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6">
      <c r="A774" s="21"/>
      <c r="B774" s="26"/>
      <c r="C774" s="26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6">
      <c r="A775" s="21"/>
      <c r="B775" s="26"/>
      <c r="C775" s="26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6">
      <c r="A776" s="21"/>
      <c r="B776" s="26"/>
      <c r="C776" s="26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6">
      <c r="A777" s="21"/>
      <c r="B777" s="26"/>
      <c r="C777" s="26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6">
      <c r="A778" s="21"/>
      <c r="B778" s="26"/>
      <c r="C778" s="26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6">
      <c r="A779" s="21"/>
      <c r="B779" s="26"/>
      <c r="C779" s="26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6">
      <c r="A780" s="21"/>
      <c r="B780" s="26"/>
      <c r="C780" s="26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6">
      <c r="A781" s="21"/>
      <c r="B781" s="26"/>
      <c r="C781" s="26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6">
      <c r="A782" s="21"/>
      <c r="B782" s="26"/>
      <c r="C782" s="26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6">
      <c r="A783" s="21"/>
      <c r="B783" s="26"/>
      <c r="C783" s="26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6">
      <c r="A784" s="21"/>
      <c r="B784" s="26"/>
      <c r="C784" s="26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6">
      <c r="A785" s="21"/>
      <c r="B785" s="26"/>
      <c r="C785" s="26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6">
      <c r="A786" s="21"/>
      <c r="B786" s="26"/>
      <c r="C786" s="26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6">
      <c r="A787" s="21"/>
      <c r="B787" s="26"/>
      <c r="C787" s="26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6">
      <c r="A788" s="21"/>
      <c r="B788" s="26"/>
      <c r="C788" s="26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6">
      <c r="A789" s="21"/>
      <c r="B789" s="26"/>
      <c r="C789" s="26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6">
      <c r="A790" s="21"/>
      <c r="B790" s="26"/>
      <c r="C790" s="26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6">
      <c r="A791" s="21"/>
      <c r="B791" s="26"/>
      <c r="C791" s="26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6">
      <c r="A792" s="21"/>
      <c r="B792" s="26"/>
      <c r="C792" s="26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6">
      <c r="A793" s="21"/>
      <c r="B793" s="26"/>
      <c r="C793" s="26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6">
      <c r="A794" s="21"/>
      <c r="B794" s="26"/>
      <c r="C794" s="26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6">
      <c r="A795" s="21"/>
      <c r="B795" s="26"/>
      <c r="C795" s="26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6">
      <c r="A796" s="21"/>
      <c r="B796" s="26"/>
      <c r="C796" s="26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6">
      <c r="A797" s="21"/>
      <c r="B797" s="26"/>
      <c r="C797" s="26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6">
      <c r="A798" s="21"/>
      <c r="B798" s="26"/>
      <c r="C798" s="26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6">
      <c r="A799" s="21"/>
      <c r="B799" s="26"/>
      <c r="C799" s="26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6">
      <c r="A800" s="21"/>
      <c r="B800" s="26"/>
      <c r="C800" s="26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6">
      <c r="A801" s="21"/>
      <c r="B801" s="26"/>
      <c r="C801" s="26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6">
      <c r="A802" s="21"/>
      <c r="B802" s="26"/>
      <c r="C802" s="26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6">
      <c r="A803" s="21"/>
      <c r="B803" s="26"/>
      <c r="C803" s="26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6">
      <c r="A804" s="21"/>
      <c r="B804" s="26"/>
      <c r="C804" s="26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6">
      <c r="A805" s="21"/>
      <c r="B805" s="26"/>
      <c r="C805" s="26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6">
      <c r="A806" s="21"/>
      <c r="B806" s="26"/>
      <c r="C806" s="26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6">
      <c r="A807" s="21"/>
      <c r="B807" s="26"/>
      <c r="C807" s="26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6">
      <c r="A808" s="21"/>
      <c r="B808" s="26"/>
      <c r="C808" s="26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6">
      <c r="A809" s="21"/>
      <c r="B809" s="26"/>
      <c r="C809" s="26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6">
      <c r="A810" s="21"/>
      <c r="B810" s="26"/>
      <c r="C810" s="26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6">
      <c r="A811" s="21"/>
      <c r="B811" s="26"/>
      <c r="C811" s="26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6">
      <c r="A812" s="21"/>
      <c r="B812" s="26"/>
      <c r="C812" s="26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6">
      <c r="A813" s="21"/>
      <c r="B813" s="26"/>
      <c r="C813" s="26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6">
      <c r="A814" s="21"/>
      <c r="B814" s="26"/>
      <c r="C814" s="26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6">
      <c r="A815" s="21"/>
      <c r="B815" s="26"/>
      <c r="C815" s="26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6">
      <c r="A816" s="21"/>
      <c r="B816" s="26"/>
      <c r="C816" s="26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6">
      <c r="A817" s="21"/>
      <c r="B817" s="26"/>
      <c r="C817" s="26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6">
      <c r="A818" s="21"/>
      <c r="B818" s="26"/>
      <c r="C818" s="26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6">
      <c r="A819" s="21"/>
      <c r="B819" s="26"/>
      <c r="C819" s="26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6">
      <c r="A820" s="21"/>
      <c r="B820" s="26"/>
      <c r="C820" s="2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6">
      <c r="A821" s="21"/>
      <c r="B821" s="26"/>
      <c r="C821" s="26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6">
      <c r="A822" s="21"/>
      <c r="B822" s="26"/>
      <c r="C822" s="26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6">
      <c r="A823" s="21"/>
      <c r="B823" s="26"/>
      <c r="C823" s="26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6">
      <c r="A824" s="21"/>
      <c r="B824" s="26"/>
      <c r="C824" s="26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6">
      <c r="A825" s="21"/>
      <c r="B825" s="26"/>
      <c r="C825" s="26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6">
      <c r="A826" s="21"/>
      <c r="B826" s="26"/>
      <c r="C826" s="26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6">
      <c r="A827" s="21"/>
      <c r="B827" s="26"/>
      <c r="C827" s="26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6">
      <c r="A828" s="21"/>
      <c r="B828" s="26"/>
      <c r="C828" s="26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6">
      <c r="A829" s="21"/>
      <c r="B829" s="26"/>
      <c r="C829" s="26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6">
      <c r="A830" s="21"/>
      <c r="B830" s="26"/>
      <c r="C830" s="26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6">
      <c r="A831" s="21"/>
      <c r="B831" s="26"/>
      <c r="C831" s="26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6">
      <c r="A832" s="21"/>
      <c r="B832" s="26"/>
      <c r="C832" s="26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6">
      <c r="A833" s="21"/>
      <c r="B833" s="26"/>
      <c r="C833" s="26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6">
      <c r="A834" s="21"/>
      <c r="B834" s="26"/>
      <c r="C834" s="26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6">
      <c r="A835" s="21"/>
      <c r="B835" s="26"/>
      <c r="C835" s="26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6">
      <c r="A836" s="21"/>
      <c r="B836" s="26"/>
      <c r="C836" s="26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6">
      <c r="A837" s="21"/>
      <c r="B837" s="26"/>
      <c r="C837" s="26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6">
      <c r="A838" s="21"/>
      <c r="B838" s="26"/>
      <c r="C838" s="26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6">
      <c r="A839" s="21"/>
      <c r="B839" s="26"/>
      <c r="C839" s="26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6">
      <c r="A840" s="21"/>
      <c r="B840" s="26"/>
      <c r="C840" s="26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6">
      <c r="A841" s="21"/>
      <c r="B841" s="26"/>
      <c r="C841" s="26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6">
      <c r="A842" s="21"/>
      <c r="B842" s="26"/>
      <c r="C842" s="26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6">
      <c r="A843" s="21"/>
      <c r="B843" s="26"/>
      <c r="C843" s="26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6">
      <c r="A844" s="21"/>
      <c r="B844" s="26"/>
      <c r="C844" s="26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6">
      <c r="A845" s="21"/>
      <c r="B845" s="26"/>
      <c r="C845" s="26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6">
      <c r="A846" s="21"/>
      <c r="B846" s="26"/>
      <c r="C846" s="26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6">
      <c r="A847" s="21"/>
      <c r="B847" s="26"/>
      <c r="C847" s="26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6">
      <c r="A848" s="21"/>
      <c r="B848" s="26"/>
      <c r="C848" s="26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6">
      <c r="A849" s="21"/>
      <c r="B849" s="26"/>
      <c r="C849" s="26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6">
      <c r="A850" s="21"/>
      <c r="B850" s="26"/>
      <c r="C850" s="26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6">
      <c r="A851" s="21"/>
      <c r="B851" s="26"/>
      <c r="C851" s="26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6">
      <c r="A852" s="21"/>
      <c r="B852" s="26"/>
      <c r="C852" s="26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6">
      <c r="A853" s="21"/>
      <c r="B853" s="26"/>
      <c r="C853" s="26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6">
      <c r="A854" s="21"/>
      <c r="B854" s="26"/>
      <c r="C854" s="26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6">
      <c r="A855" s="21"/>
      <c r="B855" s="26"/>
      <c r="C855" s="26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6">
      <c r="A856" s="21"/>
      <c r="B856" s="26"/>
      <c r="C856" s="26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6">
      <c r="A857" s="21"/>
      <c r="B857" s="26"/>
      <c r="C857" s="26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6">
      <c r="A858" s="21"/>
      <c r="B858" s="26"/>
      <c r="C858" s="26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6">
      <c r="A859" s="21"/>
      <c r="B859" s="26"/>
      <c r="C859" s="26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6">
      <c r="A860" s="21"/>
      <c r="B860" s="26"/>
      <c r="C860" s="26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6">
      <c r="A861" s="21"/>
      <c r="B861" s="26"/>
      <c r="C861" s="26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6">
      <c r="A862" s="21"/>
      <c r="B862" s="26"/>
      <c r="C862" s="26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6">
      <c r="A863" s="21"/>
      <c r="B863" s="26"/>
      <c r="C863" s="26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6">
      <c r="A864" s="21"/>
      <c r="B864" s="26"/>
      <c r="C864" s="26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6">
      <c r="A865" s="21"/>
      <c r="B865" s="26"/>
      <c r="C865" s="26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6">
      <c r="A866" s="21"/>
      <c r="B866" s="26"/>
      <c r="C866" s="26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6">
      <c r="A867" s="21"/>
      <c r="B867" s="26"/>
      <c r="C867" s="26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6">
      <c r="A868" s="21"/>
      <c r="B868" s="26"/>
      <c r="C868" s="26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6">
      <c r="A869" s="21"/>
      <c r="B869" s="26"/>
      <c r="C869" s="26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6">
      <c r="A870" s="21"/>
      <c r="B870" s="26"/>
      <c r="C870" s="26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6">
      <c r="A871" s="21"/>
      <c r="B871" s="26"/>
      <c r="C871" s="26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6">
      <c r="A872" s="21"/>
      <c r="B872" s="26"/>
      <c r="C872" s="26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6">
      <c r="A873" s="21"/>
      <c r="B873" s="26"/>
      <c r="C873" s="26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6">
      <c r="A874" s="21"/>
      <c r="B874" s="26"/>
      <c r="C874" s="26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6">
      <c r="A875" s="21"/>
      <c r="B875" s="26"/>
      <c r="C875" s="26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6">
      <c r="A876" s="21"/>
      <c r="B876" s="26"/>
      <c r="C876" s="26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6">
      <c r="A877" s="21"/>
      <c r="B877" s="26"/>
      <c r="C877" s="26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6">
      <c r="A878" s="21"/>
      <c r="B878" s="26"/>
      <c r="C878" s="2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6">
      <c r="A879" s="21"/>
      <c r="B879" s="26"/>
      <c r="C879" s="26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6">
      <c r="A880" s="21"/>
      <c r="B880" s="26"/>
      <c r="C880" s="26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6">
      <c r="A881" s="21"/>
      <c r="B881" s="26"/>
      <c r="C881" s="26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6">
      <c r="A882" s="21"/>
      <c r="B882" s="26"/>
      <c r="C882" s="26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6">
      <c r="A883" s="21"/>
      <c r="B883" s="26"/>
      <c r="C883" s="26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6">
      <c r="A884" s="21"/>
      <c r="B884" s="26"/>
      <c r="C884" s="26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6">
      <c r="A885" s="21"/>
      <c r="B885" s="26"/>
      <c r="C885" s="26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6">
      <c r="A886" s="21"/>
      <c r="B886" s="26"/>
      <c r="C886" s="26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6">
      <c r="A887" s="21"/>
      <c r="B887" s="26"/>
      <c r="C887" s="26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6">
      <c r="A888" s="21"/>
      <c r="B888" s="26"/>
      <c r="C888" s="26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6">
      <c r="A889" s="21"/>
      <c r="B889" s="26"/>
      <c r="C889" s="26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6">
      <c r="A890" s="21"/>
      <c r="B890" s="26"/>
      <c r="C890" s="26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6">
      <c r="A891" s="21"/>
      <c r="B891" s="26"/>
      <c r="C891" s="26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6">
      <c r="A892" s="21"/>
      <c r="B892" s="26"/>
      <c r="C892" s="26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6">
      <c r="A893" s="21"/>
      <c r="B893" s="26"/>
      <c r="C893" s="26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6">
      <c r="A894" s="21"/>
      <c r="B894" s="26"/>
      <c r="C894" s="26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6">
      <c r="A895" s="21"/>
      <c r="B895" s="26"/>
      <c r="C895" s="26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6">
      <c r="A896" s="21"/>
      <c r="B896" s="26"/>
      <c r="C896" s="26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6">
      <c r="A897" s="21"/>
      <c r="B897" s="26"/>
      <c r="C897" s="26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6">
      <c r="A898" s="21"/>
      <c r="B898" s="26"/>
      <c r="C898" s="26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6">
      <c r="A899" s="21"/>
      <c r="B899" s="26"/>
      <c r="C899" s="26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6">
      <c r="A900" s="21"/>
      <c r="B900" s="26"/>
      <c r="C900" s="26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6">
      <c r="A901" s="21"/>
      <c r="B901" s="26"/>
      <c r="C901" s="26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6">
      <c r="A902" s="21"/>
      <c r="B902" s="26"/>
      <c r="C902" s="26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6">
      <c r="A903" s="21"/>
      <c r="B903" s="26"/>
      <c r="C903" s="26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6">
      <c r="A904" s="21"/>
      <c r="B904" s="26"/>
      <c r="C904" s="26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6">
      <c r="A905" s="21"/>
      <c r="B905" s="26"/>
      <c r="C905" s="26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6">
      <c r="A906" s="21"/>
      <c r="B906" s="26"/>
      <c r="C906" s="26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6">
      <c r="A907" s="21"/>
      <c r="B907" s="26"/>
      <c r="C907" s="26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6">
      <c r="A908" s="21"/>
      <c r="B908" s="26"/>
      <c r="C908" s="26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6">
      <c r="A909" s="21"/>
      <c r="B909" s="26"/>
      <c r="C909" s="26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6">
      <c r="A910" s="21"/>
      <c r="B910" s="26"/>
      <c r="C910" s="26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6">
      <c r="A911" s="21"/>
      <c r="B911" s="26"/>
      <c r="C911" s="26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6">
      <c r="A912" s="21"/>
      <c r="B912" s="26"/>
      <c r="C912" s="26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6">
      <c r="A913" s="21"/>
      <c r="B913" s="26"/>
      <c r="C913" s="26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6">
      <c r="A914" s="21"/>
      <c r="B914" s="26"/>
      <c r="C914" s="26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6">
      <c r="A915" s="21"/>
      <c r="B915" s="26"/>
      <c r="C915" s="26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6">
      <c r="A916" s="21"/>
      <c r="B916" s="26"/>
      <c r="C916" s="26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6">
      <c r="A917" s="21"/>
      <c r="B917" s="26"/>
      <c r="C917" s="26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6">
      <c r="A918" s="21"/>
      <c r="B918" s="26"/>
      <c r="C918" s="26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6">
      <c r="A919" s="21"/>
      <c r="B919" s="26"/>
      <c r="C919" s="26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6">
      <c r="A920" s="21"/>
      <c r="B920" s="26"/>
      <c r="C920" s="26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6">
      <c r="A921" s="21"/>
      <c r="B921" s="26"/>
      <c r="C921" s="26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6">
      <c r="A922" s="21"/>
      <c r="B922" s="26"/>
      <c r="C922" s="26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6">
      <c r="A923" s="21"/>
      <c r="B923" s="26"/>
      <c r="C923" s="26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6">
      <c r="A924" s="21"/>
      <c r="B924" s="26"/>
      <c r="C924" s="26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6">
      <c r="A925" s="21"/>
      <c r="B925" s="26"/>
      <c r="C925" s="26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6">
      <c r="A926" s="21"/>
      <c r="B926" s="26"/>
      <c r="C926" s="26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6">
      <c r="A927" s="21"/>
      <c r="B927" s="26"/>
      <c r="C927" s="26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6">
      <c r="A928" s="21"/>
      <c r="B928" s="26"/>
      <c r="C928" s="26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6">
      <c r="A929" s="21"/>
      <c r="B929" s="26"/>
      <c r="C929" s="26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6">
      <c r="A930" s="21"/>
      <c r="B930" s="26"/>
      <c r="C930" s="26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6">
      <c r="A931" s="21"/>
      <c r="B931" s="26"/>
      <c r="C931" s="26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6">
      <c r="A932" s="21"/>
      <c r="B932" s="26"/>
      <c r="C932" s="26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6">
      <c r="A933" s="21"/>
      <c r="B933" s="26"/>
      <c r="C933" s="26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6">
      <c r="A934" s="21"/>
      <c r="B934" s="26"/>
      <c r="C934" s="26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6">
      <c r="A935" s="21"/>
      <c r="B935" s="26"/>
      <c r="C935" s="26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6">
      <c r="A936" s="21"/>
      <c r="B936" s="26"/>
      <c r="C936" s="2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6">
      <c r="A937" s="21"/>
      <c r="B937" s="26"/>
      <c r="C937" s="26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6">
      <c r="A938" s="21"/>
      <c r="B938" s="26"/>
      <c r="C938" s="26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6">
      <c r="A939" s="21"/>
      <c r="B939" s="26"/>
      <c r="C939" s="26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6">
      <c r="A940" s="21"/>
      <c r="B940" s="26"/>
      <c r="C940" s="26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6">
      <c r="A941" s="21"/>
      <c r="B941" s="26"/>
      <c r="C941" s="26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6">
      <c r="A942" s="21"/>
      <c r="B942" s="26"/>
      <c r="C942" s="26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6">
      <c r="A943" s="21"/>
      <c r="B943" s="26"/>
      <c r="C943" s="26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6">
      <c r="A944" s="21"/>
      <c r="B944" s="26"/>
      <c r="C944" s="26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6">
      <c r="A945" s="21"/>
      <c r="B945" s="26"/>
      <c r="C945" s="26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6">
      <c r="A946" s="21"/>
      <c r="B946" s="26"/>
      <c r="C946" s="26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6">
      <c r="A947" s="21"/>
      <c r="B947" s="26"/>
      <c r="C947" s="26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6">
      <c r="A948" s="21"/>
      <c r="B948" s="26"/>
      <c r="C948" s="26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6">
      <c r="A949" s="21"/>
      <c r="B949" s="26"/>
      <c r="C949" s="26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6">
      <c r="A950" s="21"/>
      <c r="B950" s="26"/>
      <c r="C950" s="26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6">
      <c r="A951" s="21"/>
      <c r="B951" s="26"/>
      <c r="C951" s="26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6">
      <c r="A952" s="21"/>
      <c r="B952" s="26"/>
      <c r="C952" s="26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6">
      <c r="A953" s="21"/>
      <c r="B953" s="26"/>
      <c r="C953" s="26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6">
      <c r="A954" s="21"/>
      <c r="B954" s="26"/>
      <c r="C954" s="26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6">
      <c r="A955" s="21"/>
      <c r="B955" s="26"/>
      <c r="C955" s="26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6">
      <c r="A956" s="21"/>
      <c r="B956" s="26"/>
      <c r="C956" s="26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6">
      <c r="A957" s="21"/>
      <c r="B957" s="26"/>
      <c r="C957" s="26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6">
      <c r="A958" s="21"/>
      <c r="B958" s="26"/>
      <c r="C958" s="26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6">
      <c r="A959" s="21"/>
      <c r="B959" s="26"/>
      <c r="C959" s="26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6">
      <c r="A960" s="21"/>
      <c r="B960" s="26"/>
      <c r="C960" s="26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6">
      <c r="A961" s="21"/>
      <c r="B961" s="26"/>
      <c r="C961" s="26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6">
      <c r="A962" s="21"/>
      <c r="B962" s="26"/>
      <c r="C962" s="26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6">
      <c r="A963" s="21"/>
      <c r="B963" s="26"/>
      <c r="C963" s="26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6">
      <c r="A964" s="21"/>
      <c r="B964" s="26"/>
      <c r="C964" s="26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6">
      <c r="A965" s="21"/>
      <c r="B965" s="26"/>
      <c r="C965" s="26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6">
      <c r="A966" s="21"/>
      <c r="B966" s="26"/>
      <c r="C966" s="26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6">
      <c r="A967" s="21"/>
      <c r="B967" s="26"/>
      <c r="C967" s="26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6">
      <c r="A968" s="21"/>
      <c r="B968" s="26"/>
      <c r="C968" s="26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6">
      <c r="A969" s="21"/>
      <c r="B969" s="26"/>
      <c r="C969" s="26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6">
      <c r="A970" s="21"/>
      <c r="B970" s="26"/>
      <c r="C970" s="26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6">
      <c r="A971" s="21"/>
      <c r="B971" s="26"/>
      <c r="C971" s="26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6">
      <c r="A972" s="21"/>
      <c r="B972" s="26"/>
      <c r="C972" s="26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6">
      <c r="A973" s="21"/>
      <c r="B973" s="26"/>
      <c r="C973" s="26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6">
      <c r="A974" s="21"/>
      <c r="B974" s="26"/>
      <c r="C974" s="26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6">
      <c r="A975" s="21"/>
      <c r="B975" s="26"/>
      <c r="C975" s="26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6">
      <c r="A976" s="21"/>
      <c r="B976" s="26"/>
      <c r="C976" s="26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6">
      <c r="A977" s="21"/>
      <c r="B977" s="26"/>
      <c r="C977" s="26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6">
      <c r="A978" s="21"/>
      <c r="B978" s="26"/>
      <c r="C978" s="26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6">
      <c r="A979" s="21"/>
      <c r="B979" s="26"/>
      <c r="C979" s="26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6">
      <c r="A980" s="21"/>
      <c r="B980" s="26"/>
      <c r="C980" s="26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6">
      <c r="A981" s="21"/>
      <c r="B981" s="26"/>
      <c r="C981" s="26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6">
      <c r="A982" s="21"/>
      <c r="B982" s="26"/>
      <c r="C982" s="26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6">
      <c r="A983" s="21"/>
      <c r="B983" s="26"/>
      <c r="C983" s="26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6">
      <c r="A984" s="21"/>
      <c r="B984" s="26"/>
      <c r="C984" s="26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6">
      <c r="A985" s="21"/>
      <c r="B985" s="26"/>
      <c r="C985" s="26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6">
      <c r="A986" s="21"/>
      <c r="B986" s="26"/>
      <c r="C986" s="26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6">
      <c r="A987" s="21"/>
      <c r="B987" s="26"/>
      <c r="C987" s="26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6">
      <c r="A988" s="21"/>
      <c r="B988" s="26"/>
      <c r="C988" s="26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6">
      <c r="A989" s="21"/>
      <c r="B989" s="26"/>
      <c r="C989" s="26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6">
      <c r="A990" s="21"/>
      <c r="B990" s="26"/>
      <c r="C990" s="26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6">
      <c r="A991" s="21"/>
      <c r="B991" s="26"/>
      <c r="C991" s="26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6">
      <c r="A992" s="21"/>
      <c r="B992" s="26"/>
      <c r="C992" s="26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6">
      <c r="A993" s="21"/>
      <c r="B993" s="26"/>
      <c r="C993" s="26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6">
      <c r="A994" s="21"/>
      <c r="B994" s="26"/>
      <c r="C994" s="26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6">
      <c r="A995" s="21"/>
      <c r="B995" s="26"/>
      <c r="C995" s="26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6">
      <c r="A996" s="21"/>
      <c r="B996" s="26"/>
      <c r="C996" s="26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6">
      <c r="A997" s="21"/>
      <c r="B997" s="26"/>
      <c r="C997" s="26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6">
      <c r="A998" s="21"/>
      <c r="B998" s="26"/>
      <c r="C998" s="26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6">
      <c r="A999" s="21"/>
      <c r="B999" s="26"/>
      <c r="C999" s="26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6">
      <c r="A1000" s="21"/>
      <c r="B1000" s="26"/>
      <c r="C1000" s="26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66E1-40CF-3640-B8B8-980D656B5BF2}">
  <dimension ref="A1:A211"/>
  <sheetViews>
    <sheetView workbookViewId="0">
      <selection activeCell="A2" sqref="A2"/>
    </sheetView>
  </sheetViews>
  <sheetFormatPr baseColWidth="10" defaultRowHeight="14"/>
  <cols>
    <col min="1" max="1" width="60.6640625" bestFit="1" customWidth="1"/>
  </cols>
  <sheetData>
    <row r="1" spans="1:1" ht="15">
      <c r="A1" s="72" t="s">
        <v>1549</v>
      </c>
    </row>
    <row r="2" spans="1:1" ht="15">
      <c r="A2" s="72" t="s">
        <v>1550</v>
      </c>
    </row>
    <row r="3" spans="1:1" ht="15">
      <c r="A3" s="72" t="s">
        <v>1624</v>
      </c>
    </row>
    <row r="4" spans="1:1" ht="15">
      <c r="A4" s="72" t="s">
        <v>1625</v>
      </c>
    </row>
    <row r="5" spans="1:1" ht="15">
      <c r="A5" s="72" t="s">
        <v>1626</v>
      </c>
    </row>
    <row r="6" spans="1:1" ht="15">
      <c r="A6" s="72" t="s">
        <v>1627</v>
      </c>
    </row>
    <row r="7" spans="1:1" ht="15">
      <c r="A7" s="72" t="s">
        <v>1628</v>
      </c>
    </row>
    <row r="8" spans="1:1" ht="15">
      <c r="A8" s="72" t="s">
        <v>1629</v>
      </c>
    </row>
    <row r="9" spans="1:1" ht="15">
      <c r="A9" s="72" t="s">
        <v>1630</v>
      </c>
    </row>
    <row r="10" spans="1:1" ht="15">
      <c r="A10" s="72" t="s">
        <v>1631</v>
      </c>
    </row>
    <row r="11" spans="1:1" ht="15">
      <c r="A11" s="72" t="s">
        <v>1632</v>
      </c>
    </row>
    <row r="12" spans="1:1" ht="15">
      <c r="A12" s="72" t="s">
        <v>1630</v>
      </c>
    </row>
    <row r="13" spans="1:1" ht="15">
      <c r="A13" s="72" t="s">
        <v>1631</v>
      </c>
    </row>
    <row r="14" spans="1:1" ht="15">
      <c r="A14" s="72" t="s">
        <v>1633</v>
      </c>
    </row>
    <row r="15" spans="1:1" ht="15">
      <c r="A15" s="72" t="s">
        <v>1630</v>
      </c>
    </row>
    <row r="16" spans="1:1" ht="15">
      <c r="A16" s="72" t="s">
        <v>1631</v>
      </c>
    </row>
    <row r="17" spans="1:1" ht="15">
      <c r="A17" s="72" t="s">
        <v>1634</v>
      </c>
    </row>
    <row r="18" spans="1:1" ht="15">
      <c r="A18" s="72" t="s">
        <v>1630</v>
      </c>
    </row>
    <row r="19" spans="1:1" ht="15">
      <c r="A19" s="72" t="s">
        <v>1631</v>
      </c>
    </row>
    <row r="20" spans="1:1" ht="15">
      <c r="A20" s="72" t="s">
        <v>1635</v>
      </c>
    </row>
    <row r="21" spans="1:1" ht="15">
      <c r="A21" s="72" t="s">
        <v>1630</v>
      </c>
    </row>
    <row r="22" spans="1:1" ht="15">
      <c r="A22" s="72" t="s">
        <v>1631</v>
      </c>
    </row>
    <row r="23" spans="1:1" ht="15">
      <c r="A23" s="72" t="s">
        <v>1636</v>
      </c>
    </row>
    <row r="24" spans="1:1" ht="15">
      <c r="A24" s="72" t="s">
        <v>1637</v>
      </c>
    </row>
    <row r="25" spans="1:1" ht="15">
      <c r="A25" s="72" t="s">
        <v>1631</v>
      </c>
    </row>
    <row r="26" spans="1:1" ht="15">
      <c r="A26" s="72" t="s">
        <v>1638</v>
      </c>
    </row>
    <row r="27" spans="1:1" ht="15">
      <c r="A27" s="72" t="s">
        <v>1639</v>
      </c>
    </row>
    <row r="28" spans="1:1" ht="15">
      <c r="A28" s="72" t="s">
        <v>1631</v>
      </c>
    </row>
    <row r="29" spans="1:1" ht="15">
      <c r="A29" s="72" t="s">
        <v>1640</v>
      </c>
    </row>
    <row r="30" spans="1:1" ht="15">
      <c r="A30" s="72" t="s">
        <v>1637</v>
      </c>
    </row>
    <row r="31" spans="1:1" ht="15">
      <c r="A31" s="72" t="s">
        <v>1631</v>
      </c>
    </row>
    <row r="32" spans="1:1" ht="15">
      <c r="A32" s="72" t="s">
        <v>1641</v>
      </c>
    </row>
    <row r="33" spans="1:1" ht="15">
      <c r="A33" s="72" t="s">
        <v>1630</v>
      </c>
    </row>
    <row r="34" spans="1:1" ht="15">
      <c r="A34" s="72" t="s">
        <v>1631</v>
      </c>
    </row>
    <row r="35" spans="1:1" ht="15">
      <c r="A35" s="72" t="s">
        <v>1642</v>
      </c>
    </row>
    <row r="36" spans="1:1" ht="15">
      <c r="A36" s="72" t="s">
        <v>1643</v>
      </c>
    </row>
    <row r="37" spans="1:1" ht="15">
      <c r="A37" s="72" t="s">
        <v>1555</v>
      </c>
    </row>
    <row r="38" spans="1:1" ht="15">
      <c r="A38" s="72" t="s">
        <v>1552</v>
      </c>
    </row>
    <row r="39" spans="1:1" ht="15">
      <c r="A39" s="72" t="s">
        <v>1644</v>
      </c>
    </row>
    <row r="40" spans="1:1" ht="15">
      <c r="A40" s="72" t="s">
        <v>1645</v>
      </c>
    </row>
    <row r="41" spans="1:1" ht="15">
      <c r="A41" s="72" t="s">
        <v>1646</v>
      </c>
    </row>
    <row r="42" spans="1:1" ht="15">
      <c r="A42" s="72" t="s">
        <v>1644</v>
      </c>
    </row>
    <row r="43" spans="1:1" ht="15">
      <c r="A43" s="72" t="s">
        <v>1647</v>
      </c>
    </row>
    <row r="44" spans="1:1" ht="15">
      <c r="A44" s="72" t="s">
        <v>1646</v>
      </c>
    </row>
    <row r="45" spans="1:1" ht="15">
      <c r="A45" s="72" t="s">
        <v>1644</v>
      </c>
    </row>
    <row r="46" spans="1:1" ht="15">
      <c r="A46" s="72" t="s">
        <v>1648</v>
      </c>
    </row>
    <row r="47" spans="1:1" ht="15">
      <c r="A47" s="72" t="s">
        <v>1646</v>
      </c>
    </row>
    <row r="48" spans="1:1" ht="15">
      <c r="A48" s="72" t="s">
        <v>1644</v>
      </c>
    </row>
    <row r="49" spans="1:1" ht="15">
      <c r="A49" s="72" t="s">
        <v>1649</v>
      </c>
    </row>
    <row r="50" spans="1:1" ht="15">
      <c r="A50" s="72" t="s">
        <v>1650</v>
      </c>
    </row>
    <row r="51" spans="1:1" ht="15">
      <c r="A51" s="72" t="s">
        <v>1644</v>
      </c>
    </row>
    <row r="52" spans="1:1" ht="15">
      <c r="A52" s="72" t="s">
        <v>1651</v>
      </c>
    </row>
    <row r="53" spans="1:1" ht="15">
      <c r="A53" s="72" t="s">
        <v>1650</v>
      </c>
    </row>
    <row r="54" spans="1:1" ht="15">
      <c r="A54" s="72" t="s">
        <v>1644</v>
      </c>
    </row>
    <row r="55" spans="1:1" ht="15">
      <c r="A55" s="72" t="s">
        <v>1652</v>
      </c>
    </row>
    <row r="56" spans="1:1" ht="15">
      <c r="A56" s="72" t="s">
        <v>1646</v>
      </c>
    </row>
    <row r="57" spans="1:1" ht="15">
      <c r="A57" s="72" t="s">
        <v>1644</v>
      </c>
    </row>
    <row r="58" spans="1:1" ht="15">
      <c r="A58" s="72" t="s">
        <v>1653</v>
      </c>
    </row>
    <row r="59" spans="1:1" ht="15">
      <c r="A59" s="72" t="s">
        <v>1627</v>
      </c>
    </row>
    <row r="60" spans="1:1" ht="15">
      <c r="A60" s="72" t="s">
        <v>1628</v>
      </c>
    </row>
    <row r="61" spans="1:1" ht="15">
      <c r="A61" s="72" t="s">
        <v>1654</v>
      </c>
    </row>
    <row r="62" spans="1:1" ht="15">
      <c r="A62" s="72" t="s">
        <v>1655</v>
      </c>
    </row>
    <row r="63" spans="1:1" ht="15">
      <c r="A63" s="72" t="s">
        <v>1656</v>
      </c>
    </row>
    <row r="64" spans="1:1" ht="15">
      <c r="A64" s="72" t="s">
        <v>1631</v>
      </c>
    </row>
    <row r="65" spans="1:1" ht="15">
      <c r="A65" s="72" t="s">
        <v>1657</v>
      </c>
    </row>
    <row r="66" spans="1:1" ht="15">
      <c r="A66" s="72" t="s">
        <v>1655</v>
      </c>
    </row>
    <row r="67" spans="1:1" ht="15">
      <c r="A67" s="72" t="s">
        <v>1656</v>
      </c>
    </row>
    <row r="68" spans="1:1" ht="15">
      <c r="A68" s="72" t="s">
        <v>1631</v>
      </c>
    </row>
    <row r="69" spans="1:1" ht="15">
      <c r="A69" s="72" t="s">
        <v>1658</v>
      </c>
    </row>
    <row r="70" spans="1:1" ht="15">
      <c r="A70" s="72" t="s">
        <v>1630</v>
      </c>
    </row>
    <row r="71" spans="1:1" ht="15">
      <c r="A71" s="72" t="s">
        <v>1631</v>
      </c>
    </row>
    <row r="72" spans="1:1" ht="15">
      <c r="A72" s="72" t="s">
        <v>1659</v>
      </c>
    </row>
    <row r="73" spans="1:1" ht="15">
      <c r="A73" s="72" t="s">
        <v>1630</v>
      </c>
    </row>
    <row r="74" spans="1:1" ht="15">
      <c r="A74" s="72" t="s">
        <v>1631</v>
      </c>
    </row>
    <row r="75" spans="1:1" ht="15">
      <c r="A75" s="72" t="s">
        <v>1660</v>
      </c>
    </row>
    <row r="76" spans="1:1" ht="15">
      <c r="A76" s="72" t="s">
        <v>1643</v>
      </c>
    </row>
    <row r="77" spans="1:1" ht="15">
      <c r="A77" s="72" t="s">
        <v>1631</v>
      </c>
    </row>
    <row r="78" spans="1:1" ht="15">
      <c r="A78" s="72" t="s">
        <v>1641</v>
      </c>
    </row>
    <row r="79" spans="1:1" ht="15">
      <c r="A79" s="72" t="s">
        <v>1630</v>
      </c>
    </row>
    <row r="80" spans="1:1" ht="15">
      <c r="A80" s="72" t="s">
        <v>1631</v>
      </c>
    </row>
    <row r="81" spans="1:1" ht="15">
      <c r="A81" s="72" t="s">
        <v>1661</v>
      </c>
    </row>
    <row r="82" spans="1:1" ht="15">
      <c r="A82" s="72" t="s">
        <v>1643</v>
      </c>
    </row>
    <row r="83" spans="1:1" ht="15">
      <c r="A83" s="72" t="s">
        <v>1631</v>
      </c>
    </row>
    <row r="84" spans="1:1" ht="15">
      <c r="A84" s="72" t="s">
        <v>1662</v>
      </c>
    </row>
    <row r="85" spans="1:1" ht="15">
      <c r="A85" s="72" t="s">
        <v>1643</v>
      </c>
    </row>
    <row r="86" spans="1:1" ht="15">
      <c r="A86" s="72" t="s">
        <v>1555</v>
      </c>
    </row>
    <row r="87" spans="1:1" ht="15">
      <c r="A87" s="72" t="s">
        <v>1552</v>
      </c>
    </row>
    <row r="88" spans="1:1" ht="15">
      <c r="A88" s="72" t="s">
        <v>1644</v>
      </c>
    </row>
    <row r="89" spans="1:1" ht="15">
      <c r="A89" s="72" t="s">
        <v>1663</v>
      </c>
    </row>
    <row r="90" spans="1:1" ht="15">
      <c r="A90" s="72" t="s">
        <v>1646</v>
      </c>
    </row>
    <row r="91" spans="1:1" ht="15">
      <c r="A91" s="72" t="s">
        <v>1644</v>
      </c>
    </row>
    <row r="92" spans="1:1" ht="15">
      <c r="A92" s="72" t="s">
        <v>1664</v>
      </c>
    </row>
    <row r="93" spans="1:1" ht="15">
      <c r="A93" s="72" t="s">
        <v>1665</v>
      </c>
    </row>
    <row r="94" spans="1:1" ht="15">
      <c r="A94" s="72" t="s">
        <v>1644</v>
      </c>
    </row>
    <row r="95" spans="1:1" ht="15">
      <c r="A95" s="72" t="s">
        <v>1666</v>
      </c>
    </row>
    <row r="96" spans="1:1" ht="15">
      <c r="A96" s="72" t="s">
        <v>1646</v>
      </c>
    </row>
    <row r="97" spans="1:1" ht="15">
      <c r="A97" s="72" t="s">
        <v>1644</v>
      </c>
    </row>
    <row r="98" spans="1:1" ht="15">
      <c r="A98" s="72" t="s">
        <v>1667</v>
      </c>
    </row>
    <row r="99" spans="1:1" ht="15">
      <c r="A99" s="72" t="s">
        <v>1646</v>
      </c>
    </row>
    <row r="100" spans="1:1" ht="15">
      <c r="A100" s="72" t="s">
        <v>1644</v>
      </c>
    </row>
    <row r="101" spans="1:1" ht="15">
      <c r="A101" s="72" t="s">
        <v>1668</v>
      </c>
    </row>
    <row r="102" spans="1:1" ht="15">
      <c r="A102" s="72" t="s">
        <v>1650</v>
      </c>
    </row>
    <row r="103" spans="1:1" ht="15">
      <c r="A103" s="72" t="s">
        <v>1644</v>
      </c>
    </row>
    <row r="104" spans="1:1" ht="15">
      <c r="A104" s="72" t="s">
        <v>1669</v>
      </c>
    </row>
    <row r="105" spans="1:1" ht="15">
      <c r="A105" s="72" t="s">
        <v>1650</v>
      </c>
    </row>
    <row r="106" spans="1:1" ht="15">
      <c r="A106" s="72" t="s">
        <v>1644</v>
      </c>
    </row>
    <row r="107" spans="1:1" ht="15">
      <c r="A107" s="72" t="s">
        <v>1670</v>
      </c>
    </row>
    <row r="108" spans="1:1" ht="15">
      <c r="A108" s="72" t="s">
        <v>1646</v>
      </c>
    </row>
    <row r="109" spans="1:1" ht="15">
      <c r="A109" s="72" t="s">
        <v>1644</v>
      </c>
    </row>
    <row r="110" spans="1:1" ht="15">
      <c r="A110" s="72" t="s">
        <v>1671</v>
      </c>
    </row>
    <row r="111" spans="1:1" ht="15">
      <c r="A111" s="72" t="s">
        <v>1646</v>
      </c>
    </row>
    <row r="112" spans="1:1" ht="15">
      <c r="A112" s="72" t="s">
        <v>1644</v>
      </c>
    </row>
    <row r="113" spans="1:1" ht="15">
      <c r="A113" s="72" t="s">
        <v>1672</v>
      </c>
    </row>
    <row r="114" spans="1:1" ht="15">
      <c r="A114" s="72" t="s">
        <v>1650</v>
      </c>
    </row>
    <row r="115" spans="1:1" ht="15">
      <c r="A115" s="72" t="s">
        <v>1644</v>
      </c>
    </row>
    <row r="116" spans="1:1" ht="15">
      <c r="A116" s="72" t="s">
        <v>1673</v>
      </c>
    </row>
    <row r="117" spans="1:1" ht="15">
      <c r="A117" s="72" t="s">
        <v>1650</v>
      </c>
    </row>
    <row r="118" spans="1:1" ht="15">
      <c r="A118" s="72" t="s">
        <v>1644</v>
      </c>
    </row>
    <row r="119" spans="1:1" ht="15">
      <c r="A119" s="72" t="s">
        <v>1674</v>
      </c>
    </row>
    <row r="120" spans="1:1" ht="15">
      <c r="A120" s="72" t="s">
        <v>1650</v>
      </c>
    </row>
    <row r="121" spans="1:1" ht="15">
      <c r="A121" s="72" t="s">
        <v>1644</v>
      </c>
    </row>
    <row r="122" spans="1:1" ht="15">
      <c r="A122" s="72" t="s">
        <v>1675</v>
      </c>
    </row>
    <row r="123" spans="1:1" ht="15">
      <c r="A123" s="72" t="s">
        <v>1646</v>
      </c>
    </row>
    <row r="124" spans="1:1" ht="15">
      <c r="A124" s="72" t="s">
        <v>1644</v>
      </c>
    </row>
    <row r="125" spans="1:1" ht="15">
      <c r="A125" s="72" t="s">
        <v>1676</v>
      </c>
    </row>
    <row r="126" spans="1:1" ht="15">
      <c r="A126" s="72" t="s">
        <v>1677</v>
      </c>
    </row>
    <row r="127" spans="1:1" ht="15">
      <c r="A127" s="72" t="s">
        <v>1644</v>
      </c>
    </row>
    <row r="128" spans="1:1" ht="15">
      <c r="A128" s="72" t="s">
        <v>1678</v>
      </c>
    </row>
    <row r="129" spans="1:1" ht="15">
      <c r="A129" s="72" t="s">
        <v>1677</v>
      </c>
    </row>
    <row r="130" spans="1:1" ht="15">
      <c r="A130" s="72" t="s">
        <v>1644</v>
      </c>
    </row>
    <row r="131" spans="1:1" ht="15">
      <c r="A131" s="72" t="s">
        <v>1679</v>
      </c>
    </row>
    <row r="132" spans="1:1" ht="15">
      <c r="A132" s="72" t="s">
        <v>1680</v>
      </c>
    </row>
    <row r="133" spans="1:1" ht="15">
      <c r="A133" s="72" t="s">
        <v>1681</v>
      </c>
    </row>
    <row r="134" spans="1:1" ht="15">
      <c r="A134" s="72" t="s">
        <v>1682</v>
      </c>
    </row>
    <row r="135" spans="1:1" ht="15">
      <c r="A135" s="72" t="s">
        <v>1643</v>
      </c>
    </row>
    <row r="136" spans="1:1" ht="15">
      <c r="A136" s="72" t="s">
        <v>1555</v>
      </c>
    </row>
    <row r="137" spans="1:1" ht="15">
      <c r="A137" s="72" t="s">
        <v>1552</v>
      </c>
    </row>
    <row r="138" spans="1:1" ht="15">
      <c r="A138" s="72" t="s">
        <v>1644</v>
      </c>
    </row>
    <row r="139" spans="1:1" ht="15">
      <c r="A139" s="72" t="s">
        <v>1683</v>
      </c>
    </row>
    <row r="140" spans="1:1" ht="15">
      <c r="A140" s="72" t="s">
        <v>1677</v>
      </c>
    </row>
    <row r="141" spans="1:1" ht="15">
      <c r="A141" s="72" t="s">
        <v>1644</v>
      </c>
    </row>
    <row r="142" spans="1:1" ht="15">
      <c r="A142" s="72" t="s">
        <v>1684</v>
      </c>
    </row>
    <row r="143" spans="1:1" ht="15">
      <c r="A143" s="72" t="s">
        <v>1646</v>
      </c>
    </row>
    <row r="144" spans="1:1" ht="15">
      <c r="A144" s="72" t="s">
        <v>1644</v>
      </c>
    </row>
    <row r="145" spans="1:1" ht="15">
      <c r="A145" s="72" t="s">
        <v>1685</v>
      </c>
    </row>
    <row r="146" spans="1:1" ht="15">
      <c r="A146" s="72" t="s">
        <v>1627</v>
      </c>
    </row>
    <row r="147" spans="1:1" ht="15">
      <c r="A147" s="72" t="s">
        <v>1628</v>
      </c>
    </row>
    <row r="148" spans="1:1" ht="15">
      <c r="A148" s="72" t="s">
        <v>1686</v>
      </c>
    </row>
    <row r="149" spans="1:1" ht="15">
      <c r="A149" s="72" t="s">
        <v>1687</v>
      </c>
    </row>
    <row r="150" spans="1:1" ht="15">
      <c r="A150" s="72" t="s">
        <v>1688</v>
      </c>
    </row>
    <row r="151" spans="1:1" ht="15">
      <c r="A151" s="72" t="s">
        <v>1689</v>
      </c>
    </row>
    <row r="152" spans="1:1" ht="15">
      <c r="A152" s="72" t="s">
        <v>1690</v>
      </c>
    </row>
    <row r="153" spans="1:1" ht="15">
      <c r="A153" s="72" t="s">
        <v>1691</v>
      </c>
    </row>
    <row r="154" spans="1:1" ht="15">
      <c r="A154" s="72" t="s">
        <v>1692</v>
      </c>
    </row>
    <row r="155" spans="1:1" ht="15">
      <c r="A155" s="72" t="s">
        <v>1554</v>
      </c>
    </row>
    <row r="156" spans="1:1" ht="15">
      <c r="A156" s="72" t="s">
        <v>1631</v>
      </c>
    </row>
    <row r="157" spans="1:1" ht="15">
      <c r="A157" s="72" t="s">
        <v>1693</v>
      </c>
    </row>
    <row r="158" spans="1:1" ht="15">
      <c r="A158" s="72" t="s">
        <v>1694</v>
      </c>
    </row>
    <row r="159" spans="1:1" ht="15">
      <c r="A159" s="72" t="s">
        <v>1631</v>
      </c>
    </row>
    <row r="160" spans="1:1" ht="15">
      <c r="A160" s="72" t="s">
        <v>1695</v>
      </c>
    </row>
    <row r="161" spans="1:1" ht="15">
      <c r="A161" s="72" t="s">
        <v>1687</v>
      </c>
    </row>
    <row r="162" spans="1:1" ht="15">
      <c r="A162" s="72" t="s">
        <v>1688</v>
      </c>
    </row>
    <row r="163" spans="1:1" ht="15">
      <c r="A163" s="72" t="s">
        <v>1689</v>
      </c>
    </row>
    <row r="164" spans="1:1" ht="15">
      <c r="A164" s="72" t="s">
        <v>1690</v>
      </c>
    </row>
    <row r="165" spans="1:1" ht="15">
      <c r="A165" s="72" t="s">
        <v>1691</v>
      </c>
    </row>
    <row r="166" spans="1:1" ht="15">
      <c r="A166" s="72" t="s">
        <v>1692</v>
      </c>
    </row>
    <row r="167" spans="1:1" ht="15">
      <c r="A167" s="72" t="s">
        <v>1554</v>
      </c>
    </row>
    <row r="168" spans="1:1" ht="15">
      <c r="A168" s="72" t="s">
        <v>1631</v>
      </c>
    </row>
    <row r="169" spans="1:1" ht="15">
      <c r="A169" s="72" t="s">
        <v>1696</v>
      </c>
    </row>
    <row r="170" spans="1:1" ht="15">
      <c r="A170" s="72" t="s">
        <v>1694</v>
      </c>
    </row>
    <row r="171" spans="1:1" ht="15">
      <c r="A171" s="72" t="s">
        <v>1631</v>
      </c>
    </row>
    <row r="172" spans="1:1" ht="15">
      <c r="A172" s="72" t="s">
        <v>1697</v>
      </c>
    </row>
    <row r="173" spans="1:1" ht="15">
      <c r="A173" s="72" t="s">
        <v>1630</v>
      </c>
    </row>
    <row r="174" spans="1:1" ht="15">
      <c r="A174" s="72" t="s">
        <v>1631</v>
      </c>
    </row>
    <row r="175" spans="1:1" ht="15">
      <c r="A175" s="72" t="s">
        <v>1698</v>
      </c>
    </row>
    <row r="176" spans="1:1" ht="15">
      <c r="A176" s="72" t="s">
        <v>1630</v>
      </c>
    </row>
    <row r="177" spans="1:1" ht="15">
      <c r="A177" s="72" t="s">
        <v>1631</v>
      </c>
    </row>
    <row r="178" spans="1:1" ht="15">
      <c r="A178" s="72" t="s">
        <v>1699</v>
      </c>
    </row>
    <row r="179" spans="1:1" ht="15">
      <c r="A179" s="72" t="s">
        <v>1630</v>
      </c>
    </row>
    <row r="180" spans="1:1" ht="15">
      <c r="A180" s="72" t="s">
        <v>1555</v>
      </c>
    </row>
    <row r="181" spans="1:1" ht="15">
      <c r="A181" s="72" t="s">
        <v>1552</v>
      </c>
    </row>
    <row r="182" spans="1:1" ht="15">
      <c r="A182" s="72" t="s">
        <v>1644</v>
      </c>
    </row>
    <row r="183" spans="1:1" ht="15">
      <c r="A183" s="72" t="s">
        <v>1700</v>
      </c>
    </row>
    <row r="184" spans="1:1" ht="15">
      <c r="A184" s="72" t="s">
        <v>1627</v>
      </c>
    </row>
    <row r="185" spans="1:1" ht="15">
      <c r="A185" s="72" t="s">
        <v>1628</v>
      </c>
    </row>
    <row r="186" spans="1:1" ht="15">
      <c r="A186" s="72" t="s">
        <v>1682</v>
      </c>
    </row>
    <row r="187" spans="1:1" ht="15">
      <c r="A187" s="72" t="s">
        <v>1687</v>
      </c>
    </row>
    <row r="188" spans="1:1" ht="15">
      <c r="A188" s="72" t="s">
        <v>1688</v>
      </c>
    </row>
    <row r="189" spans="1:1" ht="15">
      <c r="A189" s="72" t="s">
        <v>1689</v>
      </c>
    </row>
    <row r="190" spans="1:1" ht="15">
      <c r="A190" s="72" t="s">
        <v>1690</v>
      </c>
    </row>
    <row r="191" spans="1:1" ht="15">
      <c r="A191" s="72" t="s">
        <v>1691</v>
      </c>
    </row>
    <row r="192" spans="1:1" ht="15">
      <c r="A192" s="72" t="s">
        <v>1692</v>
      </c>
    </row>
    <row r="193" spans="1:1" ht="15">
      <c r="A193" s="72" t="s">
        <v>1554</v>
      </c>
    </row>
    <row r="194" spans="1:1" ht="15">
      <c r="A194" s="72" t="s">
        <v>1631</v>
      </c>
    </row>
    <row r="195" spans="1:1" ht="15">
      <c r="A195" s="72" t="s">
        <v>1701</v>
      </c>
    </row>
    <row r="196" spans="1:1" ht="15">
      <c r="A196" s="72" t="s">
        <v>1630</v>
      </c>
    </row>
    <row r="197" spans="1:1" ht="15">
      <c r="A197" s="72" t="s">
        <v>1555</v>
      </c>
    </row>
    <row r="198" spans="1:1" ht="15">
      <c r="A198" s="72" t="s">
        <v>1552</v>
      </c>
    </row>
    <row r="199" spans="1:1" ht="15">
      <c r="A199" s="72" t="s">
        <v>1644</v>
      </c>
    </row>
    <row r="200" spans="1:1" ht="15">
      <c r="A200" s="72" t="s">
        <v>1702</v>
      </c>
    </row>
    <row r="201" spans="1:1" ht="15">
      <c r="A201" s="72" t="s">
        <v>1646</v>
      </c>
    </row>
    <row r="202" spans="1:1" ht="15">
      <c r="A202" s="72" t="s">
        <v>1644</v>
      </c>
    </row>
    <row r="203" spans="1:1" ht="15">
      <c r="A203" s="72" t="s">
        <v>1703</v>
      </c>
    </row>
    <row r="204" spans="1:1" ht="15">
      <c r="A204" s="72" t="s">
        <v>1646</v>
      </c>
    </row>
    <row r="205" spans="1:1" ht="15">
      <c r="A205" s="72" t="s">
        <v>1644</v>
      </c>
    </row>
    <row r="206" spans="1:1" ht="15">
      <c r="A206" s="72" t="s">
        <v>1704</v>
      </c>
    </row>
    <row r="207" spans="1:1" ht="15">
      <c r="A207" s="72" t="s">
        <v>1646</v>
      </c>
    </row>
    <row r="208" spans="1:1" ht="15">
      <c r="A208" s="72" t="s">
        <v>1553</v>
      </c>
    </row>
    <row r="209" spans="1:1" ht="15">
      <c r="A209" s="72" t="s">
        <v>1556</v>
      </c>
    </row>
    <row r="210" spans="1:1" ht="15">
      <c r="A210" s="72" t="s">
        <v>1557</v>
      </c>
    </row>
    <row r="211" spans="1:1" ht="15">
      <c r="A211" s="72" t="s">
        <v>1551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zoomScale="170" zoomScaleNormal="170" workbookViewId="0">
      <pane ySplit="1" topLeftCell="A2" activePane="bottomLeft" state="frozen"/>
      <selection pane="bottomLeft" activeCell="I4" sqref="I4"/>
    </sheetView>
  </sheetViews>
  <sheetFormatPr baseColWidth="10" defaultColWidth="12.6640625" defaultRowHeight="14"/>
  <cols>
    <col min="1" max="1" width="20.6640625" customWidth="1"/>
    <col min="2" max="2" width="10.6640625" customWidth="1"/>
    <col min="3" max="3" width="5.6640625" customWidth="1"/>
    <col min="4" max="4" width="10.6640625" customWidth="1"/>
    <col min="5" max="5" width="19.5" customWidth="1"/>
    <col min="6" max="6" width="4.5" customWidth="1"/>
    <col min="7" max="7" width="5.1640625" customWidth="1"/>
    <col min="8" max="9" width="10.6640625" customWidth="1"/>
    <col min="10" max="10" width="10.6640625" style="71" customWidth="1"/>
    <col min="11" max="23" width="10.6640625" customWidth="1"/>
  </cols>
  <sheetData>
    <row r="1" spans="1:23" ht="16">
      <c r="A1" s="27" t="s">
        <v>5</v>
      </c>
      <c r="B1" s="27" t="s">
        <v>306</v>
      </c>
      <c r="C1" s="28" t="s">
        <v>346</v>
      </c>
      <c r="D1" s="29"/>
      <c r="E1" s="30" t="s">
        <v>306</v>
      </c>
      <c r="F1" s="31" t="s">
        <v>346</v>
      </c>
      <c r="G1" s="29"/>
      <c r="H1" s="29"/>
      <c r="I1" s="30" t="s">
        <v>347</v>
      </c>
      <c r="J1" s="31" t="s">
        <v>1560</v>
      </c>
      <c r="K1" s="31" t="s">
        <v>1559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5">
      <c r="A2" s="11" t="s">
        <v>313</v>
      </c>
      <c r="B2" s="11" t="s">
        <v>348</v>
      </c>
      <c r="C2" s="32">
        <f>IF(A2="","",COUNTIF('#2a_#2b_DROP_TABLE'!F:F,A2))</f>
        <v>22</v>
      </c>
      <c r="D2" s="9"/>
      <c r="E2" s="33" t="s">
        <v>348</v>
      </c>
      <c r="F2" s="34">
        <f t="shared" ref="F2:F4" si="0">SUMIF(B:B,E2,C:C)</f>
        <v>29</v>
      </c>
      <c r="G2" s="29"/>
      <c r="H2" s="29"/>
      <c r="I2" s="33" t="s">
        <v>366</v>
      </c>
      <c r="J2" s="68">
        <f>COUNTIF('#2a_#2b_DROP_TABLE'!A:A,Reference!I2)</f>
        <v>24</v>
      </c>
      <c r="K2" s="34">
        <f>COUNTIF('#3a_#3b_#3c_DD'!B:B,Reference!I2)</f>
        <v>574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5">
      <c r="A3" s="11" t="s">
        <v>319</v>
      </c>
      <c r="B3" s="11" t="s">
        <v>349</v>
      </c>
      <c r="C3" s="32">
        <f>IF(A3="","",COUNTIF('#2a_#2b_DROP_TABLE'!F:F,A3))</f>
        <v>7</v>
      </c>
      <c r="D3" s="9"/>
      <c r="E3" s="33" t="s">
        <v>350</v>
      </c>
      <c r="F3" s="34">
        <f t="shared" si="0"/>
        <v>27</v>
      </c>
      <c r="G3" s="29"/>
      <c r="H3" s="29"/>
      <c r="I3" s="33" t="s">
        <v>1558</v>
      </c>
      <c r="J3" s="68">
        <f>COUNTIF('#2a_#2b_DROP_TABLE'!A:A,Reference!I3)</f>
        <v>39</v>
      </c>
      <c r="K3" s="34">
        <f>COUNTIF('#3a_#3b_#3c_DD'!B:B,Reference!I3)</f>
        <v>375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ht="15">
      <c r="A4" s="11" t="s">
        <v>318</v>
      </c>
      <c r="B4" s="11" t="s">
        <v>348</v>
      </c>
      <c r="C4" s="32">
        <f>IF(A4="","",COUNTIF('#2a_#2b_DROP_TABLE'!F:F,A4))</f>
        <v>7</v>
      </c>
      <c r="D4" s="9"/>
      <c r="E4" s="33" t="s">
        <v>349</v>
      </c>
      <c r="F4" s="34">
        <f t="shared" si="0"/>
        <v>7</v>
      </c>
      <c r="G4" s="29"/>
      <c r="H4" s="29"/>
      <c r="I4" s="33"/>
      <c r="J4" s="68"/>
      <c r="K4" s="34">
        <f>COUNTIF('#3a_#3b_#3c_DD'!B:B,Reference!I4)</f>
        <v>0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15">
      <c r="A5" s="11" t="s">
        <v>316</v>
      </c>
      <c r="B5" s="11" t="s">
        <v>350</v>
      </c>
      <c r="C5" s="32">
        <f>IF(A5="","",COUNTIF('#2a_#2b_DROP_TABLE'!F:F,A5))</f>
        <v>16</v>
      </c>
      <c r="D5" s="9"/>
      <c r="E5" s="35"/>
      <c r="F5" s="35"/>
      <c r="G5" s="29"/>
      <c r="H5" s="29"/>
      <c r="I5" s="33"/>
      <c r="J5" s="68"/>
      <c r="K5" s="34">
        <f>COUNTIF('#3a_#3b_#3c_DD'!B:B,Reference!I5)</f>
        <v>0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15">
      <c r="A6" s="11" t="s">
        <v>317</v>
      </c>
      <c r="B6" s="11" t="s">
        <v>350</v>
      </c>
      <c r="C6" s="32">
        <f>IF(A6="","",COUNTIF('#2a_#2b_DROP_TABLE'!F:F,A6))</f>
        <v>11</v>
      </c>
      <c r="D6" s="9"/>
      <c r="E6" s="30" t="s">
        <v>304</v>
      </c>
      <c r="F6" s="31" t="s">
        <v>351</v>
      </c>
      <c r="G6" s="29"/>
      <c r="H6" s="29"/>
      <c r="I6" s="33"/>
      <c r="J6" s="68"/>
      <c r="K6" s="34">
        <f>COUNTIF('#3a_#3b_#3c_DD'!B:B,Reference!I6)</f>
        <v>0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15">
      <c r="A7" s="11"/>
      <c r="B7" s="11"/>
      <c r="C7" s="32" t="str">
        <f>IF(A7="","",COUNTIF('#2a_#2b_DROP_TABLE'!F:F,A7))</f>
        <v/>
      </c>
      <c r="D7" s="9"/>
      <c r="E7" s="33" t="s">
        <v>352</v>
      </c>
      <c r="F7" s="56">
        <f>COUNTA('#2a_#2b_DROP_TABLE'!D:D)-1</f>
        <v>63</v>
      </c>
      <c r="G7" s="56">
        <f>SUM(F2:F4)</f>
        <v>63</v>
      </c>
      <c r="H7" s="29"/>
      <c r="I7" s="33"/>
      <c r="J7" s="68"/>
      <c r="K7" s="34">
        <f>COUNTIF('#3a_#3b_#3c_DD'!B:B,Reference!I7)</f>
        <v>0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ht="15">
      <c r="A8" s="11"/>
      <c r="B8" s="11"/>
      <c r="C8" s="32" t="str">
        <f>IF(A8="","",COUNTIF('#2a_#2b_DROP_TABLE'!F:F,A8))</f>
        <v/>
      </c>
      <c r="D8" s="9"/>
      <c r="E8" s="3" t="s">
        <v>353</v>
      </c>
      <c r="F8" s="55">
        <f>COUNTA('#3a_#3b_#3c_DD'!D:D)-1</f>
        <v>949</v>
      </c>
      <c r="G8" s="54">
        <f>SUM(DataTypes!D:D)</f>
        <v>949</v>
      </c>
      <c r="H8" s="29"/>
      <c r="I8" s="33"/>
      <c r="J8" s="68"/>
      <c r="K8" s="34">
        <f>COUNTIF('#3a_#3b_#3c_DD'!B:B,Reference!I8)</f>
        <v>0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3" ht="15">
      <c r="A9" s="11"/>
      <c r="B9" s="11"/>
      <c r="C9" s="32" t="str">
        <f>IF(A9="","",COUNTIF('#2a_#2b_DROP_TABLE'!F:F,A9))</f>
        <v/>
      </c>
      <c r="D9" s="9"/>
      <c r="E9" s="33" t="s">
        <v>354</v>
      </c>
      <c r="F9" s="34">
        <f>COUNTA('#1a_#4_CONSTRAINTS'!D:D)-1</f>
        <v>77</v>
      </c>
      <c r="G9" s="29"/>
      <c r="H9" s="29"/>
      <c r="I9" s="33"/>
      <c r="J9" s="68"/>
      <c r="K9" s="34">
        <f>COUNTIF('#3a_#3b_#3c_DD'!B:B,Reference!I9)</f>
        <v>0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ht="15">
      <c r="A10" s="11"/>
      <c r="B10" s="11"/>
      <c r="C10" s="32" t="str">
        <f>IF(A10="","",COUNTIF('#2a_#2b_DROP_TABLE'!F:F,A10))</f>
        <v/>
      </c>
      <c r="D10" s="9"/>
      <c r="E10" s="35"/>
      <c r="F10" s="35"/>
      <c r="G10" s="29"/>
      <c r="H10" s="29"/>
      <c r="I10" s="33"/>
      <c r="J10" s="68"/>
      <c r="K10" s="34">
        <f>COUNTIF('#3a_#3b_#3c_DD'!B:B,Reference!I10)</f>
        <v>0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3" ht="15">
      <c r="A11" s="11"/>
      <c r="B11" s="11"/>
      <c r="C11" s="32" t="str">
        <f>IF(A11="","",COUNTIF('#2a_#2b_DROP_TABLE'!F:F,A11))</f>
        <v/>
      </c>
      <c r="D11" s="9"/>
      <c r="E11" s="30" t="s">
        <v>355</v>
      </c>
      <c r="F11" s="31" t="s">
        <v>351</v>
      </c>
      <c r="G11" s="29"/>
      <c r="H11" s="29"/>
      <c r="I11" s="29"/>
      <c r="J11" s="69">
        <f>SUM(J2:J10)</f>
        <v>63</v>
      </c>
      <c r="K11" s="55">
        <f>SUM(K2:K10)</f>
        <v>949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ht="15">
      <c r="A12" s="11"/>
      <c r="B12" s="11"/>
      <c r="C12" s="32" t="str">
        <f>IF(A12="","",COUNTIF('#2a_#2b_DROP_TABLE'!F:F,A12))</f>
        <v/>
      </c>
      <c r="D12" s="9"/>
      <c r="E12" s="33" t="s">
        <v>315</v>
      </c>
      <c r="F12" s="57">
        <f>COUNTIF('#2a_#2b_DROP_TABLE'!B:B,Reference!E12)</f>
        <v>50</v>
      </c>
      <c r="G12" s="29"/>
      <c r="H12" s="29"/>
      <c r="I12" s="29"/>
      <c r="J12" s="70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spans="1:23" ht="15">
      <c r="A13" s="11"/>
      <c r="B13" s="11"/>
      <c r="C13" s="32" t="str">
        <f>IF(A13="","",COUNTIF('#2a_#2b_DROP_TABLE'!F:F,A13))</f>
        <v/>
      </c>
      <c r="D13" s="9"/>
      <c r="E13" s="3" t="s">
        <v>311</v>
      </c>
      <c r="F13" s="57">
        <f>COUNTIF('#2a_#2b_DROP_TABLE'!B:B,Reference!E13)</f>
        <v>13</v>
      </c>
      <c r="G13" s="56">
        <f>SUM(F12:F13)</f>
        <v>63</v>
      </c>
      <c r="H13" s="29"/>
      <c r="I13" s="29"/>
      <c r="J13" s="70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ht="15">
      <c r="A14" s="11"/>
      <c r="B14" s="11"/>
      <c r="C14" s="32" t="str">
        <f>IF(A14="","",COUNTIF('#2a_#2b_DROP_TABLE'!F:F,A14))</f>
        <v/>
      </c>
      <c r="D14" s="9"/>
      <c r="H14" s="29"/>
      <c r="I14" s="29"/>
      <c r="J14" s="70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:23" ht="15">
      <c r="A15" s="11"/>
      <c r="B15" s="11"/>
      <c r="C15" s="32" t="str">
        <f>IF(A15="","",COUNTIF('#2a_#2b_DROP_TABLE'!F:F,A15))</f>
        <v/>
      </c>
      <c r="D15" s="9"/>
      <c r="H15" s="29"/>
      <c r="I15" s="29"/>
      <c r="J15" s="70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ht="15">
      <c r="A16" s="11"/>
      <c r="B16" s="11"/>
      <c r="C16" s="32" t="str">
        <f>IF(A16="","",COUNTIF('#2a_#2b_DROP_TABLE'!F:F,A16))</f>
        <v/>
      </c>
      <c r="D16" s="29"/>
      <c r="H16" s="29"/>
      <c r="I16" s="29"/>
      <c r="J16" s="70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spans="1:23" ht="15">
      <c r="A17" s="11"/>
      <c r="B17" s="11"/>
      <c r="C17" s="32" t="str">
        <f>IF(A17="","",COUNTIF('#2a_#2b_DROP_TABLE'!F:F,A17))</f>
        <v/>
      </c>
      <c r="D17" s="29"/>
      <c r="H17" s="29"/>
      <c r="I17" s="29"/>
      <c r="J17" s="70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>
      <c r="A18" s="29"/>
      <c r="B18" s="29"/>
      <c r="C18" s="56">
        <f>SUM(C2:C17)</f>
        <v>63</v>
      </c>
      <c r="D18" s="29"/>
      <c r="H18" s="29"/>
      <c r="I18" s="29"/>
      <c r="J18" s="70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23">
      <c r="A19" s="29"/>
      <c r="B19" s="29"/>
      <c r="C19" s="29"/>
      <c r="D19" s="29"/>
      <c r="H19" s="29"/>
      <c r="I19" s="29"/>
      <c r="J19" s="70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>
      <c r="A20" s="29"/>
      <c r="B20" s="29"/>
      <c r="C20" s="29"/>
      <c r="D20" s="29"/>
      <c r="H20" s="29"/>
      <c r="I20" s="29"/>
      <c r="J20" s="70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spans="1:23">
      <c r="A21" s="29"/>
      <c r="B21" s="29"/>
      <c r="C21" s="29"/>
      <c r="D21" s="29"/>
      <c r="E21" s="35"/>
      <c r="F21" s="35"/>
      <c r="G21" s="29"/>
      <c r="H21" s="29"/>
      <c r="I21" s="29"/>
      <c r="J21" s="7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>
      <c r="A22" s="29"/>
      <c r="B22" s="29"/>
      <c r="C22" s="29"/>
      <c r="D22" s="29"/>
      <c r="E22" s="35"/>
      <c r="F22" s="35"/>
      <c r="G22" s="29"/>
      <c r="H22" s="29"/>
      <c r="I22" s="29"/>
      <c r="J22" s="70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23">
      <c r="A23" s="29"/>
      <c r="B23" s="29"/>
      <c r="C23" s="29"/>
      <c r="D23" s="29"/>
      <c r="E23" s="35"/>
      <c r="F23" s="35"/>
      <c r="G23" s="29"/>
      <c r="H23" s="29"/>
      <c r="I23" s="29"/>
      <c r="J23" s="70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>
      <c r="A24" s="29"/>
      <c r="B24" s="29"/>
      <c r="C24" s="29"/>
      <c r="D24" s="29"/>
      <c r="E24" s="35"/>
      <c r="F24" s="35"/>
      <c r="G24" s="29"/>
      <c r="H24" s="29"/>
      <c r="I24" s="29"/>
      <c r="J24" s="7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spans="1:23">
      <c r="A25" s="29"/>
      <c r="B25" s="29"/>
      <c r="C25" s="29"/>
      <c r="D25" s="29"/>
      <c r="E25" s="35"/>
      <c r="F25" s="35"/>
      <c r="G25" s="29"/>
      <c r="H25" s="29"/>
      <c r="I25" s="29"/>
      <c r="J25" s="7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>
      <c r="A26" s="29"/>
      <c r="B26" s="29"/>
      <c r="C26" s="29"/>
      <c r="D26" s="29"/>
      <c r="E26" s="35"/>
      <c r="F26" s="35"/>
      <c r="G26" s="29"/>
      <c r="H26" s="29"/>
      <c r="I26" s="29"/>
      <c r="J26" s="7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>
      <c r="A27" s="29"/>
      <c r="B27" s="29"/>
      <c r="C27" s="29"/>
      <c r="D27" s="29"/>
      <c r="E27" s="35"/>
      <c r="F27" s="35"/>
      <c r="G27" s="29"/>
      <c r="H27" s="29"/>
      <c r="I27" s="29"/>
      <c r="J27" s="7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>
      <c r="A28" s="29"/>
      <c r="B28" s="29"/>
      <c r="C28" s="29"/>
      <c r="D28" s="29"/>
      <c r="E28" s="35"/>
      <c r="F28" s="35"/>
      <c r="G28" s="29"/>
      <c r="H28" s="29"/>
      <c r="I28" s="29"/>
      <c r="J28" s="7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>
      <c r="A29" s="29"/>
      <c r="B29" s="29"/>
      <c r="C29" s="29"/>
      <c r="D29" s="29"/>
      <c r="E29" s="35"/>
      <c r="F29" s="35"/>
      <c r="G29" s="29"/>
      <c r="H29" s="29"/>
      <c r="I29" s="29"/>
      <c r="J29" s="7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>
      <c r="A30" s="29"/>
      <c r="B30" s="29"/>
      <c r="C30" s="29"/>
      <c r="D30" s="29"/>
      <c r="E30" s="35"/>
      <c r="F30" s="35"/>
      <c r="G30" s="29"/>
      <c r="H30" s="29"/>
      <c r="I30" s="29"/>
      <c r="J30" s="7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spans="1:23">
      <c r="A31" s="29"/>
      <c r="B31" s="29"/>
      <c r="C31" s="29"/>
      <c r="D31" s="29"/>
      <c r="E31" s="35"/>
      <c r="F31" s="35"/>
      <c r="G31" s="29"/>
      <c r="H31" s="29"/>
      <c r="I31" s="29"/>
      <c r="J31" s="7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>
      <c r="A32" s="29"/>
      <c r="B32" s="29"/>
      <c r="C32" s="29"/>
      <c r="D32" s="29"/>
      <c r="E32" s="35"/>
      <c r="F32" s="35"/>
      <c r="G32" s="29"/>
      <c r="H32" s="29"/>
      <c r="I32" s="29"/>
      <c r="J32" s="7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>
      <c r="A33" s="29"/>
      <c r="B33" s="29"/>
      <c r="C33" s="29"/>
      <c r="D33" s="29"/>
      <c r="E33" s="35"/>
      <c r="F33" s="35"/>
      <c r="G33" s="29"/>
      <c r="H33" s="29"/>
      <c r="I33" s="29"/>
      <c r="J33" s="7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>
      <c r="A34" s="29"/>
      <c r="B34" s="29"/>
      <c r="C34" s="29"/>
      <c r="D34" s="29"/>
      <c r="E34" s="35"/>
      <c r="F34" s="35"/>
      <c r="G34" s="29"/>
      <c r="H34" s="29"/>
      <c r="I34" s="29"/>
      <c r="J34" s="70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>
      <c r="A35" s="29"/>
      <c r="B35" s="29"/>
      <c r="C35" s="29"/>
      <c r="D35" s="29"/>
      <c r="E35" s="35"/>
      <c r="F35" s="35"/>
      <c r="G35" s="29"/>
      <c r="H35" s="29"/>
      <c r="I35" s="29"/>
      <c r="J35" s="7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>
      <c r="A36" s="29"/>
      <c r="B36" s="29"/>
      <c r="C36" s="29"/>
      <c r="D36" s="29"/>
      <c r="E36" s="35"/>
      <c r="F36" s="35"/>
      <c r="G36" s="29"/>
      <c r="H36" s="29"/>
      <c r="I36" s="29"/>
      <c r="J36" s="7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>
      <c r="A37" s="29"/>
      <c r="B37" s="29"/>
      <c r="C37" s="29"/>
      <c r="D37" s="29"/>
      <c r="E37" s="35"/>
      <c r="F37" s="35"/>
      <c r="G37" s="29"/>
      <c r="H37" s="29"/>
      <c r="I37" s="29"/>
      <c r="J37" s="7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>
      <c r="A38" s="29"/>
      <c r="B38" s="29"/>
      <c r="C38" s="29"/>
      <c r="D38" s="29"/>
      <c r="E38" s="35"/>
      <c r="F38" s="35"/>
      <c r="G38" s="29"/>
      <c r="H38" s="29"/>
      <c r="I38" s="29"/>
      <c r="J38" s="7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>
      <c r="A39" s="29"/>
      <c r="B39" s="29"/>
      <c r="C39" s="29"/>
      <c r="D39" s="29"/>
      <c r="E39" s="35"/>
      <c r="F39" s="35"/>
      <c r="G39" s="29"/>
      <c r="H39" s="29"/>
      <c r="I39" s="29"/>
      <c r="J39" s="7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>
      <c r="A40" s="29"/>
      <c r="B40" s="29"/>
      <c r="C40" s="29"/>
      <c r="D40" s="29"/>
      <c r="E40" s="35"/>
      <c r="F40" s="35"/>
      <c r="G40" s="29"/>
      <c r="H40" s="29"/>
      <c r="I40" s="29"/>
      <c r="J40" s="70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>
      <c r="A41" s="29"/>
      <c r="B41" s="29"/>
      <c r="C41" s="29"/>
      <c r="D41" s="29"/>
      <c r="E41" s="35"/>
      <c r="F41" s="35"/>
      <c r="G41" s="29"/>
      <c r="H41" s="29"/>
      <c r="I41" s="29"/>
      <c r="J41" s="7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>
      <c r="A42" s="29"/>
      <c r="B42" s="29"/>
      <c r="C42" s="29"/>
      <c r="D42" s="29"/>
      <c r="E42" s="35"/>
      <c r="F42" s="35"/>
      <c r="G42" s="29"/>
      <c r="H42" s="29"/>
      <c r="I42" s="29"/>
      <c r="J42" s="70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>
      <c r="A43" s="29"/>
      <c r="B43" s="29"/>
      <c r="C43" s="29"/>
      <c r="D43" s="29"/>
      <c r="E43" s="35"/>
      <c r="F43" s="35"/>
      <c r="G43" s="29"/>
      <c r="H43" s="29"/>
      <c r="I43" s="29"/>
      <c r="J43" s="70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>
      <c r="A44" s="29"/>
      <c r="B44" s="29"/>
      <c r="C44" s="29"/>
      <c r="D44" s="29"/>
      <c r="E44" s="35"/>
      <c r="F44" s="35"/>
      <c r="G44" s="29"/>
      <c r="H44" s="29"/>
      <c r="I44" s="29"/>
      <c r="J44" s="7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>
      <c r="A45" s="29"/>
      <c r="B45" s="29"/>
      <c r="C45" s="29"/>
      <c r="D45" s="29"/>
      <c r="E45" s="35"/>
      <c r="F45" s="35"/>
      <c r="G45" s="29"/>
      <c r="H45" s="29"/>
      <c r="I45" s="29"/>
      <c r="J45" s="70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>
      <c r="A46" s="29"/>
      <c r="B46" s="29"/>
      <c r="C46" s="29"/>
      <c r="D46" s="29"/>
      <c r="E46" s="35"/>
      <c r="F46" s="35"/>
      <c r="G46" s="29"/>
      <c r="H46" s="29"/>
      <c r="I46" s="29"/>
      <c r="J46" s="7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spans="1:23">
      <c r="A47" s="29"/>
      <c r="B47" s="29"/>
      <c r="C47" s="29"/>
      <c r="D47" s="29"/>
      <c r="E47" s="35"/>
      <c r="F47" s="35"/>
      <c r="G47" s="29"/>
      <c r="H47" s="29"/>
      <c r="I47" s="29"/>
      <c r="J47" s="70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>
      <c r="A48" s="29"/>
      <c r="B48" s="29"/>
      <c r="C48" s="29"/>
      <c r="D48" s="29"/>
      <c r="E48" s="35"/>
      <c r="F48" s="35"/>
      <c r="G48" s="29"/>
      <c r="H48" s="29"/>
      <c r="I48" s="29"/>
      <c r="J48" s="7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>
      <c r="A49" s="29"/>
      <c r="B49" s="29"/>
      <c r="C49" s="29"/>
      <c r="D49" s="29"/>
      <c r="E49" s="35"/>
      <c r="F49" s="35"/>
      <c r="G49" s="29"/>
      <c r="H49" s="29"/>
      <c r="I49" s="29"/>
      <c r="J49" s="7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>
      <c r="A50" s="29"/>
      <c r="B50" s="29"/>
      <c r="C50" s="29"/>
      <c r="D50" s="29"/>
      <c r="E50" s="35"/>
      <c r="F50" s="35"/>
      <c r="G50" s="29"/>
      <c r="H50" s="29"/>
      <c r="I50" s="29"/>
      <c r="J50" s="70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1:23">
      <c r="A51" s="29"/>
      <c r="B51" s="29"/>
      <c r="C51" s="29"/>
      <c r="D51" s="29"/>
      <c r="E51" s="35"/>
      <c r="F51" s="35"/>
      <c r="G51" s="29"/>
      <c r="H51" s="29"/>
      <c r="I51" s="29"/>
      <c r="J51" s="70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>
      <c r="A52" s="29"/>
      <c r="B52" s="29"/>
      <c r="C52" s="29"/>
      <c r="D52" s="29"/>
      <c r="E52" s="35"/>
      <c r="F52" s="35"/>
      <c r="G52" s="29"/>
      <c r="H52" s="29"/>
      <c r="I52" s="29"/>
      <c r="J52" s="7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spans="1:23">
      <c r="A53" s="29"/>
      <c r="B53" s="29"/>
      <c r="C53" s="29"/>
      <c r="D53" s="29"/>
      <c r="E53" s="35"/>
      <c r="F53" s="35"/>
      <c r="G53" s="29"/>
      <c r="H53" s="29"/>
      <c r="I53" s="29"/>
      <c r="J53" s="70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spans="1:23">
      <c r="A54" s="29"/>
      <c r="B54" s="29"/>
      <c r="C54" s="29"/>
      <c r="D54" s="29"/>
      <c r="E54" s="35"/>
      <c r="F54" s="35"/>
      <c r="G54" s="29"/>
      <c r="H54" s="29"/>
      <c r="I54" s="29"/>
      <c r="J54" s="7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spans="1:23">
      <c r="A55" s="29"/>
      <c r="B55" s="29"/>
      <c r="C55" s="29"/>
      <c r="D55" s="29"/>
      <c r="E55" s="35"/>
      <c r="F55" s="35"/>
      <c r="G55" s="29"/>
      <c r="H55" s="29"/>
      <c r="I55" s="29"/>
      <c r="J55" s="70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spans="1:23">
      <c r="A56" s="29"/>
      <c r="B56" s="29"/>
      <c r="C56" s="29"/>
      <c r="D56" s="29"/>
      <c r="E56" s="35"/>
      <c r="F56" s="35"/>
      <c r="G56" s="29"/>
      <c r="H56" s="29"/>
      <c r="I56" s="29"/>
      <c r="J56" s="7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spans="1:23">
      <c r="A57" s="29"/>
      <c r="B57" s="29"/>
      <c r="C57" s="29"/>
      <c r="D57" s="29"/>
      <c r="E57" s="35"/>
      <c r="F57" s="35"/>
      <c r="G57" s="29"/>
      <c r="H57" s="29"/>
      <c r="I57" s="29"/>
      <c r="J57" s="70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spans="1:23">
      <c r="A58" s="29"/>
      <c r="B58" s="29"/>
      <c r="C58" s="29"/>
      <c r="D58" s="29"/>
      <c r="E58" s="35"/>
      <c r="F58" s="35"/>
      <c r="G58" s="29"/>
      <c r="H58" s="29"/>
      <c r="I58" s="29"/>
      <c r="J58" s="70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spans="1:23">
      <c r="A59" s="29"/>
      <c r="B59" s="29"/>
      <c r="C59" s="29"/>
      <c r="D59" s="29"/>
      <c r="E59" s="35"/>
      <c r="F59" s="35"/>
      <c r="G59" s="29"/>
      <c r="H59" s="29"/>
      <c r="I59" s="29"/>
      <c r="J59" s="70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spans="1:23">
      <c r="A60" s="29"/>
      <c r="B60" s="29"/>
      <c r="C60" s="29"/>
      <c r="D60" s="29"/>
      <c r="E60" s="35"/>
      <c r="F60" s="35"/>
      <c r="G60" s="29"/>
      <c r="H60" s="29"/>
      <c r="I60" s="29"/>
      <c r="J60" s="70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spans="1:23">
      <c r="A61" s="29"/>
      <c r="B61" s="29"/>
      <c r="C61" s="29"/>
      <c r="D61" s="29"/>
      <c r="E61" s="35"/>
      <c r="F61" s="35"/>
      <c r="G61" s="29"/>
      <c r="H61" s="29"/>
      <c r="I61" s="29"/>
      <c r="J61" s="70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spans="1:23">
      <c r="A62" s="29"/>
      <c r="B62" s="29"/>
      <c r="C62" s="29"/>
      <c r="D62" s="29"/>
      <c r="E62" s="35"/>
      <c r="F62" s="35"/>
      <c r="G62" s="29"/>
      <c r="H62" s="29"/>
      <c r="I62" s="29"/>
      <c r="J62" s="70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1:23">
      <c r="A63" s="29"/>
      <c r="B63" s="29"/>
      <c r="C63" s="29"/>
      <c r="D63" s="29"/>
      <c r="E63" s="35"/>
      <c r="F63" s="35"/>
      <c r="G63" s="29"/>
      <c r="H63" s="29"/>
      <c r="I63" s="29"/>
      <c r="J63" s="70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spans="1:23">
      <c r="A64" s="29"/>
      <c r="B64" s="29"/>
      <c r="C64" s="29"/>
      <c r="D64" s="29"/>
      <c r="E64" s="35"/>
      <c r="F64" s="35"/>
      <c r="G64" s="29"/>
      <c r="H64" s="29"/>
      <c r="I64" s="29"/>
      <c r="J64" s="70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spans="1:23">
      <c r="A65" s="29"/>
      <c r="B65" s="29"/>
      <c r="C65" s="29"/>
      <c r="D65" s="29"/>
      <c r="E65" s="35"/>
      <c r="F65" s="35"/>
      <c r="G65" s="29"/>
      <c r="H65" s="29"/>
      <c r="I65" s="29"/>
      <c r="J65" s="70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1:23">
      <c r="A66" s="29"/>
      <c r="B66" s="29"/>
      <c r="C66" s="29"/>
      <c r="D66" s="29"/>
      <c r="E66" s="35"/>
      <c r="F66" s="35"/>
      <c r="G66" s="29"/>
      <c r="H66" s="29"/>
      <c r="I66" s="29"/>
      <c r="J66" s="70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spans="1:23">
      <c r="A67" s="29"/>
      <c r="B67" s="29"/>
      <c r="C67" s="29"/>
      <c r="D67" s="29"/>
      <c r="E67" s="35"/>
      <c r="F67" s="35"/>
      <c r="G67" s="29"/>
      <c r="H67" s="29"/>
      <c r="I67" s="29"/>
      <c r="J67" s="70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spans="1:23">
      <c r="A68" s="29"/>
      <c r="B68" s="29"/>
      <c r="C68" s="29"/>
      <c r="D68" s="29"/>
      <c r="E68" s="35"/>
      <c r="F68" s="35"/>
      <c r="G68" s="29"/>
      <c r="H68" s="29"/>
      <c r="I68" s="29"/>
      <c r="J68" s="70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spans="1:23">
      <c r="A69" s="29"/>
      <c r="B69" s="29"/>
      <c r="C69" s="29"/>
      <c r="D69" s="29"/>
      <c r="E69" s="35"/>
      <c r="F69" s="35"/>
      <c r="G69" s="29"/>
      <c r="H69" s="29"/>
      <c r="I69" s="29"/>
      <c r="J69" s="70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1:23">
      <c r="A70" s="29"/>
      <c r="B70" s="29"/>
      <c r="C70" s="29"/>
      <c r="D70" s="29"/>
      <c r="E70" s="35"/>
      <c r="F70" s="35"/>
      <c r="G70" s="29"/>
      <c r="H70" s="29"/>
      <c r="I70" s="29"/>
      <c r="J70" s="70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1:23">
      <c r="A71" s="29"/>
      <c r="B71" s="29"/>
      <c r="C71" s="29"/>
      <c r="D71" s="29"/>
      <c r="E71" s="35"/>
      <c r="F71" s="35"/>
      <c r="G71" s="29"/>
      <c r="H71" s="29"/>
      <c r="I71" s="29"/>
      <c r="J71" s="70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spans="1:23">
      <c r="A72" s="29"/>
      <c r="B72" s="29"/>
      <c r="C72" s="29"/>
      <c r="D72" s="29"/>
      <c r="E72" s="35"/>
      <c r="F72" s="35"/>
      <c r="G72" s="29"/>
      <c r="H72" s="29"/>
      <c r="I72" s="29"/>
      <c r="J72" s="70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spans="1:23">
      <c r="A73" s="29"/>
      <c r="B73" s="29"/>
      <c r="C73" s="29"/>
      <c r="D73" s="29"/>
      <c r="E73" s="35"/>
      <c r="F73" s="35"/>
      <c r="G73" s="29"/>
      <c r="H73" s="29"/>
      <c r="I73" s="29"/>
      <c r="J73" s="70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spans="1:23">
      <c r="A74" s="29"/>
      <c r="B74" s="29"/>
      <c r="C74" s="29"/>
      <c r="D74" s="29"/>
      <c r="E74" s="35"/>
      <c r="F74" s="35"/>
      <c r="G74" s="29"/>
      <c r="H74" s="29"/>
      <c r="I74" s="29"/>
      <c r="J74" s="70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spans="1:23">
      <c r="A75" s="29"/>
      <c r="B75" s="29"/>
      <c r="C75" s="29"/>
      <c r="D75" s="29"/>
      <c r="E75" s="35"/>
      <c r="F75" s="35"/>
      <c r="G75" s="29"/>
      <c r="H75" s="29"/>
      <c r="I75" s="29"/>
      <c r="J75" s="70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spans="1:23">
      <c r="A76" s="29"/>
      <c r="B76" s="29"/>
      <c r="C76" s="29"/>
      <c r="D76" s="29"/>
      <c r="E76" s="35"/>
      <c r="F76" s="35"/>
      <c r="G76" s="29"/>
      <c r="H76" s="29"/>
      <c r="I76" s="29"/>
      <c r="J76" s="70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spans="1:23">
      <c r="A77" s="29"/>
      <c r="B77" s="29"/>
      <c r="C77" s="29"/>
      <c r="D77" s="29"/>
      <c r="E77" s="35"/>
      <c r="F77" s="35"/>
      <c r="G77" s="29"/>
      <c r="H77" s="29"/>
      <c r="I77" s="29"/>
      <c r="J77" s="7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spans="1:23">
      <c r="A78" s="29"/>
      <c r="B78" s="29"/>
      <c r="C78" s="29"/>
      <c r="D78" s="29"/>
      <c r="E78" s="35"/>
      <c r="F78" s="35"/>
      <c r="G78" s="29"/>
      <c r="H78" s="29"/>
      <c r="I78" s="29"/>
      <c r="J78" s="70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spans="1:23">
      <c r="A79" s="29"/>
      <c r="B79" s="29"/>
      <c r="C79" s="29"/>
      <c r="D79" s="29"/>
      <c r="E79" s="35"/>
      <c r="F79" s="35"/>
      <c r="G79" s="29"/>
      <c r="H79" s="29"/>
      <c r="I79" s="29"/>
      <c r="J79" s="70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spans="1:23">
      <c r="A80" s="29"/>
      <c r="B80" s="29"/>
      <c r="C80" s="29"/>
      <c r="D80" s="29"/>
      <c r="E80" s="35"/>
      <c r="F80" s="35"/>
      <c r="G80" s="29"/>
      <c r="H80" s="29"/>
      <c r="I80" s="29"/>
      <c r="J80" s="70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spans="1:23">
      <c r="A81" s="29"/>
      <c r="B81" s="29"/>
      <c r="C81" s="29"/>
      <c r="D81" s="29"/>
      <c r="E81" s="35"/>
      <c r="F81" s="35"/>
      <c r="G81" s="29"/>
      <c r="H81" s="29"/>
      <c r="I81" s="29"/>
      <c r="J81" s="70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spans="1:23">
      <c r="A82" s="29"/>
      <c r="B82" s="29"/>
      <c r="C82" s="29"/>
      <c r="D82" s="29"/>
      <c r="E82" s="35"/>
      <c r="F82" s="35"/>
      <c r="G82" s="29"/>
      <c r="H82" s="29"/>
      <c r="I82" s="29"/>
      <c r="J82" s="70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spans="1:23">
      <c r="A83" s="29"/>
      <c r="B83" s="29"/>
      <c r="C83" s="29"/>
      <c r="D83" s="29"/>
      <c r="E83" s="35"/>
      <c r="F83" s="35"/>
      <c r="G83" s="29"/>
      <c r="H83" s="29"/>
      <c r="I83" s="29"/>
      <c r="J83" s="70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spans="1:23">
      <c r="A84" s="29"/>
      <c r="B84" s="29"/>
      <c r="C84" s="29"/>
      <c r="D84" s="29"/>
      <c r="E84" s="35"/>
      <c r="F84" s="35"/>
      <c r="G84" s="29"/>
      <c r="H84" s="29"/>
      <c r="I84" s="29"/>
      <c r="J84" s="70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spans="1:23">
      <c r="A85" s="29"/>
      <c r="B85" s="29"/>
      <c r="C85" s="29"/>
      <c r="D85" s="29"/>
      <c r="E85" s="35"/>
      <c r="F85" s="35"/>
      <c r="G85" s="29"/>
      <c r="H85" s="29"/>
      <c r="I85" s="29"/>
      <c r="J85" s="70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spans="1:23">
      <c r="A86" s="29"/>
      <c r="B86" s="29"/>
      <c r="C86" s="29"/>
      <c r="D86" s="29"/>
      <c r="E86" s="35"/>
      <c r="F86" s="35"/>
      <c r="G86" s="29"/>
      <c r="H86" s="29"/>
      <c r="I86" s="29"/>
      <c r="J86" s="70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spans="1:23">
      <c r="A87" s="29"/>
      <c r="B87" s="29"/>
      <c r="C87" s="29"/>
      <c r="D87" s="29"/>
      <c r="E87" s="35"/>
      <c r="F87" s="35"/>
      <c r="G87" s="29"/>
      <c r="H87" s="29"/>
      <c r="I87" s="29"/>
      <c r="J87" s="70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spans="1:23">
      <c r="A88" s="29"/>
      <c r="B88" s="29"/>
      <c r="C88" s="29"/>
      <c r="D88" s="29"/>
      <c r="E88" s="35"/>
      <c r="F88" s="35"/>
      <c r="G88" s="29"/>
      <c r="H88" s="29"/>
      <c r="I88" s="29"/>
      <c r="J88" s="70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spans="1:23">
      <c r="A89" s="29"/>
      <c r="B89" s="29"/>
      <c r="C89" s="29"/>
      <c r="D89" s="29"/>
      <c r="E89" s="35"/>
      <c r="F89" s="35"/>
      <c r="G89" s="29"/>
      <c r="H89" s="29"/>
      <c r="I89" s="29"/>
      <c r="J89" s="70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spans="1:23">
      <c r="A90" s="29"/>
      <c r="B90" s="29"/>
      <c r="C90" s="29"/>
      <c r="D90" s="29"/>
      <c r="E90" s="35"/>
      <c r="F90" s="35"/>
      <c r="G90" s="29"/>
      <c r="H90" s="29"/>
      <c r="I90" s="29"/>
      <c r="J90" s="70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spans="1:23">
      <c r="A91" s="29"/>
      <c r="B91" s="29"/>
      <c r="C91" s="29"/>
      <c r="D91" s="29"/>
      <c r="E91" s="35"/>
      <c r="F91" s="35"/>
      <c r="G91" s="29"/>
      <c r="H91" s="29"/>
      <c r="I91" s="29"/>
      <c r="J91" s="7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spans="1:23">
      <c r="A92" s="29"/>
      <c r="B92" s="29"/>
      <c r="C92" s="29"/>
      <c r="D92" s="29"/>
      <c r="E92" s="35"/>
      <c r="F92" s="35"/>
      <c r="G92" s="29"/>
      <c r="H92" s="29"/>
      <c r="I92" s="29"/>
      <c r="J92" s="70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spans="1:23">
      <c r="A93" s="29"/>
      <c r="B93" s="29"/>
      <c r="C93" s="29"/>
      <c r="D93" s="29"/>
      <c r="E93" s="35"/>
      <c r="F93" s="35"/>
      <c r="G93" s="29"/>
      <c r="H93" s="29"/>
      <c r="I93" s="29"/>
      <c r="J93" s="70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spans="1:23">
      <c r="A94" s="29"/>
      <c r="B94" s="29"/>
      <c r="C94" s="29"/>
      <c r="D94" s="29"/>
      <c r="E94" s="35"/>
      <c r="F94" s="35"/>
      <c r="G94" s="29"/>
      <c r="H94" s="29"/>
      <c r="I94" s="29"/>
      <c r="J94" s="70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spans="1:23">
      <c r="A95" s="29"/>
      <c r="B95" s="29"/>
      <c r="C95" s="29"/>
      <c r="D95" s="29"/>
      <c r="E95" s="35"/>
      <c r="F95" s="35"/>
      <c r="G95" s="29"/>
      <c r="H95" s="29"/>
      <c r="I95" s="29"/>
      <c r="J95" s="70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spans="1:23">
      <c r="A96" s="29"/>
      <c r="B96" s="29"/>
      <c r="C96" s="29"/>
      <c r="D96" s="29"/>
      <c r="E96" s="35"/>
      <c r="F96" s="35"/>
      <c r="G96" s="29"/>
      <c r="H96" s="29"/>
      <c r="I96" s="29"/>
      <c r="J96" s="70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spans="1:23">
      <c r="A97" s="29"/>
      <c r="B97" s="29"/>
      <c r="C97" s="29"/>
      <c r="D97" s="29"/>
      <c r="E97" s="35"/>
      <c r="F97" s="35"/>
      <c r="G97" s="29"/>
      <c r="H97" s="29"/>
      <c r="I97" s="29"/>
      <c r="J97" s="70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spans="1:23">
      <c r="A98" s="29"/>
      <c r="B98" s="29"/>
      <c r="C98" s="29"/>
      <c r="D98" s="29"/>
      <c r="E98" s="35"/>
      <c r="F98" s="35"/>
      <c r="G98" s="29"/>
      <c r="H98" s="29"/>
      <c r="I98" s="29"/>
      <c r="J98" s="70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spans="1:23">
      <c r="A99" s="29"/>
      <c r="B99" s="29"/>
      <c r="C99" s="29"/>
      <c r="D99" s="29"/>
      <c r="E99" s="35"/>
      <c r="F99" s="35"/>
      <c r="G99" s="29"/>
      <c r="H99" s="29"/>
      <c r="I99" s="29"/>
      <c r="J99" s="70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spans="1:23">
      <c r="A100" s="29"/>
      <c r="B100" s="29"/>
      <c r="C100" s="29"/>
      <c r="D100" s="29"/>
      <c r="E100" s="35"/>
      <c r="F100" s="35"/>
      <c r="G100" s="29"/>
      <c r="H100" s="29"/>
      <c r="I100" s="29"/>
      <c r="J100" s="70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spans="1:23">
      <c r="A101" s="29"/>
      <c r="B101" s="29"/>
      <c r="C101" s="29"/>
      <c r="D101" s="29"/>
      <c r="E101" s="35"/>
      <c r="F101" s="35"/>
      <c r="G101" s="29"/>
      <c r="H101" s="29"/>
      <c r="I101" s="29"/>
      <c r="J101" s="70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spans="1:23">
      <c r="A102" s="29"/>
      <c r="B102" s="29"/>
      <c r="C102" s="29"/>
      <c r="D102" s="29"/>
      <c r="E102" s="35"/>
      <c r="F102" s="35"/>
      <c r="G102" s="29"/>
      <c r="H102" s="29"/>
      <c r="I102" s="29"/>
      <c r="J102" s="70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spans="1:23">
      <c r="A103" s="29"/>
      <c r="B103" s="29"/>
      <c r="C103" s="29"/>
      <c r="D103" s="29"/>
      <c r="E103" s="35"/>
      <c r="F103" s="35"/>
      <c r="G103" s="29"/>
      <c r="H103" s="29"/>
      <c r="I103" s="29"/>
      <c r="J103" s="70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3">
      <c r="A104" s="29"/>
      <c r="B104" s="29"/>
      <c r="C104" s="29"/>
      <c r="D104" s="29"/>
      <c r="E104" s="35"/>
      <c r="F104" s="35"/>
      <c r="G104" s="29"/>
      <c r="H104" s="29"/>
      <c r="I104" s="29"/>
      <c r="J104" s="70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3">
      <c r="A105" s="29"/>
      <c r="B105" s="29"/>
      <c r="C105" s="29"/>
      <c r="D105" s="29"/>
      <c r="E105" s="35"/>
      <c r="F105" s="35"/>
      <c r="G105" s="29"/>
      <c r="H105" s="29"/>
      <c r="I105" s="29"/>
      <c r="J105" s="70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3">
      <c r="A106" s="29"/>
      <c r="B106" s="29"/>
      <c r="C106" s="29"/>
      <c r="D106" s="29"/>
      <c r="E106" s="35"/>
      <c r="F106" s="35"/>
      <c r="G106" s="29"/>
      <c r="H106" s="29"/>
      <c r="I106" s="29"/>
      <c r="J106" s="70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spans="1:23">
      <c r="A107" s="29"/>
      <c r="B107" s="29"/>
      <c r="C107" s="29"/>
      <c r="D107" s="29"/>
      <c r="E107" s="35"/>
      <c r="F107" s="35"/>
      <c r="G107" s="29"/>
      <c r="H107" s="29"/>
      <c r="I107" s="29"/>
      <c r="J107" s="70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spans="1:23">
      <c r="A108" s="29"/>
      <c r="B108" s="29"/>
      <c r="C108" s="29"/>
      <c r="D108" s="29"/>
      <c r="E108" s="35"/>
      <c r="F108" s="35"/>
      <c r="G108" s="29"/>
      <c r="H108" s="29"/>
      <c r="I108" s="29"/>
      <c r="J108" s="70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spans="1:23">
      <c r="A109" s="29"/>
      <c r="B109" s="29"/>
      <c r="C109" s="29"/>
      <c r="D109" s="29"/>
      <c r="E109" s="35"/>
      <c r="F109" s="35"/>
      <c r="G109" s="29"/>
      <c r="H109" s="29"/>
      <c r="I109" s="29"/>
      <c r="J109" s="70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spans="1:23">
      <c r="A110" s="29"/>
      <c r="B110" s="29"/>
      <c r="C110" s="29"/>
      <c r="D110" s="29"/>
      <c r="E110" s="35"/>
      <c r="F110" s="35"/>
      <c r="G110" s="29"/>
      <c r="H110" s="29"/>
      <c r="I110" s="29"/>
      <c r="J110" s="70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spans="1:23">
      <c r="A111" s="29"/>
      <c r="B111" s="29"/>
      <c r="C111" s="29"/>
      <c r="D111" s="29"/>
      <c r="E111" s="35"/>
      <c r="F111" s="35"/>
      <c r="G111" s="29"/>
      <c r="H111" s="29"/>
      <c r="I111" s="29"/>
      <c r="J111" s="70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spans="1:23">
      <c r="A112" s="29"/>
      <c r="B112" s="29"/>
      <c r="C112" s="29"/>
      <c r="D112" s="29"/>
      <c r="E112" s="35"/>
      <c r="F112" s="35"/>
      <c r="G112" s="29"/>
      <c r="H112" s="29"/>
      <c r="I112" s="29"/>
      <c r="J112" s="70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spans="1:23">
      <c r="A113" s="29"/>
      <c r="B113" s="29"/>
      <c r="C113" s="29"/>
      <c r="D113" s="29"/>
      <c r="E113" s="35"/>
      <c r="F113" s="35"/>
      <c r="G113" s="29"/>
      <c r="H113" s="29"/>
      <c r="I113" s="29"/>
      <c r="J113" s="70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spans="1:23">
      <c r="A114" s="29"/>
      <c r="B114" s="29"/>
      <c r="C114" s="29"/>
      <c r="D114" s="29"/>
      <c r="E114" s="35"/>
      <c r="F114" s="35"/>
      <c r="G114" s="29"/>
      <c r="H114" s="29"/>
      <c r="I114" s="29"/>
      <c r="J114" s="70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spans="1:23">
      <c r="A115" s="29"/>
      <c r="B115" s="29"/>
      <c r="C115" s="29"/>
      <c r="D115" s="29"/>
      <c r="E115" s="35"/>
      <c r="F115" s="35"/>
      <c r="G115" s="29"/>
      <c r="H115" s="29"/>
      <c r="I115" s="29"/>
      <c r="J115" s="70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spans="1:23">
      <c r="A116" s="29"/>
      <c r="B116" s="29"/>
      <c r="C116" s="29"/>
      <c r="D116" s="29"/>
      <c r="E116" s="35"/>
      <c r="F116" s="35"/>
      <c r="G116" s="29"/>
      <c r="H116" s="29"/>
      <c r="I116" s="29"/>
      <c r="J116" s="70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spans="1:23">
      <c r="A117" s="29"/>
      <c r="B117" s="29"/>
      <c r="C117" s="29"/>
      <c r="D117" s="29"/>
      <c r="E117" s="35"/>
      <c r="F117" s="35"/>
      <c r="G117" s="29"/>
      <c r="H117" s="29"/>
      <c r="I117" s="29"/>
      <c r="J117" s="70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spans="1:23">
      <c r="A118" s="29"/>
      <c r="B118" s="29"/>
      <c r="C118" s="29"/>
      <c r="D118" s="29"/>
      <c r="E118" s="35"/>
      <c r="F118" s="35"/>
      <c r="G118" s="29"/>
      <c r="H118" s="29"/>
      <c r="I118" s="29"/>
      <c r="J118" s="70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spans="1:23">
      <c r="A119" s="29"/>
      <c r="B119" s="29"/>
      <c r="C119" s="29"/>
      <c r="D119" s="29"/>
      <c r="E119" s="35"/>
      <c r="F119" s="35"/>
      <c r="G119" s="29"/>
      <c r="H119" s="29"/>
      <c r="I119" s="29"/>
      <c r="J119" s="70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spans="1:23">
      <c r="A120" s="29"/>
      <c r="B120" s="29"/>
      <c r="C120" s="29"/>
      <c r="D120" s="29"/>
      <c r="E120" s="35"/>
      <c r="F120" s="35"/>
      <c r="G120" s="29"/>
      <c r="H120" s="29"/>
      <c r="I120" s="29"/>
      <c r="J120" s="70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spans="1:23">
      <c r="A121" s="29"/>
      <c r="B121" s="29"/>
      <c r="C121" s="29"/>
      <c r="D121" s="29"/>
      <c r="E121" s="35"/>
      <c r="F121" s="35"/>
      <c r="G121" s="29"/>
      <c r="H121" s="29"/>
      <c r="I121" s="29"/>
      <c r="J121" s="70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spans="1:23">
      <c r="A122" s="29"/>
      <c r="B122" s="29"/>
      <c r="C122" s="29"/>
      <c r="D122" s="29"/>
      <c r="E122" s="35"/>
      <c r="F122" s="35"/>
      <c r="G122" s="29"/>
      <c r="H122" s="29"/>
      <c r="I122" s="29"/>
      <c r="J122" s="70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spans="1:23">
      <c r="A123" s="29"/>
      <c r="B123" s="29"/>
      <c r="C123" s="29"/>
      <c r="D123" s="29"/>
      <c r="E123" s="35"/>
      <c r="F123" s="35"/>
      <c r="G123" s="29"/>
      <c r="H123" s="29"/>
      <c r="I123" s="29"/>
      <c r="J123" s="70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spans="1:23">
      <c r="A124" s="29"/>
      <c r="B124" s="29"/>
      <c r="C124" s="29"/>
      <c r="D124" s="29"/>
      <c r="E124" s="35"/>
      <c r="F124" s="35"/>
      <c r="G124" s="29"/>
      <c r="H124" s="29"/>
      <c r="I124" s="29"/>
      <c r="J124" s="70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spans="1:23">
      <c r="A125" s="29"/>
      <c r="B125" s="29"/>
      <c r="C125" s="29"/>
      <c r="D125" s="29"/>
      <c r="E125" s="35"/>
      <c r="F125" s="35"/>
      <c r="G125" s="29"/>
      <c r="H125" s="29"/>
      <c r="I125" s="29"/>
      <c r="J125" s="70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spans="1:23">
      <c r="A126" s="29"/>
      <c r="B126" s="29"/>
      <c r="C126" s="29"/>
      <c r="D126" s="29"/>
      <c r="E126" s="35"/>
      <c r="F126" s="35"/>
      <c r="G126" s="29"/>
      <c r="H126" s="29"/>
      <c r="I126" s="29"/>
      <c r="J126" s="70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spans="1:23">
      <c r="A127" s="29"/>
      <c r="B127" s="29"/>
      <c r="C127" s="29"/>
      <c r="D127" s="29"/>
      <c r="E127" s="35"/>
      <c r="F127" s="35"/>
      <c r="G127" s="29"/>
      <c r="H127" s="29"/>
      <c r="I127" s="29"/>
      <c r="J127" s="70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spans="1:23">
      <c r="A128" s="29"/>
      <c r="B128" s="29"/>
      <c r="C128" s="29"/>
      <c r="D128" s="29"/>
      <c r="E128" s="35"/>
      <c r="F128" s="35"/>
      <c r="G128" s="29"/>
      <c r="H128" s="29"/>
      <c r="I128" s="29"/>
      <c r="J128" s="70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spans="1:23">
      <c r="A129" s="29"/>
      <c r="B129" s="29"/>
      <c r="C129" s="29"/>
      <c r="D129" s="29"/>
      <c r="E129" s="35"/>
      <c r="F129" s="35"/>
      <c r="G129" s="29"/>
      <c r="H129" s="29"/>
      <c r="I129" s="29"/>
      <c r="J129" s="70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spans="1:23">
      <c r="A130" s="29"/>
      <c r="B130" s="29"/>
      <c r="C130" s="29"/>
      <c r="D130" s="29"/>
      <c r="E130" s="35"/>
      <c r="F130" s="35"/>
      <c r="G130" s="29"/>
      <c r="H130" s="29"/>
      <c r="I130" s="29"/>
      <c r="J130" s="70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spans="1:23">
      <c r="A131" s="29"/>
      <c r="B131" s="29"/>
      <c r="C131" s="29"/>
      <c r="D131" s="29"/>
      <c r="E131" s="35"/>
      <c r="F131" s="35"/>
      <c r="G131" s="29"/>
      <c r="H131" s="29"/>
      <c r="I131" s="29"/>
      <c r="J131" s="70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spans="1:23">
      <c r="A132" s="29"/>
      <c r="B132" s="29"/>
      <c r="C132" s="29"/>
      <c r="D132" s="29"/>
      <c r="E132" s="35"/>
      <c r="F132" s="35"/>
      <c r="G132" s="29"/>
      <c r="H132" s="29"/>
      <c r="I132" s="29"/>
      <c r="J132" s="70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spans="1:23">
      <c r="A133" s="29"/>
      <c r="B133" s="29"/>
      <c r="C133" s="29"/>
      <c r="D133" s="29"/>
      <c r="E133" s="35"/>
      <c r="F133" s="35"/>
      <c r="G133" s="29"/>
      <c r="H133" s="29"/>
      <c r="I133" s="29"/>
      <c r="J133" s="70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spans="1:23">
      <c r="A134" s="29"/>
      <c r="B134" s="29"/>
      <c r="C134" s="29"/>
      <c r="D134" s="29"/>
      <c r="E134" s="35"/>
      <c r="F134" s="35"/>
      <c r="G134" s="29"/>
      <c r="H134" s="29"/>
      <c r="I134" s="29"/>
      <c r="J134" s="70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spans="1:23">
      <c r="A135" s="29"/>
      <c r="B135" s="29"/>
      <c r="C135" s="29"/>
      <c r="D135" s="29"/>
      <c r="E135" s="35"/>
      <c r="F135" s="35"/>
      <c r="G135" s="29"/>
      <c r="H135" s="29"/>
      <c r="I135" s="29"/>
      <c r="J135" s="70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spans="1:23">
      <c r="A136" s="29"/>
      <c r="B136" s="29"/>
      <c r="C136" s="29"/>
      <c r="D136" s="29"/>
      <c r="E136" s="35"/>
      <c r="F136" s="35"/>
      <c r="G136" s="29"/>
      <c r="H136" s="29"/>
      <c r="I136" s="29"/>
      <c r="J136" s="70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spans="1:23">
      <c r="A137" s="29"/>
      <c r="B137" s="29"/>
      <c r="C137" s="29"/>
      <c r="D137" s="29"/>
      <c r="E137" s="35"/>
      <c r="F137" s="35"/>
      <c r="G137" s="29"/>
      <c r="H137" s="29"/>
      <c r="I137" s="29"/>
      <c r="J137" s="70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spans="1:23">
      <c r="A138" s="29"/>
      <c r="B138" s="29"/>
      <c r="C138" s="29"/>
      <c r="D138" s="29"/>
      <c r="E138" s="35"/>
      <c r="F138" s="35"/>
      <c r="G138" s="29"/>
      <c r="H138" s="29"/>
      <c r="I138" s="29"/>
      <c r="J138" s="70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spans="1:23">
      <c r="A139" s="29"/>
      <c r="B139" s="29"/>
      <c r="C139" s="29"/>
      <c r="D139" s="29"/>
      <c r="E139" s="35"/>
      <c r="F139" s="35"/>
      <c r="G139" s="29"/>
      <c r="H139" s="29"/>
      <c r="I139" s="29"/>
      <c r="J139" s="70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spans="1:23">
      <c r="A140" s="29"/>
      <c r="B140" s="29"/>
      <c r="C140" s="29"/>
      <c r="D140" s="29"/>
      <c r="E140" s="35"/>
      <c r="F140" s="35"/>
      <c r="G140" s="29"/>
      <c r="H140" s="29"/>
      <c r="I140" s="29"/>
      <c r="J140" s="70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spans="1:23">
      <c r="A141" s="29"/>
      <c r="B141" s="29"/>
      <c r="C141" s="29"/>
      <c r="D141" s="29"/>
      <c r="E141" s="35"/>
      <c r="F141" s="35"/>
      <c r="G141" s="29"/>
      <c r="H141" s="29"/>
      <c r="I141" s="29"/>
      <c r="J141" s="70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>
      <c r="A142" s="29"/>
      <c r="B142" s="29"/>
      <c r="C142" s="29"/>
      <c r="D142" s="29"/>
      <c r="E142" s="35"/>
      <c r="F142" s="35"/>
      <c r="G142" s="29"/>
      <c r="H142" s="29"/>
      <c r="I142" s="29"/>
      <c r="J142" s="70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spans="1:23">
      <c r="A143" s="29"/>
      <c r="B143" s="29"/>
      <c r="C143" s="29"/>
      <c r="D143" s="29"/>
      <c r="E143" s="35"/>
      <c r="F143" s="35"/>
      <c r="G143" s="29"/>
      <c r="H143" s="29"/>
      <c r="I143" s="29"/>
      <c r="J143" s="70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spans="1:23">
      <c r="A144" s="29"/>
      <c r="B144" s="29"/>
      <c r="C144" s="29"/>
      <c r="D144" s="29"/>
      <c r="E144" s="35"/>
      <c r="F144" s="35"/>
      <c r="G144" s="29"/>
      <c r="H144" s="29"/>
      <c r="I144" s="29"/>
      <c r="J144" s="70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spans="1:23">
      <c r="A145" s="29"/>
      <c r="B145" s="29"/>
      <c r="C145" s="29"/>
      <c r="D145" s="29"/>
      <c r="E145" s="35"/>
      <c r="F145" s="35"/>
      <c r="G145" s="29"/>
      <c r="H145" s="29"/>
      <c r="I145" s="29"/>
      <c r="J145" s="70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spans="1:23">
      <c r="A146" s="29"/>
      <c r="B146" s="29"/>
      <c r="C146" s="29"/>
      <c r="D146" s="29"/>
      <c r="E146" s="35"/>
      <c r="F146" s="35"/>
      <c r="G146" s="29"/>
      <c r="H146" s="29"/>
      <c r="I146" s="29"/>
      <c r="J146" s="70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spans="1:23">
      <c r="A147" s="29"/>
      <c r="B147" s="29"/>
      <c r="C147" s="29"/>
      <c r="D147" s="29"/>
      <c r="E147" s="35"/>
      <c r="F147" s="35"/>
      <c r="G147" s="29"/>
      <c r="H147" s="29"/>
      <c r="I147" s="29"/>
      <c r="J147" s="70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spans="1:23">
      <c r="A148" s="29"/>
      <c r="B148" s="29"/>
      <c r="C148" s="29"/>
      <c r="D148" s="29"/>
      <c r="E148" s="35"/>
      <c r="F148" s="35"/>
      <c r="G148" s="29"/>
      <c r="H148" s="29"/>
      <c r="I148" s="29"/>
      <c r="J148" s="70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spans="1:23">
      <c r="A149" s="29"/>
      <c r="B149" s="29"/>
      <c r="C149" s="29"/>
      <c r="D149" s="29"/>
      <c r="E149" s="35"/>
      <c r="F149" s="35"/>
      <c r="G149" s="29"/>
      <c r="H149" s="29"/>
      <c r="I149" s="29"/>
      <c r="J149" s="70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spans="1:23">
      <c r="A150" s="29"/>
      <c r="B150" s="29"/>
      <c r="C150" s="29"/>
      <c r="D150" s="29"/>
      <c r="E150" s="35"/>
      <c r="F150" s="35"/>
      <c r="G150" s="29"/>
      <c r="H150" s="29"/>
      <c r="I150" s="29"/>
      <c r="J150" s="70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spans="1:23">
      <c r="A151" s="29"/>
      <c r="B151" s="29"/>
      <c r="C151" s="29"/>
      <c r="D151" s="29"/>
      <c r="E151" s="35"/>
      <c r="F151" s="35"/>
      <c r="G151" s="29"/>
      <c r="H151" s="29"/>
      <c r="I151" s="29"/>
      <c r="J151" s="70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spans="1:23">
      <c r="A152" s="29"/>
      <c r="B152" s="29"/>
      <c r="C152" s="29"/>
      <c r="D152" s="29"/>
      <c r="E152" s="35"/>
      <c r="F152" s="35"/>
      <c r="G152" s="29"/>
      <c r="H152" s="29"/>
      <c r="I152" s="29"/>
      <c r="J152" s="70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spans="1:23">
      <c r="A153" s="29"/>
      <c r="B153" s="29"/>
      <c r="C153" s="29"/>
      <c r="D153" s="29"/>
      <c r="E153" s="35"/>
      <c r="F153" s="35"/>
      <c r="G153" s="29"/>
      <c r="H153" s="29"/>
      <c r="I153" s="29"/>
      <c r="J153" s="70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spans="1:23">
      <c r="A154" s="29"/>
      <c r="B154" s="29"/>
      <c r="C154" s="29"/>
      <c r="D154" s="29"/>
      <c r="E154" s="35"/>
      <c r="F154" s="35"/>
      <c r="G154" s="29"/>
      <c r="H154" s="29"/>
      <c r="I154" s="29"/>
      <c r="J154" s="70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spans="1:23">
      <c r="A155" s="29"/>
      <c r="B155" s="29"/>
      <c r="C155" s="29"/>
      <c r="D155" s="29"/>
      <c r="E155" s="35"/>
      <c r="F155" s="35"/>
      <c r="G155" s="29"/>
      <c r="H155" s="29"/>
      <c r="I155" s="29"/>
      <c r="J155" s="70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spans="1:23">
      <c r="A156" s="29"/>
      <c r="B156" s="29"/>
      <c r="C156" s="29"/>
      <c r="D156" s="29"/>
      <c r="E156" s="35"/>
      <c r="F156" s="35"/>
      <c r="G156" s="29"/>
      <c r="H156" s="29"/>
      <c r="I156" s="29"/>
      <c r="J156" s="70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spans="1:23">
      <c r="A157" s="29"/>
      <c r="B157" s="29"/>
      <c r="C157" s="29"/>
      <c r="D157" s="29"/>
      <c r="E157" s="35"/>
      <c r="F157" s="35"/>
      <c r="G157" s="29"/>
      <c r="H157" s="29"/>
      <c r="I157" s="29"/>
      <c r="J157" s="70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spans="1:23">
      <c r="A158" s="29"/>
      <c r="B158" s="29"/>
      <c r="C158" s="29"/>
      <c r="D158" s="29"/>
      <c r="E158" s="35"/>
      <c r="F158" s="35"/>
      <c r="G158" s="29"/>
      <c r="H158" s="29"/>
      <c r="I158" s="29"/>
      <c r="J158" s="70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spans="1:23">
      <c r="A159" s="29"/>
      <c r="B159" s="29"/>
      <c r="C159" s="29"/>
      <c r="D159" s="29"/>
      <c r="E159" s="35"/>
      <c r="F159" s="35"/>
      <c r="G159" s="29"/>
      <c r="H159" s="29"/>
      <c r="I159" s="29"/>
      <c r="J159" s="70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spans="1:23">
      <c r="A160" s="29"/>
      <c r="B160" s="29"/>
      <c r="C160" s="29"/>
      <c r="D160" s="29"/>
      <c r="E160" s="35"/>
      <c r="F160" s="35"/>
      <c r="G160" s="29"/>
      <c r="H160" s="29"/>
      <c r="I160" s="29"/>
      <c r="J160" s="70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spans="1:23">
      <c r="A161" s="29"/>
      <c r="B161" s="29"/>
      <c r="C161" s="29"/>
      <c r="D161" s="29"/>
      <c r="E161" s="35"/>
      <c r="F161" s="35"/>
      <c r="G161" s="29"/>
      <c r="H161" s="29"/>
      <c r="I161" s="29"/>
      <c r="J161" s="70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spans="1:23">
      <c r="A162" s="29"/>
      <c r="B162" s="29"/>
      <c r="C162" s="29"/>
      <c r="D162" s="29"/>
      <c r="E162" s="35"/>
      <c r="F162" s="35"/>
      <c r="G162" s="29"/>
      <c r="H162" s="29"/>
      <c r="I162" s="29"/>
      <c r="J162" s="70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spans="1:23">
      <c r="A163" s="29"/>
      <c r="B163" s="29"/>
      <c r="C163" s="29"/>
      <c r="D163" s="29"/>
      <c r="E163" s="35"/>
      <c r="F163" s="35"/>
      <c r="G163" s="29"/>
      <c r="H163" s="29"/>
      <c r="I163" s="29"/>
      <c r="J163" s="70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spans="1:23">
      <c r="A164" s="29"/>
      <c r="B164" s="29"/>
      <c r="C164" s="29"/>
      <c r="D164" s="29"/>
      <c r="E164" s="35"/>
      <c r="F164" s="35"/>
      <c r="G164" s="29"/>
      <c r="H164" s="29"/>
      <c r="I164" s="29"/>
      <c r="J164" s="70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spans="1:23">
      <c r="A165" s="29"/>
      <c r="B165" s="29"/>
      <c r="C165" s="29"/>
      <c r="D165" s="29"/>
      <c r="E165" s="35"/>
      <c r="F165" s="35"/>
      <c r="G165" s="29"/>
      <c r="H165" s="29"/>
      <c r="I165" s="29"/>
      <c r="J165" s="70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spans="1:23">
      <c r="A166" s="29"/>
      <c r="B166" s="29"/>
      <c r="C166" s="29"/>
      <c r="D166" s="29"/>
      <c r="E166" s="35"/>
      <c r="F166" s="35"/>
      <c r="G166" s="29"/>
      <c r="H166" s="29"/>
      <c r="I166" s="29"/>
      <c r="J166" s="70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spans="1:23">
      <c r="A167" s="29"/>
      <c r="B167" s="29"/>
      <c r="C167" s="29"/>
      <c r="D167" s="29"/>
      <c r="E167" s="35"/>
      <c r="F167" s="35"/>
      <c r="G167" s="29"/>
      <c r="H167" s="29"/>
      <c r="I167" s="29"/>
      <c r="J167" s="70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spans="1:23">
      <c r="A168" s="29"/>
      <c r="B168" s="29"/>
      <c r="C168" s="29"/>
      <c r="D168" s="29"/>
      <c r="E168" s="35"/>
      <c r="F168" s="35"/>
      <c r="G168" s="29"/>
      <c r="H168" s="29"/>
      <c r="I168" s="29"/>
      <c r="J168" s="70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spans="1:23">
      <c r="A169" s="29"/>
      <c r="B169" s="29"/>
      <c r="C169" s="29"/>
      <c r="D169" s="29"/>
      <c r="E169" s="35"/>
      <c r="F169" s="35"/>
      <c r="G169" s="29"/>
      <c r="H169" s="29"/>
      <c r="I169" s="29"/>
      <c r="J169" s="70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spans="1:23">
      <c r="A170" s="29"/>
      <c r="B170" s="29"/>
      <c r="C170" s="29"/>
      <c r="D170" s="29"/>
      <c r="E170" s="35"/>
      <c r="F170" s="35"/>
      <c r="G170" s="29"/>
      <c r="H170" s="29"/>
      <c r="I170" s="29"/>
      <c r="J170" s="70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spans="1:23">
      <c r="A171" s="29"/>
      <c r="B171" s="29"/>
      <c r="C171" s="29"/>
      <c r="D171" s="29"/>
      <c r="E171" s="35"/>
      <c r="F171" s="35"/>
      <c r="G171" s="29"/>
      <c r="H171" s="29"/>
      <c r="I171" s="29"/>
      <c r="J171" s="70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spans="1:23">
      <c r="A172" s="29"/>
      <c r="B172" s="29"/>
      <c r="C172" s="29"/>
      <c r="D172" s="29"/>
      <c r="E172" s="35"/>
      <c r="F172" s="35"/>
      <c r="G172" s="29"/>
      <c r="H172" s="29"/>
      <c r="I172" s="29"/>
      <c r="J172" s="70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spans="1:23">
      <c r="A173" s="29"/>
      <c r="B173" s="29"/>
      <c r="C173" s="29"/>
      <c r="D173" s="29"/>
      <c r="E173" s="35"/>
      <c r="F173" s="35"/>
      <c r="G173" s="29"/>
      <c r="H173" s="29"/>
      <c r="I173" s="29"/>
      <c r="J173" s="70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spans="1:23">
      <c r="A174" s="29"/>
      <c r="B174" s="29"/>
      <c r="C174" s="29"/>
      <c r="D174" s="29"/>
      <c r="E174" s="35"/>
      <c r="F174" s="35"/>
      <c r="G174" s="29"/>
      <c r="H174" s="29"/>
      <c r="I174" s="29"/>
      <c r="J174" s="70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spans="1:23">
      <c r="A175" s="29"/>
      <c r="B175" s="29"/>
      <c r="C175" s="29"/>
      <c r="D175" s="29"/>
      <c r="E175" s="35"/>
      <c r="F175" s="35"/>
      <c r="G175" s="29"/>
      <c r="H175" s="29"/>
      <c r="I175" s="29"/>
      <c r="J175" s="70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spans="1:23">
      <c r="A176" s="29"/>
      <c r="B176" s="29"/>
      <c r="C176" s="29"/>
      <c r="D176" s="29"/>
      <c r="E176" s="35"/>
      <c r="F176" s="35"/>
      <c r="G176" s="29"/>
      <c r="H176" s="29"/>
      <c r="I176" s="29"/>
      <c r="J176" s="70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spans="1:23">
      <c r="A177" s="29"/>
      <c r="B177" s="29"/>
      <c r="C177" s="29"/>
      <c r="D177" s="29"/>
      <c r="E177" s="35"/>
      <c r="F177" s="35"/>
      <c r="G177" s="29"/>
      <c r="H177" s="29"/>
      <c r="I177" s="29"/>
      <c r="J177" s="70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spans="1:23">
      <c r="A178" s="29"/>
      <c r="B178" s="29"/>
      <c r="C178" s="29"/>
      <c r="D178" s="29"/>
      <c r="E178" s="35"/>
      <c r="F178" s="35"/>
      <c r="G178" s="29"/>
      <c r="H178" s="29"/>
      <c r="I178" s="29"/>
      <c r="J178" s="70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spans="1:23">
      <c r="A179" s="29"/>
      <c r="B179" s="29"/>
      <c r="C179" s="29"/>
      <c r="D179" s="29"/>
      <c r="E179" s="35"/>
      <c r="F179" s="35"/>
      <c r="G179" s="29"/>
      <c r="H179" s="29"/>
      <c r="I179" s="29"/>
      <c r="J179" s="70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spans="1:23">
      <c r="A180" s="29"/>
      <c r="B180" s="29"/>
      <c r="C180" s="29"/>
      <c r="D180" s="29"/>
      <c r="E180" s="35"/>
      <c r="F180" s="35"/>
      <c r="G180" s="29"/>
      <c r="H180" s="29"/>
      <c r="I180" s="29"/>
      <c r="J180" s="70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spans="1:23">
      <c r="A181" s="29"/>
      <c r="B181" s="29"/>
      <c r="C181" s="29"/>
      <c r="D181" s="29"/>
      <c r="E181" s="35"/>
      <c r="F181" s="35"/>
      <c r="G181" s="29"/>
      <c r="H181" s="29"/>
      <c r="I181" s="29"/>
      <c r="J181" s="70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spans="1:23">
      <c r="A182" s="29"/>
      <c r="B182" s="29"/>
      <c r="C182" s="29"/>
      <c r="D182" s="29"/>
      <c r="E182" s="35"/>
      <c r="F182" s="35"/>
      <c r="G182" s="29"/>
      <c r="H182" s="29"/>
      <c r="I182" s="29"/>
      <c r="J182" s="70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spans="1:23">
      <c r="A183" s="29"/>
      <c r="B183" s="29"/>
      <c r="C183" s="29"/>
      <c r="D183" s="29"/>
      <c r="E183" s="35"/>
      <c r="F183" s="35"/>
      <c r="G183" s="29"/>
      <c r="H183" s="29"/>
      <c r="I183" s="29"/>
      <c r="J183" s="70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spans="1:23">
      <c r="A184" s="29"/>
      <c r="B184" s="29"/>
      <c r="C184" s="29"/>
      <c r="D184" s="29"/>
      <c r="E184" s="35"/>
      <c r="F184" s="35"/>
      <c r="G184" s="29"/>
      <c r="H184" s="29"/>
      <c r="I184" s="29"/>
      <c r="J184" s="70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spans="1:23">
      <c r="A185" s="29"/>
      <c r="B185" s="29"/>
      <c r="C185" s="29"/>
      <c r="D185" s="29"/>
      <c r="E185" s="35"/>
      <c r="F185" s="35"/>
      <c r="G185" s="29"/>
      <c r="H185" s="29"/>
      <c r="I185" s="29"/>
      <c r="J185" s="70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spans="1:23">
      <c r="A186" s="29"/>
      <c r="B186" s="29"/>
      <c r="C186" s="29"/>
      <c r="D186" s="29"/>
      <c r="E186" s="35"/>
      <c r="F186" s="35"/>
      <c r="G186" s="29"/>
      <c r="H186" s="29"/>
      <c r="I186" s="29"/>
      <c r="J186" s="70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spans="1:23">
      <c r="A187" s="29"/>
      <c r="B187" s="29"/>
      <c r="C187" s="29"/>
      <c r="D187" s="29"/>
      <c r="E187" s="35"/>
      <c r="F187" s="35"/>
      <c r="G187" s="29"/>
      <c r="H187" s="29"/>
      <c r="I187" s="29"/>
      <c r="J187" s="70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spans="1:23">
      <c r="A188" s="29"/>
      <c r="B188" s="29"/>
      <c r="C188" s="29"/>
      <c r="D188" s="29"/>
      <c r="E188" s="35"/>
      <c r="F188" s="35"/>
      <c r="G188" s="29"/>
      <c r="H188" s="29"/>
      <c r="I188" s="29"/>
      <c r="J188" s="70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spans="1:23">
      <c r="A189" s="29"/>
      <c r="B189" s="29"/>
      <c r="C189" s="29"/>
      <c r="D189" s="29"/>
      <c r="E189" s="35"/>
      <c r="F189" s="35"/>
      <c r="G189" s="29"/>
      <c r="H189" s="29"/>
      <c r="I189" s="29"/>
      <c r="J189" s="70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spans="1:23">
      <c r="A190" s="29"/>
      <c r="B190" s="29"/>
      <c r="C190" s="29"/>
      <c r="D190" s="29"/>
      <c r="E190" s="35"/>
      <c r="F190" s="35"/>
      <c r="G190" s="29"/>
      <c r="H190" s="29"/>
      <c r="I190" s="29"/>
      <c r="J190" s="70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spans="1:23">
      <c r="A191" s="29"/>
      <c r="B191" s="29"/>
      <c r="C191" s="29"/>
      <c r="D191" s="29"/>
      <c r="E191" s="35"/>
      <c r="F191" s="35"/>
      <c r="G191" s="29"/>
      <c r="H191" s="29"/>
      <c r="I191" s="29"/>
      <c r="J191" s="70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spans="1:23">
      <c r="A192" s="29"/>
      <c r="B192" s="29"/>
      <c r="C192" s="29"/>
      <c r="D192" s="29"/>
      <c r="E192" s="35"/>
      <c r="F192" s="35"/>
      <c r="G192" s="29"/>
      <c r="H192" s="29"/>
      <c r="I192" s="29"/>
      <c r="J192" s="70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spans="1:23">
      <c r="A193" s="29"/>
      <c r="B193" s="29"/>
      <c r="C193" s="29"/>
      <c r="D193" s="29"/>
      <c r="E193" s="35"/>
      <c r="F193" s="35"/>
      <c r="G193" s="29"/>
      <c r="H193" s="29"/>
      <c r="I193" s="29"/>
      <c r="J193" s="70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spans="1:23">
      <c r="A194" s="29"/>
      <c r="B194" s="29"/>
      <c r="C194" s="29"/>
      <c r="D194" s="29"/>
      <c r="E194" s="35"/>
      <c r="F194" s="35"/>
      <c r="G194" s="29"/>
      <c r="H194" s="29"/>
      <c r="I194" s="29"/>
      <c r="J194" s="70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spans="1:23">
      <c r="A195" s="29"/>
      <c r="B195" s="29"/>
      <c r="C195" s="29"/>
      <c r="D195" s="29"/>
      <c r="E195" s="35"/>
      <c r="F195" s="35"/>
      <c r="G195" s="29"/>
      <c r="H195" s="29"/>
      <c r="I195" s="29"/>
      <c r="J195" s="70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spans="1:23">
      <c r="A196" s="29"/>
      <c r="B196" s="29"/>
      <c r="C196" s="29"/>
      <c r="D196" s="29"/>
      <c r="E196" s="35"/>
      <c r="F196" s="35"/>
      <c r="G196" s="29"/>
      <c r="H196" s="29"/>
      <c r="I196" s="29"/>
      <c r="J196" s="70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spans="1:23">
      <c r="A197" s="29"/>
      <c r="B197" s="29"/>
      <c r="C197" s="29"/>
      <c r="D197" s="29"/>
      <c r="E197" s="35"/>
      <c r="F197" s="35"/>
      <c r="G197" s="29"/>
      <c r="H197" s="29"/>
      <c r="I197" s="29"/>
      <c r="J197" s="70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spans="1:23">
      <c r="A198" s="29"/>
      <c r="B198" s="29"/>
      <c r="C198" s="29"/>
      <c r="D198" s="29"/>
      <c r="E198" s="35"/>
      <c r="F198" s="35"/>
      <c r="G198" s="29"/>
      <c r="H198" s="29"/>
      <c r="I198" s="29"/>
      <c r="J198" s="70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spans="1:23">
      <c r="A199" s="29"/>
      <c r="B199" s="29"/>
      <c r="C199" s="29"/>
      <c r="D199" s="29"/>
      <c r="E199" s="35"/>
      <c r="F199" s="35"/>
      <c r="G199" s="29"/>
      <c r="H199" s="29"/>
      <c r="I199" s="29"/>
      <c r="J199" s="70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spans="1:23">
      <c r="A200" s="29"/>
      <c r="B200" s="29"/>
      <c r="C200" s="29"/>
      <c r="D200" s="29"/>
      <c r="E200" s="35"/>
      <c r="F200" s="35"/>
      <c r="G200" s="29"/>
      <c r="H200" s="29"/>
      <c r="I200" s="29"/>
      <c r="J200" s="70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spans="1:23">
      <c r="A201" s="29"/>
      <c r="B201" s="29"/>
      <c r="C201" s="29"/>
      <c r="D201" s="29"/>
      <c r="E201" s="35"/>
      <c r="F201" s="35"/>
      <c r="G201" s="29"/>
      <c r="H201" s="29"/>
      <c r="I201" s="29"/>
      <c r="J201" s="70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spans="1:23">
      <c r="A202" s="29"/>
      <c r="B202" s="29"/>
      <c r="C202" s="29"/>
      <c r="D202" s="29"/>
      <c r="E202" s="35"/>
      <c r="F202" s="35"/>
      <c r="G202" s="29"/>
      <c r="H202" s="29"/>
      <c r="I202" s="29"/>
      <c r="J202" s="70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spans="1:23">
      <c r="A203" s="29"/>
      <c r="B203" s="29"/>
      <c r="C203" s="29"/>
      <c r="D203" s="29"/>
      <c r="E203" s="35"/>
      <c r="F203" s="35"/>
      <c r="G203" s="29"/>
      <c r="H203" s="29"/>
      <c r="I203" s="29"/>
      <c r="J203" s="70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spans="1:23">
      <c r="A204" s="29"/>
      <c r="B204" s="29"/>
      <c r="C204" s="29"/>
      <c r="D204" s="29"/>
      <c r="E204" s="35"/>
      <c r="F204" s="35"/>
      <c r="G204" s="29"/>
      <c r="H204" s="29"/>
      <c r="I204" s="29"/>
      <c r="J204" s="70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spans="1:23">
      <c r="A205" s="29"/>
      <c r="B205" s="29"/>
      <c r="C205" s="29"/>
      <c r="D205" s="29"/>
      <c r="E205" s="35"/>
      <c r="F205" s="35"/>
      <c r="G205" s="29"/>
      <c r="H205" s="29"/>
      <c r="I205" s="29"/>
      <c r="J205" s="70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spans="1:23">
      <c r="A206" s="29"/>
      <c r="B206" s="29"/>
      <c r="C206" s="29"/>
      <c r="D206" s="29"/>
      <c r="E206" s="35"/>
      <c r="F206" s="35"/>
      <c r="G206" s="29"/>
      <c r="H206" s="29"/>
      <c r="I206" s="29"/>
      <c r="J206" s="70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spans="1:23">
      <c r="A207" s="29"/>
      <c r="B207" s="29"/>
      <c r="C207" s="29"/>
      <c r="D207" s="29"/>
      <c r="E207" s="35"/>
      <c r="F207" s="35"/>
      <c r="G207" s="29"/>
      <c r="H207" s="29"/>
      <c r="I207" s="29"/>
      <c r="J207" s="70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spans="1:23">
      <c r="A208" s="29"/>
      <c r="B208" s="29"/>
      <c r="C208" s="29"/>
      <c r="D208" s="29"/>
      <c r="E208" s="35"/>
      <c r="F208" s="35"/>
      <c r="G208" s="29"/>
      <c r="H208" s="29"/>
      <c r="I208" s="29"/>
      <c r="J208" s="70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spans="1:23">
      <c r="A209" s="29"/>
      <c r="B209" s="29"/>
      <c r="C209" s="29"/>
      <c r="D209" s="29"/>
      <c r="E209" s="35"/>
      <c r="F209" s="35"/>
      <c r="G209" s="29"/>
      <c r="H209" s="29"/>
      <c r="I209" s="29"/>
      <c r="J209" s="70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spans="1:23">
      <c r="A210" s="29"/>
      <c r="B210" s="29"/>
      <c r="C210" s="29"/>
      <c r="D210" s="29"/>
      <c r="E210" s="35"/>
      <c r="F210" s="35"/>
      <c r="G210" s="29"/>
      <c r="H210" s="29"/>
      <c r="I210" s="29"/>
      <c r="J210" s="70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spans="1:23">
      <c r="A211" s="29"/>
      <c r="B211" s="29"/>
      <c r="C211" s="29"/>
      <c r="D211" s="29"/>
      <c r="E211" s="35"/>
      <c r="F211" s="35"/>
      <c r="G211" s="29"/>
      <c r="H211" s="29"/>
      <c r="I211" s="29"/>
      <c r="J211" s="70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spans="1:23">
      <c r="A212" s="29"/>
      <c r="B212" s="29"/>
      <c r="C212" s="29"/>
      <c r="D212" s="29"/>
      <c r="E212" s="35"/>
      <c r="F212" s="35"/>
      <c r="G212" s="29"/>
      <c r="H212" s="29"/>
      <c r="I212" s="29"/>
      <c r="J212" s="70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spans="1:23">
      <c r="A213" s="29"/>
      <c r="B213" s="29"/>
      <c r="C213" s="29"/>
      <c r="D213" s="29"/>
      <c r="E213" s="35"/>
      <c r="F213" s="35"/>
      <c r="G213" s="29"/>
      <c r="H213" s="29"/>
      <c r="I213" s="29"/>
      <c r="J213" s="70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spans="1:23">
      <c r="A214" s="29"/>
      <c r="B214" s="29"/>
      <c r="C214" s="29"/>
      <c r="D214" s="29"/>
      <c r="E214" s="35"/>
      <c r="F214" s="35"/>
      <c r="G214" s="29"/>
      <c r="H214" s="29"/>
      <c r="I214" s="29"/>
      <c r="J214" s="70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spans="1:23">
      <c r="A215" s="29"/>
      <c r="B215" s="29"/>
      <c r="C215" s="29"/>
      <c r="D215" s="29"/>
      <c r="E215" s="35"/>
      <c r="F215" s="35"/>
      <c r="G215" s="29"/>
      <c r="H215" s="29"/>
      <c r="I215" s="29"/>
      <c r="J215" s="70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spans="1:23">
      <c r="A216" s="29"/>
      <c r="B216" s="29"/>
      <c r="C216" s="29"/>
      <c r="D216" s="29"/>
      <c r="E216" s="35"/>
      <c r="F216" s="35"/>
      <c r="G216" s="29"/>
      <c r="H216" s="29"/>
      <c r="I216" s="29"/>
      <c r="J216" s="70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spans="1:23">
      <c r="A217" s="29"/>
      <c r="B217" s="29"/>
      <c r="C217" s="29"/>
      <c r="D217" s="29"/>
      <c r="E217" s="35"/>
      <c r="F217" s="35"/>
      <c r="G217" s="29"/>
      <c r="H217" s="29"/>
      <c r="I217" s="29"/>
      <c r="J217" s="70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spans="1:23">
      <c r="A218" s="29"/>
      <c r="B218" s="29"/>
      <c r="C218" s="29"/>
      <c r="D218" s="29"/>
      <c r="E218" s="35"/>
      <c r="F218" s="35"/>
      <c r="G218" s="29"/>
      <c r="H218" s="29"/>
      <c r="I218" s="29"/>
      <c r="J218" s="70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spans="1:23">
      <c r="A219" s="29"/>
      <c r="B219" s="29"/>
      <c r="C219" s="29"/>
      <c r="D219" s="29"/>
      <c r="E219" s="35"/>
      <c r="F219" s="35"/>
      <c r="G219" s="29"/>
      <c r="H219" s="29"/>
      <c r="I219" s="29"/>
      <c r="J219" s="70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spans="1:23">
      <c r="A220" s="29"/>
      <c r="B220" s="29"/>
      <c r="C220" s="29"/>
      <c r="D220" s="29"/>
      <c r="E220" s="35"/>
      <c r="F220" s="35"/>
      <c r="G220" s="29"/>
      <c r="H220" s="29"/>
      <c r="I220" s="29"/>
      <c r="J220" s="70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spans="1:23">
      <c r="A221" s="29"/>
      <c r="B221" s="29"/>
      <c r="C221" s="29"/>
      <c r="D221" s="29"/>
      <c r="E221" s="35"/>
      <c r="F221" s="35"/>
      <c r="G221" s="29"/>
      <c r="H221" s="29"/>
      <c r="I221" s="29"/>
      <c r="J221" s="70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spans="1:23">
      <c r="A222" s="29"/>
      <c r="B222" s="29"/>
      <c r="C222" s="29"/>
      <c r="D222" s="29"/>
      <c r="E222" s="35"/>
      <c r="F222" s="35"/>
      <c r="G222" s="29"/>
      <c r="H222" s="29"/>
      <c r="I222" s="29"/>
      <c r="J222" s="70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spans="1:23">
      <c r="A223" s="29"/>
      <c r="B223" s="29"/>
      <c r="C223" s="29"/>
      <c r="D223" s="29"/>
      <c r="E223" s="35"/>
      <c r="F223" s="35"/>
      <c r="G223" s="29"/>
      <c r="H223" s="29"/>
      <c r="I223" s="29"/>
      <c r="J223" s="70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spans="1:23">
      <c r="A224" s="29"/>
      <c r="B224" s="29"/>
      <c r="C224" s="29"/>
      <c r="D224" s="29"/>
      <c r="E224" s="35"/>
      <c r="F224" s="35"/>
      <c r="G224" s="29"/>
      <c r="H224" s="29"/>
      <c r="I224" s="29"/>
      <c r="J224" s="70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spans="1:23">
      <c r="A225" s="29"/>
      <c r="B225" s="29"/>
      <c r="C225" s="29"/>
      <c r="D225" s="29"/>
      <c r="E225" s="35"/>
      <c r="F225" s="35"/>
      <c r="G225" s="29"/>
      <c r="H225" s="29"/>
      <c r="I225" s="29"/>
      <c r="J225" s="70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spans="1:23">
      <c r="A226" s="29"/>
      <c r="B226" s="29"/>
      <c r="C226" s="29"/>
      <c r="D226" s="29"/>
      <c r="E226" s="35"/>
      <c r="F226" s="35"/>
      <c r="G226" s="29"/>
      <c r="H226" s="29"/>
      <c r="I226" s="29"/>
      <c r="J226" s="70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spans="1:23">
      <c r="A227" s="29"/>
      <c r="B227" s="29"/>
      <c r="C227" s="29"/>
      <c r="D227" s="29"/>
      <c r="E227" s="35"/>
      <c r="F227" s="35"/>
      <c r="G227" s="29"/>
      <c r="H227" s="29"/>
      <c r="I227" s="29"/>
      <c r="J227" s="70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spans="1:23">
      <c r="A228" s="29"/>
      <c r="B228" s="29"/>
      <c r="C228" s="29"/>
      <c r="D228" s="29"/>
      <c r="E228" s="35"/>
      <c r="F228" s="35"/>
      <c r="G228" s="29"/>
      <c r="H228" s="29"/>
      <c r="I228" s="29"/>
      <c r="J228" s="70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spans="1:23">
      <c r="A229" s="29"/>
      <c r="B229" s="29"/>
      <c r="C229" s="29"/>
      <c r="D229" s="29"/>
      <c r="E229" s="35"/>
      <c r="F229" s="35"/>
      <c r="G229" s="29"/>
      <c r="H229" s="29"/>
      <c r="I229" s="29"/>
      <c r="J229" s="70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spans="1:23">
      <c r="A230" s="29"/>
      <c r="B230" s="29"/>
      <c r="C230" s="29"/>
      <c r="D230" s="29"/>
      <c r="E230" s="35"/>
      <c r="F230" s="35"/>
      <c r="G230" s="29"/>
      <c r="H230" s="29"/>
      <c r="I230" s="29"/>
      <c r="J230" s="70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spans="1:23">
      <c r="A231" s="29"/>
      <c r="B231" s="29"/>
      <c r="C231" s="29"/>
      <c r="D231" s="29"/>
      <c r="E231" s="35"/>
      <c r="F231" s="35"/>
      <c r="G231" s="29"/>
      <c r="H231" s="29"/>
      <c r="I231" s="29"/>
      <c r="J231" s="70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spans="1:23">
      <c r="A232" s="29"/>
      <c r="B232" s="29"/>
      <c r="C232" s="29"/>
      <c r="D232" s="29"/>
      <c r="E232" s="35"/>
      <c r="F232" s="35"/>
      <c r="G232" s="29"/>
      <c r="H232" s="29"/>
      <c r="I232" s="29"/>
      <c r="J232" s="70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spans="1:23">
      <c r="A233" s="29"/>
      <c r="B233" s="29"/>
      <c r="C233" s="29"/>
      <c r="D233" s="29"/>
      <c r="E233" s="35"/>
      <c r="F233" s="35"/>
      <c r="G233" s="29"/>
      <c r="H233" s="29"/>
      <c r="I233" s="29"/>
      <c r="J233" s="70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spans="1:23">
      <c r="A234" s="29"/>
      <c r="B234" s="29"/>
      <c r="C234" s="29"/>
      <c r="D234" s="29"/>
      <c r="E234" s="35"/>
      <c r="F234" s="35"/>
      <c r="G234" s="29"/>
      <c r="H234" s="29"/>
      <c r="I234" s="29"/>
      <c r="J234" s="70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spans="1:23">
      <c r="A235" s="29"/>
      <c r="B235" s="29"/>
      <c r="C235" s="29"/>
      <c r="D235" s="29"/>
      <c r="E235" s="35"/>
      <c r="F235" s="35"/>
      <c r="G235" s="29"/>
      <c r="H235" s="29"/>
      <c r="I235" s="29"/>
      <c r="J235" s="70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spans="1:23">
      <c r="A236" s="29"/>
      <c r="B236" s="29"/>
      <c r="C236" s="29"/>
      <c r="D236" s="29"/>
      <c r="E236" s="35"/>
      <c r="F236" s="35"/>
      <c r="G236" s="29"/>
      <c r="H236" s="29"/>
      <c r="I236" s="29"/>
      <c r="J236" s="70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spans="1:23">
      <c r="A237" s="29"/>
      <c r="B237" s="29"/>
      <c r="C237" s="29"/>
      <c r="D237" s="29"/>
      <c r="E237" s="35"/>
      <c r="F237" s="35"/>
      <c r="G237" s="29"/>
      <c r="H237" s="29"/>
      <c r="I237" s="29"/>
      <c r="J237" s="70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spans="1:23">
      <c r="A238" s="29"/>
      <c r="B238" s="29"/>
      <c r="C238" s="29"/>
      <c r="D238" s="29"/>
      <c r="E238" s="35"/>
      <c r="F238" s="35"/>
      <c r="G238" s="29"/>
      <c r="H238" s="29"/>
      <c r="I238" s="29"/>
      <c r="J238" s="70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spans="1:23">
      <c r="A239" s="29"/>
      <c r="B239" s="29"/>
      <c r="C239" s="29"/>
      <c r="D239" s="29"/>
      <c r="E239" s="35"/>
      <c r="F239" s="35"/>
      <c r="G239" s="29"/>
      <c r="H239" s="29"/>
      <c r="I239" s="29"/>
      <c r="J239" s="70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spans="1:23">
      <c r="A240" s="29"/>
      <c r="B240" s="29"/>
      <c r="C240" s="29"/>
      <c r="D240" s="29"/>
      <c r="E240" s="35"/>
      <c r="F240" s="35"/>
      <c r="G240" s="29"/>
      <c r="H240" s="29"/>
      <c r="I240" s="29"/>
      <c r="J240" s="70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spans="1:23">
      <c r="A241" s="29"/>
      <c r="B241" s="29"/>
      <c r="C241" s="29"/>
      <c r="D241" s="29"/>
      <c r="E241" s="35"/>
      <c r="F241" s="35"/>
      <c r="G241" s="29"/>
      <c r="H241" s="29"/>
      <c r="I241" s="29"/>
      <c r="J241" s="70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spans="1:23">
      <c r="A242" s="29"/>
      <c r="B242" s="29"/>
      <c r="C242" s="29"/>
      <c r="D242" s="29"/>
      <c r="E242" s="35"/>
      <c r="F242" s="35"/>
      <c r="G242" s="29"/>
      <c r="H242" s="29"/>
      <c r="I242" s="29"/>
      <c r="J242" s="70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spans="1:23">
      <c r="A243" s="29"/>
      <c r="B243" s="29"/>
      <c r="C243" s="29"/>
      <c r="D243" s="29"/>
      <c r="E243" s="35"/>
      <c r="F243" s="35"/>
      <c r="G243" s="29"/>
      <c r="H243" s="29"/>
      <c r="I243" s="29"/>
      <c r="J243" s="70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spans="1:23">
      <c r="A244" s="29"/>
      <c r="B244" s="29"/>
      <c r="C244" s="29"/>
      <c r="D244" s="29"/>
      <c r="E244" s="35"/>
      <c r="F244" s="35"/>
      <c r="G244" s="29"/>
      <c r="H244" s="29"/>
      <c r="I244" s="29"/>
      <c r="J244" s="70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spans="1:23">
      <c r="A245" s="29"/>
      <c r="B245" s="29"/>
      <c r="C245" s="29"/>
      <c r="D245" s="29"/>
      <c r="E245" s="35"/>
      <c r="F245" s="35"/>
      <c r="G245" s="29"/>
      <c r="H245" s="29"/>
      <c r="I245" s="29"/>
      <c r="J245" s="70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spans="1:23">
      <c r="A246" s="29"/>
      <c r="B246" s="29"/>
      <c r="C246" s="29"/>
      <c r="D246" s="29"/>
      <c r="E246" s="35"/>
      <c r="F246" s="35"/>
      <c r="G246" s="29"/>
      <c r="H246" s="29"/>
      <c r="I246" s="29"/>
      <c r="J246" s="70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spans="1:23">
      <c r="A247" s="29"/>
      <c r="B247" s="29"/>
      <c r="C247" s="29"/>
      <c r="D247" s="29"/>
      <c r="E247" s="35"/>
      <c r="F247" s="35"/>
      <c r="G247" s="29"/>
      <c r="H247" s="29"/>
      <c r="I247" s="29"/>
      <c r="J247" s="70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spans="1:23">
      <c r="A248" s="29"/>
      <c r="B248" s="29"/>
      <c r="C248" s="29"/>
      <c r="D248" s="29"/>
      <c r="E248" s="35"/>
      <c r="F248" s="35"/>
      <c r="G248" s="29"/>
      <c r="H248" s="29"/>
      <c r="I248" s="29"/>
      <c r="J248" s="70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spans="1:23">
      <c r="A249" s="29"/>
      <c r="B249" s="29"/>
      <c r="C249" s="29"/>
      <c r="D249" s="29"/>
      <c r="E249" s="35"/>
      <c r="F249" s="35"/>
      <c r="G249" s="29"/>
      <c r="H249" s="29"/>
      <c r="I249" s="29"/>
      <c r="J249" s="70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spans="1:23">
      <c r="A250" s="29"/>
      <c r="B250" s="29"/>
      <c r="C250" s="29"/>
      <c r="D250" s="29"/>
      <c r="E250" s="35"/>
      <c r="F250" s="35"/>
      <c r="G250" s="29"/>
      <c r="H250" s="29"/>
      <c r="I250" s="29"/>
      <c r="J250" s="70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spans="1:23">
      <c r="A251" s="29"/>
      <c r="B251" s="29"/>
      <c r="C251" s="29"/>
      <c r="D251" s="29"/>
      <c r="E251" s="35"/>
      <c r="F251" s="35"/>
      <c r="G251" s="29"/>
      <c r="H251" s="29"/>
      <c r="I251" s="29"/>
      <c r="J251" s="70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spans="1:23">
      <c r="A252" s="29"/>
      <c r="B252" s="29"/>
      <c r="C252" s="29"/>
      <c r="D252" s="29"/>
      <c r="E252" s="35"/>
      <c r="F252" s="35"/>
      <c r="G252" s="29"/>
      <c r="H252" s="29"/>
      <c r="I252" s="29"/>
      <c r="J252" s="70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spans="1:23">
      <c r="A253" s="29"/>
      <c r="B253" s="29"/>
      <c r="C253" s="29"/>
      <c r="D253" s="29"/>
      <c r="E253" s="35"/>
      <c r="F253" s="35"/>
      <c r="G253" s="29"/>
      <c r="H253" s="29"/>
      <c r="I253" s="29"/>
      <c r="J253" s="70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spans="1:23">
      <c r="A254" s="29"/>
      <c r="B254" s="29"/>
      <c r="C254" s="29"/>
      <c r="D254" s="29"/>
      <c r="E254" s="35"/>
      <c r="F254" s="35"/>
      <c r="G254" s="29"/>
      <c r="H254" s="29"/>
      <c r="I254" s="29"/>
      <c r="J254" s="70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spans="1:23">
      <c r="A255" s="29"/>
      <c r="B255" s="29"/>
      <c r="C255" s="29"/>
      <c r="D255" s="29"/>
      <c r="E255" s="35"/>
      <c r="F255" s="35"/>
      <c r="G255" s="29"/>
      <c r="H255" s="29"/>
      <c r="I255" s="29"/>
      <c r="J255" s="70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spans="1:23">
      <c r="A256" s="29"/>
      <c r="B256" s="29"/>
      <c r="C256" s="29"/>
      <c r="D256" s="29"/>
      <c r="E256" s="35"/>
      <c r="F256" s="35"/>
      <c r="G256" s="29"/>
      <c r="H256" s="29"/>
      <c r="I256" s="29"/>
      <c r="J256" s="70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spans="1:23">
      <c r="A257" s="29"/>
      <c r="B257" s="29"/>
      <c r="C257" s="29"/>
      <c r="D257" s="29"/>
      <c r="E257" s="35"/>
      <c r="F257" s="35"/>
      <c r="G257" s="29"/>
      <c r="H257" s="29"/>
      <c r="I257" s="29"/>
      <c r="J257" s="70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spans="1:23">
      <c r="A258" s="29"/>
      <c r="B258" s="29"/>
      <c r="C258" s="29"/>
      <c r="D258" s="29"/>
      <c r="E258" s="35"/>
      <c r="F258" s="35"/>
      <c r="G258" s="29"/>
      <c r="H258" s="29"/>
      <c r="I258" s="29"/>
      <c r="J258" s="70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spans="1:23">
      <c r="A259" s="29"/>
      <c r="B259" s="29"/>
      <c r="C259" s="29"/>
      <c r="D259" s="29"/>
      <c r="E259" s="35"/>
      <c r="F259" s="35"/>
      <c r="G259" s="29"/>
      <c r="H259" s="29"/>
      <c r="I259" s="29"/>
      <c r="J259" s="70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spans="1:23">
      <c r="A260" s="29"/>
      <c r="B260" s="29"/>
      <c r="C260" s="29"/>
      <c r="D260" s="29"/>
      <c r="E260" s="35"/>
      <c r="F260" s="35"/>
      <c r="G260" s="29"/>
      <c r="H260" s="29"/>
      <c r="I260" s="29"/>
      <c r="J260" s="70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spans="1:23">
      <c r="A261" s="29"/>
      <c r="B261" s="29"/>
      <c r="C261" s="29"/>
      <c r="D261" s="29"/>
      <c r="E261" s="35"/>
      <c r="F261" s="35"/>
      <c r="G261" s="29"/>
      <c r="H261" s="29"/>
      <c r="I261" s="29"/>
      <c r="J261" s="70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spans="1:23">
      <c r="A262" s="29"/>
      <c r="B262" s="29"/>
      <c r="C262" s="29"/>
      <c r="D262" s="29"/>
      <c r="E262" s="35"/>
      <c r="F262" s="35"/>
      <c r="G262" s="29"/>
      <c r="H262" s="29"/>
      <c r="I262" s="29"/>
      <c r="J262" s="70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spans="1:23">
      <c r="A263" s="29"/>
      <c r="B263" s="29"/>
      <c r="C263" s="29"/>
      <c r="D263" s="29"/>
      <c r="E263" s="35"/>
      <c r="F263" s="35"/>
      <c r="G263" s="29"/>
      <c r="H263" s="29"/>
      <c r="I263" s="29"/>
      <c r="J263" s="70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spans="1:23">
      <c r="A264" s="29"/>
      <c r="B264" s="29"/>
      <c r="C264" s="29"/>
      <c r="D264" s="29"/>
      <c r="E264" s="35"/>
      <c r="F264" s="35"/>
      <c r="G264" s="29"/>
      <c r="H264" s="29"/>
      <c r="I264" s="29"/>
      <c r="J264" s="70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spans="1:23">
      <c r="A265" s="29"/>
      <c r="B265" s="29"/>
      <c r="C265" s="29"/>
      <c r="D265" s="29"/>
      <c r="E265" s="35"/>
      <c r="F265" s="35"/>
      <c r="G265" s="29"/>
      <c r="H265" s="29"/>
      <c r="I265" s="29"/>
      <c r="J265" s="70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spans="1:23">
      <c r="A266" s="29"/>
      <c r="B266" s="29"/>
      <c r="C266" s="29"/>
      <c r="D266" s="29"/>
      <c r="E266" s="35"/>
      <c r="F266" s="35"/>
      <c r="G266" s="29"/>
      <c r="H266" s="29"/>
      <c r="I266" s="29"/>
      <c r="J266" s="70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spans="1:23">
      <c r="A267" s="29"/>
      <c r="B267" s="29"/>
      <c r="C267" s="29"/>
      <c r="D267" s="29"/>
      <c r="E267" s="35"/>
      <c r="F267" s="35"/>
      <c r="G267" s="29"/>
      <c r="H267" s="29"/>
      <c r="I267" s="29"/>
      <c r="J267" s="70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spans="1:23">
      <c r="A268" s="29"/>
      <c r="B268" s="29"/>
      <c r="C268" s="29"/>
      <c r="D268" s="29"/>
      <c r="E268" s="35"/>
      <c r="F268" s="35"/>
      <c r="G268" s="29"/>
      <c r="H268" s="29"/>
      <c r="I268" s="29"/>
      <c r="J268" s="70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spans="1:23">
      <c r="A269" s="29"/>
      <c r="B269" s="29"/>
      <c r="C269" s="29"/>
      <c r="D269" s="29"/>
      <c r="E269" s="35"/>
      <c r="F269" s="35"/>
      <c r="G269" s="29"/>
      <c r="H269" s="29"/>
      <c r="I269" s="29"/>
      <c r="J269" s="70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spans="1:23">
      <c r="A270" s="29"/>
      <c r="B270" s="29"/>
      <c r="C270" s="29"/>
      <c r="D270" s="29"/>
      <c r="E270" s="35"/>
      <c r="F270" s="35"/>
      <c r="G270" s="29"/>
      <c r="H270" s="29"/>
      <c r="I270" s="29"/>
      <c r="J270" s="70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spans="1:23">
      <c r="A271" s="29"/>
      <c r="B271" s="29"/>
      <c r="C271" s="29"/>
      <c r="D271" s="29"/>
      <c r="E271" s="35"/>
      <c r="F271" s="35"/>
      <c r="G271" s="29"/>
      <c r="H271" s="29"/>
      <c r="I271" s="29"/>
      <c r="J271" s="70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spans="1:23">
      <c r="A272" s="29"/>
      <c r="B272" s="29"/>
      <c r="C272" s="29"/>
      <c r="D272" s="29"/>
      <c r="E272" s="35"/>
      <c r="F272" s="35"/>
      <c r="G272" s="29"/>
      <c r="H272" s="29"/>
      <c r="I272" s="29"/>
      <c r="J272" s="70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spans="1:23">
      <c r="A273" s="29"/>
      <c r="B273" s="29"/>
      <c r="C273" s="29"/>
      <c r="D273" s="29"/>
      <c r="E273" s="35"/>
      <c r="F273" s="35"/>
      <c r="G273" s="29"/>
      <c r="H273" s="29"/>
      <c r="I273" s="29"/>
      <c r="J273" s="70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spans="1:23">
      <c r="A274" s="29"/>
      <c r="B274" s="29"/>
      <c r="C274" s="29"/>
      <c r="D274" s="29"/>
      <c r="E274" s="35"/>
      <c r="F274" s="35"/>
      <c r="G274" s="29"/>
      <c r="H274" s="29"/>
      <c r="I274" s="29"/>
      <c r="J274" s="70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spans="1:23">
      <c r="A275" s="29"/>
      <c r="B275" s="29"/>
      <c r="C275" s="29"/>
      <c r="D275" s="29"/>
      <c r="E275" s="35"/>
      <c r="F275" s="35"/>
      <c r="G275" s="29"/>
      <c r="H275" s="29"/>
      <c r="I275" s="29"/>
      <c r="J275" s="70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spans="1:23">
      <c r="A276" s="29"/>
      <c r="B276" s="29"/>
      <c r="C276" s="29"/>
      <c r="D276" s="29"/>
      <c r="E276" s="35"/>
      <c r="F276" s="35"/>
      <c r="G276" s="29"/>
      <c r="H276" s="29"/>
      <c r="I276" s="29"/>
      <c r="J276" s="70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spans="1:23">
      <c r="A277" s="29"/>
      <c r="B277" s="29"/>
      <c r="C277" s="29"/>
      <c r="D277" s="29"/>
      <c r="E277" s="35"/>
      <c r="F277" s="35"/>
      <c r="G277" s="29"/>
      <c r="H277" s="29"/>
      <c r="I277" s="29"/>
      <c r="J277" s="70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spans="1:23">
      <c r="A278" s="29"/>
      <c r="B278" s="29"/>
      <c r="C278" s="29"/>
      <c r="D278" s="29"/>
      <c r="E278" s="35"/>
      <c r="F278" s="35"/>
      <c r="G278" s="29"/>
      <c r="H278" s="29"/>
      <c r="I278" s="29"/>
      <c r="J278" s="70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spans="1:23">
      <c r="A279" s="29"/>
      <c r="B279" s="29"/>
      <c r="C279" s="29"/>
      <c r="D279" s="29"/>
      <c r="E279" s="35"/>
      <c r="F279" s="35"/>
      <c r="G279" s="29"/>
      <c r="H279" s="29"/>
      <c r="I279" s="29"/>
      <c r="J279" s="70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spans="1:23">
      <c r="A280" s="29"/>
      <c r="B280" s="29"/>
      <c r="C280" s="29"/>
      <c r="D280" s="29"/>
      <c r="E280" s="35"/>
      <c r="F280" s="35"/>
      <c r="G280" s="29"/>
      <c r="H280" s="29"/>
      <c r="I280" s="29"/>
      <c r="J280" s="70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spans="1:23">
      <c r="A281" s="29"/>
      <c r="B281" s="29"/>
      <c r="C281" s="29"/>
      <c r="D281" s="29"/>
      <c r="E281" s="35"/>
      <c r="F281" s="35"/>
      <c r="G281" s="29"/>
      <c r="H281" s="29"/>
      <c r="I281" s="29"/>
      <c r="J281" s="70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spans="1:23">
      <c r="A282" s="29"/>
      <c r="B282" s="29"/>
      <c r="C282" s="29"/>
      <c r="D282" s="29"/>
      <c r="E282" s="35"/>
      <c r="F282" s="35"/>
      <c r="G282" s="29"/>
      <c r="H282" s="29"/>
      <c r="I282" s="29"/>
      <c r="J282" s="70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spans="1:23">
      <c r="A283" s="29"/>
      <c r="B283" s="29"/>
      <c r="C283" s="29"/>
      <c r="D283" s="29"/>
      <c r="E283" s="35"/>
      <c r="F283" s="35"/>
      <c r="G283" s="29"/>
      <c r="H283" s="29"/>
      <c r="I283" s="29"/>
      <c r="J283" s="70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spans="1:23">
      <c r="A284" s="29"/>
      <c r="B284" s="29"/>
      <c r="C284" s="29"/>
      <c r="D284" s="29"/>
      <c r="E284" s="35"/>
      <c r="F284" s="35"/>
      <c r="G284" s="29"/>
      <c r="H284" s="29"/>
      <c r="I284" s="29"/>
      <c r="J284" s="70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spans="1:23">
      <c r="A285" s="29"/>
      <c r="B285" s="29"/>
      <c r="C285" s="29"/>
      <c r="D285" s="29"/>
      <c r="E285" s="35"/>
      <c r="F285" s="35"/>
      <c r="G285" s="29"/>
      <c r="H285" s="29"/>
      <c r="I285" s="29"/>
      <c r="J285" s="70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spans="1:23">
      <c r="A286" s="29"/>
      <c r="B286" s="29"/>
      <c r="C286" s="29"/>
      <c r="D286" s="29"/>
      <c r="E286" s="35"/>
      <c r="F286" s="35"/>
      <c r="G286" s="29"/>
      <c r="H286" s="29"/>
      <c r="I286" s="29"/>
      <c r="J286" s="70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spans="1:23">
      <c r="A287" s="29"/>
      <c r="B287" s="29"/>
      <c r="C287" s="29"/>
      <c r="D287" s="29"/>
      <c r="E287" s="35"/>
      <c r="F287" s="35"/>
      <c r="G287" s="29"/>
      <c r="H287" s="29"/>
      <c r="I287" s="29"/>
      <c r="J287" s="70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spans="1:23">
      <c r="A288" s="29"/>
      <c r="B288" s="29"/>
      <c r="C288" s="29"/>
      <c r="D288" s="29"/>
      <c r="E288" s="35"/>
      <c r="F288" s="35"/>
      <c r="G288" s="29"/>
      <c r="H288" s="29"/>
      <c r="I288" s="29"/>
      <c r="J288" s="70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spans="1:23">
      <c r="A289" s="29"/>
      <c r="B289" s="29"/>
      <c r="C289" s="29"/>
      <c r="D289" s="29"/>
      <c r="E289" s="35"/>
      <c r="F289" s="35"/>
      <c r="G289" s="29"/>
      <c r="H289" s="29"/>
      <c r="I289" s="29"/>
      <c r="J289" s="70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spans="1:23">
      <c r="A290" s="29"/>
      <c r="B290" s="29"/>
      <c r="C290" s="29"/>
      <c r="D290" s="29"/>
      <c r="E290" s="35"/>
      <c r="F290" s="35"/>
      <c r="G290" s="29"/>
      <c r="H290" s="29"/>
      <c r="I290" s="29"/>
      <c r="J290" s="70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spans="1:23">
      <c r="A291" s="29"/>
      <c r="B291" s="29"/>
      <c r="C291" s="29"/>
      <c r="D291" s="29"/>
      <c r="E291" s="35"/>
      <c r="F291" s="35"/>
      <c r="G291" s="29"/>
      <c r="H291" s="29"/>
      <c r="I291" s="29"/>
      <c r="J291" s="70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spans="1:23">
      <c r="A292" s="29"/>
      <c r="B292" s="29"/>
      <c r="C292" s="29"/>
      <c r="D292" s="29"/>
      <c r="E292" s="35"/>
      <c r="F292" s="35"/>
      <c r="G292" s="29"/>
      <c r="H292" s="29"/>
      <c r="I292" s="29"/>
      <c r="J292" s="70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spans="1:23">
      <c r="A293" s="29"/>
      <c r="B293" s="29"/>
      <c r="C293" s="29"/>
      <c r="D293" s="29"/>
      <c r="E293" s="35"/>
      <c r="F293" s="35"/>
      <c r="G293" s="29"/>
      <c r="H293" s="29"/>
      <c r="I293" s="29"/>
      <c r="J293" s="70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spans="1:23">
      <c r="A294" s="29"/>
      <c r="B294" s="29"/>
      <c r="C294" s="29"/>
      <c r="D294" s="29"/>
      <c r="E294" s="35"/>
      <c r="F294" s="35"/>
      <c r="G294" s="29"/>
      <c r="H294" s="29"/>
      <c r="I294" s="29"/>
      <c r="J294" s="70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spans="1:23">
      <c r="A295" s="29"/>
      <c r="B295" s="29"/>
      <c r="C295" s="29"/>
      <c r="D295" s="29"/>
      <c r="E295" s="35"/>
      <c r="F295" s="35"/>
      <c r="G295" s="29"/>
      <c r="H295" s="29"/>
      <c r="I295" s="29"/>
      <c r="J295" s="70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spans="1:23">
      <c r="A296" s="29"/>
      <c r="B296" s="29"/>
      <c r="C296" s="29"/>
      <c r="D296" s="29"/>
      <c r="E296" s="35"/>
      <c r="F296" s="35"/>
      <c r="G296" s="29"/>
      <c r="H296" s="29"/>
      <c r="I296" s="29"/>
      <c r="J296" s="70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spans="1:23">
      <c r="A297" s="29"/>
      <c r="B297" s="29"/>
      <c r="C297" s="29"/>
      <c r="D297" s="29"/>
      <c r="E297" s="35"/>
      <c r="F297" s="35"/>
      <c r="G297" s="29"/>
      <c r="H297" s="29"/>
      <c r="I297" s="29"/>
      <c r="J297" s="70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spans="1:23">
      <c r="A298" s="29"/>
      <c r="B298" s="29"/>
      <c r="C298" s="29"/>
      <c r="D298" s="29"/>
      <c r="E298" s="35"/>
      <c r="F298" s="35"/>
      <c r="G298" s="29"/>
      <c r="H298" s="29"/>
      <c r="I298" s="29"/>
      <c r="J298" s="70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spans="1:23">
      <c r="A299" s="29"/>
      <c r="B299" s="29"/>
      <c r="C299" s="29"/>
      <c r="D299" s="29"/>
      <c r="E299" s="35"/>
      <c r="F299" s="35"/>
      <c r="G299" s="29"/>
      <c r="H299" s="29"/>
      <c r="I299" s="29"/>
      <c r="J299" s="70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spans="1:23">
      <c r="A300" s="29"/>
      <c r="B300" s="29"/>
      <c r="C300" s="29"/>
      <c r="D300" s="29"/>
      <c r="E300" s="35"/>
      <c r="F300" s="35"/>
      <c r="G300" s="29"/>
      <c r="H300" s="29"/>
      <c r="I300" s="29"/>
      <c r="J300" s="70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spans="1:23">
      <c r="A301" s="29"/>
      <c r="B301" s="29"/>
      <c r="C301" s="29"/>
      <c r="D301" s="29"/>
      <c r="E301" s="35"/>
      <c r="F301" s="35"/>
      <c r="G301" s="29"/>
      <c r="H301" s="29"/>
      <c r="I301" s="29"/>
      <c r="J301" s="70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spans="1:23">
      <c r="A302" s="29"/>
      <c r="B302" s="29"/>
      <c r="C302" s="29"/>
      <c r="D302" s="29"/>
      <c r="E302" s="35"/>
      <c r="F302" s="35"/>
      <c r="G302" s="29"/>
      <c r="H302" s="29"/>
      <c r="I302" s="29"/>
      <c r="J302" s="70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spans="1:23">
      <c r="A303" s="29"/>
      <c r="B303" s="29"/>
      <c r="C303" s="29"/>
      <c r="D303" s="29"/>
      <c r="E303" s="35"/>
      <c r="F303" s="35"/>
      <c r="G303" s="29"/>
      <c r="H303" s="29"/>
      <c r="I303" s="29"/>
      <c r="J303" s="70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spans="1:23">
      <c r="A304" s="29"/>
      <c r="B304" s="29"/>
      <c r="C304" s="29"/>
      <c r="D304" s="29"/>
      <c r="E304" s="35"/>
      <c r="F304" s="35"/>
      <c r="G304" s="29"/>
      <c r="H304" s="29"/>
      <c r="I304" s="29"/>
      <c r="J304" s="70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spans="1:23">
      <c r="A305" s="29"/>
      <c r="B305" s="29"/>
      <c r="C305" s="29"/>
      <c r="D305" s="29"/>
      <c r="E305" s="35"/>
      <c r="F305" s="35"/>
      <c r="G305" s="29"/>
      <c r="H305" s="29"/>
      <c r="I305" s="29"/>
      <c r="J305" s="70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spans="1:23">
      <c r="A306" s="29"/>
      <c r="B306" s="29"/>
      <c r="C306" s="29"/>
      <c r="D306" s="29"/>
      <c r="E306" s="35"/>
      <c r="F306" s="35"/>
      <c r="G306" s="29"/>
      <c r="H306" s="29"/>
      <c r="I306" s="29"/>
      <c r="J306" s="70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spans="1:23">
      <c r="A307" s="29"/>
      <c r="B307" s="29"/>
      <c r="C307" s="29"/>
      <c r="D307" s="29"/>
      <c r="E307" s="35"/>
      <c r="F307" s="35"/>
      <c r="G307" s="29"/>
      <c r="H307" s="29"/>
      <c r="I307" s="29"/>
      <c r="J307" s="70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spans="1:23">
      <c r="A308" s="29"/>
      <c r="B308" s="29"/>
      <c r="C308" s="29"/>
      <c r="D308" s="29"/>
      <c r="E308" s="35"/>
      <c r="F308" s="35"/>
      <c r="G308" s="29"/>
      <c r="H308" s="29"/>
      <c r="I308" s="29"/>
      <c r="J308" s="70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spans="1:23">
      <c r="A309" s="29"/>
      <c r="B309" s="29"/>
      <c r="C309" s="29"/>
      <c r="D309" s="29"/>
      <c r="E309" s="35"/>
      <c r="F309" s="35"/>
      <c r="G309" s="29"/>
      <c r="H309" s="29"/>
      <c r="I309" s="29"/>
      <c r="J309" s="70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spans="1:23">
      <c r="A310" s="29"/>
      <c r="B310" s="29"/>
      <c r="C310" s="29"/>
      <c r="D310" s="29"/>
      <c r="E310" s="35"/>
      <c r="F310" s="35"/>
      <c r="G310" s="29"/>
      <c r="H310" s="29"/>
      <c r="I310" s="29"/>
      <c r="J310" s="70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spans="1:23">
      <c r="A311" s="29"/>
      <c r="B311" s="29"/>
      <c r="C311" s="29"/>
      <c r="D311" s="29"/>
      <c r="E311" s="35"/>
      <c r="F311" s="35"/>
      <c r="G311" s="29"/>
      <c r="H311" s="29"/>
      <c r="I311" s="29"/>
      <c r="J311" s="70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spans="1:23">
      <c r="A312" s="29"/>
      <c r="B312" s="29"/>
      <c r="C312" s="29"/>
      <c r="D312" s="29"/>
      <c r="E312" s="35"/>
      <c r="F312" s="35"/>
      <c r="G312" s="29"/>
      <c r="H312" s="29"/>
      <c r="I312" s="29"/>
      <c r="J312" s="70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spans="1:23">
      <c r="A313" s="29"/>
      <c r="B313" s="29"/>
      <c r="C313" s="29"/>
      <c r="D313" s="29"/>
      <c r="E313" s="35"/>
      <c r="F313" s="35"/>
      <c r="G313" s="29"/>
      <c r="H313" s="29"/>
      <c r="I313" s="29"/>
      <c r="J313" s="70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spans="1:23">
      <c r="A314" s="29"/>
      <c r="B314" s="29"/>
      <c r="C314" s="29"/>
      <c r="D314" s="29"/>
      <c r="E314" s="35"/>
      <c r="F314" s="35"/>
      <c r="G314" s="29"/>
      <c r="H314" s="29"/>
      <c r="I314" s="29"/>
      <c r="J314" s="70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spans="1:23">
      <c r="A315" s="29"/>
      <c r="B315" s="29"/>
      <c r="C315" s="29"/>
      <c r="D315" s="29"/>
      <c r="E315" s="35"/>
      <c r="F315" s="35"/>
      <c r="G315" s="29"/>
      <c r="H315" s="29"/>
      <c r="I315" s="29"/>
      <c r="J315" s="70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spans="1:23">
      <c r="A316" s="29"/>
      <c r="B316" s="29"/>
      <c r="C316" s="29"/>
      <c r="D316" s="29"/>
      <c r="E316" s="35"/>
      <c r="F316" s="35"/>
      <c r="G316" s="29"/>
      <c r="H316" s="29"/>
      <c r="I316" s="29"/>
      <c r="J316" s="70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spans="1:23">
      <c r="A317" s="29"/>
      <c r="B317" s="29"/>
      <c r="C317" s="29"/>
      <c r="D317" s="29"/>
      <c r="E317" s="35"/>
      <c r="F317" s="35"/>
      <c r="G317" s="29"/>
      <c r="H317" s="29"/>
      <c r="I317" s="29"/>
      <c r="J317" s="70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spans="1:23">
      <c r="A318" s="29"/>
      <c r="B318" s="29"/>
      <c r="C318" s="29"/>
      <c r="D318" s="29"/>
      <c r="E318" s="35"/>
      <c r="F318" s="35"/>
      <c r="G318" s="29"/>
      <c r="H318" s="29"/>
      <c r="I318" s="29"/>
      <c r="J318" s="70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spans="1:23">
      <c r="A319" s="29"/>
      <c r="B319" s="29"/>
      <c r="C319" s="29"/>
      <c r="D319" s="29"/>
      <c r="E319" s="35"/>
      <c r="F319" s="35"/>
      <c r="G319" s="29"/>
      <c r="H319" s="29"/>
      <c r="I319" s="29"/>
      <c r="J319" s="70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spans="1:23">
      <c r="A320" s="29"/>
      <c r="B320" s="29"/>
      <c r="C320" s="29"/>
      <c r="D320" s="29"/>
      <c r="E320" s="35"/>
      <c r="F320" s="35"/>
      <c r="G320" s="29"/>
      <c r="H320" s="29"/>
      <c r="I320" s="29"/>
      <c r="J320" s="70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spans="1:23">
      <c r="A321" s="29"/>
      <c r="B321" s="29"/>
      <c r="C321" s="29"/>
      <c r="D321" s="29"/>
      <c r="E321" s="35"/>
      <c r="F321" s="35"/>
      <c r="G321" s="29"/>
      <c r="H321" s="29"/>
      <c r="I321" s="29"/>
      <c r="J321" s="70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spans="1:23">
      <c r="A322" s="29"/>
      <c r="B322" s="29"/>
      <c r="C322" s="29"/>
      <c r="D322" s="29"/>
      <c r="E322" s="35"/>
      <c r="F322" s="35"/>
      <c r="G322" s="29"/>
      <c r="H322" s="29"/>
      <c r="I322" s="29"/>
      <c r="J322" s="70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spans="1:23">
      <c r="A323" s="29"/>
      <c r="B323" s="29"/>
      <c r="C323" s="29"/>
      <c r="D323" s="29"/>
      <c r="E323" s="35"/>
      <c r="F323" s="35"/>
      <c r="G323" s="29"/>
      <c r="H323" s="29"/>
      <c r="I323" s="29"/>
      <c r="J323" s="70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spans="1:23">
      <c r="A324" s="29"/>
      <c r="B324" s="29"/>
      <c r="C324" s="29"/>
      <c r="D324" s="29"/>
      <c r="E324" s="35"/>
      <c r="F324" s="35"/>
      <c r="G324" s="29"/>
      <c r="H324" s="29"/>
      <c r="I324" s="29"/>
      <c r="J324" s="70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spans="1:23">
      <c r="A325" s="29"/>
      <c r="B325" s="29"/>
      <c r="C325" s="29"/>
      <c r="D325" s="29"/>
      <c r="E325" s="35"/>
      <c r="F325" s="35"/>
      <c r="G325" s="29"/>
      <c r="H325" s="29"/>
      <c r="I325" s="29"/>
      <c r="J325" s="70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spans="1:23">
      <c r="A326" s="29"/>
      <c r="B326" s="29"/>
      <c r="C326" s="29"/>
      <c r="D326" s="29"/>
      <c r="E326" s="35"/>
      <c r="F326" s="35"/>
      <c r="G326" s="29"/>
      <c r="H326" s="29"/>
      <c r="I326" s="29"/>
      <c r="J326" s="70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spans="1:23">
      <c r="A327" s="29"/>
      <c r="B327" s="29"/>
      <c r="C327" s="29"/>
      <c r="D327" s="29"/>
      <c r="E327" s="35"/>
      <c r="F327" s="35"/>
      <c r="G327" s="29"/>
      <c r="H327" s="29"/>
      <c r="I327" s="29"/>
      <c r="J327" s="70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spans="1:23">
      <c r="A328" s="29"/>
      <c r="B328" s="29"/>
      <c r="C328" s="29"/>
      <c r="D328" s="29"/>
      <c r="E328" s="35"/>
      <c r="F328" s="35"/>
      <c r="G328" s="29"/>
      <c r="H328" s="29"/>
      <c r="I328" s="29"/>
      <c r="J328" s="70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spans="1:23">
      <c r="A329" s="29"/>
      <c r="B329" s="29"/>
      <c r="C329" s="29"/>
      <c r="D329" s="29"/>
      <c r="E329" s="35"/>
      <c r="F329" s="35"/>
      <c r="G329" s="29"/>
      <c r="H329" s="29"/>
      <c r="I329" s="29"/>
      <c r="J329" s="70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spans="1:23">
      <c r="A330" s="29"/>
      <c r="B330" s="29"/>
      <c r="C330" s="29"/>
      <c r="D330" s="29"/>
      <c r="E330" s="35"/>
      <c r="F330" s="35"/>
      <c r="G330" s="29"/>
      <c r="H330" s="29"/>
      <c r="I330" s="29"/>
      <c r="J330" s="70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spans="1:23">
      <c r="A331" s="29"/>
      <c r="B331" s="29"/>
      <c r="C331" s="29"/>
      <c r="D331" s="29"/>
      <c r="E331" s="35"/>
      <c r="F331" s="35"/>
      <c r="G331" s="29"/>
      <c r="H331" s="29"/>
      <c r="I331" s="29"/>
      <c r="J331" s="70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spans="1:23">
      <c r="A332" s="29"/>
      <c r="B332" s="29"/>
      <c r="C332" s="29"/>
      <c r="D332" s="29"/>
      <c r="E332" s="35"/>
      <c r="F332" s="35"/>
      <c r="G332" s="29"/>
      <c r="H332" s="29"/>
      <c r="I332" s="29"/>
      <c r="J332" s="70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spans="1:23">
      <c r="A333" s="29"/>
      <c r="B333" s="29"/>
      <c r="C333" s="29"/>
      <c r="D333" s="29"/>
      <c r="E333" s="35"/>
      <c r="F333" s="35"/>
      <c r="G333" s="29"/>
      <c r="H333" s="29"/>
      <c r="I333" s="29"/>
      <c r="J333" s="70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spans="1:23">
      <c r="A334" s="29"/>
      <c r="B334" s="29"/>
      <c r="C334" s="29"/>
      <c r="D334" s="29"/>
      <c r="E334" s="35"/>
      <c r="F334" s="35"/>
      <c r="G334" s="29"/>
      <c r="H334" s="29"/>
      <c r="I334" s="29"/>
      <c r="J334" s="70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spans="1:23">
      <c r="A335" s="29"/>
      <c r="B335" s="29"/>
      <c r="C335" s="29"/>
      <c r="D335" s="29"/>
      <c r="E335" s="35"/>
      <c r="F335" s="35"/>
      <c r="G335" s="29"/>
      <c r="H335" s="29"/>
      <c r="I335" s="29"/>
      <c r="J335" s="70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spans="1:23">
      <c r="A336" s="29"/>
      <c r="B336" s="29"/>
      <c r="C336" s="29"/>
      <c r="D336" s="29"/>
      <c r="E336" s="35"/>
      <c r="F336" s="35"/>
      <c r="G336" s="29"/>
      <c r="H336" s="29"/>
      <c r="I336" s="29"/>
      <c r="J336" s="70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spans="1:23">
      <c r="A337" s="29"/>
      <c r="B337" s="29"/>
      <c r="C337" s="29"/>
      <c r="D337" s="29"/>
      <c r="E337" s="35"/>
      <c r="F337" s="35"/>
      <c r="G337" s="29"/>
      <c r="H337" s="29"/>
      <c r="I337" s="29"/>
      <c r="J337" s="70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spans="1:23">
      <c r="A338" s="29"/>
      <c r="B338" s="29"/>
      <c r="C338" s="29"/>
      <c r="D338" s="29"/>
      <c r="E338" s="35"/>
      <c r="F338" s="35"/>
      <c r="G338" s="29"/>
      <c r="H338" s="29"/>
      <c r="I338" s="29"/>
      <c r="J338" s="70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spans="1:23">
      <c r="A339" s="29"/>
      <c r="B339" s="29"/>
      <c r="C339" s="29"/>
      <c r="D339" s="29"/>
      <c r="E339" s="35"/>
      <c r="F339" s="35"/>
      <c r="G339" s="29"/>
      <c r="H339" s="29"/>
      <c r="I339" s="29"/>
      <c r="J339" s="70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spans="1:23">
      <c r="A340" s="29"/>
      <c r="B340" s="29"/>
      <c r="C340" s="29"/>
      <c r="D340" s="29"/>
      <c r="E340" s="35"/>
      <c r="F340" s="35"/>
      <c r="G340" s="29"/>
      <c r="H340" s="29"/>
      <c r="I340" s="29"/>
      <c r="J340" s="70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spans="1:23">
      <c r="A341" s="29"/>
      <c r="B341" s="29"/>
      <c r="C341" s="29"/>
      <c r="D341" s="29"/>
      <c r="E341" s="35"/>
      <c r="F341" s="35"/>
      <c r="G341" s="29"/>
      <c r="H341" s="29"/>
      <c r="I341" s="29"/>
      <c r="J341" s="70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spans="1:23">
      <c r="A342" s="29"/>
      <c r="B342" s="29"/>
      <c r="C342" s="29"/>
      <c r="D342" s="29"/>
      <c r="E342" s="35"/>
      <c r="F342" s="35"/>
      <c r="G342" s="29"/>
      <c r="H342" s="29"/>
      <c r="I342" s="29"/>
      <c r="J342" s="70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spans="1:23">
      <c r="A343" s="29"/>
      <c r="B343" s="29"/>
      <c r="C343" s="29"/>
      <c r="D343" s="29"/>
      <c r="E343" s="35"/>
      <c r="F343" s="35"/>
      <c r="G343" s="29"/>
      <c r="H343" s="29"/>
      <c r="I343" s="29"/>
      <c r="J343" s="70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spans="1:23">
      <c r="A344" s="29"/>
      <c r="B344" s="29"/>
      <c r="C344" s="29"/>
      <c r="D344" s="29"/>
      <c r="E344" s="35"/>
      <c r="F344" s="35"/>
      <c r="G344" s="29"/>
      <c r="H344" s="29"/>
      <c r="I344" s="29"/>
      <c r="J344" s="70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spans="1:23">
      <c r="A345" s="29"/>
      <c r="B345" s="29"/>
      <c r="C345" s="29"/>
      <c r="D345" s="29"/>
      <c r="E345" s="35"/>
      <c r="F345" s="35"/>
      <c r="G345" s="29"/>
      <c r="H345" s="29"/>
      <c r="I345" s="29"/>
      <c r="J345" s="70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spans="1:23">
      <c r="A346" s="29"/>
      <c r="B346" s="29"/>
      <c r="C346" s="29"/>
      <c r="D346" s="29"/>
      <c r="E346" s="35"/>
      <c r="F346" s="35"/>
      <c r="G346" s="29"/>
      <c r="H346" s="29"/>
      <c r="I346" s="29"/>
      <c r="J346" s="70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spans="1:23">
      <c r="A347" s="29"/>
      <c r="B347" s="29"/>
      <c r="C347" s="29"/>
      <c r="D347" s="29"/>
      <c r="E347" s="35"/>
      <c r="F347" s="35"/>
      <c r="G347" s="29"/>
      <c r="H347" s="29"/>
      <c r="I347" s="29"/>
      <c r="J347" s="70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spans="1:23">
      <c r="A348" s="29"/>
      <c r="B348" s="29"/>
      <c r="C348" s="29"/>
      <c r="D348" s="29"/>
      <c r="E348" s="35"/>
      <c r="F348" s="35"/>
      <c r="G348" s="29"/>
      <c r="H348" s="29"/>
      <c r="I348" s="29"/>
      <c r="J348" s="70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spans="1:23">
      <c r="A349" s="29"/>
      <c r="B349" s="29"/>
      <c r="C349" s="29"/>
      <c r="D349" s="29"/>
      <c r="E349" s="35"/>
      <c r="F349" s="35"/>
      <c r="G349" s="29"/>
      <c r="H349" s="29"/>
      <c r="I349" s="29"/>
      <c r="J349" s="70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spans="1:23">
      <c r="A350" s="29"/>
      <c r="B350" s="29"/>
      <c r="C350" s="29"/>
      <c r="D350" s="29"/>
      <c r="E350" s="35"/>
      <c r="F350" s="35"/>
      <c r="G350" s="29"/>
      <c r="H350" s="29"/>
      <c r="I350" s="29"/>
      <c r="J350" s="70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spans="1:23">
      <c r="A351" s="29"/>
      <c r="B351" s="29"/>
      <c r="C351" s="29"/>
      <c r="D351" s="29"/>
      <c r="E351" s="35"/>
      <c r="F351" s="35"/>
      <c r="G351" s="29"/>
      <c r="H351" s="29"/>
      <c r="I351" s="29"/>
      <c r="J351" s="70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spans="1:23">
      <c r="A352" s="29"/>
      <c r="B352" s="29"/>
      <c r="C352" s="29"/>
      <c r="D352" s="29"/>
      <c r="E352" s="35"/>
      <c r="F352" s="35"/>
      <c r="G352" s="29"/>
      <c r="H352" s="29"/>
      <c r="I352" s="29"/>
      <c r="J352" s="70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spans="1:23">
      <c r="A353" s="29"/>
      <c r="B353" s="29"/>
      <c r="C353" s="29"/>
      <c r="D353" s="29"/>
      <c r="E353" s="35"/>
      <c r="F353" s="35"/>
      <c r="G353" s="29"/>
      <c r="H353" s="29"/>
      <c r="I353" s="29"/>
      <c r="J353" s="70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spans="1:23">
      <c r="A354" s="29"/>
      <c r="B354" s="29"/>
      <c r="C354" s="29"/>
      <c r="D354" s="29"/>
      <c r="E354" s="35"/>
      <c r="F354" s="35"/>
      <c r="G354" s="29"/>
      <c r="H354" s="29"/>
      <c r="I354" s="29"/>
      <c r="J354" s="70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spans="1:23">
      <c r="A355" s="29"/>
      <c r="B355" s="29"/>
      <c r="C355" s="29"/>
      <c r="D355" s="29"/>
      <c r="E355" s="35"/>
      <c r="F355" s="35"/>
      <c r="G355" s="29"/>
      <c r="H355" s="29"/>
      <c r="I355" s="29"/>
      <c r="J355" s="70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spans="1:23">
      <c r="A356" s="29"/>
      <c r="B356" s="29"/>
      <c r="C356" s="29"/>
      <c r="D356" s="29"/>
      <c r="E356" s="35"/>
      <c r="F356" s="35"/>
      <c r="G356" s="29"/>
      <c r="H356" s="29"/>
      <c r="I356" s="29"/>
      <c r="J356" s="70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spans="1:23">
      <c r="A357" s="29"/>
      <c r="B357" s="29"/>
      <c r="C357" s="29"/>
      <c r="D357" s="29"/>
      <c r="E357" s="35"/>
      <c r="F357" s="35"/>
      <c r="G357" s="29"/>
      <c r="H357" s="29"/>
      <c r="I357" s="29"/>
      <c r="J357" s="70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spans="1:23">
      <c r="A358" s="29"/>
      <c r="B358" s="29"/>
      <c r="C358" s="29"/>
      <c r="D358" s="29"/>
      <c r="E358" s="35"/>
      <c r="F358" s="35"/>
      <c r="G358" s="29"/>
      <c r="H358" s="29"/>
      <c r="I358" s="29"/>
      <c r="J358" s="70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spans="1:23">
      <c r="A359" s="29"/>
      <c r="B359" s="29"/>
      <c r="C359" s="29"/>
      <c r="D359" s="29"/>
      <c r="E359" s="35"/>
      <c r="F359" s="35"/>
      <c r="G359" s="29"/>
      <c r="H359" s="29"/>
      <c r="I359" s="29"/>
      <c r="J359" s="70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spans="1:23">
      <c r="A360" s="29"/>
      <c r="B360" s="29"/>
      <c r="C360" s="29"/>
      <c r="D360" s="29"/>
      <c r="E360" s="35"/>
      <c r="F360" s="35"/>
      <c r="G360" s="29"/>
      <c r="H360" s="29"/>
      <c r="I360" s="29"/>
      <c r="J360" s="70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spans="1:23">
      <c r="A361" s="29"/>
      <c r="B361" s="29"/>
      <c r="C361" s="29"/>
      <c r="D361" s="29"/>
      <c r="E361" s="35"/>
      <c r="F361" s="35"/>
      <c r="G361" s="29"/>
      <c r="H361" s="29"/>
      <c r="I361" s="29"/>
      <c r="J361" s="70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spans="1:23">
      <c r="A362" s="29"/>
      <c r="B362" s="29"/>
      <c r="C362" s="29"/>
      <c r="D362" s="29"/>
      <c r="E362" s="35"/>
      <c r="F362" s="35"/>
      <c r="G362" s="29"/>
      <c r="H362" s="29"/>
      <c r="I362" s="29"/>
      <c r="J362" s="70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spans="1:23">
      <c r="A363" s="29"/>
      <c r="B363" s="29"/>
      <c r="C363" s="29"/>
      <c r="D363" s="29"/>
      <c r="E363" s="35"/>
      <c r="F363" s="35"/>
      <c r="G363" s="29"/>
      <c r="H363" s="29"/>
      <c r="I363" s="29"/>
      <c r="J363" s="70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spans="1:23">
      <c r="A364" s="29"/>
      <c r="B364" s="29"/>
      <c r="C364" s="29"/>
      <c r="D364" s="29"/>
      <c r="E364" s="35"/>
      <c r="F364" s="35"/>
      <c r="G364" s="29"/>
      <c r="H364" s="29"/>
      <c r="I364" s="29"/>
      <c r="J364" s="70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spans="1:23">
      <c r="A365" s="29"/>
      <c r="B365" s="29"/>
      <c r="C365" s="29"/>
      <c r="D365" s="29"/>
      <c r="E365" s="35"/>
      <c r="F365" s="35"/>
      <c r="G365" s="29"/>
      <c r="H365" s="29"/>
      <c r="I365" s="29"/>
      <c r="J365" s="70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spans="1:23">
      <c r="A366" s="29"/>
      <c r="B366" s="29"/>
      <c r="C366" s="29"/>
      <c r="D366" s="29"/>
      <c r="E366" s="35"/>
      <c r="F366" s="35"/>
      <c r="G366" s="29"/>
      <c r="H366" s="29"/>
      <c r="I366" s="29"/>
      <c r="J366" s="70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spans="1:23">
      <c r="A367" s="29"/>
      <c r="B367" s="29"/>
      <c r="C367" s="29"/>
      <c r="D367" s="29"/>
      <c r="E367" s="35"/>
      <c r="F367" s="35"/>
      <c r="G367" s="29"/>
      <c r="H367" s="29"/>
      <c r="I367" s="29"/>
      <c r="J367" s="70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spans="1:23">
      <c r="A368" s="29"/>
      <c r="B368" s="29"/>
      <c r="C368" s="29"/>
      <c r="D368" s="29"/>
      <c r="E368" s="35"/>
      <c r="F368" s="35"/>
      <c r="G368" s="29"/>
      <c r="H368" s="29"/>
      <c r="I368" s="29"/>
      <c r="J368" s="70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spans="1:23">
      <c r="A369" s="29"/>
      <c r="B369" s="29"/>
      <c r="C369" s="29"/>
      <c r="D369" s="29"/>
      <c r="E369" s="35"/>
      <c r="F369" s="35"/>
      <c r="G369" s="29"/>
      <c r="H369" s="29"/>
      <c r="I369" s="29"/>
      <c r="J369" s="70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spans="1:23">
      <c r="A370" s="29"/>
      <c r="B370" s="29"/>
      <c r="C370" s="29"/>
      <c r="D370" s="29"/>
      <c r="E370" s="35"/>
      <c r="F370" s="35"/>
      <c r="G370" s="29"/>
      <c r="H370" s="29"/>
      <c r="I370" s="29"/>
      <c r="J370" s="70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spans="1:23">
      <c r="A371" s="29"/>
      <c r="B371" s="29"/>
      <c r="C371" s="29"/>
      <c r="D371" s="29"/>
      <c r="E371" s="35"/>
      <c r="F371" s="35"/>
      <c r="G371" s="29"/>
      <c r="H371" s="29"/>
      <c r="I371" s="29"/>
      <c r="J371" s="70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spans="1:23">
      <c r="A372" s="29"/>
      <c r="B372" s="29"/>
      <c r="C372" s="29"/>
      <c r="D372" s="29"/>
      <c r="E372" s="35"/>
      <c r="F372" s="35"/>
      <c r="G372" s="29"/>
      <c r="H372" s="29"/>
      <c r="I372" s="29"/>
      <c r="J372" s="70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spans="1:23">
      <c r="A373" s="29"/>
      <c r="B373" s="29"/>
      <c r="C373" s="29"/>
      <c r="D373" s="29"/>
      <c r="E373" s="35"/>
      <c r="F373" s="35"/>
      <c r="G373" s="29"/>
      <c r="H373" s="29"/>
      <c r="I373" s="29"/>
      <c r="J373" s="70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spans="1:23">
      <c r="A374" s="29"/>
      <c r="B374" s="29"/>
      <c r="C374" s="29"/>
      <c r="D374" s="29"/>
      <c r="E374" s="35"/>
      <c r="F374" s="35"/>
      <c r="G374" s="29"/>
      <c r="H374" s="29"/>
      <c r="I374" s="29"/>
      <c r="J374" s="70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spans="1:23">
      <c r="A375" s="29"/>
      <c r="B375" s="29"/>
      <c r="C375" s="29"/>
      <c r="D375" s="29"/>
      <c r="E375" s="35"/>
      <c r="F375" s="35"/>
      <c r="G375" s="29"/>
      <c r="H375" s="29"/>
      <c r="I375" s="29"/>
      <c r="J375" s="70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spans="1:23">
      <c r="A376" s="29"/>
      <c r="B376" s="29"/>
      <c r="C376" s="29"/>
      <c r="D376" s="29"/>
      <c r="E376" s="35"/>
      <c r="F376" s="35"/>
      <c r="G376" s="29"/>
      <c r="H376" s="29"/>
      <c r="I376" s="29"/>
      <c r="J376" s="70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spans="1:23">
      <c r="A377" s="29"/>
      <c r="B377" s="29"/>
      <c r="C377" s="29"/>
      <c r="D377" s="29"/>
      <c r="E377" s="35"/>
      <c r="F377" s="35"/>
      <c r="G377" s="29"/>
      <c r="H377" s="29"/>
      <c r="I377" s="29"/>
      <c r="J377" s="70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spans="1:23">
      <c r="A378" s="29"/>
      <c r="B378" s="29"/>
      <c r="C378" s="29"/>
      <c r="D378" s="29"/>
      <c r="E378" s="35"/>
      <c r="F378" s="35"/>
      <c r="G378" s="29"/>
      <c r="H378" s="29"/>
      <c r="I378" s="29"/>
      <c r="J378" s="70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spans="1:23">
      <c r="A379" s="29"/>
      <c r="B379" s="29"/>
      <c r="C379" s="29"/>
      <c r="D379" s="29"/>
      <c r="E379" s="35"/>
      <c r="F379" s="35"/>
      <c r="G379" s="29"/>
      <c r="H379" s="29"/>
      <c r="I379" s="29"/>
      <c r="J379" s="70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spans="1:23">
      <c r="A380" s="29"/>
      <c r="B380" s="29"/>
      <c r="C380" s="29"/>
      <c r="D380" s="29"/>
      <c r="E380" s="35"/>
      <c r="F380" s="35"/>
      <c r="G380" s="29"/>
      <c r="H380" s="29"/>
      <c r="I380" s="29"/>
      <c r="J380" s="70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spans="1:23">
      <c r="A381" s="29"/>
      <c r="B381" s="29"/>
      <c r="C381" s="29"/>
      <c r="D381" s="29"/>
      <c r="E381" s="35"/>
      <c r="F381" s="35"/>
      <c r="G381" s="29"/>
      <c r="H381" s="29"/>
      <c r="I381" s="29"/>
      <c r="J381" s="70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spans="1:23">
      <c r="A382" s="29"/>
      <c r="B382" s="29"/>
      <c r="C382" s="29"/>
      <c r="D382" s="29"/>
      <c r="E382" s="35"/>
      <c r="F382" s="35"/>
      <c r="G382" s="29"/>
      <c r="H382" s="29"/>
      <c r="I382" s="29"/>
      <c r="J382" s="70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spans="1:23">
      <c r="A383" s="29"/>
      <c r="B383" s="29"/>
      <c r="C383" s="29"/>
      <c r="D383" s="29"/>
      <c r="E383" s="35"/>
      <c r="F383" s="35"/>
      <c r="G383" s="29"/>
      <c r="H383" s="29"/>
      <c r="I383" s="29"/>
      <c r="J383" s="70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spans="1:23">
      <c r="A384" s="29"/>
      <c r="B384" s="29"/>
      <c r="C384" s="29"/>
      <c r="D384" s="29"/>
      <c r="E384" s="35"/>
      <c r="F384" s="35"/>
      <c r="G384" s="29"/>
      <c r="H384" s="29"/>
      <c r="I384" s="29"/>
      <c r="J384" s="70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spans="1:23">
      <c r="A385" s="29"/>
      <c r="B385" s="29"/>
      <c r="C385" s="29"/>
      <c r="D385" s="29"/>
      <c r="E385" s="35"/>
      <c r="F385" s="35"/>
      <c r="G385" s="29"/>
      <c r="H385" s="29"/>
      <c r="I385" s="29"/>
      <c r="J385" s="70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spans="1:23">
      <c r="A386" s="29"/>
      <c r="B386" s="29"/>
      <c r="C386" s="29"/>
      <c r="D386" s="29"/>
      <c r="E386" s="35"/>
      <c r="F386" s="35"/>
      <c r="G386" s="29"/>
      <c r="H386" s="29"/>
      <c r="I386" s="29"/>
      <c r="J386" s="70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spans="1:23">
      <c r="A387" s="29"/>
      <c r="B387" s="29"/>
      <c r="C387" s="29"/>
      <c r="D387" s="29"/>
      <c r="E387" s="35"/>
      <c r="F387" s="35"/>
      <c r="G387" s="29"/>
      <c r="H387" s="29"/>
      <c r="I387" s="29"/>
      <c r="J387" s="70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spans="1:23">
      <c r="A388" s="29"/>
      <c r="B388" s="29"/>
      <c r="C388" s="29"/>
      <c r="D388" s="29"/>
      <c r="E388" s="35"/>
      <c r="F388" s="35"/>
      <c r="G388" s="29"/>
      <c r="H388" s="29"/>
      <c r="I388" s="29"/>
      <c r="J388" s="70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spans="1:23">
      <c r="A389" s="29"/>
      <c r="B389" s="29"/>
      <c r="C389" s="29"/>
      <c r="D389" s="29"/>
      <c r="E389" s="35"/>
      <c r="F389" s="35"/>
      <c r="G389" s="29"/>
      <c r="H389" s="29"/>
      <c r="I389" s="29"/>
      <c r="J389" s="70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spans="1:23">
      <c r="A390" s="29"/>
      <c r="B390" s="29"/>
      <c r="C390" s="29"/>
      <c r="D390" s="29"/>
      <c r="E390" s="35"/>
      <c r="F390" s="35"/>
      <c r="G390" s="29"/>
      <c r="H390" s="29"/>
      <c r="I390" s="29"/>
      <c r="J390" s="70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spans="1:23">
      <c r="A391" s="29"/>
      <c r="B391" s="29"/>
      <c r="C391" s="29"/>
      <c r="D391" s="29"/>
      <c r="E391" s="35"/>
      <c r="F391" s="35"/>
      <c r="G391" s="29"/>
      <c r="H391" s="29"/>
      <c r="I391" s="29"/>
      <c r="J391" s="70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spans="1:23">
      <c r="A392" s="29"/>
      <c r="B392" s="29"/>
      <c r="C392" s="29"/>
      <c r="D392" s="29"/>
      <c r="E392" s="35"/>
      <c r="F392" s="35"/>
      <c r="G392" s="29"/>
      <c r="H392" s="29"/>
      <c r="I392" s="29"/>
      <c r="J392" s="70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spans="1:23">
      <c r="A393" s="29"/>
      <c r="B393" s="29"/>
      <c r="C393" s="29"/>
      <c r="D393" s="29"/>
      <c r="E393" s="35"/>
      <c r="F393" s="35"/>
      <c r="G393" s="29"/>
      <c r="H393" s="29"/>
      <c r="I393" s="29"/>
      <c r="J393" s="70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spans="1:23">
      <c r="A394" s="29"/>
      <c r="B394" s="29"/>
      <c r="C394" s="29"/>
      <c r="D394" s="29"/>
      <c r="E394" s="35"/>
      <c r="F394" s="35"/>
      <c r="G394" s="29"/>
      <c r="H394" s="29"/>
      <c r="I394" s="29"/>
      <c r="J394" s="70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spans="1:23">
      <c r="A395" s="29"/>
      <c r="B395" s="29"/>
      <c r="C395" s="29"/>
      <c r="D395" s="29"/>
      <c r="E395" s="35"/>
      <c r="F395" s="35"/>
      <c r="G395" s="29"/>
      <c r="H395" s="29"/>
      <c r="I395" s="29"/>
      <c r="J395" s="70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spans="1:23">
      <c r="A396" s="29"/>
      <c r="B396" s="29"/>
      <c r="C396" s="29"/>
      <c r="D396" s="29"/>
      <c r="E396" s="35"/>
      <c r="F396" s="35"/>
      <c r="G396" s="29"/>
      <c r="H396" s="29"/>
      <c r="I396" s="29"/>
      <c r="J396" s="70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spans="1:23">
      <c r="A397" s="29"/>
      <c r="B397" s="29"/>
      <c r="C397" s="29"/>
      <c r="D397" s="29"/>
      <c r="E397" s="35"/>
      <c r="F397" s="35"/>
      <c r="G397" s="29"/>
      <c r="H397" s="29"/>
      <c r="I397" s="29"/>
      <c r="J397" s="70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spans="1:23">
      <c r="A398" s="29"/>
      <c r="B398" s="29"/>
      <c r="C398" s="29"/>
      <c r="D398" s="29"/>
      <c r="E398" s="35"/>
      <c r="F398" s="35"/>
      <c r="G398" s="29"/>
      <c r="H398" s="29"/>
      <c r="I398" s="29"/>
      <c r="J398" s="70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spans="1:23">
      <c r="A399" s="29"/>
      <c r="B399" s="29"/>
      <c r="C399" s="29"/>
      <c r="D399" s="29"/>
      <c r="E399" s="35"/>
      <c r="F399" s="35"/>
      <c r="G399" s="29"/>
      <c r="H399" s="29"/>
      <c r="I399" s="29"/>
      <c r="J399" s="70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spans="1:23">
      <c r="A400" s="29"/>
      <c r="B400" s="29"/>
      <c r="C400" s="29"/>
      <c r="D400" s="29"/>
      <c r="E400" s="35"/>
      <c r="F400" s="35"/>
      <c r="G400" s="29"/>
      <c r="H400" s="29"/>
      <c r="I400" s="29"/>
      <c r="J400" s="70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spans="1:23">
      <c r="A401" s="29"/>
      <c r="B401" s="29"/>
      <c r="C401" s="29"/>
      <c r="D401" s="29"/>
      <c r="E401" s="35"/>
      <c r="F401" s="35"/>
      <c r="G401" s="29"/>
      <c r="H401" s="29"/>
      <c r="I401" s="29"/>
      <c r="J401" s="70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spans="1:23">
      <c r="A402" s="29"/>
      <c r="B402" s="29"/>
      <c r="C402" s="29"/>
      <c r="D402" s="29"/>
      <c r="E402" s="35"/>
      <c r="F402" s="35"/>
      <c r="G402" s="29"/>
      <c r="H402" s="29"/>
      <c r="I402" s="29"/>
      <c r="J402" s="70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spans="1:23">
      <c r="A403" s="29"/>
      <c r="B403" s="29"/>
      <c r="C403" s="29"/>
      <c r="D403" s="29"/>
      <c r="E403" s="35"/>
      <c r="F403" s="35"/>
      <c r="G403" s="29"/>
      <c r="H403" s="29"/>
      <c r="I403" s="29"/>
      <c r="J403" s="70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spans="1:23">
      <c r="A404" s="29"/>
      <c r="B404" s="29"/>
      <c r="C404" s="29"/>
      <c r="D404" s="29"/>
      <c r="E404" s="35"/>
      <c r="F404" s="35"/>
      <c r="G404" s="29"/>
      <c r="H404" s="29"/>
      <c r="I404" s="29"/>
      <c r="J404" s="70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spans="1:23">
      <c r="A405" s="29"/>
      <c r="B405" s="29"/>
      <c r="C405" s="29"/>
      <c r="D405" s="29"/>
      <c r="E405" s="35"/>
      <c r="F405" s="35"/>
      <c r="G405" s="29"/>
      <c r="H405" s="29"/>
      <c r="I405" s="29"/>
      <c r="J405" s="70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spans="1:23">
      <c r="A406" s="29"/>
      <c r="B406" s="29"/>
      <c r="C406" s="29"/>
      <c r="D406" s="29"/>
      <c r="E406" s="35"/>
      <c r="F406" s="35"/>
      <c r="G406" s="29"/>
      <c r="H406" s="29"/>
      <c r="I406" s="29"/>
      <c r="J406" s="70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spans="1:23">
      <c r="A407" s="29"/>
      <c r="B407" s="29"/>
      <c r="C407" s="29"/>
      <c r="D407" s="29"/>
      <c r="E407" s="35"/>
      <c r="F407" s="35"/>
      <c r="G407" s="29"/>
      <c r="H407" s="29"/>
      <c r="I407" s="29"/>
      <c r="J407" s="70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spans="1:23">
      <c r="A408" s="29"/>
      <c r="B408" s="29"/>
      <c r="C408" s="29"/>
      <c r="D408" s="29"/>
      <c r="E408" s="35"/>
      <c r="F408" s="35"/>
      <c r="G408" s="29"/>
      <c r="H408" s="29"/>
      <c r="I408" s="29"/>
      <c r="J408" s="70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spans="1:23">
      <c r="A409" s="29"/>
      <c r="B409" s="29"/>
      <c r="C409" s="29"/>
      <c r="D409" s="29"/>
      <c r="E409" s="35"/>
      <c r="F409" s="35"/>
      <c r="G409" s="29"/>
      <c r="H409" s="29"/>
      <c r="I409" s="29"/>
      <c r="J409" s="70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spans="1:23">
      <c r="A410" s="29"/>
      <c r="B410" s="29"/>
      <c r="C410" s="29"/>
      <c r="D410" s="29"/>
      <c r="E410" s="35"/>
      <c r="F410" s="35"/>
      <c r="G410" s="29"/>
      <c r="H410" s="29"/>
      <c r="I410" s="29"/>
      <c r="J410" s="70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spans="1:23">
      <c r="A411" s="29"/>
      <c r="B411" s="29"/>
      <c r="C411" s="29"/>
      <c r="D411" s="29"/>
      <c r="E411" s="35"/>
      <c r="F411" s="35"/>
      <c r="G411" s="29"/>
      <c r="H411" s="29"/>
      <c r="I411" s="29"/>
      <c r="J411" s="70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spans="1:23">
      <c r="A412" s="29"/>
      <c r="B412" s="29"/>
      <c r="C412" s="29"/>
      <c r="D412" s="29"/>
      <c r="E412" s="35"/>
      <c r="F412" s="35"/>
      <c r="G412" s="29"/>
      <c r="H412" s="29"/>
      <c r="I412" s="29"/>
      <c r="J412" s="70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spans="1:23">
      <c r="A413" s="29"/>
      <c r="B413" s="29"/>
      <c r="C413" s="29"/>
      <c r="D413" s="29"/>
      <c r="E413" s="35"/>
      <c r="F413" s="35"/>
      <c r="G413" s="29"/>
      <c r="H413" s="29"/>
      <c r="I413" s="29"/>
      <c r="J413" s="70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spans="1:23">
      <c r="A414" s="29"/>
      <c r="B414" s="29"/>
      <c r="C414" s="29"/>
      <c r="D414" s="29"/>
      <c r="E414" s="35"/>
      <c r="F414" s="35"/>
      <c r="G414" s="29"/>
      <c r="H414" s="29"/>
      <c r="I414" s="29"/>
      <c r="J414" s="70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spans="1:23">
      <c r="A415" s="29"/>
      <c r="B415" s="29"/>
      <c r="C415" s="29"/>
      <c r="D415" s="29"/>
      <c r="E415" s="35"/>
      <c r="F415" s="35"/>
      <c r="G415" s="29"/>
      <c r="H415" s="29"/>
      <c r="I415" s="29"/>
      <c r="J415" s="70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spans="1:23">
      <c r="A416" s="29"/>
      <c r="B416" s="29"/>
      <c r="C416" s="29"/>
      <c r="D416" s="29"/>
      <c r="E416" s="35"/>
      <c r="F416" s="35"/>
      <c r="G416" s="29"/>
      <c r="H416" s="29"/>
      <c r="I416" s="29"/>
      <c r="J416" s="70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spans="1:23">
      <c r="A417" s="29"/>
      <c r="B417" s="29"/>
      <c r="C417" s="29"/>
      <c r="D417" s="29"/>
      <c r="E417" s="35"/>
      <c r="F417" s="35"/>
      <c r="G417" s="29"/>
      <c r="H417" s="29"/>
      <c r="I417" s="29"/>
      <c r="J417" s="70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spans="1:23">
      <c r="A418" s="29"/>
      <c r="B418" s="29"/>
      <c r="C418" s="29"/>
      <c r="D418" s="29"/>
      <c r="E418" s="35"/>
      <c r="F418" s="35"/>
      <c r="G418" s="29"/>
      <c r="H418" s="29"/>
      <c r="I418" s="29"/>
      <c r="J418" s="70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spans="1:23">
      <c r="A419" s="29"/>
      <c r="B419" s="29"/>
      <c r="C419" s="29"/>
      <c r="D419" s="29"/>
      <c r="E419" s="35"/>
      <c r="F419" s="35"/>
      <c r="G419" s="29"/>
      <c r="H419" s="29"/>
      <c r="I419" s="29"/>
      <c r="J419" s="70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spans="1:23">
      <c r="A420" s="29"/>
      <c r="B420" s="29"/>
      <c r="C420" s="29"/>
      <c r="D420" s="29"/>
      <c r="E420" s="35"/>
      <c r="F420" s="35"/>
      <c r="G420" s="29"/>
      <c r="H420" s="29"/>
      <c r="I420" s="29"/>
      <c r="J420" s="70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spans="1:23">
      <c r="A421" s="29"/>
      <c r="B421" s="29"/>
      <c r="C421" s="29"/>
      <c r="D421" s="29"/>
      <c r="E421" s="35"/>
      <c r="F421" s="35"/>
      <c r="G421" s="29"/>
      <c r="H421" s="29"/>
      <c r="I421" s="29"/>
      <c r="J421" s="70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spans="1:23">
      <c r="A422" s="29"/>
      <c r="B422" s="29"/>
      <c r="C422" s="29"/>
      <c r="D422" s="29"/>
      <c r="E422" s="35"/>
      <c r="F422" s="35"/>
      <c r="G422" s="29"/>
      <c r="H422" s="29"/>
      <c r="I422" s="29"/>
      <c r="J422" s="70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spans="1:23">
      <c r="A423" s="29"/>
      <c r="B423" s="29"/>
      <c r="C423" s="29"/>
      <c r="D423" s="29"/>
      <c r="E423" s="35"/>
      <c r="F423" s="35"/>
      <c r="G423" s="29"/>
      <c r="H423" s="29"/>
      <c r="I423" s="29"/>
      <c r="J423" s="70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spans="1:23">
      <c r="A424" s="29"/>
      <c r="B424" s="29"/>
      <c r="C424" s="29"/>
      <c r="D424" s="29"/>
      <c r="E424" s="35"/>
      <c r="F424" s="35"/>
      <c r="G424" s="29"/>
      <c r="H424" s="29"/>
      <c r="I424" s="29"/>
      <c r="J424" s="70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spans="1:23">
      <c r="A425" s="29"/>
      <c r="B425" s="29"/>
      <c r="C425" s="29"/>
      <c r="D425" s="29"/>
      <c r="E425" s="35"/>
      <c r="F425" s="35"/>
      <c r="G425" s="29"/>
      <c r="H425" s="29"/>
      <c r="I425" s="29"/>
      <c r="J425" s="70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spans="1:23">
      <c r="A426" s="29"/>
      <c r="B426" s="29"/>
      <c r="C426" s="29"/>
      <c r="D426" s="29"/>
      <c r="E426" s="35"/>
      <c r="F426" s="35"/>
      <c r="G426" s="29"/>
      <c r="H426" s="29"/>
      <c r="I426" s="29"/>
      <c r="J426" s="70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spans="1:23">
      <c r="A427" s="29"/>
      <c r="B427" s="29"/>
      <c r="C427" s="29"/>
      <c r="D427" s="29"/>
      <c r="E427" s="35"/>
      <c r="F427" s="35"/>
      <c r="G427" s="29"/>
      <c r="H427" s="29"/>
      <c r="I427" s="29"/>
      <c r="J427" s="70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spans="1:23">
      <c r="A428" s="29"/>
      <c r="B428" s="29"/>
      <c r="C428" s="29"/>
      <c r="D428" s="29"/>
      <c r="E428" s="35"/>
      <c r="F428" s="35"/>
      <c r="G428" s="29"/>
      <c r="H428" s="29"/>
      <c r="I428" s="29"/>
      <c r="J428" s="70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spans="1:23">
      <c r="A429" s="29"/>
      <c r="B429" s="29"/>
      <c r="C429" s="29"/>
      <c r="D429" s="29"/>
      <c r="E429" s="35"/>
      <c r="F429" s="35"/>
      <c r="G429" s="29"/>
      <c r="H429" s="29"/>
      <c r="I429" s="29"/>
      <c r="J429" s="70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spans="1:23">
      <c r="A430" s="29"/>
      <c r="B430" s="29"/>
      <c r="C430" s="29"/>
      <c r="D430" s="29"/>
      <c r="E430" s="35"/>
      <c r="F430" s="35"/>
      <c r="G430" s="29"/>
      <c r="H430" s="29"/>
      <c r="I430" s="29"/>
      <c r="J430" s="70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spans="1:23">
      <c r="A431" s="29"/>
      <c r="B431" s="29"/>
      <c r="C431" s="29"/>
      <c r="D431" s="29"/>
      <c r="E431" s="35"/>
      <c r="F431" s="35"/>
      <c r="G431" s="29"/>
      <c r="H431" s="29"/>
      <c r="I431" s="29"/>
      <c r="J431" s="70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spans="1:23">
      <c r="A432" s="29"/>
      <c r="B432" s="29"/>
      <c r="C432" s="29"/>
      <c r="D432" s="29"/>
      <c r="E432" s="35"/>
      <c r="F432" s="35"/>
      <c r="G432" s="29"/>
      <c r="H432" s="29"/>
      <c r="I432" s="29"/>
      <c r="J432" s="70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spans="1:23">
      <c r="A433" s="29"/>
      <c r="B433" s="29"/>
      <c r="C433" s="29"/>
      <c r="D433" s="29"/>
      <c r="E433" s="35"/>
      <c r="F433" s="35"/>
      <c r="G433" s="29"/>
      <c r="H433" s="29"/>
      <c r="I433" s="29"/>
      <c r="J433" s="70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spans="1:23">
      <c r="A434" s="29"/>
      <c r="B434" s="29"/>
      <c r="C434" s="29"/>
      <c r="D434" s="29"/>
      <c r="E434" s="35"/>
      <c r="F434" s="35"/>
      <c r="G434" s="29"/>
      <c r="H434" s="29"/>
      <c r="I434" s="29"/>
      <c r="J434" s="70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spans="1:23">
      <c r="A435" s="29"/>
      <c r="B435" s="29"/>
      <c r="C435" s="29"/>
      <c r="D435" s="29"/>
      <c r="E435" s="35"/>
      <c r="F435" s="35"/>
      <c r="G435" s="29"/>
      <c r="H435" s="29"/>
      <c r="I435" s="29"/>
      <c r="J435" s="70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spans="1:23">
      <c r="A436" s="29"/>
      <c r="B436" s="29"/>
      <c r="C436" s="29"/>
      <c r="D436" s="29"/>
      <c r="E436" s="35"/>
      <c r="F436" s="35"/>
      <c r="G436" s="29"/>
      <c r="H436" s="29"/>
      <c r="I436" s="29"/>
      <c r="J436" s="70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spans="1:23">
      <c r="A437" s="29"/>
      <c r="B437" s="29"/>
      <c r="C437" s="29"/>
      <c r="D437" s="29"/>
      <c r="E437" s="35"/>
      <c r="F437" s="35"/>
      <c r="G437" s="29"/>
      <c r="H437" s="29"/>
      <c r="I437" s="29"/>
      <c r="J437" s="70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spans="1:23">
      <c r="A438" s="29"/>
      <c r="B438" s="29"/>
      <c r="C438" s="29"/>
      <c r="D438" s="29"/>
      <c r="E438" s="35"/>
      <c r="F438" s="35"/>
      <c r="G438" s="29"/>
      <c r="H438" s="29"/>
      <c r="I438" s="29"/>
      <c r="J438" s="70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spans="1:23">
      <c r="A439" s="29"/>
      <c r="B439" s="29"/>
      <c r="C439" s="29"/>
      <c r="D439" s="29"/>
      <c r="E439" s="35"/>
      <c r="F439" s="35"/>
      <c r="G439" s="29"/>
      <c r="H439" s="29"/>
      <c r="I439" s="29"/>
      <c r="J439" s="70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spans="1:23">
      <c r="A440" s="29"/>
      <c r="B440" s="29"/>
      <c r="C440" s="29"/>
      <c r="D440" s="29"/>
      <c r="E440" s="35"/>
      <c r="F440" s="35"/>
      <c r="G440" s="29"/>
      <c r="H440" s="29"/>
      <c r="I440" s="29"/>
      <c r="J440" s="70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spans="1:23">
      <c r="A441" s="29"/>
      <c r="B441" s="29"/>
      <c r="C441" s="29"/>
      <c r="D441" s="29"/>
      <c r="E441" s="35"/>
      <c r="F441" s="35"/>
      <c r="G441" s="29"/>
      <c r="H441" s="29"/>
      <c r="I441" s="29"/>
      <c r="J441" s="70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spans="1:23">
      <c r="A442" s="29"/>
      <c r="B442" s="29"/>
      <c r="C442" s="29"/>
      <c r="D442" s="29"/>
      <c r="E442" s="35"/>
      <c r="F442" s="35"/>
      <c r="G442" s="29"/>
      <c r="H442" s="29"/>
      <c r="I442" s="29"/>
      <c r="J442" s="70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spans="1:23">
      <c r="A443" s="29"/>
      <c r="B443" s="29"/>
      <c r="C443" s="29"/>
      <c r="D443" s="29"/>
      <c r="E443" s="35"/>
      <c r="F443" s="35"/>
      <c r="G443" s="29"/>
      <c r="H443" s="29"/>
      <c r="I443" s="29"/>
      <c r="J443" s="70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spans="1:23">
      <c r="A444" s="29"/>
      <c r="B444" s="29"/>
      <c r="C444" s="29"/>
      <c r="D444" s="29"/>
      <c r="E444" s="35"/>
      <c r="F444" s="35"/>
      <c r="G444" s="29"/>
      <c r="H444" s="29"/>
      <c r="I444" s="29"/>
      <c r="J444" s="70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spans="1:23">
      <c r="A445" s="29"/>
      <c r="B445" s="29"/>
      <c r="C445" s="29"/>
      <c r="D445" s="29"/>
      <c r="E445" s="35"/>
      <c r="F445" s="35"/>
      <c r="G445" s="29"/>
      <c r="H445" s="29"/>
      <c r="I445" s="29"/>
      <c r="J445" s="70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spans="1:23">
      <c r="A446" s="29"/>
      <c r="B446" s="29"/>
      <c r="C446" s="29"/>
      <c r="D446" s="29"/>
      <c r="E446" s="35"/>
      <c r="F446" s="35"/>
      <c r="G446" s="29"/>
      <c r="H446" s="29"/>
      <c r="I446" s="29"/>
      <c r="J446" s="70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spans="1:23">
      <c r="A447" s="29"/>
      <c r="B447" s="29"/>
      <c r="C447" s="29"/>
      <c r="D447" s="29"/>
      <c r="E447" s="35"/>
      <c r="F447" s="35"/>
      <c r="G447" s="29"/>
      <c r="H447" s="29"/>
      <c r="I447" s="29"/>
      <c r="J447" s="70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spans="1:23">
      <c r="A448" s="29"/>
      <c r="B448" s="29"/>
      <c r="C448" s="29"/>
      <c r="D448" s="29"/>
      <c r="E448" s="35"/>
      <c r="F448" s="35"/>
      <c r="G448" s="29"/>
      <c r="H448" s="29"/>
      <c r="I448" s="29"/>
      <c r="J448" s="70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spans="1:23">
      <c r="A449" s="29"/>
      <c r="B449" s="29"/>
      <c r="C449" s="29"/>
      <c r="D449" s="29"/>
      <c r="E449" s="35"/>
      <c r="F449" s="35"/>
      <c r="G449" s="29"/>
      <c r="H449" s="29"/>
      <c r="I449" s="29"/>
      <c r="J449" s="70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spans="1:23">
      <c r="A450" s="29"/>
      <c r="B450" s="29"/>
      <c r="C450" s="29"/>
      <c r="D450" s="29"/>
      <c r="E450" s="35"/>
      <c r="F450" s="35"/>
      <c r="G450" s="29"/>
      <c r="H450" s="29"/>
      <c r="I450" s="29"/>
      <c r="J450" s="70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spans="1:23">
      <c r="A451" s="29"/>
      <c r="B451" s="29"/>
      <c r="C451" s="29"/>
      <c r="D451" s="29"/>
      <c r="E451" s="35"/>
      <c r="F451" s="35"/>
      <c r="G451" s="29"/>
      <c r="H451" s="29"/>
      <c r="I451" s="29"/>
      <c r="J451" s="70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spans="1:23">
      <c r="A452" s="29"/>
      <c r="B452" s="29"/>
      <c r="C452" s="29"/>
      <c r="D452" s="29"/>
      <c r="E452" s="35"/>
      <c r="F452" s="35"/>
      <c r="G452" s="29"/>
      <c r="H452" s="29"/>
      <c r="I452" s="29"/>
      <c r="J452" s="70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spans="1:23">
      <c r="A453" s="29"/>
      <c r="B453" s="29"/>
      <c r="C453" s="29"/>
      <c r="D453" s="29"/>
      <c r="E453" s="35"/>
      <c r="F453" s="35"/>
      <c r="G453" s="29"/>
      <c r="H453" s="29"/>
      <c r="I453" s="29"/>
      <c r="J453" s="70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spans="1:23">
      <c r="A454" s="29"/>
      <c r="B454" s="29"/>
      <c r="C454" s="29"/>
      <c r="D454" s="29"/>
      <c r="E454" s="35"/>
      <c r="F454" s="35"/>
      <c r="G454" s="29"/>
      <c r="H454" s="29"/>
      <c r="I454" s="29"/>
      <c r="J454" s="70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spans="1:23">
      <c r="A455" s="29"/>
      <c r="B455" s="29"/>
      <c r="C455" s="29"/>
      <c r="D455" s="29"/>
      <c r="E455" s="35"/>
      <c r="F455" s="35"/>
      <c r="G455" s="29"/>
      <c r="H455" s="29"/>
      <c r="I455" s="29"/>
      <c r="J455" s="70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spans="1:23">
      <c r="A456" s="29"/>
      <c r="B456" s="29"/>
      <c r="C456" s="29"/>
      <c r="D456" s="29"/>
      <c r="E456" s="35"/>
      <c r="F456" s="35"/>
      <c r="G456" s="29"/>
      <c r="H456" s="29"/>
      <c r="I456" s="29"/>
      <c r="J456" s="70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spans="1:23">
      <c r="A457" s="29"/>
      <c r="B457" s="29"/>
      <c r="C457" s="29"/>
      <c r="D457" s="29"/>
      <c r="E457" s="35"/>
      <c r="F457" s="35"/>
      <c r="G457" s="29"/>
      <c r="H457" s="29"/>
      <c r="I457" s="29"/>
      <c r="J457" s="70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spans="1:23">
      <c r="A458" s="29"/>
      <c r="B458" s="29"/>
      <c r="C458" s="29"/>
      <c r="D458" s="29"/>
      <c r="E458" s="35"/>
      <c r="F458" s="35"/>
      <c r="G458" s="29"/>
      <c r="H458" s="29"/>
      <c r="I458" s="29"/>
      <c r="J458" s="70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spans="1:23">
      <c r="A459" s="29"/>
      <c r="B459" s="29"/>
      <c r="C459" s="29"/>
      <c r="D459" s="29"/>
      <c r="E459" s="35"/>
      <c r="F459" s="35"/>
      <c r="G459" s="29"/>
      <c r="H459" s="29"/>
      <c r="I459" s="29"/>
      <c r="J459" s="70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spans="1:23">
      <c r="A460" s="29"/>
      <c r="B460" s="29"/>
      <c r="C460" s="29"/>
      <c r="D460" s="29"/>
      <c r="E460" s="35"/>
      <c r="F460" s="35"/>
      <c r="G460" s="29"/>
      <c r="H460" s="29"/>
      <c r="I460" s="29"/>
      <c r="J460" s="70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spans="1:23">
      <c r="A461" s="29"/>
      <c r="B461" s="29"/>
      <c r="C461" s="29"/>
      <c r="D461" s="29"/>
      <c r="E461" s="35"/>
      <c r="F461" s="35"/>
      <c r="G461" s="29"/>
      <c r="H461" s="29"/>
      <c r="I461" s="29"/>
      <c r="J461" s="70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spans="1:23">
      <c r="A462" s="29"/>
      <c r="B462" s="29"/>
      <c r="C462" s="29"/>
      <c r="D462" s="29"/>
      <c r="E462" s="35"/>
      <c r="F462" s="35"/>
      <c r="G462" s="29"/>
      <c r="H462" s="29"/>
      <c r="I462" s="29"/>
      <c r="J462" s="70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spans="1:23">
      <c r="A463" s="29"/>
      <c r="B463" s="29"/>
      <c r="C463" s="29"/>
      <c r="D463" s="29"/>
      <c r="E463" s="35"/>
      <c r="F463" s="35"/>
      <c r="G463" s="29"/>
      <c r="H463" s="29"/>
      <c r="I463" s="29"/>
      <c r="J463" s="70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spans="1:23">
      <c r="A464" s="29"/>
      <c r="B464" s="29"/>
      <c r="C464" s="29"/>
      <c r="D464" s="29"/>
      <c r="E464" s="35"/>
      <c r="F464" s="35"/>
      <c r="G464" s="29"/>
      <c r="H464" s="29"/>
      <c r="I464" s="29"/>
      <c r="J464" s="70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spans="1:23">
      <c r="A465" s="29"/>
      <c r="B465" s="29"/>
      <c r="C465" s="29"/>
      <c r="D465" s="29"/>
      <c r="E465" s="35"/>
      <c r="F465" s="35"/>
      <c r="G465" s="29"/>
      <c r="H465" s="29"/>
      <c r="I465" s="29"/>
      <c r="J465" s="70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spans="1:23">
      <c r="A466" s="29"/>
      <c r="B466" s="29"/>
      <c r="C466" s="29"/>
      <c r="D466" s="29"/>
      <c r="E466" s="35"/>
      <c r="F466" s="35"/>
      <c r="G466" s="29"/>
      <c r="H466" s="29"/>
      <c r="I466" s="29"/>
      <c r="J466" s="70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spans="1:23">
      <c r="A467" s="29"/>
      <c r="B467" s="29"/>
      <c r="C467" s="29"/>
      <c r="D467" s="29"/>
      <c r="E467" s="35"/>
      <c r="F467" s="35"/>
      <c r="G467" s="29"/>
      <c r="H467" s="29"/>
      <c r="I467" s="29"/>
      <c r="J467" s="70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spans="1:23">
      <c r="A468" s="29"/>
      <c r="B468" s="29"/>
      <c r="C468" s="29"/>
      <c r="D468" s="29"/>
      <c r="E468" s="35"/>
      <c r="F468" s="35"/>
      <c r="G468" s="29"/>
      <c r="H468" s="29"/>
      <c r="I468" s="29"/>
      <c r="J468" s="70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spans="1:23">
      <c r="A469" s="29"/>
      <c r="B469" s="29"/>
      <c r="C469" s="29"/>
      <c r="D469" s="29"/>
      <c r="E469" s="35"/>
      <c r="F469" s="35"/>
      <c r="G469" s="29"/>
      <c r="H469" s="29"/>
      <c r="I469" s="29"/>
      <c r="J469" s="70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spans="1:23">
      <c r="A470" s="29"/>
      <c r="B470" s="29"/>
      <c r="C470" s="29"/>
      <c r="D470" s="29"/>
      <c r="E470" s="35"/>
      <c r="F470" s="35"/>
      <c r="G470" s="29"/>
      <c r="H470" s="29"/>
      <c r="I470" s="29"/>
      <c r="J470" s="70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spans="1:23">
      <c r="A471" s="29"/>
      <c r="B471" s="29"/>
      <c r="C471" s="29"/>
      <c r="D471" s="29"/>
      <c r="E471" s="35"/>
      <c r="F471" s="35"/>
      <c r="G471" s="29"/>
      <c r="H471" s="29"/>
      <c r="I471" s="29"/>
      <c r="J471" s="70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spans="1:23">
      <c r="A472" s="29"/>
      <c r="B472" s="29"/>
      <c r="C472" s="29"/>
      <c r="D472" s="29"/>
      <c r="E472" s="35"/>
      <c r="F472" s="35"/>
      <c r="G472" s="29"/>
      <c r="H472" s="29"/>
      <c r="I472" s="29"/>
      <c r="J472" s="70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spans="1:23">
      <c r="A473" s="29"/>
      <c r="B473" s="29"/>
      <c r="C473" s="29"/>
      <c r="D473" s="29"/>
      <c r="E473" s="35"/>
      <c r="F473" s="35"/>
      <c r="G473" s="29"/>
      <c r="H473" s="29"/>
      <c r="I473" s="29"/>
      <c r="J473" s="70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spans="1:23">
      <c r="A474" s="29"/>
      <c r="B474" s="29"/>
      <c r="C474" s="29"/>
      <c r="D474" s="29"/>
      <c r="E474" s="35"/>
      <c r="F474" s="35"/>
      <c r="G474" s="29"/>
      <c r="H474" s="29"/>
      <c r="I474" s="29"/>
      <c r="J474" s="70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spans="1:23">
      <c r="A475" s="29"/>
      <c r="B475" s="29"/>
      <c r="C475" s="29"/>
      <c r="D475" s="29"/>
      <c r="E475" s="35"/>
      <c r="F475" s="35"/>
      <c r="G475" s="29"/>
      <c r="H475" s="29"/>
      <c r="I475" s="29"/>
      <c r="J475" s="70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spans="1:23">
      <c r="A476" s="29"/>
      <c r="B476" s="29"/>
      <c r="C476" s="29"/>
      <c r="D476" s="29"/>
      <c r="E476" s="35"/>
      <c r="F476" s="35"/>
      <c r="G476" s="29"/>
      <c r="H476" s="29"/>
      <c r="I476" s="29"/>
      <c r="J476" s="70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spans="1:23">
      <c r="A477" s="29"/>
      <c r="B477" s="29"/>
      <c r="C477" s="29"/>
      <c r="D477" s="29"/>
      <c r="E477" s="35"/>
      <c r="F477" s="35"/>
      <c r="G477" s="29"/>
      <c r="H477" s="29"/>
      <c r="I477" s="29"/>
      <c r="J477" s="70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spans="1:23">
      <c r="A478" s="29"/>
      <c r="B478" s="29"/>
      <c r="C478" s="29"/>
      <c r="D478" s="29"/>
      <c r="E478" s="35"/>
      <c r="F478" s="35"/>
      <c r="G478" s="29"/>
      <c r="H478" s="29"/>
      <c r="I478" s="29"/>
      <c r="J478" s="70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spans="1:23">
      <c r="A479" s="29"/>
      <c r="B479" s="29"/>
      <c r="C479" s="29"/>
      <c r="D479" s="29"/>
      <c r="E479" s="35"/>
      <c r="F479" s="35"/>
      <c r="G479" s="29"/>
      <c r="H479" s="29"/>
      <c r="I479" s="29"/>
      <c r="J479" s="70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spans="1:23">
      <c r="A480" s="29"/>
      <c r="B480" s="29"/>
      <c r="C480" s="29"/>
      <c r="D480" s="29"/>
      <c r="E480" s="35"/>
      <c r="F480" s="35"/>
      <c r="G480" s="29"/>
      <c r="H480" s="29"/>
      <c r="I480" s="29"/>
      <c r="J480" s="70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spans="1:23">
      <c r="A481" s="29"/>
      <c r="B481" s="29"/>
      <c r="C481" s="29"/>
      <c r="D481" s="29"/>
      <c r="E481" s="35"/>
      <c r="F481" s="35"/>
      <c r="G481" s="29"/>
      <c r="H481" s="29"/>
      <c r="I481" s="29"/>
      <c r="J481" s="70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spans="1:23">
      <c r="A482" s="29"/>
      <c r="B482" s="29"/>
      <c r="C482" s="29"/>
      <c r="D482" s="29"/>
      <c r="E482" s="35"/>
      <c r="F482" s="35"/>
      <c r="G482" s="29"/>
      <c r="H482" s="29"/>
      <c r="I482" s="29"/>
      <c r="J482" s="70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spans="1:23">
      <c r="A483" s="29"/>
      <c r="B483" s="29"/>
      <c r="C483" s="29"/>
      <c r="D483" s="29"/>
      <c r="E483" s="35"/>
      <c r="F483" s="35"/>
      <c r="G483" s="29"/>
      <c r="H483" s="29"/>
      <c r="I483" s="29"/>
      <c r="J483" s="70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spans="1:23">
      <c r="A484" s="29"/>
      <c r="B484" s="29"/>
      <c r="C484" s="29"/>
      <c r="D484" s="29"/>
      <c r="E484" s="35"/>
      <c r="F484" s="35"/>
      <c r="G484" s="29"/>
      <c r="H484" s="29"/>
      <c r="I484" s="29"/>
      <c r="J484" s="70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spans="1:23">
      <c r="A485" s="29"/>
      <c r="B485" s="29"/>
      <c r="C485" s="29"/>
      <c r="D485" s="29"/>
      <c r="E485" s="35"/>
      <c r="F485" s="35"/>
      <c r="G485" s="29"/>
      <c r="H485" s="29"/>
      <c r="I485" s="29"/>
      <c r="J485" s="70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spans="1:23">
      <c r="A486" s="29"/>
      <c r="B486" s="29"/>
      <c r="C486" s="29"/>
      <c r="D486" s="29"/>
      <c r="E486" s="35"/>
      <c r="F486" s="35"/>
      <c r="G486" s="29"/>
      <c r="H486" s="29"/>
      <c r="I486" s="29"/>
      <c r="J486" s="70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spans="1:23">
      <c r="A487" s="29"/>
      <c r="B487" s="29"/>
      <c r="C487" s="29"/>
      <c r="D487" s="29"/>
      <c r="E487" s="35"/>
      <c r="F487" s="35"/>
      <c r="G487" s="29"/>
      <c r="H487" s="29"/>
      <c r="I487" s="29"/>
      <c r="J487" s="70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spans="1:23">
      <c r="A488" s="29"/>
      <c r="B488" s="29"/>
      <c r="C488" s="29"/>
      <c r="D488" s="29"/>
      <c r="E488" s="35"/>
      <c r="F488" s="35"/>
      <c r="G488" s="29"/>
      <c r="H488" s="29"/>
      <c r="I488" s="29"/>
      <c r="J488" s="70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spans="1:23">
      <c r="A489" s="29"/>
      <c r="B489" s="29"/>
      <c r="C489" s="29"/>
      <c r="D489" s="29"/>
      <c r="E489" s="35"/>
      <c r="F489" s="35"/>
      <c r="G489" s="29"/>
      <c r="H489" s="29"/>
      <c r="I489" s="29"/>
      <c r="J489" s="70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spans="1:23">
      <c r="A490" s="29"/>
      <c r="B490" s="29"/>
      <c r="C490" s="29"/>
      <c r="D490" s="29"/>
      <c r="E490" s="35"/>
      <c r="F490" s="35"/>
      <c r="G490" s="29"/>
      <c r="H490" s="29"/>
      <c r="I490" s="29"/>
      <c r="J490" s="70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spans="1:23">
      <c r="A491" s="29"/>
      <c r="B491" s="29"/>
      <c r="C491" s="29"/>
      <c r="D491" s="29"/>
      <c r="E491" s="35"/>
      <c r="F491" s="35"/>
      <c r="G491" s="29"/>
      <c r="H491" s="29"/>
      <c r="I491" s="29"/>
      <c r="J491" s="70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spans="1:23">
      <c r="A492" s="29"/>
      <c r="B492" s="29"/>
      <c r="C492" s="29"/>
      <c r="D492" s="29"/>
      <c r="E492" s="35"/>
      <c r="F492" s="35"/>
      <c r="G492" s="29"/>
      <c r="H492" s="29"/>
      <c r="I492" s="29"/>
      <c r="J492" s="70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spans="1:23">
      <c r="A493" s="29"/>
      <c r="B493" s="29"/>
      <c r="C493" s="29"/>
      <c r="D493" s="29"/>
      <c r="E493" s="35"/>
      <c r="F493" s="35"/>
      <c r="G493" s="29"/>
      <c r="H493" s="29"/>
      <c r="I493" s="29"/>
      <c r="J493" s="70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spans="1:23">
      <c r="A494" s="29"/>
      <c r="B494" s="29"/>
      <c r="C494" s="29"/>
      <c r="D494" s="29"/>
      <c r="E494" s="35"/>
      <c r="F494" s="35"/>
      <c r="G494" s="29"/>
      <c r="H494" s="29"/>
      <c r="I494" s="29"/>
      <c r="J494" s="70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spans="1:23">
      <c r="A495" s="29"/>
      <c r="B495" s="29"/>
      <c r="C495" s="29"/>
      <c r="D495" s="29"/>
      <c r="E495" s="35"/>
      <c r="F495" s="35"/>
      <c r="G495" s="29"/>
      <c r="H495" s="29"/>
      <c r="I495" s="29"/>
      <c r="J495" s="70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spans="1:23">
      <c r="A496" s="29"/>
      <c r="B496" s="29"/>
      <c r="C496" s="29"/>
      <c r="D496" s="29"/>
      <c r="E496" s="35"/>
      <c r="F496" s="35"/>
      <c r="G496" s="29"/>
      <c r="H496" s="29"/>
      <c r="I496" s="29"/>
      <c r="J496" s="70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spans="1:23">
      <c r="A497" s="29"/>
      <c r="B497" s="29"/>
      <c r="C497" s="29"/>
      <c r="D497" s="29"/>
      <c r="E497" s="35"/>
      <c r="F497" s="35"/>
      <c r="G497" s="29"/>
      <c r="H497" s="29"/>
      <c r="I497" s="29"/>
      <c r="J497" s="70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spans="1:23">
      <c r="A498" s="29"/>
      <c r="B498" s="29"/>
      <c r="C498" s="29"/>
      <c r="D498" s="29"/>
      <c r="E498" s="35"/>
      <c r="F498" s="35"/>
      <c r="G498" s="29"/>
      <c r="H498" s="29"/>
      <c r="I498" s="29"/>
      <c r="J498" s="70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spans="1:23">
      <c r="A499" s="29"/>
      <c r="B499" s="29"/>
      <c r="C499" s="29"/>
      <c r="D499" s="29"/>
      <c r="E499" s="35"/>
      <c r="F499" s="35"/>
      <c r="G499" s="29"/>
      <c r="H499" s="29"/>
      <c r="I499" s="29"/>
      <c r="J499" s="70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spans="1:23">
      <c r="A500" s="29"/>
      <c r="B500" s="29"/>
      <c r="C500" s="29"/>
      <c r="D500" s="29"/>
      <c r="E500" s="35"/>
      <c r="F500" s="35"/>
      <c r="G500" s="29"/>
      <c r="H500" s="29"/>
      <c r="I500" s="29"/>
      <c r="J500" s="70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spans="1:23">
      <c r="A501" s="29"/>
      <c r="B501" s="29"/>
      <c r="C501" s="29"/>
      <c r="D501" s="29"/>
      <c r="E501" s="35"/>
      <c r="F501" s="35"/>
      <c r="G501" s="29"/>
      <c r="H501" s="29"/>
      <c r="I501" s="29"/>
      <c r="J501" s="70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spans="1:23">
      <c r="A502" s="29"/>
      <c r="B502" s="29"/>
      <c r="C502" s="29"/>
      <c r="D502" s="29"/>
      <c r="E502" s="35"/>
      <c r="F502" s="35"/>
      <c r="G502" s="29"/>
      <c r="H502" s="29"/>
      <c r="I502" s="29"/>
      <c r="J502" s="70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spans="1:23">
      <c r="A503" s="29"/>
      <c r="B503" s="29"/>
      <c r="C503" s="29"/>
      <c r="D503" s="29"/>
      <c r="E503" s="35"/>
      <c r="F503" s="35"/>
      <c r="G503" s="29"/>
      <c r="H503" s="29"/>
      <c r="I503" s="29"/>
      <c r="J503" s="70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spans="1:23">
      <c r="A504" s="29"/>
      <c r="B504" s="29"/>
      <c r="C504" s="29"/>
      <c r="D504" s="29"/>
      <c r="E504" s="35"/>
      <c r="F504" s="35"/>
      <c r="G504" s="29"/>
      <c r="H504" s="29"/>
      <c r="I504" s="29"/>
      <c r="J504" s="70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spans="1:23">
      <c r="A505" s="29"/>
      <c r="B505" s="29"/>
      <c r="C505" s="29"/>
      <c r="D505" s="29"/>
      <c r="E505" s="35"/>
      <c r="F505" s="35"/>
      <c r="G505" s="29"/>
      <c r="H505" s="29"/>
      <c r="I505" s="29"/>
      <c r="J505" s="70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spans="1:23">
      <c r="A506" s="29"/>
      <c r="B506" s="29"/>
      <c r="C506" s="29"/>
      <c r="D506" s="29"/>
      <c r="E506" s="35"/>
      <c r="F506" s="35"/>
      <c r="G506" s="29"/>
      <c r="H506" s="29"/>
      <c r="I506" s="29"/>
      <c r="J506" s="70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spans="1:23">
      <c r="A507" s="29"/>
      <c r="B507" s="29"/>
      <c r="C507" s="29"/>
      <c r="D507" s="29"/>
      <c r="E507" s="35"/>
      <c r="F507" s="35"/>
      <c r="G507" s="29"/>
      <c r="H507" s="29"/>
      <c r="I507" s="29"/>
      <c r="J507" s="70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spans="1:23">
      <c r="A508" s="29"/>
      <c r="B508" s="29"/>
      <c r="C508" s="29"/>
      <c r="D508" s="29"/>
      <c r="E508" s="35"/>
      <c r="F508" s="35"/>
      <c r="G508" s="29"/>
      <c r="H508" s="29"/>
      <c r="I508" s="29"/>
      <c r="J508" s="70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spans="1:23">
      <c r="A509" s="29"/>
      <c r="B509" s="29"/>
      <c r="C509" s="29"/>
      <c r="D509" s="29"/>
      <c r="E509" s="35"/>
      <c r="F509" s="35"/>
      <c r="G509" s="29"/>
      <c r="H509" s="29"/>
      <c r="I509" s="29"/>
      <c r="J509" s="70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spans="1:23">
      <c r="A510" s="29"/>
      <c r="B510" s="29"/>
      <c r="C510" s="29"/>
      <c r="D510" s="29"/>
      <c r="E510" s="35"/>
      <c r="F510" s="35"/>
      <c r="G510" s="29"/>
      <c r="H510" s="29"/>
      <c r="I510" s="29"/>
      <c r="J510" s="70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spans="1:23">
      <c r="A511" s="29"/>
      <c r="B511" s="29"/>
      <c r="C511" s="29"/>
      <c r="D511" s="29"/>
      <c r="E511" s="35"/>
      <c r="F511" s="35"/>
      <c r="G511" s="29"/>
      <c r="H511" s="29"/>
      <c r="I511" s="29"/>
      <c r="J511" s="70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spans="1:23">
      <c r="A512" s="29"/>
      <c r="B512" s="29"/>
      <c r="C512" s="29"/>
      <c r="D512" s="29"/>
      <c r="E512" s="35"/>
      <c r="F512" s="35"/>
      <c r="G512" s="29"/>
      <c r="H512" s="29"/>
      <c r="I512" s="29"/>
      <c r="J512" s="70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spans="1:23">
      <c r="A513" s="29"/>
      <c r="B513" s="29"/>
      <c r="C513" s="29"/>
      <c r="D513" s="29"/>
      <c r="E513" s="35"/>
      <c r="F513" s="35"/>
      <c r="G513" s="29"/>
      <c r="H513" s="29"/>
      <c r="I513" s="29"/>
      <c r="J513" s="70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spans="1:23">
      <c r="A514" s="29"/>
      <c r="B514" s="29"/>
      <c r="C514" s="29"/>
      <c r="D514" s="29"/>
      <c r="E514" s="35"/>
      <c r="F514" s="35"/>
      <c r="G514" s="29"/>
      <c r="H514" s="29"/>
      <c r="I514" s="29"/>
      <c r="J514" s="70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spans="1:23">
      <c r="A515" s="29"/>
      <c r="B515" s="29"/>
      <c r="C515" s="29"/>
      <c r="D515" s="29"/>
      <c r="E515" s="35"/>
      <c r="F515" s="35"/>
      <c r="G515" s="29"/>
      <c r="H515" s="29"/>
      <c r="I515" s="29"/>
      <c r="J515" s="70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spans="1:23">
      <c r="A516" s="29"/>
      <c r="B516" s="29"/>
      <c r="C516" s="29"/>
      <c r="D516" s="29"/>
      <c r="E516" s="35"/>
      <c r="F516" s="35"/>
      <c r="G516" s="29"/>
      <c r="H516" s="29"/>
      <c r="I516" s="29"/>
      <c r="J516" s="70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spans="1:23">
      <c r="A517" s="29"/>
      <c r="B517" s="29"/>
      <c r="C517" s="29"/>
      <c r="D517" s="29"/>
      <c r="E517" s="35"/>
      <c r="F517" s="35"/>
      <c r="G517" s="29"/>
      <c r="H517" s="29"/>
      <c r="I517" s="29"/>
      <c r="J517" s="70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spans="1:23">
      <c r="A518" s="29"/>
      <c r="B518" s="29"/>
      <c r="C518" s="29"/>
      <c r="D518" s="29"/>
      <c r="E518" s="35"/>
      <c r="F518" s="35"/>
      <c r="G518" s="29"/>
      <c r="H518" s="29"/>
      <c r="I518" s="29"/>
      <c r="J518" s="70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spans="1:23">
      <c r="A519" s="29"/>
      <c r="B519" s="29"/>
      <c r="C519" s="29"/>
      <c r="D519" s="29"/>
      <c r="E519" s="35"/>
      <c r="F519" s="35"/>
      <c r="G519" s="29"/>
      <c r="H519" s="29"/>
      <c r="I519" s="29"/>
      <c r="J519" s="70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spans="1:23">
      <c r="A520" s="29"/>
      <c r="B520" s="29"/>
      <c r="C520" s="29"/>
      <c r="D520" s="29"/>
      <c r="E520" s="35"/>
      <c r="F520" s="35"/>
      <c r="G520" s="29"/>
      <c r="H520" s="29"/>
      <c r="I520" s="29"/>
      <c r="J520" s="70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spans="1:23">
      <c r="A521" s="29"/>
      <c r="B521" s="29"/>
      <c r="C521" s="29"/>
      <c r="D521" s="29"/>
      <c r="E521" s="35"/>
      <c r="F521" s="35"/>
      <c r="G521" s="29"/>
      <c r="H521" s="29"/>
      <c r="I521" s="29"/>
      <c r="J521" s="70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spans="1:23">
      <c r="A522" s="29"/>
      <c r="B522" s="29"/>
      <c r="C522" s="29"/>
      <c r="D522" s="29"/>
      <c r="E522" s="35"/>
      <c r="F522" s="35"/>
      <c r="G522" s="29"/>
      <c r="H522" s="29"/>
      <c r="I522" s="29"/>
      <c r="J522" s="70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spans="1:23">
      <c r="A523" s="29"/>
      <c r="B523" s="29"/>
      <c r="C523" s="29"/>
      <c r="D523" s="29"/>
      <c r="E523" s="35"/>
      <c r="F523" s="35"/>
      <c r="G523" s="29"/>
      <c r="H523" s="29"/>
      <c r="I523" s="29"/>
      <c r="J523" s="70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spans="1:23">
      <c r="A524" s="29"/>
      <c r="B524" s="29"/>
      <c r="C524" s="29"/>
      <c r="D524" s="29"/>
      <c r="E524" s="35"/>
      <c r="F524" s="35"/>
      <c r="G524" s="29"/>
      <c r="H524" s="29"/>
      <c r="I524" s="29"/>
      <c r="J524" s="70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spans="1:23">
      <c r="A525" s="29"/>
      <c r="B525" s="29"/>
      <c r="C525" s="29"/>
      <c r="D525" s="29"/>
      <c r="E525" s="35"/>
      <c r="F525" s="35"/>
      <c r="G525" s="29"/>
      <c r="H525" s="29"/>
      <c r="I525" s="29"/>
      <c r="J525" s="70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spans="1:23">
      <c r="A526" s="29"/>
      <c r="B526" s="29"/>
      <c r="C526" s="29"/>
      <c r="D526" s="29"/>
      <c r="E526" s="35"/>
      <c r="F526" s="35"/>
      <c r="G526" s="29"/>
      <c r="H526" s="29"/>
      <c r="I526" s="29"/>
      <c r="J526" s="70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spans="1:23">
      <c r="A527" s="29"/>
      <c r="B527" s="29"/>
      <c r="C527" s="29"/>
      <c r="D527" s="29"/>
      <c r="E527" s="35"/>
      <c r="F527" s="35"/>
      <c r="G527" s="29"/>
      <c r="H527" s="29"/>
      <c r="I527" s="29"/>
      <c r="J527" s="70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spans="1:23">
      <c r="A528" s="29"/>
      <c r="B528" s="29"/>
      <c r="C528" s="29"/>
      <c r="D528" s="29"/>
      <c r="E528" s="35"/>
      <c r="F528" s="35"/>
      <c r="G528" s="29"/>
      <c r="H528" s="29"/>
      <c r="I528" s="29"/>
      <c r="J528" s="70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spans="1:23">
      <c r="A529" s="29"/>
      <c r="B529" s="29"/>
      <c r="C529" s="29"/>
      <c r="D529" s="29"/>
      <c r="E529" s="35"/>
      <c r="F529" s="35"/>
      <c r="G529" s="29"/>
      <c r="H529" s="29"/>
      <c r="I529" s="29"/>
      <c r="J529" s="70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spans="1:23">
      <c r="A530" s="29"/>
      <c r="B530" s="29"/>
      <c r="C530" s="29"/>
      <c r="D530" s="29"/>
      <c r="E530" s="35"/>
      <c r="F530" s="35"/>
      <c r="G530" s="29"/>
      <c r="H530" s="29"/>
      <c r="I530" s="29"/>
      <c r="J530" s="70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spans="1:23">
      <c r="A531" s="29"/>
      <c r="B531" s="29"/>
      <c r="C531" s="29"/>
      <c r="D531" s="29"/>
      <c r="E531" s="35"/>
      <c r="F531" s="35"/>
      <c r="G531" s="29"/>
      <c r="H531" s="29"/>
      <c r="I531" s="29"/>
      <c r="J531" s="70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spans="1:23">
      <c r="A532" s="29"/>
      <c r="B532" s="29"/>
      <c r="C532" s="29"/>
      <c r="D532" s="29"/>
      <c r="E532" s="35"/>
      <c r="F532" s="35"/>
      <c r="G532" s="29"/>
      <c r="H532" s="29"/>
      <c r="I532" s="29"/>
      <c r="J532" s="70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spans="1:23">
      <c r="A533" s="29"/>
      <c r="B533" s="29"/>
      <c r="C533" s="29"/>
      <c r="D533" s="29"/>
      <c r="E533" s="35"/>
      <c r="F533" s="35"/>
      <c r="G533" s="29"/>
      <c r="H533" s="29"/>
      <c r="I533" s="29"/>
      <c r="J533" s="70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spans="1:23">
      <c r="A534" s="29"/>
      <c r="B534" s="29"/>
      <c r="C534" s="29"/>
      <c r="D534" s="29"/>
      <c r="E534" s="35"/>
      <c r="F534" s="35"/>
      <c r="G534" s="29"/>
      <c r="H534" s="29"/>
      <c r="I534" s="29"/>
      <c r="J534" s="70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spans="1:23">
      <c r="A535" s="29"/>
      <c r="B535" s="29"/>
      <c r="C535" s="29"/>
      <c r="D535" s="29"/>
      <c r="E535" s="35"/>
      <c r="F535" s="35"/>
      <c r="G535" s="29"/>
      <c r="H535" s="29"/>
      <c r="I535" s="29"/>
      <c r="J535" s="70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spans="1:23">
      <c r="A536" s="29"/>
      <c r="B536" s="29"/>
      <c r="C536" s="29"/>
      <c r="D536" s="29"/>
      <c r="E536" s="35"/>
      <c r="F536" s="35"/>
      <c r="G536" s="29"/>
      <c r="H536" s="29"/>
      <c r="I536" s="29"/>
      <c r="J536" s="70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spans="1:23">
      <c r="A537" s="29"/>
      <c r="B537" s="29"/>
      <c r="C537" s="29"/>
      <c r="D537" s="29"/>
      <c r="E537" s="35"/>
      <c r="F537" s="35"/>
      <c r="G537" s="29"/>
      <c r="H537" s="29"/>
      <c r="I537" s="29"/>
      <c r="J537" s="70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spans="1:23">
      <c r="A538" s="29"/>
      <c r="B538" s="29"/>
      <c r="C538" s="29"/>
      <c r="D538" s="29"/>
      <c r="E538" s="35"/>
      <c r="F538" s="35"/>
      <c r="G538" s="29"/>
      <c r="H538" s="29"/>
      <c r="I538" s="29"/>
      <c r="J538" s="70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spans="1:23">
      <c r="A539" s="29"/>
      <c r="B539" s="29"/>
      <c r="C539" s="29"/>
      <c r="D539" s="29"/>
      <c r="E539" s="35"/>
      <c r="F539" s="35"/>
      <c r="G539" s="29"/>
      <c r="H539" s="29"/>
      <c r="I539" s="29"/>
      <c r="J539" s="70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spans="1:23">
      <c r="A540" s="29"/>
      <c r="B540" s="29"/>
      <c r="C540" s="29"/>
      <c r="D540" s="29"/>
      <c r="E540" s="35"/>
      <c r="F540" s="35"/>
      <c r="G540" s="29"/>
      <c r="H540" s="29"/>
      <c r="I540" s="29"/>
      <c r="J540" s="70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spans="1:23">
      <c r="A541" s="29"/>
      <c r="B541" s="29"/>
      <c r="C541" s="29"/>
      <c r="D541" s="29"/>
      <c r="E541" s="35"/>
      <c r="F541" s="35"/>
      <c r="G541" s="29"/>
      <c r="H541" s="29"/>
      <c r="I541" s="29"/>
      <c r="J541" s="70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spans="1:23">
      <c r="A542" s="29"/>
      <c r="B542" s="29"/>
      <c r="C542" s="29"/>
      <c r="D542" s="29"/>
      <c r="E542" s="35"/>
      <c r="F542" s="35"/>
      <c r="G542" s="29"/>
      <c r="H542" s="29"/>
      <c r="I542" s="29"/>
      <c r="J542" s="70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spans="1:23">
      <c r="A543" s="29"/>
      <c r="B543" s="29"/>
      <c r="C543" s="29"/>
      <c r="D543" s="29"/>
      <c r="E543" s="35"/>
      <c r="F543" s="35"/>
      <c r="G543" s="29"/>
      <c r="H543" s="29"/>
      <c r="I543" s="29"/>
      <c r="J543" s="70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spans="1:23">
      <c r="A544" s="29"/>
      <c r="B544" s="29"/>
      <c r="C544" s="29"/>
      <c r="D544" s="29"/>
      <c r="E544" s="35"/>
      <c r="F544" s="35"/>
      <c r="G544" s="29"/>
      <c r="H544" s="29"/>
      <c r="I544" s="29"/>
      <c r="J544" s="70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spans="1:23">
      <c r="A545" s="29"/>
      <c r="B545" s="29"/>
      <c r="C545" s="29"/>
      <c r="D545" s="29"/>
      <c r="E545" s="35"/>
      <c r="F545" s="35"/>
      <c r="G545" s="29"/>
      <c r="H545" s="29"/>
      <c r="I545" s="29"/>
      <c r="J545" s="70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spans="1:23">
      <c r="A546" s="29"/>
      <c r="B546" s="29"/>
      <c r="C546" s="29"/>
      <c r="D546" s="29"/>
      <c r="E546" s="35"/>
      <c r="F546" s="35"/>
      <c r="G546" s="29"/>
      <c r="H546" s="29"/>
      <c r="I546" s="29"/>
      <c r="J546" s="70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spans="1:23">
      <c r="A547" s="29"/>
      <c r="B547" s="29"/>
      <c r="C547" s="29"/>
      <c r="D547" s="29"/>
      <c r="E547" s="35"/>
      <c r="F547" s="35"/>
      <c r="G547" s="29"/>
      <c r="H547" s="29"/>
      <c r="I547" s="29"/>
      <c r="J547" s="70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spans="1:23">
      <c r="A548" s="29"/>
      <c r="B548" s="29"/>
      <c r="C548" s="29"/>
      <c r="D548" s="29"/>
      <c r="E548" s="35"/>
      <c r="F548" s="35"/>
      <c r="G548" s="29"/>
      <c r="H548" s="29"/>
      <c r="I548" s="29"/>
      <c r="J548" s="70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spans="1:23">
      <c r="A549" s="29"/>
      <c r="B549" s="29"/>
      <c r="C549" s="29"/>
      <c r="D549" s="29"/>
      <c r="E549" s="35"/>
      <c r="F549" s="35"/>
      <c r="G549" s="29"/>
      <c r="H549" s="29"/>
      <c r="I549" s="29"/>
      <c r="J549" s="70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spans="1:23">
      <c r="A550" s="29"/>
      <c r="B550" s="29"/>
      <c r="C550" s="29"/>
      <c r="D550" s="29"/>
      <c r="E550" s="35"/>
      <c r="F550" s="35"/>
      <c r="G550" s="29"/>
      <c r="H550" s="29"/>
      <c r="I550" s="29"/>
      <c r="J550" s="70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spans="1:23">
      <c r="A551" s="29"/>
      <c r="B551" s="29"/>
      <c r="C551" s="29"/>
      <c r="D551" s="29"/>
      <c r="E551" s="35"/>
      <c r="F551" s="35"/>
      <c r="G551" s="29"/>
      <c r="H551" s="29"/>
      <c r="I551" s="29"/>
      <c r="J551" s="70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spans="1:23">
      <c r="A552" s="29"/>
      <c r="B552" s="29"/>
      <c r="C552" s="29"/>
      <c r="D552" s="29"/>
      <c r="E552" s="35"/>
      <c r="F552" s="35"/>
      <c r="G552" s="29"/>
      <c r="H552" s="29"/>
      <c r="I552" s="29"/>
      <c r="J552" s="70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spans="1:23">
      <c r="A553" s="29"/>
      <c r="B553" s="29"/>
      <c r="C553" s="29"/>
      <c r="D553" s="29"/>
      <c r="E553" s="35"/>
      <c r="F553" s="35"/>
      <c r="G553" s="29"/>
      <c r="H553" s="29"/>
      <c r="I553" s="29"/>
      <c r="J553" s="70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spans="1:23">
      <c r="A554" s="29"/>
      <c r="B554" s="29"/>
      <c r="C554" s="29"/>
      <c r="D554" s="29"/>
      <c r="E554" s="35"/>
      <c r="F554" s="35"/>
      <c r="G554" s="29"/>
      <c r="H554" s="29"/>
      <c r="I554" s="29"/>
      <c r="J554" s="70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spans="1:23">
      <c r="A555" s="29"/>
      <c r="B555" s="29"/>
      <c r="C555" s="29"/>
      <c r="D555" s="29"/>
      <c r="E555" s="35"/>
      <c r="F555" s="35"/>
      <c r="G555" s="29"/>
      <c r="H555" s="29"/>
      <c r="I555" s="29"/>
      <c r="J555" s="70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spans="1:23">
      <c r="A556" s="29"/>
      <c r="B556" s="29"/>
      <c r="C556" s="29"/>
      <c r="D556" s="29"/>
      <c r="E556" s="35"/>
      <c r="F556" s="35"/>
      <c r="G556" s="29"/>
      <c r="H556" s="29"/>
      <c r="I556" s="29"/>
      <c r="J556" s="70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spans="1:23">
      <c r="A557" s="29"/>
      <c r="B557" s="29"/>
      <c r="C557" s="29"/>
      <c r="D557" s="29"/>
      <c r="E557" s="35"/>
      <c r="F557" s="35"/>
      <c r="G557" s="29"/>
      <c r="H557" s="29"/>
      <c r="I557" s="29"/>
      <c r="J557" s="70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spans="1:23">
      <c r="A558" s="29"/>
      <c r="B558" s="29"/>
      <c r="C558" s="29"/>
      <c r="D558" s="29"/>
      <c r="E558" s="35"/>
      <c r="F558" s="35"/>
      <c r="G558" s="29"/>
      <c r="H558" s="29"/>
      <c r="I558" s="29"/>
      <c r="J558" s="70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spans="1:23">
      <c r="A559" s="29"/>
      <c r="B559" s="29"/>
      <c r="C559" s="29"/>
      <c r="D559" s="29"/>
      <c r="E559" s="35"/>
      <c r="F559" s="35"/>
      <c r="G559" s="29"/>
      <c r="H559" s="29"/>
      <c r="I559" s="29"/>
      <c r="J559" s="70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spans="1:23">
      <c r="A560" s="29"/>
      <c r="B560" s="29"/>
      <c r="C560" s="29"/>
      <c r="D560" s="29"/>
      <c r="E560" s="35"/>
      <c r="F560" s="35"/>
      <c r="G560" s="29"/>
      <c r="H560" s="29"/>
      <c r="I560" s="29"/>
      <c r="J560" s="70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spans="1:23">
      <c r="A561" s="29"/>
      <c r="B561" s="29"/>
      <c r="C561" s="29"/>
      <c r="D561" s="29"/>
      <c r="E561" s="35"/>
      <c r="F561" s="35"/>
      <c r="G561" s="29"/>
      <c r="H561" s="29"/>
      <c r="I561" s="29"/>
      <c r="J561" s="70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spans="1:23">
      <c r="A562" s="29"/>
      <c r="B562" s="29"/>
      <c r="C562" s="29"/>
      <c r="D562" s="29"/>
      <c r="E562" s="35"/>
      <c r="F562" s="35"/>
      <c r="G562" s="29"/>
      <c r="H562" s="29"/>
      <c r="I562" s="29"/>
      <c r="J562" s="70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spans="1:23">
      <c r="A563" s="29"/>
      <c r="B563" s="29"/>
      <c r="C563" s="29"/>
      <c r="D563" s="29"/>
      <c r="E563" s="35"/>
      <c r="F563" s="35"/>
      <c r="G563" s="29"/>
      <c r="H563" s="29"/>
      <c r="I563" s="29"/>
      <c r="J563" s="70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spans="1:23">
      <c r="A564" s="29"/>
      <c r="B564" s="29"/>
      <c r="C564" s="29"/>
      <c r="D564" s="29"/>
      <c r="E564" s="35"/>
      <c r="F564" s="35"/>
      <c r="G564" s="29"/>
      <c r="H564" s="29"/>
      <c r="I564" s="29"/>
      <c r="J564" s="70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spans="1:23">
      <c r="A565" s="29"/>
      <c r="B565" s="29"/>
      <c r="C565" s="29"/>
      <c r="D565" s="29"/>
      <c r="E565" s="35"/>
      <c r="F565" s="35"/>
      <c r="G565" s="29"/>
      <c r="H565" s="29"/>
      <c r="I565" s="29"/>
      <c r="J565" s="70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spans="1:23">
      <c r="A566" s="29"/>
      <c r="B566" s="29"/>
      <c r="C566" s="29"/>
      <c r="D566" s="29"/>
      <c r="E566" s="35"/>
      <c r="F566" s="35"/>
      <c r="G566" s="29"/>
      <c r="H566" s="29"/>
      <c r="I566" s="29"/>
      <c r="J566" s="70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spans="1:23">
      <c r="A567" s="29"/>
      <c r="B567" s="29"/>
      <c r="C567" s="29"/>
      <c r="D567" s="29"/>
      <c r="E567" s="35"/>
      <c r="F567" s="35"/>
      <c r="G567" s="29"/>
      <c r="H567" s="29"/>
      <c r="I567" s="29"/>
      <c r="J567" s="70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spans="1:23">
      <c r="A568" s="29"/>
      <c r="B568" s="29"/>
      <c r="C568" s="29"/>
      <c r="D568" s="29"/>
      <c r="E568" s="35"/>
      <c r="F568" s="35"/>
      <c r="G568" s="29"/>
      <c r="H568" s="29"/>
      <c r="I568" s="29"/>
      <c r="J568" s="70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spans="1:23">
      <c r="A569" s="29"/>
      <c r="B569" s="29"/>
      <c r="C569" s="29"/>
      <c r="D569" s="29"/>
      <c r="E569" s="35"/>
      <c r="F569" s="35"/>
      <c r="G569" s="29"/>
      <c r="H569" s="29"/>
      <c r="I569" s="29"/>
      <c r="J569" s="70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spans="1:23">
      <c r="A570" s="29"/>
      <c r="B570" s="29"/>
      <c r="C570" s="29"/>
      <c r="D570" s="29"/>
      <c r="E570" s="35"/>
      <c r="F570" s="35"/>
      <c r="G570" s="29"/>
      <c r="H570" s="29"/>
      <c r="I570" s="29"/>
      <c r="J570" s="70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spans="1:23">
      <c r="A571" s="29"/>
      <c r="B571" s="29"/>
      <c r="C571" s="29"/>
      <c r="D571" s="29"/>
      <c r="E571" s="35"/>
      <c r="F571" s="35"/>
      <c r="G571" s="29"/>
      <c r="H571" s="29"/>
      <c r="I571" s="29"/>
      <c r="J571" s="70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spans="1:23">
      <c r="A572" s="29"/>
      <c r="B572" s="29"/>
      <c r="C572" s="29"/>
      <c r="D572" s="29"/>
      <c r="E572" s="35"/>
      <c r="F572" s="35"/>
      <c r="G572" s="29"/>
      <c r="H572" s="29"/>
      <c r="I572" s="29"/>
      <c r="J572" s="70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spans="1:23">
      <c r="A573" s="29"/>
      <c r="B573" s="29"/>
      <c r="C573" s="29"/>
      <c r="D573" s="29"/>
      <c r="E573" s="35"/>
      <c r="F573" s="35"/>
      <c r="G573" s="29"/>
      <c r="H573" s="29"/>
      <c r="I573" s="29"/>
      <c r="J573" s="70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spans="1:23">
      <c r="A574" s="29"/>
      <c r="B574" s="29"/>
      <c r="C574" s="29"/>
      <c r="D574" s="29"/>
      <c r="E574" s="35"/>
      <c r="F574" s="35"/>
      <c r="G574" s="29"/>
      <c r="H574" s="29"/>
      <c r="I574" s="29"/>
      <c r="J574" s="70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spans="1:23">
      <c r="A575" s="29"/>
      <c r="B575" s="29"/>
      <c r="C575" s="29"/>
      <c r="D575" s="29"/>
      <c r="E575" s="35"/>
      <c r="F575" s="35"/>
      <c r="G575" s="29"/>
      <c r="H575" s="29"/>
      <c r="I575" s="29"/>
      <c r="J575" s="70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spans="1:23">
      <c r="A576" s="29"/>
      <c r="B576" s="29"/>
      <c r="C576" s="29"/>
      <c r="D576" s="29"/>
      <c r="E576" s="35"/>
      <c r="F576" s="35"/>
      <c r="G576" s="29"/>
      <c r="H576" s="29"/>
      <c r="I576" s="29"/>
      <c r="J576" s="70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spans="1:23">
      <c r="A577" s="29"/>
      <c r="B577" s="29"/>
      <c r="C577" s="29"/>
      <c r="D577" s="29"/>
      <c r="E577" s="35"/>
      <c r="F577" s="35"/>
      <c r="G577" s="29"/>
      <c r="H577" s="29"/>
      <c r="I577" s="29"/>
      <c r="J577" s="70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spans="1:23">
      <c r="A578" s="29"/>
      <c r="B578" s="29"/>
      <c r="C578" s="29"/>
      <c r="D578" s="29"/>
      <c r="E578" s="35"/>
      <c r="F578" s="35"/>
      <c r="G578" s="29"/>
      <c r="H578" s="29"/>
      <c r="I578" s="29"/>
      <c r="J578" s="70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spans="1:23">
      <c r="A579" s="29"/>
      <c r="B579" s="29"/>
      <c r="C579" s="29"/>
      <c r="D579" s="29"/>
      <c r="E579" s="35"/>
      <c r="F579" s="35"/>
      <c r="G579" s="29"/>
      <c r="H579" s="29"/>
      <c r="I579" s="29"/>
      <c r="J579" s="70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spans="1:23">
      <c r="A580" s="29"/>
      <c r="B580" s="29"/>
      <c r="C580" s="29"/>
      <c r="D580" s="29"/>
      <c r="E580" s="35"/>
      <c r="F580" s="35"/>
      <c r="G580" s="29"/>
      <c r="H580" s="29"/>
      <c r="I580" s="29"/>
      <c r="J580" s="70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spans="1:23">
      <c r="A581" s="29"/>
      <c r="B581" s="29"/>
      <c r="C581" s="29"/>
      <c r="D581" s="29"/>
      <c r="E581" s="35"/>
      <c r="F581" s="35"/>
      <c r="G581" s="29"/>
      <c r="H581" s="29"/>
      <c r="I581" s="29"/>
      <c r="J581" s="70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spans="1:23">
      <c r="A582" s="29"/>
      <c r="B582" s="29"/>
      <c r="C582" s="29"/>
      <c r="D582" s="29"/>
      <c r="E582" s="35"/>
      <c r="F582" s="35"/>
      <c r="G582" s="29"/>
      <c r="H582" s="29"/>
      <c r="I582" s="29"/>
      <c r="J582" s="70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spans="1:23">
      <c r="A583" s="29"/>
      <c r="B583" s="29"/>
      <c r="C583" s="29"/>
      <c r="D583" s="29"/>
      <c r="E583" s="35"/>
      <c r="F583" s="35"/>
      <c r="G583" s="29"/>
      <c r="H583" s="29"/>
      <c r="I583" s="29"/>
      <c r="J583" s="70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spans="1:23">
      <c r="A584" s="29"/>
      <c r="B584" s="29"/>
      <c r="C584" s="29"/>
      <c r="D584" s="29"/>
      <c r="E584" s="35"/>
      <c r="F584" s="35"/>
      <c r="G584" s="29"/>
      <c r="H584" s="29"/>
      <c r="I584" s="29"/>
      <c r="J584" s="70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spans="1:23">
      <c r="A585" s="29"/>
      <c r="B585" s="29"/>
      <c r="C585" s="29"/>
      <c r="D585" s="29"/>
      <c r="E585" s="35"/>
      <c r="F585" s="35"/>
      <c r="G585" s="29"/>
      <c r="H585" s="29"/>
      <c r="I585" s="29"/>
      <c r="J585" s="70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spans="1:23">
      <c r="A586" s="29"/>
      <c r="B586" s="29"/>
      <c r="C586" s="29"/>
      <c r="D586" s="29"/>
      <c r="E586" s="35"/>
      <c r="F586" s="35"/>
      <c r="G586" s="29"/>
      <c r="H586" s="29"/>
      <c r="I586" s="29"/>
      <c r="J586" s="70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spans="1:23">
      <c r="A587" s="29"/>
      <c r="B587" s="29"/>
      <c r="C587" s="29"/>
      <c r="D587" s="29"/>
      <c r="E587" s="35"/>
      <c r="F587" s="35"/>
      <c r="G587" s="29"/>
      <c r="H587" s="29"/>
      <c r="I587" s="29"/>
      <c r="J587" s="70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spans="1:23">
      <c r="A588" s="29"/>
      <c r="B588" s="29"/>
      <c r="C588" s="29"/>
      <c r="D588" s="29"/>
      <c r="E588" s="35"/>
      <c r="F588" s="35"/>
      <c r="G588" s="29"/>
      <c r="H588" s="29"/>
      <c r="I588" s="29"/>
      <c r="J588" s="70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spans="1:23">
      <c r="A589" s="29"/>
      <c r="B589" s="29"/>
      <c r="C589" s="29"/>
      <c r="D589" s="29"/>
      <c r="E589" s="35"/>
      <c r="F589" s="35"/>
      <c r="G589" s="29"/>
      <c r="H589" s="29"/>
      <c r="I589" s="29"/>
      <c r="J589" s="70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spans="1:23">
      <c r="A590" s="29"/>
      <c r="B590" s="29"/>
      <c r="C590" s="29"/>
      <c r="D590" s="29"/>
      <c r="E590" s="35"/>
      <c r="F590" s="35"/>
      <c r="G590" s="29"/>
      <c r="H590" s="29"/>
      <c r="I590" s="29"/>
      <c r="J590" s="70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spans="1:23">
      <c r="A591" s="29"/>
      <c r="B591" s="29"/>
      <c r="C591" s="29"/>
      <c r="D591" s="29"/>
      <c r="E591" s="35"/>
      <c r="F591" s="35"/>
      <c r="G591" s="29"/>
      <c r="H591" s="29"/>
      <c r="I591" s="29"/>
      <c r="J591" s="70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spans="1:23">
      <c r="A592" s="29"/>
      <c r="B592" s="29"/>
      <c r="C592" s="29"/>
      <c r="D592" s="29"/>
      <c r="E592" s="35"/>
      <c r="F592" s="35"/>
      <c r="G592" s="29"/>
      <c r="H592" s="29"/>
      <c r="I592" s="29"/>
      <c r="J592" s="70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spans="1:23">
      <c r="A593" s="29"/>
      <c r="B593" s="29"/>
      <c r="C593" s="29"/>
      <c r="D593" s="29"/>
      <c r="E593" s="35"/>
      <c r="F593" s="35"/>
      <c r="G593" s="29"/>
      <c r="H593" s="29"/>
      <c r="I593" s="29"/>
      <c r="J593" s="70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spans="1:23">
      <c r="A594" s="29"/>
      <c r="B594" s="29"/>
      <c r="C594" s="29"/>
      <c r="D594" s="29"/>
      <c r="E594" s="35"/>
      <c r="F594" s="35"/>
      <c r="G594" s="29"/>
      <c r="H594" s="29"/>
      <c r="I594" s="29"/>
      <c r="J594" s="70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spans="1:23">
      <c r="A595" s="29"/>
      <c r="B595" s="29"/>
      <c r="C595" s="29"/>
      <c r="D595" s="29"/>
      <c r="E595" s="35"/>
      <c r="F595" s="35"/>
      <c r="G595" s="29"/>
      <c r="H595" s="29"/>
      <c r="I595" s="29"/>
      <c r="J595" s="70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spans="1:23">
      <c r="A596" s="29"/>
      <c r="B596" s="29"/>
      <c r="C596" s="29"/>
      <c r="D596" s="29"/>
      <c r="E596" s="35"/>
      <c r="F596" s="35"/>
      <c r="G596" s="29"/>
      <c r="H596" s="29"/>
      <c r="I596" s="29"/>
      <c r="J596" s="70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spans="1:23">
      <c r="A597" s="29"/>
      <c r="B597" s="29"/>
      <c r="C597" s="29"/>
      <c r="D597" s="29"/>
      <c r="E597" s="35"/>
      <c r="F597" s="35"/>
      <c r="G597" s="29"/>
      <c r="H597" s="29"/>
      <c r="I597" s="29"/>
      <c r="J597" s="70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spans="1:23">
      <c r="A598" s="29"/>
      <c r="B598" s="29"/>
      <c r="C598" s="29"/>
      <c r="D598" s="29"/>
      <c r="E598" s="35"/>
      <c r="F598" s="35"/>
      <c r="G598" s="29"/>
      <c r="H598" s="29"/>
      <c r="I598" s="29"/>
      <c r="J598" s="70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spans="1:23">
      <c r="A599" s="29"/>
      <c r="B599" s="29"/>
      <c r="C599" s="29"/>
      <c r="D599" s="29"/>
      <c r="E599" s="35"/>
      <c r="F599" s="35"/>
      <c r="G599" s="29"/>
      <c r="H599" s="29"/>
      <c r="I599" s="29"/>
      <c r="J599" s="70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spans="1:23">
      <c r="A600" s="29"/>
      <c r="B600" s="29"/>
      <c r="C600" s="29"/>
      <c r="D600" s="29"/>
      <c r="E600" s="35"/>
      <c r="F600" s="35"/>
      <c r="G600" s="29"/>
      <c r="H600" s="29"/>
      <c r="I600" s="29"/>
      <c r="J600" s="70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spans="1:23">
      <c r="A601" s="29"/>
      <c r="B601" s="29"/>
      <c r="C601" s="29"/>
      <c r="D601" s="29"/>
      <c r="E601" s="35"/>
      <c r="F601" s="35"/>
      <c r="G601" s="29"/>
      <c r="H601" s="29"/>
      <c r="I601" s="29"/>
      <c r="J601" s="70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spans="1:23">
      <c r="A602" s="29"/>
      <c r="B602" s="29"/>
      <c r="C602" s="29"/>
      <c r="D602" s="29"/>
      <c r="E602" s="35"/>
      <c r="F602" s="35"/>
      <c r="G602" s="29"/>
      <c r="H602" s="29"/>
      <c r="I602" s="29"/>
      <c r="J602" s="70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spans="1:23">
      <c r="A603" s="29"/>
      <c r="B603" s="29"/>
      <c r="C603" s="29"/>
      <c r="D603" s="29"/>
      <c r="E603" s="35"/>
      <c r="F603" s="35"/>
      <c r="G603" s="29"/>
      <c r="H603" s="29"/>
      <c r="I603" s="29"/>
      <c r="J603" s="70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spans="1:23">
      <c r="A604" s="29"/>
      <c r="B604" s="29"/>
      <c r="C604" s="29"/>
      <c r="D604" s="29"/>
      <c r="E604" s="35"/>
      <c r="F604" s="35"/>
      <c r="G604" s="29"/>
      <c r="H604" s="29"/>
      <c r="I604" s="29"/>
      <c r="J604" s="70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spans="1:23">
      <c r="A605" s="29"/>
      <c r="B605" s="29"/>
      <c r="C605" s="29"/>
      <c r="D605" s="29"/>
      <c r="E605" s="35"/>
      <c r="F605" s="35"/>
      <c r="G605" s="29"/>
      <c r="H605" s="29"/>
      <c r="I605" s="29"/>
      <c r="J605" s="70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spans="1:23">
      <c r="A606" s="29"/>
      <c r="B606" s="29"/>
      <c r="C606" s="29"/>
      <c r="D606" s="29"/>
      <c r="E606" s="35"/>
      <c r="F606" s="35"/>
      <c r="G606" s="29"/>
      <c r="H606" s="29"/>
      <c r="I606" s="29"/>
      <c r="J606" s="70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spans="1:23">
      <c r="A607" s="29"/>
      <c r="B607" s="29"/>
      <c r="C607" s="29"/>
      <c r="D607" s="29"/>
      <c r="E607" s="35"/>
      <c r="F607" s="35"/>
      <c r="G607" s="29"/>
      <c r="H607" s="29"/>
      <c r="I607" s="29"/>
      <c r="J607" s="70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spans="1:23">
      <c r="A608" s="29"/>
      <c r="B608" s="29"/>
      <c r="C608" s="29"/>
      <c r="D608" s="29"/>
      <c r="E608" s="35"/>
      <c r="F608" s="35"/>
      <c r="G608" s="29"/>
      <c r="H608" s="29"/>
      <c r="I608" s="29"/>
      <c r="J608" s="70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spans="1:23">
      <c r="A609" s="29"/>
      <c r="B609" s="29"/>
      <c r="C609" s="29"/>
      <c r="D609" s="29"/>
      <c r="E609" s="35"/>
      <c r="F609" s="35"/>
      <c r="G609" s="29"/>
      <c r="H609" s="29"/>
      <c r="I609" s="29"/>
      <c r="J609" s="70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spans="1:23">
      <c r="A610" s="29"/>
      <c r="B610" s="29"/>
      <c r="C610" s="29"/>
      <c r="D610" s="29"/>
      <c r="E610" s="35"/>
      <c r="F610" s="35"/>
      <c r="G610" s="29"/>
      <c r="H610" s="29"/>
      <c r="I610" s="29"/>
      <c r="J610" s="70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spans="1:23">
      <c r="A611" s="29"/>
      <c r="B611" s="29"/>
      <c r="C611" s="29"/>
      <c r="D611" s="29"/>
      <c r="E611" s="35"/>
      <c r="F611" s="35"/>
      <c r="G611" s="29"/>
      <c r="H611" s="29"/>
      <c r="I611" s="29"/>
      <c r="J611" s="70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spans="1:23">
      <c r="A612" s="29"/>
      <c r="B612" s="29"/>
      <c r="C612" s="29"/>
      <c r="D612" s="29"/>
      <c r="E612" s="35"/>
      <c r="F612" s="35"/>
      <c r="G612" s="29"/>
      <c r="H612" s="29"/>
      <c r="I612" s="29"/>
      <c r="J612" s="70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spans="1:23">
      <c r="A613" s="29"/>
      <c r="B613" s="29"/>
      <c r="C613" s="29"/>
      <c r="D613" s="29"/>
      <c r="E613" s="35"/>
      <c r="F613" s="35"/>
      <c r="G613" s="29"/>
      <c r="H613" s="29"/>
      <c r="I613" s="29"/>
      <c r="J613" s="70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spans="1:23">
      <c r="A614" s="29"/>
      <c r="B614" s="29"/>
      <c r="C614" s="29"/>
      <c r="D614" s="29"/>
      <c r="E614" s="35"/>
      <c r="F614" s="35"/>
      <c r="G614" s="29"/>
      <c r="H614" s="29"/>
      <c r="I614" s="29"/>
      <c r="J614" s="70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spans="1:23">
      <c r="A615" s="29"/>
      <c r="B615" s="29"/>
      <c r="C615" s="29"/>
      <c r="D615" s="29"/>
      <c r="E615" s="35"/>
      <c r="F615" s="35"/>
      <c r="G615" s="29"/>
      <c r="H615" s="29"/>
      <c r="I615" s="29"/>
      <c r="J615" s="70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spans="1:23">
      <c r="A616" s="29"/>
      <c r="B616" s="29"/>
      <c r="C616" s="29"/>
      <c r="D616" s="29"/>
      <c r="E616" s="35"/>
      <c r="F616" s="35"/>
      <c r="G616" s="29"/>
      <c r="H616" s="29"/>
      <c r="I616" s="29"/>
      <c r="J616" s="70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spans="1:23">
      <c r="A617" s="29"/>
      <c r="B617" s="29"/>
      <c r="C617" s="29"/>
      <c r="D617" s="29"/>
      <c r="E617" s="35"/>
      <c r="F617" s="35"/>
      <c r="G617" s="29"/>
      <c r="H617" s="29"/>
      <c r="I617" s="29"/>
      <c r="J617" s="70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spans="1:23">
      <c r="A618" s="29"/>
      <c r="B618" s="29"/>
      <c r="C618" s="29"/>
      <c r="D618" s="29"/>
      <c r="E618" s="35"/>
      <c r="F618" s="35"/>
      <c r="G618" s="29"/>
      <c r="H618" s="29"/>
      <c r="I618" s="29"/>
      <c r="J618" s="70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spans="1:23">
      <c r="A619" s="29"/>
      <c r="B619" s="29"/>
      <c r="C619" s="29"/>
      <c r="D619" s="29"/>
      <c r="E619" s="35"/>
      <c r="F619" s="35"/>
      <c r="G619" s="29"/>
      <c r="H619" s="29"/>
      <c r="I619" s="29"/>
      <c r="J619" s="70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spans="1:23">
      <c r="A620" s="29"/>
      <c r="B620" s="29"/>
      <c r="C620" s="29"/>
      <c r="D620" s="29"/>
      <c r="E620" s="35"/>
      <c r="F620" s="35"/>
      <c r="G620" s="29"/>
      <c r="H620" s="29"/>
      <c r="I620" s="29"/>
      <c r="J620" s="70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spans="1:23">
      <c r="A621" s="29"/>
      <c r="B621" s="29"/>
      <c r="C621" s="29"/>
      <c r="D621" s="29"/>
      <c r="E621" s="35"/>
      <c r="F621" s="35"/>
      <c r="G621" s="29"/>
      <c r="H621" s="29"/>
      <c r="I621" s="29"/>
      <c r="J621" s="70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spans="1:23">
      <c r="A622" s="29"/>
      <c r="B622" s="29"/>
      <c r="C622" s="29"/>
      <c r="D622" s="29"/>
      <c r="E622" s="35"/>
      <c r="F622" s="35"/>
      <c r="G622" s="29"/>
      <c r="H622" s="29"/>
      <c r="I622" s="29"/>
      <c r="J622" s="70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spans="1:23">
      <c r="A623" s="29"/>
      <c r="B623" s="29"/>
      <c r="C623" s="29"/>
      <c r="D623" s="29"/>
      <c r="E623" s="35"/>
      <c r="F623" s="35"/>
      <c r="G623" s="29"/>
      <c r="H623" s="29"/>
      <c r="I623" s="29"/>
      <c r="J623" s="70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spans="1:23">
      <c r="A624" s="29"/>
      <c r="B624" s="29"/>
      <c r="C624" s="29"/>
      <c r="D624" s="29"/>
      <c r="E624" s="35"/>
      <c r="F624" s="35"/>
      <c r="G624" s="29"/>
      <c r="H624" s="29"/>
      <c r="I624" s="29"/>
      <c r="J624" s="70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spans="1:23">
      <c r="A625" s="29"/>
      <c r="B625" s="29"/>
      <c r="C625" s="29"/>
      <c r="D625" s="29"/>
      <c r="E625" s="35"/>
      <c r="F625" s="35"/>
      <c r="G625" s="29"/>
      <c r="H625" s="29"/>
      <c r="I625" s="29"/>
      <c r="J625" s="70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spans="1:23">
      <c r="A626" s="29"/>
      <c r="B626" s="29"/>
      <c r="C626" s="29"/>
      <c r="D626" s="29"/>
      <c r="E626" s="35"/>
      <c r="F626" s="35"/>
      <c r="G626" s="29"/>
      <c r="H626" s="29"/>
      <c r="I626" s="29"/>
      <c r="J626" s="70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spans="1:23">
      <c r="A627" s="29"/>
      <c r="B627" s="29"/>
      <c r="C627" s="29"/>
      <c r="D627" s="29"/>
      <c r="E627" s="35"/>
      <c r="F627" s="35"/>
      <c r="G627" s="29"/>
      <c r="H627" s="29"/>
      <c r="I627" s="29"/>
      <c r="J627" s="70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spans="1:23">
      <c r="A628" s="29"/>
      <c r="B628" s="29"/>
      <c r="C628" s="29"/>
      <c r="D628" s="29"/>
      <c r="E628" s="35"/>
      <c r="F628" s="35"/>
      <c r="G628" s="29"/>
      <c r="H628" s="29"/>
      <c r="I628" s="29"/>
      <c r="J628" s="70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spans="1:23">
      <c r="A629" s="29"/>
      <c r="B629" s="29"/>
      <c r="C629" s="29"/>
      <c r="D629" s="29"/>
      <c r="E629" s="35"/>
      <c r="F629" s="35"/>
      <c r="G629" s="29"/>
      <c r="H629" s="29"/>
      <c r="I629" s="29"/>
      <c r="J629" s="70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spans="1:23">
      <c r="A630" s="29"/>
      <c r="B630" s="29"/>
      <c r="C630" s="29"/>
      <c r="D630" s="29"/>
      <c r="E630" s="35"/>
      <c r="F630" s="35"/>
      <c r="G630" s="29"/>
      <c r="H630" s="29"/>
      <c r="I630" s="29"/>
      <c r="J630" s="70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spans="1:23">
      <c r="A631" s="29"/>
      <c r="B631" s="29"/>
      <c r="C631" s="29"/>
      <c r="D631" s="29"/>
      <c r="E631" s="35"/>
      <c r="F631" s="35"/>
      <c r="G631" s="29"/>
      <c r="H631" s="29"/>
      <c r="I631" s="29"/>
      <c r="J631" s="70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spans="1:23">
      <c r="A632" s="29"/>
      <c r="B632" s="29"/>
      <c r="C632" s="29"/>
      <c r="D632" s="29"/>
      <c r="E632" s="35"/>
      <c r="F632" s="35"/>
      <c r="G632" s="29"/>
      <c r="H632" s="29"/>
      <c r="I632" s="29"/>
      <c r="J632" s="70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spans="1:23">
      <c r="A633" s="29"/>
      <c r="B633" s="29"/>
      <c r="C633" s="29"/>
      <c r="D633" s="29"/>
      <c r="E633" s="35"/>
      <c r="F633" s="35"/>
      <c r="G633" s="29"/>
      <c r="H633" s="29"/>
      <c r="I633" s="29"/>
      <c r="J633" s="70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spans="1:23">
      <c r="A634" s="29"/>
      <c r="B634" s="29"/>
      <c r="C634" s="29"/>
      <c r="D634" s="29"/>
      <c r="E634" s="35"/>
      <c r="F634" s="35"/>
      <c r="G634" s="29"/>
      <c r="H634" s="29"/>
      <c r="I634" s="29"/>
      <c r="J634" s="70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spans="1:23">
      <c r="A635" s="29"/>
      <c r="B635" s="29"/>
      <c r="C635" s="29"/>
      <c r="D635" s="29"/>
      <c r="E635" s="35"/>
      <c r="F635" s="35"/>
      <c r="G635" s="29"/>
      <c r="H635" s="29"/>
      <c r="I635" s="29"/>
      <c r="J635" s="70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spans="1:23">
      <c r="A636" s="29"/>
      <c r="B636" s="29"/>
      <c r="C636" s="29"/>
      <c r="D636" s="29"/>
      <c r="E636" s="35"/>
      <c r="F636" s="35"/>
      <c r="G636" s="29"/>
      <c r="H636" s="29"/>
      <c r="I636" s="29"/>
      <c r="J636" s="70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spans="1:23">
      <c r="A637" s="29"/>
      <c r="B637" s="29"/>
      <c r="C637" s="29"/>
      <c r="D637" s="29"/>
      <c r="E637" s="35"/>
      <c r="F637" s="35"/>
      <c r="G637" s="29"/>
      <c r="H637" s="29"/>
      <c r="I637" s="29"/>
      <c r="J637" s="70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spans="1:23">
      <c r="A638" s="29"/>
      <c r="B638" s="29"/>
      <c r="C638" s="29"/>
      <c r="D638" s="29"/>
      <c r="E638" s="35"/>
      <c r="F638" s="35"/>
      <c r="G638" s="29"/>
      <c r="H638" s="29"/>
      <c r="I638" s="29"/>
      <c r="J638" s="70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spans="1:23">
      <c r="A639" s="29"/>
      <c r="B639" s="29"/>
      <c r="C639" s="29"/>
      <c r="D639" s="29"/>
      <c r="E639" s="35"/>
      <c r="F639" s="35"/>
      <c r="G639" s="29"/>
      <c r="H639" s="29"/>
      <c r="I639" s="29"/>
      <c r="J639" s="70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spans="1:23">
      <c r="A640" s="29"/>
      <c r="B640" s="29"/>
      <c r="C640" s="29"/>
      <c r="D640" s="29"/>
      <c r="E640" s="35"/>
      <c r="F640" s="35"/>
      <c r="G640" s="29"/>
      <c r="H640" s="29"/>
      <c r="I640" s="29"/>
      <c r="J640" s="70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spans="1:23">
      <c r="A641" s="29"/>
      <c r="B641" s="29"/>
      <c r="C641" s="29"/>
      <c r="D641" s="29"/>
      <c r="E641" s="35"/>
      <c r="F641" s="35"/>
      <c r="G641" s="29"/>
      <c r="H641" s="29"/>
      <c r="I641" s="29"/>
      <c r="J641" s="70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spans="1:23">
      <c r="A642" s="29"/>
      <c r="B642" s="29"/>
      <c r="C642" s="29"/>
      <c r="D642" s="29"/>
      <c r="E642" s="35"/>
      <c r="F642" s="35"/>
      <c r="G642" s="29"/>
      <c r="H642" s="29"/>
      <c r="I642" s="29"/>
      <c r="J642" s="70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spans="1:23">
      <c r="A643" s="29"/>
      <c r="B643" s="29"/>
      <c r="C643" s="29"/>
      <c r="D643" s="29"/>
      <c r="E643" s="35"/>
      <c r="F643" s="35"/>
      <c r="G643" s="29"/>
      <c r="H643" s="29"/>
      <c r="I643" s="29"/>
      <c r="J643" s="70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spans="1:23">
      <c r="A644" s="29"/>
      <c r="B644" s="29"/>
      <c r="C644" s="29"/>
      <c r="D644" s="29"/>
      <c r="E644" s="35"/>
      <c r="F644" s="35"/>
      <c r="G644" s="29"/>
      <c r="H644" s="29"/>
      <c r="I644" s="29"/>
      <c r="J644" s="70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spans="1:23">
      <c r="A645" s="29"/>
      <c r="B645" s="29"/>
      <c r="C645" s="29"/>
      <c r="D645" s="29"/>
      <c r="E645" s="35"/>
      <c r="F645" s="35"/>
      <c r="G645" s="29"/>
      <c r="H645" s="29"/>
      <c r="I645" s="29"/>
      <c r="J645" s="70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spans="1:23">
      <c r="A646" s="29"/>
      <c r="B646" s="29"/>
      <c r="C646" s="29"/>
      <c r="D646" s="29"/>
      <c r="E646" s="35"/>
      <c r="F646" s="35"/>
      <c r="G646" s="29"/>
      <c r="H646" s="29"/>
      <c r="I646" s="29"/>
      <c r="J646" s="70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spans="1:23">
      <c r="A647" s="29"/>
      <c r="B647" s="29"/>
      <c r="C647" s="29"/>
      <c r="D647" s="29"/>
      <c r="E647" s="35"/>
      <c r="F647" s="35"/>
      <c r="G647" s="29"/>
      <c r="H647" s="29"/>
      <c r="I647" s="29"/>
      <c r="J647" s="70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spans="1:23">
      <c r="A648" s="29"/>
      <c r="B648" s="29"/>
      <c r="C648" s="29"/>
      <c r="D648" s="29"/>
      <c r="E648" s="35"/>
      <c r="F648" s="35"/>
      <c r="G648" s="29"/>
      <c r="H648" s="29"/>
      <c r="I648" s="29"/>
      <c r="J648" s="70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spans="1:23">
      <c r="A649" s="29"/>
      <c r="B649" s="29"/>
      <c r="C649" s="29"/>
      <c r="D649" s="29"/>
      <c r="E649" s="35"/>
      <c r="F649" s="35"/>
      <c r="G649" s="29"/>
      <c r="H649" s="29"/>
      <c r="I649" s="29"/>
      <c r="J649" s="70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spans="1:23">
      <c r="A650" s="29"/>
      <c r="B650" s="29"/>
      <c r="C650" s="29"/>
      <c r="D650" s="29"/>
      <c r="E650" s="35"/>
      <c r="F650" s="35"/>
      <c r="G650" s="29"/>
      <c r="H650" s="29"/>
      <c r="I650" s="29"/>
      <c r="J650" s="70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spans="1:23">
      <c r="A651" s="29"/>
      <c r="B651" s="29"/>
      <c r="C651" s="29"/>
      <c r="D651" s="29"/>
      <c r="E651" s="35"/>
      <c r="F651" s="35"/>
      <c r="G651" s="29"/>
      <c r="H651" s="29"/>
      <c r="I651" s="29"/>
      <c r="J651" s="70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spans="1:23">
      <c r="A652" s="29"/>
      <c r="B652" s="29"/>
      <c r="C652" s="29"/>
      <c r="D652" s="29"/>
      <c r="E652" s="35"/>
      <c r="F652" s="35"/>
      <c r="G652" s="29"/>
      <c r="H652" s="29"/>
      <c r="I652" s="29"/>
      <c r="J652" s="70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spans="1:23">
      <c r="A653" s="29"/>
      <c r="B653" s="29"/>
      <c r="C653" s="29"/>
      <c r="D653" s="29"/>
      <c r="E653" s="35"/>
      <c r="F653" s="35"/>
      <c r="G653" s="29"/>
      <c r="H653" s="29"/>
      <c r="I653" s="29"/>
      <c r="J653" s="70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spans="1:23">
      <c r="A654" s="29"/>
      <c r="B654" s="29"/>
      <c r="C654" s="29"/>
      <c r="D654" s="29"/>
      <c r="E654" s="35"/>
      <c r="F654" s="35"/>
      <c r="G654" s="29"/>
      <c r="H654" s="29"/>
      <c r="I654" s="29"/>
      <c r="J654" s="70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spans="1:23">
      <c r="A655" s="29"/>
      <c r="B655" s="29"/>
      <c r="C655" s="29"/>
      <c r="D655" s="29"/>
      <c r="E655" s="35"/>
      <c r="F655" s="35"/>
      <c r="G655" s="29"/>
      <c r="H655" s="29"/>
      <c r="I655" s="29"/>
      <c r="J655" s="70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spans="1:23">
      <c r="A656" s="29"/>
      <c r="B656" s="29"/>
      <c r="C656" s="29"/>
      <c r="D656" s="29"/>
      <c r="E656" s="35"/>
      <c r="F656" s="35"/>
      <c r="G656" s="29"/>
      <c r="H656" s="29"/>
      <c r="I656" s="29"/>
      <c r="J656" s="70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spans="1:23">
      <c r="A657" s="29"/>
      <c r="B657" s="29"/>
      <c r="C657" s="29"/>
      <c r="D657" s="29"/>
      <c r="E657" s="35"/>
      <c r="F657" s="35"/>
      <c r="G657" s="29"/>
      <c r="H657" s="29"/>
      <c r="I657" s="29"/>
      <c r="J657" s="70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spans="1:23">
      <c r="A658" s="29"/>
      <c r="B658" s="29"/>
      <c r="C658" s="29"/>
      <c r="D658" s="29"/>
      <c r="E658" s="35"/>
      <c r="F658" s="35"/>
      <c r="G658" s="29"/>
      <c r="H658" s="29"/>
      <c r="I658" s="29"/>
      <c r="J658" s="70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spans="1:23">
      <c r="A659" s="29"/>
      <c r="B659" s="29"/>
      <c r="C659" s="29"/>
      <c r="D659" s="29"/>
      <c r="E659" s="35"/>
      <c r="F659" s="35"/>
      <c r="G659" s="29"/>
      <c r="H659" s="29"/>
      <c r="I659" s="29"/>
      <c r="J659" s="70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spans="1:23">
      <c r="A660" s="29"/>
      <c r="B660" s="29"/>
      <c r="C660" s="29"/>
      <c r="D660" s="29"/>
      <c r="E660" s="35"/>
      <c r="F660" s="35"/>
      <c r="G660" s="29"/>
      <c r="H660" s="29"/>
      <c r="I660" s="29"/>
      <c r="J660" s="70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spans="1:23">
      <c r="A661" s="29"/>
      <c r="B661" s="29"/>
      <c r="C661" s="29"/>
      <c r="D661" s="29"/>
      <c r="E661" s="35"/>
      <c r="F661" s="35"/>
      <c r="G661" s="29"/>
      <c r="H661" s="29"/>
      <c r="I661" s="29"/>
      <c r="J661" s="70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spans="1:23">
      <c r="A662" s="29"/>
      <c r="B662" s="29"/>
      <c r="C662" s="29"/>
      <c r="D662" s="29"/>
      <c r="E662" s="35"/>
      <c r="F662" s="35"/>
      <c r="G662" s="29"/>
      <c r="H662" s="29"/>
      <c r="I662" s="29"/>
      <c r="J662" s="70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spans="1:23">
      <c r="A663" s="29"/>
      <c r="B663" s="29"/>
      <c r="C663" s="29"/>
      <c r="D663" s="29"/>
      <c r="E663" s="35"/>
      <c r="F663" s="35"/>
      <c r="G663" s="29"/>
      <c r="H663" s="29"/>
      <c r="I663" s="29"/>
      <c r="J663" s="70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spans="1:23">
      <c r="A664" s="29"/>
      <c r="B664" s="29"/>
      <c r="C664" s="29"/>
      <c r="D664" s="29"/>
      <c r="E664" s="35"/>
      <c r="F664" s="35"/>
      <c r="G664" s="29"/>
      <c r="H664" s="29"/>
      <c r="I664" s="29"/>
      <c r="J664" s="70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spans="1:23">
      <c r="A665" s="29"/>
      <c r="B665" s="29"/>
      <c r="C665" s="29"/>
      <c r="D665" s="29"/>
      <c r="E665" s="35"/>
      <c r="F665" s="35"/>
      <c r="G665" s="29"/>
      <c r="H665" s="29"/>
      <c r="I665" s="29"/>
      <c r="J665" s="70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spans="1:23">
      <c r="A666" s="29"/>
      <c r="B666" s="29"/>
      <c r="C666" s="29"/>
      <c r="D666" s="29"/>
      <c r="E666" s="35"/>
      <c r="F666" s="35"/>
      <c r="G666" s="29"/>
      <c r="H666" s="29"/>
      <c r="I666" s="29"/>
      <c r="J666" s="70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spans="1:23">
      <c r="A667" s="29"/>
      <c r="B667" s="29"/>
      <c r="C667" s="29"/>
      <c r="D667" s="29"/>
      <c r="E667" s="35"/>
      <c r="F667" s="35"/>
      <c r="G667" s="29"/>
      <c r="H667" s="29"/>
      <c r="I667" s="29"/>
      <c r="J667" s="70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spans="1:23">
      <c r="A668" s="29"/>
      <c r="B668" s="29"/>
      <c r="C668" s="29"/>
      <c r="D668" s="29"/>
      <c r="E668" s="35"/>
      <c r="F668" s="35"/>
      <c r="G668" s="29"/>
      <c r="H668" s="29"/>
      <c r="I668" s="29"/>
      <c r="J668" s="70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spans="1:23">
      <c r="A669" s="29"/>
      <c r="B669" s="29"/>
      <c r="C669" s="29"/>
      <c r="D669" s="29"/>
      <c r="E669" s="35"/>
      <c r="F669" s="35"/>
      <c r="G669" s="29"/>
      <c r="H669" s="29"/>
      <c r="I669" s="29"/>
      <c r="J669" s="70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spans="1:23">
      <c r="A670" s="29"/>
      <c r="B670" s="29"/>
      <c r="C670" s="29"/>
      <c r="D670" s="29"/>
      <c r="E670" s="35"/>
      <c r="F670" s="35"/>
      <c r="G670" s="29"/>
      <c r="H670" s="29"/>
      <c r="I670" s="29"/>
      <c r="J670" s="70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spans="1:23">
      <c r="A671" s="29"/>
      <c r="B671" s="29"/>
      <c r="C671" s="29"/>
      <c r="D671" s="29"/>
      <c r="E671" s="35"/>
      <c r="F671" s="35"/>
      <c r="G671" s="29"/>
      <c r="H671" s="29"/>
      <c r="I671" s="29"/>
      <c r="J671" s="70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spans="1:23">
      <c r="A672" s="29"/>
      <c r="B672" s="29"/>
      <c r="C672" s="29"/>
      <c r="D672" s="29"/>
      <c r="E672" s="35"/>
      <c r="F672" s="35"/>
      <c r="G672" s="29"/>
      <c r="H672" s="29"/>
      <c r="I672" s="29"/>
      <c r="J672" s="70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spans="1:23">
      <c r="A673" s="29"/>
      <c r="B673" s="29"/>
      <c r="C673" s="29"/>
      <c r="D673" s="29"/>
      <c r="E673" s="35"/>
      <c r="F673" s="35"/>
      <c r="G673" s="29"/>
      <c r="H673" s="29"/>
      <c r="I673" s="29"/>
      <c r="J673" s="70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spans="1:23">
      <c r="A674" s="29"/>
      <c r="B674" s="29"/>
      <c r="C674" s="29"/>
      <c r="D674" s="29"/>
      <c r="E674" s="35"/>
      <c r="F674" s="35"/>
      <c r="G674" s="29"/>
      <c r="H674" s="29"/>
      <c r="I674" s="29"/>
      <c r="J674" s="70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spans="1:23">
      <c r="A675" s="29"/>
      <c r="B675" s="29"/>
      <c r="C675" s="29"/>
      <c r="D675" s="29"/>
      <c r="E675" s="35"/>
      <c r="F675" s="35"/>
      <c r="G675" s="29"/>
      <c r="H675" s="29"/>
      <c r="I675" s="29"/>
      <c r="J675" s="70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spans="1:23">
      <c r="A676" s="29"/>
      <c r="B676" s="29"/>
      <c r="C676" s="29"/>
      <c r="D676" s="29"/>
      <c r="E676" s="35"/>
      <c r="F676" s="35"/>
      <c r="G676" s="29"/>
      <c r="H676" s="29"/>
      <c r="I676" s="29"/>
      <c r="J676" s="70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spans="1:23">
      <c r="A677" s="29"/>
      <c r="B677" s="29"/>
      <c r="C677" s="29"/>
      <c r="D677" s="29"/>
      <c r="E677" s="35"/>
      <c r="F677" s="35"/>
      <c r="G677" s="29"/>
      <c r="H677" s="29"/>
      <c r="I677" s="29"/>
      <c r="J677" s="70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spans="1:23">
      <c r="A678" s="29"/>
      <c r="B678" s="29"/>
      <c r="C678" s="29"/>
      <c r="D678" s="29"/>
      <c r="E678" s="35"/>
      <c r="F678" s="35"/>
      <c r="G678" s="29"/>
      <c r="H678" s="29"/>
      <c r="I678" s="29"/>
      <c r="J678" s="70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spans="1:23">
      <c r="A679" s="29"/>
      <c r="B679" s="29"/>
      <c r="C679" s="29"/>
      <c r="D679" s="29"/>
      <c r="E679" s="35"/>
      <c r="F679" s="35"/>
      <c r="G679" s="29"/>
      <c r="H679" s="29"/>
      <c r="I679" s="29"/>
      <c r="J679" s="70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spans="1:23">
      <c r="A680" s="29"/>
      <c r="B680" s="29"/>
      <c r="C680" s="29"/>
      <c r="D680" s="29"/>
      <c r="E680" s="35"/>
      <c r="F680" s="35"/>
      <c r="G680" s="29"/>
      <c r="H680" s="29"/>
      <c r="I680" s="29"/>
      <c r="J680" s="70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spans="1:23">
      <c r="A681" s="29"/>
      <c r="B681" s="29"/>
      <c r="C681" s="29"/>
      <c r="D681" s="29"/>
      <c r="E681" s="35"/>
      <c r="F681" s="35"/>
      <c r="G681" s="29"/>
      <c r="H681" s="29"/>
      <c r="I681" s="29"/>
      <c r="J681" s="70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spans="1:23">
      <c r="A682" s="29"/>
      <c r="B682" s="29"/>
      <c r="C682" s="29"/>
      <c r="D682" s="29"/>
      <c r="E682" s="35"/>
      <c r="F682" s="35"/>
      <c r="G682" s="29"/>
      <c r="H682" s="29"/>
      <c r="I682" s="29"/>
      <c r="J682" s="70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spans="1:23">
      <c r="A683" s="29"/>
      <c r="B683" s="29"/>
      <c r="C683" s="29"/>
      <c r="D683" s="29"/>
      <c r="E683" s="35"/>
      <c r="F683" s="35"/>
      <c r="G683" s="29"/>
      <c r="H683" s="29"/>
      <c r="I683" s="29"/>
      <c r="J683" s="70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spans="1:23">
      <c r="A684" s="29"/>
      <c r="B684" s="29"/>
      <c r="C684" s="29"/>
      <c r="D684" s="29"/>
      <c r="E684" s="35"/>
      <c r="F684" s="35"/>
      <c r="G684" s="29"/>
      <c r="H684" s="29"/>
      <c r="I684" s="29"/>
      <c r="J684" s="70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spans="1:23">
      <c r="A685" s="29"/>
      <c r="B685" s="29"/>
      <c r="C685" s="29"/>
      <c r="D685" s="29"/>
      <c r="E685" s="35"/>
      <c r="F685" s="35"/>
      <c r="G685" s="29"/>
      <c r="H685" s="29"/>
      <c r="I685" s="29"/>
      <c r="J685" s="70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spans="1:23">
      <c r="A686" s="29"/>
      <c r="B686" s="29"/>
      <c r="C686" s="29"/>
      <c r="D686" s="29"/>
      <c r="E686" s="35"/>
      <c r="F686" s="35"/>
      <c r="G686" s="29"/>
      <c r="H686" s="29"/>
      <c r="I686" s="29"/>
      <c r="J686" s="70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spans="1:23">
      <c r="A687" s="29"/>
      <c r="B687" s="29"/>
      <c r="C687" s="29"/>
      <c r="D687" s="29"/>
      <c r="E687" s="35"/>
      <c r="F687" s="35"/>
      <c r="G687" s="29"/>
      <c r="H687" s="29"/>
      <c r="I687" s="29"/>
      <c r="J687" s="70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spans="1:23">
      <c r="A688" s="29"/>
      <c r="B688" s="29"/>
      <c r="C688" s="29"/>
      <c r="D688" s="29"/>
      <c r="E688" s="35"/>
      <c r="F688" s="35"/>
      <c r="G688" s="29"/>
      <c r="H688" s="29"/>
      <c r="I688" s="29"/>
      <c r="J688" s="70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spans="1:23">
      <c r="A689" s="29"/>
      <c r="B689" s="29"/>
      <c r="C689" s="29"/>
      <c r="D689" s="29"/>
      <c r="E689" s="35"/>
      <c r="F689" s="35"/>
      <c r="G689" s="29"/>
      <c r="H689" s="29"/>
      <c r="I689" s="29"/>
      <c r="J689" s="70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spans="1:23">
      <c r="A690" s="29"/>
      <c r="B690" s="29"/>
      <c r="C690" s="29"/>
      <c r="D690" s="29"/>
      <c r="E690" s="35"/>
      <c r="F690" s="35"/>
      <c r="G690" s="29"/>
      <c r="H690" s="29"/>
      <c r="I690" s="29"/>
      <c r="J690" s="70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spans="1:23">
      <c r="A691" s="29"/>
      <c r="B691" s="29"/>
      <c r="C691" s="29"/>
      <c r="D691" s="29"/>
      <c r="E691" s="35"/>
      <c r="F691" s="35"/>
      <c r="G691" s="29"/>
      <c r="H691" s="29"/>
      <c r="I691" s="29"/>
      <c r="J691" s="70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spans="1:23">
      <c r="A692" s="29"/>
      <c r="B692" s="29"/>
      <c r="C692" s="29"/>
      <c r="D692" s="29"/>
      <c r="E692" s="35"/>
      <c r="F692" s="35"/>
      <c r="G692" s="29"/>
      <c r="H692" s="29"/>
      <c r="I692" s="29"/>
      <c r="J692" s="70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spans="1:23">
      <c r="A693" s="29"/>
      <c r="B693" s="29"/>
      <c r="C693" s="29"/>
      <c r="D693" s="29"/>
      <c r="E693" s="35"/>
      <c r="F693" s="35"/>
      <c r="G693" s="29"/>
      <c r="H693" s="29"/>
      <c r="I693" s="29"/>
      <c r="J693" s="70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spans="1:23">
      <c r="A694" s="29"/>
      <c r="B694" s="29"/>
      <c r="C694" s="29"/>
      <c r="D694" s="29"/>
      <c r="E694" s="35"/>
      <c r="F694" s="35"/>
      <c r="G694" s="29"/>
      <c r="H694" s="29"/>
      <c r="I694" s="29"/>
      <c r="J694" s="70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spans="1:23">
      <c r="A695" s="29"/>
      <c r="B695" s="29"/>
      <c r="C695" s="29"/>
      <c r="D695" s="29"/>
      <c r="E695" s="35"/>
      <c r="F695" s="35"/>
      <c r="G695" s="29"/>
      <c r="H695" s="29"/>
      <c r="I695" s="29"/>
      <c r="J695" s="70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spans="1:23">
      <c r="A696" s="29"/>
      <c r="B696" s="29"/>
      <c r="C696" s="29"/>
      <c r="D696" s="29"/>
      <c r="E696" s="35"/>
      <c r="F696" s="35"/>
      <c r="G696" s="29"/>
      <c r="H696" s="29"/>
      <c r="I696" s="29"/>
      <c r="J696" s="70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spans="1:23">
      <c r="A697" s="29"/>
      <c r="B697" s="29"/>
      <c r="C697" s="29"/>
      <c r="D697" s="29"/>
      <c r="E697" s="35"/>
      <c r="F697" s="35"/>
      <c r="G697" s="29"/>
      <c r="H697" s="29"/>
      <c r="I697" s="29"/>
      <c r="J697" s="70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spans="1:23">
      <c r="A698" s="29"/>
      <c r="B698" s="29"/>
      <c r="C698" s="29"/>
      <c r="D698" s="29"/>
      <c r="E698" s="35"/>
      <c r="F698" s="35"/>
      <c r="G698" s="29"/>
      <c r="H698" s="29"/>
      <c r="I698" s="29"/>
      <c r="J698" s="70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spans="1:23">
      <c r="A699" s="29"/>
      <c r="B699" s="29"/>
      <c r="C699" s="29"/>
      <c r="D699" s="29"/>
      <c r="E699" s="35"/>
      <c r="F699" s="35"/>
      <c r="G699" s="29"/>
      <c r="H699" s="29"/>
      <c r="I699" s="29"/>
      <c r="J699" s="70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spans="1:23">
      <c r="A700" s="29"/>
      <c r="B700" s="29"/>
      <c r="C700" s="29"/>
      <c r="D700" s="29"/>
      <c r="E700" s="35"/>
      <c r="F700" s="35"/>
      <c r="G700" s="29"/>
      <c r="H700" s="29"/>
      <c r="I700" s="29"/>
      <c r="J700" s="70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spans="1:23">
      <c r="A701" s="29"/>
      <c r="B701" s="29"/>
      <c r="C701" s="29"/>
      <c r="D701" s="29"/>
      <c r="E701" s="35"/>
      <c r="F701" s="35"/>
      <c r="G701" s="29"/>
      <c r="H701" s="29"/>
      <c r="I701" s="29"/>
      <c r="J701" s="70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spans="1:23">
      <c r="A702" s="29"/>
      <c r="B702" s="29"/>
      <c r="C702" s="29"/>
      <c r="D702" s="29"/>
      <c r="E702" s="35"/>
      <c r="F702" s="35"/>
      <c r="G702" s="29"/>
      <c r="H702" s="29"/>
      <c r="I702" s="29"/>
      <c r="J702" s="70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spans="1:23">
      <c r="A703" s="29"/>
      <c r="B703" s="29"/>
      <c r="C703" s="29"/>
      <c r="D703" s="29"/>
      <c r="E703" s="35"/>
      <c r="F703" s="35"/>
      <c r="G703" s="29"/>
      <c r="H703" s="29"/>
      <c r="I703" s="29"/>
      <c r="J703" s="70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spans="1:23">
      <c r="A704" s="29"/>
      <c r="B704" s="29"/>
      <c r="C704" s="29"/>
      <c r="D704" s="29"/>
      <c r="E704" s="35"/>
      <c r="F704" s="35"/>
      <c r="G704" s="29"/>
      <c r="H704" s="29"/>
      <c r="I704" s="29"/>
      <c r="J704" s="70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spans="1:23">
      <c r="A705" s="29"/>
      <c r="B705" s="29"/>
      <c r="C705" s="29"/>
      <c r="D705" s="29"/>
      <c r="E705" s="35"/>
      <c r="F705" s="35"/>
      <c r="G705" s="29"/>
      <c r="H705" s="29"/>
      <c r="I705" s="29"/>
      <c r="J705" s="70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spans="1:23">
      <c r="A706" s="29"/>
      <c r="B706" s="29"/>
      <c r="C706" s="29"/>
      <c r="D706" s="29"/>
      <c r="E706" s="35"/>
      <c r="F706" s="35"/>
      <c r="G706" s="29"/>
      <c r="H706" s="29"/>
      <c r="I706" s="29"/>
      <c r="J706" s="70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spans="1:23">
      <c r="A707" s="29"/>
      <c r="B707" s="29"/>
      <c r="C707" s="29"/>
      <c r="D707" s="29"/>
      <c r="E707" s="35"/>
      <c r="F707" s="35"/>
      <c r="G707" s="29"/>
      <c r="H707" s="29"/>
      <c r="I707" s="29"/>
      <c r="J707" s="70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spans="1:23">
      <c r="A708" s="29"/>
      <c r="B708" s="29"/>
      <c r="C708" s="29"/>
      <c r="D708" s="29"/>
      <c r="E708" s="35"/>
      <c r="F708" s="35"/>
      <c r="G708" s="29"/>
      <c r="H708" s="29"/>
      <c r="I708" s="29"/>
      <c r="J708" s="70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spans="1:23">
      <c r="A709" s="29"/>
      <c r="B709" s="29"/>
      <c r="C709" s="29"/>
      <c r="D709" s="29"/>
      <c r="E709" s="35"/>
      <c r="F709" s="35"/>
      <c r="G709" s="29"/>
      <c r="H709" s="29"/>
      <c r="I709" s="29"/>
      <c r="J709" s="70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spans="1:23">
      <c r="A710" s="29"/>
      <c r="B710" s="29"/>
      <c r="C710" s="29"/>
      <c r="D710" s="29"/>
      <c r="E710" s="35"/>
      <c r="F710" s="35"/>
      <c r="G710" s="29"/>
      <c r="H710" s="29"/>
      <c r="I710" s="29"/>
      <c r="J710" s="70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spans="1:23">
      <c r="A711" s="29"/>
      <c r="B711" s="29"/>
      <c r="C711" s="29"/>
      <c r="D711" s="29"/>
      <c r="E711" s="35"/>
      <c r="F711" s="35"/>
      <c r="G711" s="29"/>
      <c r="H711" s="29"/>
      <c r="I711" s="29"/>
      <c r="J711" s="70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spans="1:23">
      <c r="A712" s="29"/>
      <c r="B712" s="29"/>
      <c r="C712" s="29"/>
      <c r="D712" s="29"/>
      <c r="E712" s="35"/>
      <c r="F712" s="35"/>
      <c r="G712" s="29"/>
      <c r="H712" s="29"/>
      <c r="I712" s="29"/>
      <c r="J712" s="70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spans="1:23">
      <c r="A713" s="29"/>
      <c r="B713" s="29"/>
      <c r="C713" s="29"/>
      <c r="D713" s="29"/>
      <c r="E713" s="35"/>
      <c r="F713" s="35"/>
      <c r="G713" s="29"/>
      <c r="H713" s="29"/>
      <c r="I713" s="29"/>
      <c r="J713" s="70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spans="1:23">
      <c r="A714" s="29"/>
      <c r="B714" s="29"/>
      <c r="C714" s="29"/>
      <c r="D714" s="29"/>
      <c r="E714" s="35"/>
      <c r="F714" s="35"/>
      <c r="G714" s="29"/>
      <c r="H714" s="29"/>
      <c r="I714" s="29"/>
      <c r="J714" s="70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spans="1:23">
      <c r="A715" s="29"/>
      <c r="B715" s="29"/>
      <c r="C715" s="29"/>
      <c r="D715" s="29"/>
      <c r="E715" s="35"/>
      <c r="F715" s="35"/>
      <c r="G715" s="29"/>
      <c r="H715" s="29"/>
      <c r="I715" s="29"/>
      <c r="J715" s="70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spans="1:23">
      <c r="A716" s="29"/>
      <c r="B716" s="29"/>
      <c r="C716" s="29"/>
      <c r="D716" s="29"/>
      <c r="E716" s="35"/>
      <c r="F716" s="35"/>
      <c r="G716" s="29"/>
      <c r="H716" s="29"/>
      <c r="I716" s="29"/>
      <c r="J716" s="70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spans="1:23">
      <c r="A717" s="29"/>
      <c r="B717" s="29"/>
      <c r="C717" s="29"/>
      <c r="D717" s="29"/>
      <c r="E717" s="35"/>
      <c r="F717" s="35"/>
      <c r="G717" s="29"/>
      <c r="H717" s="29"/>
      <c r="I717" s="29"/>
      <c r="J717" s="70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spans="1:23">
      <c r="A718" s="29"/>
      <c r="B718" s="29"/>
      <c r="C718" s="29"/>
      <c r="D718" s="29"/>
      <c r="E718" s="35"/>
      <c r="F718" s="35"/>
      <c r="G718" s="29"/>
      <c r="H718" s="29"/>
      <c r="I718" s="29"/>
      <c r="J718" s="70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spans="1:23">
      <c r="A719" s="29"/>
      <c r="B719" s="29"/>
      <c r="C719" s="29"/>
      <c r="D719" s="29"/>
      <c r="E719" s="35"/>
      <c r="F719" s="35"/>
      <c r="G719" s="29"/>
      <c r="H719" s="29"/>
      <c r="I719" s="29"/>
      <c r="J719" s="70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spans="1:23">
      <c r="A720" s="29"/>
      <c r="B720" s="29"/>
      <c r="C720" s="29"/>
      <c r="D720" s="29"/>
      <c r="E720" s="35"/>
      <c r="F720" s="35"/>
      <c r="G720" s="29"/>
      <c r="H720" s="29"/>
      <c r="I720" s="29"/>
      <c r="J720" s="70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spans="1:23">
      <c r="A721" s="29"/>
      <c r="B721" s="29"/>
      <c r="C721" s="29"/>
      <c r="D721" s="29"/>
      <c r="E721" s="35"/>
      <c r="F721" s="35"/>
      <c r="G721" s="29"/>
      <c r="H721" s="29"/>
      <c r="I721" s="29"/>
      <c r="J721" s="70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spans="1:23">
      <c r="A722" s="29"/>
      <c r="B722" s="29"/>
      <c r="C722" s="29"/>
      <c r="D722" s="29"/>
      <c r="E722" s="35"/>
      <c r="F722" s="35"/>
      <c r="G722" s="29"/>
      <c r="H722" s="29"/>
      <c r="I722" s="29"/>
      <c r="J722" s="70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spans="1:23">
      <c r="A723" s="29"/>
      <c r="B723" s="29"/>
      <c r="C723" s="29"/>
      <c r="D723" s="29"/>
      <c r="E723" s="35"/>
      <c r="F723" s="35"/>
      <c r="G723" s="29"/>
      <c r="H723" s="29"/>
      <c r="I723" s="29"/>
      <c r="J723" s="70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spans="1:23">
      <c r="A724" s="29"/>
      <c r="B724" s="29"/>
      <c r="C724" s="29"/>
      <c r="D724" s="29"/>
      <c r="E724" s="35"/>
      <c r="F724" s="35"/>
      <c r="G724" s="29"/>
      <c r="H724" s="29"/>
      <c r="I724" s="29"/>
      <c r="J724" s="70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spans="1:23">
      <c r="A725" s="29"/>
      <c r="B725" s="29"/>
      <c r="C725" s="29"/>
      <c r="D725" s="29"/>
      <c r="E725" s="35"/>
      <c r="F725" s="35"/>
      <c r="G725" s="29"/>
      <c r="H725" s="29"/>
      <c r="I725" s="29"/>
      <c r="J725" s="70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spans="1:23">
      <c r="A726" s="29"/>
      <c r="B726" s="29"/>
      <c r="C726" s="29"/>
      <c r="D726" s="29"/>
      <c r="E726" s="35"/>
      <c r="F726" s="35"/>
      <c r="G726" s="29"/>
      <c r="H726" s="29"/>
      <c r="I726" s="29"/>
      <c r="J726" s="70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spans="1:23">
      <c r="A727" s="29"/>
      <c r="B727" s="29"/>
      <c r="C727" s="29"/>
      <c r="D727" s="29"/>
      <c r="E727" s="35"/>
      <c r="F727" s="35"/>
      <c r="G727" s="29"/>
      <c r="H727" s="29"/>
      <c r="I727" s="29"/>
      <c r="J727" s="70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spans="1:23">
      <c r="A728" s="29"/>
      <c r="B728" s="29"/>
      <c r="C728" s="29"/>
      <c r="D728" s="29"/>
      <c r="E728" s="35"/>
      <c r="F728" s="35"/>
      <c r="G728" s="29"/>
      <c r="H728" s="29"/>
      <c r="I728" s="29"/>
      <c r="J728" s="70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spans="1:23">
      <c r="A729" s="29"/>
      <c r="B729" s="29"/>
      <c r="C729" s="29"/>
      <c r="D729" s="29"/>
      <c r="E729" s="35"/>
      <c r="F729" s="35"/>
      <c r="G729" s="29"/>
      <c r="H729" s="29"/>
      <c r="I729" s="29"/>
      <c r="J729" s="70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spans="1:23">
      <c r="A730" s="29"/>
      <c r="B730" s="29"/>
      <c r="C730" s="29"/>
      <c r="D730" s="29"/>
      <c r="E730" s="35"/>
      <c r="F730" s="35"/>
      <c r="G730" s="29"/>
      <c r="H730" s="29"/>
      <c r="I730" s="29"/>
      <c r="J730" s="70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spans="1:23">
      <c r="A731" s="29"/>
      <c r="B731" s="29"/>
      <c r="C731" s="29"/>
      <c r="D731" s="29"/>
      <c r="E731" s="35"/>
      <c r="F731" s="35"/>
      <c r="G731" s="29"/>
      <c r="H731" s="29"/>
      <c r="I731" s="29"/>
      <c r="J731" s="70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spans="1:23">
      <c r="A732" s="29"/>
      <c r="B732" s="29"/>
      <c r="C732" s="29"/>
      <c r="D732" s="29"/>
      <c r="E732" s="35"/>
      <c r="F732" s="35"/>
      <c r="G732" s="29"/>
      <c r="H732" s="29"/>
      <c r="I732" s="29"/>
      <c r="J732" s="70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spans="1:23">
      <c r="A733" s="29"/>
      <c r="B733" s="29"/>
      <c r="C733" s="29"/>
      <c r="D733" s="29"/>
      <c r="E733" s="35"/>
      <c r="F733" s="35"/>
      <c r="G733" s="29"/>
      <c r="H733" s="29"/>
      <c r="I733" s="29"/>
      <c r="J733" s="70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spans="1:23">
      <c r="A734" s="29"/>
      <c r="B734" s="29"/>
      <c r="C734" s="29"/>
      <c r="D734" s="29"/>
      <c r="E734" s="35"/>
      <c r="F734" s="35"/>
      <c r="G734" s="29"/>
      <c r="H734" s="29"/>
      <c r="I734" s="29"/>
      <c r="J734" s="70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spans="1:23">
      <c r="A735" s="29"/>
      <c r="B735" s="29"/>
      <c r="C735" s="29"/>
      <c r="D735" s="29"/>
      <c r="E735" s="35"/>
      <c r="F735" s="35"/>
      <c r="G735" s="29"/>
      <c r="H735" s="29"/>
      <c r="I735" s="29"/>
      <c r="J735" s="70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spans="1:23">
      <c r="A736" s="29"/>
      <c r="B736" s="29"/>
      <c r="C736" s="29"/>
      <c r="D736" s="29"/>
      <c r="E736" s="35"/>
      <c r="F736" s="35"/>
      <c r="G736" s="29"/>
      <c r="H736" s="29"/>
      <c r="I736" s="29"/>
      <c r="J736" s="70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spans="1:23">
      <c r="A737" s="29"/>
      <c r="B737" s="29"/>
      <c r="C737" s="29"/>
      <c r="D737" s="29"/>
      <c r="E737" s="35"/>
      <c r="F737" s="35"/>
      <c r="G737" s="29"/>
      <c r="H737" s="29"/>
      <c r="I737" s="29"/>
      <c r="J737" s="70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spans="1:23">
      <c r="A738" s="29"/>
      <c r="B738" s="29"/>
      <c r="C738" s="29"/>
      <c r="D738" s="29"/>
      <c r="E738" s="35"/>
      <c r="F738" s="35"/>
      <c r="G738" s="29"/>
      <c r="H738" s="29"/>
      <c r="I738" s="29"/>
      <c r="J738" s="70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spans="1:23">
      <c r="A739" s="29"/>
      <c r="B739" s="29"/>
      <c r="C739" s="29"/>
      <c r="D739" s="29"/>
      <c r="E739" s="35"/>
      <c r="F739" s="35"/>
      <c r="G739" s="29"/>
      <c r="H739" s="29"/>
      <c r="I739" s="29"/>
      <c r="J739" s="70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spans="1:23">
      <c r="A740" s="29"/>
      <c r="B740" s="29"/>
      <c r="C740" s="29"/>
      <c r="D740" s="29"/>
      <c r="E740" s="35"/>
      <c r="F740" s="35"/>
      <c r="G740" s="29"/>
      <c r="H740" s="29"/>
      <c r="I740" s="29"/>
      <c r="J740" s="70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spans="1:23">
      <c r="A741" s="29"/>
      <c r="B741" s="29"/>
      <c r="C741" s="29"/>
      <c r="D741" s="29"/>
      <c r="E741" s="35"/>
      <c r="F741" s="35"/>
      <c r="G741" s="29"/>
      <c r="H741" s="29"/>
      <c r="I741" s="29"/>
      <c r="J741" s="70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spans="1:23">
      <c r="A742" s="29"/>
      <c r="B742" s="29"/>
      <c r="C742" s="29"/>
      <c r="D742" s="29"/>
      <c r="E742" s="35"/>
      <c r="F742" s="35"/>
      <c r="G742" s="29"/>
      <c r="H742" s="29"/>
      <c r="I742" s="29"/>
      <c r="J742" s="70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spans="1:23">
      <c r="A743" s="29"/>
      <c r="B743" s="29"/>
      <c r="C743" s="29"/>
      <c r="D743" s="29"/>
      <c r="E743" s="35"/>
      <c r="F743" s="35"/>
      <c r="G743" s="29"/>
      <c r="H743" s="29"/>
      <c r="I743" s="29"/>
      <c r="J743" s="70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spans="1:23">
      <c r="A744" s="29"/>
      <c r="B744" s="29"/>
      <c r="C744" s="29"/>
      <c r="D744" s="29"/>
      <c r="E744" s="35"/>
      <c r="F744" s="35"/>
      <c r="G744" s="29"/>
      <c r="H744" s="29"/>
      <c r="I744" s="29"/>
      <c r="J744" s="70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spans="1:23">
      <c r="A745" s="29"/>
      <c r="B745" s="29"/>
      <c r="C745" s="29"/>
      <c r="D745" s="29"/>
      <c r="E745" s="35"/>
      <c r="F745" s="35"/>
      <c r="G745" s="29"/>
      <c r="H745" s="29"/>
      <c r="I745" s="29"/>
      <c r="J745" s="70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spans="1:23">
      <c r="A746" s="29"/>
      <c r="B746" s="29"/>
      <c r="C746" s="29"/>
      <c r="D746" s="29"/>
      <c r="E746" s="35"/>
      <c r="F746" s="35"/>
      <c r="G746" s="29"/>
      <c r="H746" s="29"/>
      <c r="I746" s="29"/>
      <c r="J746" s="70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spans="1:23">
      <c r="A747" s="29"/>
      <c r="B747" s="29"/>
      <c r="C747" s="29"/>
      <c r="D747" s="29"/>
      <c r="E747" s="35"/>
      <c r="F747" s="35"/>
      <c r="G747" s="29"/>
      <c r="H747" s="29"/>
      <c r="I747" s="29"/>
      <c r="J747" s="70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spans="1:23">
      <c r="A748" s="29"/>
      <c r="B748" s="29"/>
      <c r="C748" s="29"/>
      <c r="D748" s="29"/>
      <c r="E748" s="35"/>
      <c r="F748" s="35"/>
      <c r="G748" s="29"/>
      <c r="H748" s="29"/>
      <c r="I748" s="29"/>
      <c r="J748" s="70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spans="1:23">
      <c r="A749" s="29"/>
      <c r="B749" s="29"/>
      <c r="C749" s="29"/>
      <c r="D749" s="29"/>
      <c r="E749" s="35"/>
      <c r="F749" s="35"/>
      <c r="G749" s="29"/>
      <c r="H749" s="29"/>
      <c r="I749" s="29"/>
      <c r="J749" s="70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spans="1:23">
      <c r="A750" s="29"/>
      <c r="B750" s="29"/>
      <c r="C750" s="29"/>
      <c r="D750" s="29"/>
      <c r="E750" s="35"/>
      <c r="F750" s="35"/>
      <c r="G750" s="29"/>
      <c r="H750" s="29"/>
      <c r="I750" s="29"/>
      <c r="J750" s="70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spans="1:23">
      <c r="A751" s="29"/>
      <c r="B751" s="29"/>
      <c r="C751" s="29"/>
      <c r="D751" s="29"/>
      <c r="E751" s="35"/>
      <c r="F751" s="35"/>
      <c r="G751" s="29"/>
      <c r="H751" s="29"/>
      <c r="I751" s="29"/>
      <c r="J751" s="70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spans="1:23">
      <c r="A752" s="29"/>
      <c r="B752" s="29"/>
      <c r="C752" s="29"/>
      <c r="D752" s="29"/>
      <c r="E752" s="35"/>
      <c r="F752" s="35"/>
      <c r="G752" s="29"/>
      <c r="H752" s="29"/>
      <c r="I752" s="29"/>
      <c r="J752" s="70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spans="1:23">
      <c r="A753" s="29"/>
      <c r="B753" s="29"/>
      <c r="C753" s="29"/>
      <c r="D753" s="29"/>
      <c r="E753" s="35"/>
      <c r="F753" s="35"/>
      <c r="G753" s="29"/>
      <c r="H753" s="29"/>
      <c r="I753" s="29"/>
      <c r="J753" s="70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spans="1:23">
      <c r="A754" s="29"/>
      <c r="B754" s="29"/>
      <c r="C754" s="29"/>
      <c r="D754" s="29"/>
      <c r="E754" s="35"/>
      <c r="F754" s="35"/>
      <c r="G754" s="29"/>
      <c r="H754" s="29"/>
      <c r="I754" s="29"/>
      <c r="J754" s="70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spans="1:23">
      <c r="A755" s="29"/>
      <c r="B755" s="29"/>
      <c r="C755" s="29"/>
      <c r="D755" s="29"/>
      <c r="E755" s="35"/>
      <c r="F755" s="35"/>
      <c r="G755" s="29"/>
      <c r="H755" s="29"/>
      <c r="I755" s="29"/>
      <c r="J755" s="70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spans="1:23">
      <c r="A756" s="29"/>
      <c r="B756" s="29"/>
      <c r="C756" s="29"/>
      <c r="D756" s="29"/>
      <c r="E756" s="35"/>
      <c r="F756" s="35"/>
      <c r="G756" s="29"/>
      <c r="H756" s="29"/>
      <c r="I756" s="29"/>
      <c r="J756" s="70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spans="1:23">
      <c r="A757" s="29"/>
      <c r="B757" s="29"/>
      <c r="C757" s="29"/>
      <c r="D757" s="29"/>
      <c r="E757" s="35"/>
      <c r="F757" s="35"/>
      <c r="G757" s="29"/>
      <c r="H757" s="29"/>
      <c r="I757" s="29"/>
      <c r="J757" s="70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spans="1:23">
      <c r="A758" s="29"/>
      <c r="B758" s="29"/>
      <c r="C758" s="29"/>
      <c r="D758" s="29"/>
      <c r="E758" s="35"/>
      <c r="F758" s="35"/>
      <c r="G758" s="29"/>
      <c r="H758" s="29"/>
      <c r="I758" s="29"/>
      <c r="J758" s="70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spans="1:23">
      <c r="A759" s="29"/>
      <c r="B759" s="29"/>
      <c r="C759" s="29"/>
      <c r="D759" s="29"/>
      <c r="E759" s="35"/>
      <c r="F759" s="35"/>
      <c r="G759" s="29"/>
      <c r="H759" s="29"/>
      <c r="I759" s="29"/>
      <c r="J759" s="70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spans="1:23">
      <c r="A760" s="29"/>
      <c r="B760" s="29"/>
      <c r="C760" s="29"/>
      <c r="D760" s="29"/>
      <c r="E760" s="35"/>
      <c r="F760" s="35"/>
      <c r="G760" s="29"/>
      <c r="H760" s="29"/>
      <c r="I760" s="29"/>
      <c r="J760" s="70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spans="1:23">
      <c r="A761" s="29"/>
      <c r="B761" s="29"/>
      <c r="C761" s="29"/>
      <c r="D761" s="29"/>
      <c r="E761" s="35"/>
      <c r="F761" s="35"/>
      <c r="G761" s="29"/>
      <c r="H761" s="29"/>
      <c r="I761" s="29"/>
      <c r="J761" s="70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spans="1:23">
      <c r="A762" s="29"/>
      <c r="B762" s="29"/>
      <c r="C762" s="29"/>
      <c r="D762" s="29"/>
      <c r="E762" s="35"/>
      <c r="F762" s="35"/>
      <c r="G762" s="29"/>
      <c r="H762" s="29"/>
      <c r="I762" s="29"/>
      <c r="J762" s="70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spans="1:23">
      <c r="A763" s="29"/>
      <c r="B763" s="29"/>
      <c r="C763" s="29"/>
      <c r="D763" s="29"/>
      <c r="E763" s="35"/>
      <c r="F763" s="35"/>
      <c r="G763" s="29"/>
      <c r="H763" s="29"/>
      <c r="I763" s="29"/>
      <c r="J763" s="70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spans="1:23">
      <c r="A764" s="29"/>
      <c r="B764" s="29"/>
      <c r="C764" s="29"/>
      <c r="D764" s="29"/>
      <c r="E764" s="35"/>
      <c r="F764" s="35"/>
      <c r="G764" s="29"/>
      <c r="H764" s="29"/>
      <c r="I764" s="29"/>
      <c r="J764" s="70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spans="1:23">
      <c r="A765" s="29"/>
      <c r="B765" s="29"/>
      <c r="C765" s="29"/>
      <c r="D765" s="29"/>
      <c r="E765" s="35"/>
      <c r="F765" s="35"/>
      <c r="G765" s="29"/>
      <c r="H765" s="29"/>
      <c r="I765" s="29"/>
      <c r="J765" s="70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spans="1:23">
      <c r="A766" s="29"/>
      <c r="B766" s="29"/>
      <c r="C766" s="29"/>
      <c r="D766" s="29"/>
      <c r="E766" s="35"/>
      <c r="F766" s="35"/>
      <c r="G766" s="29"/>
      <c r="H766" s="29"/>
      <c r="I766" s="29"/>
      <c r="J766" s="70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spans="1:23">
      <c r="A767" s="29"/>
      <c r="B767" s="29"/>
      <c r="C767" s="29"/>
      <c r="D767" s="29"/>
      <c r="E767" s="35"/>
      <c r="F767" s="35"/>
      <c r="G767" s="29"/>
      <c r="H767" s="29"/>
      <c r="I767" s="29"/>
      <c r="J767" s="70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spans="1:23">
      <c r="A768" s="29"/>
      <c r="B768" s="29"/>
      <c r="C768" s="29"/>
      <c r="D768" s="29"/>
      <c r="E768" s="35"/>
      <c r="F768" s="35"/>
      <c r="G768" s="29"/>
      <c r="H768" s="29"/>
      <c r="I768" s="29"/>
      <c r="J768" s="70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spans="1:23">
      <c r="A769" s="29"/>
      <c r="B769" s="29"/>
      <c r="C769" s="29"/>
      <c r="D769" s="29"/>
      <c r="E769" s="35"/>
      <c r="F769" s="35"/>
      <c r="G769" s="29"/>
      <c r="H769" s="29"/>
      <c r="I769" s="29"/>
      <c r="J769" s="70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spans="1:23">
      <c r="A770" s="29"/>
      <c r="B770" s="29"/>
      <c r="C770" s="29"/>
      <c r="D770" s="29"/>
      <c r="E770" s="35"/>
      <c r="F770" s="35"/>
      <c r="G770" s="29"/>
      <c r="H770" s="29"/>
      <c r="I770" s="29"/>
      <c r="J770" s="70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spans="1:23">
      <c r="A771" s="29"/>
      <c r="B771" s="29"/>
      <c r="C771" s="29"/>
      <c r="D771" s="29"/>
      <c r="E771" s="35"/>
      <c r="F771" s="35"/>
      <c r="G771" s="29"/>
      <c r="H771" s="29"/>
      <c r="I771" s="29"/>
      <c r="J771" s="70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spans="1:23">
      <c r="A772" s="29"/>
      <c r="B772" s="29"/>
      <c r="C772" s="29"/>
      <c r="D772" s="29"/>
      <c r="E772" s="35"/>
      <c r="F772" s="35"/>
      <c r="G772" s="29"/>
      <c r="H772" s="29"/>
      <c r="I772" s="29"/>
      <c r="J772" s="70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spans="1:23">
      <c r="A773" s="29"/>
      <c r="B773" s="29"/>
      <c r="C773" s="29"/>
      <c r="D773" s="29"/>
      <c r="E773" s="35"/>
      <c r="F773" s="35"/>
      <c r="G773" s="29"/>
      <c r="H773" s="29"/>
      <c r="I773" s="29"/>
      <c r="J773" s="70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spans="1:23">
      <c r="A774" s="29"/>
      <c r="B774" s="29"/>
      <c r="C774" s="29"/>
      <c r="D774" s="29"/>
      <c r="E774" s="35"/>
      <c r="F774" s="35"/>
      <c r="G774" s="29"/>
      <c r="H774" s="29"/>
      <c r="I774" s="29"/>
      <c r="J774" s="70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spans="1:23">
      <c r="A775" s="29"/>
      <c r="B775" s="29"/>
      <c r="C775" s="29"/>
      <c r="D775" s="29"/>
      <c r="E775" s="35"/>
      <c r="F775" s="35"/>
      <c r="G775" s="29"/>
      <c r="H775" s="29"/>
      <c r="I775" s="29"/>
      <c r="J775" s="70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spans="1:23">
      <c r="A776" s="29"/>
      <c r="B776" s="29"/>
      <c r="C776" s="29"/>
      <c r="D776" s="29"/>
      <c r="E776" s="35"/>
      <c r="F776" s="35"/>
      <c r="G776" s="29"/>
      <c r="H776" s="29"/>
      <c r="I776" s="29"/>
      <c r="J776" s="70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spans="1:23">
      <c r="A777" s="29"/>
      <c r="B777" s="29"/>
      <c r="C777" s="29"/>
      <c r="D777" s="29"/>
      <c r="E777" s="35"/>
      <c r="F777" s="35"/>
      <c r="G777" s="29"/>
      <c r="H777" s="29"/>
      <c r="I777" s="29"/>
      <c r="J777" s="70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spans="1:23">
      <c r="A778" s="29"/>
      <c r="B778" s="29"/>
      <c r="C778" s="29"/>
      <c r="D778" s="29"/>
      <c r="E778" s="35"/>
      <c r="F778" s="35"/>
      <c r="G778" s="29"/>
      <c r="H778" s="29"/>
      <c r="I778" s="29"/>
      <c r="J778" s="70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spans="1:23">
      <c r="A779" s="29"/>
      <c r="B779" s="29"/>
      <c r="C779" s="29"/>
      <c r="D779" s="29"/>
      <c r="E779" s="35"/>
      <c r="F779" s="35"/>
      <c r="G779" s="29"/>
      <c r="H779" s="29"/>
      <c r="I779" s="29"/>
      <c r="J779" s="70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spans="1:23">
      <c r="A780" s="29"/>
      <c r="B780" s="29"/>
      <c r="C780" s="29"/>
      <c r="D780" s="29"/>
      <c r="E780" s="35"/>
      <c r="F780" s="35"/>
      <c r="G780" s="29"/>
      <c r="H780" s="29"/>
      <c r="I780" s="29"/>
      <c r="J780" s="70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spans="1:23">
      <c r="A781" s="29"/>
      <c r="B781" s="29"/>
      <c r="C781" s="29"/>
      <c r="D781" s="29"/>
      <c r="E781" s="35"/>
      <c r="F781" s="35"/>
      <c r="G781" s="29"/>
      <c r="H781" s="29"/>
      <c r="I781" s="29"/>
      <c r="J781" s="70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spans="1:23">
      <c r="A782" s="29"/>
      <c r="B782" s="29"/>
      <c r="C782" s="29"/>
      <c r="D782" s="29"/>
      <c r="E782" s="35"/>
      <c r="F782" s="35"/>
      <c r="G782" s="29"/>
      <c r="H782" s="29"/>
      <c r="I782" s="29"/>
      <c r="J782" s="70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spans="1:23">
      <c r="A783" s="29"/>
      <c r="B783" s="29"/>
      <c r="C783" s="29"/>
      <c r="D783" s="29"/>
      <c r="E783" s="35"/>
      <c r="F783" s="35"/>
      <c r="G783" s="29"/>
      <c r="H783" s="29"/>
      <c r="I783" s="29"/>
      <c r="J783" s="70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spans="1:23">
      <c r="A784" s="29"/>
      <c r="B784" s="29"/>
      <c r="C784" s="29"/>
      <c r="D784" s="29"/>
      <c r="E784" s="35"/>
      <c r="F784" s="35"/>
      <c r="G784" s="29"/>
      <c r="H784" s="29"/>
      <c r="I784" s="29"/>
      <c r="J784" s="70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spans="1:23">
      <c r="A785" s="29"/>
      <c r="B785" s="29"/>
      <c r="C785" s="29"/>
      <c r="D785" s="29"/>
      <c r="E785" s="35"/>
      <c r="F785" s="35"/>
      <c r="G785" s="29"/>
      <c r="H785" s="29"/>
      <c r="I785" s="29"/>
      <c r="J785" s="70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spans="1:23">
      <c r="A786" s="29"/>
      <c r="B786" s="29"/>
      <c r="C786" s="29"/>
      <c r="D786" s="29"/>
      <c r="E786" s="35"/>
      <c r="F786" s="35"/>
      <c r="G786" s="29"/>
      <c r="H786" s="29"/>
      <c r="I786" s="29"/>
      <c r="J786" s="70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spans="1:23">
      <c r="A787" s="29"/>
      <c r="B787" s="29"/>
      <c r="C787" s="29"/>
      <c r="D787" s="29"/>
      <c r="E787" s="35"/>
      <c r="F787" s="35"/>
      <c r="G787" s="29"/>
      <c r="H787" s="29"/>
      <c r="I787" s="29"/>
      <c r="J787" s="70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spans="1:23">
      <c r="A788" s="29"/>
      <c r="B788" s="29"/>
      <c r="C788" s="29"/>
      <c r="D788" s="29"/>
      <c r="E788" s="35"/>
      <c r="F788" s="35"/>
      <c r="G788" s="29"/>
      <c r="H788" s="29"/>
      <c r="I788" s="29"/>
      <c r="J788" s="70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spans="1:23">
      <c r="A789" s="29"/>
      <c r="B789" s="29"/>
      <c r="C789" s="29"/>
      <c r="D789" s="29"/>
      <c r="E789" s="35"/>
      <c r="F789" s="35"/>
      <c r="G789" s="29"/>
      <c r="H789" s="29"/>
      <c r="I789" s="29"/>
      <c r="J789" s="70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spans="1:23">
      <c r="A790" s="29"/>
      <c r="B790" s="29"/>
      <c r="C790" s="29"/>
      <c r="D790" s="29"/>
      <c r="E790" s="35"/>
      <c r="F790" s="35"/>
      <c r="G790" s="29"/>
      <c r="H790" s="29"/>
      <c r="I790" s="29"/>
      <c r="J790" s="70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spans="1:23">
      <c r="A791" s="29"/>
      <c r="B791" s="29"/>
      <c r="C791" s="29"/>
      <c r="D791" s="29"/>
      <c r="E791" s="35"/>
      <c r="F791" s="35"/>
      <c r="G791" s="29"/>
      <c r="H791" s="29"/>
      <c r="I791" s="29"/>
      <c r="J791" s="70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spans="1:23">
      <c r="A792" s="29"/>
      <c r="B792" s="29"/>
      <c r="C792" s="29"/>
      <c r="D792" s="29"/>
      <c r="E792" s="35"/>
      <c r="F792" s="35"/>
      <c r="G792" s="29"/>
      <c r="H792" s="29"/>
      <c r="I792" s="29"/>
      <c r="J792" s="70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spans="1:23">
      <c r="A793" s="29"/>
      <c r="B793" s="29"/>
      <c r="C793" s="29"/>
      <c r="D793" s="29"/>
      <c r="E793" s="35"/>
      <c r="F793" s="35"/>
      <c r="G793" s="29"/>
      <c r="H793" s="29"/>
      <c r="I793" s="29"/>
      <c r="J793" s="70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spans="1:23">
      <c r="A794" s="29"/>
      <c r="B794" s="29"/>
      <c r="C794" s="29"/>
      <c r="D794" s="29"/>
      <c r="E794" s="35"/>
      <c r="F794" s="35"/>
      <c r="G794" s="29"/>
      <c r="H794" s="29"/>
      <c r="I794" s="29"/>
      <c r="J794" s="70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spans="1:23">
      <c r="A795" s="29"/>
      <c r="B795" s="29"/>
      <c r="C795" s="29"/>
      <c r="D795" s="29"/>
      <c r="E795" s="35"/>
      <c r="F795" s="35"/>
      <c r="G795" s="29"/>
      <c r="H795" s="29"/>
      <c r="I795" s="29"/>
      <c r="J795" s="70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spans="1:23">
      <c r="A796" s="29"/>
      <c r="B796" s="29"/>
      <c r="C796" s="29"/>
      <c r="D796" s="29"/>
      <c r="E796" s="35"/>
      <c r="F796" s="35"/>
      <c r="G796" s="29"/>
      <c r="H796" s="29"/>
      <c r="I796" s="29"/>
      <c r="J796" s="70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spans="1:23">
      <c r="A797" s="29"/>
      <c r="B797" s="29"/>
      <c r="C797" s="29"/>
      <c r="D797" s="29"/>
      <c r="E797" s="35"/>
      <c r="F797" s="35"/>
      <c r="G797" s="29"/>
      <c r="H797" s="29"/>
      <c r="I797" s="29"/>
      <c r="J797" s="70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spans="1:23">
      <c r="A798" s="29"/>
      <c r="B798" s="29"/>
      <c r="C798" s="29"/>
      <c r="D798" s="29"/>
      <c r="E798" s="35"/>
      <c r="F798" s="35"/>
      <c r="G798" s="29"/>
      <c r="H798" s="29"/>
      <c r="I798" s="29"/>
      <c r="J798" s="70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spans="1:23">
      <c r="A799" s="29"/>
      <c r="B799" s="29"/>
      <c r="C799" s="29"/>
      <c r="D799" s="29"/>
      <c r="E799" s="35"/>
      <c r="F799" s="35"/>
      <c r="G799" s="29"/>
      <c r="H799" s="29"/>
      <c r="I799" s="29"/>
      <c r="J799" s="70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spans="1:23">
      <c r="A800" s="29"/>
      <c r="B800" s="29"/>
      <c r="C800" s="29"/>
      <c r="D800" s="29"/>
      <c r="E800" s="35"/>
      <c r="F800" s="35"/>
      <c r="G800" s="29"/>
      <c r="H800" s="29"/>
      <c r="I800" s="29"/>
      <c r="J800" s="70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spans="1:23">
      <c r="A801" s="29"/>
      <c r="B801" s="29"/>
      <c r="C801" s="29"/>
      <c r="D801" s="29"/>
      <c r="E801" s="35"/>
      <c r="F801" s="35"/>
      <c r="G801" s="29"/>
      <c r="H801" s="29"/>
      <c r="I801" s="29"/>
      <c r="J801" s="70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spans="1:23">
      <c r="A802" s="29"/>
      <c r="B802" s="29"/>
      <c r="C802" s="29"/>
      <c r="D802" s="29"/>
      <c r="E802" s="35"/>
      <c r="F802" s="35"/>
      <c r="G802" s="29"/>
      <c r="H802" s="29"/>
      <c r="I802" s="29"/>
      <c r="J802" s="70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spans="1:23">
      <c r="A803" s="29"/>
      <c r="B803" s="29"/>
      <c r="C803" s="29"/>
      <c r="D803" s="29"/>
      <c r="E803" s="35"/>
      <c r="F803" s="35"/>
      <c r="G803" s="29"/>
      <c r="H803" s="29"/>
      <c r="I803" s="29"/>
      <c r="J803" s="70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spans="1:23">
      <c r="A804" s="29"/>
      <c r="B804" s="29"/>
      <c r="C804" s="29"/>
      <c r="D804" s="29"/>
      <c r="E804" s="35"/>
      <c r="F804" s="35"/>
      <c r="G804" s="29"/>
      <c r="H804" s="29"/>
      <c r="I804" s="29"/>
      <c r="J804" s="70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spans="1:23">
      <c r="A805" s="29"/>
      <c r="B805" s="29"/>
      <c r="C805" s="29"/>
      <c r="D805" s="29"/>
      <c r="E805" s="35"/>
      <c r="F805" s="35"/>
      <c r="G805" s="29"/>
      <c r="H805" s="29"/>
      <c r="I805" s="29"/>
      <c r="J805" s="70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spans="1:23">
      <c r="A806" s="29"/>
      <c r="B806" s="29"/>
      <c r="C806" s="29"/>
      <c r="D806" s="29"/>
      <c r="E806" s="35"/>
      <c r="F806" s="35"/>
      <c r="G806" s="29"/>
      <c r="H806" s="29"/>
      <c r="I806" s="29"/>
      <c r="J806" s="70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spans="1:23">
      <c r="A807" s="29"/>
      <c r="B807" s="29"/>
      <c r="C807" s="29"/>
      <c r="D807" s="29"/>
      <c r="E807" s="35"/>
      <c r="F807" s="35"/>
      <c r="G807" s="29"/>
      <c r="H807" s="29"/>
      <c r="I807" s="29"/>
      <c r="J807" s="70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spans="1:23">
      <c r="A808" s="29"/>
      <c r="B808" s="29"/>
      <c r="C808" s="29"/>
      <c r="D808" s="29"/>
      <c r="E808" s="35"/>
      <c r="F808" s="35"/>
      <c r="G808" s="29"/>
      <c r="H808" s="29"/>
      <c r="I808" s="29"/>
      <c r="J808" s="70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spans="1:23">
      <c r="A809" s="29"/>
      <c r="B809" s="29"/>
      <c r="C809" s="29"/>
      <c r="D809" s="29"/>
      <c r="E809" s="35"/>
      <c r="F809" s="35"/>
      <c r="G809" s="29"/>
      <c r="H809" s="29"/>
      <c r="I809" s="29"/>
      <c r="J809" s="70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spans="1:23">
      <c r="A810" s="29"/>
      <c r="B810" s="29"/>
      <c r="C810" s="29"/>
      <c r="D810" s="29"/>
      <c r="E810" s="35"/>
      <c r="F810" s="35"/>
      <c r="G810" s="29"/>
      <c r="H810" s="29"/>
      <c r="I810" s="29"/>
      <c r="J810" s="70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spans="1:23">
      <c r="A811" s="29"/>
      <c r="B811" s="29"/>
      <c r="C811" s="29"/>
      <c r="D811" s="29"/>
      <c r="E811" s="35"/>
      <c r="F811" s="35"/>
      <c r="G811" s="29"/>
      <c r="H811" s="29"/>
      <c r="I811" s="29"/>
      <c r="J811" s="70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spans="1:23">
      <c r="A812" s="29"/>
      <c r="B812" s="29"/>
      <c r="C812" s="29"/>
      <c r="D812" s="29"/>
      <c r="E812" s="35"/>
      <c r="F812" s="35"/>
      <c r="G812" s="29"/>
      <c r="H812" s="29"/>
      <c r="I812" s="29"/>
      <c r="J812" s="70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spans="1:23">
      <c r="A813" s="29"/>
      <c r="B813" s="29"/>
      <c r="C813" s="29"/>
      <c r="D813" s="29"/>
      <c r="E813" s="35"/>
      <c r="F813" s="35"/>
      <c r="G813" s="29"/>
      <c r="H813" s="29"/>
      <c r="I813" s="29"/>
      <c r="J813" s="70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spans="1:23">
      <c r="A814" s="29"/>
      <c r="B814" s="29"/>
      <c r="C814" s="29"/>
      <c r="D814" s="29"/>
      <c r="E814" s="35"/>
      <c r="F814" s="35"/>
      <c r="G814" s="29"/>
      <c r="H814" s="29"/>
      <c r="I814" s="29"/>
      <c r="J814" s="70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spans="1:23">
      <c r="A815" s="29"/>
      <c r="B815" s="29"/>
      <c r="C815" s="29"/>
      <c r="D815" s="29"/>
      <c r="E815" s="35"/>
      <c r="F815" s="35"/>
      <c r="G815" s="29"/>
      <c r="H815" s="29"/>
      <c r="I815" s="29"/>
      <c r="J815" s="70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spans="1:23">
      <c r="A816" s="29"/>
      <c r="B816" s="29"/>
      <c r="C816" s="29"/>
      <c r="D816" s="29"/>
      <c r="E816" s="35"/>
      <c r="F816" s="35"/>
      <c r="G816" s="29"/>
      <c r="H816" s="29"/>
      <c r="I816" s="29"/>
      <c r="J816" s="70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spans="1:23">
      <c r="A817" s="29"/>
      <c r="B817" s="29"/>
      <c r="C817" s="29"/>
      <c r="D817" s="29"/>
      <c r="E817" s="35"/>
      <c r="F817" s="35"/>
      <c r="G817" s="29"/>
      <c r="H817" s="29"/>
      <c r="I817" s="29"/>
      <c r="J817" s="70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spans="1:23">
      <c r="A818" s="29"/>
      <c r="B818" s="29"/>
      <c r="C818" s="29"/>
      <c r="D818" s="29"/>
      <c r="E818" s="35"/>
      <c r="F818" s="35"/>
      <c r="G818" s="29"/>
      <c r="H818" s="29"/>
      <c r="I818" s="29"/>
      <c r="J818" s="70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spans="1:23">
      <c r="A819" s="29"/>
      <c r="B819" s="29"/>
      <c r="C819" s="29"/>
      <c r="D819" s="29"/>
      <c r="E819" s="35"/>
      <c r="F819" s="35"/>
      <c r="G819" s="29"/>
      <c r="H819" s="29"/>
      <c r="I819" s="29"/>
      <c r="J819" s="70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spans="1:23">
      <c r="A820" s="29"/>
      <c r="B820" s="29"/>
      <c r="C820" s="29"/>
      <c r="D820" s="29"/>
      <c r="E820" s="35"/>
      <c r="F820" s="35"/>
      <c r="G820" s="29"/>
      <c r="H820" s="29"/>
      <c r="I820" s="29"/>
      <c r="J820" s="70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spans="1:23">
      <c r="A821" s="29"/>
      <c r="B821" s="29"/>
      <c r="C821" s="29"/>
      <c r="D821" s="29"/>
      <c r="E821" s="35"/>
      <c r="F821" s="35"/>
      <c r="G821" s="29"/>
      <c r="H821" s="29"/>
      <c r="I821" s="29"/>
      <c r="J821" s="70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spans="1:23">
      <c r="A822" s="29"/>
      <c r="B822" s="29"/>
      <c r="C822" s="29"/>
      <c r="D822" s="29"/>
      <c r="E822" s="35"/>
      <c r="F822" s="35"/>
      <c r="G822" s="29"/>
      <c r="H822" s="29"/>
      <c r="I822" s="29"/>
      <c r="J822" s="70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spans="1:23">
      <c r="A823" s="29"/>
      <c r="B823" s="29"/>
      <c r="C823" s="29"/>
      <c r="D823" s="29"/>
      <c r="E823" s="35"/>
      <c r="F823" s="35"/>
      <c r="G823" s="29"/>
      <c r="H823" s="29"/>
      <c r="I823" s="29"/>
      <c r="J823" s="70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spans="1:23">
      <c r="A824" s="29"/>
      <c r="B824" s="29"/>
      <c r="C824" s="29"/>
      <c r="D824" s="29"/>
      <c r="E824" s="35"/>
      <c r="F824" s="35"/>
      <c r="G824" s="29"/>
      <c r="H824" s="29"/>
      <c r="I824" s="29"/>
      <c r="J824" s="70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spans="1:23">
      <c r="A825" s="29"/>
      <c r="B825" s="29"/>
      <c r="C825" s="29"/>
      <c r="D825" s="29"/>
      <c r="E825" s="35"/>
      <c r="F825" s="35"/>
      <c r="G825" s="29"/>
      <c r="H825" s="29"/>
      <c r="I825" s="29"/>
      <c r="J825" s="70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spans="1:23">
      <c r="A826" s="29"/>
      <c r="B826" s="29"/>
      <c r="C826" s="29"/>
      <c r="D826" s="29"/>
      <c r="E826" s="35"/>
      <c r="F826" s="35"/>
      <c r="G826" s="29"/>
      <c r="H826" s="29"/>
      <c r="I826" s="29"/>
      <c r="J826" s="70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spans="1:23">
      <c r="A827" s="29"/>
      <c r="B827" s="29"/>
      <c r="C827" s="29"/>
      <c r="D827" s="29"/>
      <c r="E827" s="35"/>
      <c r="F827" s="35"/>
      <c r="G827" s="29"/>
      <c r="H827" s="29"/>
      <c r="I827" s="29"/>
      <c r="J827" s="70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spans="1:23">
      <c r="A828" s="29"/>
      <c r="B828" s="29"/>
      <c r="C828" s="29"/>
      <c r="D828" s="29"/>
      <c r="E828" s="35"/>
      <c r="F828" s="35"/>
      <c r="G828" s="29"/>
      <c r="H828" s="29"/>
      <c r="I828" s="29"/>
      <c r="J828" s="70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spans="1:23">
      <c r="A829" s="29"/>
      <c r="B829" s="29"/>
      <c r="C829" s="29"/>
      <c r="D829" s="29"/>
      <c r="E829" s="35"/>
      <c r="F829" s="35"/>
      <c r="G829" s="29"/>
      <c r="H829" s="29"/>
      <c r="I829" s="29"/>
      <c r="J829" s="70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spans="1:23">
      <c r="A830" s="29"/>
      <c r="B830" s="29"/>
      <c r="C830" s="29"/>
      <c r="D830" s="29"/>
      <c r="E830" s="35"/>
      <c r="F830" s="35"/>
      <c r="G830" s="29"/>
      <c r="H830" s="29"/>
      <c r="I830" s="29"/>
      <c r="J830" s="70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spans="1:23">
      <c r="A831" s="29"/>
      <c r="B831" s="29"/>
      <c r="C831" s="29"/>
      <c r="D831" s="29"/>
      <c r="E831" s="35"/>
      <c r="F831" s="35"/>
      <c r="G831" s="29"/>
      <c r="H831" s="29"/>
      <c r="I831" s="29"/>
      <c r="J831" s="70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spans="1:23">
      <c r="A832" s="29"/>
      <c r="B832" s="29"/>
      <c r="C832" s="29"/>
      <c r="D832" s="29"/>
      <c r="E832" s="35"/>
      <c r="F832" s="35"/>
      <c r="G832" s="29"/>
      <c r="H832" s="29"/>
      <c r="I832" s="29"/>
      <c r="J832" s="70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  <row r="833" spans="1:23">
      <c r="A833" s="29"/>
      <c r="B833" s="29"/>
      <c r="C833" s="29"/>
      <c r="D833" s="29"/>
      <c r="E833" s="35"/>
      <c r="F833" s="35"/>
      <c r="G833" s="29"/>
      <c r="H833" s="29"/>
      <c r="I833" s="29"/>
      <c r="J833" s="70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</row>
    <row r="834" spans="1:23">
      <c r="A834" s="29"/>
      <c r="B834" s="29"/>
      <c r="C834" s="29"/>
      <c r="D834" s="29"/>
      <c r="E834" s="35"/>
      <c r="F834" s="35"/>
      <c r="G834" s="29"/>
      <c r="H834" s="29"/>
      <c r="I834" s="29"/>
      <c r="J834" s="70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</row>
    <row r="835" spans="1:23">
      <c r="A835" s="29"/>
      <c r="B835" s="29"/>
      <c r="C835" s="29"/>
      <c r="D835" s="29"/>
      <c r="E835" s="35"/>
      <c r="F835" s="35"/>
      <c r="G835" s="29"/>
      <c r="H835" s="29"/>
      <c r="I835" s="29"/>
      <c r="J835" s="70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</row>
    <row r="836" spans="1:23">
      <c r="A836" s="29"/>
      <c r="B836" s="29"/>
      <c r="C836" s="29"/>
      <c r="D836" s="29"/>
      <c r="E836" s="35"/>
      <c r="F836" s="35"/>
      <c r="G836" s="29"/>
      <c r="H836" s="29"/>
      <c r="I836" s="29"/>
      <c r="J836" s="70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</row>
    <row r="837" spans="1:23">
      <c r="A837" s="29"/>
      <c r="B837" s="29"/>
      <c r="C837" s="29"/>
      <c r="D837" s="29"/>
      <c r="E837" s="35"/>
      <c r="F837" s="35"/>
      <c r="G837" s="29"/>
      <c r="H837" s="29"/>
      <c r="I837" s="29"/>
      <c r="J837" s="70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</row>
    <row r="838" spans="1:23">
      <c r="A838" s="29"/>
      <c r="B838" s="29"/>
      <c r="C838" s="29"/>
      <c r="D838" s="29"/>
      <c r="E838" s="35"/>
      <c r="F838" s="35"/>
      <c r="G838" s="29"/>
      <c r="H838" s="29"/>
      <c r="I838" s="29"/>
      <c r="J838" s="70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</row>
    <row r="839" spans="1:23">
      <c r="A839" s="29"/>
      <c r="B839" s="29"/>
      <c r="C839" s="29"/>
      <c r="D839" s="29"/>
      <c r="E839" s="35"/>
      <c r="F839" s="35"/>
      <c r="G839" s="29"/>
      <c r="H839" s="29"/>
      <c r="I839" s="29"/>
      <c r="J839" s="70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</row>
    <row r="840" spans="1:23">
      <c r="A840" s="29"/>
      <c r="B840" s="29"/>
      <c r="C840" s="29"/>
      <c r="D840" s="29"/>
      <c r="E840" s="35"/>
      <c r="F840" s="35"/>
      <c r="G840" s="29"/>
      <c r="H840" s="29"/>
      <c r="I840" s="29"/>
      <c r="J840" s="70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</row>
    <row r="841" spans="1:23">
      <c r="A841" s="29"/>
      <c r="B841" s="29"/>
      <c r="C841" s="29"/>
      <c r="D841" s="29"/>
      <c r="E841" s="35"/>
      <c r="F841" s="35"/>
      <c r="G841" s="29"/>
      <c r="H841" s="29"/>
      <c r="I841" s="29"/>
      <c r="J841" s="70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</row>
    <row r="842" spans="1:23">
      <c r="A842" s="29"/>
      <c r="B842" s="29"/>
      <c r="C842" s="29"/>
      <c r="D842" s="29"/>
      <c r="E842" s="35"/>
      <c r="F842" s="35"/>
      <c r="G842" s="29"/>
      <c r="H842" s="29"/>
      <c r="I842" s="29"/>
      <c r="J842" s="70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</row>
    <row r="843" spans="1:23">
      <c r="A843" s="29"/>
      <c r="B843" s="29"/>
      <c r="C843" s="29"/>
      <c r="D843" s="29"/>
      <c r="E843" s="35"/>
      <c r="F843" s="35"/>
      <c r="G843" s="29"/>
      <c r="H843" s="29"/>
      <c r="I843" s="29"/>
      <c r="J843" s="70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</row>
    <row r="844" spans="1:23">
      <c r="A844" s="29"/>
      <c r="B844" s="29"/>
      <c r="C844" s="29"/>
      <c r="D844" s="29"/>
      <c r="E844" s="35"/>
      <c r="F844" s="35"/>
      <c r="G844" s="29"/>
      <c r="H844" s="29"/>
      <c r="I844" s="29"/>
      <c r="J844" s="70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</row>
    <row r="845" spans="1:23">
      <c r="A845" s="29"/>
      <c r="B845" s="29"/>
      <c r="C845" s="29"/>
      <c r="D845" s="29"/>
      <c r="E845" s="35"/>
      <c r="F845" s="35"/>
      <c r="G845" s="29"/>
      <c r="H845" s="29"/>
      <c r="I845" s="29"/>
      <c r="J845" s="70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</row>
    <row r="846" spans="1:23">
      <c r="A846" s="29"/>
      <c r="B846" s="29"/>
      <c r="C846" s="29"/>
      <c r="D846" s="29"/>
      <c r="E846" s="35"/>
      <c r="F846" s="35"/>
      <c r="G846" s="29"/>
      <c r="H846" s="29"/>
      <c r="I846" s="29"/>
      <c r="J846" s="70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</row>
    <row r="847" spans="1:23">
      <c r="A847" s="29"/>
      <c r="B847" s="29"/>
      <c r="C847" s="29"/>
      <c r="D847" s="29"/>
      <c r="E847" s="35"/>
      <c r="F847" s="35"/>
      <c r="G847" s="29"/>
      <c r="H847" s="29"/>
      <c r="I847" s="29"/>
      <c r="J847" s="70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</row>
    <row r="848" spans="1:23">
      <c r="A848" s="29"/>
      <c r="B848" s="29"/>
      <c r="C848" s="29"/>
      <c r="D848" s="29"/>
      <c r="E848" s="35"/>
      <c r="F848" s="35"/>
      <c r="G848" s="29"/>
      <c r="H848" s="29"/>
      <c r="I848" s="29"/>
      <c r="J848" s="70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</row>
    <row r="849" spans="1:23">
      <c r="A849" s="29"/>
      <c r="B849" s="29"/>
      <c r="C849" s="29"/>
      <c r="D849" s="29"/>
      <c r="E849" s="35"/>
      <c r="F849" s="35"/>
      <c r="G849" s="29"/>
      <c r="H849" s="29"/>
      <c r="I849" s="29"/>
      <c r="J849" s="70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</row>
    <row r="850" spans="1:23">
      <c r="A850" s="29"/>
      <c r="B850" s="29"/>
      <c r="C850" s="29"/>
      <c r="D850" s="29"/>
      <c r="E850" s="35"/>
      <c r="F850" s="35"/>
      <c r="G850" s="29"/>
      <c r="H850" s="29"/>
      <c r="I850" s="29"/>
      <c r="J850" s="70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</row>
    <row r="851" spans="1:23">
      <c r="A851" s="29"/>
      <c r="B851" s="29"/>
      <c r="C851" s="29"/>
      <c r="D851" s="29"/>
      <c r="E851" s="35"/>
      <c r="F851" s="35"/>
      <c r="G851" s="29"/>
      <c r="H851" s="29"/>
      <c r="I851" s="29"/>
      <c r="J851" s="70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</row>
    <row r="852" spans="1:23">
      <c r="A852" s="29"/>
      <c r="B852" s="29"/>
      <c r="C852" s="29"/>
      <c r="D852" s="29"/>
      <c r="E852" s="35"/>
      <c r="F852" s="35"/>
      <c r="G852" s="29"/>
      <c r="H852" s="29"/>
      <c r="I852" s="29"/>
      <c r="J852" s="70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</row>
    <row r="853" spans="1:23">
      <c r="A853" s="29"/>
      <c r="B853" s="29"/>
      <c r="C853" s="29"/>
      <c r="D853" s="29"/>
      <c r="E853" s="35"/>
      <c r="F853" s="35"/>
      <c r="G853" s="29"/>
      <c r="H853" s="29"/>
      <c r="I853" s="29"/>
      <c r="J853" s="70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</row>
    <row r="854" spans="1:23">
      <c r="A854" s="29"/>
      <c r="B854" s="29"/>
      <c r="C854" s="29"/>
      <c r="D854" s="29"/>
      <c r="E854" s="35"/>
      <c r="F854" s="35"/>
      <c r="G854" s="29"/>
      <c r="H854" s="29"/>
      <c r="I854" s="29"/>
      <c r="J854" s="70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</row>
    <row r="855" spans="1:23">
      <c r="A855" s="29"/>
      <c r="B855" s="29"/>
      <c r="C855" s="29"/>
      <c r="D855" s="29"/>
      <c r="E855" s="35"/>
      <c r="F855" s="35"/>
      <c r="G855" s="29"/>
      <c r="H855" s="29"/>
      <c r="I855" s="29"/>
      <c r="J855" s="70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</row>
    <row r="856" spans="1:23">
      <c r="A856" s="29"/>
      <c r="B856" s="29"/>
      <c r="C856" s="29"/>
      <c r="D856" s="29"/>
      <c r="E856" s="35"/>
      <c r="F856" s="35"/>
      <c r="G856" s="29"/>
      <c r="H856" s="29"/>
      <c r="I856" s="29"/>
      <c r="J856" s="70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</row>
    <row r="857" spans="1:23">
      <c r="A857" s="29"/>
      <c r="B857" s="29"/>
      <c r="C857" s="29"/>
      <c r="D857" s="29"/>
      <c r="E857" s="35"/>
      <c r="F857" s="35"/>
      <c r="G857" s="29"/>
      <c r="H857" s="29"/>
      <c r="I857" s="29"/>
      <c r="J857" s="70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</row>
    <row r="858" spans="1:23">
      <c r="A858" s="29"/>
      <c r="B858" s="29"/>
      <c r="C858" s="29"/>
      <c r="D858" s="29"/>
      <c r="E858" s="35"/>
      <c r="F858" s="35"/>
      <c r="G858" s="29"/>
      <c r="H858" s="29"/>
      <c r="I858" s="29"/>
      <c r="J858" s="70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</row>
    <row r="859" spans="1:23">
      <c r="A859" s="29"/>
      <c r="B859" s="29"/>
      <c r="C859" s="29"/>
      <c r="D859" s="29"/>
      <c r="E859" s="35"/>
      <c r="F859" s="35"/>
      <c r="G859" s="29"/>
      <c r="H859" s="29"/>
      <c r="I859" s="29"/>
      <c r="J859" s="70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</row>
    <row r="860" spans="1:23">
      <c r="A860" s="29"/>
      <c r="B860" s="29"/>
      <c r="C860" s="29"/>
      <c r="D860" s="29"/>
      <c r="E860" s="35"/>
      <c r="F860" s="35"/>
      <c r="G860" s="29"/>
      <c r="H860" s="29"/>
      <c r="I860" s="29"/>
      <c r="J860" s="70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</row>
    <row r="861" spans="1:23">
      <c r="A861" s="29"/>
      <c r="B861" s="29"/>
      <c r="C861" s="29"/>
      <c r="D861" s="29"/>
      <c r="E861" s="35"/>
      <c r="F861" s="35"/>
      <c r="G861" s="29"/>
      <c r="H861" s="29"/>
      <c r="I861" s="29"/>
      <c r="J861" s="70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</row>
    <row r="862" spans="1:23">
      <c r="A862" s="29"/>
      <c r="B862" s="29"/>
      <c r="C862" s="29"/>
      <c r="D862" s="29"/>
      <c r="E862" s="35"/>
      <c r="F862" s="35"/>
      <c r="G862" s="29"/>
      <c r="H862" s="29"/>
      <c r="I862" s="29"/>
      <c r="J862" s="70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</row>
    <row r="863" spans="1:23">
      <c r="A863" s="29"/>
      <c r="B863" s="29"/>
      <c r="C863" s="29"/>
      <c r="D863" s="29"/>
      <c r="E863" s="35"/>
      <c r="F863" s="35"/>
      <c r="G863" s="29"/>
      <c r="H863" s="29"/>
      <c r="I863" s="29"/>
      <c r="J863" s="70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</row>
    <row r="864" spans="1:23">
      <c r="A864" s="29"/>
      <c r="B864" s="29"/>
      <c r="C864" s="29"/>
      <c r="D864" s="29"/>
      <c r="E864" s="35"/>
      <c r="F864" s="35"/>
      <c r="G864" s="29"/>
      <c r="H864" s="29"/>
      <c r="I864" s="29"/>
      <c r="J864" s="70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</row>
    <row r="865" spans="1:23">
      <c r="A865" s="29"/>
      <c r="B865" s="29"/>
      <c r="C865" s="29"/>
      <c r="D865" s="29"/>
      <c r="E865" s="35"/>
      <c r="F865" s="35"/>
      <c r="G865" s="29"/>
      <c r="H865" s="29"/>
      <c r="I865" s="29"/>
      <c r="J865" s="70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</row>
    <row r="866" spans="1:23">
      <c r="A866" s="29"/>
      <c r="B866" s="29"/>
      <c r="C866" s="29"/>
      <c r="D866" s="29"/>
      <c r="E866" s="35"/>
      <c r="F866" s="35"/>
      <c r="G866" s="29"/>
      <c r="H866" s="29"/>
      <c r="I866" s="29"/>
      <c r="J866" s="70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</row>
    <row r="867" spans="1:23">
      <c r="A867" s="29"/>
      <c r="B867" s="29"/>
      <c r="C867" s="29"/>
      <c r="D867" s="29"/>
      <c r="E867" s="35"/>
      <c r="F867" s="35"/>
      <c r="G867" s="29"/>
      <c r="H867" s="29"/>
      <c r="I867" s="29"/>
      <c r="J867" s="70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</row>
    <row r="868" spans="1:23">
      <c r="A868" s="29"/>
      <c r="B868" s="29"/>
      <c r="C868" s="29"/>
      <c r="D868" s="29"/>
      <c r="E868" s="35"/>
      <c r="F868" s="35"/>
      <c r="G868" s="29"/>
      <c r="H868" s="29"/>
      <c r="I868" s="29"/>
      <c r="J868" s="70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</row>
    <row r="869" spans="1:23">
      <c r="A869" s="29"/>
      <c r="B869" s="29"/>
      <c r="C869" s="29"/>
      <c r="D869" s="29"/>
      <c r="E869" s="35"/>
      <c r="F869" s="35"/>
      <c r="G869" s="29"/>
      <c r="H869" s="29"/>
      <c r="I869" s="29"/>
      <c r="J869" s="70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</row>
    <row r="870" spans="1:23">
      <c r="A870" s="29"/>
      <c r="B870" s="29"/>
      <c r="C870" s="29"/>
      <c r="D870" s="29"/>
      <c r="E870" s="35"/>
      <c r="F870" s="35"/>
      <c r="G870" s="29"/>
      <c r="H870" s="29"/>
      <c r="I870" s="29"/>
      <c r="J870" s="70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</row>
    <row r="871" spans="1:23">
      <c r="A871" s="29"/>
      <c r="B871" s="29"/>
      <c r="C871" s="29"/>
      <c r="D871" s="29"/>
      <c r="E871" s="35"/>
      <c r="F871" s="35"/>
      <c r="G871" s="29"/>
      <c r="H871" s="29"/>
      <c r="I871" s="29"/>
      <c r="J871" s="70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</row>
    <row r="872" spans="1:23">
      <c r="A872" s="29"/>
      <c r="B872" s="29"/>
      <c r="C872" s="29"/>
      <c r="D872" s="29"/>
      <c r="E872" s="35"/>
      <c r="F872" s="35"/>
      <c r="G872" s="29"/>
      <c r="H872" s="29"/>
      <c r="I872" s="29"/>
      <c r="J872" s="70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</row>
    <row r="873" spans="1:23">
      <c r="A873" s="29"/>
      <c r="B873" s="29"/>
      <c r="C873" s="29"/>
      <c r="D873" s="29"/>
      <c r="E873" s="35"/>
      <c r="F873" s="35"/>
      <c r="G873" s="29"/>
      <c r="H873" s="29"/>
      <c r="I873" s="29"/>
      <c r="J873" s="70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</row>
    <row r="874" spans="1:23">
      <c r="A874" s="29"/>
      <c r="B874" s="29"/>
      <c r="C874" s="29"/>
      <c r="D874" s="29"/>
      <c r="E874" s="35"/>
      <c r="F874" s="35"/>
      <c r="G874" s="29"/>
      <c r="H874" s="29"/>
      <c r="I874" s="29"/>
      <c r="J874" s="70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</row>
    <row r="875" spans="1:23">
      <c r="A875" s="29"/>
      <c r="B875" s="29"/>
      <c r="C875" s="29"/>
      <c r="D875" s="29"/>
      <c r="E875" s="35"/>
      <c r="F875" s="35"/>
      <c r="G875" s="29"/>
      <c r="H875" s="29"/>
      <c r="I875" s="29"/>
      <c r="J875" s="70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</row>
    <row r="876" spans="1:23">
      <c r="A876" s="29"/>
      <c r="B876" s="29"/>
      <c r="C876" s="29"/>
      <c r="D876" s="29"/>
      <c r="E876" s="35"/>
      <c r="F876" s="35"/>
      <c r="G876" s="29"/>
      <c r="H876" s="29"/>
      <c r="I876" s="29"/>
      <c r="J876" s="70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</row>
    <row r="877" spans="1:23">
      <c r="A877" s="29"/>
      <c r="B877" s="29"/>
      <c r="C877" s="29"/>
      <c r="D877" s="29"/>
      <c r="E877" s="35"/>
      <c r="F877" s="35"/>
      <c r="G877" s="29"/>
      <c r="H877" s="29"/>
      <c r="I877" s="29"/>
      <c r="J877" s="70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</row>
    <row r="878" spans="1:23">
      <c r="A878" s="29"/>
      <c r="B878" s="29"/>
      <c r="C878" s="29"/>
      <c r="D878" s="29"/>
      <c r="E878" s="35"/>
      <c r="F878" s="35"/>
      <c r="G878" s="29"/>
      <c r="H878" s="29"/>
      <c r="I878" s="29"/>
      <c r="J878" s="70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</row>
    <row r="879" spans="1:23">
      <c r="A879" s="29"/>
      <c r="B879" s="29"/>
      <c r="C879" s="29"/>
      <c r="D879" s="29"/>
      <c r="E879" s="35"/>
      <c r="F879" s="35"/>
      <c r="G879" s="29"/>
      <c r="H879" s="29"/>
      <c r="I879" s="29"/>
      <c r="J879" s="70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</row>
    <row r="880" spans="1:23">
      <c r="A880" s="29"/>
      <c r="B880" s="29"/>
      <c r="C880" s="29"/>
      <c r="D880" s="29"/>
      <c r="E880" s="35"/>
      <c r="F880" s="35"/>
      <c r="G880" s="29"/>
      <c r="H880" s="29"/>
      <c r="I880" s="29"/>
      <c r="J880" s="70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</row>
    <row r="881" spans="1:23">
      <c r="A881" s="29"/>
      <c r="B881" s="29"/>
      <c r="C881" s="29"/>
      <c r="D881" s="29"/>
      <c r="E881" s="35"/>
      <c r="F881" s="35"/>
      <c r="G881" s="29"/>
      <c r="H881" s="29"/>
      <c r="I881" s="29"/>
      <c r="J881" s="70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</row>
    <row r="882" spans="1:23">
      <c r="A882" s="29"/>
      <c r="B882" s="29"/>
      <c r="C882" s="29"/>
      <c r="D882" s="29"/>
      <c r="E882" s="35"/>
      <c r="F882" s="35"/>
      <c r="G882" s="29"/>
      <c r="H882" s="29"/>
      <c r="I882" s="29"/>
      <c r="J882" s="70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</row>
    <row r="883" spans="1:23">
      <c r="A883" s="29"/>
      <c r="B883" s="29"/>
      <c r="C883" s="29"/>
      <c r="D883" s="29"/>
      <c r="E883" s="35"/>
      <c r="F883" s="35"/>
      <c r="G883" s="29"/>
      <c r="H883" s="29"/>
      <c r="I883" s="29"/>
      <c r="J883" s="70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</row>
    <row r="884" spans="1:23">
      <c r="A884" s="29"/>
      <c r="B884" s="29"/>
      <c r="C884" s="29"/>
      <c r="D884" s="29"/>
      <c r="E884" s="35"/>
      <c r="F884" s="35"/>
      <c r="G884" s="29"/>
      <c r="H884" s="29"/>
      <c r="I884" s="29"/>
      <c r="J884" s="70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</row>
    <row r="885" spans="1:23">
      <c r="A885" s="29"/>
      <c r="B885" s="29"/>
      <c r="C885" s="29"/>
      <c r="D885" s="29"/>
      <c r="E885" s="35"/>
      <c r="F885" s="35"/>
      <c r="G885" s="29"/>
      <c r="H885" s="29"/>
      <c r="I885" s="29"/>
      <c r="J885" s="70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</row>
    <row r="886" spans="1:23">
      <c r="A886" s="29"/>
      <c r="B886" s="29"/>
      <c r="C886" s="29"/>
      <c r="D886" s="29"/>
      <c r="E886" s="35"/>
      <c r="F886" s="35"/>
      <c r="G886" s="29"/>
      <c r="H886" s="29"/>
      <c r="I886" s="29"/>
      <c r="J886" s="70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</row>
    <row r="887" spans="1:23">
      <c r="A887" s="29"/>
      <c r="B887" s="29"/>
      <c r="C887" s="29"/>
      <c r="D887" s="29"/>
      <c r="E887" s="35"/>
      <c r="F887" s="35"/>
      <c r="G887" s="29"/>
      <c r="H887" s="29"/>
      <c r="I887" s="29"/>
      <c r="J887" s="70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</row>
    <row r="888" spans="1:23">
      <c r="A888" s="29"/>
      <c r="B888" s="29"/>
      <c r="C888" s="29"/>
      <c r="D888" s="29"/>
      <c r="E888" s="35"/>
      <c r="F888" s="35"/>
      <c r="G888" s="29"/>
      <c r="H888" s="29"/>
      <c r="I888" s="29"/>
      <c r="J888" s="70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</row>
    <row r="889" spans="1:23">
      <c r="A889" s="29"/>
      <c r="B889" s="29"/>
      <c r="C889" s="29"/>
      <c r="D889" s="29"/>
      <c r="E889" s="35"/>
      <c r="F889" s="35"/>
      <c r="G889" s="29"/>
      <c r="H889" s="29"/>
      <c r="I889" s="29"/>
      <c r="J889" s="70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</row>
    <row r="890" spans="1:23">
      <c r="A890" s="29"/>
      <c r="B890" s="29"/>
      <c r="C890" s="29"/>
      <c r="D890" s="29"/>
      <c r="E890" s="35"/>
      <c r="F890" s="35"/>
      <c r="G890" s="29"/>
      <c r="H890" s="29"/>
      <c r="I890" s="29"/>
      <c r="J890" s="70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</row>
    <row r="891" spans="1:23">
      <c r="A891" s="29"/>
      <c r="B891" s="29"/>
      <c r="C891" s="29"/>
      <c r="D891" s="29"/>
      <c r="E891" s="35"/>
      <c r="F891" s="35"/>
      <c r="G891" s="29"/>
      <c r="H891" s="29"/>
      <c r="I891" s="29"/>
      <c r="J891" s="70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</row>
    <row r="892" spans="1:23">
      <c r="A892" s="29"/>
      <c r="B892" s="29"/>
      <c r="C892" s="29"/>
      <c r="D892" s="29"/>
      <c r="E892" s="35"/>
      <c r="F892" s="35"/>
      <c r="G892" s="29"/>
      <c r="H892" s="29"/>
      <c r="I892" s="29"/>
      <c r="J892" s="70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</row>
    <row r="893" spans="1:23">
      <c r="A893" s="29"/>
      <c r="B893" s="29"/>
      <c r="C893" s="29"/>
      <c r="D893" s="29"/>
      <c r="E893" s="35"/>
      <c r="F893" s="35"/>
      <c r="G893" s="29"/>
      <c r="H893" s="29"/>
      <c r="I893" s="29"/>
      <c r="J893" s="70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</row>
    <row r="894" spans="1:23">
      <c r="A894" s="29"/>
      <c r="B894" s="29"/>
      <c r="C894" s="29"/>
      <c r="D894" s="29"/>
      <c r="E894" s="35"/>
      <c r="F894" s="35"/>
      <c r="G894" s="29"/>
      <c r="H894" s="29"/>
      <c r="I894" s="29"/>
      <c r="J894" s="70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</row>
    <row r="895" spans="1:23">
      <c r="A895" s="29"/>
      <c r="B895" s="29"/>
      <c r="C895" s="29"/>
      <c r="D895" s="29"/>
      <c r="E895" s="35"/>
      <c r="F895" s="35"/>
      <c r="G895" s="29"/>
      <c r="H895" s="29"/>
      <c r="I895" s="29"/>
      <c r="J895" s="70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</row>
    <row r="896" spans="1:23">
      <c r="A896" s="29"/>
      <c r="B896" s="29"/>
      <c r="C896" s="29"/>
      <c r="D896" s="29"/>
      <c r="E896" s="35"/>
      <c r="F896" s="35"/>
      <c r="G896" s="29"/>
      <c r="H896" s="29"/>
      <c r="I896" s="29"/>
      <c r="J896" s="70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</row>
    <row r="897" spans="1:23">
      <c r="A897" s="29"/>
      <c r="B897" s="29"/>
      <c r="C897" s="29"/>
      <c r="D897" s="29"/>
      <c r="E897" s="35"/>
      <c r="F897" s="35"/>
      <c r="G897" s="29"/>
      <c r="H897" s="29"/>
      <c r="I897" s="29"/>
      <c r="J897" s="70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</row>
    <row r="898" spans="1:23">
      <c r="A898" s="29"/>
      <c r="B898" s="29"/>
      <c r="C898" s="29"/>
      <c r="D898" s="29"/>
      <c r="E898" s="35"/>
      <c r="F898" s="35"/>
      <c r="G898" s="29"/>
      <c r="H898" s="29"/>
      <c r="I898" s="29"/>
      <c r="J898" s="70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</row>
    <row r="899" spans="1:23">
      <c r="A899" s="29"/>
      <c r="B899" s="29"/>
      <c r="C899" s="29"/>
      <c r="D899" s="29"/>
      <c r="E899" s="35"/>
      <c r="F899" s="35"/>
      <c r="G899" s="29"/>
      <c r="H899" s="29"/>
      <c r="I899" s="29"/>
      <c r="J899" s="70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</row>
    <row r="900" spans="1:23">
      <c r="A900" s="29"/>
      <c r="B900" s="29"/>
      <c r="C900" s="29"/>
      <c r="D900" s="29"/>
      <c r="E900" s="35"/>
      <c r="F900" s="35"/>
      <c r="G900" s="29"/>
      <c r="H900" s="29"/>
      <c r="I900" s="29"/>
      <c r="J900" s="70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</row>
    <row r="901" spans="1:23">
      <c r="A901" s="29"/>
      <c r="B901" s="29"/>
      <c r="C901" s="29"/>
      <c r="D901" s="29"/>
      <c r="E901" s="35"/>
      <c r="F901" s="35"/>
      <c r="G901" s="29"/>
      <c r="H901" s="29"/>
      <c r="I901" s="29"/>
      <c r="J901" s="70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</row>
    <row r="902" spans="1:23">
      <c r="A902" s="29"/>
      <c r="B902" s="29"/>
      <c r="C902" s="29"/>
      <c r="D902" s="29"/>
      <c r="E902" s="35"/>
      <c r="F902" s="35"/>
      <c r="G902" s="29"/>
      <c r="H902" s="29"/>
      <c r="I902" s="29"/>
      <c r="J902" s="70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</row>
    <row r="903" spans="1:23">
      <c r="A903" s="29"/>
      <c r="B903" s="29"/>
      <c r="C903" s="29"/>
      <c r="D903" s="29"/>
      <c r="E903" s="35"/>
      <c r="F903" s="35"/>
      <c r="G903" s="29"/>
      <c r="H903" s="29"/>
      <c r="I903" s="29"/>
      <c r="J903" s="70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</row>
    <row r="904" spans="1:23">
      <c r="A904" s="29"/>
      <c r="B904" s="29"/>
      <c r="C904" s="29"/>
      <c r="D904" s="29"/>
      <c r="E904" s="35"/>
      <c r="F904" s="35"/>
      <c r="G904" s="29"/>
      <c r="H904" s="29"/>
      <c r="I904" s="29"/>
      <c r="J904" s="70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</row>
    <row r="905" spans="1:23">
      <c r="A905" s="29"/>
      <c r="B905" s="29"/>
      <c r="C905" s="29"/>
      <c r="D905" s="29"/>
      <c r="E905" s="35"/>
      <c r="F905" s="35"/>
      <c r="G905" s="29"/>
      <c r="H905" s="29"/>
      <c r="I905" s="29"/>
      <c r="J905" s="70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</row>
    <row r="906" spans="1:23">
      <c r="A906" s="29"/>
      <c r="B906" s="29"/>
      <c r="C906" s="29"/>
      <c r="D906" s="29"/>
      <c r="E906" s="35"/>
      <c r="F906" s="35"/>
      <c r="G906" s="29"/>
      <c r="H906" s="29"/>
      <c r="I906" s="29"/>
      <c r="J906" s="70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</row>
    <row r="907" spans="1:23">
      <c r="A907" s="29"/>
      <c r="B907" s="29"/>
      <c r="C907" s="29"/>
      <c r="D907" s="29"/>
      <c r="E907" s="35"/>
      <c r="F907" s="35"/>
      <c r="G907" s="29"/>
      <c r="H907" s="29"/>
      <c r="I907" s="29"/>
      <c r="J907" s="70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</row>
    <row r="908" spans="1:23">
      <c r="A908" s="29"/>
      <c r="B908" s="29"/>
      <c r="C908" s="29"/>
      <c r="D908" s="29"/>
      <c r="E908" s="35"/>
      <c r="F908" s="35"/>
      <c r="G908" s="29"/>
      <c r="H908" s="29"/>
      <c r="I908" s="29"/>
      <c r="J908" s="70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</row>
    <row r="909" spans="1:23">
      <c r="A909" s="29"/>
      <c r="B909" s="29"/>
      <c r="C909" s="29"/>
      <c r="D909" s="29"/>
      <c r="E909" s="35"/>
      <c r="F909" s="35"/>
      <c r="G909" s="29"/>
      <c r="H909" s="29"/>
      <c r="I909" s="29"/>
      <c r="J909" s="70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</row>
    <row r="910" spans="1:23">
      <c r="A910" s="29"/>
      <c r="B910" s="29"/>
      <c r="C910" s="29"/>
      <c r="D910" s="29"/>
      <c r="E910" s="35"/>
      <c r="F910" s="35"/>
      <c r="G910" s="29"/>
      <c r="H910" s="29"/>
      <c r="I910" s="29"/>
      <c r="J910" s="70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</row>
    <row r="911" spans="1:23">
      <c r="A911" s="29"/>
      <c r="B911" s="29"/>
      <c r="C911" s="29"/>
      <c r="D911" s="29"/>
      <c r="E911" s="35"/>
      <c r="F911" s="35"/>
      <c r="G911" s="29"/>
      <c r="H911" s="29"/>
      <c r="I911" s="29"/>
      <c r="J911" s="70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</row>
    <row r="912" spans="1:23">
      <c r="A912" s="29"/>
      <c r="B912" s="29"/>
      <c r="C912" s="29"/>
      <c r="D912" s="29"/>
      <c r="E912" s="35"/>
      <c r="F912" s="35"/>
      <c r="G912" s="29"/>
      <c r="H912" s="29"/>
      <c r="I912" s="29"/>
      <c r="J912" s="70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</row>
    <row r="913" spans="1:23">
      <c r="A913" s="29"/>
      <c r="B913" s="29"/>
      <c r="C913" s="29"/>
      <c r="D913" s="29"/>
      <c r="E913" s="35"/>
      <c r="F913" s="35"/>
      <c r="G913" s="29"/>
      <c r="H913" s="29"/>
      <c r="I913" s="29"/>
      <c r="J913" s="70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</row>
    <row r="914" spans="1:23">
      <c r="A914" s="29"/>
      <c r="B914" s="29"/>
      <c r="C914" s="29"/>
      <c r="D914" s="29"/>
      <c r="E914" s="35"/>
      <c r="F914" s="35"/>
      <c r="G914" s="29"/>
      <c r="H914" s="29"/>
      <c r="I914" s="29"/>
      <c r="J914" s="70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</row>
    <row r="915" spans="1:23">
      <c r="A915" s="29"/>
      <c r="B915" s="29"/>
      <c r="C915" s="29"/>
      <c r="D915" s="29"/>
      <c r="E915" s="35"/>
      <c r="F915" s="35"/>
      <c r="G915" s="29"/>
      <c r="H915" s="29"/>
      <c r="I915" s="29"/>
      <c r="J915" s="70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</row>
    <row r="916" spans="1:23">
      <c r="A916" s="29"/>
      <c r="B916" s="29"/>
      <c r="C916" s="29"/>
      <c r="D916" s="29"/>
      <c r="E916" s="35"/>
      <c r="F916" s="35"/>
      <c r="G916" s="29"/>
      <c r="H916" s="29"/>
      <c r="I916" s="29"/>
      <c r="J916" s="70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</row>
    <row r="917" spans="1:23">
      <c r="A917" s="29"/>
      <c r="B917" s="29"/>
      <c r="C917" s="29"/>
      <c r="D917" s="29"/>
      <c r="E917" s="35"/>
      <c r="F917" s="35"/>
      <c r="G917" s="29"/>
      <c r="H917" s="29"/>
      <c r="I917" s="29"/>
      <c r="J917" s="70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</row>
    <row r="918" spans="1:23">
      <c r="A918" s="29"/>
      <c r="B918" s="29"/>
      <c r="C918" s="29"/>
      <c r="D918" s="29"/>
      <c r="E918" s="35"/>
      <c r="F918" s="35"/>
      <c r="G918" s="29"/>
      <c r="H918" s="29"/>
      <c r="I918" s="29"/>
      <c r="J918" s="70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</row>
    <row r="919" spans="1:23">
      <c r="A919" s="29"/>
      <c r="B919" s="29"/>
      <c r="C919" s="29"/>
      <c r="D919" s="29"/>
      <c r="E919" s="35"/>
      <c r="F919" s="35"/>
      <c r="G919" s="29"/>
      <c r="H919" s="29"/>
      <c r="I919" s="29"/>
      <c r="J919" s="70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</row>
    <row r="920" spans="1:23">
      <c r="A920" s="29"/>
      <c r="B920" s="29"/>
      <c r="C920" s="29"/>
      <c r="D920" s="29"/>
      <c r="E920" s="35"/>
      <c r="F920" s="35"/>
      <c r="G920" s="29"/>
      <c r="H920" s="29"/>
      <c r="I920" s="29"/>
      <c r="J920" s="70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</row>
    <row r="921" spans="1:23">
      <c r="A921" s="29"/>
      <c r="B921" s="29"/>
      <c r="C921" s="29"/>
      <c r="D921" s="29"/>
      <c r="E921" s="35"/>
      <c r="F921" s="35"/>
      <c r="G921" s="29"/>
      <c r="H921" s="29"/>
      <c r="I921" s="29"/>
      <c r="J921" s="70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</row>
    <row r="922" spans="1:23">
      <c r="A922" s="29"/>
      <c r="B922" s="29"/>
      <c r="C922" s="29"/>
      <c r="D922" s="29"/>
      <c r="E922" s="35"/>
      <c r="F922" s="35"/>
      <c r="G922" s="29"/>
      <c r="H922" s="29"/>
      <c r="I922" s="29"/>
      <c r="J922" s="70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</row>
    <row r="923" spans="1:23">
      <c r="A923" s="29"/>
      <c r="B923" s="29"/>
      <c r="C923" s="29"/>
      <c r="D923" s="29"/>
      <c r="E923" s="35"/>
      <c r="F923" s="35"/>
      <c r="G923" s="29"/>
      <c r="H923" s="29"/>
      <c r="I923" s="29"/>
      <c r="J923" s="70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</row>
    <row r="924" spans="1:23">
      <c r="A924" s="29"/>
      <c r="B924" s="29"/>
      <c r="C924" s="29"/>
      <c r="D924" s="29"/>
      <c r="E924" s="35"/>
      <c r="F924" s="35"/>
      <c r="G924" s="29"/>
      <c r="H924" s="29"/>
      <c r="I924" s="29"/>
      <c r="J924" s="70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</row>
    <row r="925" spans="1:23">
      <c r="A925" s="29"/>
      <c r="B925" s="29"/>
      <c r="C925" s="29"/>
      <c r="D925" s="29"/>
      <c r="E925" s="35"/>
      <c r="F925" s="35"/>
      <c r="G925" s="29"/>
      <c r="H925" s="29"/>
      <c r="I925" s="29"/>
      <c r="J925" s="70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</row>
    <row r="926" spans="1:23">
      <c r="A926" s="29"/>
      <c r="B926" s="29"/>
      <c r="C926" s="29"/>
      <c r="D926" s="29"/>
      <c r="E926" s="35"/>
      <c r="F926" s="35"/>
      <c r="G926" s="29"/>
      <c r="H926" s="29"/>
      <c r="I926" s="29"/>
      <c r="J926" s="70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</row>
    <row r="927" spans="1:23">
      <c r="A927" s="29"/>
      <c r="B927" s="29"/>
      <c r="C927" s="29"/>
      <c r="D927" s="29"/>
      <c r="E927" s="35"/>
      <c r="F927" s="35"/>
      <c r="G927" s="29"/>
      <c r="H927" s="29"/>
      <c r="I927" s="29"/>
      <c r="J927" s="70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</row>
    <row r="928" spans="1:23">
      <c r="A928" s="29"/>
      <c r="B928" s="29"/>
      <c r="C928" s="29"/>
      <c r="D928" s="29"/>
      <c r="E928" s="35"/>
      <c r="F928" s="35"/>
      <c r="G928" s="29"/>
      <c r="H928" s="29"/>
      <c r="I928" s="29"/>
      <c r="J928" s="70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</row>
    <row r="929" spans="1:23">
      <c r="A929" s="29"/>
      <c r="B929" s="29"/>
      <c r="C929" s="29"/>
      <c r="D929" s="29"/>
      <c r="E929" s="35"/>
      <c r="F929" s="35"/>
      <c r="G929" s="29"/>
      <c r="H929" s="29"/>
      <c r="I929" s="29"/>
      <c r="J929" s="70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</row>
    <row r="930" spans="1:23">
      <c r="A930" s="29"/>
      <c r="B930" s="29"/>
      <c r="C930" s="29"/>
      <c r="D930" s="29"/>
      <c r="E930" s="35"/>
      <c r="F930" s="35"/>
      <c r="G930" s="29"/>
      <c r="H930" s="29"/>
      <c r="I930" s="29"/>
      <c r="J930" s="70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</row>
    <row r="931" spans="1:23">
      <c r="A931" s="29"/>
      <c r="B931" s="29"/>
      <c r="C931" s="29"/>
      <c r="D931" s="29"/>
      <c r="E931" s="35"/>
      <c r="F931" s="35"/>
      <c r="G931" s="29"/>
      <c r="H931" s="29"/>
      <c r="I931" s="29"/>
      <c r="J931" s="70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</row>
    <row r="932" spans="1:23">
      <c r="A932" s="29"/>
      <c r="B932" s="29"/>
      <c r="C932" s="29"/>
      <c r="D932" s="29"/>
      <c r="E932" s="35"/>
      <c r="F932" s="35"/>
      <c r="G932" s="29"/>
      <c r="H932" s="29"/>
      <c r="I932" s="29"/>
      <c r="J932" s="70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</row>
    <row r="933" spans="1:23">
      <c r="A933" s="29"/>
      <c r="B933" s="29"/>
      <c r="C933" s="29"/>
      <c r="D933" s="29"/>
      <c r="E933" s="35"/>
      <c r="F933" s="35"/>
      <c r="G933" s="29"/>
      <c r="H933" s="29"/>
      <c r="I933" s="29"/>
      <c r="J933" s="70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</row>
    <row r="934" spans="1:23">
      <c r="A934" s="29"/>
      <c r="B934" s="29"/>
      <c r="C934" s="29"/>
      <c r="D934" s="29"/>
      <c r="E934" s="35"/>
      <c r="F934" s="35"/>
      <c r="G934" s="29"/>
      <c r="H934" s="29"/>
      <c r="I934" s="29"/>
      <c r="J934" s="70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</row>
    <row r="935" spans="1:23">
      <c r="A935" s="29"/>
      <c r="B935" s="29"/>
      <c r="C935" s="29"/>
      <c r="D935" s="29"/>
      <c r="E935" s="35"/>
      <c r="F935" s="35"/>
      <c r="G935" s="29"/>
      <c r="H935" s="29"/>
      <c r="I935" s="29"/>
      <c r="J935" s="70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</row>
    <row r="936" spans="1:23">
      <c r="A936" s="29"/>
      <c r="B936" s="29"/>
      <c r="C936" s="29"/>
      <c r="D936" s="29"/>
      <c r="E936" s="35"/>
      <c r="F936" s="35"/>
      <c r="G936" s="29"/>
      <c r="H936" s="29"/>
      <c r="I936" s="29"/>
      <c r="J936" s="70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</row>
    <row r="937" spans="1:23">
      <c r="A937" s="29"/>
      <c r="B937" s="29"/>
      <c r="C937" s="29"/>
      <c r="D937" s="29"/>
      <c r="E937" s="35"/>
      <c r="F937" s="35"/>
      <c r="G937" s="29"/>
      <c r="H937" s="29"/>
      <c r="I937" s="29"/>
      <c r="J937" s="70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</row>
    <row r="938" spans="1:23">
      <c r="A938" s="29"/>
      <c r="B938" s="29"/>
      <c r="C938" s="29"/>
      <c r="D938" s="29"/>
      <c r="E938" s="35"/>
      <c r="F938" s="35"/>
      <c r="G938" s="29"/>
      <c r="H938" s="29"/>
      <c r="I938" s="29"/>
      <c r="J938" s="70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</row>
    <row r="939" spans="1:23">
      <c r="A939" s="29"/>
      <c r="B939" s="29"/>
      <c r="C939" s="29"/>
      <c r="D939" s="29"/>
      <c r="E939" s="35"/>
      <c r="F939" s="35"/>
      <c r="G939" s="29"/>
      <c r="H939" s="29"/>
      <c r="I939" s="29"/>
      <c r="J939" s="70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</row>
    <row r="940" spans="1:23">
      <c r="A940" s="29"/>
      <c r="B940" s="29"/>
      <c r="C940" s="29"/>
      <c r="D940" s="29"/>
      <c r="E940" s="35"/>
      <c r="F940" s="35"/>
      <c r="G940" s="29"/>
      <c r="H940" s="29"/>
      <c r="I940" s="29"/>
      <c r="J940" s="70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</row>
    <row r="941" spans="1:23">
      <c r="A941" s="29"/>
      <c r="B941" s="29"/>
      <c r="C941" s="29"/>
      <c r="D941" s="29"/>
      <c r="E941" s="35"/>
      <c r="F941" s="35"/>
      <c r="G941" s="29"/>
      <c r="H941" s="29"/>
      <c r="I941" s="29"/>
      <c r="J941" s="70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</row>
    <row r="942" spans="1:23">
      <c r="A942" s="29"/>
      <c r="B942" s="29"/>
      <c r="C942" s="29"/>
      <c r="D942" s="29"/>
      <c r="E942" s="35"/>
      <c r="F942" s="35"/>
      <c r="G942" s="29"/>
      <c r="H942" s="29"/>
      <c r="I942" s="29"/>
      <c r="J942" s="70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</row>
    <row r="943" spans="1:23">
      <c r="A943" s="29"/>
      <c r="B943" s="29"/>
      <c r="C943" s="29"/>
      <c r="D943" s="29"/>
      <c r="E943" s="35"/>
      <c r="F943" s="35"/>
      <c r="G943" s="29"/>
      <c r="H943" s="29"/>
      <c r="I943" s="29"/>
      <c r="J943" s="70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</row>
    <row r="944" spans="1:23">
      <c r="A944" s="29"/>
      <c r="B944" s="29"/>
      <c r="C944" s="29"/>
      <c r="D944" s="29"/>
      <c r="E944" s="35"/>
      <c r="F944" s="35"/>
      <c r="G944" s="29"/>
      <c r="H944" s="29"/>
      <c r="I944" s="29"/>
      <c r="J944" s="70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</row>
    <row r="945" spans="1:23">
      <c r="A945" s="29"/>
      <c r="B945" s="29"/>
      <c r="C945" s="29"/>
      <c r="D945" s="29"/>
      <c r="E945" s="35"/>
      <c r="F945" s="35"/>
      <c r="G945" s="29"/>
      <c r="H945" s="29"/>
      <c r="I945" s="29"/>
      <c r="J945" s="70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</row>
    <row r="946" spans="1:23">
      <c r="A946" s="29"/>
      <c r="B946" s="29"/>
      <c r="C946" s="29"/>
      <c r="D946" s="29"/>
      <c r="E946" s="35"/>
      <c r="F946" s="35"/>
      <c r="G946" s="29"/>
      <c r="H946" s="29"/>
      <c r="I946" s="29"/>
      <c r="J946" s="70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</row>
    <row r="947" spans="1:23">
      <c r="A947" s="29"/>
      <c r="B947" s="29"/>
      <c r="C947" s="29"/>
      <c r="D947" s="29"/>
      <c r="E947" s="35"/>
      <c r="F947" s="35"/>
      <c r="G947" s="29"/>
      <c r="H947" s="29"/>
      <c r="I947" s="29"/>
      <c r="J947" s="70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</row>
    <row r="948" spans="1:23">
      <c r="A948" s="29"/>
      <c r="B948" s="29"/>
      <c r="C948" s="29"/>
      <c r="D948" s="29"/>
      <c r="E948" s="35"/>
      <c r="F948" s="35"/>
      <c r="G948" s="29"/>
      <c r="H948" s="29"/>
      <c r="I948" s="29"/>
      <c r="J948" s="70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</row>
    <row r="949" spans="1:23">
      <c r="A949" s="29"/>
      <c r="B949" s="29"/>
      <c r="C949" s="29"/>
      <c r="D949" s="29"/>
      <c r="E949" s="35"/>
      <c r="F949" s="35"/>
      <c r="G949" s="29"/>
      <c r="H949" s="29"/>
      <c r="I949" s="29"/>
      <c r="J949" s="70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</row>
    <row r="950" spans="1:23">
      <c r="A950" s="29"/>
      <c r="B950" s="29"/>
      <c r="C950" s="29"/>
      <c r="D950" s="29"/>
      <c r="E950" s="35"/>
      <c r="F950" s="35"/>
      <c r="G950" s="29"/>
      <c r="H950" s="29"/>
      <c r="I950" s="29"/>
      <c r="J950" s="70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</row>
    <row r="951" spans="1:23">
      <c r="A951" s="29"/>
      <c r="B951" s="29"/>
      <c r="C951" s="29"/>
      <c r="D951" s="29"/>
      <c r="E951" s="35"/>
      <c r="F951" s="35"/>
      <c r="G951" s="29"/>
      <c r="H951" s="29"/>
      <c r="I951" s="29"/>
      <c r="J951" s="70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</row>
    <row r="952" spans="1:23">
      <c r="A952" s="29"/>
      <c r="B952" s="29"/>
      <c r="C952" s="29"/>
      <c r="D952" s="29"/>
      <c r="E952" s="35"/>
      <c r="F952" s="35"/>
      <c r="G952" s="29"/>
      <c r="H952" s="29"/>
      <c r="I952" s="29"/>
      <c r="J952" s="70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</row>
    <row r="953" spans="1:23">
      <c r="A953" s="29"/>
      <c r="B953" s="29"/>
      <c r="C953" s="29"/>
      <c r="D953" s="29"/>
      <c r="E953" s="35"/>
      <c r="F953" s="35"/>
      <c r="G953" s="29"/>
      <c r="H953" s="29"/>
      <c r="I953" s="29"/>
      <c r="J953" s="70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</row>
    <row r="954" spans="1:23">
      <c r="A954" s="29"/>
      <c r="B954" s="29"/>
      <c r="C954" s="29"/>
      <c r="D954" s="29"/>
      <c r="E954" s="35"/>
      <c r="F954" s="35"/>
      <c r="G954" s="29"/>
      <c r="H954" s="29"/>
      <c r="I954" s="29"/>
      <c r="J954" s="70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</row>
    <row r="955" spans="1:23">
      <c r="A955" s="29"/>
      <c r="B955" s="29"/>
      <c r="C955" s="29"/>
      <c r="D955" s="29"/>
      <c r="E955" s="35"/>
      <c r="F955" s="35"/>
      <c r="G955" s="29"/>
      <c r="H955" s="29"/>
      <c r="I955" s="29"/>
      <c r="J955" s="70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</row>
    <row r="956" spans="1:23">
      <c r="A956" s="29"/>
      <c r="B956" s="29"/>
      <c r="C956" s="29"/>
      <c r="D956" s="29"/>
      <c r="E956" s="35"/>
      <c r="F956" s="35"/>
      <c r="G956" s="29"/>
      <c r="H956" s="29"/>
      <c r="I956" s="29"/>
      <c r="J956" s="70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</row>
    <row r="957" spans="1:23">
      <c r="A957" s="29"/>
      <c r="B957" s="29"/>
      <c r="C957" s="29"/>
      <c r="D957" s="29"/>
      <c r="E957" s="35"/>
      <c r="F957" s="35"/>
      <c r="G957" s="29"/>
      <c r="H957" s="29"/>
      <c r="I957" s="29"/>
      <c r="J957" s="70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</row>
    <row r="958" spans="1:23">
      <c r="A958" s="29"/>
      <c r="B958" s="29"/>
      <c r="C958" s="29"/>
      <c r="D958" s="29"/>
      <c r="E958" s="35"/>
      <c r="F958" s="35"/>
      <c r="G958" s="29"/>
      <c r="H958" s="29"/>
      <c r="I958" s="29"/>
      <c r="J958" s="70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</row>
    <row r="959" spans="1:23">
      <c r="A959" s="29"/>
      <c r="B959" s="29"/>
      <c r="C959" s="29"/>
      <c r="D959" s="29"/>
      <c r="E959" s="35"/>
      <c r="F959" s="35"/>
      <c r="G959" s="29"/>
      <c r="H959" s="29"/>
      <c r="I959" s="29"/>
      <c r="J959" s="70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</row>
    <row r="960" spans="1:23">
      <c r="A960" s="29"/>
      <c r="B960" s="29"/>
      <c r="C960" s="29"/>
      <c r="D960" s="29"/>
      <c r="E960" s="35"/>
      <c r="F960" s="35"/>
      <c r="G960" s="29"/>
      <c r="H960" s="29"/>
      <c r="I960" s="29"/>
      <c r="J960" s="70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</row>
    <row r="961" spans="1:23">
      <c r="A961" s="29"/>
      <c r="B961" s="29"/>
      <c r="C961" s="29"/>
      <c r="D961" s="29"/>
      <c r="E961" s="35"/>
      <c r="F961" s="35"/>
      <c r="G961" s="29"/>
      <c r="H961" s="29"/>
      <c r="I961" s="29"/>
      <c r="J961" s="70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</row>
    <row r="962" spans="1:23">
      <c r="A962" s="29"/>
      <c r="B962" s="29"/>
      <c r="C962" s="29"/>
      <c r="D962" s="29"/>
      <c r="E962" s="35"/>
      <c r="F962" s="35"/>
      <c r="G962" s="29"/>
      <c r="H962" s="29"/>
      <c r="I962" s="29"/>
      <c r="J962" s="70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</row>
    <row r="963" spans="1:23">
      <c r="A963" s="29"/>
      <c r="B963" s="29"/>
      <c r="C963" s="29"/>
      <c r="D963" s="29"/>
      <c r="E963" s="35"/>
      <c r="F963" s="35"/>
      <c r="G963" s="29"/>
      <c r="H963" s="29"/>
      <c r="I963" s="29"/>
      <c r="J963" s="70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</row>
    <row r="964" spans="1:23">
      <c r="A964" s="29"/>
      <c r="B964" s="29"/>
      <c r="C964" s="29"/>
      <c r="D964" s="29"/>
      <c r="E964" s="35"/>
      <c r="F964" s="35"/>
      <c r="G964" s="29"/>
      <c r="H964" s="29"/>
      <c r="I964" s="29"/>
      <c r="J964" s="70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</row>
    <row r="965" spans="1:23">
      <c r="A965" s="29"/>
      <c r="B965" s="29"/>
      <c r="C965" s="29"/>
      <c r="D965" s="29"/>
      <c r="E965" s="35"/>
      <c r="F965" s="35"/>
      <c r="G965" s="29"/>
      <c r="H965" s="29"/>
      <c r="I965" s="29"/>
      <c r="J965" s="70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</row>
    <row r="966" spans="1:23">
      <c r="A966" s="29"/>
      <c r="B966" s="29"/>
      <c r="C966" s="29"/>
      <c r="D966" s="29"/>
      <c r="E966" s="35"/>
      <c r="F966" s="35"/>
      <c r="G966" s="29"/>
      <c r="H966" s="29"/>
      <c r="I966" s="29"/>
      <c r="J966" s="70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</row>
    <row r="967" spans="1:23">
      <c r="A967" s="29"/>
      <c r="B967" s="29"/>
      <c r="C967" s="29"/>
      <c r="D967" s="29"/>
      <c r="E967" s="35"/>
      <c r="F967" s="35"/>
      <c r="G967" s="29"/>
      <c r="H967" s="29"/>
      <c r="I967" s="29"/>
      <c r="J967" s="70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</row>
    <row r="968" spans="1:23">
      <c r="A968" s="29"/>
      <c r="B968" s="29"/>
      <c r="C968" s="29"/>
      <c r="D968" s="29"/>
      <c r="E968" s="35"/>
      <c r="F968" s="35"/>
      <c r="G968" s="29"/>
      <c r="H968" s="29"/>
      <c r="I968" s="29"/>
      <c r="J968" s="70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</row>
    <row r="969" spans="1:23">
      <c r="A969" s="29"/>
      <c r="B969" s="29"/>
      <c r="C969" s="29"/>
      <c r="D969" s="29"/>
      <c r="E969" s="35"/>
      <c r="F969" s="35"/>
      <c r="G969" s="29"/>
      <c r="H969" s="29"/>
      <c r="I969" s="29"/>
      <c r="J969" s="70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</row>
    <row r="970" spans="1:23">
      <c r="A970" s="29"/>
      <c r="B970" s="29"/>
      <c r="C970" s="29"/>
      <c r="D970" s="29"/>
      <c r="E970" s="35"/>
      <c r="F970" s="35"/>
      <c r="G970" s="29"/>
      <c r="H970" s="29"/>
      <c r="I970" s="29"/>
      <c r="J970" s="70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</row>
    <row r="971" spans="1:23">
      <c r="A971" s="29"/>
      <c r="B971" s="29"/>
      <c r="C971" s="29"/>
      <c r="D971" s="29"/>
      <c r="E971" s="35"/>
      <c r="F971" s="35"/>
      <c r="G971" s="29"/>
      <c r="H971" s="29"/>
      <c r="I971" s="29"/>
      <c r="J971" s="70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</row>
    <row r="972" spans="1:23">
      <c r="A972" s="29"/>
      <c r="B972" s="29"/>
      <c r="C972" s="29"/>
      <c r="D972" s="29"/>
      <c r="E972" s="35"/>
      <c r="F972" s="35"/>
      <c r="G972" s="29"/>
      <c r="H972" s="29"/>
      <c r="I972" s="29"/>
      <c r="J972" s="70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</row>
    <row r="973" spans="1:23">
      <c r="A973" s="29"/>
      <c r="B973" s="29"/>
      <c r="C973" s="29"/>
      <c r="D973" s="29"/>
      <c r="E973" s="35"/>
      <c r="F973" s="35"/>
      <c r="G973" s="29"/>
      <c r="H973" s="29"/>
      <c r="I973" s="29"/>
      <c r="J973" s="70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</row>
    <row r="974" spans="1:23">
      <c r="A974" s="29"/>
      <c r="B974" s="29"/>
      <c r="C974" s="29"/>
      <c r="D974" s="29"/>
      <c r="E974" s="35"/>
      <c r="F974" s="35"/>
      <c r="G974" s="29"/>
      <c r="H974" s="29"/>
      <c r="I974" s="29"/>
      <c r="J974" s="70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</row>
    <row r="975" spans="1:23">
      <c r="A975" s="29"/>
      <c r="B975" s="29"/>
      <c r="C975" s="29"/>
      <c r="D975" s="29"/>
      <c r="E975" s="35"/>
      <c r="F975" s="35"/>
      <c r="G975" s="29"/>
      <c r="H975" s="29"/>
      <c r="I975" s="29"/>
      <c r="J975" s="70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</row>
    <row r="976" spans="1:23">
      <c r="A976" s="29"/>
      <c r="B976" s="29"/>
      <c r="C976" s="29"/>
      <c r="D976" s="29"/>
      <c r="E976" s="35"/>
      <c r="F976" s="35"/>
      <c r="G976" s="29"/>
      <c r="H976" s="29"/>
      <c r="I976" s="29"/>
      <c r="J976" s="70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</row>
    <row r="977" spans="1:23">
      <c r="A977" s="29"/>
      <c r="B977" s="29"/>
      <c r="C977" s="29"/>
      <c r="D977" s="29"/>
      <c r="E977" s="35"/>
      <c r="F977" s="35"/>
      <c r="G977" s="29"/>
      <c r="H977" s="29"/>
      <c r="I977" s="29"/>
      <c r="J977" s="70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</row>
    <row r="978" spans="1:23">
      <c r="A978" s="29"/>
      <c r="B978" s="29"/>
      <c r="C978" s="29"/>
      <c r="D978" s="29"/>
      <c r="E978" s="35"/>
      <c r="F978" s="35"/>
      <c r="G978" s="29"/>
      <c r="H978" s="29"/>
      <c r="I978" s="29"/>
      <c r="J978" s="70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</row>
    <row r="979" spans="1:23">
      <c r="A979" s="29"/>
      <c r="B979" s="29"/>
      <c r="C979" s="29"/>
      <c r="D979" s="29"/>
      <c r="E979" s="35"/>
      <c r="F979" s="35"/>
      <c r="G979" s="29"/>
      <c r="H979" s="29"/>
      <c r="I979" s="29"/>
      <c r="J979" s="70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</row>
    <row r="980" spans="1:23">
      <c r="A980" s="29"/>
      <c r="B980" s="29"/>
      <c r="C980" s="29"/>
      <c r="D980" s="29"/>
      <c r="E980" s="35"/>
      <c r="F980" s="35"/>
      <c r="G980" s="29"/>
      <c r="H980" s="29"/>
      <c r="I980" s="29"/>
      <c r="J980" s="70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</row>
    <row r="981" spans="1:23">
      <c r="A981" s="29"/>
      <c r="B981" s="29"/>
      <c r="C981" s="29"/>
      <c r="D981" s="29"/>
      <c r="E981" s="35"/>
      <c r="F981" s="35"/>
      <c r="G981" s="29"/>
      <c r="H981" s="29"/>
      <c r="I981" s="29"/>
      <c r="J981" s="70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</row>
    <row r="982" spans="1:23">
      <c r="A982" s="29"/>
      <c r="B982" s="29"/>
      <c r="C982" s="29"/>
      <c r="D982" s="29"/>
      <c r="E982" s="35"/>
      <c r="F982" s="35"/>
      <c r="G982" s="29"/>
      <c r="H982" s="29"/>
      <c r="I982" s="29"/>
      <c r="J982" s="70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</row>
    <row r="983" spans="1:23">
      <c r="A983" s="29"/>
      <c r="B983" s="29"/>
      <c r="C983" s="29"/>
      <c r="D983" s="29"/>
      <c r="E983" s="35"/>
      <c r="F983" s="35"/>
      <c r="G983" s="29"/>
      <c r="H983" s="29"/>
      <c r="I983" s="29"/>
      <c r="J983" s="70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</row>
    <row r="984" spans="1:23">
      <c r="A984" s="29"/>
      <c r="B984" s="29"/>
      <c r="C984" s="29"/>
      <c r="D984" s="29"/>
      <c r="E984" s="35"/>
      <c r="F984" s="35"/>
      <c r="G984" s="29"/>
      <c r="H984" s="29"/>
      <c r="I984" s="29"/>
      <c r="J984" s="70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</row>
    <row r="985" spans="1:23">
      <c r="A985" s="29"/>
      <c r="B985" s="29"/>
      <c r="C985" s="29"/>
      <c r="D985" s="29"/>
      <c r="E985" s="35"/>
      <c r="F985" s="35"/>
      <c r="G985" s="29"/>
      <c r="H985" s="29"/>
      <c r="I985" s="29"/>
      <c r="J985" s="70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</row>
    <row r="986" spans="1:23">
      <c r="A986" s="29"/>
      <c r="B986" s="29"/>
      <c r="C986" s="29"/>
      <c r="D986" s="29"/>
      <c r="E986" s="35"/>
      <c r="F986" s="35"/>
      <c r="G986" s="29"/>
      <c r="H986" s="29"/>
      <c r="I986" s="29"/>
      <c r="J986" s="70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</row>
    <row r="987" spans="1:23">
      <c r="A987" s="29"/>
      <c r="B987" s="29"/>
      <c r="C987" s="29"/>
      <c r="D987" s="29"/>
      <c r="E987" s="35"/>
      <c r="F987" s="35"/>
      <c r="G987" s="29"/>
      <c r="H987" s="29"/>
      <c r="I987" s="29"/>
      <c r="J987" s="70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</row>
    <row r="988" spans="1:23">
      <c r="A988" s="29"/>
      <c r="B988" s="29"/>
      <c r="C988" s="29"/>
      <c r="D988" s="29"/>
      <c r="E988" s="35"/>
      <c r="F988" s="35"/>
      <c r="G988" s="29"/>
      <c r="H988" s="29"/>
      <c r="I988" s="29"/>
      <c r="J988" s="70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</row>
    <row r="989" spans="1:23">
      <c r="A989" s="29"/>
      <c r="B989" s="29"/>
      <c r="C989" s="29"/>
      <c r="D989" s="29"/>
      <c r="E989" s="35"/>
      <c r="F989" s="35"/>
      <c r="G989" s="29"/>
      <c r="H989" s="29"/>
      <c r="I989" s="29"/>
      <c r="J989" s="70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</row>
    <row r="990" spans="1:23">
      <c r="A990" s="29"/>
      <c r="B990" s="29"/>
      <c r="C990" s="29"/>
      <c r="D990" s="29"/>
      <c r="E990" s="35"/>
      <c r="F990" s="35"/>
      <c r="G990" s="29"/>
      <c r="H990" s="29"/>
      <c r="I990" s="29"/>
      <c r="J990" s="70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</row>
    <row r="991" spans="1:23">
      <c r="A991" s="29"/>
      <c r="B991" s="29"/>
      <c r="C991" s="29"/>
      <c r="D991" s="29"/>
      <c r="E991" s="35"/>
      <c r="F991" s="35"/>
      <c r="G991" s="29"/>
      <c r="H991" s="29"/>
      <c r="I991" s="29"/>
      <c r="J991" s="70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</row>
    <row r="992" spans="1:23">
      <c r="A992" s="29"/>
      <c r="B992" s="29"/>
      <c r="C992" s="29"/>
      <c r="D992" s="29"/>
      <c r="E992" s="35"/>
      <c r="F992" s="35"/>
      <c r="G992" s="29"/>
      <c r="H992" s="29"/>
      <c r="I992" s="29"/>
      <c r="J992" s="70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</row>
    <row r="993" spans="1:23">
      <c r="A993" s="29"/>
      <c r="B993" s="29"/>
      <c r="C993" s="29"/>
      <c r="D993" s="29"/>
      <c r="E993" s="35"/>
      <c r="F993" s="35"/>
      <c r="G993" s="29"/>
      <c r="H993" s="29"/>
      <c r="I993" s="29"/>
      <c r="J993" s="70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</row>
    <row r="994" spans="1:23">
      <c r="A994" s="29"/>
      <c r="B994" s="29"/>
      <c r="C994" s="29"/>
      <c r="D994" s="29"/>
      <c r="E994" s="35"/>
      <c r="F994" s="35"/>
      <c r="G994" s="29"/>
      <c r="H994" s="29"/>
      <c r="I994" s="29"/>
      <c r="J994" s="70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</row>
    <row r="995" spans="1:23">
      <c r="A995" s="29"/>
      <c r="B995" s="29"/>
      <c r="C995" s="29"/>
      <c r="D995" s="29"/>
      <c r="E995" s="35"/>
      <c r="F995" s="35"/>
      <c r="G995" s="29"/>
      <c r="H995" s="29"/>
      <c r="I995" s="29"/>
      <c r="J995" s="70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</row>
    <row r="996" spans="1:23">
      <c r="A996" s="29"/>
      <c r="B996" s="29"/>
      <c r="C996" s="29"/>
      <c r="D996" s="29"/>
      <c r="E996" s="35"/>
      <c r="F996" s="35"/>
      <c r="G996" s="29"/>
      <c r="H996" s="29"/>
      <c r="I996" s="29"/>
      <c r="J996" s="70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</row>
    <row r="997" spans="1:23">
      <c r="A997" s="29"/>
      <c r="B997" s="29"/>
      <c r="C997" s="29"/>
      <c r="D997" s="29"/>
      <c r="E997" s="35"/>
      <c r="F997" s="35"/>
      <c r="G997" s="29"/>
      <c r="H997" s="29"/>
      <c r="I997" s="29"/>
      <c r="J997" s="70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</row>
    <row r="998" spans="1:23">
      <c r="A998" s="29"/>
      <c r="B998" s="29"/>
      <c r="C998" s="29"/>
      <c r="D998" s="29"/>
      <c r="E998" s="35"/>
      <c r="F998" s="35"/>
      <c r="G998" s="29"/>
      <c r="H998" s="29"/>
      <c r="I998" s="29"/>
      <c r="J998" s="70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</row>
    <row r="999" spans="1:23">
      <c r="A999" s="29"/>
      <c r="B999" s="29"/>
      <c r="C999" s="29"/>
      <c r="D999" s="29"/>
      <c r="E999" s="35"/>
      <c r="F999" s="35"/>
      <c r="G999" s="29"/>
      <c r="H999" s="29"/>
      <c r="I999" s="29"/>
      <c r="J999" s="70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</row>
    <row r="1000" spans="1:23">
      <c r="A1000" s="29"/>
      <c r="B1000" s="29"/>
      <c r="C1000" s="29"/>
      <c r="D1000" s="29"/>
      <c r="E1000" s="35"/>
      <c r="F1000" s="35"/>
      <c r="G1000" s="29"/>
      <c r="H1000" s="29"/>
      <c r="I1000" s="29"/>
      <c r="J1000" s="70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</row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a6ae0b-b65b-47e0-9114-36d414ca8bb9">
      <Terms xmlns="http://schemas.microsoft.com/office/infopath/2007/PartnerControls"/>
    </lcf76f155ced4ddcb4097134ff3c332f>
    <TaxCatchAll xmlns="df098564-d78d-40e3-b895-1c9be8f29b7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3B81AE2FB62949A3F95A3AE8C83113" ma:contentTypeVersion="12" ma:contentTypeDescription="Create a new document." ma:contentTypeScope="" ma:versionID="bf20d5c3e96cdf47a7ed04afca1ae884">
  <xsd:schema xmlns:xsd="http://www.w3.org/2001/XMLSchema" xmlns:xs="http://www.w3.org/2001/XMLSchema" xmlns:p="http://schemas.microsoft.com/office/2006/metadata/properties" xmlns:ns2="84a6ae0b-b65b-47e0-9114-36d414ca8bb9" xmlns:ns3="df098564-d78d-40e3-b895-1c9be8f29b70" targetNamespace="http://schemas.microsoft.com/office/2006/metadata/properties" ma:root="true" ma:fieldsID="0c7427a1e146e13b51db0eccd7c8c280" ns2:_="" ns3:_="">
    <xsd:import namespace="84a6ae0b-b65b-47e0-9114-36d414ca8bb9"/>
    <xsd:import namespace="df098564-d78d-40e3-b895-1c9be8f29b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6ae0b-b65b-47e0-9114-36d414ca8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625e161-3a30-467e-b58e-1725c7728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564-d78d-40e3-b895-1c9be8f29b7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14e2f27-cc71-4af3-8523-ce78a4704479}" ma:internalName="TaxCatchAll" ma:showField="CatchAllData" ma:web="df098564-d78d-40e3-b895-1c9be8f29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FD464F-96A9-4B31-8FD2-EF629F68857E}">
  <ds:schemaRefs>
    <ds:schemaRef ds:uri="http://schemas.microsoft.com/office/2006/metadata/properties"/>
    <ds:schemaRef ds:uri="http://schemas.microsoft.com/office/infopath/2007/PartnerControls"/>
    <ds:schemaRef ds:uri="59fb6073-98f9-4f02-b8ad-ff8ba277c4ee"/>
    <ds:schemaRef ds:uri="82150a65-0fb1-4479-81d9-74b1b7597960"/>
    <ds:schemaRef ds:uri="84a6ae0b-b65b-47e0-9114-36d414ca8bb9"/>
    <ds:schemaRef ds:uri="df098564-d78d-40e3-b895-1c9be8f29b70"/>
  </ds:schemaRefs>
</ds:datastoreItem>
</file>

<file path=customXml/itemProps2.xml><?xml version="1.0" encoding="utf-8"?>
<ds:datastoreItem xmlns:ds="http://schemas.openxmlformats.org/officeDocument/2006/customXml" ds:itemID="{4D22ADC1-51F7-4E5C-89F9-5A3266B768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55F220-8014-43BB-B528-67C763A74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6ae0b-b65b-47e0-9114-36d414ca8bb9"/>
    <ds:schemaRef ds:uri="df098564-d78d-40e3-b895-1c9be8f29b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DataTypes</vt:lpstr>
      <vt:lpstr>#0_SETUP</vt:lpstr>
      <vt:lpstr>#2a_#2b_DROP_TABLE</vt:lpstr>
      <vt:lpstr>#1b_#3c_INDICES</vt:lpstr>
      <vt:lpstr>#1a_#4_CONSTRAINTS</vt:lpstr>
      <vt:lpstr>#3a_#3b_#3c_DD</vt:lpstr>
      <vt:lpstr>#5_PROCEDURES_FUNCTIONS</vt:lpstr>
      <vt:lpstr>06 CANDIDATE_INDEX_STRUCTURE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Selva</dc:creator>
  <cp:keywords/>
  <dc:description/>
  <cp:lastModifiedBy>Manikandan R</cp:lastModifiedBy>
  <cp:revision/>
  <dcterms:created xsi:type="dcterms:W3CDTF">2016-07-21T09:07:01Z</dcterms:created>
  <dcterms:modified xsi:type="dcterms:W3CDTF">2025-04-24T09:47:29Z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0x010100193B81AE2FB62949A3F95A3AE8C83113</vt:lpwstr>
  </property>
  <property fmtid="{D5CDD505-2E9C-101B-9397-08002B2CF9AE}" pid="3" name="MediaServiceImageTags">
    <vt:lpwstr/>
  </property>
</Properties>
</file>