
<file path=[Content_Types].xml><?xml version="1.0" encoding="utf-8"?>
<Types xmlns="http://schemas.openxmlformats.org/package/2006/content-types">
  <Default Extension="png" ContentType="image/png"/>
  <Default Extension="svg" ContentType="image/svg+xml"/>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D:\DATA ANALYTICS\"/>
    </mc:Choice>
  </mc:AlternateContent>
  <xr:revisionPtr revIDLastSave="0" documentId="13_ncr:1_{57047247-B30A-48F4-8A3C-432B09F0E10C}" xr6:coauthVersionLast="36" xr6:coauthVersionMax="36" xr10:uidLastSave="{00000000-0000-0000-0000-000000000000}"/>
  <bookViews>
    <workbookView xWindow="0" yWindow="0" windowWidth="20490" windowHeight="6885" xr2:uid="{C0893FBD-34B3-420E-B0D6-EC330180DDEA}"/>
  </bookViews>
  <sheets>
    <sheet name="Dashboard" sheetId="6" r:id="rId1"/>
    <sheet name="Pivot table" sheetId="4" r:id="rId2"/>
    <sheet name="SalesData" sheetId="3" r:id="rId3"/>
  </sheets>
  <definedNames>
    <definedName name="Slicer_Product">#N/A</definedName>
    <definedName name="Slicer_Region">#N/A</definedName>
    <definedName name="Slicer_Sales_Pers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8" i="3" l="1"/>
  <c r="K6" i="3"/>
  <c r="K4" i="3"/>
  <c r="K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2" i="3"/>
  <c r="H51" i="3" l="1"/>
  <c r="G51" i="3"/>
  <c r="F51" i="3"/>
  <c r="H50" i="3"/>
  <c r="G50" i="3"/>
  <c r="F50" i="3"/>
  <c r="H49" i="3"/>
  <c r="G49" i="3"/>
  <c r="F49" i="3"/>
  <c r="H48" i="3"/>
  <c r="G48" i="3"/>
  <c r="F48" i="3"/>
  <c r="H47" i="3"/>
  <c r="G47" i="3"/>
  <c r="F47" i="3"/>
  <c r="H46" i="3"/>
  <c r="G46" i="3"/>
  <c r="F46" i="3"/>
  <c r="H45" i="3"/>
  <c r="G45" i="3"/>
  <c r="F45" i="3"/>
  <c r="H44" i="3"/>
  <c r="G44" i="3"/>
  <c r="F44" i="3"/>
  <c r="H43" i="3"/>
  <c r="G43" i="3"/>
  <c r="F43" i="3"/>
  <c r="H42" i="3"/>
  <c r="G42" i="3"/>
  <c r="F42" i="3"/>
  <c r="H41" i="3"/>
  <c r="G41" i="3"/>
  <c r="F41" i="3"/>
  <c r="H40" i="3"/>
  <c r="G40" i="3"/>
  <c r="F40" i="3"/>
  <c r="H39" i="3"/>
  <c r="G39" i="3"/>
  <c r="F39" i="3"/>
  <c r="H38" i="3"/>
  <c r="G38" i="3"/>
  <c r="F38" i="3"/>
  <c r="H37" i="3"/>
  <c r="G37" i="3"/>
  <c r="F37" i="3"/>
  <c r="H36" i="3"/>
  <c r="G36" i="3"/>
  <c r="F36" i="3"/>
  <c r="H35" i="3"/>
  <c r="G35" i="3"/>
  <c r="F35" i="3"/>
  <c r="H34" i="3"/>
  <c r="G34" i="3"/>
  <c r="F34" i="3"/>
  <c r="H33" i="3"/>
  <c r="G33" i="3"/>
  <c r="F33" i="3"/>
  <c r="H32" i="3"/>
  <c r="G32" i="3"/>
  <c r="F32" i="3"/>
  <c r="H31" i="3"/>
  <c r="G31" i="3"/>
  <c r="F31" i="3"/>
  <c r="H30" i="3"/>
  <c r="G30" i="3"/>
  <c r="F30" i="3"/>
  <c r="H29" i="3"/>
  <c r="G29" i="3"/>
  <c r="F29" i="3"/>
  <c r="H28" i="3"/>
  <c r="G28" i="3"/>
  <c r="F28" i="3"/>
  <c r="H27" i="3"/>
  <c r="G27" i="3"/>
  <c r="F27" i="3"/>
  <c r="H26" i="3"/>
  <c r="G26" i="3"/>
  <c r="F26" i="3"/>
  <c r="H25" i="3"/>
  <c r="G25" i="3"/>
  <c r="F25" i="3"/>
  <c r="H24" i="3"/>
  <c r="G24" i="3"/>
  <c r="F24" i="3"/>
  <c r="H23" i="3"/>
  <c r="G23" i="3"/>
  <c r="F23" i="3"/>
  <c r="H22" i="3"/>
  <c r="G22" i="3"/>
  <c r="F22" i="3"/>
  <c r="H21" i="3"/>
  <c r="G21" i="3"/>
  <c r="F21" i="3"/>
  <c r="H20" i="3"/>
  <c r="G20" i="3"/>
  <c r="F20" i="3"/>
  <c r="H19" i="3"/>
  <c r="G19" i="3"/>
  <c r="F19" i="3"/>
  <c r="H18" i="3"/>
  <c r="G18" i="3"/>
  <c r="F18" i="3"/>
  <c r="H17" i="3"/>
  <c r="G17" i="3"/>
  <c r="F17" i="3"/>
  <c r="H16" i="3"/>
  <c r="G16" i="3"/>
  <c r="F16" i="3"/>
  <c r="H15" i="3"/>
  <c r="G15" i="3"/>
  <c r="F15" i="3"/>
  <c r="H14" i="3"/>
  <c r="G14" i="3"/>
  <c r="F14" i="3"/>
  <c r="H13" i="3"/>
  <c r="G13" i="3"/>
  <c r="F13" i="3"/>
  <c r="H12" i="3"/>
  <c r="G12" i="3"/>
  <c r="F12" i="3"/>
  <c r="H11" i="3"/>
  <c r="G11" i="3"/>
  <c r="F11" i="3"/>
  <c r="H10" i="3"/>
  <c r="G10" i="3"/>
  <c r="F10" i="3"/>
  <c r="H9" i="3"/>
  <c r="G9" i="3"/>
  <c r="F9" i="3"/>
  <c r="H8" i="3"/>
  <c r="G8" i="3"/>
  <c r="F8" i="3"/>
  <c r="H7" i="3"/>
  <c r="G7" i="3"/>
  <c r="F7" i="3"/>
  <c r="H6" i="3"/>
  <c r="G6" i="3"/>
  <c r="F6" i="3"/>
  <c r="H5" i="3"/>
  <c r="G5" i="3"/>
  <c r="F5" i="3"/>
  <c r="H4" i="3"/>
  <c r="G4" i="3"/>
  <c r="F4" i="3"/>
  <c r="H3" i="3"/>
  <c r="G3" i="3"/>
  <c r="F3" i="3"/>
  <c r="H2" i="3"/>
  <c r="G2" i="3"/>
  <c r="F2" i="3"/>
</calcChain>
</file>

<file path=xl/sharedStrings.xml><?xml version="1.0" encoding="utf-8"?>
<sst xmlns="http://schemas.openxmlformats.org/spreadsheetml/2006/main" count="203" uniqueCount="37">
  <si>
    <t>Date</t>
  </si>
  <si>
    <t>Sales Person</t>
  </si>
  <si>
    <t>Region</t>
  </si>
  <si>
    <t>Product</t>
  </si>
  <si>
    <t>Units Sold</t>
  </si>
  <si>
    <t>Unit Price</t>
  </si>
  <si>
    <t>Cost of Goods</t>
  </si>
  <si>
    <t>Total Sales</t>
  </si>
  <si>
    <t>Andrew</t>
  </si>
  <si>
    <t>West</t>
  </si>
  <si>
    <t>Tent</t>
  </si>
  <si>
    <t>Grace</t>
  </si>
  <si>
    <t>East</t>
  </si>
  <si>
    <t>Blender</t>
  </si>
  <si>
    <t>Ella</t>
  </si>
  <si>
    <t>South</t>
  </si>
  <si>
    <t>Action Figure</t>
  </si>
  <si>
    <t>Cameron</t>
  </si>
  <si>
    <t>North</t>
  </si>
  <si>
    <t>Novel</t>
  </si>
  <si>
    <t>Megan</t>
  </si>
  <si>
    <t>Sneakers</t>
  </si>
  <si>
    <t>Carolyn</t>
  </si>
  <si>
    <t>Virginia</t>
  </si>
  <si>
    <t>Connor</t>
  </si>
  <si>
    <t>Anna</t>
  </si>
  <si>
    <t>Moisturizer</t>
  </si>
  <si>
    <t>Nicholas</t>
  </si>
  <si>
    <t>Smartphone</t>
  </si>
  <si>
    <t>Profit</t>
  </si>
  <si>
    <t>Grand Total</t>
  </si>
  <si>
    <t>Unit Sold</t>
  </si>
  <si>
    <t>Total Profit</t>
  </si>
  <si>
    <t>Average Sales</t>
  </si>
  <si>
    <t>Row Labels</t>
  </si>
  <si>
    <t>Sum of Total Sales</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</si>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</sst>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_ &quot;Rs.&quot;\ * #,##0_ ;_ &quot;Rs.&quot;\ * \-#,##0_ ;_ &quot;Rs.&quot;\ * &quot;-&quot;_ ;_ @_ "/>
    <numFmt numFmtId="165" formatCode="_(* #,##0_);_(* \(#,##0\);_(* &quot;-&quot;??_);_(@_)"/>
  </numFmts>
  <fonts count="3" x14ac:knownFonts="1">
    <font>
      <sz val="11"/>
      <color theme="1"/>
      <name val="Calibri"/>
      <family val="2"/>
      <scheme val="minor"/>
    </font>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rgb="FF002060"/>
        <bgColor indexed="64"/>
      </patternFill>
    </fill>
  </fills>
  <borders count="2">
    <border>
      <left/>
      <right/>
      <top/>
      <bottom/>
      <diagonal/>
    </border>
    <border>
      <left/>
      <right/>
      <top/>
      <bottom style="thick">
        <color rgb="FFFFC000"/>
      </bottom>
      <diagonal/>
    </border>
  </borders>
  <cellStyleXfs count="3">
    <xf numFmtId="0" fontId="0" fillId="0" borderId="0"/>
    <xf numFmtId="164" fontId="1" fillId="0" borderId="0" applyFont="0" applyFill="0" applyBorder="0" applyAlignment="0" applyProtection="0"/>
    <xf numFmtId="43" fontId="1" fillId="0" borderId="0" applyFont="0" applyFill="0" applyBorder="0" applyAlignment="0" applyProtection="0"/>
  </cellStyleXfs>
  <cellXfs count="10">
    <xf numFmtId="0" fontId="0" fillId="0" borderId="0" xfId="0"/>
    <xf numFmtId="0" fontId="2" fillId="2" borderId="1" xfId="0" applyFont="1" applyFill="1" applyBorder="1" applyAlignment="1">
      <alignment horizontal="center" vertical="center"/>
    </xf>
    <xf numFmtId="14" fontId="0" fillId="0" borderId="0" xfId="0" applyNumberFormat="1" applyAlignment="1">
      <alignment horizontal="center"/>
    </xf>
    <xf numFmtId="0" fontId="0" fillId="0" borderId="0" xfId="0" applyAlignment="1">
      <alignment horizontal="left"/>
    </xf>
    <xf numFmtId="164" fontId="0" fillId="0" borderId="0" xfId="1" applyFont="1"/>
    <xf numFmtId="0" fontId="2" fillId="2" borderId="0" xfId="0" applyFont="1" applyFill="1" applyBorder="1" applyAlignment="1">
      <alignment horizontal="center" vertical="center"/>
    </xf>
    <xf numFmtId="0" fontId="0" fillId="0" borderId="0" xfId="0" pivotButton="1"/>
    <xf numFmtId="0" fontId="0" fillId="0" borderId="0" xfId="0" applyNumberFormat="1"/>
    <xf numFmtId="2" fontId="0" fillId="0" borderId="0" xfId="0" applyNumberFormat="1"/>
    <xf numFmtId="165" fontId="0" fillId="0" borderId="0" xfId="2" applyNumberFormat="1" applyFont="1"/>
  </cellXfs>
  <cellStyles count="3">
    <cellStyle name="Comma" xfId="2" builtinId="3"/>
    <cellStyle name="Currency [0]" xfId="1" builtinId="7"/>
    <cellStyle name="Normal" xfId="0" builtinId="0"/>
  </cellStyles>
  <dxfs count="9">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alignment horizontal="left" vertical="bottom" textRotation="0" wrapText="0" indent="0" justifyLastLine="0" shrinkToFit="0" readingOrder="0"/>
    </dxf>
    <dxf>
      <numFmt numFmtId="19" formatCode="mm/d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border outline="0">
        <bottom style="thick">
          <color rgb="FFFFC000"/>
        </bottom>
      </border>
    </dxf>
    <dxf>
      <font>
        <b val="0"/>
        <i val="0"/>
        <strike val="0"/>
        <condense val="0"/>
        <extend val="0"/>
        <outline val="0"/>
        <shadow val="0"/>
        <u val="none"/>
        <vertAlign val="baseline"/>
        <sz val="11"/>
        <color theme="0"/>
        <name val="Calibri"/>
        <family val="2"/>
        <scheme val="minor"/>
      </font>
      <fill>
        <patternFill patternType="solid">
          <fgColor indexed="64"/>
          <bgColor rgb="FF002060"/>
        </patternFill>
      </fill>
      <alignment horizontal="center" vertical="center" textRotation="0" wrapText="0" indent="0" justifyLastLine="0" shrinkToFit="0" readingOrder="0"/>
    </dxf>
  </dxfs>
  <tableStyles count="1" defaultTableStyle="TableStyleMedium2" defaultPivotStyle="PivotStyleLight16">
    <tableStyle name="Invisible" pivot="0" table="0" count="0" xr9:uid="{BDFCBA0C-0FAD-47E9-B8E0-311E6D44976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table!PivotTable4</c:name>
    <c:fmtId val="6"/>
  </c:pivotSource>
  <c:chart>
    <c:autoTitleDeleted val="1"/>
    <c:pivotFmts>
      <c:pivotFmt>
        <c:idx val="0"/>
        <c:spPr>
          <a:pattFill prst="ltUpDiag">
            <a:fgClr>
              <a:schemeClr val="accent1"/>
            </a:fgClr>
            <a:bgClr>
              <a:schemeClr val="lt1"/>
            </a:bgClr>
          </a:pattFill>
          <a:ln w="28575" cap="rnd">
            <a:solidFill>
              <a:schemeClr val="lt1"/>
            </a:solidFill>
            <a:round/>
          </a:ln>
          <a:effectLst>
            <a:outerShdw dist="25400" dir="2700000" algn="tl" rotWithShape="0">
              <a:schemeClr val="accent1"/>
            </a:outerShdw>
          </a:effectLst>
        </c:spPr>
        <c:marker>
          <c:symbol val="circle"/>
          <c:size val="8"/>
          <c:spPr>
            <a:solidFill>
              <a:schemeClr val="accent1">
                <a:lumMod val="75000"/>
              </a:schemeClr>
            </a:solidFill>
            <a:ln w="34925">
              <a:solidFill>
                <a:schemeClr val="lt1"/>
              </a:solid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28575" cap="rnd">
            <a:solidFill>
              <a:schemeClr val="lt1"/>
            </a:solidFill>
            <a:round/>
          </a:ln>
          <a:effectLst>
            <a:outerShdw dist="25400" dir="2700000" algn="tl" rotWithShape="0">
              <a:schemeClr val="accent1"/>
            </a:outerShdw>
          </a:effectLst>
        </c:spPr>
        <c:marker>
          <c:symbol val="circle"/>
          <c:size val="8"/>
          <c:spPr>
            <a:solidFill>
              <a:schemeClr val="accent1">
                <a:lumMod val="75000"/>
              </a:schemeClr>
            </a:solidFill>
            <a:ln w="34925">
              <a:solidFill>
                <a:schemeClr val="lt1"/>
              </a:solidFill>
            </a:ln>
            <a:effectLst/>
          </c:spPr>
        </c:marker>
      </c:pivotFmt>
      <c:pivotFmt>
        <c:idx val="2"/>
        <c:spPr>
          <a:pattFill prst="ltUpDiag">
            <a:fgClr>
              <a:schemeClr val="accent1"/>
            </a:fgClr>
            <a:bgClr>
              <a:schemeClr val="lt1"/>
            </a:bgClr>
          </a:pattFill>
          <a:ln w="28575" cap="rnd">
            <a:solidFill>
              <a:schemeClr val="lt1"/>
            </a:solidFill>
            <a:round/>
          </a:ln>
          <a:effectLst>
            <a:outerShdw dist="25400" dir="2700000" algn="tl" rotWithShape="0">
              <a:schemeClr val="accent1"/>
            </a:outerShdw>
          </a:effectLst>
        </c:spPr>
        <c:marker>
          <c:symbol val="circle"/>
          <c:size val="8"/>
          <c:spPr>
            <a:solidFill>
              <a:schemeClr val="accent1">
                <a:lumMod val="75000"/>
              </a:schemeClr>
            </a:solidFill>
            <a:ln w="34925">
              <a:solidFill>
                <a:schemeClr val="lt1"/>
              </a:solid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lt1"/>
            </a:solidFill>
            <a:round/>
          </a:ln>
          <a:effectLst>
            <a:outerShdw dist="25400" dir="2700000" algn="tl" rotWithShape="0">
              <a:schemeClr val="accent1"/>
            </a:outerShdw>
          </a:effectLst>
        </c:spPr>
        <c:marker>
          <c:symbol val="circle"/>
          <c:size val="8"/>
          <c:spPr>
            <a:solidFill>
              <a:schemeClr val="accent1">
                <a:lumMod val="75000"/>
              </a:schemeClr>
            </a:solidFill>
            <a:ln w="34925">
              <a:solidFill>
                <a:schemeClr val="lt1"/>
              </a:solid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7.407407407407407E-2"/>
          <c:w val="0.93888888888888888"/>
          <c:h val="0.79081838728492271"/>
        </c:manualLayout>
      </c:layout>
      <c:lineChart>
        <c:grouping val="standard"/>
        <c:varyColors val="0"/>
        <c:ser>
          <c:idx val="0"/>
          <c:order val="0"/>
          <c:tx>
            <c:strRef>
              <c:f>'Pivot table'!$K$3</c:f>
              <c:strCache>
                <c:ptCount val="1"/>
                <c:pt idx="0">
                  <c:v>Total</c:v>
                </c:pt>
              </c:strCache>
            </c:strRef>
          </c:tx>
          <c:spPr>
            <a:ln w="28575" cap="rnd">
              <a:solidFill>
                <a:schemeClr val="lt1"/>
              </a:solidFill>
              <a:round/>
            </a:ln>
            <a:effectLst>
              <a:outerShdw dist="25400" dir="2700000" algn="tl" rotWithShape="0">
                <a:schemeClr val="accent1"/>
              </a:outerShdw>
            </a:effectLst>
          </c:spPr>
          <c:marker>
            <c:symbol val="circle"/>
            <c:size val="8"/>
            <c:spPr>
              <a:solidFill>
                <a:schemeClr val="accent1">
                  <a:lumMod val="75000"/>
                </a:schemeClr>
              </a:solidFill>
              <a:ln w="34925">
                <a:solidFill>
                  <a:schemeClr val="lt1"/>
                </a:solidFill>
              </a:ln>
              <a:effectLst/>
            </c:spPr>
          </c:marker>
          <c:dLbls>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table'!$J$4:$J$11</c:f>
              <c:strCache>
                <c:ptCount val="7"/>
                <c:pt idx="0">
                  <c:v>Action Figure</c:v>
                </c:pt>
                <c:pt idx="1">
                  <c:v>Blender</c:v>
                </c:pt>
                <c:pt idx="2">
                  <c:v>Moisturizer</c:v>
                </c:pt>
                <c:pt idx="3">
                  <c:v>Novel</c:v>
                </c:pt>
                <c:pt idx="4">
                  <c:v>Smartphone</c:v>
                </c:pt>
                <c:pt idx="5">
                  <c:v>Sneakers</c:v>
                </c:pt>
                <c:pt idx="6">
                  <c:v>Tent</c:v>
                </c:pt>
              </c:strCache>
            </c:strRef>
          </c:cat>
          <c:val>
            <c:numRef>
              <c:f>'Pivot table'!$K$4:$K$11</c:f>
              <c:numCache>
                <c:formatCode>General</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0-CBAE-4933-90DF-88F62367C283}"/>
            </c:ext>
          </c:extLst>
        </c:ser>
        <c:dLbls>
          <c:dLblPos val="ctr"/>
          <c:showLegendKey val="0"/>
          <c:showVal val="1"/>
          <c:showCatName val="0"/>
          <c:showSerName val="0"/>
          <c:showPercent val="0"/>
          <c:showBubbleSize val="0"/>
        </c:dLbls>
        <c:dropLines>
          <c:spPr>
            <a:ln w="9525" cap="flat" cmpd="sng" algn="ctr">
              <a:solidFill>
                <a:schemeClr val="accent1"/>
              </a:solidFill>
              <a:round/>
            </a:ln>
            <a:effectLst/>
          </c:spPr>
        </c:dropLines>
        <c:upDownBars>
          <c:gapWidth val="150"/>
          <c:upBars>
            <c:spPr>
              <a:solidFill>
                <a:schemeClr val="lt1">
                  <a:lumMod val="95000"/>
                </a:schemeClr>
              </a:solidFill>
              <a:ln w="9525">
                <a:solidFill>
                  <a:schemeClr val="accent1">
                    <a:lumMod val="60000"/>
                    <a:lumOff val="40000"/>
                  </a:schemeClr>
                </a:solidFill>
              </a:ln>
              <a:effectLst/>
            </c:spPr>
          </c:upBars>
          <c:downBars>
            <c:spPr>
              <a:solidFill>
                <a:schemeClr val="dk1">
                  <a:lumMod val="35000"/>
                  <a:lumOff val="65000"/>
                </a:schemeClr>
              </a:solidFill>
              <a:ln w="9525">
                <a:solidFill>
                  <a:schemeClr val="accent1">
                    <a:lumMod val="60000"/>
                    <a:lumOff val="40000"/>
                  </a:schemeClr>
                </a:solidFill>
              </a:ln>
              <a:effectLst/>
            </c:spPr>
          </c:downBars>
        </c:upDownBars>
        <c:marker val="1"/>
        <c:smooth val="0"/>
        <c:axId val="592199920"/>
        <c:axId val="429426160"/>
      </c:lineChart>
      <c:catAx>
        <c:axId val="592199920"/>
        <c:scaling>
          <c:orientation val="minMax"/>
        </c:scaling>
        <c:delete val="0"/>
        <c:axPos val="b"/>
        <c:numFmt formatCode="General" sourceLinked="1"/>
        <c:majorTickMark val="none"/>
        <c:minorTickMark val="none"/>
        <c:tickLblPos val="nextTo"/>
        <c:spPr>
          <a:noFill/>
          <a:ln w="28575">
            <a:solidFill>
              <a:schemeClr val="accent1">
                <a:lumMod val="75000"/>
              </a:schemeClr>
            </a:solidFill>
          </a:ln>
          <a:effectLst/>
        </c:spPr>
        <c:txPr>
          <a:bodyPr rot="-60000000" spcFirstLastPara="1" vertOverflow="ellipsis" vert="horz" wrap="square" anchor="ctr" anchorCtr="1"/>
          <a:lstStyle/>
          <a:p>
            <a:pPr>
              <a:defRPr sz="900" b="0" i="0" u="none" strike="noStrike" kern="1200" spc="30" baseline="0">
                <a:solidFill>
                  <a:schemeClr val="tx1"/>
                </a:solidFill>
                <a:latin typeface="+mn-lt"/>
                <a:ea typeface="+mn-ea"/>
                <a:cs typeface="+mn-cs"/>
              </a:defRPr>
            </a:pPr>
            <a:endParaRPr lang="en-US"/>
          </a:p>
        </c:txPr>
        <c:crossAx val="429426160"/>
        <c:crosses val="autoZero"/>
        <c:auto val="1"/>
        <c:lblAlgn val="ctr"/>
        <c:lblOffset val="100"/>
        <c:noMultiLvlLbl val="0"/>
      </c:catAx>
      <c:valAx>
        <c:axId val="429426160"/>
        <c:scaling>
          <c:orientation val="minMax"/>
        </c:scaling>
        <c:delete val="1"/>
        <c:axPos val="l"/>
        <c:numFmt formatCode="General" sourceLinked="1"/>
        <c:majorTickMark val="out"/>
        <c:minorTickMark val="none"/>
        <c:tickLblPos val="nextTo"/>
        <c:crossAx val="59219992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2225" cap="flat" cmpd="sng" algn="ctr">
      <a:noFill/>
      <a:round/>
    </a:ln>
    <a:effectLst>
      <a:outerShdw blurRad="50800" dist="50800" dir="5400000" algn="ctr" rotWithShape="0">
        <a:schemeClr val="bg1"/>
      </a:outerShd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table!PivotTable1</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0.1611111111111111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16666666666666657"/>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8333333333333335"/>
              <c:y val="2.777777777777769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0.17499999999999999"/>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8333333333333335"/>
              <c:y val="2.777777777777769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3370473537604458"/>
              <c:y val="0.187134571859675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8570102135561745"/>
              <c:y val="0.1309942003017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8198700092850512"/>
              <c:y val="-5.61403715579026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9312906220984216"/>
              <c:y val="-4.21052786684270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34-4458-BE41-542394AE3E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34-4458-BE41-542394AE3E1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CF34-4458-BE41-542394AE3E1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CF34-4458-BE41-542394AE3E14}"/>
              </c:ext>
            </c:extLst>
          </c:dPt>
          <c:dLbls>
            <c:dLbl>
              <c:idx val="0"/>
              <c:layout>
                <c:manualLayout>
                  <c:x val="0.18198700092850512"/>
                  <c:y val="-5.61403715579026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F34-4458-BE41-542394AE3E14}"/>
                </c:ext>
              </c:extLst>
            </c:dLbl>
            <c:dLbl>
              <c:idx val="1"/>
              <c:layout>
                <c:manualLayout>
                  <c:x val="0.18570102135561745"/>
                  <c:y val="0.13099420030177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F34-4458-BE41-542394AE3E14}"/>
                </c:ext>
              </c:extLst>
            </c:dLbl>
            <c:dLbl>
              <c:idx val="2"/>
              <c:layout>
                <c:manualLayout>
                  <c:x val="-0.13370473537604458"/>
                  <c:y val="0.187134571859675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F34-4458-BE41-542394AE3E14}"/>
                </c:ext>
              </c:extLst>
            </c:dLbl>
            <c:dLbl>
              <c:idx val="3"/>
              <c:layout>
                <c:manualLayout>
                  <c:x val="-0.19312906220984216"/>
                  <c:y val="-4.21052786684270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F34-4458-BE41-542394AE3E1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table'!$A$4:$A$8</c:f>
              <c:strCache>
                <c:ptCount val="4"/>
                <c:pt idx="0">
                  <c:v>East</c:v>
                </c:pt>
                <c:pt idx="1">
                  <c:v>North</c:v>
                </c:pt>
                <c:pt idx="2">
                  <c:v>South</c:v>
                </c:pt>
                <c:pt idx="3">
                  <c:v>West</c:v>
                </c:pt>
              </c:strCache>
            </c:strRef>
          </c:cat>
          <c:val>
            <c:numRef>
              <c:f>'Pivot table'!$B$4:$B$8</c:f>
              <c:numCache>
                <c:formatCode>General</c:formatCode>
                <c:ptCount val="4"/>
                <c:pt idx="0">
                  <c:v>3534400</c:v>
                </c:pt>
                <c:pt idx="1">
                  <c:v>2661400</c:v>
                </c:pt>
                <c:pt idx="2">
                  <c:v>2870600</c:v>
                </c:pt>
                <c:pt idx="3">
                  <c:v>3878100</c:v>
                </c:pt>
              </c:numCache>
            </c:numRef>
          </c:val>
          <c:extLst>
            <c:ext xmlns:c16="http://schemas.microsoft.com/office/drawing/2014/chart" uri="{C3380CC4-5D6E-409C-BE32-E72D297353CC}">
              <c16:uniqueId val="{00000002-CF34-4458-BE41-542394AE3E14}"/>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table!PivotTable2</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33180227471564"/>
          <c:y val="0.10185185185185185"/>
          <c:w val="0.79377930883639547"/>
          <c:h val="0.89814814814814814"/>
        </c:manualLayout>
      </c:layout>
      <c:barChart>
        <c:barDir val="bar"/>
        <c:grouping val="clustered"/>
        <c:varyColors val="0"/>
        <c:ser>
          <c:idx val="0"/>
          <c:order val="0"/>
          <c:tx>
            <c:strRef>
              <c:f>'Pivot table'!$E$3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table'!$D$4:$D$11</c:f>
              <c:strCache>
                <c:ptCount val="7"/>
                <c:pt idx="0">
                  <c:v>Action Figure</c:v>
                </c:pt>
                <c:pt idx="1">
                  <c:v>Blender</c:v>
                </c:pt>
                <c:pt idx="2">
                  <c:v>Moisturizer</c:v>
                </c:pt>
                <c:pt idx="3">
                  <c:v>Novel</c:v>
                </c:pt>
                <c:pt idx="4">
                  <c:v>Smartphone</c:v>
                </c:pt>
                <c:pt idx="5">
                  <c:v>Sneakers</c:v>
                </c:pt>
                <c:pt idx="6">
                  <c:v>Tent</c:v>
                </c:pt>
              </c:strCache>
            </c:strRef>
          </c:cat>
          <c:val>
            <c:numRef>
              <c:f>'Pivot table'!$E$4:$E$11</c:f>
              <c:numCache>
                <c:formatCode>General</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032E-4874-A050-CAD212525072}"/>
            </c:ext>
          </c:extLst>
        </c:ser>
        <c:dLbls>
          <c:dLblPos val="outEnd"/>
          <c:showLegendKey val="0"/>
          <c:showVal val="1"/>
          <c:showCatName val="0"/>
          <c:showSerName val="0"/>
          <c:showPercent val="0"/>
          <c:showBubbleSize val="0"/>
        </c:dLbls>
        <c:gapWidth val="50"/>
        <c:axId val="1091431888"/>
        <c:axId val="510671008"/>
      </c:barChart>
      <c:catAx>
        <c:axId val="10914318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71008"/>
        <c:crosses val="autoZero"/>
        <c:auto val="1"/>
        <c:lblAlgn val="ctr"/>
        <c:lblOffset val="100"/>
        <c:noMultiLvlLbl val="0"/>
      </c:catAx>
      <c:valAx>
        <c:axId val="510671008"/>
        <c:scaling>
          <c:orientation val="minMax"/>
        </c:scaling>
        <c:delete val="1"/>
        <c:axPos val="b"/>
        <c:numFmt formatCode="General" sourceLinked="1"/>
        <c:majorTickMark val="out"/>
        <c:minorTickMark val="none"/>
        <c:tickLblPos val="nextTo"/>
        <c:crossAx val="1091431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table!PivotTable3</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038790269559501E-2"/>
          <c:y val="3.2295271049596307E-2"/>
          <c:w val="0.94214332675871137"/>
          <c:h val="0.84222252495254701"/>
        </c:manualLayout>
      </c:layout>
      <c:barChart>
        <c:barDir val="col"/>
        <c:grouping val="clustered"/>
        <c:varyColors val="0"/>
        <c:ser>
          <c:idx val="0"/>
          <c:order val="0"/>
          <c:tx>
            <c:strRef>
              <c:f>'Pivot table'!$H$3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table'!$G$4:$G$14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table'!$H$4:$H$14</c:f>
              <c:numCache>
                <c:formatCode>General</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9637-421F-B0DF-1263322B8942}"/>
            </c:ext>
          </c:extLst>
        </c:ser>
        <c:dLbls>
          <c:dLblPos val="outEnd"/>
          <c:showLegendKey val="0"/>
          <c:showVal val="1"/>
          <c:showCatName val="0"/>
          <c:showSerName val="0"/>
          <c:showPercent val="0"/>
          <c:showBubbleSize val="0"/>
        </c:dLbls>
        <c:gapWidth val="70"/>
        <c:overlap val="-27"/>
        <c:axId val="598335792"/>
        <c:axId val="429417840"/>
      </c:barChart>
      <c:catAx>
        <c:axId val="59833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417840"/>
        <c:crosses val="autoZero"/>
        <c:auto val="1"/>
        <c:lblAlgn val="ctr"/>
        <c:lblOffset val="100"/>
        <c:noMultiLvlLbl val="0"/>
      </c:catAx>
      <c:valAx>
        <c:axId val="429417840"/>
        <c:scaling>
          <c:orientation val="minMax"/>
        </c:scaling>
        <c:delete val="1"/>
        <c:axPos val="l"/>
        <c:numFmt formatCode="General" sourceLinked="1"/>
        <c:majorTickMark val="none"/>
        <c:minorTickMark val="none"/>
        <c:tickLblPos val="nextTo"/>
        <c:crossAx val="59833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611111111111111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6666666666666657"/>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8333333333333335"/>
              <c:y val="2.777777777777769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7499999999999999"/>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6EC-410C-A613-4A47035722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96EC-410C-A613-4A47035722F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96EC-410C-A613-4A47035722F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96EC-410C-A613-4A47035722F8}"/>
              </c:ext>
            </c:extLst>
          </c:dPt>
          <c:dLbls>
            <c:dLbl>
              <c:idx val="0"/>
              <c:layout>
                <c:manualLayout>
                  <c:x val="0.16111111111111112"/>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6EC-410C-A613-4A47035722F8}"/>
                </c:ext>
              </c:extLst>
            </c:dLbl>
            <c:dLbl>
              <c:idx val="1"/>
              <c:layout>
                <c:manualLayout>
                  <c:x val="0.16666666666666657"/>
                  <c:y val="7.87037037037037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6EC-410C-A613-4A47035722F8}"/>
                </c:ext>
              </c:extLst>
            </c:dLbl>
            <c:dLbl>
              <c:idx val="2"/>
              <c:layout>
                <c:manualLayout>
                  <c:x val="-0.18333333333333335"/>
                  <c:y val="2.77777777777776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6EC-410C-A613-4A47035722F8}"/>
                </c:ext>
              </c:extLst>
            </c:dLbl>
            <c:dLbl>
              <c:idx val="3"/>
              <c:layout>
                <c:manualLayout>
                  <c:x val="-0.17499999999999999"/>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6EC-410C-A613-4A47035722F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table'!$A$4:$A$8</c:f>
              <c:strCache>
                <c:ptCount val="4"/>
                <c:pt idx="0">
                  <c:v>East</c:v>
                </c:pt>
                <c:pt idx="1">
                  <c:v>North</c:v>
                </c:pt>
                <c:pt idx="2">
                  <c:v>South</c:v>
                </c:pt>
                <c:pt idx="3">
                  <c:v>West</c:v>
                </c:pt>
              </c:strCache>
            </c:strRef>
          </c:cat>
          <c:val>
            <c:numRef>
              <c:f>'Pivot table'!$B$4:$B$8</c:f>
              <c:numCache>
                <c:formatCode>General</c:formatCode>
                <c:ptCount val="4"/>
                <c:pt idx="0">
                  <c:v>3534400</c:v>
                </c:pt>
                <c:pt idx="1">
                  <c:v>2661400</c:v>
                </c:pt>
                <c:pt idx="2">
                  <c:v>2870600</c:v>
                </c:pt>
                <c:pt idx="3">
                  <c:v>3878100</c:v>
                </c:pt>
              </c:numCache>
            </c:numRef>
          </c:val>
          <c:extLst>
            <c:ext xmlns:c16="http://schemas.microsoft.com/office/drawing/2014/chart" uri="{C3380CC4-5D6E-409C-BE32-E72D297353CC}">
              <c16:uniqueId val="{00000000-96EC-410C-A613-4A47035722F8}"/>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table!PivotTable2</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table'!$D$4:$D$11</c:f>
              <c:strCache>
                <c:ptCount val="7"/>
                <c:pt idx="0">
                  <c:v>Action Figure</c:v>
                </c:pt>
                <c:pt idx="1">
                  <c:v>Blender</c:v>
                </c:pt>
                <c:pt idx="2">
                  <c:v>Moisturizer</c:v>
                </c:pt>
                <c:pt idx="3">
                  <c:v>Novel</c:v>
                </c:pt>
                <c:pt idx="4">
                  <c:v>Smartphone</c:v>
                </c:pt>
                <c:pt idx="5">
                  <c:v>Sneakers</c:v>
                </c:pt>
                <c:pt idx="6">
                  <c:v>Tent</c:v>
                </c:pt>
              </c:strCache>
            </c:strRef>
          </c:cat>
          <c:val>
            <c:numRef>
              <c:f>'Pivot table'!$E$4:$E$11</c:f>
              <c:numCache>
                <c:formatCode>General</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5E7A-4167-AACC-AAD7234EDFEF}"/>
            </c:ext>
          </c:extLst>
        </c:ser>
        <c:dLbls>
          <c:dLblPos val="outEnd"/>
          <c:showLegendKey val="0"/>
          <c:showVal val="1"/>
          <c:showCatName val="0"/>
          <c:showSerName val="0"/>
          <c:showPercent val="0"/>
          <c:showBubbleSize val="0"/>
        </c:dLbls>
        <c:gapWidth val="50"/>
        <c:axId val="1091431888"/>
        <c:axId val="510671008"/>
      </c:barChart>
      <c:catAx>
        <c:axId val="10914318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71008"/>
        <c:crosses val="autoZero"/>
        <c:auto val="1"/>
        <c:lblAlgn val="ctr"/>
        <c:lblOffset val="100"/>
        <c:noMultiLvlLbl val="0"/>
      </c:catAx>
      <c:valAx>
        <c:axId val="510671008"/>
        <c:scaling>
          <c:orientation val="minMax"/>
        </c:scaling>
        <c:delete val="1"/>
        <c:axPos val="b"/>
        <c:numFmt formatCode="General" sourceLinked="1"/>
        <c:majorTickMark val="out"/>
        <c:minorTickMark val="none"/>
        <c:tickLblPos val="nextTo"/>
        <c:crossAx val="1091431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table!PivotTable3</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038790269559501E-2"/>
          <c:y val="3.2295271049596307E-2"/>
          <c:w val="0.94214332675871137"/>
          <c:h val="0.84222252495254701"/>
        </c:manualLayout>
      </c:layout>
      <c:barChart>
        <c:barDir val="col"/>
        <c:grouping val="clustered"/>
        <c:varyColors val="0"/>
        <c:ser>
          <c:idx val="0"/>
          <c:order val="0"/>
          <c:tx>
            <c:strRef>
              <c:f>'Pivot table'!$H$3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table'!$G$4:$G$14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table'!$H$4:$H$14</c:f>
              <c:numCache>
                <c:formatCode>General</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255C-4111-8862-ED754228F6D3}"/>
            </c:ext>
          </c:extLst>
        </c:ser>
        <c:dLbls>
          <c:dLblPos val="outEnd"/>
          <c:showLegendKey val="0"/>
          <c:showVal val="1"/>
          <c:showCatName val="0"/>
          <c:showSerName val="0"/>
          <c:showPercent val="0"/>
          <c:showBubbleSize val="0"/>
        </c:dLbls>
        <c:gapWidth val="70"/>
        <c:overlap val="-27"/>
        <c:axId val="598335792"/>
        <c:axId val="429417840"/>
      </c:barChart>
      <c:catAx>
        <c:axId val="59833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417840"/>
        <c:crosses val="autoZero"/>
        <c:auto val="1"/>
        <c:lblAlgn val="ctr"/>
        <c:lblOffset val="100"/>
        <c:noMultiLvlLbl val="0"/>
      </c:catAx>
      <c:valAx>
        <c:axId val="429417840"/>
        <c:scaling>
          <c:orientation val="minMax"/>
        </c:scaling>
        <c:delete val="1"/>
        <c:axPos val="l"/>
        <c:numFmt formatCode="General" sourceLinked="1"/>
        <c:majorTickMark val="none"/>
        <c:minorTickMark val="none"/>
        <c:tickLblPos val="nextTo"/>
        <c:crossAx val="59833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table!PivotTable4</c:name>
    <c:fmtId val="4"/>
  </c:pivotSource>
  <c:chart>
    <c:autoTitleDeleted val="1"/>
    <c:pivotFmts>
      <c:pivotFmt>
        <c:idx val="0"/>
        <c:spPr>
          <a:ln w="28575" cap="rnd">
            <a:solidFill>
              <a:schemeClr val="lt1"/>
            </a:solidFill>
            <a:round/>
          </a:ln>
          <a:effectLst>
            <a:outerShdw dist="25400" dir="2700000" algn="tl" rotWithShape="0">
              <a:schemeClr val="accent1"/>
            </a:outerShdw>
          </a:effectLst>
        </c:spPr>
        <c:marker>
          <c:symbol val="circle"/>
          <c:size val="8"/>
          <c:spPr>
            <a:solidFill>
              <a:schemeClr val="accent1">
                <a:lumMod val="75000"/>
              </a:schemeClr>
            </a:solidFill>
            <a:ln w="34925">
              <a:solidFill>
                <a:schemeClr val="lt1"/>
              </a:solid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lt1"/>
            </a:solidFill>
            <a:round/>
          </a:ln>
          <a:effectLst>
            <a:outerShdw dist="25400" dir="2700000" algn="tl" rotWithShape="0">
              <a:schemeClr val="accent1"/>
            </a:outerShdw>
          </a:effectLst>
        </c:spPr>
        <c:marker>
          <c:symbol val="circle"/>
          <c:size val="8"/>
          <c:spPr>
            <a:solidFill>
              <a:schemeClr val="accent1">
                <a:lumMod val="75000"/>
              </a:schemeClr>
            </a:solidFill>
            <a:ln w="34925">
              <a:solidFill>
                <a:schemeClr val="lt1"/>
              </a:solidFill>
            </a:ln>
            <a:effectLst/>
          </c:spPr>
        </c:marker>
      </c:pivotFmt>
    </c:pivotFmts>
    <c:plotArea>
      <c:layout>
        <c:manualLayout>
          <c:layoutTarget val="inner"/>
          <c:xMode val="edge"/>
          <c:yMode val="edge"/>
          <c:x val="0"/>
          <c:y val="7.407407407407407E-2"/>
          <c:w val="0.93888888888888888"/>
          <c:h val="0.79081838728492271"/>
        </c:manualLayout>
      </c:layout>
      <c:lineChart>
        <c:grouping val="standard"/>
        <c:varyColors val="0"/>
        <c:ser>
          <c:idx val="0"/>
          <c:order val="0"/>
          <c:tx>
            <c:strRef>
              <c:f>'Pivot table'!$K$3</c:f>
              <c:strCache>
                <c:ptCount val="1"/>
                <c:pt idx="0">
                  <c:v>Total</c:v>
                </c:pt>
              </c:strCache>
            </c:strRef>
          </c:tx>
          <c:spPr>
            <a:ln w="28575" cap="rnd">
              <a:solidFill>
                <a:schemeClr val="lt1"/>
              </a:solidFill>
              <a:round/>
            </a:ln>
            <a:effectLst>
              <a:outerShdw dist="25400" dir="2700000" algn="tl" rotWithShape="0">
                <a:schemeClr val="accent1"/>
              </a:outerShdw>
            </a:effectLst>
          </c:spPr>
          <c:marker>
            <c:symbol val="circle"/>
            <c:size val="8"/>
            <c:spPr>
              <a:solidFill>
                <a:schemeClr val="accent1">
                  <a:lumMod val="75000"/>
                </a:schemeClr>
              </a:solidFill>
              <a:ln w="34925">
                <a:solidFill>
                  <a:schemeClr val="lt1"/>
                </a:solidFill>
              </a:ln>
              <a:effectLst/>
            </c:spPr>
          </c:marker>
          <c:dLbls>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table'!$J$4:$J$11</c:f>
              <c:strCache>
                <c:ptCount val="7"/>
                <c:pt idx="0">
                  <c:v>Action Figure</c:v>
                </c:pt>
                <c:pt idx="1">
                  <c:v>Blender</c:v>
                </c:pt>
                <c:pt idx="2">
                  <c:v>Moisturizer</c:v>
                </c:pt>
                <c:pt idx="3">
                  <c:v>Novel</c:v>
                </c:pt>
                <c:pt idx="4">
                  <c:v>Smartphone</c:v>
                </c:pt>
                <c:pt idx="5">
                  <c:v>Sneakers</c:v>
                </c:pt>
                <c:pt idx="6">
                  <c:v>Tent</c:v>
                </c:pt>
              </c:strCache>
            </c:strRef>
          </c:cat>
          <c:val>
            <c:numRef>
              <c:f>'Pivot table'!$K$4:$K$11</c:f>
              <c:numCache>
                <c:formatCode>General</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0-0C8E-402C-ADD4-59A999F10DA4}"/>
            </c:ext>
          </c:extLst>
        </c:ser>
        <c:dLbls>
          <c:dLblPos val="ctr"/>
          <c:showLegendKey val="0"/>
          <c:showVal val="1"/>
          <c:showCatName val="0"/>
          <c:showSerName val="0"/>
          <c:showPercent val="0"/>
          <c:showBubbleSize val="0"/>
        </c:dLbls>
        <c:dropLines>
          <c:spPr>
            <a:ln w="9525" cap="flat" cmpd="sng" algn="ctr">
              <a:solidFill>
                <a:schemeClr val="accent1"/>
              </a:solidFill>
              <a:round/>
            </a:ln>
            <a:effectLst/>
          </c:spPr>
        </c:dropLines>
        <c:upDownBars>
          <c:gapWidth val="150"/>
          <c:upBars>
            <c:spPr>
              <a:solidFill>
                <a:schemeClr val="lt1">
                  <a:lumMod val="95000"/>
                </a:schemeClr>
              </a:solidFill>
              <a:ln w="9525">
                <a:solidFill>
                  <a:schemeClr val="accent1">
                    <a:lumMod val="60000"/>
                    <a:lumOff val="40000"/>
                  </a:schemeClr>
                </a:solidFill>
              </a:ln>
              <a:effectLst/>
            </c:spPr>
          </c:upBars>
          <c:downBars>
            <c:spPr>
              <a:solidFill>
                <a:schemeClr val="dk1">
                  <a:lumMod val="35000"/>
                  <a:lumOff val="65000"/>
                </a:schemeClr>
              </a:solidFill>
              <a:ln w="9525">
                <a:solidFill>
                  <a:schemeClr val="accent1">
                    <a:lumMod val="60000"/>
                    <a:lumOff val="40000"/>
                  </a:schemeClr>
                </a:solidFill>
              </a:ln>
              <a:effectLst/>
            </c:spPr>
          </c:downBars>
        </c:upDownBars>
        <c:marker val="1"/>
        <c:smooth val="0"/>
        <c:axId val="592199920"/>
        <c:axId val="429426160"/>
      </c:lineChart>
      <c:catAx>
        <c:axId val="592199920"/>
        <c:scaling>
          <c:orientation val="minMax"/>
        </c:scaling>
        <c:delete val="0"/>
        <c:axPos val="b"/>
        <c:numFmt formatCode="General" sourceLinked="1"/>
        <c:majorTickMark val="none"/>
        <c:minorTickMark val="none"/>
        <c:tickLblPos val="nextTo"/>
        <c:spPr>
          <a:noFill/>
          <a:ln w="28575">
            <a:solidFill>
              <a:schemeClr val="accent1">
                <a:lumMod val="75000"/>
              </a:schemeClr>
            </a:solidFill>
          </a:ln>
          <a:effectLst/>
        </c:spPr>
        <c:txPr>
          <a:bodyPr rot="-60000000" spcFirstLastPara="1" vertOverflow="ellipsis" vert="horz" wrap="square" anchor="ctr" anchorCtr="1"/>
          <a:lstStyle/>
          <a:p>
            <a:pPr>
              <a:defRPr sz="900" b="0" i="0" u="none" strike="noStrike" kern="1200" spc="30" baseline="0">
                <a:solidFill>
                  <a:schemeClr val="tx1"/>
                </a:solidFill>
                <a:latin typeface="+mn-lt"/>
                <a:ea typeface="+mn-ea"/>
                <a:cs typeface="+mn-cs"/>
              </a:defRPr>
            </a:pPr>
            <a:endParaRPr lang="en-US"/>
          </a:p>
        </c:txPr>
        <c:crossAx val="429426160"/>
        <c:crosses val="autoZero"/>
        <c:auto val="1"/>
        <c:lblAlgn val="ctr"/>
        <c:lblOffset val="100"/>
        <c:noMultiLvlLbl val="0"/>
      </c:catAx>
      <c:valAx>
        <c:axId val="429426160"/>
        <c:scaling>
          <c:orientation val="minMax"/>
        </c:scaling>
        <c:delete val="1"/>
        <c:axPos val="l"/>
        <c:numFmt formatCode="General" sourceLinked="1"/>
        <c:majorTickMark val="out"/>
        <c:minorTickMark val="none"/>
        <c:tickLblPos val="nextTo"/>
        <c:crossAx val="592199920"/>
        <c:crosses val="autoZero"/>
        <c:crossBetween val="between"/>
      </c:valAx>
      <c:spPr>
        <a:noFill/>
        <a:ln w="25400">
          <a:solidFill>
            <a:schemeClr val="accent1">
              <a:lumMod val="7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2225" cap="flat" cmpd="sng" algn="ctr">
      <a:solidFill>
        <a:schemeClr val="lt1">
          <a:lumMod val="85000"/>
        </a:schemeClr>
      </a:solidFill>
      <a:round/>
    </a:ln>
    <a:effectLst>
      <a:outerShdw blurRad="50800" dist="50800" dir="5400000" algn="ctr" rotWithShape="0">
        <a:schemeClr val="bg1"/>
      </a:outerShd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9.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 Id="rId14" Type="http://schemas.openxmlformats.org/officeDocument/2006/relationships/image" Target="../media/image10.svg"/></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57150</xdr:colOff>
      <xdr:row>0</xdr:row>
      <xdr:rowOff>19051</xdr:rowOff>
    </xdr:from>
    <xdr:to>
      <xdr:col>29</xdr:col>
      <xdr:colOff>137160</xdr:colOff>
      <xdr:row>4</xdr:row>
      <xdr:rowOff>142875</xdr:rowOff>
    </xdr:to>
    <xdr:sp macro="" textlink="">
      <xdr:nvSpPr>
        <xdr:cNvPr id="2" name="Rectangle: Rounded Corners 1">
          <a:extLst>
            <a:ext uri="{FF2B5EF4-FFF2-40B4-BE49-F238E27FC236}">
              <a16:creationId xmlns:a16="http://schemas.microsoft.com/office/drawing/2014/main" id="{793187A5-234A-4C25-846B-501D80A42ABB}"/>
            </a:ext>
          </a:extLst>
        </xdr:cNvPr>
        <xdr:cNvSpPr/>
      </xdr:nvSpPr>
      <xdr:spPr>
        <a:xfrm>
          <a:off x="57150" y="19051"/>
          <a:ext cx="19968210" cy="847724"/>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b="1">
              <a:solidFill>
                <a:schemeClr val="accent1"/>
              </a:solidFill>
            </a:rPr>
            <a:t>                                        SALES DASHBOARD</a:t>
          </a:r>
          <a:r>
            <a:rPr lang="en-US" sz="2800" b="1" baseline="0">
              <a:solidFill>
                <a:schemeClr val="accent1"/>
              </a:solidFill>
            </a:rPr>
            <a:t> 2024</a:t>
          </a:r>
          <a:endParaRPr lang="en-US" sz="2800" b="1">
            <a:solidFill>
              <a:schemeClr val="accent1"/>
            </a:solidFill>
          </a:endParaRPr>
        </a:p>
      </xdr:txBody>
    </xdr:sp>
    <xdr:clientData/>
  </xdr:twoCellAnchor>
  <xdr:twoCellAnchor>
    <xdr:from>
      <xdr:col>0</xdr:col>
      <xdr:colOff>1</xdr:colOff>
      <xdr:row>5</xdr:row>
      <xdr:rowOff>104775</xdr:rowOff>
    </xdr:from>
    <xdr:to>
      <xdr:col>2</xdr:col>
      <xdr:colOff>638175</xdr:colOff>
      <xdr:row>10</xdr:row>
      <xdr:rowOff>161925</xdr:rowOff>
    </xdr:to>
    <xdr:sp macro="" textlink="">
      <xdr:nvSpPr>
        <xdr:cNvPr id="8" name="Rectangle: Rounded Corners 7">
          <a:extLst>
            <a:ext uri="{FF2B5EF4-FFF2-40B4-BE49-F238E27FC236}">
              <a16:creationId xmlns:a16="http://schemas.microsoft.com/office/drawing/2014/main" id="{CE82F9C9-947D-4BCF-892F-4D1AAA6F58E4}"/>
            </a:ext>
          </a:extLst>
        </xdr:cNvPr>
        <xdr:cNvSpPr/>
      </xdr:nvSpPr>
      <xdr:spPr>
        <a:xfrm>
          <a:off x="1" y="1009650"/>
          <a:ext cx="2009774" cy="9525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28575</xdr:colOff>
      <xdr:row>5</xdr:row>
      <xdr:rowOff>104773</xdr:rowOff>
    </xdr:from>
    <xdr:to>
      <xdr:col>2</xdr:col>
      <xdr:colOff>561975</xdr:colOff>
      <xdr:row>10</xdr:row>
      <xdr:rowOff>161924</xdr:rowOff>
    </xdr:to>
    <xdr:grpSp>
      <xdr:nvGrpSpPr>
        <xdr:cNvPr id="12" name="Group 11">
          <a:extLst>
            <a:ext uri="{FF2B5EF4-FFF2-40B4-BE49-F238E27FC236}">
              <a16:creationId xmlns:a16="http://schemas.microsoft.com/office/drawing/2014/main" id="{79008558-0B75-4ACC-9FAC-414C9C2BE2A6}"/>
            </a:ext>
          </a:extLst>
        </xdr:cNvPr>
        <xdr:cNvGrpSpPr/>
      </xdr:nvGrpSpPr>
      <xdr:grpSpPr>
        <a:xfrm>
          <a:off x="28575" y="1057273"/>
          <a:ext cx="1752600" cy="990601"/>
          <a:chOff x="28575" y="1009648"/>
          <a:chExt cx="1905000" cy="963325"/>
        </a:xfrm>
      </xdr:grpSpPr>
      <xdr:sp macro="" textlink="">
        <xdr:nvSpPr>
          <xdr:cNvPr id="9" name="Rectangle: Rounded Corners 8">
            <a:extLst>
              <a:ext uri="{FF2B5EF4-FFF2-40B4-BE49-F238E27FC236}">
                <a16:creationId xmlns:a16="http://schemas.microsoft.com/office/drawing/2014/main" id="{63C3ADC9-24CB-41AD-994D-31319C4FAD2F}"/>
              </a:ext>
            </a:extLst>
          </xdr:cNvPr>
          <xdr:cNvSpPr/>
        </xdr:nvSpPr>
        <xdr:spPr>
          <a:xfrm>
            <a:off x="28575" y="1009648"/>
            <a:ext cx="638175" cy="963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TextBox 9">
            <a:extLst>
              <a:ext uri="{FF2B5EF4-FFF2-40B4-BE49-F238E27FC236}">
                <a16:creationId xmlns:a16="http://schemas.microsoft.com/office/drawing/2014/main" id="{121C9C56-13AF-487A-8666-DEDA309BAEF4}"/>
              </a:ext>
            </a:extLst>
          </xdr:cNvPr>
          <xdr:cNvSpPr txBox="1"/>
        </xdr:nvSpPr>
        <xdr:spPr>
          <a:xfrm>
            <a:off x="733425" y="1095375"/>
            <a:ext cx="120015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1"/>
                </a:solidFill>
              </a:rPr>
              <a:t>TOTAL</a:t>
            </a:r>
            <a:r>
              <a:rPr lang="en-US" sz="1400" b="1" baseline="0">
                <a:solidFill>
                  <a:schemeClr val="accent1"/>
                </a:solidFill>
              </a:rPr>
              <a:t> SALES</a:t>
            </a:r>
            <a:endParaRPr lang="en-US" sz="1400" b="1">
              <a:solidFill>
                <a:schemeClr val="accent1"/>
              </a:solidFill>
            </a:endParaRPr>
          </a:p>
        </xdr:txBody>
      </xdr:sp>
      <xdr:sp macro="" textlink="SalesData!K2">
        <xdr:nvSpPr>
          <xdr:cNvPr id="11" name="TextBox 10">
            <a:extLst>
              <a:ext uri="{FF2B5EF4-FFF2-40B4-BE49-F238E27FC236}">
                <a16:creationId xmlns:a16="http://schemas.microsoft.com/office/drawing/2014/main" id="{AB464ECE-4D81-4F04-9046-67F0AE3786F8}"/>
              </a:ext>
            </a:extLst>
          </xdr:cNvPr>
          <xdr:cNvSpPr txBox="1"/>
        </xdr:nvSpPr>
        <xdr:spPr>
          <a:xfrm>
            <a:off x="723900" y="1447801"/>
            <a:ext cx="10953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B9C09CE-771C-44BF-8A8E-D9DC25027B49}" type="TxLink">
              <a:rPr lang="en-US" sz="1400" b="1" i="0" u="none" strike="noStrike">
                <a:solidFill>
                  <a:schemeClr val="accent1"/>
                </a:solidFill>
                <a:latin typeface="Aptos Narrow"/>
              </a:rPr>
              <a:pPr/>
              <a:t> 12,944,500 </a:t>
            </a:fld>
            <a:endParaRPr lang="en-US" sz="1400" b="1">
              <a:solidFill>
                <a:schemeClr val="accent1"/>
              </a:solidFill>
            </a:endParaRPr>
          </a:p>
        </xdr:txBody>
      </xdr:sp>
    </xdr:grpSp>
    <xdr:clientData/>
  </xdr:twoCellAnchor>
  <xdr:twoCellAnchor>
    <xdr:from>
      <xdr:col>3</xdr:col>
      <xdr:colOff>171450</xdr:colOff>
      <xdr:row>5</xdr:row>
      <xdr:rowOff>104775</xdr:rowOff>
    </xdr:from>
    <xdr:to>
      <xdr:col>6</xdr:col>
      <xdr:colOff>276225</xdr:colOff>
      <xdr:row>11</xdr:row>
      <xdr:rowOff>9525</xdr:rowOff>
    </xdr:to>
    <xdr:sp macro="" textlink="">
      <xdr:nvSpPr>
        <xdr:cNvPr id="18" name="Rectangle: Rounded Corners 17">
          <a:extLst>
            <a:ext uri="{FF2B5EF4-FFF2-40B4-BE49-F238E27FC236}">
              <a16:creationId xmlns:a16="http://schemas.microsoft.com/office/drawing/2014/main" id="{531EEE4F-E079-4F27-8BD8-6F72CCDE164E}"/>
            </a:ext>
          </a:extLst>
        </xdr:cNvPr>
        <xdr:cNvSpPr/>
      </xdr:nvSpPr>
      <xdr:spPr>
        <a:xfrm>
          <a:off x="2228850" y="1009650"/>
          <a:ext cx="2162175" cy="98107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47625</xdr:colOff>
      <xdr:row>5</xdr:row>
      <xdr:rowOff>123823</xdr:rowOff>
    </xdr:from>
    <xdr:to>
      <xdr:col>6</xdr:col>
      <xdr:colOff>133350</xdr:colOff>
      <xdr:row>10</xdr:row>
      <xdr:rowOff>180974</xdr:rowOff>
    </xdr:to>
    <xdr:grpSp>
      <xdr:nvGrpSpPr>
        <xdr:cNvPr id="19" name="Group 18">
          <a:extLst>
            <a:ext uri="{FF2B5EF4-FFF2-40B4-BE49-F238E27FC236}">
              <a16:creationId xmlns:a16="http://schemas.microsoft.com/office/drawing/2014/main" id="{D7B401EC-9A7A-4AD5-AE02-131372A59856}"/>
            </a:ext>
          </a:extLst>
        </xdr:cNvPr>
        <xdr:cNvGrpSpPr/>
      </xdr:nvGrpSpPr>
      <xdr:grpSpPr>
        <a:xfrm>
          <a:off x="1876425" y="1076323"/>
          <a:ext cx="1914525" cy="990601"/>
          <a:chOff x="10578" y="1019281"/>
          <a:chExt cx="2024638" cy="963325"/>
        </a:xfrm>
      </xdr:grpSpPr>
      <xdr:sp macro="" textlink="">
        <xdr:nvSpPr>
          <xdr:cNvPr id="20" name="Rectangle: Rounded Corners 19">
            <a:extLst>
              <a:ext uri="{FF2B5EF4-FFF2-40B4-BE49-F238E27FC236}">
                <a16:creationId xmlns:a16="http://schemas.microsoft.com/office/drawing/2014/main" id="{F7E24AF7-51BE-4191-BFA6-F62DE3EAF195}"/>
              </a:ext>
            </a:extLst>
          </xdr:cNvPr>
          <xdr:cNvSpPr/>
        </xdr:nvSpPr>
        <xdr:spPr>
          <a:xfrm>
            <a:off x="10578" y="1019281"/>
            <a:ext cx="692877" cy="963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TextBox 20">
            <a:extLst>
              <a:ext uri="{FF2B5EF4-FFF2-40B4-BE49-F238E27FC236}">
                <a16:creationId xmlns:a16="http://schemas.microsoft.com/office/drawing/2014/main" id="{6ECB017D-B67A-4E11-8BC1-E147CCD74A5E}"/>
              </a:ext>
            </a:extLst>
          </xdr:cNvPr>
          <xdr:cNvSpPr txBox="1"/>
        </xdr:nvSpPr>
        <xdr:spPr>
          <a:xfrm>
            <a:off x="733426" y="1095376"/>
            <a:ext cx="1301790" cy="2899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1"/>
                </a:solidFill>
              </a:rPr>
              <a:t>AVERAGE </a:t>
            </a:r>
            <a:r>
              <a:rPr lang="en-US" sz="1400" b="1" baseline="0">
                <a:solidFill>
                  <a:schemeClr val="accent1"/>
                </a:solidFill>
              </a:rPr>
              <a:t>SALES</a:t>
            </a:r>
            <a:endParaRPr lang="en-US" sz="1400" b="1">
              <a:solidFill>
                <a:schemeClr val="accent1"/>
              </a:solidFill>
            </a:endParaRPr>
          </a:p>
        </xdr:txBody>
      </xdr:sp>
      <xdr:sp macro="" textlink="SalesData!K8">
        <xdr:nvSpPr>
          <xdr:cNvPr id="22" name="TextBox 21">
            <a:extLst>
              <a:ext uri="{FF2B5EF4-FFF2-40B4-BE49-F238E27FC236}">
                <a16:creationId xmlns:a16="http://schemas.microsoft.com/office/drawing/2014/main" id="{5BA129FF-4AAC-4B53-A383-3CF2E937D7DE}"/>
              </a:ext>
            </a:extLst>
          </xdr:cNvPr>
          <xdr:cNvSpPr txBox="1"/>
        </xdr:nvSpPr>
        <xdr:spPr>
          <a:xfrm>
            <a:off x="815929" y="1457434"/>
            <a:ext cx="1095375" cy="2667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F765C7B-60F1-48B3-B084-4240948A25BE}" type="TxLink">
              <a:rPr lang="en-US" sz="1400" b="1" i="0" u="none" strike="noStrike">
                <a:solidFill>
                  <a:schemeClr val="accent1"/>
                </a:solidFill>
                <a:latin typeface="Aptos Narrow"/>
              </a:rPr>
              <a:pPr/>
              <a:t> 258,890 </a:t>
            </a:fld>
            <a:endParaRPr lang="en-US" sz="1800" b="1">
              <a:solidFill>
                <a:schemeClr val="accent1"/>
              </a:solidFill>
            </a:endParaRPr>
          </a:p>
        </xdr:txBody>
      </xdr:sp>
    </xdr:grpSp>
    <xdr:clientData/>
  </xdr:twoCellAnchor>
  <xdr:twoCellAnchor>
    <xdr:from>
      <xdr:col>7</xdr:col>
      <xdr:colOff>405670</xdr:colOff>
      <xdr:row>10</xdr:row>
      <xdr:rowOff>103812</xdr:rowOff>
    </xdr:from>
    <xdr:to>
      <xdr:col>9</xdr:col>
      <xdr:colOff>310324</xdr:colOff>
      <xdr:row>13</xdr:row>
      <xdr:rowOff>154007</xdr:rowOff>
    </xdr:to>
    <xdr:grpSp>
      <xdr:nvGrpSpPr>
        <xdr:cNvPr id="39" name="Group 38">
          <a:extLst>
            <a:ext uri="{FF2B5EF4-FFF2-40B4-BE49-F238E27FC236}">
              <a16:creationId xmlns:a16="http://schemas.microsoft.com/office/drawing/2014/main" id="{CD5D9E10-833D-41A9-96AA-74DF1B68BB13}"/>
            </a:ext>
          </a:extLst>
        </xdr:cNvPr>
        <xdr:cNvGrpSpPr/>
      </xdr:nvGrpSpPr>
      <xdr:grpSpPr>
        <a:xfrm>
          <a:off x="4672870" y="1989762"/>
          <a:ext cx="1123854" cy="621695"/>
          <a:chOff x="733425" y="1095375"/>
          <a:chExt cx="1233096" cy="599860"/>
        </a:xfrm>
      </xdr:grpSpPr>
      <xdr:sp macro="" textlink="">
        <xdr:nvSpPr>
          <xdr:cNvPr id="41" name="TextBox 40">
            <a:extLst>
              <a:ext uri="{FF2B5EF4-FFF2-40B4-BE49-F238E27FC236}">
                <a16:creationId xmlns:a16="http://schemas.microsoft.com/office/drawing/2014/main" id="{1827BFCA-0893-411D-B09E-494E6F47BB8C}"/>
              </a:ext>
            </a:extLst>
          </xdr:cNvPr>
          <xdr:cNvSpPr txBox="1"/>
        </xdr:nvSpPr>
        <xdr:spPr>
          <a:xfrm>
            <a:off x="733425" y="1095375"/>
            <a:ext cx="120015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b="1">
              <a:solidFill>
                <a:schemeClr val="accent1"/>
              </a:solidFill>
            </a:endParaRPr>
          </a:p>
        </xdr:txBody>
      </xdr:sp>
      <xdr:sp macro="" textlink="SalesData!K4">
        <xdr:nvSpPr>
          <xdr:cNvPr id="42" name="TextBox 41">
            <a:extLst>
              <a:ext uri="{FF2B5EF4-FFF2-40B4-BE49-F238E27FC236}">
                <a16:creationId xmlns:a16="http://schemas.microsoft.com/office/drawing/2014/main" id="{28C90D9C-4C72-4C55-9E0D-1BF0C04B06A6}"/>
              </a:ext>
            </a:extLst>
          </xdr:cNvPr>
          <xdr:cNvSpPr txBox="1"/>
        </xdr:nvSpPr>
        <xdr:spPr>
          <a:xfrm>
            <a:off x="871146" y="1428535"/>
            <a:ext cx="1095375" cy="2667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F5F249A-60AB-4056-AF07-1939C45C782A}" type="TxLink">
              <a:rPr lang="en-US" sz="1600" b="1" i="0" u="none" strike="noStrike">
                <a:solidFill>
                  <a:schemeClr val="accent1"/>
                </a:solidFill>
                <a:latin typeface="Aptos Narrow"/>
              </a:rPr>
              <a:pPr/>
              <a:t>4705</a:t>
            </a:fld>
            <a:endParaRPr lang="en-US" sz="2000" b="1">
              <a:solidFill>
                <a:schemeClr val="accent1"/>
              </a:solidFill>
            </a:endParaRPr>
          </a:p>
        </xdr:txBody>
      </xdr:sp>
    </xdr:grpSp>
    <xdr:clientData/>
  </xdr:twoCellAnchor>
  <xdr:twoCellAnchor>
    <xdr:from>
      <xdr:col>10</xdr:col>
      <xdr:colOff>66675</xdr:colOff>
      <xdr:row>5</xdr:row>
      <xdr:rowOff>161925</xdr:rowOff>
    </xdr:from>
    <xdr:to>
      <xdr:col>13</xdr:col>
      <xdr:colOff>38101</xdr:colOff>
      <xdr:row>11</xdr:row>
      <xdr:rowOff>38100</xdr:rowOff>
    </xdr:to>
    <xdr:sp macro="" textlink="">
      <xdr:nvSpPr>
        <xdr:cNvPr id="43" name="Rectangle: Rounded Corners 42">
          <a:extLst>
            <a:ext uri="{FF2B5EF4-FFF2-40B4-BE49-F238E27FC236}">
              <a16:creationId xmlns:a16="http://schemas.microsoft.com/office/drawing/2014/main" id="{6A3CECDC-0112-44C6-B671-16B555EF6ACD}"/>
            </a:ext>
          </a:extLst>
        </xdr:cNvPr>
        <xdr:cNvSpPr/>
      </xdr:nvSpPr>
      <xdr:spPr>
        <a:xfrm>
          <a:off x="6924675" y="1066800"/>
          <a:ext cx="2028826" cy="952500"/>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85725</xdr:colOff>
      <xdr:row>5</xdr:row>
      <xdr:rowOff>171449</xdr:rowOff>
    </xdr:from>
    <xdr:to>
      <xdr:col>13</xdr:col>
      <xdr:colOff>19050</xdr:colOff>
      <xdr:row>11</xdr:row>
      <xdr:rowOff>19050</xdr:rowOff>
    </xdr:to>
    <xdr:grpSp>
      <xdr:nvGrpSpPr>
        <xdr:cNvPr id="44" name="Group 43">
          <a:extLst>
            <a:ext uri="{FF2B5EF4-FFF2-40B4-BE49-F238E27FC236}">
              <a16:creationId xmlns:a16="http://schemas.microsoft.com/office/drawing/2014/main" id="{A4A9169E-EBF6-46ED-9FA7-1629A790D6C3}"/>
            </a:ext>
          </a:extLst>
        </xdr:cNvPr>
        <xdr:cNvGrpSpPr/>
      </xdr:nvGrpSpPr>
      <xdr:grpSpPr>
        <a:xfrm>
          <a:off x="6181725" y="1123949"/>
          <a:ext cx="1762125" cy="971551"/>
          <a:chOff x="37777" y="1009649"/>
          <a:chExt cx="1895798" cy="934425"/>
        </a:xfrm>
      </xdr:grpSpPr>
      <xdr:sp macro="" textlink="">
        <xdr:nvSpPr>
          <xdr:cNvPr id="45" name="Rectangle: Rounded Corners 44">
            <a:extLst>
              <a:ext uri="{FF2B5EF4-FFF2-40B4-BE49-F238E27FC236}">
                <a16:creationId xmlns:a16="http://schemas.microsoft.com/office/drawing/2014/main" id="{06ED1A8C-228E-459F-91D5-B296EE175D68}"/>
              </a:ext>
            </a:extLst>
          </xdr:cNvPr>
          <xdr:cNvSpPr/>
        </xdr:nvSpPr>
        <xdr:spPr>
          <a:xfrm>
            <a:off x="37777" y="1009649"/>
            <a:ext cx="638498" cy="934425"/>
          </a:xfrm>
          <a:prstGeom prst="roundRect">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6" name="TextBox 45">
            <a:extLst>
              <a:ext uri="{FF2B5EF4-FFF2-40B4-BE49-F238E27FC236}">
                <a16:creationId xmlns:a16="http://schemas.microsoft.com/office/drawing/2014/main" id="{F26F3824-6B91-43DC-8F9F-B8B1B75190F6}"/>
              </a:ext>
            </a:extLst>
          </xdr:cNvPr>
          <xdr:cNvSpPr txBox="1"/>
        </xdr:nvSpPr>
        <xdr:spPr>
          <a:xfrm>
            <a:off x="733425" y="1095375"/>
            <a:ext cx="1200150" cy="28575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1"/>
                </a:solidFill>
              </a:rPr>
              <a:t>TOTAL</a:t>
            </a:r>
            <a:r>
              <a:rPr lang="en-US" sz="1200" b="1" baseline="0">
                <a:solidFill>
                  <a:schemeClr val="accent1"/>
                </a:solidFill>
              </a:rPr>
              <a:t> </a:t>
            </a:r>
            <a:r>
              <a:rPr lang="en-US" sz="1400" b="1" baseline="0">
                <a:solidFill>
                  <a:schemeClr val="accent1"/>
                </a:solidFill>
              </a:rPr>
              <a:t>PROFIT</a:t>
            </a:r>
            <a:endParaRPr lang="en-US" sz="1400" b="1">
              <a:solidFill>
                <a:schemeClr val="accent1"/>
              </a:solidFill>
            </a:endParaRPr>
          </a:p>
        </xdr:txBody>
      </xdr:sp>
      <xdr:sp macro="" textlink="SalesData!K6">
        <xdr:nvSpPr>
          <xdr:cNvPr id="47" name="TextBox 46">
            <a:extLst>
              <a:ext uri="{FF2B5EF4-FFF2-40B4-BE49-F238E27FC236}">
                <a16:creationId xmlns:a16="http://schemas.microsoft.com/office/drawing/2014/main" id="{009D0410-A414-4AB0-80F4-FBB3B6648CA3}"/>
              </a:ext>
            </a:extLst>
          </xdr:cNvPr>
          <xdr:cNvSpPr txBox="1"/>
        </xdr:nvSpPr>
        <xdr:spPr>
          <a:xfrm>
            <a:off x="723900" y="1447801"/>
            <a:ext cx="1155250" cy="361408"/>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7DE2304-7669-4707-9802-F7F328CF263E}" type="TxLink">
              <a:rPr lang="en-US" sz="1400" b="1" i="0" u="none" strike="noStrike">
                <a:solidFill>
                  <a:schemeClr val="accent1"/>
                </a:solidFill>
                <a:latin typeface="Aptos Narrow"/>
              </a:rPr>
              <a:pPr/>
              <a:t>3834400.00</a:t>
            </a:fld>
            <a:endParaRPr lang="en-US" sz="1800" b="1">
              <a:solidFill>
                <a:schemeClr val="accent1"/>
              </a:solidFill>
            </a:endParaRPr>
          </a:p>
        </xdr:txBody>
      </xdr:sp>
    </xdr:grpSp>
    <xdr:clientData/>
  </xdr:twoCellAnchor>
  <xdr:twoCellAnchor editAs="oneCell">
    <xdr:from>
      <xdr:col>10</xdr:col>
      <xdr:colOff>76200</xdr:colOff>
      <xdr:row>6</xdr:row>
      <xdr:rowOff>104775</xdr:rowOff>
    </xdr:from>
    <xdr:to>
      <xdr:col>11</xdr:col>
      <xdr:colOff>106680</xdr:colOff>
      <xdr:row>10</xdr:row>
      <xdr:rowOff>1905</xdr:rowOff>
    </xdr:to>
    <xdr:pic>
      <xdr:nvPicPr>
        <xdr:cNvPr id="61" name="Graphic 60" descr="Upward trend">
          <a:extLst>
            <a:ext uri="{FF2B5EF4-FFF2-40B4-BE49-F238E27FC236}">
              <a16:creationId xmlns:a16="http://schemas.microsoft.com/office/drawing/2014/main" id="{20953364-865F-4664-9EDE-DC78974EA0F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934200" y="1190625"/>
          <a:ext cx="640080" cy="640080"/>
        </a:xfrm>
        <a:prstGeom prst="rect">
          <a:avLst/>
        </a:prstGeom>
      </xdr:spPr>
    </xdr:pic>
    <xdr:clientData/>
  </xdr:twoCellAnchor>
  <xdr:twoCellAnchor editAs="oneCell">
    <xdr:from>
      <xdr:col>0</xdr:col>
      <xdr:colOff>0</xdr:colOff>
      <xdr:row>6</xdr:row>
      <xdr:rowOff>66675</xdr:rowOff>
    </xdr:from>
    <xdr:to>
      <xdr:col>1</xdr:col>
      <xdr:colOff>121920</xdr:colOff>
      <xdr:row>10</xdr:row>
      <xdr:rowOff>55245</xdr:rowOff>
    </xdr:to>
    <xdr:pic>
      <xdr:nvPicPr>
        <xdr:cNvPr id="63" name="Graphic 62" descr="Rupee">
          <a:extLst>
            <a:ext uri="{FF2B5EF4-FFF2-40B4-BE49-F238E27FC236}">
              <a16:creationId xmlns:a16="http://schemas.microsoft.com/office/drawing/2014/main" id="{DF141F86-F700-4A19-B62B-F9FBB66C96B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0" y="1152525"/>
          <a:ext cx="731520" cy="731520"/>
        </a:xfrm>
        <a:prstGeom prst="rect">
          <a:avLst/>
        </a:prstGeom>
      </xdr:spPr>
    </xdr:pic>
    <xdr:clientData/>
  </xdr:twoCellAnchor>
  <xdr:twoCellAnchor editAs="oneCell">
    <xdr:from>
      <xdr:col>3</xdr:col>
      <xdr:colOff>180975</xdr:colOff>
      <xdr:row>6</xdr:row>
      <xdr:rowOff>19050</xdr:rowOff>
    </xdr:from>
    <xdr:to>
      <xdr:col>4</xdr:col>
      <xdr:colOff>302895</xdr:colOff>
      <xdr:row>10</xdr:row>
      <xdr:rowOff>7620</xdr:rowOff>
    </xdr:to>
    <xdr:pic>
      <xdr:nvPicPr>
        <xdr:cNvPr id="65" name="Graphic 64" descr="Coins">
          <a:extLst>
            <a:ext uri="{FF2B5EF4-FFF2-40B4-BE49-F238E27FC236}">
              <a16:creationId xmlns:a16="http://schemas.microsoft.com/office/drawing/2014/main" id="{D8B71039-D7CD-48F8-9CAE-5723DA27FF3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238375" y="1104900"/>
          <a:ext cx="731520" cy="731520"/>
        </a:xfrm>
        <a:prstGeom prst="rect">
          <a:avLst/>
        </a:prstGeom>
      </xdr:spPr>
    </xdr:pic>
    <xdr:clientData/>
  </xdr:twoCellAnchor>
  <xdr:twoCellAnchor editAs="oneCell">
    <xdr:from>
      <xdr:col>5</xdr:col>
      <xdr:colOff>602473</xdr:colOff>
      <xdr:row>6</xdr:row>
      <xdr:rowOff>169051</xdr:rowOff>
    </xdr:from>
    <xdr:to>
      <xdr:col>7</xdr:col>
      <xdr:colOff>154799</xdr:colOff>
      <xdr:row>10</xdr:row>
      <xdr:rowOff>107172</xdr:rowOff>
    </xdr:to>
    <xdr:pic>
      <xdr:nvPicPr>
        <xdr:cNvPr id="67" name="Graphic 66" descr="Gold bars">
          <a:extLst>
            <a:ext uri="{FF2B5EF4-FFF2-40B4-BE49-F238E27FC236}">
              <a16:creationId xmlns:a16="http://schemas.microsoft.com/office/drawing/2014/main" id="{030AC04B-FF0D-470E-B2E4-B3ACFC52BE6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rot="6075556">
          <a:off x="4076700" y="1209674"/>
          <a:ext cx="681071" cy="771526"/>
        </a:xfrm>
        <a:prstGeom prst="rect">
          <a:avLst/>
        </a:prstGeom>
      </xdr:spPr>
    </xdr:pic>
    <xdr:clientData/>
  </xdr:twoCellAnchor>
  <xdr:twoCellAnchor editAs="oneCell">
    <xdr:from>
      <xdr:col>13</xdr:col>
      <xdr:colOff>276224</xdr:colOff>
      <xdr:row>6</xdr:row>
      <xdr:rowOff>85724</xdr:rowOff>
    </xdr:from>
    <xdr:to>
      <xdr:col>17</xdr:col>
      <xdr:colOff>590549</xdr:colOff>
      <xdr:row>10</xdr:row>
      <xdr:rowOff>76200</xdr:rowOff>
    </xdr:to>
    <mc:AlternateContent xmlns:mc="http://schemas.openxmlformats.org/markup-compatibility/2006" xmlns:a14="http://schemas.microsoft.com/office/drawing/2010/main">
      <mc:Choice Requires="a14">
        <xdr:graphicFrame macro="">
          <xdr:nvGraphicFramePr>
            <xdr:cNvPr id="69" name="Region">
              <a:extLst>
                <a:ext uri="{FF2B5EF4-FFF2-40B4-BE49-F238E27FC236}">
                  <a16:creationId xmlns:a16="http://schemas.microsoft.com/office/drawing/2014/main" id="{2CFA353D-465C-45F0-9A88-55834FC13F3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201024" y="1228724"/>
              <a:ext cx="2752725" cy="7334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11</xdr:row>
      <xdr:rowOff>85725</xdr:rowOff>
    </xdr:from>
    <xdr:to>
      <xdr:col>3</xdr:col>
      <xdr:colOff>28575</xdr:colOff>
      <xdr:row>24</xdr:row>
      <xdr:rowOff>133350</xdr:rowOff>
    </xdr:to>
    <mc:AlternateContent xmlns:mc="http://schemas.openxmlformats.org/markup-compatibility/2006" xmlns:a14="http://schemas.microsoft.com/office/drawing/2010/main">
      <mc:Choice Requires="a14">
        <xdr:graphicFrame macro="">
          <xdr:nvGraphicFramePr>
            <xdr:cNvPr id="70" name="Sales Person">
              <a:extLst>
                <a:ext uri="{FF2B5EF4-FFF2-40B4-BE49-F238E27FC236}">
                  <a16:creationId xmlns:a16="http://schemas.microsoft.com/office/drawing/2014/main" id="{07B83AED-1BC7-46E9-A120-EA95D2E53224}"/>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28575" y="2162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25</xdr:row>
      <xdr:rowOff>161925</xdr:rowOff>
    </xdr:from>
    <xdr:to>
      <xdr:col>3</xdr:col>
      <xdr:colOff>9525</xdr:colOff>
      <xdr:row>38</xdr:row>
      <xdr:rowOff>0</xdr:rowOff>
    </xdr:to>
    <mc:AlternateContent xmlns:mc="http://schemas.openxmlformats.org/markup-compatibility/2006" xmlns:a14="http://schemas.microsoft.com/office/drawing/2010/main">
      <mc:Choice Requires="a14">
        <xdr:graphicFrame macro="">
          <xdr:nvGraphicFramePr>
            <xdr:cNvPr id="71" name="Product">
              <a:extLst>
                <a:ext uri="{FF2B5EF4-FFF2-40B4-BE49-F238E27FC236}">
                  <a16:creationId xmlns:a16="http://schemas.microsoft.com/office/drawing/2014/main" id="{E0DBF188-B256-489E-A8AA-C5C61C12AC8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7625" y="4905375"/>
              <a:ext cx="1790700" cy="2314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666751</xdr:colOff>
      <xdr:row>12</xdr:row>
      <xdr:rowOff>28574</xdr:rowOff>
    </xdr:from>
    <xdr:to>
      <xdr:col>10</xdr:col>
      <xdr:colOff>118111</xdr:colOff>
      <xdr:row>30</xdr:row>
      <xdr:rowOff>62864</xdr:rowOff>
    </xdr:to>
    <xdr:sp macro="" textlink="">
      <xdr:nvSpPr>
        <xdr:cNvPr id="72" name="Rectangle: Rounded Corners 71">
          <a:extLst>
            <a:ext uri="{FF2B5EF4-FFF2-40B4-BE49-F238E27FC236}">
              <a16:creationId xmlns:a16="http://schemas.microsoft.com/office/drawing/2014/main" id="{D7CCDD44-2B57-4587-B743-24259A6E23FC}"/>
            </a:ext>
          </a:extLst>
        </xdr:cNvPr>
        <xdr:cNvSpPr/>
      </xdr:nvSpPr>
      <xdr:spPr>
        <a:xfrm>
          <a:off x="2038351" y="2190749"/>
          <a:ext cx="4937760" cy="3291840"/>
        </a:xfrm>
        <a:prstGeom prst="round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1"/>
              </a:solidFill>
            </a:rPr>
            <a:t>UNIT SOLD PRODUCT</a:t>
          </a:r>
        </a:p>
      </xdr:txBody>
    </xdr:sp>
    <xdr:clientData/>
  </xdr:twoCellAnchor>
  <xdr:twoCellAnchor>
    <xdr:from>
      <xdr:col>3</xdr:col>
      <xdr:colOff>142876</xdr:colOff>
      <xdr:row>14</xdr:row>
      <xdr:rowOff>66675</xdr:rowOff>
    </xdr:from>
    <xdr:to>
      <xdr:col>9</xdr:col>
      <xdr:colOff>600076</xdr:colOff>
      <xdr:row>29</xdr:row>
      <xdr:rowOff>95250</xdr:rowOff>
    </xdr:to>
    <xdr:graphicFrame macro="">
      <xdr:nvGraphicFramePr>
        <xdr:cNvPr id="73" name="Chart 72">
          <a:extLst>
            <a:ext uri="{FF2B5EF4-FFF2-40B4-BE49-F238E27FC236}">
              <a16:creationId xmlns:a16="http://schemas.microsoft.com/office/drawing/2014/main" id="{03092C60-8933-4E8F-BCC6-6D1FBB7723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609600</xdr:colOff>
      <xdr:row>11</xdr:row>
      <xdr:rowOff>142875</xdr:rowOff>
    </xdr:from>
    <xdr:to>
      <xdr:col>16</xdr:col>
      <xdr:colOff>133350</xdr:colOff>
      <xdr:row>29</xdr:row>
      <xdr:rowOff>160020</xdr:rowOff>
    </xdr:to>
    <xdr:sp macro="" textlink="">
      <xdr:nvSpPr>
        <xdr:cNvPr id="74" name="Rectangle: Rounded Corners 73">
          <a:extLst>
            <a:ext uri="{FF2B5EF4-FFF2-40B4-BE49-F238E27FC236}">
              <a16:creationId xmlns:a16="http://schemas.microsoft.com/office/drawing/2014/main" id="{501D5B37-E5AE-49EE-B75B-80D478B1F031}"/>
            </a:ext>
          </a:extLst>
        </xdr:cNvPr>
        <xdr:cNvSpPr/>
      </xdr:nvSpPr>
      <xdr:spPr>
        <a:xfrm>
          <a:off x="6781800" y="2124075"/>
          <a:ext cx="4324350" cy="3274695"/>
        </a:xfrm>
        <a:prstGeom prst="round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1"/>
              </a:solidFill>
            </a:rPr>
            <a:t>TOTAL SALES BY REGION</a:t>
          </a:r>
        </a:p>
      </xdr:txBody>
    </xdr:sp>
    <xdr:clientData/>
  </xdr:twoCellAnchor>
  <xdr:twoCellAnchor>
    <xdr:from>
      <xdr:col>10</xdr:col>
      <xdr:colOff>238125</xdr:colOff>
      <xdr:row>14</xdr:row>
      <xdr:rowOff>57150</xdr:rowOff>
    </xdr:from>
    <xdr:to>
      <xdr:col>15</xdr:col>
      <xdr:colOff>609600</xdr:colOff>
      <xdr:row>28</xdr:row>
      <xdr:rowOff>104774</xdr:rowOff>
    </xdr:to>
    <xdr:graphicFrame macro="">
      <xdr:nvGraphicFramePr>
        <xdr:cNvPr id="75" name="Chart 74">
          <a:extLst>
            <a:ext uri="{FF2B5EF4-FFF2-40B4-BE49-F238E27FC236}">
              <a16:creationId xmlns:a16="http://schemas.microsoft.com/office/drawing/2014/main" id="{8DD0C512-6105-4BB9-92E2-0FBED5F6E2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381000</xdr:colOff>
      <xdr:row>29</xdr:row>
      <xdr:rowOff>180974</xdr:rowOff>
    </xdr:from>
    <xdr:to>
      <xdr:col>10</xdr:col>
      <xdr:colOff>9525</xdr:colOff>
      <xdr:row>48</xdr:row>
      <xdr:rowOff>180974</xdr:rowOff>
    </xdr:to>
    <xdr:sp macro="" textlink="">
      <xdr:nvSpPr>
        <xdr:cNvPr id="77" name="Rectangle: Rounded Corners 76">
          <a:extLst>
            <a:ext uri="{FF2B5EF4-FFF2-40B4-BE49-F238E27FC236}">
              <a16:creationId xmlns:a16="http://schemas.microsoft.com/office/drawing/2014/main" id="{80AFB943-1D0F-4BF7-B60C-17DF9510F5BF}"/>
            </a:ext>
          </a:extLst>
        </xdr:cNvPr>
        <xdr:cNvSpPr/>
      </xdr:nvSpPr>
      <xdr:spPr>
        <a:xfrm>
          <a:off x="1752600" y="5419724"/>
          <a:ext cx="5114925" cy="3438525"/>
        </a:xfrm>
        <a:prstGeom prst="round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1"/>
              </a:solidFill>
            </a:rPr>
            <a:t>TOTAL</a:t>
          </a:r>
          <a:r>
            <a:rPr lang="en-US" sz="1100" b="1" baseline="0">
              <a:solidFill>
                <a:schemeClr val="accent1"/>
              </a:solidFill>
            </a:rPr>
            <a:t> SALES BY PRODUCT</a:t>
          </a:r>
          <a:endParaRPr lang="en-US" sz="1100" b="1">
            <a:solidFill>
              <a:schemeClr val="accent1"/>
            </a:solidFill>
          </a:endParaRPr>
        </a:p>
      </xdr:txBody>
    </xdr:sp>
    <xdr:clientData/>
  </xdr:twoCellAnchor>
  <xdr:twoCellAnchor>
    <xdr:from>
      <xdr:col>2</xdr:col>
      <xdr:colOff>552450</xdr:colOff>
      <xdr:row>32</xdr:row>
      <xdr:rowOff>57150</xdr:rowOff>
    </xdr:from>
    <xdr:to>
      <xdr:col>9</xdr:col>
      <xdr:colOff>323850</xdr:colOff>
      <xdr:row>47</xdr:row>
      <xdr:rowOff>85725</xdr:rowOff>
    </xdr:to>
    <xdr:graphicFrame macro="">
      <xdr:nvGraphicFramePr>
        <xdr:cNvPr id="78" name="Chart 77">
          <a:extLst>
            <a:ext uri="{FF2B5EF4-FFF2-40B4-BE49-F238E27FC236}">
              <a16:creationId xmlns:a16="http://schemas.microsoft.com/office/drawing/2014/main" id="{FE7873CE-FB19-4A02-8B11-CE3D4ECFE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600075</xdr:colOff>
      <xdr:row>29</xdr:row>
      <xdr:rowOff>123825</xdr:rowOff>
    </xdr:from>
    <xdr:to>
      <xdr:col>19</xdr:col>
      <xdr:colOff>9524</xdr:colOff>
      <xdr:row>48</xdr:row>
      <xdr:rowOff>114300</xdr:rowOff>
    </xdr:to>
    <xdr:sp macro="" textlink="">
      <xdr:nvSpPr>
        <xdr:cNvPr id="79" name="Rectangle: Rounded Corners 78">
          <a:extLst>
            <a:ext uri="{FF2B5EF4-FFF2-40B4-BE49-F238E27FC236}">
              <a16:creationId xmlns:a16="http://schemas.microsoft.com/office/drawing/2014/main" id="{1A79B62D-3619-4AC2-9D6F-D89D71D743F0}"/>
            </a:ext>
          </a:extLst>
        </xdr:cNvPr>
        <xdr:cNvSpPr/>
      </xdr:nvSpPr>
      <xdr:spPr>
        <a:xfrm>
          <a:off x="6772275" y="5362575"/>
          <a:ext cx="6267449" cy="3429000"/>
        </a:xfrm>
        <a:prstGeom prst="round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1"/>
              </a:solidFill>
            </a:rPr>
            <a:t>TOTAL SALES BY SALES PERSON</a:t>
          </a:r>
        </a:p>
      </xdr:txBody>
    </xdr:sp>
    <xdr:clientData/>
  </xdr:twoCellAnchor>
  <xdr:twoCellAnchor>
    <xdr:from>
      <xdr:col>10</xdr:col>
      <xdr:colOff>238124</xdr:colOff>
      <xdr:row>33</xdr:row>
      <xdr:rowOff>47625</xdr:rowOff>
    </xdr:from>
    <xdr:to>
      <xdr:col>17</xdr:col>
      <xdr:colOff>266699</xdr:colOff>
      <xdr:row>48</xdr:row>
      <xdr:rowOff>85725</xdr:rowOff>
    </xdr:to>
    <xdr:graphicFrame macro="">
      <xdr:nvGraphicFramePr>
        <xdr:cNvPr id="80" name="Chart 79">
          <a:extLst>
            <a:ext uri="{FF2B5EF4-FFF2-40B4-BE49-F238E27FC236}">
              <a16:creationId xmlns:a16="http://schemas.microsoft.com/office/drawing/2014/main" id="{E1C5EC7E-C3B8-4773-9E29-0BCB6E282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285750</xdr:colOff>
      <xdr:row>5</xdr:row>
      <xdr:rowOff>66673</xdr:rowOff>
    </xdr:from>
    <xdr:to>
      <xdr:col>9</xdr:col>
      <xdr:colOff>371475</xdr:colOff>
      <xdr:row>10</xdr:row>
      <xdr:rowOff>123824</xdr:rowOff>
    </xdr:to>
    <xdr:grpSp>
      <xdr:nvGrpSpPr>
        <xdr:cNvPr id="81" name="Group 80">
          <a:extLst>
            <a:ext uri="{FF2B5EF4-FFF2-40B4-BE49-F238E27FC236}">
              <a16:creationId xmlns:a16="http://schemas.microsoft.com/office/drawing/2014/main" id="{785E715D-F018-4745-9682-A0383C042BE7}"/>
            </a:ext>
          </a:extLst>
        </xdr:cNvPr>
        <xdr:cNvGrpSpPr/>
      </xdr:nvGrpSpPr>
      <xdr:grpSpPr>
        <a:xfrm>
          <a:off x="3943350" y="1019173"/>
          <a:ext cx="1914525" cy="990601"/>
          <a:chOff x="10578" y="1019281"/>
          <a:chExt cx="2024638" cy="963325"/>
        </a:xfrm>
      </xdr:grpSpPr>
      <xdr:sp macro="" textlink="">
        <xdr:nvSpPr>
          <xdr:cNvPr id="82" name="Rectangle: Rounded Corners 81">
            <a:extLst>
              <a:ext uri="{FF2B5EF4-FFF2-40B4-BE49-F238E27FC236}">
                <a16:creationId xmlns:a16="http://schemas.microsoft.com/office/drawing/2014/main" id="{6F647202-FFBE-478B-9E1C-81A9A245201A}"/>
              </a:ext>
            </a:extLst>
          </xdr:cNvPr>
          <xdr:cNvSpPr/>
        </xdr:nvSpPr>
        <xdr:spPr>
          <a:xfrm>
            <a:off x="10578" y="1019281"/>
            <a:ext cx="692877" cy="963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3" name="TextBox 82">
            <a:extLst>
              <a:ext uri="{FF2B5EF4-FFF2-40B4-BE49-F238E27FC236}">
                <a16:creationId xmlns:a16="http://schemas.microsoft.com/office/drawing/2014/main" id="{81CB10E6-3243-47BB-831E-B96EF23586E4}"/>
              </a:ext>
            </a:extLst>
          </xdr:cNvPr>
          <xdr:cNvSpPr txBox="1"/>
        </xdr:nvSpPr>
        <xdr:spPr>
          <a:xfrm>
            <a:off x="733426" y="1095376"/>
            <a:ext cx="1301790" cy="2899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1"/>
                </a:solidFill>
              </a:rPr>
              <a:t>UNIT</a:t>
            </a:r>
            <a:r>
              <a:rPr lang="en-US" sz="1400" b="1" baseline="0">
                <a:solidFill>
                  <a:schemeClr val="accent1"/>
                </a:solidFill>
              </a:rPr>
              <a:t> SOLD</a:t>
            </a:r>
            <a:endParaRPr lang="en-US" sz="1400" b="1">
              <a:solidFill>
                <a:schemeClr val="accent1"/>
              </a:solidFill>
            </a:endParaRPr>
          </a:p>
        </xdr:txBody>
      </xdr:sp>
      <xdr:sp macro="" textlink="SalesData!K4">
        <xdr:nvSpPr>
          <xdr:cNvPr id="84" name="TextBox 83">
            <a:extLst>
              <a:ext uri="{FF2B5EF4-FFF2-40B4-BE49-F238E27FC236}">
                <a16:creationId xmlns:a16="http://schemas.microsoft.com/office/drawing/2014/main" id="{2C9E9F6E-130C-4343-A3A0-0694113F6B16}"/>
              </a:ext>
            </a:extLst>
          </xdr:cNvPr>
          <xdr:cNvSpPr txBox="1"/>
        </xdr:nvSpPr>
        <xdr:spPr>
          <a:xfrm>
            <a:off x="815929" y="1457434"/>
            <a:ext cx="1095375" cy="2667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2E0826A-96C9-4BA4-8EB5-55C586A585C1}" type="TxLink">
              <a:rPr lang="en-US" sz="1600" b="1" i="0" u="none" strike="noStrike">
                <a:solidFill>
                  <a:schemeClr val="accent1"/>
                </a:solidFill>
                <a:latin typeface="Aptos Narrow"/>
              </a:rPr>
              <a:pPr/>
              <a:t>4705</a:t>
            </a:fld>
            <a:endParaRPr lang="en-US" sz="2800" b="1">
              <a:solidFill>
                <a:schemeClr val="accent1"/>
              </a:solidFill>
            </a:endParaRPr>
          </a:p>
        </xdr:txBody>
      </xdr:sp>
    </xdr:grpSp>
    <xdr:clientData/>
  </xdr:twoCellAnchor>
  <xdr:twoCellAnchor editAs="oneCell">
    <xdr:from>
      <xdr:col>6</xdr:col>
      <xdr:colOff>285750</xdr:colOff>
      <xdr:row>5</xdr:row>
      <xdr:rowOff>142875</xdr:rowOff>
    </xdr:from>
    <xdr:to>
      <xdr:col>7</xdr:col>
      <xdr:colOff>407670</xdr:colOff>
      <xdr:row>9</xdr:row>
      <xdr:rowOff>131445</xdr:rowOff>
    </xdr:to>
    <xdr:pic>
      <xdr:nvPicPr>
        <xdr:cNvPr id="86" name="Graphic 85" descr="Gold bars">
          <a:extLst>
            <a:ext uri="{FF2B5EF4-FFF2-40B4-BE49-F238E27FC236}">
              <a16:creationId xmlns:a16="http://schemas.microsoft.com/office/drawing/2014/main" id="{8F3E3935-12E7-430E-8566-CA828FA7357D}"/>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4400550" y="1047750"/>
          <a:ext cx="731520" cy="7315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11</xdr:row>
      <xdr:rowOff>114300</xdr:rowOff>
    </xdr:from>
    <xdr:to>
      <xdr:col>4</xdr:col>
      <xdr:colOff>361950</xdr:colOff>
      <xdr:row>25</xdr:row>
      <xdr:rowOff>152400</xdr:rowOff>
    </xdr:to>
    <xdr:graphicFrame macro="">
      <xdr:nvGraphicFramePr>
        <xdr:cNvPr id="2" name="Chart 1">
          <a:extLst>
            <a:ext uri="{FF2B5EF4-FFF2-40B4-BE49-F238E27FC236}">
              <a16:creationId xmlns:a16="http://schemas.microsoft.com/office/drawing/2014/main" id="{865D3920-8D2D-4340-806F-6CA1E4E0A3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942975</xdr:colOff>
      <xdr:row>26</xdr:row>
      <xdr:rowOff>38100</xdr:rowOff>
    </xdr:from>
    <xdr:to>
      <xdr:col>5</xdr:col>
      <xdr:colOff>142875</xdr:colOff>
      <xdr:row>41</xdr:row>
      <xdr:rowOff>66675</xdr:rowOff>
    </xdr:to>
    <xdr:graphicFrame macro="">
      <xdr:nvGraphicFramePr>
        <xdr:cNvPr id="3" name="Chart 2">
          <a:extLst>
            <a:ext uri="{FF2B5EF4-FFF2-40B4-BE49-F238E27FC236}">
              <a16:creationId xmlns:a16="http://schemas.microsoft.com/office/drawing/2014/main" id="{8B451177-4D21-4ADD-826F-46443E2BBC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333374</xdr:colOff>
      <xdr:row>26</xdr:row>
      <xdr:rowOff>19050</xdr:rowOff>
    </xdr:from>
    <xdr:to>
      <xdr:col>10</xdr:col>
      <xdr:colOff>447674</xdr:colOff>
      <xdr:row>41</xdr:row>
      <xdr:rowOff>57150</xdr:rowOff>
    </xdr:to>
    <xdr:graphicFrame macro="">
      <xdr:nvGraphicFramePr>
        <xdr:cNvPr id="4" name="Chart 3">
          <a:extLst>
            <a:ext uri="{FF2B5EF4-FFF2-40B4-BE49-F238E27FC236}">
              <a16:creationId xmlns:a16="http://schemas.microsoft.com/office/drawing/2014/main" id="{6AD3CD9C-CCBA-41B5-9937-735E212CFC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319087</xdr:colOff>
      <xdr:row>41</xdr:row>
      <xdr:rowOff>161925</xdr:rowOff>
    </xdr:from>
    <xdr:to>
      <xdr:col>7</xdr:col>
      <xdr:colOff>176212</xdr:colOff>
      <xdr:row>57</xdr:row>
      <xdr:rowOff>9525</xdr:rowOff>
    </xdr:to>
    <xdr:graphicFrame macro="">
      <xdr:nvGraphicFramePr>
        <xdr:cNvPr id="6" name="Chart 5">
          <a:extLst>
            <a:ext uri="{FF2B5EF4-FFF2-40B4-BE49-F238E27FC236}">
              <a16:creationId xmlns:a16="http://schemas.microsoft.com/office/drawing/2014/main" id="{A5C185B8-94A3-4D14-BCD5-6191E1D4DD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26.464306828704" createdVersion="6" refreshedVersion="6" minRefreshableVersion="3" recordCount="50" xr:uid="{D8ECA5F7-7ECA-4D90-8DA3-A41FBAA65B54}">
  <cacheSource type="worksheet">
    <worksheetSource name="Table1"/>
  </cacheSource>
  <cacheFields count="9">
    <cacheField name="Date" numFmtId="14">
      <sharedItems containsSemiMixedTypes="0" containsNonDate="0" containsDate="1" containsString="0" minDate="2020-05-07T00:00:00" maxDate="2021-12-22T00:00:00"/>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9"/>
    </cacheField>
    <cacheField name="Unit Price" numFmtId="164">
      <sharedItems containsSemiMixedTypes="0" containsString="0" containsNumber="1" containsInteger="1" minValue="600" maxValue="10000"/>
    </cacheField>
    <cacheField name="Cost of Goods" numFmtId="164">
      <sharedItems containsSemiMixedTypes="0" containsString="0" containsNumber="1" containsInteger="1" minValue="400" maxValue="7000"/>
    </cacheField>
    <cacheField name="Total Sales" numFmtId="164">
      <sharedItems containsSemiMixedTypes="0" containsString="0" containsNumber="1" containsInteger="1" minValue="34200" maxValue="1270000"/>
    </cacheField>
    <cacheField name="Profit" numFmtId="164">
      <sharedItems containsSemiMixedTypes="0" containsString="0" containsNumber="1" containsInteger="1" minValue="11400" maxValue="381000"/>
    </cacheField>
  </cacheFields>
  <extLst>
    <ext xmlns:x14="http://schemas.microsoft.com/office/spreadsheetml/2009/9/main" uri="{725AE2AE-9491-48be-B2B4-4EB974FC3084}">
      <x14:pivotCacheDefinition pivotCacheId="15180593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02-19T00:00:00"/>
    <x v="0"/>
    <x v="0"/>
    <x v="0"/>
    <n v="84"/>
    <n v="6000"/>
    <n v="4000"/>
    <n v="504000"/>
    <n v="168000"/>
  </r>
  <r>
    <d v="2021-09-07T00:00:00"/>
    <x v="1"/>
    <x v="1"/>
    <x v="1"/>
    <n v="128"/>
    <n v="3500"/>
    <n v="2500"/>
    <n v="448000"/>
    <n v="128000"/>
  </r>
  <r>
    <d v="2021-02-03T00:00:00"/>
    <x v="2"/>
    <x v="2"/>
    <x v="2"/>
    <n v="136"/>
    <n v="1200"/>
    <n v="800"/>
    <n v="163200"/>
    <n v="54400"/>
  </r>
  <r>
    <d v="2020-09-11T00:00:00"/>
    <x v="3"/>
    <x v="3"/>
    <x v="3"/>
    <n v="91"/>
    <n v="1000"/>
    <n v="700"/>
    <n v="91000"/>
    <n v="27300"/>
  </r>
  <r>
    <d v="2021-09-23T00:00:00"/>
    <x v="4"/>
    <x v="0"/>
    <x v="4"/>
    <n v="110"/>
    <n v="4000"/>
    <n v="3000"/>
    <n v="440000"/>
    <n v="110000"/>
  </r>
  <r>
    <d v="2020-10-01T00:00:00"/>
    <x v="5"/>
    <x v="1"/>
    <x v="2"/>
    <n v="51"/>
    <n v="1200"/>
    <n v="800"/>
    <n v="61200"/>
    <n v="20400"/>
  </r>
  <r>
    <d v="2021-08-05T00:00:00"/>
    <x v="6"/>
    <x v="3"/>
    <x v="3"/>
    <n v="78"/>
    <n v="1000"/>
    <n v="700"/>
    <n v="78000"/>
    <n v="23400"/>
  </r>
  <r>
    <d v="2020-11-06T00:00:00"/>
    <x v="7"/>
    <x v="2"/>
    <x v="0"/>
    <n v="146"/>
    <n v="6000"/>
    <n v="4000"/>
    <n v="876000"/>
    <n v="292000"/>
  </r>
  <r>
    <d v="2021-01-27T00:00:00"/>
    <x v="8"/>
    <x v="0"/>
    <x v="5"/>
    <n v="101"/>
    <n v="600"/>
    <n v="400"/>
    <n v="60600"/>
    <n v="20200"/>
  </r>
  <r>
    <d v="2021-09-03T00:00:00"/>
    <x v="9"/>
    <x v="2"/>
    <x v="0"/>
    <n v="52"/>
    <n v="6000"/>
    <n v="4000"/>
    <n v="312000"/>
    <n v="104000"/>
  </r>
  <r>
    <d v="2021-09-30T00:00:00"/>
    <x v="9"/>
    <x v="1"/>
    <x v="2"/>
    <n v="55"/>
    <n v="1200"/>
    <n v="800"/>
    <n v="66000"/>
    <n v="22000"/>
  </r>
  <r>
    <d v="2020-09-10T00:00:00"/>
    <x v="9"/>
    <x v="2"/>
    <x v="3"/>
    <n v="137"/>
    <n v="1000"/>
    <n v="700"/>
    <n v="137000"/>
    <n v="41100"/>
  </r>
  <r>
    <d v="2021-07-27T00:00:00"/>
    <x v="7"/>
    <x v="2"/>
    <x v="1"/>
    <n v="96"/>
    <n v="3500"/>
    <n v="2500"/>
    <n v="336000"/>
    <n v="96000"/>
  </r>
  <r>
    <d v="2020-10-09T00:00:00"/>
    <x v="8"/>
    <x v="1"/>
    <x v="4"/>
    <n v="52"/>
    <n v="4000"/>
    <n v="3000"/>
    <n v="208000"/>
    <n v="52000"/>
  </r>
  <r>
    <d v="2021-04-06T00:00:00"/>
    <x v="3"/>
    <x v="0"/>
    <x v="1"/>
    <n v="76"/>
    <n v="3500"/>
    <n v="2500"/>
    <n v="266000"/>
    <n v="76000"/>
  </r>
  <r>
    <d v="2021-06-15T00:00:00"/>
    <x v="1"/>
    <x v="3"/>
    <x v="4"/>
    <n v="145"/>
    <n v="4000"/>
    <n v="3000"/>
    <n v="580000"/>
    <n v="145000"/>
  </r>
  <r>
    <d v="2020-09-09T00:00:00"/>
    <x v="0"/>
    <x v="2"/>
    <x v="5"/>
    <n v="83"/>
    <n v="600"/>
    <n v="400"/>
    <n v="49800"/>
    <n v="16600"/>
  </r>
  <r>
    <d v="2021-08-13T00:00:00"/>
    <x v="4"/>
    <x v="2"/>
    <x v="3"/>
    <n v="91"/>
    <n v="1000"/>
    <n v="700"/>
    <n v="91000"/>
    <n v="27300"/>
  </r>
  <r>
    <d v="2020-08-27T00:00:00"/>
    <x v="5"/>
    <x v="0"/>
    <x v="6"/>
    <n v="108"/>
    <n v="10000"/>
    <n v="7000"/>
    <n v="1080000"/>
    <n v="324000"/>
  </r>
  <r>
    <d v="2021-04-07T00:00:00"/>
    <x v="2"/>
    <x v="3"/>
    <x v="4"/>
    <n v="144"/>
    <n v="4000"/>
    <n v="3000"/>
    <n v="576000"/>
    <n v="144000"/>
  </r>
  <r>
    <d v="2020-06-08T00:00:00"/>
    <x v="4"/>
    <x v="2"/>
    <x v="5"/>
    <n v="92"/>
    <n v="600"/>
    <n v="400"/>
    <n v="55200"/>
    <n v="18400"/>
  </r>
  <r>
    <d v="2021-12-21T00:00:00"/>
    <x v="7"/>
    <x v="0"/>
    <x v="0"/>
    <n v="71"/>
    <n v="6000"/>
    <n v="4000"/>
    <n v="426000"/>
    <n v="142000"/>
  </r>
  <r>
    <d v="2021-08-10T00:00:00"/>
    <x v="0"/>
    <x v="1"/>
    <x v="5"/>
    <n v="103"/>
    <n v="600"/>
    <n v="400"/>
    <n v="61800"/>
    <n v="20600"/>
  </r>
  <r>
    <d v="2021-12-02T00:00:00"/>
    <x v="9"/>
    <x v="3"/>
    <x v="3"/>
    <n v="55"/>
    <n v="1000"/>
    <n v="700"/>
    <n v="55000"/>
    <n v="16500"/>
  </r>
  <r>
    <d v="2021-08-30T00:00:00"/>
    <x v="5"/>
    <x v="1"/>
    <x v="4"/>
    <n v="93"/>
    <n v="4000"/>
    <n v="3000"/>
    <n v="372000"/>
    <n v="93000"/>
  </r>
  <r>
    <d v="2020-05-20T00:00:00"/>
    <x v="2"/>
    <x v="2"/>
    <x v="5"/>
    <n v="143"/>
    <n v="600"/>
    <n v="400"/>
    <n v="85800"/>
    <n v="28600"/>
  </r>
  <r>
    <d v="2021-09-13T00:00:00"/>
    <x v="6"/>
    <x v="0"/>
    <x v="1"/>
    <n v="143"/>
    <n v="3500"/>
    <n v="2500"/>
    <n v="500500"/>
    <n v="143000"/>
  </r>
  <r>
    <d v="2021-10-27T00:00:00"/>
    <x v="8"/>
    <x v="3"/>
    <x v="5"/>
    <n v="99"/>
    <n v="600"/>
    <n v="400"/>
    <n v="59400"/>
    <n v="19800"/>
  </r>
  <r>
    <d v="2020-12-22T00:00:00"/>
    <x v="3"/>
    <x v="0"/>
    <x v="3"/>
    <n v="120"/>
    <n v="1000"/>
    <n v="700"/>
    <n v="120000"/>
    <n v="36000"/>
  </r>
  <r>
    <d v="2021-07-28T00:00:00"/>
    <x v="1"/>
    <x v="2"/>
    <x v="1"/>
    <n v="66"/>
    <n v="3500"/>
    <n v="2500"/>
    <n v="231000"/>
    <n v="66000"/>
  </r>
  <r>
    <d v="2020-09-29T00:00:00"/>
    <x v="8"/>
    <x v="3"/>
    <x v="2"/>
    <n v="88"/>
    <n v="1200"/>
    <n v="800"/>
    <n v="105600"/>
    <n v="35200"/>
  </r>
  <r>
    <d v="2020-10-22T00:00:00"/>
    <x v="3"/>
    <x v="1"/>
    <x v="6"/>
    <n v="127"/>
    <n v="10000"/>
    <n v="7000"/>
    <n v="1270000"/>
    <n v="381000"/>
  </r>
  <r>
    <d v="2020-05-19T00:00:00"/>
    <x v="4"/>
    <x v="0"/>
    <x v="4"/>
    <n v="67"/>
    <n v="4000"/>
    <n v="3000"/>
    <n v="268000"/>
    <n v="67000"/>
  </r>
  <r>
    <d v="2021-12-06T00:00:00"/>
    <x v="1"/>
    <x v="1"/>
    <x v="2"/>
    <n v="67"/>
    <n v="1200"/>
    <n v="800"/>
    <n v="80400"/>
    <n v="26800"/>
  </r>
  <r>
    <d v="2020-08-26T00:00:00"/>
    <x v="9"/>
    <x v="2"/>
    <x v="3"/>
    <n v="149"/>
    <n v="1000"/>
    <n v="700"/>
    <n v="149000"/>
    <n v="44700"/>
  </r>
  <r>
    <d v="2021-07-01T00:00:00"/>
    <x v="4"/>
    <x v="3"/>
    <x v="5"/>
    <n v="104"/>
    <n v="600"/>
    <n v="400"/>
    <n v="62400"/>
    <n v="20800"/>
  </r>
  <r>
    <d v="2021-07-27T00:00:00"/>
    <x v="7"/>
    <x v="0"/>
    <x v="5"/>
    <n v="57"/>
    <n v="600"/>
    <n v="400"/>
    <n v="34200"/>
    <n v="11400"/>
  </r>
  <r>
    <d v="2020-10-05T00:00:00"/>
    <x v="2"/>
    <x v="1"/>
    <x v="5"/>
    <n v="90"/>
    <n v="600"/>
    <n v="400"/>
    <n v="54000"/>
    <n v="18000"/>
  </r>
  <r>
    <d v="2020-09-02T00:00:00"/>
    <x v="5"/>
    <x v="2"/>
    <x v="5"/>
    <n v="67"/>
    <n v="600"/>
    <n v="400"/>
    <n v="40200"/>
    <n v="13400"/>
  </r>
  <r>
    <d v="2021-09-02T00:00:00"/>
    <x v="0"/>
    <x v="3"/>
    <x v="4"/>
    <n v="127"/>
    <n v="4000"/>
    <n v="3000"/>
    <n v="508000"/>
    <n v="127000"/>
  </r>
  <r>
    <d v="2021-04-13T00:00:00"/>
    <x v="5"/>
    <x v="0"/>
    <x v="3"/>
    <n v="108"/>
    <n v="1000"/>
    <n v="700"/>
    <n v="108000"/>
    <n v="32400"/>
  </r>
  <r>
    <d v="2021-05-06T00:00:00"/>
    <x v="2"/>
    <x v="1"/>
    <x v="1"/>
    <n v="66"/>
    <n v="3500"/>
    <n v="2500"/>
    <n v="231000"/>
    <n v="66000"/>
  </r>
  <r>
    <d v="2021-01-15T00:00:00"/>
    <x v="0"/>
    <x v="3"/>
    <x v="0"/>
    <n v="78"/>
    <n v="6000"/>
    <n v="4000"/>
    <n v="468000"/>
    <n v="156000"/>
  </r>
  <r>
    <d v="2020-08-27T00:00:00"/>
    <x v="7"/>
    <x v="2"/>
    <x v="3"/>
    <n v="69"/>
    <n v="1000"/>
    <n v="700"/>
    <n v="69000"/>
    <n v="20700"/>
  </r>
  <r>
    <d v="2021-02-05T00:00:00"/>
    <x v="4"/>
    <x v="0"/>
    <x v="2"/>
    <n v="59"/>
    <n v="1200"/>
    <n v="800"/>
    <n v="70800"/>
    <n v="23600"/>
  </r>
  <r>
    <d v="2021-11-17T00:00:00"/>
    <x v="9"/>
    <x v="2"/>
    <x v="5"/>
    <n v="109"/>
    <n v="600"/>
    <n v="400"/>
    <n v="65400"/>
    <n v="21800"/>
  </r>
  <r>
    <d v="2020-12-28T00:00:00"/>
    <x v="8"/>
    <x v="1"/>
    <x v="4"/>
    <n v="61"/>
    <n v="4000"/>
    <n v="3000"/>
    <n v="244000"/>
    <n v="61000"/>
  </r>
  <r>
    <d v="2021-10-27T00:00:00"/>
    <x v="4"/>
    <x v="3"/>
    <x v="5"/>
    <n v="130"/>
    <n v="600"/>
    <n v="400"/>
    <n v="78000"/>
    <n v="26000"/>
  </r>
  <r>
    <d v="2021-11-02T00:00:00"/>
    <x v="3"/>
    <x v="2"/>
    <x v="1"/>
    <n v="60"/>
    <n v="3500"/>
    <n v="2500"/>
    <n v="210000"/>
    <n v="60000"/>
  </r>
  <r>
    <d v="2020-05-07T00:00:00"/>
    <x v="1"/>
    <x v="1"/>
    <x v="0"/>
    <n v="73"/>
    <n v="6000"/>
    <n v="4000"/>
    <n v="438000"/>
    <n v="14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77117B-CE9B-41A6-AA37-A4C3D11A6CAF}"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J3:K11"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dataField="1" showAll="0"/>
    <pivotField numFmtId="164" showAll="0"/>
    <pivotField numFmtId="164" showAll="0"/>
    <pivotField numFmtId="164" showAll="0"/>
    <pivotField numFmtId="164" showAll="0"/>
  </pivotFields>
  <rowFields count="1">
    <field x="3"/>
  </rowFields>
  <rowItems count="8">
    <i>
      <x/>
    </i>
    <i>
      <x v="1"/>
    </i>
    <i>
      <x v="2"/>
    </i>
    <i>
      <x v="3"/>
    </i>
    <i>
      <x v="4"/>
    </i>
    <i>
      <x v="5"/>
    </i>
    <i>
      <x v="6"/>
    </i>
    <i t="grand">
      <x/>
    </i>
  </rowItems>
  <colItems count="1">
    <i/>
  </colItems>
  <dataFields count="1">
    <dataField name="Sum of Units Sold" fld="4" baseField="0" baseItem="0"/>
  </dataFields>
  <chartFormats count="3">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3" count="1" selected="0">
            <x v="5"/>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C25A31-C2A2-4A1C-807B-F4F63CF78C41}"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G3:H14" firstHeaderRow="1" firstDataRow="1" firstDataCol="1"/>
  <pivotFields count="9">
    <pivotField numFmtId="14" showAll="0"/>
    <pivotField axis="axisRow" showAll="0">
      <items count="11">
        <item x="0"/>
        <item x="8"/>
        <item x="3"/>
        <item x="5"/>
        <item x="7"/>
        <item x="2"/>
        <item x="1"/>
        <item x="4"/>
        <item x="9"/>
        <item x="6"/>
        <item t="default"/>
      </items>
    </pivotField>
    <pivotField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1"/>
  </rowFields>
  <rowItems count="11">
    <i>
      <x/>
    </i>
    <i>
      <x v="1"/>
    </i>
    <i>
      <x v="2"/>
    </i>
    <i>
      <x v="3"/>
    </i>
    <i>
      <x v="4"/>
    </i>
    <i>
      <x v="5"/>
    </i>
    <i>
      <x v="6"/>
    </i>
    <i>
      <x v="7"/>
    </i>
    <i>
      <x v="8"/>
    </i>
    <i>
      <x v="9"/>
    </i>
    <i t="grand">
      <x/>
    </i>
  </rowItems>
  <colItems count="1">
    <i/>
  </colItems>
  <dataFields count="1">
    <dataField name="Sum of Total Sales" fld="7" baseField="0" baseItem="0"/>
  </dataFields>
  <chartFormats count="3">
    <chartFormat chart="6"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444230-3375-47CF-883F-28AA2354D736}"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D3:E11"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3"/>
  </rowFields>
  <rowItems count="8">
    <i>
      <x/>
    </i>
    <i>
      <x v="1"/>
    </i>
    <i>
      <x v="2"/>
    </i>
    <i>
      <x v="3"/>
    </i>
    <i>
      <x v="4"/>
    </i>
    <i>
      <x v="5"/>
    </i>
    <i>
      <x v="6"/>
    </i>
    <i t="grand">
      <x/>
    </i>
  </rowItems>
  <colItems count="1">
    <i/>
  </colItems>
  <dataFields count="1">
    <dataField name="Sum of Total Sales" fld="7" baseField="0" baseItem="0"/>
  </dataField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9EE166-BD51-44E7-88D6-2CCFDF8B3FE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8" firstHeaderRow="1" firstDataRow="1" firstDataCol="1"/>
  <pivotFields count="9">
    <pivotField numFmtId="14" showAll="0"/>
    <pivotField showAll="0">
      <items count="11">
        <item x="0"/>
        <item x="8"/>
        <item x="3"/>
        <item x="5"/>
        <item x="7"/>
        <item x="2"/>
        <item x="1"/>
        <item x="4"/>
        <item x="9"/>
        <item x="6"/>
        <item t="default"/>
      </items>
    </pivotField>
    <pivotField axis="axisRow"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2"/>
  </rowFields>
  <rowItems count="5">
    <i>
      <x/>
    </i>
    <i>
      <x v="1"/>
    </i>
    <i>
      <x v="2"/>
    </i>
    <i>
      <x v="3"/>
    </i>
    <i t="grand">
      <x/>
    </i>
  </rowItems>
  <colItems count="1">
    <i/>
  </colItems>
  <dataFields count="1">
    <dataField name="Sum of Total Sales" fld="7" baseField="2" baseItem="2"/>
  </dataFields>
  <chartFormats count="10">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 count="1" selected="0">
            <x v="0"/>
          </reference>
        </references>
      </pivotArea>
    </chartFormat>
    <chartFormat chart="2" format="2">
      <pivotArea type="data" outline="0" fieldPosition="0">
        <references count="2">
          <reference field="4294967294" count="1" selected="0">
            <x v="0"/>
          </reference>
          <reference field="2" count="1" selected="0">
            <x v="1"/>
          </reference>
        </references>
      </pivotArea>
    </chartFormat>
    <chartFormat chart="2" format="3">
      <pivotArea type="data" outline="0" fieldPosition="0">
        <references count="2">
          <reference field="4294967294" count="1" selected="0">
            <x v="0"/>
          </reference>
          <reference field="2" count="1" selected="0">
            <x v="2"/>
          </reference>
        </references>
      </pivotArea>
    </chartFormat>
    <chartFormat chart="2" format="4">
      <pivotArea type="data" outline="0" fieldPosition="0">
        <references count="2">
          <reference field="4294967294" count="1" selected="0">
            <x v="0"/>
          </reference>
          <reference field="2" count="1" selected="0">
            <x v="3"/>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2" count="1" selected="0">
            <x v="2"/>
          </reference>
        </references>
      </pivotArea>
    </chartFormat>
    <chartFormat chart="4" format="9">
      <pivotArea type="data" outline="0" fieldPosition="0">
        <references count="2">
          <reference field="4294967294" count="1" selected="0">
            <x v="0"/>
          </reference>
          <reference field="2" count="1" selected="0">
            <x v="1"/>
          </reference>
        </references>
      </pivotArea>
    </chartFormat>
    <chartFormat chart="4" format="10">
      <pivotArea type="data" outline="0" fieldPosition="0">
        <references count="2">
          <reference field="4294967294" count="1" selected="0">
            <x v="0"/>
          </reference>
          <reference field="2" count="1" selected="0">
            <x v="0"/>
          </reference>
        </references>
      </pivotArea>
    </chartFormat>
    <chartFormat chart="4" format="1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DE23DB9-666D-4A72-B067-4F6E56E3080C}" sourceName="Region">
  <pivotTables>
    <pivotTable tabId="4" name="PivotTable1"/>
    <pivotTable tabId="4" name="PivotTable2"/>
    <pivotTable tabId="4" name="PivotTable3"/>
    <pivotTable tabId="4" name="PivotTable4"/>
  </pivotTables>
  <data>
    <tabular pivotCacheId="1518059301">
      <items count="4">
        <i x="1" s="1"/>
        <i x="3" s="1"/>
        <i x="2"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31EFF5DF-7C24-4AA3-BEE7-5AFE2218112E}" sourceName="Sales Person">
  <pivotTables>
    <pivotTable tabId="4" name="PivotTable1"/>
    <pivotTable tabId="4" name="PivotTable2"/>
    <pivotTable tabId="4" name="PivotTable3"/>
    <pivotTable tabId="4" name="PivotTable4"/>
  </pivotTables>
  <data>
    <tabular pivotCacheId="1518059301">
      <items count="10">
        <i x="0" s="1"/>
        <i x="8" s="1"/>
        <i x="3" s="1"/>
        <i x="5" s="1"/>
        <i x="7" s="1"/>
        <i x="2" s="1"/>
        <i x="1" s="1"/>
        <i x="4" s="1"/>
        <i x="9"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B69CFD9-B476-49C6-AEF2-566E374F9826}" sourceName="Product">
  <pivotTables>
    <pivotTable tabId="4" name="PivotTable1"/>
    <pivotTable tabId="4" name="PivotTable2"/>
    <pivotTable tabId="4" name="PivotTable3"/>
    <pivotTable tabId="4" name="PivotTable4"/>
  </pivotTables>
  <data>
    <tabular pivotCacheId="1518059301">
      <items count="7">
        <i x="2" s="1"/>
        <i x="1" s="1"/>
        <i x="5" s="1"/>
        <i x="3" s="1"/>
        <i x="6"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DDF34B9-6C4C-4B4B-AB3C-AEA6F97F392A}" cache="Slicer_Region" caption="Region" columnCount="2" showCaption="0" style="SlicerStyleOther2" rowHeight="241300"/>
  <slicer name="Sales Person" xr10:uid="{729A7014-60E2-45D6-922C-E7626E90A6D5}" cache="Slicer_Sales_Person" caption="Sales Person" rowHeight="241300"/>
  <slicer name="Product" xr10:uid="{87C45122-EC20-41B3-B7A6-62A9C9DEA4A9}" cache="Slicer_Product" caption="Produc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6C12BF-0B3B-40C4-B40B-2FB43A4862EE}" name="Table1" displayName="Table1" ref="A1:I51" totalsRowShown="0" headerRowDxfId="8" dataDxfId="6" headerRowBorderDxfId="7" dataCellStyle="Currency [0]">
  <autoFilter ref="A1:I51" xr:uid="{BD9DAB63-F102-4E5F-B62E-A080814A1195}"/>
  <tableColumns count="9">
    <tableColumn id="1" xr3:uid="{75834D12-7230-4996-A59F-2B45FD035CCC}" name="Date" dataDxfId="5"/>
    <tableColumn id="2" xr3:uid="{84F89301-0BE8-49BB-B9C9-8C86B1DE337C}" name="Sales Person"/>
    <tableColumn id="3" xr3:uid="{21D90B93-CF76-4D76-BE6E-114C729B19AA}" name="Region"/>
    <tableColumn id="4" xr3:uid="{EF461DCD-9A39-4E9E-9F90-6C34327FAB42}" name="Product"/>
    <tableColumn id="5" xr3:uid="{EB207C24-D617-4A80-AC0C-F6D6E30C2CE2}" name="Units Sold" dataDxfId="4"/>
    <tableColumn id="6" xr3:uid="{24491F54-FDDF-41F5-84D3-7825DA617F0C}" name="Unit Price" dataDxfId="3" dataCellStyle="Currency [0]">
      <calculatedColumnFormula>IF(D2="Tent",6000,IF(D2="Blender",3500,IF(D2="Action Figure",1200,IF(D2="Novel",1000,IF(D2="Sneakers",4000,IF(D2="Smartphone",10000,IF(D2="moisturizer",600,"No Product Found")))))))</calculatedColumnFormula>
    </tableColumn>
    <tableColumn id="7" xr3:uid="{631FA7D0-B51B-43FE-B7E8-78BA29C18E0A}" name="Cost of Goods" dataDxfId="2" dataCellStyle="Currency [0]">
      <calculatedColumnFormula>IF(D2="Tent",4000,IF(D2="Blender",2500,IF(D2="Action Figure",800,IF(D2="Novel",700,IF(D2="Sneakers",3000,IF(D2="Smartphone",7000,IF(D2="moisturizer",400,"No Product Found")))))))</calculatedColumnFormula>
    </tableColumn>
    <tableColumn id="8" xr3:uid="{A52CF829-121C-4379-ACE5-04C80F8DB563}" name="Total Sales" dataDxfId="1" dataCellStyle="Currency [0]">
      <calculatedColumnFormula>F2*E2</calculatedColumnFormula>
    </tableColumn>
    <tableColumn id="9" xr3:uid="{2C336B85-3FF1-4892-A43A-E33A67061179}" name="Profit" dataDxfId="0" dataCellStyle="Currency [0]">
      <calculatedColumnFormula>H2-(G2*E2)</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E734A-0A3D-47E1-88B8-5FC788D5093C}">
  <dimension ref="A8"/>
  <sheetViews>
    <sheetView tabSelected="1" topLeftCell="A16" zoomScaleNormal="100" workbookViewId="0">
      <selection activeCell="Q27" sqref="Q27"/>
    </sheetView>
  </sheetViews>
  <sheetFormatPr defaultRowHeight="15" x14ac:dyDescent="0.25"/>
  <sheetData>
    <row r="8" ht="13.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C9998-157D-4990-B924-107375F26B56}">
  <dimension ref="A3:K14"/>
  <sheetViews>
    <sheetView topLeftCell="A13" workbookViewId="0">
      <selection activeCell="I19" sqref="I19"/>
    </sheetView>
  </sheetViews>
  <sheetFormatPr defaultRowHeight="15" x14ac:dyDescent="0.25"/>
  <cols>
    <col min="1" max="1" width="13.28515625" customWidth="1"/>
    <col min="2" max="2" width="17.7109375" customWidth="1"/>
    <col min="4" max="4" width="13.28515625" customWidth="1"/>
    <col min="5" max="5" width="17.7109375" customWidth="1"/>
    <col min="7" max="7" width="13.28515625" customWidth="1"/>
    <col min="8" max="8" width="17.7109375" customWidth="1"/>
    <col min="10" max="10" width="13.28515625" customWidth="1"/>
    <col min="11" max="11" width="16.85546875" customWidth="1"/>
    <col min="13" max="14" width="10.28515625"/>
  </cols>
  <sheetData>
    <row r="3" spans="1:11" x14ac:dyDescent="0.25">
      <c r="A3" s="6" t="s">
        <v>34</v>
      </c>
      <c r="B3" t="s">
        <v>35</v>
      </c>
      <c r="D3" s="6" t="s">
        <v>34</v>
      </c>
      <c r="E3" t="s">
        <v>35</v>
      </c>
      <c r="G3" s="6" t="s">
        <v>34</v>
      </c>
      <c r="H3" t="s">
        <v>35</v>
      </c>
      <c r="J3" s="6" t="s">
        <v>34</v>
      </c>
      <c r="K3" t="s">
        <v>36</v>
      </c>
    </row>
    <row r="4" spans="1:11" x14ac:dyDescent="0.25">
      <c r="A4" s="3" t="s">
        <v>12</v>
      </c>
      <c r="B4" s="7">
        <v>3534400</v>
      </c>
      <c r="D4" s="3" t="s">
        <v>16</v>
      </c>
      <c r="E4" s="7">
        <v>547200</v>
      </c>
      <c r="G4" s="3" t="s">
        <v>8</v>
      </c>
      <c r="H4" s="7">
        <v>1591600</v>
      </c>
      <c r="J4" s="3" t="s">
        <v>16</v>
      </c>
      <c r="K4" s="7">
        <v>456</v>
      </c>
    </row>
    <row r="5" spans="1:11" x14ac:dyDescent="0.25">
      <c r="A5" s="3" t="s">
        <v>18</v>
      </c>
      <c r="B5" s="7">
        <v>2661400</v>
      </c>
      <c r="D5" s="3" t="s">
        <v>13</v>
      </c>
      <c r="E5" s="7">
        <v>2222500</v>
      </c>
      <c r="G5" s="3" t="s">
        <v>25</v>
      </c>
      <c r="H5" s="7">
        <v>677600</v>
      </c>
      <c r="J5" s="3" t="s">
        <v>13</v>
      </c>
      <c r="K5" s="7">
        <v>635</v>
      </c>
    </row>
    <row r="6" spans="1:11" x14ac:dyDescent="0.25">
      <c r="A6" s="3" t="s">
        <v>15</v>
      </c>
      <c r="B6" s="7">
        <v>2870600</v>
      </c>
      <c r="D6" s="3" t="s">
        <v>26</v>
      </c>
      <c r="E6" s="7">
        <v>706800</v>
      </c>
      <c r="G6" s="3" t="s">
        <v>17</v>
      </c>
      <c r="H6" s="7">
        <v>1957000</v>
      </c>
      <c r="J6" s="3" t="s">
        <v>26</v>
      </c>
      <c r="K6" s="7">
        <v>1178</v>
      </c>
    </row>
    <row r="7" spans="1:11" x14ac:dyDescent="0.25">
      <c r="A7" s="3" t="s">
        <v>9</v>
      </c>
      <c r="B7" s="7">
        <v>3878100</v>
      </c>
      <c r="D7" s="3" t="s">
        <v>19</v>
      </c>
      <c r="E7" s="7">
        <v>898000</v>
      </c>
      <c r="G7" s="3" t="s">
        <v>22</v>
      </c>
      <c r="H7" s="7">
        <v>1661400</v>
      </c>
      <c r="J7" s="3" t="s">
        <v>19</v>
      </c>
      <c r="K7" s="7">
        <v>898</v>
      </c>
    </row>
    <row r="8" spans="1:11" x14ac:dyDescent="0.25">
      <c r="A8" s="3" t="s">
        <v>30</v>
      </c>
      <c r="B8" s="7">
        <v>12944500</v>
      </c>
      <c r="D8" s="3" t="s">
        <v>28</v>
      </c>
      <c r="E8" s="7">
        <v>2350000</v>
      </c>
      <c r="G8" s="3" t="s">
        <v>24</v>
      </c>
      <c r="H8" s="7">
        <v>1741200</v>
      </c>
      <c r="J8" s="3" t="s">
        <v>28</v>
      </c>
      <c r="K8" s="7">
        <v>235</v>
      </c>
    </row>
    <row r="9" spans="1:11" x14ac:dyDescent="0.25">
      <c r="D9" s="3" t="s">
        <v>21</v>
      </c>
      <c r="E9" s="7">
        <v>3196000</v>
      </c>
      <c r="G9" s="3" t="s">
        <v>14</v>
      </c>
      <c r="H9" s="7">
        <v>1110000</v>
      </c>
      <c r="J9" s="3" t="s">
        <v>21</v>
      </c>
      <c r="K9" s="7">
        <v>799</v>
      </c>
    </row>
    <row r="10" spans="1:11" x14ac:dyDescent="0.25">
      <c r="D10" s="3" t="s">
        <v>10</v>
      </c>
      <c r="E10" s="7">
        <v>3024000</v>
      </c>
      <c r="G10" s="3" t="s">
        <v>11</v>
      </c>
      <c r="H10" s="7">
        <v>1777400</v>
      </c>
      <c r="J10" s="3" t="s">
        <v>10</v>
      </c>
      <c r="K10" s="7">
        <v>504</v>
      </c>
    </row>
    <row r="11" spans="1:11" x14ac:dyDescent="0.25">
      <c r="D11" s="3" t="s">
        <v>30</v>
      </c>
      <c r="E11" s="7">
        <v>12944500</v>
      </c>
      <c r="G11" s="3" t="s">
        <v>20</v>
      </c>
      <c r="H11" s="7">
        <v>1065400</v>
      </c>
      <c r="J11" s="3" t="s">
        <v>30</v>
      </c>
      <c r="K11" s="7">
        <v>4705</v>
      </c>
    </row>
    <row r="12" spans="1:11" x14ac:dyDescent="0.25">
      <c r="G12" s="3" t="s">
        <v>27</v>
      </c>
      <c r="H12" s="7">
        <v>784400</v>
      </c>
    </row>
    <row r="13" spans="1:11" x14ac:dyDescent="0.25">
      <c r="G13" s="3" t="s">
        <v>23</v>
      </c>
      <c r="H13" s="7">
        <v>578500</v>
      </c>
    </row>
    <row r="14" spans="1:11" x14ac:dyDescent="0.25">
      <c r="G14" s="3" t="s">
        <v>30</v>
      </c>
      <c r="H14" s="7">
        <v>12944500</v>
      </c>
    </row>
  </sheetData>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B3DF-9E1D-4E87-B39C-21F41FB7A8AD}">
  <dimension ref="A1:K51"/>
  <sheetViews>
    <sheetView workbookViewId="0">
      <selection activeCell="K4" sqref="K4"/>
    </sheetView>
  </sheetViews>
  <sheetFormatPr defaultRowHeight="15" x14ac:dyDescent="0.25"/>
  <cols>
    <col min="1" max="1" width="13" customWidth="1"/>
    <col min="2" max="2" width="14.5703125" customWidth="1"/>
    <col min="3" max="3" width="9.28515625" customWidth="1"/>
    <col min="4" max="4" width="15.7109375" customWidth="1"/>
    <col min="5" max="5" width="12" customWidth="1"/>
    <col min="6" max="6" width="11.5703125" customWidth="1"/>
    <col min="7" max="7" width="15.5703125" customWidth="1"/>
    <col min="8" max="10" width="13.5703125" customWidth="1"/>
    <col min="11" max="11" width="14.85546875" customWidth="1"/>
    <col min="12" max="12" width="14.28515625" customWidth="1"/>
  </cols>
  <sheetData>
    <row r="1" spans="1:11" ht="20.100000000000001" customHeight="1" thickBot="1" x14ac:dyDescent="0.3">
      <c r="A1" s="1" t="s">
        <v>0</v>
      </c>
      <c r="B1" s="1" t="s">
        <v>1</v>
      </c>
      <c r="C1" s="1" t="s">
        <v>2</v>
      </c>
      <c r="D1" s="1" t="s">
        <v>3</v>
      </c>
      <c r="E1" s="1" t="s">
        <v>4</v>
      </c>
      <c r="F1" s="1" t="s">
        <v>5</v>
      </c>
      <c r="G1" s="1" t="s">
        <v>6</v>
      </c>
      <c r="H1" s="1" t="s">
        <v>7</v>
      </c>
      <c r="I1" s="1" t="s">
        <v>29</v>
      </c>
      <c r="K1" s="5" t="s">
        <v>30</v>
      </c>
    </row>
    <row r="2" spans="1:11" ht="15.75" thickTop="1" x14ac:dyDescent="0.25">
      <c r="A2" s="2">
        <v>44246</v>
      </c>
      <c r="B2" t="s">
        <v>8</v>
      </c>
      <c r="C2" t="s">
        <v>9</v>
      </c>
      <c r="D2" t="s">
        <v>10</v>
      </c>
      <c r="E2" s="3">
        <v>84</v>
      </c>
      <c r="F2" s="4">
        <f>IF(D2="Tent",6000,IF(D2="Blender",3500,IF(D2="Action Figure",1200,IF(D2="Novel",1000,IF(D2="Sneakers",4000,IF(D2="Smartphone",10000,IF(D2="moisturizer",600,"No Product Found")))))))</f>
        <v>6000</v>
      </c>
      <c r="G2" s="4">
        <f>IF(D2="Tent",4000,IF(D2="Blender",2500,IF(D2="Action Figure",800,IF(D2="Novel",700,IF(D2="Sneakers",3000,IF(D2="Smartphone",7000,IF(D2="moisturizer",400,"No Product Found")))))))</f>
        <v>4000</v>
      </c>
      <c r="H2" s="4">
        <f>F2*E2</f>
        <v>504000</v>
      </c>
      <c r="I2" s="4">
        <f>H2-(G2*E2)</f>
        <v>168000</v>
      </c>
      <c r="K2" s="9">
        <f>SUM(H2:H51)</f>
        <v>12944500</v>
      </c>
    </row>
    <row r="3" spans="1:11" x14ac:dyDescent="0.25">
      <c r="A3" s="2">
        <v>44446</v>
      </c>
      <c r="B3" t="s">
        <v>11</v>
      </c>
      <c r="C3" t="s">
        <v>12</v>
      </c>
      <c r="D3" t="s">
        <v>13</v>
      </c>
      <c r="E3" s="3">
        <v>128</v>
      </c>
      <c r="F3" s="4">
        <f t="shared" ref="F3:F51" si="0">IF(D3="Tent",6000,IF(D3="Blender",3500,IF(D3="Action Figure",1200,IF(D3="Novel",1000,IF(D3="Sneakers",4000,IF(D3="Smartphone",10000,IF(D3="moisturizer",600,"No Product Found")))))))</f>
        <v>3500</v>
      </c>
      <c r="G3" s="4">
        <f t="shared" ref="G3:G51" si="1">IF(D3="Tent",4000,IF(D3="Blender",2500,IF(D3="Action Figure",800,IF(D3="Novel",700,IF(D3="Sneakers",3000,IF(D3="Smartphone",7000,IF(D3="moisturizer",400,"No Product Found")))))))</f>
        <v>2500</v>
      </c>
      <c r="H3" s="4">
        <f t="shared" ref="H3:H51" si="2">F3*E3</f>
        <v>448000</v>
      </c>
      <c r="I3" s="4">
        <f t="shared" ref="I3:I51" si="3">H3-(G3*E3)</f>
        <v>128000</v>
      </c>
      <c r="K3" s="5" t="s">
        <v>31</v>
      </c>
    </row>
    <row r="4" spans="1:11" x14ac:dyDescent="0.25">
      <c r="A4" s="2">
        <v>44230</v>
      </c>
      <c r="B4" t="s">
        <v>14</v>
      </c>
      <c r="C4" t="s">
        <v>15</v>
      </c>
      <c r="D4" t="s">
        <v>16</v>
      </c>
      <c r="E4" s="3">
        <v>136</v>
      </c>
      <c r="F4" s="4">
        <f t="shared" si="0"/>
        <v>1200</v>
      </c>
      <c r="G4" s="4">
        <f t="shared" si="1"/>
        <v>800</v>
      </c>
      <c r="H4" s="4">
        <f t="shared" si="2"/>
        <v>163200</v>
      </c>
      <c r="I4" s="4">
        <f t="shared" si="3"/>
        <v>54400</v>
      </c>
      <c r="K4">
        <f>SUM(E2:E51)</f>
        <v>4705</v>
      </c>
    </row>
    <row r="5" spans="1:11" x14ac:dyDescent="0.25">
      <c r="A5" s="2">
        <v>44085</v>
      </c>
      <c r="B5" t="s">
        <v>17</v>
      </c>
      <c r="C5" t="s">
        <v>18</v>
      </c>
      <c r="D5" t="s">
        <v>19</v>
      </c>
      <c r="E5" s="3">
        <v>91</v>
      </c>
      <c r="F5" s="4">
        <f t="shared" si="0"/>
        <v>1000</v>
      </c>
      <c r="G5" s="4">
        <f t="shared" si="1"/>
        <v>700</v>
      </c>
      <c r="H5" s="4">
        <f t="shared" si="2"/>
        <v>91000</v>
      </c>
      <c r="I5" s="4">
        <f t="shared" si="3"/>
        <v>27300</v>
      </c>
      <c r="K5" s="5" t="s">
        <v>32</v>
      </c>
    </row>
    <row r="6" spans="1:11" x14ac:dyDescent="0.25">
      <c r="A6" s="2">
        <v>44462</v>
      </c>
      <c r="B6" t="s">
        <v>20</v>
      </c>
      <c r="C6" t="s">
        <v>9</v>
      </c>
      <c r="D6" t="s">
        <v>21</v>
      </c>
      <c r="E6" s="3">
        <v>110</v>
      </c>
      <c r="F6" s="4">
        <f t="shared" si="0"/>
        <v>4000</v>
      </c>
      <c r="G6" s="4">
        <f t="shared" si="1"/>
        <v>3000</v>
      </c>
      <c r="H6" s="4">
        <f t="shared" si="2"/>
        <v>440000</v>
      </c>
      <c r="I6" s="4">
        <f t="shared" si="3"/>
        <v>110000</v>
      </c>
      <c r="K6" s="8">
        <f>SUM(I2:I51)</f>
        <v>3834400</v>
      </c>
    </row>
    <row r="7" spans="1:11" x14ac:dyDescent="0.25">
      <c r="A7" s="2">
        <v>44105</v>
      </c>
      <c r="B7" t="s">
        <v>22</v>
      </c>
      <c r="C7" t="s">
        <v>12</v>
      </c>
      <c r="D7" t="s">
        <v>16</v>
      </c>
      <c r="E7" s="3">
        <v>51</v>
      </c>
      <c r="F7" s="4">
        <f t="shared" si="0"/>
        <v>1200</v>
      </c>
      <c r="G7" s="4">
        <f t="shared" si="1"/>
        <v>800</v>
      </c>
      <c r="H7" s="4">
        <f t="shared" si="2"/>
        <v>61200</v>
      </c>
      <c r="I7" s="4">
        <f t="shared" si="3"/>
        <v>20400</v>
      </c>
      <c r="K7" s="5" t="s">
        <v>33</v>
      </c>
    </row>
    <row r="8" spans="1:11" x14ac:dyDescent="0.25">
      <c r="A8" s="2">
        <v>44413</v>
      </c>
      <c r="B8" t="s">
        <v>23</v>
      </c>
      <c r="C8" t="s">
        <v>18</v>
      </c>
      <c r="D8" t="s">
        <v>19</v>
      </c>
      <c r="E8" s="3">
        <v>78</v>
      </c>
      <c r="F8" s="4">
        <f t="shared" si="0"/>
        <v>1000</v>
      </c>
      <c r="G8" s="4">
        <f t="shared" si="1"/>
        <v>700</v>
      </c>
      <c r="H8" s="4">
        <f t="shared" si="2"/>
        <v>78000</v>
      </c>
      <c r="I8" s="4">
        <f t="shared" si="3"/>
        <v>23400</v>
      </c>
      <c r="K8" s="9">
        <f>AVERAGE(H2:H51)</f>
        <v>258890</v>
      </c>
    </row>
    <row r="9" spans="1:11" x14ac:dyDescent="0.25">
      <c r="A9" s="2">
        <v>44141</v>
      </c>
      <c r="B9" t="s">
        <v>24</v>
      </c>
      <c r="C9" t="s">
        <v>15</v>
      </c>
      <c r="D9" t="s">
        <v>10</v>
      </c>
      <c r="E9" s="3">
        <v>146</v>
      </c>
      <c r="F9" s="4">
        <f t="shared" si="0"/>
        <v>6000</v>
      </c>
      <c r="G9" s="4">
        <f t="shared" si="1"/>
        <v>4000</v>
      </c>
      <c r="H9" s="4">
        <f t="shared" si="2"/>
        <v>876000</v>
      </c>
      <c r="I9" s="4">
        <f t="shared" si="3"/>
        <v>292000</v>
      </c>
    </row>
    <row r="10" spans="1:11" x14ac:dyDescent="0.25">
      <c r="A10" s="2">
        <v>44223</v>
      </c>
      <c r="B10" t="s">
        <v>25</v>
      </c>
      <c r="C10" t="s">
        <v>9</v>
      </c>
      <c r="D10" t="s">
        <v>26</v>
      </c>
      <c r="E10" s="3">
        <v>101</v>
      </c>
      <c r="F10" s="4">
        <f t="shared" si="0"/>
        <v>600</v>
      </c>
      <c r="G10" s="4">
        <f t="shared" si="1"/>
        <v>400</v>
      </c>
      <c r="H10" s="4">
        <f t="shared" si="2"/>
        <v>60600</v>
      </c>
      <c r="I10" s="4">
        <f t="shared" si="3"/>
        <v>20200</v>
      </c>
    </row>
    <row r="11" spans="1:11" x14ac:dyDescent="0.25">
      <c r="A11" s="2">
        <v>44442</v>
      </c>
      <c r="B11" t="s">
        <v>27</v>
      </c>
      <c r="C11" t="s">
        <v>15</v>
      </c>
      <c r="D11" t="s">
        <v>10</v>
      </c>
      <c r="E11" s="3">
        <v>52</v>
      </c>
      <c r="F11" s="4">
        <f t="shared" si="0"/>
        <v>6000</v>
      </c>
      <c r="G11" s="4">
        <f t="shared" si="1"/>
        <v>4000</v>
      </c>
      <c r="H11" s="4">
        <f t="shared" si="2"/>
        <v>312000</v>
      </c>
      <c r="I11" s="4">
        <f t="shared" si="3"/>
        <v>104000</v>
      </c>
    </row>
    <row r="12" spans="1:11" x14ac:dyDescent="0.25">
      <c r="A12" s="2">
        <v>44469</v>
      </c>
      <c r="B12" t="s">
        <v>27</v>
      </c>
      <c r="C12" t="s">
        <v>12</v>
      </c>
      <c r="D12" t="s">
        <v>16</v>
      </c>
      <c r="E12" s="3">
        <v>55</v>
      </c>
      <c r="F12" s="4">
        <f t="shared" si="0"/>
        <v>1200</v>
      </c>
      <c r="G12" s="4">
        <f t="shared" si="1"/>
        <v>800</v>
      </c>
      <c r="H12" s="4">
        <f t="shared" si="2"/>
        <v>66000</v>
      </c>
      <c r="I12" s="4">
        <f t="shared" si="3"/>
        <v>22000</v>
      </c>
    </row>
    <row r="13" spans="1:11" x14ac:dyDescent="0.25">
      <c r="A13" s="2">
        <v>44084</v>
      </c>
      <c r="B13" t="s">
        <v>27</v>
      </c>
      <c r="C13" t="s">
        <v>15</v>
      </c>
      <c r="D13" t="s">
        <v>19</v>
      </c>
      <c r="E13" s="3">
        <v>137</v>
      </c>
      <c r="F13" s="4">
        <f t="shared" si="0"/>
        <v>1000</v>
      </c>
      <c r="G13" s="4">
        <f t="shared" si="1"/>
        <v>700</v>
      </c>
      <c r="H13" s="4">
        <f t="shared" si="2"/>
        <v>137000</v>
      </c>
      <c r="I13" s="4">
        <f t="shared" si="3"/>
        <v>41100</v>
      </c>
    </row>
    <row r="14" spans="1:11" x14ac:dyDescent="0.25">
      <c r="A14" s="2">
        <v>44404</v>
      </c>
      <c r="B14" t="s">
        <v>24</v>
      </c>
      <c r="C14" t="s">
        <v>15</v>
      </c>
      <c r="D14" t="s">
        <v>13</v>
      </c>
      <c r="E14" s="3">
        <v>96</v>
      </c>
      <c r="F14" s="4">
        <f t="shared" si="0"/>
        <v>3500</v>
      </c>
      <c r="G14" s="4">
        <f t="shared" si="1"/>
        <v>2500</v>
      </c>
      <c r="H14" s="4">
        <f t="shared" si="2"/>
        <v>336000</v>
      </c>
      <c r="I14" s="4">
        <f t="shared" si="3"/>
        <v>96000</v>
      </c>
    </row>
    <row r="15" spans="1:11" x14ac:dyDescent="0.25">
      <c r="A15" s="2">
        <v>44113</v>
      </c>
      <c r="B15" t="s">
        <v>25</v>
      </c>
      <c r="C15" t="s">
        <v>12</v>
      </c>
      <c r="D15" t="s">
        <v>21</v>
      </c>
      <c r="E15" s="3">
        <v>52</v>
      </c>
      <c r="F15" s="4">
        <f t="shared" si="0"/>
        <v>4000</v>
      </c>
      <c r="G15" s="4">
        <f t="shared" si="1"/>
        <v>3000</v>
      </c>
      <c r="H15" s="4">
        <f t="shared" si="2"/>
        <v>208000</v>
      </c>
      <c r="I15" s="4">
        <f t="shared" si="3"/>
        <v>52000</v>
      </c>
    </row>
    <row r="16" spans="1:11" x14ac:dyDescent="0.25">
      <c r="A16" s="2">
        <v>44292</v>
      </c>
      <c r="B16" t="s">
        <v>17</v>
      </c>
      <c r="C16" t="s">
        <v>9</v>
      </c>
      <c r="D16" t="s">
        <v>13</v>
      </c>
      <c r="E16" s="3">
        <v>76</v>
      </c>
      <c r="F16" s="4">
        <f t="shared" si="0"/>
        <v>3500</v>
      </c>
      <c r="G16" s="4">
        <f t="shared" si="1"/>
        <v>2500</v>
      </c>
      <c r="H16" s="4">
        <f t="shared" si="2"/>
        <v>266000</v>
      </c>
      <c r="I16" s="4">
        <f t="shared" si="3"/>
        <v>76000</v>
      </c>
    </row>
    <row r="17" spans="1:9" x14ac:dyDescent="0.25">
      <c r="A17" s="2">
        <v>44362</v>
      </c>
      <c r="B17" t="s">
        <v>11</v>
      </c>
      <c r="C17" t="s">
        <v>18</v>
      </c>
      <c r="D17" t="s">
        <v>21</v>
      </c>
      <c r="E17" s="3">
        <v>145</v>
      </c>
      <c r="F17" s="4">
        <f t="shared" si="0"/>
        <v>4000</v>
      </c>
      <c r="G17" s="4">
        <f t="shared" si="1"/>
        <v>3000</v>
      </c>
      <c r="H17" s="4">
        <f t="shared" si="2"/>
        <v>580000</v>
      </c>
      <c r="I17" s="4">
        <f t="shared" si="3"/>
        <v>145000</v>
      </c>
    </row>
    <row r="18" spans="1:9" x14ac:dyDescent="0.25">
      <c r="A18" s="2">
        <v>44083</v>
      </c>
      <c r="B18" t="s">
        <v>8</v>
      </c>
      <c r="C18" t="s">
        <v>15</v>
      </c>
      <c r="D18" t="s">
        <v>26</v>
      </c>
      <c r="E18" s="3">
        <v>83</v>
      </c>
      <c r="F18" s="4">
        <f t="shared" si="0"/>
        <v>600</v>
      </c>
      <c r="G18" s="4">
        <f t="shared" si="1"/>
        <v>400</v>
      </c>
      <c r="H18" s="4">
        <f t="shared" si="2"/>
        <v>49800</v>
      </c>
      <c r="I18" s="4">
        <f t="shared" si="3"/>
        <v>16600</v>
      </c>
    </row>
    <row r="19" spans="1:9" x14ac:dyDescent="0.25">
      <c r="A19" s="2">
        <v>44421</v>
      </c>
      <c r="B19" t="s">
        <v>20</v>
      </c>
      <c r="C19" t="s">
        <v>15</v>
      </c>
      <c r="D19" t="s">
        <v>19</v>
      </c>
      <c r="E19" s="3">
        <v>91</v>
      </c>
      <c r="F19" s="4">
        <f t="shared" si="0"/>
        <v>1000</v>
      </c>
      <c r="G19" s="4">
        <f t="shared" si="1"/>
        <v>700</v>
      </c>
      <c r="H19" s="4">
        <f t="shared" si="2"/>
        <v>91000</v>
      </c>
      <c r="I19" s="4">
        <f t="shared" si="3"/>
        <v>27300</v>
      </c>
    </row>
    <row r="20" spans="1:9" x14ac:dyDescent="0.25">
      <c r="A20" s="2">
        <v>44070</v>
      </c>
      <c r="B20" t="s">
        <v>22</v>
      </c>
      <c r="C20" t="s">
        <v>9</v>
      </c>
      <c r="D20" t="s">
        <v>28</v>
      </c>
      <c r="E20" s="3">
        <v>108</v>
      </c>
      <c r="F20" s="4">
        <f t="shared" si="0"/>
        <v>10000</v>
      </c>
      <c r="G20" s="4">
        <f t="shared" si="1"/>
        <v>7000</v>
      </c>
      <c r="H20" s="4">
        <f t="shared" si="2"/>
        <v>1080000</v>
      </c>
      <c r="I20" s="4">
        <f t="shared" si="3"/>
        <v>324000</v>
      </c>
    </row>
    <row r="21" spans="1:9" x14ac:dyDescent="0.25">
      <c r="A21" s="2">
        <v>44293</v>
      </c>
      <c r="B21" t="s">
        <v>14</v>
      </c>
      <c r="C21" t="s">
        <v>18</v>
      </c>
      <c r="D21" t="s">
        <v>21</v>
      </c>
      <c r="E21" s="3">
        <v>144</v>
      </c>
      <c r="F21" s="4">
        <f t="shared" si="0"/>
        <v>4000</v>
      </c>
      <c r="G21" s="4">
        <f t="shared" si="1"/>
        <v>3000</v>
      </c>
      <c r="H21" s="4">
        <f t="shared" si="2"/>
        <v>576000</v>
      </c>
      <c r="I21" s="4">
        <f t="shared" si="3"/>
        <v>144000</v>
      </c>
    </row>
    <row r="22" spans="1:9" x14ac:dyDescent="0.25">
      <c r="A22" s="2">
        <v>43990</v>
      </c>
      <c r="B22" t="s">
        <v>20</v>
      </c>
      <c r="C22" t="s">
        <v>15</v>
      </c>
      <c r="D22" t="s">
        <v>26</v>
      </c>
      <c r="E22" s="3">
        <v>92</v>
      </c>
      <c r="F22" s="4">
        <f t="shared" si="0"/>
        <v>600</v>
      </c>
      <c r="G22" s="4">
        <f t="shared" si="1"/>
        <v>400</v>
      </c>
      <c r="H22" s="4">
        <f t="shared" si="2"/>
        <v>55200</v>
      </c>
      <c r="I22" s="4">
        <f t="shared" si="3"/>
        <v>18400</v>
      </c>
    </row>
    <row r="23" spans="1:9" x14ac:dyDescent="0.25">
      <c r="A23" s="2">
        <v>44551</v>
      </c>
      <c r="B23" t="s">
        <v>24</v>
      </c>
      <c r="C23" t="s">
        <v>9</v>
      </c>
      <c r="D23" t="s">
        <v>10</v>
      </c>
      <c r="E23" s="3">
        <v>71</v>
      </c>
      <c r="F23" s="4">
        <f t="shared" si="0"/>
        <v>6000</v>
      </c>
      <c r="G23" s="4">
        <f t="shared" si="1"/>
        <v>4000</v>
      </c>
      <c r="H23" s="4">
        <f t="shared" si="2"/>
        <v>426000</v>
      </c>
      <c r="I23" s="4">
        <f t="shared" si="3"/>
        <v>142000</v>
      </c>
    </row>
    <row r="24" spans="1:9" x14ac:dyDescent="0.25">
      <c r="A24" s="2">
        <v>44418</v>
      </c>
      <c r="B24" t="s">
        <v>8</v>
      </c>
      <c r="C24" t="s">
        <v>12</v>
      </c>
      <c r="D24" t="s">
        <v>26</v>
      </c>
      <c r="E24" s="3">
        <v>103</v>
      </c>
      <c r="F24" s="4">
        <f t="shared" si="0"/>
        <v>600</v>
      </c>
      <c r="G24" s="4">
        <f t="shared" si="1"/>
        <v>400</v>
      </c>
      <c r="H24" s="4">
        <f t="shared" si="2"/>
        <v>61800</v>
      </c>
      <c r="I24" s="4">
        <f t="shared" si="3"/>
        <v>20600</v>
      </c>
    </row>
    <row r="25" spans="1:9" x14ac:dyDescent="0.25">
      <c r="A25" s="2">
        <v>44532</v>
      </c>
      <c r="B25" t="s">
        <v>27</v>
      </c>
      <c r="C25" t="s">
        <v>18</v>
      </c>
      <c r="D25" t="s">
        <v>19</v>
      </c>
      <c r="E25" s="3">
        <v>55</v>
      </c>
      <c r="F25" s="4">
        <f t="shared" si="0"/>
        <v>1000</v>
      </c>
      <c r="G25" s="4">
        <f t="shared" si="1"/>
        <v>700</v>
      </c>
      <c r="H25" s="4">
        <f t="shared" si="2"/>
        <v>55000</v>
      </c>
      <c r="I25" s="4">
        <f t="shared" si="3"/>
        <v>16500</v>
      </c>
    </row>
    <row r="26" spans="1:9" x14ac:dyDescent="0.25">
      <c r="A26" s="2">
        <v>44438</v>
      </c>
      <c r="B26" t="s">
        <v>22</v>
      </c>
      <c r="C26" t="s">
        <v>12</v>
      </c>
      <c r="D26" t="s">
        <v>21</v>
      </c>
      <c r="E26" s="3">
        <v>93</v>
      </c>
      <c r="F26" s="4">
        <f t="shared" si="0"/>
        <v>4000</v>
      </c>
      <c r="G26" s="4">
        <f t="shared" si="1"/>
        <v>3000</v>
      </c>
      <c r="H26" s="4">
        <f t="shared" si="2"/>
        <v>372000</v>
      </c>
      <c r="I26" s="4">
        <f t="shared" si="3"/>
        <v>93000</v>
      </c>
    </row>
    <row r="27" spans="1:9" x14ac:dyDescent="0.25">
      <c r="A27" s="2">
        <v>43971</v>
      </c>
      <c r="B27" t="s">
        <v>14</v>
      </c>
      <c r="C27" t="s">
        <v>15</v>
      </c>
      <c r="D27" t="s">
        <v>26</v>
      </c>
      <c r="E27" s="3">
        <v>143</v>
      </c>
      <c r="F27" s="4">
        <f t="shared" si="0"/>
        <v>600</v>
      </c>
      <c r="G27" s="4">
        <f t="shared" si="1"/>
        <v>400</v>
      </c>
      <c r="H27" s="4">
        <f t="shared" si="2"/>
        <v>85800</v>
      </c>
      <c r="I27" s="4">
        <f t="shared" si="3"/>
        <v>28600</v>
      </c>
    </row>
    <row r="28" spans="1:9" x14ac:dyDescent="0.25">
      <c r="A28" s="2">
        <v>44452</v>
      </c>
      <c r="B28" t="s">
        <v>23</v>
      </c>
      <c r="C28" t="s">
        <v>9</v>
      </c>
      <c r="D28" t="s">
        <v>13</v>
      </c>
      <c r="E28" s="3">
        <v>143</v>
      </c>
      <c r="F28" s="4">
        <f t="shared" si="0"/>
        <v>3500</v>
      </c>
      <c r="G28" s="4">
        <f t="shared" si="1"/>
        <v>2500</v>
      </c>
      <c r="H28" s="4">
        <f t="shared" si="2"/>
        <v>500500</v>
      </c>
      <c r="I28" s="4">
        <f t="shared" si="3"/>
        <v>143000</v>
      </c>
    </row>
    <row r="29" spans="1:9" x14ac:dyDescent="0.25">
      <c r="A29" s="2">
        <v>44496</v>
      </c>
      <c r="B29" t="s">
        <v>25</v>
      </c>
      <c r="C29" t="s">
        <v>18</v>
      </c>
      <c r="D29" t="s">
        <v>26</v>
      </c>
      <c r="E29" s="3">
        <v>99</v>
      </c>
      <c r="F29" s="4">
        <f t="shared" si="0"/>
        <v>600</v>
      </c>
      <c r="G29" s="4">
        <f t="shared" si="1"/>
        <v>400</v>
      </c>
      <c r="H29" s="4">
        <f t="shared" si="2"/>
        <v>59400</v>
      </c>
      <c r="I29" s="4">
        <f t="shared" si="3"/>
        <v>19800</v>
      </c>
    </row>
    <row r="30" spans="1:9" x14ac:dyDescent="0.25">
      <c r="A30" s="2">
        <v>44187</v>
      </c>
      <c r="B30" t="s">
        <v>17</v>
      </c>
      <c r="C30" t="s">
        <v>9</v>
      </c>
      <c r="D30" t="s">
        <v>19</v>
      </c>
      <c r="E30" s="3">
        <v>120</v>
      </c>
      <c r="F30" s="4">
        <f t="shared" si="0"/>
        <v>1000</v>
      </c>
      <c r="G30" s="4">
        <f t="shared" si="1"/>
        <v>700</v>
      </c>
      <c r="H30" s="4">
        <f t="shared" si="2"/>
        <v>120000</v>
      </c>
      <c r="I30" s="4">
        <f t="shared" si="3"/>
        <v>36000</v>
      </c>
    </row>
    <row r="31" spans="1:9" x14ac:dyDescent="0.25">
      <c r="A31" s="2">
        <v>44405</v>
      </c>
      <c r="B31" t="s">
        <v>11</v>
      </c>
      <c r="C31" t="s">
        <v>15</v>
      </c>
      <c r="D31" t="s">
        <v>13</v>
      </c>
      <c r="E31" s="3">
        <v>66</v>
      </c>
      <c r="F31" s="4">
        <f t="shared" si="0"/>
        <v>3500</v>
      </c>
      <c r="G31" s="4">
        <f t="shared" si="1"/>
        <v>2500</v>
      </c>
      <c r="H31" s="4">
        <f t="shared" si="2"/>
        <v>231000</v>
      </c>
      <c r="I31" s="4">
        <f t="shared" si="3"/>
        <v>66000</v>
      </c>
    </row>
    <row r="32" spans="1:9" x14ac:dyDescent="0.25">
      <c r="A32" s="2">
        <v>44103</v>
      </c>
      <c r="B32" t="s">
        <v>25</v>
      </c>
      <c r="C32" t="s">
        <v>18</v>
      </c>
      <c r="D32" t="s">
        <v>16</v>
      </c>
      <c r="E32" s="3">
        <v>88</v>
      </c>
      <c r="F32" s="4">
        <f t="shared" si="0"/>
        <v>1200</v>
      </c>
      <c r="G32" s="4">
        <f t="shared" si="1"/>
        <v>800</v>
      </c>
      <c r="H32" s="4">
        <f t="shared" si="2"/>
        <v>105600</v>
      </c>
      <c r="I32" s="4">
        <f t="shared" si="3"/>
        <v>35200</v>
      </c>
    </row>
    <row r="33" spans="1:9" x14ac:dyDescent="0.25">
      <c r="A33" s="2">
        <v>44126</v>
      </c>
      <c r="B33" t="s">
        <v>17</v>
      </c>
      <c r="C33" t="s">
        <v>12</v>
      </c>
      <c r="D33" t="s">
        <v>28</v>
      </c>
      <c r="E33" s="3">
        <v>127</v>
      </c>
      <c r="F33" s="4">
        <f t="shared" si="0"/>
        <v>10000</v>
      </c>
      <c r="G33" s="4">
        <f t="shared" si="1"/>
        <v>7000</v>
      </c>
      <c r="H33" s="4">
        <f t="shared" si="2"/>
        <v>1270000</v>
      </c>
      <c r="I33" s="4">
        <f t="shared" si="3"/>
        <v>381000</v>
      </c>
    </row>
    <row r="34" spans="1:9" x14ac:dyDescent="0.25">
      <c r="A34" s="2">
        <v>43970</v>
      </c>
      <c r="B34" t="s">
        <v>20</v>
      </c>
      <c r="C34" t="s">
        <v>9</v>
      </c>
      <c r="D34" t="s">
        <v>21</v>
      </c>
      <c r="E34" s="3">
        <v>67</v>
      </c>
      <c r="F34" s="4">
        <f t="shared" si="0"/>
        <v>4000</v>
      </c>
      <c r="G34" s="4">
        <f t="shared" si="1"/>
        <v>3000</v>
      </c>
      <c r="H34" s="4">
        <f t="shared" si="2"/>
        <v>268000</v>
      </c>
      <c r="I34" s="4">
        <f t="shared" si="3"/>
        <v>67000</v>
      </c>
    </row>
    <row r="35" spans="1:9" x14ac:dyDescent="0.25">
      <c r="A35" s="2">
        <v>44536</v>
      </c>
      <c r="B35" t="s">
        <v>11</v>
      </c>
      <c r="C35" t="s">
        <v>12</v>
      </c>
      <c r="D35" t="s">
        <v>16</v>
      </c>
      <c r="E35" s="3">
        <v>67</v>
      </c>
      <c r="F35" s="4">
        <f t="shared" si="0"/>
        <v>1200</v>
      </c>
      <c r="G35" s="4">
        <f t="shared" si="1"/>
        <v>800</v>
      </c>
      <c r="H35" s="4">
        <f t="shared" si="2"/>
        <v>80400</v>
      </c>
      <c r="I35" s="4">
        <f t="shared" si="3"/>
        <v>26800</v>
      </c>
    </row>
    <row r="36" spans="1:9" x14ac:dyDescent="0.25">
      <c r="A36" s="2">
        <v>44069</v>
      </c>
      <c r="B36" t="s">
        <v>27</v>
      </c>
      <c r="C36" t="s">
        <v>15</v>
      </c>
      <c r="D36" t="s">
        <v>19</v>
      </c>
      <c r="E36" s="3">
        <v>149</v>
      </c>
      <c r="F36" s="4">
        <f t="shared" si="0"/>
        <v>1000</v>
      </c>
      <c r="G36" s="4">
        <f t="shared" si="1"/>
        <v>700</v>
      </c>
      <c r="H36" s="4">
        <f t="shared" si="2"/>
        <v>149000</v>
      </c>
      <c r="I36" s="4">
        <f t="shared" si="3"/>
        <v>44700</v>
      </c>
    </row>
    <row r="37" spans="1:9" x14ac:dyDescent="0.25">
      <c r="A37" s="2">
        <v>44378</v>
      </c>
      <c r="B37" t="s">
        <v>20</v>
      </c>
      <c r="C37" t="s">
        <v>18</v>
      </c>
      <c r="D37" t="s">
        <v>26</v>
      </c>
      <c r="E37" s="3">
        <v>104</v>
      </c>
      <c r="F37" s="4">
        <f t="shared" si="0"/>
        <v>600</v>
      </c>
      <c r="G37" s="4">
        <f t="shared" si="1"/>
        <v>400</v>
      </c>
      <c r="H37" s="4">
        <f t="shared" si="2"/>
        <v>62400</v>
      </c>
      <c r="I37" s="4">
        <f t="shared" si="3"/>
        <v>20800</v>
      </c>
    </row>
    <row r="38" spans="1:9" x14ac:dyDescent="0.25">
      <c r="A38" s="2">
        <v>44404</v>
      </c>
      <c r="B38" t="s">
        <v>24</v>
      </c>
      <c r="C38" t="s">
        <v>9</v>
      </c>
      <c r="D38" t="s">
        <v>26</v>
      </c>
      <c r="E38" s="3">
        <v>57</v>
      </c>
      <c r="F38" s="4">
        <f t="shared" si="0"/>
        <v>600</v>
      </c>
      <c r="G38" s="4">
        <f t="shared" si="1"/>
        <v>400</v>
      </c>
      <c r="H38" s="4">
        <f t="shared" si="2"/>
        <v>34200</v>
      </c>
      <c r="I38" s="4">
        <f t="shared" si="3"/>
        <v>11400</v>
      </c>
    </row>
    <row r="39" spans="1:9" x14ac:dyDescent="0.25">
      <c r="A39" s="2">
        <v>44109</v>
      </c>
      <c r="B39" t="s">
        <v>14</v>
      </c>
      <c r="C39" t="s">
        <v>12</v>
      </c>
      <c r="D39" t="s">
        <v>26</v>
      </c>
      <c r="E39" s="3">
        <v>90</v>
      </c>
      <c r="F39" s="4">
        <f t="shared" si="0"/>
        <v>600</v>
      </c>
      <c r="G39" s="4">
        <f t="shared" si="1"/>
        <v>400</v>
      </c>
      <c r="H39" s="4">
        <f t="shared" si="2"/>
        <v>54000</v>
      </c>
      <c r="I39" s="4">
        <f t="shared" si="3"/>
        <v>18000</v>
      </c>
    </row>
    <row r="40" spans="1:9" x14ac:dyDescent="0.25">
      <c r="A40" s="2">
        <v>44076</v>
      </c>
      <c r="B40" t="s">
        <v>22</v>
      </c>
      <c r="C40" t="s">
        <v>15</v>
      </c>
      <c r="D40" t="s">
        <v>26</v>
      </c>
      <c r="E40" s="3">
        <v>67</v>
      </c>
      <c r="F40" s="4">
        <f t="shared" si="0"/>
        <v>600</v>
      </c>
      <c r="G40" s="4">
        <f t="shared" si="1"/>
        <v>400</v>
      </c>
      <c r="H40" s="4">
        <f t="shared" si="2"/>
        <v>40200</v>
      </c>
      <c r="I40" s="4">
        <f t="shared" si="3"/>
        <v>13400</v>
      </c>
    </row>
    <row r="41" spans="1:9" x14ac:dyDescent="0.25">
      <c r="A41" s="2">
        <v>44441</v>
      </c>
      <c r="B41" t="s">
        <v>8</v>
      </c>
      <c r="C41" t="s">
        <v>18</v>
      </c>
      <c r="D41" t="s">
        <v>21</v>
      </c>
      <c r="E41" s="3">
        <v>127</v>
      </c>
      <c r="F41" s="4">
        <f t="shared" si="0"/>
        <v>4000</v>
      </c>
      <c r="G41" s="4">
        <f t="shared" si="1"/>
        <v>3000</v>
      </c>
      <c r="H41" s="4">
        <f t="shared" si="2"/>
        <v>508000</v>
      </c>
      <c r="I41" s="4">
        <f t="shared" si="3"/>
        <v>127000</v>
      </c>
    </row>
    <row r="42" spans="1:9" x14ac:dyDescent="0.25">
      <c r="A42" s="2">
        <v>44299</v>
      </c>
      <c r="B42" t="s">
        <v>22</v>
      </c>
      <c r="C42" t="s">
        <v>9</v>
      </c>
      <c r="D42" t="s">
        <v>19</v>
      </c>
      <c r="E42" s="3">
        <v>108</v>
      </c>
      <c r="F42" s="4">
        <f t="shared" si="0"/>
        <v>1000</v>
      </c>
      <c r="G42" s="4">
        <f t="shared" si="1"/>
        <v>700</v>
      </c>
      <c r="H42" s="4">
        <f t="shared" si="2"/>
        <v>108000</v>
      </c>
      <c r="I42" s="4">
        <f t="shared" si="3"/>
        <v>32400</v>
      </c>
    </row>
    <row r="43" spans="1:9" x14ac:dyDescent="0.25">
      <c r="A43" s="2">
        <v>44322</v>
      </c>
      <c r="B43" t="s">
        <v>14</v>
      </c>
      <c r="C43" t="s">
        <v>12</v>
      </c>
      <c r="D43" t="s">
        <v>13</v>
      </c>
      <c r="E43" s="3">
        <v>66</v>
      </c>
      <c r="F43" s="4">
        <f t="shared" si="0"/>
        <v>3500</v>
      </c>
      <c r="G43" s="4">
        <f t="shared" si="1"/>
        <v>2500</v>
      </c>
      <c r="H43" s="4">
        <f t="shared" si="2"/>
        <v>231000</v>
      </c>
      <c r="I43" s="4">
        <f t="shared" si="3"/>
        <v>66000</v>
      </c>
    </row>
    <row r="44" spans="1:9" x14ac:dyDescent="0.25">
      <c r="A44" s="2">
        <v>44211</v>
      </c>
      <c r="B44" t="s">
        <v>8</v>
      </c>
      <c r="C44" t="s">
        <v>18</v>
      </c>
      <c r="D44" t="s">
        <v>10</v>
      </c>
      <c r="E44" s="3">
        <v>78</v>
      </c>
      <c r="F44" s="4">
        <f t="shared" si="0"/>
        <v>6000</v>
      </c>
      <c r="G44" s="4">
        <f t="shared" si="1"/>
        <v>4000</v>
      </c>
      <c r="H44" s="4">
        <f t="shared" si="2"/>
        <v>468000</v>
      </c>
      <c r="I44" s="4">
        <f t="shared" si="3"/>
        <v>156000</v>
      </c>
    </row>
    <row r="45" spans="1:9" x14ac:dyDescent="0.25">
      <c r="A45" s="2">
        <v>44070</v>
      </c>
      <c r="B45" t="s">
        <v>24</v>
      </c>
      <c r="C45" t="s">
        <v>15</v>
      </c>
      <c r="D45" t="s">
        <v>19</v>
      </c>
      <c r="E45" s="3">
        <v>69</v>
      </c>
      <c r="F45" s="4">
        <f t="shared" si="0"/>
        <v>1000</v>
      </c>
      <c r="G45" s="4">
        <f t="shared" si="1"/>
        <v>700</v>
      </c>
      <c r="H45" s="4">
        <f t="shared" si="2"/>
        <v>69000</v>
      </c>
      <c r="I45" s="4">
        <f t="shared" si="3"/>
        <v>20700</v>
      </c>
    </row>
    <row r="46" spans="1:9" x14ac:dyDescent="0.25">
      <c r="A46" s="2">
        <v>44232</v>
      </c>
      <c r="B46" t="s">
        <v>20</v>
      </c>
      <c r="C46" t="s">
        <v>9</v>
      </c>
      <c r="D46" t="s">
        <v>16</v>
      </c>
      <c r="E46" s="3">
        <v>59</v>
      </c>
      <c r="F46" s="4">
        <f t="shared" si="0"/>
        <v>1200</v>
      </c>
      <c r="G46" s="4">
        <f t="shared" si="1"/>
        <v>800</v>
      </c>
      <c r="H46" s="4">
        <f t="shared" si="2"/>
        <v>70800</v>
      </c>
      <c r="I46" s="4">
        <f t="shared" si="3"/>
        <v>23600</v>
      </c>
    </row>
    <row r="47" spans="1:9" x14ac:dyDescent="0.25">
      <c r="A47" s="2">
        <v>44517</v>
      </c>
      <c r="B47" t="s">
        <v>27</v>
      </c>
      <c r="C47" t="s">
        <v>15</v>
      </c>
      <c r="D47" t="s">
        <v>26</v>
      </c>
      <c r="E47" s="3">
        <v>109</v>
      </c>
      <c r="F47" s="4">
        <f t="shared" si="0"/>
        <v>600</v>
      </c>
      <c r="G47" s="4">
        <f t="shared" si="1"/>
        <v>400</v>
      </c>
      <c r="H47" s="4">
        <f t="shared" si="2"/>
        <v>65400</v>
      </c>
      <c r="I47" s="4">
        <f t="shared" si="3"/>
        <v>21800</v>
      </c>
    </row>
    <row r="48" spans="1:9" x14ac:dyDescent="0.25">
      <c r="A48" s="2">
        <v>44193</v>
      </c>
      <c r="B48" t="s">
        <v>25</v>
      </c>
      <c r="C48" t="s">
        <v>12</v>
      </c>
      <c r="D48" t="s">
        <v>21</v>
      </c>
      <c r="E48" s="3">
        <v>61</v>
      </c>
      <c r="F48" s="4">
        <f t="shared" si="0"/>
        <v>4000</v>
      </c>
      <c r="G48" s="4">
        <f t="shared" si="1"/>
        <v>3000</v>
      </c>
      <c r="H48" s="4">
        <f t="shared" si="2"/>
        <v>244000</v>
      </c>
      <c r="I48" s="4">
        <f t="shared" si="3"/>
        <v>61000</v>
      </c>
    </row>
    <row r="49" spans="1:9" x14ac:dyDescent="0.25">
      <c r="A49" s="2">
        <v>44496</v>
      </c>
      <c r="B49" t="s">
        <v>20</v>
      </c>
      <c r="C49" t="s">
        <v>18</v>
      </c>
      <c r="D49" t="s">
        <v>26</v>
      </c>
      <c r="E49" s="3">
        <v>130</v>
      </c>
      <c r="F49" s="4">
        <f t="shared" si="0"/>
        <v>600</v>
      </c>
      <c r="G49" s="4">
        <f t="shared" si="1"/>
        <v>400</v>
      </c>
      <c r="H49" s="4">
        <f t="shared" si="2"/>
        <v>78000</v>
      </c>
      <c r="I49" s="4">
        <f t="shared" si="3"/>
        <v>26000</v>
      </c>
    </row>
    <row r="50" spans="1:9" x14ac:dyDescent="0.25">
      <c r="A50" s="2">
        <v>44502</v>
      </c>
      <c r="B50" t="s">
        <v>17</v>
      </c>
      <c r="C50" t="s">
        <v>15</v>
      </c>
      <c r="D50" t="s">
        <v>13</v>
      </c>
      <c r="E50" s="3">
        <v>60</v>
      </c>
      <c r="F50" s="4">
        <f t="shared" si="0"/>
        <v>3500</v>
      </c>
      <c r="G50" s="4">
        <f t="shared" si="1"/>
        <v>2500</v>
      </c>
      <c r="H50" s="4">
        <f t="shared" si="2"/>
        <v>210000</v>
      </c>
      <c r="I50" s="4">
        <f t="shared" si="3"/>
        <v>60000</v>
      </c>
    </row>
    <row r="51" spans="1:9" x14ac:dyDescent="0.25">
      <c r="A51" s="2">
        <v>43958</v>
      </c>
      <c r="B51" t="s">
        <v>11</v>
      </c>
      <c r="C51" t="s">
        <v>12</v>
      </c>
      <c r="D51" t="s">
        <v>10</v>
      </c>
      <c r="E51" s="3">
        <v>73</v>
      </c>
      <c r="F51" s="4">
        <f t="shared" si="0"/>
        <v>6000</v>
      </c>
      <c r="G51" s="4">
        <f t="shared" si="1"/>
        <v>4000</v>
      </c>
      <c r="H51" s="4">
        <f t="shared" si="2"/>
        <v>438000</v>
      </c>
      <c r="I51" s="4">
        <f t="shared" si="3"/>
        <v>146000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S V j S W t 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E l Y 0 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J W N J a K I p H u A 4 A A A A R A A A A E w A c A E Z v c m 1 1 b G F z L 1 N l Y 3 R p b 2 4 x L m 0 g o h g A K K A U A A A A A A A A A A A A A A A A A A A A A A A A A A A A K 0 5 N L s n M z 1 M I h t C G 1 g B Q S w E C L Q A U A A I A C A B J W N J a 2 8 g i C K U A A A D 3 A A A A E g A A A A A A A A A A A A A A A A A A A A A A Q 2 9 u Z m l n L 1 B h Y 2 t h Z 2 U u e G 1 s U E s B A i 0 A F A A C A A g A S V j S W g / K 6 a u k A A A A 6 Q A A A B M A A A A A A A A A A A A A A A A A 8 Q A A A F t D b 2 5 0 Z W 5 0 X 1 R 5 c G V z X S 5 4 b W x Q S w E C L Q A U A A I A C A B J W N J 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Z H 5 j O D 4 H R E a I y U a 8 v p U + z Q A A A A A C A A A A A A A Q Z g A A A A E A A C A A A A D B B x 5 I d E f d Y p 1 X z l a x W Q K e M c 4 4 T u z A / q H y u i + 3 + g + w R g A A A A A O g A A A A A I A A C A A A A C E 4 e m i 3 W Z F H f 0 r m 8 k J t p E D Z Z v m V p e U F w y f S N A x P 8 r 3 K F A A A A C J 6 O 6 W t 1 b 8 C P I W J 8 k b R T j 6 8 o N X I f r u e G S E g m F N O X 6 5 z E R q v V 8 m j u o c 8 D N B W K t T D u 8 L + d X 8 q d o v u a / Y m Q E 7 / + b W L s v c t m o s V X w g n D 8 J J O D O n 0 A A A A C u E 4 E L a z J 7 W 2 j Y y X 8 r 3 o x X r b r M U E S f i s T P s T e j g 8 2 c w j C 1 s t Q z O y / + 0 8 n J F 6 2 6 x 5 t U w z o c O H h M R e / r t l i 0 K n I f < / D a t a M a s h u p > 
</file>

<file path=customXml/itemProps1.xml><?xml version="1.0" encoding="utf-8"?>
<ds:datastoreItem xmlns:ds="http://schemas.openxmlformats.org/officeDocument/2006/customXml" ds:itemID="{E41276A1-3FB8-4FBF-BA04-FEA75086C62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vt:lpstr>
      <vt:lpstr>SalesData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Williams</dc:creator>
  <cp:lastModifiedBy>User</cp:lastModifiedBy>
  <dcterms:created xsi:type="dcterms:W3CDTF">2024-05-30T14:35:02Z</dcterms:created>
  <dcterms:modified xsi:type="dcterms:W3CDTF">2025-06-18T12:14:08Z</dcterms:modified>
</cp:coreProperties>
</file>