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8_{D19E0620-9E56-424C-B795-9E3220A8C2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2" i="1" l="1"/>
  <c r="L21" i="1"/>
  <c r="L20" i="1"/>
  <c r="L19" i="1"/>
  <c r="L18" i="1"/>
  <c r="L17" i="1"/>
  <c r="L16" i="1"/>
  <c r="L15" i="1"/>
  <c r="L14" i="1"/>
  <c r="L13" i="1"/>
  <c r="K13" i="1"/>
  <c r="K12" i="1"/>
  <c r="L12" i="1" s="1"/>
  <c r="L11" i="1"/>
  <c r="K11" i="1"/>
  <c r="K10" i="1"/>
  <c r="L10" i="1" s="1"/>
  <c r="L9" i="1"/>
  <c r="K9" i="1"/>
  <c r="K8" i="1"/>
  <c r="L8" i="1" s="1"/>
</calcChain>
</file>

<file path=xl/sharedStrings.xml><?xml version="1.0" encoding="utf-8"?>
<sst xmlns="http://schemas.openxmlformats.org/spreadsheetml/2006/main" count="177" uniqueCount="106">
  <si>
    <t>Task</t>
  </si>
  <si>
    <t>Next Level</t>
  </si>
  <si>
    <t>Overall Assembly</t>
  </si>
  <si>
    <t>Person</t>
  </si>
  <si>
    <t>Notes</t>
  </si>
  <si>
    <t>Quantity</t>
  </si>
  <si>
    <t>Unit</t>
  </si>
  <si>
    <t>Material Cost per Unit
(USD)</t>
  </si>
  <si>
    <t>Assembly Time per Unit
(Hours)</t>
  </si>
  <si>
    <t>Labor Cost Per Unit
(USD)</t>
  </si>
  <si>
    <t>Total Labor Time
(Hours)</t>
  </si>
  <si>
    <t>Total Cost
(USD)</t>
  </si>
  <si>
    <t>Basis of Estimate</t>
  </si>
  <si>
    <t>Frankfort data link</t>
  </si>
  <si>
    <t>file:///C:/Users/e375443/Downloads/gepaeckbroschuere-nachdruck-2012-engl-fuer-web.pdf</t>
  </si>
  <si>
    <t>Assemble Wheels</t>
  </si>
  <si>
    <t>Wheels</t>
  </si>
  <si>
    <t>Carts</t>
  </si>
  <si>
    <t>Joe</t>
  </si>
  <si>
    <t>Wheels/Castors/Platforms/Frames to be purhased and assembled</t>
  </si>
  <si>
    <t>Ea</t>
  </si>
  <si>
    <t>Carring capacity of typical baggage carts (used for transportation between terminal and plane) is 900 lbs. (Data from average carrying capacities of baggage handling carts available for purchase). This would allow for transport of approx (18) 50 lbs bags. The average yearly baggage requirements from Frankford airport is 38297956 per year (data from 2002-2006). Deriving a daily capacity from this number assuming linear distrubution would reduce to 104926 bags per day, requiring 5830 cart usages per day. Transit time per cart usage is 30 minutes, allowing one cart to be used twice an hour. In a 24 hour airport, a single bag would be available for 48 uses. This would require a total of (5830/48) = 122 carts daily. Cart assembly is estimated by manufacturers to be 1 hour of single operator labor requiring a low level of expertise. According to Indeed.com, the average assembly operator salary in the US is $16.85 per hour. Cost per cart without quantity discount is $2000 (aeroexpo.com)</t>
  </si>
  <si>
    <t>Construct Platform</t>
  </si>
  <si>
    <t>Platform</t>
  </si>
  <si>
    <t>Construct Frame</t>
  </si>
  <si>
    <t>Frame</t>
  </si>
  <si>
    <t>Conveyor System</t>
  </si>
  <si>
    <t>Conveyor system for automated baggage moving and tracking</t>
  </si>
  <si>
    <t>m</t>
  </si>
  <si>
    <t>$ -</t>
  </si>
  <si>
    <t>Frankfort airport required 73849 meters of track for in/outbound baggage systems. The average cost per meter of the tracking system materials/equipment and insatallation is $2000 per meter according to the Beumer group. We assume an assembly time of 1 hour per meter of track. Labor cost included in material cost</t>
  </si>
  <si>
    <t>Carousels</t>
  </si>
  <si>
    <t>Baggage claim carousels</t>
  </si>
  <si>
    <t>Frankfort airport required a total of 38 carusels. Aviation pros estimates the cost of installing 6 baggage carousels to be $1.5 million, resulting in a cost of $250,000 per carousel. Memphis International Airport estimates installation of a baggage carousel to take approx 3 months using a 5 person team working standard hours, resulting in 2400 hours of labor per carousel. Labor cost included in material cost</t>
  </si>
  <si>
    <t>Baggage Handling Computer</t>
  </si>
  <si>
    <t>Computer</t>
  </si>
  <si>
    <t>Used for tracking baggage and controlling system</t>
  </si>
  <si>
    <t>DIA required the use of 100 computers networked together. Cost per computer is estimated at $1500. Subject matter experts estimate the installtion of the computer system to take approx. 2 months to complete with a 5 person unit, resulting in 800 hours of labor. Infrastrure labor requires a moderate level of expertise, labor is estimated at $25 per hour. Developer labor is estimated 80 hours a $35 per hour. Total assembly time per computer is estimated at (800 + 80)/100 = 8.8 hours. Labor cost per unit is estimated at ((800*25) + (80*35))/100 = $228</t>
  </si>
  <si>
    <t>Assemble Speaker</t>
  </si>
  <si>
    <t>Produce PA Systen</t>
  </si>
  <si>
    <t>Communication Subsystem</t>
  </si>
  <si>
    <t>Eduardo</t>
  </si>
  <si>
    <t>Used for communicating between the various stakeholders who interact with the system</t>
  </si>
  <si>
    <t>The Denver Baggage Handling System Sebokwiki Description page states that a total of 400 radio recievers were used. From this, it was inferred  that those were all used for the communication subsystem of our theoretical bagagge handling system, which is made of a PA system and walkie talkies distributed amongst various operators. As such, a tototal of 400 of each sub component (speaker, microphone, and amplifier) is needed, half for the PA subsystem and half for the walkie talkies. 
It is assumed the price of the walkie talkies and audio interface for the PA system each cost $15 dollars (See amazon link).  It is assumed that it takes less than 1 hour to assemble the components. It is assumed at the labor cost is the minimum wage labor costs of Mexico; a popular country for such assembly.</t>
  </si>
  <si>
    <t>https://www.sebokwiki.org/wiki/Denver_Airport_Baggage_Handling_System</t>
  </si>
  <si>
    <t>Assemble Amplifiers</t>
  </si>
  <si>
    <t>Assemble Microphones</t>
  </si>
  <si>
    <t>Produce Walkie Talkie</t>
  </si>
  <si>
    <t>https://www.amazon.com/Handheld-Speaker-Shoulder-Microphone-Accessories/dp/B074PRTR2X?th=1</t>
  </si>
  <si>
    <t>Determine Sources</t>
  </si>
  <si>
    <t>Power Supply</t>
  </si>
  <si>
    <t>Power System</t>
  </si>
  <si>
    <t>Dante</t>
  </si>
  <si>
    <t>Used for providing power to the baggage handling system by means of expansive and adaptable power grid infrastrucutre which can be appropriately monitored and maintained as needed</t>
  </si>
  <si>
    <t>LS</t>
  </si>
  <si>
    <t>Design Grid/Layout</t>
  </si>
  <si>
    <t>Electric Grid</t>
  </si>
  <si>
    <t>MWh</t>
  </si>
  <si>
    <t>Assemble Components</t>
  </si>
  <si>
    <t>Material</t>
  </si>
  <si>
    <t>Program Software</t>
  </si>
  <si>
    <t>Software</t>
  </si>
  <si>
    <t>Assemble Computer</t>
  </si>
  <si>
    <t>Install Storage Options</t>
  </si>
  <si>
    <t>Power Storage Options</t>
  </si>
  <si>
    <t>Program RFID</t>
  </si>
  <si>
    <t>RFID</t>
  </si>
  <si>
    <t>Scanner</t>
  </si>
  <si>
    <t>Karan</t>
  </si>
  <si>
    <t>In the air baggage handing application, the RFID tags are used to enhance the ability for baggage tracking, dispatching and conveyance so as to improve the management efficiency and the users' satisfaction.</t>
  </si>
  <si>
    <t>EA</t>
  </si>
  <si>
    <t>Design Reports</t>
  </si>
  <si>
    <t>Report</t>
  </si>
  <si>
    <t>Displays</t>
  </si>
  <si>
    <t>Design reports are required to check and analyze indivisual RFID tags that are screened through the baggadge counter and are displayed on screen</t>
  </si>
  <si>
    <t>Design Database</t>
  </si>
  <si>
    <t>Database</t>
  </si>
  <si>
    <t>A database is required to store all the information associated to the RFID tags on the baggadge which contains all essential information like the owner details, weight on the bag, also the plane or the cargo hold it needs to be placed.</t>
  </si>
  <si>
    <t>Component Assemble</t>
  </si>
  <si>
    <t>Priya</t>
  </si>
  <si>
    <t>The software includes functions to sort baggage,provide a human machine interface,provide for manual encoding of baggageand provide for data recording,storage and reporting.Its also referred to as Upper Level Controller System.</t>
  </si>
  <si>
    <t>$11666.66/month</t>
  </si>
  <si>
    <t>1 year(12 months)</t>
  </si>
  <si>
    <t>$140,000/year</t>
  </si>
  <si>
    <t>Lets consider 100 software engineers involved in developing the DIA airport software in different teams.Their average salary is 140,000 per year.The time taken by the engineers to develop the software would be 1 year.Each engineer's salary would be getting approximately $11,666.66/month.They would also get an extra bonus of $15,000 per year and make a  profit of about $10,000 each year</t>
  </si>
  <si>
    <t>Design Test Procedures</t>
  </si>
  <si>
    <t>Test Procedures</t>
  </si>
  <si>
    <t>Independent testing of components and systems.integrating checked baggage inspection,baggage system flow and passeneger screening.</t>
  </si>
  <si>
    <t>$7500/month</t>
  </si>
  <si>
    <t>1 year(12months)</t>
  </si>
  <si>
    <t>Consider 50 test engineers in a team.They would perform different types of testing like integration testing,Regression 
testing,Black box testing,Unit testing to test the DIA software.Software testing is a way to check if the software product 
matches the expected requirements and to ensure the software product is free of any errors.The average salary of a test 
engineer is $90,000 per year.Each test engineer would be getting a salary of about $7500 per month.They would also make
 a profit of abou $12,000 annually which is considered as their additional pay.</t>
  </si>
  <si>
    <t>Develop Calendar</t>
  </si>
  <si>
    <t>Calendar</t>
  </si>
  <si>
    <t>Schedule</t>
  </si>
  <si>
    <t xml:space="preserve">A model for scheduling baggage-handling facilities in congested airports is oresented.The model assigns the baggage of departing flights to available piers in the baggage-handling facility </t>
  </si>
  <si>
    <t>-</t>
  </si>
  <si>
    <t>$1666.66/day</t>
  </si>
  <si>
    <t>20 days</t>
  </si>
  <si>
    <t xml:space="preserve">Airlines use a complex matrix called  airline scheduled planning.This is used to fix the flight timings.They make use of a 
software and feed the historical data for a flight's departure,arrival and block time for each and every specific route and 
specific day.The software analyses this data and gives out a schedule for that particular day.Scheduling can be done
 everyday or once in 20 days.Many factors are involved in scheduling a flight.Weather conditions,no of passengers boarding
 the flight are some of the factors involved.Airlines have a different team called flight dispatches to schedule flights.
</t>
  </si>
  <si>
    <t>Determine maintenance requirements</t>
  </si>
  <si>
    <t>Maintenance</t>
  </si>
  <si>
    <t xml:space="preserve">Clean and check all the sensors in the system.Conduct a controlled rebot of all the computer hardware in your system and run test routes to ensure all the hardware is performing well and also check system performance through alarms and scanner read rates. </t>
  </si>
  <si>
    <t>$5833.33/month</t>
  </si>
  <si>
    <t>12 months</t>
  </si>
  <si>
    <t>$70000/year</t>
  </si>
  <si>
    <t>Denver International Airport hired maintenance engineers whose annual salary was $70000.If they worked for all 
12 months in a year,each month they would get about $5833.33.They were responsible for continuous running of all the 
equipment.They were also responsible for pavment maintenance,perform airfield painting,crack and joint sealing,airfield 
marking and rubber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</si>
</sst>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9" x14ac:knownFonts="1">
    <font>
      <sz val="10"/>
      <color rgb="FF000000"/>
      <name val="Arial"/>
      <scheme val="minor"/>
    </font>
    <font>
      <b/>
      <sz val="11"/>
      <color rgb="FF000000"/>
      <name val="Calibri"/>
      <family val="2"/>
    </font>
    <font>
      <b/>
      <sz val="11"/>
      <color theme="1"/>
      <name val="Calibri"/>
      <family val="2"/>
    </font>
    <font>
      <b/>
      <sz val="10"/>
      <color theme="1"/>
      <name val="Arial"/>
      <family val="2"/>
      <scheme val="minor"/>
    </font>
    <font>
      <sz val="11"/>
      <color rgb="FF000000"/>
      <name val="Calibri"/>
      <family val="2"/>
    </font>
    <font>
      <sz val="11"/>
      <color theme="1"/>
      <name val="Calibri"/>
      <family val="2"/>
    </font>
    <font>
      <u/>
      <sz val="11"/>
      <color rgb="FF000000"/>
      <name val="Calibri"/>
      <family val="2"/>
    </font>
    <font>
      <u/>
      <sz val="11"/>
      <color rgb="FF000000"/>
      <name val="Calibri"/>
      <family val="2"/>
    </font>
    <font>
      <sz val="11"/>
      <color rgb="FF202124"/>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vertical="top"/>
    </xf>
    <xf numFmtId="0" fontId="1" fillId="0" borderId="0" xfId="0" applyFont="1"/>
    <xf numFmtId="0" fontId="1" fillId="2" borderId="0" xfId="0" applyFont="1" applyFill="1"/>
    <xf numFmtId="0" fontId="2" fillId="0" borderId="0" xfId="0" applyFont="1"/>
    <xf numFmtId="0" fontId="3" fillId="0" borderId="0" xfId="0" applyFont="1"/>
    <xf numFmtId="0" fontId="4" fillId="0" borderId="0" xfId="0" applyFont="1"/>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xf>
    <xf numFmtId="164" fontId="4" fillId="0" borderId="0" xfId="0" applyNumberFormat="1" applyFont="1" applyAlignment="1">
      <alignment horizontal="center" vertical="center"/>
    </xf>
    <xf numFmtId="165" fontId="4" fillId="0" borderId="0" xfId="0" applyNumberFormat="1" applyFont="1" applyAlignment="1">
      <alignment horizontal="center" vertical="center"/>
    </xf>
    <xf numFmtId="0" fontId="4" fillId="0" borderId="0" xfId="0" applyFont="1" applyAlignment="1">
      <alignment horizontal="left" vertical="top" wrapText="1"/>
    </xf>
    <xf numFmtId="0" fontId="5" fillId="0" borderId="0" xfId="0" applyFont="1"/>
    <xf numFmtId="3" fontId="4" fillId="0" borderId="0" xfId="0" applyNumberFormat="1" applyFont="1" applyAlignment="1">
      <alignment horizontal="center" vertical="center"/>
    </xf>
    <xf numFmtId="0" fontId="6" fillId="0" borderId="0" xfId="0" applyFont="1"/>
    <xf numFmtId="0" fontId="4" fillId="3" borderId="0" xfId="0" applyFont="1" applyFill="1" applyAlignment="1">
      <alignment horizontal="left"/>
    </xf>
    <xf numFmtId="0" fontId="7" fillId="0" borderId="0" xfId="0" applyFont="1"/>
    <xf numFmtId="0" fontId="8" fillId="4" borderId="0" xfId="0" applyFont="1" applyFill="1" applyAlignment="1">
      <alignment wrapText="1"/>
    </xf>
    <xf numFmtId="3" fontId="5" fillId="0" borderId="0" xfId="0" applyNumberFormat="1" applyFont="1" applyAlignment="1">
      <alignment horizontal="center" vertical="center"/>
    </xf>
    <xf numFmtId="0" fontId="5" fillId="0" borderId="0" xfId="0" applyFont="1" applyAlignment="1">
      <alignment horizontal="center" vertical="center"/>
    </xf>
    <xf numFmtId="165" fontId="5" fillId="0" borderId="0" xfId="0" applyNumberFormat="1" applyFont="1" applyAlignment="1">
      <alignment horizontal="center" vertical="center"/>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xf>
    <xf numFmtId="164" fontId="5" fillId="0" borderId="0" xfId="0" applyNumberFormat="1" applyFont="1" applyAlignment="1">
      <alignment horizontal="center"/>
    </xf>
    <xf numFmtId="0" fontId="5" fillId="0" borderId="0" xfId="0" applyFont="1" applyAlignment="1">
      <alignment horizontal="center"/>
    </xf>
    <xf numFmtId="164" fontId="4" fillId="0" borderId="0" xfId="0" applyNumberFormat="1" applyFont="1" applyAlignment="1">
      <alignment horizontal="center" vertical="center"/>
    </xf>
    <xf numFmtId="0" fontId="0" fillId="0" borderId="0" xfId="0"/>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165" fontId="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Handheld-Speaker-Shoulder-Microphone-Accessories/dp/B074PRTR2X?th=1" TargetMode="External"/><Relationship Id="rId1" Type="http://schemas.openxmlformats.org/officeDocument/2006/relationships/hyperlink" Target="https://www.sebokwiki.org/wiki/Denver_Airport_Baggage_Handling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47"/>
  <sheetViews>
    <sheetView tabSelected="1" zoomScale="90" zoomScaleNormal="90" workbookViewId="0">
      <pane ySplit="1" topLeftCell="A23" activePane="bottomLeft" state="frozen"/>
      <selection pane="bottomLeft" activeCell="M24" sqref="M24"/>
    </sheetView>
  </sheetViews>
  <sheetFormatPr defaultColWidth="14.453125" defaultRowHeight="15.75" customHeight="1" x14ac:dyDescent="0.25"/>
  <cols>
    <col min="1" max="1" width="33.54296875" customWidth="1"/>
    <col min="2" max="2" width="23.453125" customWidth="1"/>
    <col min="3" max="3" width="26.90625" customWidth="1"/>
    <col min="4" max="4" width="11.6328125" customWidth="1"/>
    <col min="5" max="5" width="42.453125" customWidth="1"/>
    <col min="8" max="8" width="27.08984375" customWidth="1"/>
    <col min="9" max="9" width="29.54296875" customWidth="1"/>
    <col min="10" max="10" width="19.36328125" customWidth="1"/>
    <col min="11" max="11" width="16.6328125" customWidth="1"/>
    <col min="13" max="13" width="106.90625" customWidth="1"/>
    <col min="14" max="14" width="19.90625" customWidth="1"/>
    <col min="15" max="15" width="17.90625" customWidth="1"/>
  </cols>
  <sheetData>
    <row r="1" spans="1:27" ht="14.5" x14ac:dyDescent="0.35">
      <c r="A1" s="1" t="s">
        <v>0</v>
      </c>
      <c r="B1" s="1" t="s">
        <v>1</v>
      </c>
      <c r="C1" s="1" t="s">
        <v>2</v>
      </c>
      <c r="D1" s="1" t="s">
        <v>3</v>
      </c>
      <c r="E1" s="1" t="s">
        <v>4</v>
      </c>
      <c r="F1" s="1" t="s">
        <v>5</v>
      </c>
      <c r="G1" s="1" t="s">
        <v>6</v>
      </c>
      <c r="H1" s="2" t="s">
        <v>7</v>
      </c>
      <c r="I1" s="2" t="s">
        <v>8</v>
      </c>
      <c r="J1" s="2" t="s">
        <v>9</v>
      </c>
      <c r="K1" s="2" t="s">
        <v>10</v>
      </c>
      <c r="L1" s="2" t="s">
        <v>11</v>
      </c>
      <c r="M1" s="1" t="s">
        <v>12</v>
      </c>
      <c r="N1" s="3" t="s">
        <v>13</v>
      </c>
      <c r="O1" s="3" t="s">
        <v>14</v>
      </c>
      <c r="P1" s="4"/>
      <c r="Q1" s="4"/>
      <c r="R1" s="4"/>
      <c r="S1" s="4"/>
      <c r="T1" s="4"/>
      <c r="U1" s="4"/>
      <c r="V1" s="4"/>
      <c r="W1" s="4"/>
      <c r="X1" s="4"/>
      <c r="Y1" s="4"/>
      <c r="Z1" s="5"/>
      <c r="AA1" s="5"/>
    </row>
    <row r="2" spans="1:27" ht="45" customHeight="1" x14ac:dyDescent="0.35">
      <c r="A2" s="6" t="s">
        <v>15</v>
      </c>
      <c r="B2" s="6" t="s">
        <v>16</v>
      </c>
      <c r="C2" s="6" t="s">
        <v>17</v>
      </c>
      <c r="D2" s="7" t="s">
        <v>18</v>
      </c>
      <c r="E2" s="32" t="s">
        <v>19</v>
      </c>
      <c r="F2" s="33">
        <v>122</v>
      </c>
      <c r="G2" s="33" t="s">
        <v>20</v>
      </c>
      <c r="H2" s="27">
        <v>2000</v>
      </c>
      <c r="I2" s="33">
        <v>1</v>
      </c>
      <c r="J2" s="34">
        <v>16.850000000000001</v>
      </c>
      <c r="K2" s="33">
        <v>122</v>
      </c>
      <c r="L2" s="27">
        <v>246055.7</v>
      </c>
      <c r="M2" s="29" t="s">
        <v>21</v>
      </c>
      <c r="N2" s="6"/>
      <c r="O2" s="6"/>
      <c r="P2" s="13"/>
      <c r="Q2" s="13"/>
      <c r="R2" s="13"/>
      <c r="S2" s="13"/>
      <c r="T2" s="13"/>
      <c r="U2" s="13"/>
      <c r="V2" s="13"/>
      <c r="W2" s="13"/>
      <c r="X2" s="13"/>
      <c r="Y2" s="13"/>
    </row>
    <row r="3" spans="1:27" ht="43.5" customHeight="1" x14ac:dyDescent="0.35">
      <c r="A3" s="6" t="s">
        <v>22</v>
      </c>
      <c r="B3" s="6" t="s">
        <v>23</v>
      </c>
      <c r="C3" s="6" t="s">
        <v>17</v>
      </c>
      <c r="D3" s="7" t="s">
        <v>18</v>
      </c>
      <c r="E3" s="28"/>
      <c r="F3" s="28"/>
      <c r="G3" s="28"/>
      <c r="H3" s="28"/>
      <c r="I3" s="28"/>
      <c r="J3" s="28"/>
      <c r="K3" s="28"/>
      <c r="L3" s="28"/>
      <c r="M3" s="28"/>
      <c r="N3" s="6"/>
      <c r="O3" s="6"/>
      <c r="P3" s="13"/>
      <c r="Q3" s="13"/>
      <c r="R3" s="13"/>
      <c r="S3" s="13"/>
      <c r="T3" s="13"/>
      <c r="U3" s="13"/>
      <c r="V3" s="13"/>
      <c r="W3" s="13"/>
      <c r="X3" s="13"/>
      <c r="Y3" s="13"/>
    </row>
    <row r="4" spans="1:27" ht="45" customHeight="1" x14ac:dyDescent="0.35">
      <c r="A4" s="6" t="s">
        <v>24</v>
      </c>
      <c r="B4" s="6" t="s">
        <v>25</v>
      </c>
      <c r="C4" s="6" t="s">
        <v>17</v>
      </c>
      <c r="D4" s="7" t="s">
        <v>18</v>
      </c>
      <c r="E4" s="28"/>
      <c r="F4" s="28"/>
      <c r="G4" s="28"/>
      <c r="H4" s="28"/>
      <c r="I4" s="28"/>
      <c r="J4" s="28"/>
      <c r="K4" s="28"/>
      <c r="L4" s="28"/>
      <c r="M4" s="28"/>
      <c r="N4" s="6"/>
      <c r="O4" s="6"/>
      <c r="P4" s="13"/>
      <c r="Q4" s="13"/>
      <c r="R4" s="13"/>
      <c r="S4" s="13"/>
      <c r="T4" s="13"/>
      <c r="U4" s="13"/>
      <c r="V4" s="13"/>
      <c r="W4" s="13"/>
      <c r="X4" s="13"/>
      <c r="Y4" s="13"/>
    </row>
    <row r="5" spans="1:27" ht="43.5" x14ac:dyDescent="0.35">
      <c r="A5" s="6" t="s">
        <v>26</v>
      </c>
      <c r="B5" s="6" t="s">
        <v>26</v>
      </c>
      <c r="C5" s="6" t="s">
        <v>26</v>
      </c>
      <c r="D5" s="7" t="s">
        <v>18</v>
      </c>
      <c r="E5" s="8" t="s">
        <v>27</v>
      </c>
      <c r="F5" s="14">
        <v>73849</v>
      </c>
      <c r="G5" s="9" t="s">
        <v>28</v>
      </c>
      <c r="H5" s="10">
        <v>2000</v>
      </c>
      <c r="I5" s="9">
        <v>1</v>
      </c>
      <c r="J5" s="9" t="s">
        <v>29</v>
      </c>
      <c r="K5" s="14">
        <v>73849</v>
      </c>
      <c r="L5" s="10">
        <v>147698000</v>
      </c>
      <c r="M5" s="12" t="s">
        <v>30</v>
      </c>
      <c r="N5" s="6"/>
      <c r="O5" s="6"/>
      <c r="P5" s="13"/>
      <c r="Q5" s="13"/>
      <c r="R5" s="13"/>
      <c r="S5" s="13"/>
      <c r="T5" s="13"/>
      <c r="U5" s="13"/>
      <c r="V5" s="13"/>
      <c r="W5" s="13"/>
      <c r="X5" s="13"/>
      <c r="Y5" s="13"/>
    </row>
    <row r="6" spans="1:27" ht="58" x14ac:dyDescent="0.35">
      <c r="A6" s="6" t="s">
        <v>31</v>
      </c>
      <c r="B6" s="6" t="s">
        <v>31</v>
      </c>
      <c r="C6" s="6" t="s">
        <v>26</v>
      </c>
      <c r="D6" s="7" t="s">
        <v>18</v>
      </c>
      <c r="E6" s="8" t="s">
        <v>32</v>
      </c>
      <c r="F6" s="9">
        <v>38</v>
      </c>
      <c r="G6" s="9" t="s">
        <v>20</v>
      </c>
      <c r="H6" s="10">
        <v>250000</v>
      </c>
      <c r="I6" s="9">
        <v>2400</v>
      </c>
      <c r="J6" s="9" t="s">
        <v>29</v>
      </c>
      <c r="K6" s="14">
        <v>91200</v>
      </c>
      <c r="L6" s="10">
        <v>9500000</v>
      </c>
      <c r="M6" s="12" t="s">
        <v>33</v>
      </c>
      <c r="N6" s="6"/>
      <c r="O6" s="6"/>
      <c r="P6" s="13"/>
      <c r="Q6" s="13"/>
      <c r="R6" s="13"/>
      <c r="S6" s="13"/>
      <c r="T6" s="13"/>
      <c r="U6" s="13"/>
      <c r="V6" s="13"/>
      <c r="W6" s="13"/>
      <c r="X6" s="13"/>
      <c r="Y6" s="13"/>
    </row>
    <row r="7" spans="1:27" ht="72.5" x14ac:dyDescent="0.35">
      <c r="A7" s="6" t="s">
        <v>34</v>
      </c>
      <c r="B7" s="6" t="s">
        <v>35</v>
      </c>
      <c r="C7" s="6" t="s">
        <v>26</v>
      </c>
      <c r="D7" s="7" t="s">
        <v>18</v>
      </c>
      <c r="E7" s="8" t="s">
        <v>36</v>
      </c>
      <c r="F7" s="9">
        <v>100</v>
      </c>
      <c r="G7" s="9" t="s">
        <v>20</v>
      </c>
      <c r="H7" s="10">
        <v>1500</v>
      </c>
      <c r="I7" s="9">
        <v>8.8000000000000007</v>
      </c>
      <c r="J7" s="10">
        <v>228</v>
      </c>
      <c r="K7" s="9">
        <v>880</v>
      </c>
      <c r="L7" s="10">
        <v>172800</v>
      </c>
      <c r="M7" s="12" t="s">
        <v>37</v>
      </c>
      <c r="N7" s="6"/>
      <c r="O7" s="6"/>
      <c r="P7" s="13"/>
      <c r="Q7" s="13"/>
      <c r="R7" s="13"/>
      <c r="S7" s="13"/>
      <c r="T7" s="13"/>
      <c r="U7" s="13"/>
      <c r="V7" s="13"/>
      <c r="W7" s="13"/>
      <c r="X7" s="13"/>
      <c r="Y7" s="13"/>
    </row>
    <row r="8" spans="1:27" ht="14.5" x14ac:dyDescent="0.35">
      <c r="A8" s="13" t="s">
        <v>38</v>
      </c>
      <c r="B8" s="13" t="s">
        <v>39</v>
      </c>
      <c r="C8" s="13" t="s">
        <v>40</v>
      </c>
      <c r="D8" s="6" t="s">
        <v>41</v>
      </c>
      <c r="E8" s="32" t="s">
        <v>42</v>
      </c>
      <c r="F8" s="9">
        <v>200</v>
      </c>
      <c r="G8" s="9" t="s">
        <v>20</v>
      </c>
      <c r="H8" s="11">
        <v>5</v>
      </c>
      <c r="I8" s="9">
        <v>1</v>
      </c>
      <c r="J8" s="11">
        <v>12.14</v>
      </c>
      <c r="K8" s="9">
        <f t="shared" ref="K8:K13" si="0">I8*F8</f>
        <v>200</v>
      </c>
      <c r="L8" s="10">
        <f t="shared" ref="L8:L14" si="1">(H8*F8)+(K8*J8)</f>
        <v>3428</v>
      </c>
      <c r="M8" s="30" t="s">
        <v>43</v>
      </c>
      <c r="N8" s="15" t="s">
        <v>44</v>
      </c>
      <c r="O8" s="6"/>
      <c r="P8" s="13"/>
      <c r="Q8" s="13"/>
      <c r="R8" s="13"/>
      <c r="S8" s="13"/>
      <c r="T8" s="13"/>
      <c r="U8" s="13"/>
      <c r="V8" s="13"/>
      <c r="W8" s="13"/>
      <c r="X8" s="13"/>
      <c r="Y8" s="13"/>
    </row>
    <row r="9" spans="1:27" ht="14.5" x14ac:dyDescent="0.35">
      <c r="A9" s="13" t="s">
        <v>45</v>
      </c>
      <c r="B9" s="13" t="s">
        <v>39</v>
      </c>
      <c r="C9" s="16" t="s">
        <v>40</v>
      </c>
      <c r="D9" s="6" t="s">
        <v>41</v>
      </c>
      <c r="E9" s="28"/>
      <c r="F9" s="9">
        <v>200</v>
      </c>
      <c r="G9" s="9" t="s">
        <v>20</v>
      </c>
      <c r="H9" s="11">
        <v>5</v>
      </c>
      <c r="I9" s="9">
        <v>1</v>
      </c>
      <c r="J9" s="11">
        <v>12.14</v>
      </c>
      <c r="K9" s="9">
        <f t="shared" si="0"/>
        <v>200</v>
      </c>
      <c r="L9" s="10">
        <f t="shared" si="1"/>
        <v>3428</v>
      </c>
      <c r="M9" s="28"/>
      <c r="N9" s="6"/>
      <c r="O9" s="6"/>
      <c r="P9" s="13"/>
      <c r="Q9" s="13"/>
      <c r="R9" s="13"/>
      <c r="S9" s="13"/>
      <c r="T9" s="13"/>
      <c r="U9" s="13"/>
      <c r="V9" s="13"/>
      <c r="W9" s="13"/>
      <c r="X9" s="13"/>
      <c r="Y9" s="13"/>
    </row>
    <row r="10" spans="1:27" ht="14.5" x14ac:dyDescent="0.35">
      <c r="A10" s="13" t="s">
        <v>46</v>
      </c>
      <c r="B10" s="13" t="s">
        <v>39</v>
      </c>
      <c r="C10" s="16" t="s">
        <v>40</v>
      </c>
      <c r="D10" s="6" t="s">
        <v>41</v>
      </c>
      <c r="E10" s="28"/>
      <c r="F10" s="9">
        <v>200</v>
      </c>
      <c r="G10" s="9" t="s">
        <v>20</v>
      </c>
      <c r="H10" s="11">
        <v>5</v>
      </c>
      <c r="I10" s="9">
        <v>1</v>
      </c>
      <c r="J10" s="11">
        <v>12.14</v>
      </c>
      <c r="K10" s="9">
        <f t="shared" si="0"/>
        <v>200</v>
      </c>
      <c r="L10" s="10">
        <f t="shared" si="1"/>
        <v>3428</v>
      </c>
      <c r="M10" s="28"/>
      <c r="N10" s="6"/>
      <c r="O10" s="6"/>
      <c r="P10" s="13"/>
      <c r="Q10" s="13"/>
      <c r="R10" s="13"/>
      <c r="S10" s="13"/>
      <c r="T10" s="13"/>
      <c r="U10" s="13"/>
      <c r="V10" s="13"/>
      <c r="W10" s="13"/>
      <c r="X10" s="13"/>
      <c r="Y10" s="13"/>
    </row>
    <row r="11" spans="1:27" ht="14.5" x14ac:dyDescent="0.35">
      <c r="A11" s="13" t="s">
        <v>38</v>
      </c>
      <c r="B11" s="13" t="s">
        <v>47</v>
      </c>
      <c r="C11" s="16" t="s">
        <v>40</v>
      </c>
      <c r="D11" s="6" t="s">
        <v>41</v>
      </c>
      <c r="E11" s="28"/>
      <c r="F11" s="9">
        <v>200</v>
      </c>
      <c r="G11" s="9" t="s">
        <v>20</v>
      </c>
      <c r="H11" s="11">
        <v>5</v>
      </c>
      <c r="I11" s="9">
        <v>1</v>
      </c>
      <c r="J11" s="11">
        <v>12.14</v>
      </c>
      <c r="K11" s="9">
        <f t="shared" si="0"/>
        <v>200</v>
      </c>
      <c r="L11" s="10">
        <f t="shared" si="1"/>
        <v>3428</v>
      </c>
      <c r="M11" s="28"/>
      <c r="N11" s="17" t="s">
        <v>48</v>
      </c>
      <c r="O11" s="6"/>
      <c r="P11" s="13"/>
      <c r="Q11" s="13"/>
      <c r="R11" s="13"/>
      <c r="S11" s="13"/>
      <c r="T11" s="13"/>
      <c r="U11" s="13"/>
      <c r="V11" s="13"/>
      <c r="W11" s="13"/>
      <c r="X11" s="13"/>
      <c r="Y11" s="13"/>
    </row>
    <row r="12" spans="1:27" ht="14.5" x14ac:dyDescent="0.35">
      <c r="A12" s="13" t="s">
        <v>45</v>
      </c>
      <c r="B12" s="13" t="s">
        <v>47</v>
      </c>
      <c r="C12" s="16" t="s">
        <v>40</v>
      </c>
      <c r="D12" s="6" t="s">
        <v>41</v>
      </c>
      <c r="E12" s="28"/>
      <c r="F12" s="9">
        <v>200</v>
      </c>
      <c r="G12" s="9" t="s">
        <v>20</v>
      </c>
      <c r="H12" s="11">
        <v>5</v>
      </c>
      <c r="I12" s="9">
        <v>1</v>
      </c>
      <c r="J12" s="11">
        <v>12.14</v>
      </c>
      <c r="K12" s="9">
        <f t="shared" si="0"/>
        <v>200</v>
      </c>
      <c r="L12" s="10">
        <f t="shared" si="1"/>
        <v>3428</v>
      </c>
      <c r="M12" s="28"/>
      <c r="N12" s="6"/>
      <c r="O12" s="6"/>
      <c r="P12" s="13"/>
      <c r="Q12" s="13"/>
      <c r="R12" s="13"/>
      <c r="S12" s="13"/>
      <c r="T12" s="13"/>
      <c r="U12" s="13"/>
      <c r="V12" s="13"/>
      <c r="W12" s="13"/>
      <c r="X12" s="13"/>
      <c r="Y12" s="13"/>
    </row>
    <row r="13" spans="1:27" ht="14.5" x14ac:dyDescent="0.35">
      <c r="A13" s="13" t="s">
        <v>46</v>
      </c>
      <c r="B13" s="13" t="s">
        <v>47</v>
      </c>
      <c r="C13" s="16" t="s">
        <v>40</v>
      </c>
      <c r="D13" s="6" t="s">
        <v>41</v>
      </c>
      <c r="E13" s="28"/>
      <c r="F13" s="9">
        <v>200</v>
      </c>
      <c r="G13" s="9" t="s">
        <v>20</v>
      </c>
      <c r="H13" s="11">
        <v>5</v>
      </c>
      <c r="I13" s="9">
        <v>1</v>
      </c>
      <c r="J13" s="11">
        <v>12.14</v>
      </c>
      <c r="K13" s="9">
        <f t="shared" si="0"/>
        <v>200</v>
      </c>
      <c r="L13" s="10">
        <f t="shared" si="1"/>
        <v>3428</v>
      </c>
      <c r="M13" s="28"/>
      <c r="N13" s="6"/>
      <c r="O13" s="6"/>
      <c r="P13" s="13"/>
      <c r="Q13" s="13"/>
      <c r="R13" s="13"/>
      <c r="S13" s="13"/>
      <c r="T13" s="13"/>
      <c r="U13" s="13"/>
      <c r="V13" s="13"/>
      <c r="W13" s="13"/>
      <c r="X13" s="13"/>
      <c r="Y13" s="13"/>
    </row>
    <row r="14" spans="1:27" ht="14.5" x14ac:dyDescent="0.35">
      <c r="A14" s="6" t="s">
        <v>49</v>
      </c>
      <c r="B14" s="6" t="s">
        <v>50</v>
      </c>
      <c r="C14" s="6" t="s">
        <v>51</v>
      </c>
      <c r="D14" s="6" t="s">
        <v>52</v>
      </c>
      <c r="E14" s="32" t="s">
        <v>53</v>
      </c>
      <c r="F14" s="9">
        <v>1</v>
      </c>
      <c r="G14" s="9" t="s">
        <v>54</v>
      </c>
      <c r="H14" s="9"/>
      <c r="I14" s="9"/>
      <c r="J14" s="9"/>
      <c r="K14" s="9"/>
      <c r="L14" s="9">
        <f t="shared" si="1"/>
        <v>0</v>
      </c>
      <c r="M14" s="31"/>
      <c r="N14" s="6"/>
      <c r="O14" s="6"/>
      <c r="P14" s="13"/>
      <c r="Q14" s="13"/>
      <c r="R14" s="13"/>
      <c r="S14" s="13"/>
      <c r="T14" s="13"/>
      <c r="U14" s="13"/>
      <c r="V14" s="13"/>
      <c r="W14" s="13"/>
      <c r="X14" s="13"/>
      <c r="Y14" s="13"/>
    </row>
    <row r="15" spans="1:27" ht="14.5" x14ac:dyDescent="0.35">
      <c r="A15" s="6" t="s">
        <v>55</v>
      </c>
      <c r="B15" s="6" t="s">
        <v>56</v>
      </c>
      <c r="C15" s="6" t="s">
        <v>51</v>
      </c>
      <c r="D15" s="6" t="s">
        <v>52</v>
      </c>
      <c r="E15" s="28"/>
      <c r="F15" s="14">
        <v>122640</v>
      </c>
      <c r="G15" s="9" t="s">
        <v>57</v>
      </c>
      <c r="H15" s="10">
        <v>50</v>
      </c>
      <c r="I15" s="9"/>
      <c r="J15" s="9" t="s">
        <v>29</v>
      </c>
      <c r="K15" s="9">
        <v>0</v>
      </c>
      <c r="L15" s="10">
        <f>(H15*F15)</f>
        <v>6132000</v>
      </c>
      <c r="M15" s="28"/>
      <c r="N15" s="6"/>
      <c r="O15" s="6"/>
      <c r="P15" s="13"/>
      <c r="Q15" s="13"/>
      <c r="R15" s="13"/>
      <c r="S15" s="13"/>
      <c r="T15" s="13"/>
      <c r="U15" s="13"/>
      <c r="V15" s="13"/>
      <c r="W15" s="13"/>
      <c r="X15" s="13"/>
      <c r="Y15" s="13"/>
    </row>
    <row r="16" spans="1:27" ht="14.5" x14ac:dyDescent="0.35">
      <c r="A16" s="6" t="s">
        <v>58</v>
      </c>
      <c r="B16" s="6" t="s">
        <v>59</v>
      </c>
      <c r="C16" s="6" t="s">
        <v>51</v>
      </c>
      <c r="D16" s="6" t="s">
        <v>52</v>
      </c>
      <c r="E16" s="28"/>
      <c r="F16" s="9">
        <v>1</v>
      </c>
      <c r="G16" s="9" t="s">
        <v>54</v>
      </c>
      <c r="H16" s="9"/>
      <c r="I16" s="9"/>
      <c r="J16" s="9"/>
      <c r="K16" s="9"/>
      <c r="L16" s="9">
        <f t="shared" ref="L16:L22" si="2">(H16*F16)+(K16*J16)</f>
        <v>0</v>
      </c>
      <c r="M16" s="28"/>
      <c r="N16" s="6"/>
      <c r="O16" s="6"/>
      <c r="P16" s="13"/>
      <c r="Q16" s="13"/>
      <c r="R16" s="13"/>
      <c r="S16" s="13"/>
      <c r="T16" s="13"/>
      <c r="U16" s="13"/>
      <c r="V16" s="13"/>
      <c r="W16" s="13"/>
      <c r="X16" s="13"/>
      <c r="Y16" s="13"/>
    </row>
    <row r="17" spans="1:25" ht="14.5" x14ac:dyDescent="0.35">
      <c r="A17" s="6" t="s">
        <v>60</v>
      </c>
      <c r="B17" s="6" t="s">
        <v>61</v>
      </c>
      <c r="C17" s="6" t="s">
        <v>51</v>
      </c>
      <c r="D17" s="6" t="s">
        <v>52</v>
      </c>
      <c r="E17" s="28"/>
      <c r="F17" s="9">
        <v>1</v>
      </c>
      <c r="G17" s="9" t="s">
        <v>54</v>
      </c>
      <c r="H17" s="10">
        <v>1499</v>
      </c>
      <c r="I17" s="9"/>
      <c r="J17" s="10">
        <v>48</v>
      </c>
      <c r="K17" s="9">
        <v>200</v>
      </c>
      <c r="L17" s="10">
        <f t="shared" si="2"/>
        <v>11099</v>
      </c>
      <c r="M17" s="28"/>
      <c r="N17" s="6"/>
      <c r="O17" s="6"/>
      <c r="P17" s="13"/>
      <c r="Q17" s="13"/>
      <c r="R17" s="13"/>
      <c r="S17" s="13"/>
      <c r="T17" s="13"/>
      <c r="U17" s="13"/>
      <c r="V17" s="13"/>
      <c r="W17" s="13"/>
      <c r="X17" s="13"/>
      <c r="Y17" s="13"/>
    </row>
    <row r="18" spans="1:25" ht="14.5" x14ac:dyDescent="0.35">
      <c r="A18" s="6" t="s">
        <v>62</v>
      </c>
      <c r="B18" s="6" t="s">
        <v>35</v>
      </c>
      <c r="C18" s="6" t="s">
        <v>51</v>
      </c>
      <c r="D18" s="6" t="s">
        <v>52</v>
      </c>
      <c r="E18" s="28"/>
      <c r="F18" s="9">
        <v>1</v>
      </c>
      <c r="G18" s="9" t="s">
        <v>54</v>
      </c>
      <c r="H18" s="10">
        <v>19999</v>
      </c>
      <c r="I18" s="9"/>
      <c r="J18" s="11">
        <v>44.25</v>
      </c>
      <c r="K18" s="9">
        <v>160</v>
      </c>
      <c r="L18" s="10">
        <f t="shared" si="2"/>
        <v>27079</v>
      </c>
      <c r="M18" s="28"/>
      <c r="N18" s="6"/>
      <c r="O18" s="6"/>
      <c r="P18" s="13"/>
      <c r="Q18" s="13"/>
      <c r="R18" s="13"/>
      <c r="S18" s="13"/>
      <c r="T18" s="13"/>
      <c r="U18" s="13"/>
      <c r="V18" s="13"/>
      <c r="W18" s="13"/>
      <c r="X18" s="13"/>
      <c r="Y18" s="13"/>
    </row>
    <row r="19" spans="1:25" ht="14.5" x14ac:dyDescent="0.35">
      <c r="A19" s="6" t="s">
        <v>63</v>
      </c>
      <c r="B19" s="6" t="s">
        <v>64</v>
      </c>
      <c r="C19" s="6" t="s">
        <v>51</v>
      </c>
      <c r="D19" s="6" t="s">
        <v>52</v>
      </c>
      <c r="E19" s="28"/>
      <c r="F19" s="9">
        <v>1</v>
      </c>
      <c r="G19" s="9" t="s">
        <v>54</v>
      </c>
      <c r="H19" s="9"/>
      <c r="I19" s="9"/>
      <c r="J19" s="9"/>
      <c r="K19" s="9"/>
      <c r="L19" s="9">
        <f t="shared" si="2"/>
        <v>0</v>
      </c>
      <c r="M19" s="28"/>
      <c r="N19" s="6"/>
      <c r="O19" s="6"/>
      <c r="P19" s="13"/>
      <c r="Q19" s="13"/>
      <c r="R19" s="13"/>
      <c r="S19" s="13"/>
      <c r="T19" s="13"/>
      <c r="U19" s="13"/>
      <c r="V19" s="13"/>
      <c r="W19" s="13"/>
      <c r="X19" s="13"/>
      <c r="Y19" s="13"/>
    </row>
    <row r="20" spans="1:25" ht="72.5" x14ac:dyDescent="0.35">
      <c r="A20" s="6" t="s">
        <v>65</v>
      </c>
      <c r="B20" s="6" t="s">
        <v>66</v>
      </c>
      <c r="C20" s="6" t="s">
        <v>67</v>
      </c>
      <c r="D20" s="13" t="s">
        <v>68</v>
      </c>
      <c r="E20" s="18" t="s">
        <v>69</v>
      </c>
      <c r="F20" s="19">
        <v>120000000</v>
      </c>
      <c r="G20" s="20" t="s">
        <v>70</v>
      </c>
      <c r="H20" s="21">
        <v>0.1</v>
      </c>
      <c r="I20" s="20">
        <v>0</v>
      </c>
      <c r="J20" s="20">
        <v>0</v>
      </c>
      <c r="K20" s="20">
        <v>0</v>
      </c>
      <c r="L20" s="10">
        <f t="shared" si="2"/>
        <v>12000000</v>
      </c>
      <c r="M20" s="22"/>
      <c r="N20" s="13"/>
      <c r="O20" s="13"/>
      <c r="P20" s="13"/>
      <c r="Q20" s="13"/>
      <c r="R20" s="13"/>
      <c r="S20" s="13"/>
      <c r="T20" s="13"/>
      <c r="U20" s="13"/>
      <c r="V20" s="13"/>
      <c r="W20" s="13"/>
      <c r="X20" s="13"/>
      <c r="Y20" s="13"/>
    </row>
    <row r="21" spans="1:25" ht="58" x14ac:dyDescent="0.35">
      <c r="A21" s="6" t="s">
        <v>71</v>
      </c>
      <c r="B21" s="6" t="s">
        <v>72</v>
      </c>
      <c r="C21" s="6" t="s">
        <v>73</v>
      </c>
      <c r="D21" s="13" t="s">
        <v>68</v>
      </c>
      <c r="E21" s="23" t="s">
        <v>74</v>
      </c>
      <c r="F21" s="19">
        <v>5</v>
      </c>
      <c r="G21" s="20" t="s">
        <v>70</v>
      </c>
      <c r="H21" s="21">
        <v>2000</v>
      </c>
      <c r="I21" s="20">
        <v>0</v>
      </c>
      <c r="J21" s="20">
        <v>0</v>
      </c>
      <c r="K21" s="20">
        <v>0</v>
      </c>
      <c r="L21" s="11">
        <f t="shared" si="2"/>
        <v>10000</v>
      </c>
      <c r="M21" s="22"/>
      <c r="N21" s="13"/>
      <c r="O21" s="13"/>
      <c r="P21" s="13"/>
      <c r="Q21" s="13"/>
      <c r="R21" s="13"/>
      <c r="S21" s="13"/>
      <c r="T21" s="13"/>
      <c r="U21" s="13"/>
      <c r="V21" s="13"/>
      <c r="W21" s="13"/>
      <c r="X21" s="13"/>
      <c r="Y21" s="13"/>
    </row>
    <row r="22" spans="1:25" ht="87" x14ac:dyDescent="0.35">
      <c r="A22" s="6" t="s">
        <v>75</v>
      </c>
      <c r="B22" s="6" t="s">
        <v>76</v>
      </c>
      <c r="C22" s="6" t="s">
        <v>35</v>
      </c>
      <c r="D22" s="13" t="s">
        <v>68</v>
      </c>
      <c r="E22" s="23" t="s">
        <v>77</v>
      </c>
      <c r="F22" s="20">
        <v>1</v>
      </c>
      <c r="G22" s="20" t="s">
        <v>70</v>
      </c>
      <c r="H22" s="20"/>
      <c r="I22" s="20"/>
      <c r="J22" s="20"/>
      <c r="K22" s="20"/>
      <c r="L22" s="9">
        <f t="shared" si="2"/>
        <v>0</v>
      </c>
      <c r="M22" s="22"/>
      <c r="N22" s="13"/>
      <c r="O22" s="13"/>
      <c r="P22" s="13"/>
      <c r="Q22" s="13"/>
      <c r="R22" s="13"/>
      <c r="S22" s="13"/>
      <c r="T22" s="13"/>
      <c r="U22" s="13"/>
      <c r="V22" s="13"/>
      <c r="W22" s="13"/>
      <c r="X22" s="13"/>
      <c r="Y22" s="13"/>
    </row>
    <row r="23" spans="1:25" ht="87" x14ac:dyDescent="0.35">
      <c r="A23" s="6" t="s">
        <v>60</v>
      </c>
      <c r="B23" s="6" t="s">
        <v>61</v>
      </c>
      <c r="C23" s="6" t="s">
        <v>78</v>
      </c>
      <c r="D23" s="13" t="s">
        <v>79</v>
      </c>
      <c r="E23" s="23" t="s">
        <v>80</v>
      </c>
      <c r="F23" s="20">
        <v>3</v>
      </c>
      <c r="G23" s="20" t="s">
        <v>28</v>
      </c>
      <c r="H23" s="21">
        <v>300000</v>
      </c>
      <c r="I23" s="20">
        <v>1</v>
      </c>
      <c r="J23" s="21" t="s">
        <v>81</v>
      </c>
      <c r="K23" s="20" t="s">
        <v>82</v>
      </c>
      <c r="L23" s="10" t="s">
        <v>83</v>
      </c>
      <c r="M23" s="22" t="s">
        <v>84</v>
      </c>
      <c r="N23" s="13"/>
      <c r="O23" s="13"/>
      <c r="P23" s="13"/>
      <c r="Q23" s="13"/>
      <c r="R23" s="13"/>
      <c r="S23" s="13"/>
      <c r="T23" s="13"/>
      <c r="U23" s="13"/>
      <c r="V23" s="13"/>
      <c r="W23" s="13"/>
      <c r="X23" s="13"/>
      <c r="Y23" s="13"/>
    </row>
    <row r="24" spans="1:25" ht="58" x14ac:dyDescent="0.35">
      <c r="A24" s="6" t="s">
        <v>85</v>
      </c>
      <c r="B24" s="6" t="s">
        <v>86</v>
      </c>
      <c r="C24" s="6" t="s">
        <v>78</v>
      </c>
      <c r="D24" s="13" t="s">
        <v>79</v>
      </c>
      <c r="E24" s="23" t="s">
        <v>87</v>
      </c>
      <c r="F24" s="20">
        <v>53</v>
      </c>
      <c r="G24" s="20" t="s">
        <v>28</v>
      </c>
      <c r="H24" s="21">
        <v>150000</v>
      </c>
      <c r="I24" s="20">
        <v>1</v>
      </c>
      <c r="J24" s="20" t="s">
        <v>88</v>
      </c>
      <c r="K24" s="20" t="s">
        <v>89</v>
      </c>
      <c r="L24" s="10">
        <v>90000</v>
      </c>
      <c r="M24" s="24" t="s">
        <v>90</v>
      </c>
      <c r="N24" s="13"/>
      <c r="O24" s="13"/>
      <c r="P24" s="13"/>
      <c r="Q24" s="13"/>
      <c r="R24" s="13"/>
      <c r="S24" s="13"/>
      <c r="T24" s="13"/>
      <c r="U24" s="13"/>
      <c r="V24" s="13"/>
      <c r="W24" s="13"/>
      <c r="X24" s="13"/>
      <c r="Y24" s="13"/>
    </row>
    <row r="25" spans="1:25" ht="58" x14ac:dyDescent="0.35">
      <c r="A25" s="6" t="s">
        <v>91</v>
      </c>
      <c r="B25" s="6" t="s">
        <v>92</v>
      </c>
      <c r="C25" s="6" t="s">
        <v>93</v>
      </c>
      <c r="D25" s="13" t="s">
        <v>79</v>
      </c>
      <c r="E25" s="23" t="s">
        <v>94</v>
      </c>
      <c r="F25" s="20" t="s">
        <v>95</v>
      </c>
      <c r="G25" s="20" t="s">
        <v>70</v>
      </c>
      <c r="H25" s="25">
        <v>1000</v>
      </c>
      <c r="I25" s="26">
        <v>1</v>
      </c>
      <c r="J25" s="26" t="s">
        <v>96</v>
      </c>
      <c r="K25" s="26" t="s">
        <v>97</v>
      </c>
      <c r="L25" s="10">
        <v>50000</v>
      </c>
      <c r="M25" s="13" t="s">
        <v>98</v>
      </c>
      <c r="N25" s="13"/>
      <c r="O25" s="13"/>
      <c r="P25" s="13"/>
      <c r="Q25" s="13"/>
      <c r="R25" s="13"/>
      <c r="S25" s="13"/>
      <c r="T25" s="13"/>
      <c r="U25" s="13"/>
      <c r="V25" s="13"/>
      <c r="W25" s="13"/>
      <c r="X25" s="13"/>
      <c r="Y25" s="13"/>
    </row>
    <row r="26" spans="1:25" ht="87" x14ac:dyDescent="0.35">
      <c r="A26" s="6" t="s">
        <v>99</v>
      </c>
      <c r="B26" s="6" t="s">
        <v>100</v>
      </c>
      <c r="C26" s="6" t="s">
        <v>93</v>
      </c>
      <c r="D26" s="13" t="s">
        <v>79</v>
      </c>
      <c r="E26" s="23" t="s">
        <v>101</v>
      </c>
      <c r="F26" s="20" t="s">
        <v>95</v>
      </c>
      <c r="G26" s="20" t="s">
        <v>70</v>
      </c>
      <c r="H26" s="25">
        <v>2000</v>
      </c>
      <c r="I26" s="26">
        <v>5</v>
      </c>
      <c r="J26" s="26" t="s">
        <v>102</v>
      </c>
      <c r="K26" s="26" t="s">
        <v>103</v>
      </c>
      <c r="L26" s="25" t="s">
        <v>104</v>
      </c>
      <c r="M26" s="13" t="s">
        <v>105</v>
      </c>
      <c r="N26" s="13"/>
      <c r="O26" s="13"/>
      <c r="P26" s="13"/>
      <c r="Q26" s="13"/>
      <c r="R26" s="13"/>
      <c r="S26" s="13"/>
      <c r="T26" s="13"/>
      <c r="U26" s="13"/>
      <c r="V26" s="13"/>
      <c r="W26" s="13"/>
      <c r="X26" s="13"/>
      <c r="Y26" s="13"/>
    </row>
    <row r="27" spans="1:25" ht="14.5" x14ac:dyDescent="0.35">
      <c r="A27" s="13"/>
      <c r="B27" s="13"/>
      <c r="C27" s="13"/>
      <c r="D27" s="13"/>
      <c r="E27" s="13"/>
      <c r="F27" s="13"/>
      <c r="G27" s="13"/>
      <c r="H27" s="26"/>
      <c r="I27" s="26"/>
      <c r="J27" s="26"/>
      <c r="K27" s="26"/>
      <c r="L27" s="26"/>
      <c r="M27" s="13"/>
      <c r="N27" s="13"/>
      <c r="O27" s="13"/>
      <c r="P27" s="13"/>
      <c r="Q27" s="13"/>
      <c r="R27" s="13"/>
      <c r="S27" s="13"/>
      <c r="T27" s="13"/>
      <c r="U27" s="13"/>
      <c r="V27" s="13"/>
      <c r="W27" s="13"/>
      <c r="X27" s="13"/>
      <c r="Y27" s="13"/>
    </row>
    <row r="28" spans="1:25" ht="14.5" x14ac:dyDescent="0.35">
      <c r="A28" s="13"/>
      <c r="B28" s="13"/>
      <c r="C28" s="13"/>
      <c r="D28" s="13"/>
      <c r="E28" s="13"/>
      <c r="F28" s="13"/>
      <c r="G28" s="13"/>
      <c r="H28" s="26"/>
      <c r="I28" s="26"/>
      <c r="J28" s="26"/>
      <c r="K28" s="26"/>
      <c r="L28" s="26"/>
      <c r="M28" s="13"/>
      <c r="N28" s="13"/>
      <c r="O28" s="13"/>
      <c r="P28" s="13"/>
      <c r="Q28" s="13"/>
      <c r="R28" s="13"/>
      <c r="S28" s="13"/>
      <c r="T28" s="13"/>
      <c r="U28" s="13"/>
      <c r="V28" s="13"/>
      <c r="W28" s="13"/>
      <c r="X28" s="13"/>
      <c r="Y28" s="13"/>
    </row>
    <row r="29" spans="1:25" ht="14.5" x14ac:dyDescent="0.35">
      <c r="A29" s="13"/>
      <c r="B29" s="13"/>
      <c r="C29" s="13"/>
      <c r="D29" s="13"/>
      <c r="E29" s="13"/>
      <c r="F29" s="13"/>
      <c r="G29" s="13"/>
      <c r="H29" s="26"/>
      <c r="I29" s="26"/>
      <c r="J29" s="26"/>
      <c r="K29" s="26"/>
      <c r="L29" s="26"/>
      <c r="M29" s="13"/>
      <c r="N29" s="13"/>
      <c r="O29" s="13"/>
      <c r="P29" s="13"/>
      <c r="Q29" s="13"/>
      <c r="R29" s="13"/>
      <c r="S29" s="13"/>
      <c r="T29" s="13"/>
      <c r="U29" s="13"/>
      <c r="V29" s="13"/>
      <c r="W29" s="13"/>
      <c r="X29" s="13"/>
      <c r="Y29" s="13"/>
    </row>
    <row r="30" spans="1:25" ht="14.5" x14ac:dyDescent="0.35">
      <c r="A30" s="13"/>
      <c r="B30" s="13"/>
      <c r="C30" s="13"/>
      <c r="D30" s="13"/>
      <c r="E30" s="13"/>
      <c r="F30" s="13"/>
      <c r="G30" s="13"/>
      <c r="H30" s="26"/>
      <c r="I30" s="26"/>
      <c r="J30" s="26"/>
      <c r="K30" s="26"/>
      <c r="L30" s="26"/>
      <c r="M30" s="13"/>
      <c r="N30" s="13"/>
      <c r="O30" s="13"/>
      <c r="P30" s="13"/>
      <c r="Q30" s="13"/>
      <c r="R30" s="13"/>
      <c r="S30" s="13"/>
      <c r="T30" s="13"/>
      <c r="U30" s="13"/>
      <c r="V30" s="13"/>
      <c r="W30" s="13"/>
      <c r="X30" s="13"/>
      <c r="Y30" s="13"/>
    </row>
    <row r="31" spans="1:25" ht="14.5" x14ac:dyDescent="0.35">
      <c r="A31" s="13"/>
      <c r="B31" s="13"/>
      <c r="C31" s="13"/>
      <c r="D31" s="13"/>
      <c r="E31" s="13"/>
      <c r="F31" s="13"/>
      <c r="G31" s="13"/>
      <c r="H31" s="26"/>
      <c r="I31" s="26"/>
      <c r="J31" s="26"/>
      <c r="K31" s="26"/>
      <c r="L31" s="26"/>
      <c r="M31" s="13"/>
      <c r="N31" s="13"/>
      <c r="O31" s="13"/>
      <c r="P31" s="13"/>
      <c r="Q31" s="13"/>
      <c r="R31" s="13"/>
      <c r="S31" s="13"/>
      <c r="T31" s="13"/>
      <c r="U31" s="13"/>
      <c r="V31" s="13"/>
      <c r="W31" s="13"/>
      <c r="X31" s="13"/>
      <c r="Y31" s="13"/>
    </row>
    <row r="32" spans="1:25" ht="14.5" x14ac:dyDescent="0.35">
      <c r="A32" s="13"/>
      <c r="B32" s="13"/>
      <c r="C32" s="13"/>
      <c r="D32" s="13"/>
      <c r="E32" s="13"/>
      <c r="F32" s="13"/>
      <c r="G32" s="13"/>
      <c r="H32" s="26"/>
      <c r="I32" s="26"/>
      <c r="J32" s="26"/>
      <c r="K32" s="26"/>
      <c r="L32" s="26"/>
      <c r="M32" s="13"/>
      <c r="N32" s="13"/>
      <c r="O32" s="13"/>
      <c r="P32" s="13"/>
      <c r="Q32" s="13"/>
      <c r="R32" s="13"/>
      <c r="S32" s="13"/>
      <c r="T32" s="13"/>
      <c r="U32" s="13"/>
      <c r="V32" s="13"/>
      <c r="W32" s="13"/>
      <c r="X32" s="13"/>
      <c r="Y32" s="13"/>
    </row>
    <row r="33" spans="1:25" ht="14.5" x14ac:dyDescent="0.35">
      <c r="A33" s="13"/>
      <c r="B33" s="13"/>
      <c r="C33" s="13"/>
      <c r="D33" s="13"/>
      <c r="E33" s="13"/>
      <c r="F33" s="13"/>
      <c r="G33" s="13"/>
      <c r="H33" s="26"/>
      <c r="I33" s="26"/>
      <c r="J33" s="26"/>
      <c r="K33" s="26"/>
      <c r="L33" s="26"/>
      <c r="M33" s="13"/>
      <c r="N33" s="13"/>
      <c r="O33" s="13"/>
      <c r="P33" s="13"/>
      <c r="Q33" s="13"/>
      <c r="R33" s="13"/>
      <c r="S33" s="13"/>
      <c r="T33" s="13"/>
      <c r="U33" s="13"/>
      <c r="V33" s="13"/>
      <c r="W33" s="13"/>
      <c r="X33" s="13"/>
      <c r="Y33" s="13"/>
    </row>
    <row r="34" spans="1:25" ht="14.5" x14ac:dyDescent="0.35">
      <c r="A34" s="13"/>
      <c r="B34" s="13"/>
      <c r="C34" s="13"/>
      <c r="D34" s="13"/>
      <c r="E34" s="13"/>
      <c r="F34" s="13"/>
      <c r="G34" s="13"/>
      <c r="H34" s="26"/>
      <c r="I34" s="26"/>
      <c r="J34" s="26"/>
      <c r="K34" s="26"/>
      <c r="L34" s="26"/>
      <c r="M34" s="13"/>
      <c r="N34" s="13"/>
      <c r="O34" s="13"/>
      <c r="P34" s="13"/>
      <c r="Q34" s="13"/>
      <c r="R34" s="13"/>
      <c r="S34" s="13"/>
      <c r="T34" s="13"/>
      <c r="U34" s="13"/>
      <c r="V34" s="13"/>
      <c r="W34" s="13"/>
      <c r="X34" s="13"/>
      <c r="Y34" s="13"/>
    </row>
    <row r="35" spans="1:25" ht="14.5" x14ac:dyDescent="0.35">
      <c r="A35" s="13"/>
      <c r="B35" s="13"/>
      <c r="C35" s="13"/>
      <c r="D35" s="13"/>
      <c r="E35" s="13"/>
      <c r="F35" s="13"/>
      <c r="G35" s="13"/>
      <c r="H35" s="26"/>
      <c r="I35" s="13"/>
      <c r="J35" s="13"/>
      <c r="K35" s="13"/>
      <c r="L35" s="13"/>
      <c r="M35" s="13"/>
      <c r="N35" s="13"/>
      <c r="O35" s="13"/>
      <c r="P35" s="13"/>
      <c r="Q35" s="13"/>
      <c r="R35" s="13"/>
      <c r="S35" s="13"/>
      <c r="T35" s="13"/>
      <c r="U35" s="13"/>
      <c r="V35" s="13"/>
      <c r="W35" s="13"/>
      <c r="X35" s="13"/>
      <c r="Y35" s="13"/>
    </row>
    <row r="36" spans="1:25" ht="14.5" x14ac:dyDescent="0.35">
      <c r="A36" s="13"/>
      <c r="B36" s="13"/>
      <c r="C36" s="13"/>
      <c r="D36" s="13"/>
      <c r="E36" s="13"/>
      <c r="F36" s="13"/>
      <c r="G36" s="13"/>
      <c r="H36" s="26"/>
      <c r="I36" s="13"/>
      <c r="J36" s="13"/>
      <c r="K36" s="13"/>
      <c r="L36" s="13"/>
      <c r="M36" s="13"/>
      <c r="N36" s="13"/>
      <c r="O36" s="13"/>
      <c r="P36" s="13"/>
      <c r="Q36" s="13"/>
      <c r="R36" s="13"/>
      <c r="S36" s="13"/>
      <c r="T36" s="13"/>
      <c r="U36" s="13"/>
      <c r="V36" s="13"/>
      <c r="W36" s="13"/>
      <c r="X36" s="13"/>
      <c r="Y36" s="13"/>
    </row>
    <row r="37" spans="1:25" ht="14.5" x14ac:dyDescent="0.35">
      <c r="A37" s="13"/>
      <c r="B37" s="13"/>
      <c r="C37" s="13"/>
      <c r="D37" s="13"/>
      <c r="E37" s="13"/>
      <c r="F37" s="13"/>
      <c r="G37" s="13"/>
      <c r="H37" s="26"/>
      <c r="I37" s="13"/>
      <c r="J37" s="13"/>
      <c r="K37" s="13"/>
      <c r="L37" s="13"/>
      <c r="M37" s="13"/>
      <c r="N37" s="13"/>
      <c r="O37" s="13"/>
      <c r="P37" s="13"/>
      <c r="Q37" s="13"/>
      <c r="R37" s="13"/>
      <c r="S37" s="13"/>
      <c r="T37" s="13"/>
      <c r="U37" s="13"/>
      <c r="V37" s="13"/>
      <c r="W37" s="13"/>
      <c r="X37" s="13"/>
      <c r="Y37" s="13"/>
    </row>
    <row r="38" spans="1:25" ht="14.5" x14ac:dyDescent="0.35">
      <c r="A38" s="13"/>
      <c r="B38" s="13"/>
      <c r="C38" s="13"/>
      <c r="D38" s="13"/>
      <c r="E38" s="13"/>
      <c r="F38" s="13"/>
      <c r="G38" s="13"/>
      <c r="H38" s="26"/>
      <c r="I38" s="13"/>
      <c r="J38" s="13"/>
      <c r="K38" s="13"/>
      <c r="L38" s="13"/>
      <c r="M38" s="13"/>
      <c r="N38" s="13"/>
      <c r="O38" s="13"/>
      <c r="P38" s="13"/>
      <c r="Q38" s="13"/>
      <c r="R38" s="13"/>
      <c r="S38" s="13"/>
      <c r="T38" s="13"/>
      <c r="U38" s="13"/>
      <c r="V38" s="13"/>
      <c r="W38" s="13"/>
      <c r="X38" s="13"/>
      <c r="Y38" s="13"/>
    </row>
    <row r="39" spans="1:25" ht="14.5" x14ac:dyDescent="0.35">
      <c r="A39" s="13"/>
      <c r="B39" s="13"/>
      <c r="C39" s="13"/>
      <c r="D39" s="13"/>
      <c r="E39" s="13"/>
      <c r="F39" s="13"/>
      <c r="G39" s="13"/>
      <c r="H39" s="26"/>
      <c r="I39" s="13"/>
      <c r="J39" s="13"/>
      <c r="K39" s="13"/>
      <c r="L39" s="13"/>
      <c r="M39" s="13"/>
      <c r="N39" s="13"/>
      <c r="O39" s="13"/>
      <c r="P39" s="13"/>
      <c r="Q39" s="13"/>
      <c r="R39" s="13"/>
      <c r="S39" s="13"/>
      <c r="T39" s="13"/>
      <c r="U39" s="13"/>
      <c r="V39" s="13"/>
      <c r="W39" s="13"/>
      <c r="X39" s="13"/>
      <c r="Y39" s="13"/>
    </row>
    <row r="40" spans="1:25" ht="14.5" x14ac:dyDescent="0.35">
      <c r="A40" s="13"/>
      <c r="B40" s="13"/>
      <c r="C40" s="13"/>
      <c r="D40" s="13"/>
      <c r="E40" s="13"/>
      <c r="F40" s="13"/>
      <c r="G40" s="13"/>
      <c r="H40" s="26"/>
      <c r="I40" s="13"/>
      <c r="J40" s="13"/>
      <c r="K40" s="13"/>
      <c r="L40" s="13"/>
      <c r="M40" s="13"/>
      <c r="N40" s="13"/>
      <c r="O40" s="13"/>
      <c r="P40" s="13"/>
      <c r="Q40" s="13"/>
      <c r="R40" s="13"/>
      <c r="S40" s="13"/>
      <c r="T40" s="13"/>
      <c r="U40" s="13"/>
      <c r="V40" s="13"/>
      <c r="W40" s="13"/>
      <c r="X40" s="13"/>
      <c r="Y40" s="13"/>
    </row>
    <row r="41" spans="1:25" ht="14.5" x14ac:dyDescent="0.35">
      <c r="A41" s="13"/>
      <c r="B41" s="13"/>
      <c r="C41" s="13"/>
      <c r="D41" s="13"/>
      <c r="E41" s="13"/>
      <c r="F41" s="13"/>
      <c r="G41" s="13"/>
      <c r="H41" s="26"/>
      <c r="I41" s="13"/>
      <c r="J41" s="13"/>
      <c r="K41" s="13"/>
      <c r="L41" s="13"/>
      <c r="M41" s="13"/>
      <c r="N41" s="13"/>
      <c r="O41" s="13"/>
      <c r="P41" s="13"/>
      <c r="Q41" s="13"/>
      <c r="R41" s="13"/>
      <c r="S41" s="13"/>
      <c r="T41" s="13"/>
      <c r="U41" s="13"/>
      <c r="V41" s="13"/>
      <c r="W41" s="13"/>
      <c r="X41" s="13"/>
      <c r="Y41" s="13"/>
    </row>
    <row r="42" spans="1:25" ht="14.5"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ht="14.5"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ht="14.5"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ht="14.5"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ht="14.5"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ht="14.5"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sheetData>
  <mergeCells count="13">
    <mergeCell ref="L2:L4"/>
    <mergeCell ref="M2:M4"/>
    <mergeCell ref="M8:M13"/>
    <mergeCell ref="M14:M19"/>
    <mergeCell ref="E8:E13"/>
    <mergeCell ref="E14:E19"/>
    <mergeCell ref="E2:E4"/>
    <mergeCell ref="F2:F4"/>
    <mergeCell ref="G2:G4"/>
    <mergeCell ref="H2:H4"/>
    <mergeCell ref="I2:I4"/>
    <mergeCell ref="J2:J4"/>
    <mergeCell ref="K2:K4"/>
  </mergeCells>
  <hyperlinks>
    <hyperlink ref="N8" r:id="rId1" xr:uid="{00000000-0004-0000-0000-000000000000}"/>
    <hyperlink ref="N1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priya rao</cp:lastModifiedBy>
  <dcterms:created xsi:type="dcterms:W3CDTF">2022-03-17T22:40:34Z</dcterms:created>
  <dcterms:modified xsi:type="dcterms:W3CDTF">2025-03-19T19:04:37Z</dcterms:modified>
</cp:coreProperties>
</file>