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  <sheet state="visible" name="Estimation" sheetId="2" r:id="rId5"/>
    <sheet state="visible" name="Project Schedule" sheetId="3" r:id="rId6"/>
  </sheets>
  <definedNames/>
  <calcPr/>
</workbook>
</file>

<file path=xl/sharedStrings.xml><?xml version="1.0" encoding="utf-8"?>
<sst xmlns="http://schemas.openxmlformats.org/spreadsheetml/2006/main" count="121" uniqueCount="113">
  <si>
    <t>WORK BREAKDOWN STRUCTURE</t>
  </si>
  <si>
    <t>Features/sub features</t>
  </si>
  <si>
    <t>Description</t>
  </si>
  <si>
    <t xml:space="preserve">Wireframe and Design </t>
  </si>
  <si>
    <t>Test (
day)</t>
  </si>
  <si>
    <t>FE (
day)</t>
  </si>
  <si>
    <t>BE (
day)</t>
  </si>
  <si>
    <t>PM (day)</t>
  </si>
  <si>
    <t>Total</t>
  </si>
  <si>
    <t>Note</t>
  </si>
  <si>
    <t>Release plan</t>
  </si>
  <si>
    <t>Extension</t>
  </si>
  <si>
    <t xml:space="preserve">Send mail </t>
  </si>
  <si>
    <t>Connect to google sheet</t>
  </si>
  <si>
    <t xml:space="preserve">Connect to campain </t>
  </si>
  <si>
    <t>Manage campain (CSM)</t>
  </si>
  <si>
    <t>Manage email form file CSV (CSM)</t>
  </si>
  <si>
    <t>Get email form upload CSV</t>
  </si>
  <si>
    <t>Get email _x0008_of  google sheet</t>
  </si>
  <si>
    <t xml:space="preserve">Get email of campain </t>
  </si>
  <si>
    <t xml:space="preserve">Set UI Button Extension to component of gmail on website </t>
  </si>
  <si>
    <t xml:space="preserve">Pop up Success when sent email </t>
  </si>
  <si>
    <t xml:space="preserve">Send to mail test </t>
  </si>
  <si>
    <t>List all mail test sent</t>
  </si>
  <si>
    <t xml:space="preserve">Add label to gmail </t>
  </si>
  <si>
    <t>Mail Template</t>
  </si>
  <si>
    <t>Manage mail template systems  (CSM)</t>
  </si>
  <si>
    <t>Select mail template</t>
  </si>
  <si>
    <t>Change mail template by HTML</t>
  </si>
  <si>
    <t xml:space="preserve">Create mail template by ChatGPT </t>
  </si>
  <si>
    <t>Personalize</t>
  </si>
  <si>
    <t xml:space="preserve">Setup _x001d_name type with Link </t>
  </si>
  <si>
    <t>Manager name type</t>
  </si>
  <si>
    <t>Manager link with name type</t>
  </si>
  <si>
    <t xml:space="preserve">Settings </t>
  </si>
  <si>
    <t xml:space="preserve">Tracking open email </t>
  </si>
  <si>
    <t xml:space="preserve">Tracking clicks link on email </t>
  </si>
  <si>
    <t>Manager tracking systems (CSM)</t>
  </si>
  <si>
    <t xml:space="preserve">Action </t>
  </si>
  <si>
    <t xml:space="preserve">Create _x0008_draft mail </t>
  </si>
  <si>
    <t>Manage draft mail (CSM)</t>
  </si>
  <si>
    <t>Auto follow up</t>
  </si>
  <si>
    <t xml:space="preserve">Set follow up mail </t>
  </si>
  <si>
    <t xml:space="preserve">Set case(4 case ) for mail </t>
  </si>
  <si>
    <t>_x0008_Set time for mail ( Day , Time )</t>
  </si>
  <si>
    <t xml:space="preserve">Set message for mail </t>
  </si>
  <si>
    <t>Manager follow up emails ( CSM)</t>
  </si>
  <si>
    <t xml:space="preserve">Set State for mail </t>
  </si>
  <si>
    <t>Add label to gmail</t>
  </si>
  <si>
    <t>Manage auto follow up systems (CSM)</t>
  </si>
  <si>
    <t xml:space="preserve">Schedule </t>
  </si>
  <si>
    <t>Set up Now Time</t>
  </si>
  <si>
    <t xml:space="preserve">Set up in 5 minutes </t>
  </si>
  <si>
    <t>Set in 1 hour</t>
  </si>
  <si>
    <t>Set in 3 hours</t>
  </si>
  <si>
    <t>Set tomorrow morning  at 8 am</t>
  </si>
  <si>
    <t>Set _x001d_afternoon morning  at 1 pm</t>
  </si>
  <si>
    <t>Set evening morning  at 8 am</t>
  </si>
  <si>
    <t>Set Custom time ( date and hour)</t>
  </si>
  <si>
    <t xml:space="preserve">Set Skip holiday </t>
  </si>
  <si>
    <t>Manage holiday (CSM)</t>
  </si>
  <si>
    <t>Set day of week( 7 days)</t>
  </si>
  <si>
    <t>Set email per day</t>
  </si>
  <si>
    <t>Set repeat email ( days)</t>
  </si>
  <si>
    <t>Manage Schedule systems (CSM )</t>
  </si>
  <si>
    <t>Advanced</t>
  </si>
  <si>
    <t xml:space="preserve">Send as new email </t>
  </si>
  <si>
    <t>Send as replies</t>
  </si>
  <si>
    <t xml:space="preserve">Set account for multisend </t>
  </si>
  <si>
    <t>List account for multisend</t>
  </si>
  <si>
    <t xml:space="preserve">Link account for multisend </t>
  </si>
  <si>
    <t>Set check email before send</t>
  </si>
  <si>
    <t>Verify the email recipient's email format</t>
  </si>
  <si>
    <t>Set up reply</t>
  </si>
  <si>
    <t>Set up skip email  ( email of campain)</t>
  </si>
  <si>
    <t xml:space="preserve">Set poll to email </t>
  </si>
  <si>
    <t>Set up preview text</t>
  </si>
  <si>
    <t>Manage Advanced systems (CSM)</t>
  </si>
  <si>
    <t>Total Man/ Day</t>
  </si>
  <si>
    <t>Rate card</t>
  </si>
  <si>
    <t>Office day</t>
  </si>
  <si>
    <t>Days per month</t>
  </si>
  <si>
    <t>Monthly Cost</t>
  </si>
  <si>
    <t>Per person per month</t>
  </si>
  <si>
    <t xml:space="preserve">Total cost: </t>
  </si>
  <si>
    <t>Detail cost by development activities</t>
  </si>
  <si>
    <t>#</t>
  </si>
  <si>
    <t>Daj ao</t>
  </si>
  <si>
    <t>Work Package</t>
  </si>
  <si>
    <t>Efforts (Office-day)</t>
  </si>
  <si>
    <t>Cost by activities</t>
  </si>
  <si>
    <t>Discount price</t>
  </si>
  <si>
    <t>Requirement definition・Design・System analysis</t>
  </si>
  <si>
    <t>Implementation</t>
  </si>
  <si>
    <t>Test</t>
  </si>
  <si>
    <t>UAT support</t>
  </si>
  <si>
    <t>Project management</t>
  </si>
  <si>
    <t xml:space="preserve">Total </t>
  </si>
  <si>
    <t>Total Man/ Month</t>
  </si>
  <si>
    <t>Total INR/ Month</t>
  </si>
  <si>
    <t>Exchange rate (USD - INR)</t>
  </si>
  <si>
    <t>Project Team</t>
  </si>
  <si>
    <t>Position</t>
  </si>
  <si>
    <t>Person</t>
  </si>
  <si>
    <t>Project Manager</t>
  </si>
  <si>
    <t>Business Analyst</t>
  </si>
  <si>
    <t>Developer</t>
  </si>
  <si>
    <t>Designer</t>
  </si>
  <si>
    <t>Q/A</t>
  </si>
  <si>
    <t>Project Schedule</t>
  </si>
  <si>
    <t>Start</t>
  </si>
  <si>
    <t>UAT</t>
  </si>
  <si>
    <t>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</si>
</sst>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"/>
    <numFmt numFmtId="165" formatCode="#,##0.0"/>
    <numFmt numFmtId="166" formatCode="0.0;[Red]0.0"/>
    <numFmt numFmtId="167" formatCode="_(&quot;$&quot;* #,##0.00_);_(&quot;$&quot;* \(#,##0.00\);_(&quot;$&quot;* &quot;-&quot;??_);_(@_)"/>
    <numFmt numFmtId="168" formatCode="&quot;$&quot;#,##0"/>
    <numFmt numFmtId="169" formatCode="[$INR ₹]#,##0.00"/>
    <numFmt numFmtId="170" formatCode="d mmmm yyyy"/>
  </numFmts>
  <fonts count="19">
    <font>
      <sz val="10.0"/>
      <color rgb="FF000000"/>
      <name val="Arial"/>
      <scheme val="minor"/>
    </font>
    <font>
      <b/>
      <sz val="12.0"/>
      <color rgb="FFFFFFFF"/>
      <name val="Arial"/>
    </font>
    <font>
      <b/>
      <sz val="24.0"/>
      <color rgb="FF0070C0"/>
      <name val="Arial"/>
    </font>
    <font>
      <sz val="11.0"/>
      <color theme="1"/>
      <name val="MS PGothic"/>
    </font>
    <font>
      <b/>
      <sz val="12.0"/>
      <color theme="1"/>
      <name val="Arial"/>
    </font>
    <font>
      <sz val="11.0"/>
      <color theme="1"/>
      <name val="Arial"/>
    </font>
    <font>
      <color theme="1"/>
      <name val="Arial"/>
      <scheme val="minor"/>
    </font>
    <font/>
    <font>
      <color rgb="FF000000"/>
      <name val="Arial"/>
    </font>
    <font>
      <b/>
      <sz val="11.0"/>
      <color theme="1"/>
      <name val="Arial"/>
    </font>
    <font>
      <b/>
      <u/>
      <sz val="12.0"/>
      <color rgb="FF0070C0"/>
      <name val="Arial"/>
    </font>
    <font>
      <sz val="12.0"/>
      <color theme="1"/>
      <name val="Arial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b/>
      <u/>
      <sz val="12.0"/>
      <color rgb="FF0070C0"/>
      <name val="Calibri"/>
    </font>
    <font>
      <b/>
      <sz val="11.0"/>
      <color theme="1"/>
      <name val="Calibri"/>
    </font>
    <font>
      <sz val="12.0"/>
      <color theme="1"/>
      <name val="Calibri"/>
    </font>
    <font>
      <sz val="11.0"/>
      <color theme="1"/>
      <name val="Calibri"/>
    </font>
    <font>
      <b/>
      <u/>
      <sz val="12.0"/>
      <color rgb="FF0070C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666699"/>
        <bgColor rgb="FF666699"/>
      </patternFill>
    </fill>
    <fill>
      <patternFill patternType="solid">
        <fgColor rgb="FFCCFFCC"/>
        <bgColor rgb="FFCCFFCC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</fills>
  <borders count="16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FFFFFF"/>
      </left>
      <top style="thin">
        <color rgb="FFFFFFFF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1" fillId="0" fontId="2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2" fillId="0" fontId="2" numFmtId="0" xfId="0" applyAlignment="1" applyBorder="1" applyFont="1">
      <alignment horizontal="center" shrinkToFit="0" wrapText="1"/>
    </xf>
    <xf borderId="0" fillId="2" fontId="1" numFmtId="0" xfId="0" applyAlignment="1" applyFont="1">
      <alignment horizontal="center" shrinkToFit="0" wrapText="1"/>
    </xf>
    <xf borderId="3" fillId="0" fontId="1" numFmtId="0" xfId="0" applyAlignment="1" applyBorder="1" applyFont="1">
      <alignment horizontal="center" shrinkToFit="0" wrapText="1"/>
    </xf>
    <xf borderId="4" fillId="2" fontId="1" numFmtId="0" xfId="0" applyAlignment="1" applyBorder="1" applyFont="1">
      <alignment horizontal="center" shrinkToFit="0" wrapText="1"/>
    </xf>
    <xf borderId="4" fillId="2" fontId="3" numFmtId="0" xfId="0" applyAlignment="1" applyBorder="1" applyFont="1">
      <alignment horizontal="center"/>
    </xf>
    <xf borderId="4" fillId="2" fontId="1" numFmtId="164" xfId="0" applyAlignment="1" applyBorder="1" applyFont="1" applyNumberFormat="1">
      <alignment horizontal="center" readingOrder="0" shrinkToFit="0" wrapText="1"/>
    </xf>
    <xf borderId="4" fillId="2" fontId="1" numFmtId="0" xfId="0" applyAlignment="1" applyBorder="1" applyFont="1">
      <alignment horizontal="center" readingOrder="0" shrinkToFit="0" wrapText="1"/>
    </xf>
    <xf borderId="4" fillId="3" fontId="4" numFmtId="0" xfId="0" applyAlignment="1" applyBorder="1" applyFill="1" applyFont="1">
      <alignment horizontal="center" shrinkToFit="0" wrapText="1"/>
    </xf>
    <xf borderId="2" fillId="0" fontId="4" numFmtId="0" xfId="0" applyAlignment="1" applyBorder="1" applyFont="1">
      <alignment horizontal="center" shrinkToFit="0" wrapText="1"/>
    </xf>
    <xf borderId="0" fillId="4" fontId="5" numFmtId="0" xfId="0" applyAlignment="1" applyFill="1" applyFont="1">
      <alignment shrinkToFit="0" wrapText="1"/>
    </xf>
    <xf borderId="3" fillId="0" fontId="5" numFmtId="0" xfId="0" applyAlignment="1" applyBorder="1" applyFont="1">
      <alignment shrinkToFit="0" wrapText="1"/>
    </xf>
    <xf borderId="4" fillId="4" fontId="5" numFmtId="0" xfId="0" applyAlignment="1" applyBorder="1" applyFont="1">
      <alignment shrinkToFit="0" wrapText="1"/>
    </xf>
    <xf borderId="4" fillId="4" fontId="3" numFmtId="0" xfId="0" applyBorder="1" applyFont="1"/>
    <xf borderId="4" fillId="4" fontId="3" numFmtId="165" xfId="0" applyBorder="1" applyFont="1" applyNumberFormat="1"/>
    <xf borderId="2" fillId="0" fontId="3" numFmtId="0" xfId="0" applyBorder="1" applyFont="1"/>
    <xf borderId="0" fillId="0" fontId="6" numFmtId="0" xfId="0" applyAlignment="1" applyFont="1">
      <alignment readingOrder="0"/>
    </xf>
    <xf borderId="3" fillId="0" fontId="6" numFmtId="0" xfId="0" applyAlignment="1" applyBorder="1" applyFont="1">
      <alignment readingOrder="0"/>
    </xf>
    <xf borderId="5" fillId="0" fontId="6" numFmtId="0" xfId="0" applyAlignment="1" applyBorder="1" applyFont="1">
      <alignment readingOrder="0"/>
    </xf>
    <xf borderId="4" fillId="0" fontId="6" numFmtId="0" xfId="0" applyAlignment="1" applyBorder="1" applyFont="1">
      <alignment readingOrder="0"/>
    </xf>
    <xf borderId="4" fillId="0" fontId="6" numFmtId="0" xfId="0" applyBorder="1" applyFont="1"/>
    <xf borderId="2" fillId="0" fontId="6" numFmtId="0" xfId="0" applyBorder="1" applyFont="1"/>
    <xf borderId="6" fillId="0" fontId="7" numFmtId="0" xfId="0" applyBorder="1" applyFont="1"/>
    <xf borderId="7" fillId="0" fontId="7" numFmtId="0" xfId="0" applyBorder="1" applyFont="1"/>
    <xf borderId="4" fillId="5" fontId="8" numFmtId="0" xfId="0" applyAlignment="1" applyBorder="1" applyFill="1" applyFont="1">
      <alignment horizontal="left" readingOrder="0"/>
    </xf>
    <xf borderId="3" fillId="0" fontId="6" numFmtId="0" xfId="0" applyBorder="1" applyFont="1"/>
    <xf borderId="8" fillId="3" fontId="3" numFmtId="0" xfId="0" applyBorder="1" applyFont="1"/>
    <xf borderId="9" fillId="0" fontId="9" numFmtId="0" xfId="0" applyAlignment="1" applyBorder="1" applyFont="1">
      <alignment horizontal="center" readingOrder="0" shrinkToFit="0" wrapText="1"/>
    </xf>
    <xf borderId="4" fillId="3" fontId="9" numFmtId="0" xfId="0" applyAlignment="1" applyBorder="1" applyFont="1">
      <alignment horizontal="center" readingOrder="0" shrinkToFit="0" wrapText="1"/>
    </xf>
    <xf borderId="4" fillId="3" fontId="3" numFmtId="0" xfId="0" applyBorder="1" applyFont="1"/>
    <xf borderId="4" fillId="3" fontId="5" numFmtId="165" xfId="0" applyAlignment="1" applyBorder="1" applyFont="1" applyNumberFormat="1">
      <alignment horizontal="center" shrinkToFit="0" wrapText="1"/>
    </xf>
    <xf borderId="10" fillId="0" fontId="6" numFmtId="0" xfId="0" applyBorder="1" applyFont="1"/>
    <xf borderId="11" fillId="0" fontId="6" numFmtId="0" xfId="0" applyBorder="1" applyFont="1"/>
    <xf borderId="12" fillId="0" fontId="10" numFmtId="166" xfId="0" applyAlignment="1" applyBorder="1" applyFont="1" applyNumberFormat="1">
      <alignment shrinkToFit="0" vertical="top" wrapText="1"/>
    </xf>
    <xf borderId="12" fillId="0" fontId="7" numFmtId="0" xfId="0" applyBorder="1" applyFont="1"/>
    <xf borderId="12" fillId="0" fontId="3" numFmtId="167" xfId="0" applyAlignment="1" applyBorder="1" applyFont="1" applyNumberFormat="1">
      <alignment vertical="bottom"/>
    </xf>
    <xf borderId="12" fillId="0" fontId="3" numFmtId="2" xfId="0" applyAlignment="1" applyBorder="1" applyFont="1" applyNumberFormat="1">
      <alignment vertical="bottom"/>
    </xf>
    <xf borderId="0" fillId="0" fontId="3" numFmtId="2" xfId="0" applyAlignment="1" applyFont="1" applyNumberFormat="1">
      <alignment vertical="bottom"/>
    </xf>
    <xf borderId="4" fillId="0" fontId="11" numFmtId="0" xfId="0" applyAlignment="1" applyBorder="1" applyFont="1">
      <alignment horizontal="center" readingOrder="0" shrinkToFit="0" vertical="bottom" wrapText="1"/>
    </xf>
    <xf borderId="4" fillId="0" fontId="11" numFmtId="3" xfId="0" applyAlignment="1" applyBorder="1" applyFont="1" applyNumberFormat="1">
      <alignment horizontal="center" shrinkToFit="0" vertical="bottom" wrapText="1"/>
    </xf>
    <xf borderId="8" fillId="0" fontId="11" numFmtId="2" xfId="0" applyAlignment="1" applyBorder="1" applyFont="1" applyNumberFormat="1">
      <alignment horizontal="center" shrinkToFit="0" vertical="bottom" wrapText="1"/>
    </xf>
    <xf borderId="13" fillId="0" fontId="7" numFmtId="0" xfId="0" applyBorder="1" applyFont="1"/>
    <xf quotePrefix="1" borderId="14" fillId="0" fontId="11" numFmtId="0" xfId="0" applyAlignment="1" applyBorder="1" applyFont="1">
      <alignment horizontal="center" shrinkToFit="0" vertical="bottom" wrapText="1"/>
    </xf>
    <xf borderId="14" fillId="0" fontId="11" numFmtId="3" xfId="0" applyAlignment="1" applyBorder="1" applyFont="1" applyNumberFormat="1">
      <alignment horizontal="center" shrinkToFit="0" vertical="bottom" wrapText="1"/>
    </xf>
    <xf quotePrefix="1" borderId="12" fillId="0" fontId="11" numFmtId="2" xfId="0" applyAlignment="1" applyBorder="1" applyFont="1" applyNumberFormat="1">
      <alignment horizontal="center" shrinkToFit="0" vertical="bottom" wrapText="1"/>
    </xf>
    <xf borderId="14" fillId="0" fontId="7" numFmtId="0" xfId="0" applyBorder="1" applyFont="1"/>
    <xf borderId="0" fillId="0" fontId="3" numFmtId="0" xfId="0" applyAlignment="1" applyFont="1">
      <alignment vertical="bottom"/>
    </xf>
    <xf borderId="0" fillId="0" fontId="3" numFmtId="166" xfId="0" applyAlignment="1" applyFont="1" applyNumberFormat="1">
      <alignment vertical="bottom"/>
    </xf>
    <xf borderId="15" fillId="0" fontId="3" numFmtId="166" xfId="0" applyAlignment="1" applyBorder="1" applyFont="1" applyNumberFormat="1">
      <alignment vertical="bottom"/>
    </xf>
    <xf borderId="12" fillId="6" fontId="4" numFmtId="167" xfId="0" applyAlignment="1" applyBorder="1" applyFill="1" applyFont="1" applyNumberFormat="1">
      <alignment horizontal="center" shrinkToFit="0" vertical="bottom" wrapText="1"/>
    </xf>
    <xf borderId="4" fillId="6" fontId="4" numFmtId="168" xfId="0" applyAlignment="1" applyBorder="1" applyFont="1" applyNumberFormat="1">
      <alignment horizontal="center" shrinkToFit="0" vertical="bottom" wrapText="1"/>
    </xf>
    <xf borderId="0" fillId="0" fontId="3" numFmtId="0" xfId="0" applyAlignment="1" applyFont="1">
      <alignment vertical="top"/>
    </xf>
    <xf borderId="0" fillId="5" fontId="3" numFmtId="0" xfId="0" applyAlignment="1" applyFont="1">
      <alignment vertical="bottom"/>
    </xf>
    <xf borderId="0" fillId="5" fontId="3" numFmtId="2" xfId="0" applyAlignment="1" applyFont="1" applyNumberFormat="1">
      <alignment vertical="bottom"/>
    </xf>
    <xf borderId="12" fillId="0" fontId="5" numFmtId="0" xfId="0" applyAlignment="1" applyBorder="1" applyFont="1">
      <alignment vertical="top"/>
    </xf>
    <xf borderId="12" fillId="5" fontId="3" numFmtId="0" xfId="0" applyAlignment="1" applyBorder="1" applyFont="1">
      <alignment vertical="bottom"/>
    </xf>
    <xf borderId="14" fillId="7" fontId="1" numFmtId="0" xfId="0" applyAlignment="1" applyBorder="1" applyFill="1" applyFont="1">
      <alignment horizontal="center" shrinkToFit="0" vertical="bottom" wrapText="1"/>
    </xf>
    <xf borderId="14" fillId="7" fontId="1" numFmtId="0" xfId="0" applyAlignment="1" applyBorder="1" applyFont="1">
      <alignment horizontal="center" readingOrder="0" shrinkToFit="0" vertical="bottom" wrapText="1"/>
    </xf>
    <xf borderId="14" fillId="0" fontId="11" numFmtId="1" xfId="0" applyAlignment="1" applyBorder="1" applyFont="1" applyNumberFormat="1">
      <alignment horizontal="center" vertical="bottom"/>
    </xf>
    <xf borderId="14" fillId="0" fontId="5" numFmtId="0" xfId="0" applyAlignment="1" applyBorder="1" applyFont="1">
      <alignment horizontal="center" shrinkToFit="0" vertical="bottom" wrapText="1"/>
    </xf>
    <xf borderId="4" fillId="0" fontId="5" numFmtId="0" xfId="0" applyAlignment="1" applyBorder="1" applyFont="1">
      <alignment horizontal="center" shrinkToFit="0" vertical="bottom" wrapText="1"/>
    </xf>
    <xf borderId="4" fillId="0" fontId="5" numFmtId="4" xfId="0" applyAlignment="1" applyBorder="1" applyFont="1" applyNumberFormat="1">
      <alignment horizontal="center" vertical="bottom"/>
    </xf>
    <xf borderId="4" fillId="0" fontId="5" numFmtId="168" xfId="0" applyAlignment="1" applyBorder="1" applyFont="1" applyNumberFormat="1">
      <alignment horizontal="center" readingOrder="0" vertical="bottom"/>
    </xf>
    <xf borderId="14" fillId="0" fontId="3" numFmtId="168" xfId="0" applyAlignment="1" applyBorder="1" applyFont="1" applyNumberFormat="1">
      <alignment vertical="bottom"/>
    </xf>
    <xf borderId="14" fillId="0" fontId="11" numFmtId="1" xfId="0" applyAlignment="1" applyBorder="1" applyFont="1" applyNumberFormat="1">
      <alignment horizontal="center" readingOrder="0" vertical="bottom"/>
    </xf>
    <xf borderId="4" fillId="0" fontId="5" numFmtId="4" xfId="0" applyAlignment="1" applyBorder="1" applyFont="1" applyNumberFormat="1">
      <alignment horizontal="center" readingOrder="0" vertical="bottom"/>
    </xf>
    <xf borderId="14" fillId="5" fontId="4" numFmtId="0" xfId="0" applyAlignment="1" applyBorder="1" applyFont="1">
      <alignment horizontal="center" vertical="bottom"/>
    </xf>
    <xf borderId="14" fillId="5" fontId="3" numFmtId="0" xfId="0" applyAlignment="1" applyBorder="1" applyFont="1">
      <alignment vertical="bottom"/>
    </xf>
    <xf borderId="14" fillId="5" fontId="4" numFmtId="166" xfId="0" applyAlignment="1" applyBorder="1" applyFont="1" applyNumberFormat="1">
      <alignment horizontal="center" shrinkToFit="0" vertical="bottom" wrapText="1"/>
    </xf>
    <xf borderId="14" fillId="0" fontId="4" numFmtId="168" xfId="0" applyAlignment="1" applyBorder="1" applyFont="1" applyNumberFormat="1">
      <alignment horizontal="center" vertical="bottom"/>
    </xf>
    <xf borderId="0" fillId="5" fontId="4" numFmtId="0" xfId="0" applyAlignment="1" applyFont="1">
      <alignment horizontal="center" vertical="bottom"/>
    </xf>
    <xf borderId="0" fillId="0" fontId="4" numFmtId="168" xfId="0" applyAlignment="1" applyFont="1" applyNumberFormat="1">
      <alignment horizontal="center" vertical="bottom"/>
    </xf>
    <xf borderId="0" fillId="0" fontId="3" numFmtId="168" xfId="0" applyAlignment="1" applyFont="1" applyNumberFormat="1">
      <alignment vertical="bottom"/>
    </xf>
    <xf borderId="0" fillId="6" fontId="4" numFmtId="0" xfId="0" applyAlignment="1" applyFont="1">
      <alignment horizontal="center" readingOrder="0" vertical="bottom"/>
    </xf>
    <xf borderId="4" fillId="6" fontId="4" numFmtId="0" xfId="0" applyAlignment="1" applyBorder="1" applyFont="1">
      <alignment horizontal="center" readingOrder="0" vertical="bottom"/>
    </xf>
    <xf borderId="14" fillId="6" fontId="4" numFmtId="4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horizontal="center" vertical="bottom"/>
    </xf>
    <xf borderId="4" fillId="6" fontId="12" numFmtId="169" xfId="0" applyAlignment="1" applyBorder="1" applyFont="1" applyNumberFormat="1">
      <alignment horizontal="center"/>
    </xf>
    <xf borderId="0" fillId="0" fontId="13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12" fillId="0" fontId="14" numFmtId="0" xfId="0" applyAlignment="1" applyBorder="1" applyFont="1">
      <alignment vertical="bottom"/>
    </xf>
    <xf borderId="12" fillId="0" fontId="3" numFmtId="0" xfId="0" applyAlignment="1" applyBorder="1" applyFont="1">
      <alignment vertical="bottom"/>
    </xf>
    <xf quotePrefix="1" borderId="12" fillId="0" fontId="15" numFmtId="0" xfId="0" applyAlignment="1" applyBorder="1" applyFont="1">
      <alignment horizontal="center" vertical="bottom"/>
    </xf>
    <xf borderId="14" fillId="0" fontId="15" numFmtId="0" xfId="0" applyAlignment="1" applyBorder="1" applyFont="1">
      <alignment horizontal="center" vertical="bottom"/>
    </xf>
    <xf borderId="12" fillId="0" fontId="16" numFmtId="0" xfId="0" applyAlignment="1" applyBorder="1" applyFont="1">
      <alignment vertical="bottom"/>
    </xf>
    <xf borderId="14" fillId="0" fontId="17" numFmtId="0" xfId="0" applyAlignment="1" applyBorder="1" applyFont="1">
      <alignment horizontal="center" vertical="bottom"/>
    </xf>
    <xf borderId="14" fillId="0" fontId="17" numFmtId="0" xfId="0" applyAlignment="1" applyBorder="1" applyFont="1">
      <alignment horizontal="center" readingOrder="0" vertical="bottom"/>
    </xf>
    <xf borderId="0" fillId="0" fontId="3" numFmtId="16" xfId="0" applyAlignment="1" applyFont="1" applyNumberFormat="1">
      <alignment vertical="bottom"/>
    </xf>
    <xf borderId="0" fillId="0" fontId="18" numFmtId="0" xfId="0" applyAlignment="1" applyFont="1">
      <alignment vertical="bottom"/>
    </xf>
    <xf borderId="4" fillId="0" fontId="3" numFmtId="0" xfId="0" applyAlignment="1" applyBorder="1" applyFont="1">
      <alignment vertical="bottom"/>
    </xf>
    <xf borderId="13" fillId="0" fontId="3" numFmtId="170" xfId="0" applyAlignment="1" applyBorder="1" applyFont="1" applyNumberFormat="1">
      <alignment readingOrder="0" vertical="bottom"/>
    </xf>
    <xf borderId="7" fillId="0" fontId="3" numFmtId="0" xfId="0" applyAlignment="1" applyBorder="1" applyFont="1">
      <alignment vertical="bottom"/>
    </xf>
    <xf borderId="14" fillId="0" fontId="3" numFmtId="170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47.25"/>
    <col customWidth="1" min="2" max="2" width="9.13"/>
    <col customWidth="1" min="3" max="3" width="47.25"/>
    <col customWidth="1" min="4" max="4" width="49.13"/>
    <col customWidth="1" min="5" max="5" width="17.88"/>
    <col customWidth="1" hidden="1" min="6" max="6" width="16.75"/>
    <col customWidth="1" min="7" max="7" width="16.75"/>
    <col customWidth="1" hidden="1" min="8" max="8" width="21.13"/>
    <col customWidth="1" min="9" max="9" width="21.13"/>
    <col customWidth="1" hidden="1" min="10" max="10" width="17.38"/>
    <col customWidth="1" min="11" max="11" width="17.38"/>
    <col customWidth="1" hidden="1" min="12" max="12" width="21.88"/>
    <col customWidth="1" min="13" max="13" width="21.88"/>
    <col customWidth="1" hidden="1" min="14" max="14" width="21.5"/>
    <col customWidth="1" min="15" max="15" width="21.5"/>
    <col customWidth="1" min="16" max="16" width="15.25"/>
    <col customWidth="1" min="17" max="17" width="6.88"/>
    <col customWidth="1" min="18" max="18" width="29.25"/>
    <col customWidth="1" min="19" max="19" width="16.0"/>
  </cols>
  <sheetData>
    <row r="1">
      <c r="A1" s="1"/>
      <c r="B1" s="2"/>
      <c r="C1" s="3" t="s">
        <v>0</v>
      </c>
      <c r="S1" s="4"/>
    </row>
    <row r="2">
      <c r="A2" s="1"/>
      <c r="B2" s="2"/>
      <c r="S2" s="4"/>
    </row>
    <row r="3">
      <c r="A3" s="1"/>
      <c r="B3" s="2"/>
      <c r="S3" s="4"/>
    </row>
    <row r="4">
      <c r="A4" s="1"/>
      <c r="B4" s="2"/>
      <c r="S4" s="4"/>
    </row>
    <row r="5">
      <c r="A5" s="1"/>
      <c r="B5" s="2"/>
      <c r="S5" s="4"/>
    </row>
    <row r="6">
      <c r="A6" s="1"/>
      <c r="B6" s="2"/>
      <c r="S6" s="4"/>
    </row>
    <row r="7">
      <c r="A7" s="5"/>
      <c r="B7" s="6"/>
      <c r="C7" s="7" t="s">
        <v>1</v>
      </c>
      <c r="D7" s="8"/>
      <c r="E7" s="7" t="s">
        <v>2</v>
      </c>
      <c r="F7" s="9" t="s">
        <v>3</v>
      </c>
      <c r="G7" s="9" t="s">
        <v>3</v>
      </c>
      <c r="H7" s="9" t="s">
        <v>4</v>
      </c>
      <c r="I7" s="9" t="s">
        <v>4</v>
      </c>
      <c r="J7" s="9" t="s">
        <v>5</v>
      </c>
      <c r="K7" s="9" t="s">
        <v>5</v>
      </c>
      <c r="L7" s="9" t="s">
        <v>6</v>
      </c>
      <c r="M7" s="9" t="s">
        <v>6</v>
      </c>
      <c r="N7" s="10" t="s">
        <v>7</v>
      </c>
      <c r="O7" s="10" t="s">
        <v>7</v>
      </c>
      <c r="P7" s="7" t="s">
        <v>8</v>
      </c>
      <c r="Q7" s="7" t="s">
        <v>9</v>
      </c>
      <c r="R7" s="11" t="s">
        <v>10</v>
      </c>
      <c r="S7" s="12"/>
    </row>
    <row r="8">
      <c r="A8" s="13"/>
      <c r="B8" s="14"/>
      <c r="C8" s="15" t="s">
        <v>11</v>
      </c>
      <c r="D8" s="16"/>
      <c r="E8" s="16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6"/>
      <c r="R8" s="16"/>
      <c r="S8" s="18"/>
    </row>
    <row r="9">
      <c r="A9" s="19"/>
      <c r="B9" s="20"/>
      <c r="C9" s="21" t="s">
        <v>12</v>
      </c>
      <c r="D9" s="22" t="s">
        <v>13</v>
      </c>
      <c r="E9" s="23"/>
      <c r="F9" s="22">
        <v>1.0</v>
      </c>
      <c r="G9" s="22">
        <f t="shared" ref="G9:G69" si="1">F9/2</f>
        <v>0.5</v>
      </c>
      <c r="H9" s="22">
        <v>1.0</v>
      </c>
      <c r="I9" s="22">
        <f t="shared" ref="I9:I69" si="2">H9/2</f>
        <v>0.5</v>
      </c>
      <c r="J9" s="22">
        <v>2.0</v>
      </c>
      <c r="K9" s="22">
        <f t="shared" ref="K9:K69" si="3">J9/2</f>
        <v>1</v>
      </c>
      <c r="L9" s="22">
        <v>5.5</v>
      </c>
      <c r="M9" s="22">
        <f t="shared" ref="M9:M69" si="4">L9/2</f>
        <v>2.75</v>
      </c>
      <c r="N9" s="22">
        <v>2.0</v>
      </c>
      <c r="O9" s="22">
        <f t="shared" ref="O9:O69" si="5">N9/2</f>
        <v>1</v>
      </c>
      <c r="P9" s="23">
        <f t="shared" ref="P9:P69" si="6">SUM(I9,K9,M9,O9)</f>
        <v>5.25</v>
      </c>
      <c r="Q9" s="23"/>
      <c r="R9" s="23"/>
      <c r="S9" s="24"/>
    </row>
    <row r="10">
      <c r="B10" s="20"/>
      <c r="C10" s="25"/>
      <c r="D10" s="22" t="s">
        <v>14</v>
      </c>
      <c r="E10" s="23"/>
      <c r="F10" s="22">
        <v>1.5</v>
      </c>
      <c r="G10" s="22">
        <f t="shared" si="1"/>
        <v>0.75</v>
      </c>
      <c r="H10" s="22">
        <v>1.5</v>
      </c>
      <c r="I10" s="22">
        <f t="shared" si="2"/>
        <v>0.75</v>
      </c>
      <c r="J10" s="22">
        <v>2.0</v>
      </c>
      <c r="K10" s="22">
        <f t="shared" si="3"/>
        <v>1</v>
      </c>
      <c r="L10" s="22">
        <v>4.0</v>
      </c>
      <c r="M10" s="22">
        <f t="shared" si="4"/>
        <v>2</v>
      </c>
      <c r="N10" s="22">
        <v>2.0</v>
      </c>
      <c r="O10" s="22">
        <f t="shared" si="5"/>
        <v>1</v>
      </c>
      <c r="P10" s="23">
        <f t="shared" si="6"/>
        <v>4.75</v>
      </c>
      <c r="Q10" s="23"/>
      <c r="R10" s="23"/>
      <c r="S10" s="24"/>
    </row>
    <row r="11">
      <c r="B11" s="20"/>
      <c r="C11" s="25"/>
      <c r="D11" s="22" t="s">
        <v>15</v>
      </c>
      <c r="E11" s="23"/>
      <c r="F11" s="22">
        <v>1.5</v>
      </c>
      <c r="G11" s="22">
        <f t="shared" si="1"/>
        <v>0.75</v>
      </c>
      <c r="H11" s="22">
        <v>1.5</v>
      </c>
      <c r="I11" s="22">
        <f t="shared" si="2"/>
        <v>0.75</v>
      </c>
      <c r="J11" s="22">
        <v>3.0</v>
      </c>
      <c r="K11" s="22">
        <f t="shared" si="3"/>
        <v>1.5</v>
      </c>
      <c r="L11" s="22">
        <v>4.5</v>
      </c>
      <c r="M11" s="22">
        <f t="shared" si="4"/>
        <v>2.25</v>
      </c>
      <c r="N11" s="22">
        <v>1.0</v>
      </c>
      <c r="O11" s="22">
        <f t="shared" si="5"/>
        <v>0.5</v>
      </c>
      <c r="P11" s="23">
        <f t="shared" si="6"/>
        <v>5</v>
      </c>
      <c r="Q11" s="23"/>
      <c r="R11" s="23"/>
      <c r="S11" s="24"/>
    </row>
    <row r="12">
      <c r="B12" s="20"/>
      <c r="C12" s="25"/>
      <c r="D12" s="22" t="s">
        <v>16</v>
      </c>
      <c r="E12" s="23"/>
      <c r="F12" s="22">
        <v>1.5</v>
      </c>
      <c r="G12" s="22">
        <f t="shared" si="1"/>
        <v>0.75</v>
      </c>
      <c r="H12" s="22">
        <v>1.5</v>
      </c>
      <c r="I12" s="22">
        <f t="shared" si="2"/>
        <v>0.75</v>
      </c>
      <c r="J12" s="22">
        <v>3.0</v>
      </c>
      <c r="K12" s="22">
        <f t="shared" si="3"/>
        <v>1.5</v>
      </c>
      <c r="L12" s="22">
        <v>4.5</v>
      </c>
      <c r="M12" s="22">
        <f t="shared" si="4"/>
        <v>2.25</v>
      </c>
      <c r="N12" s="22">
        <v>1.5</v>
      </c>
      <c r="O12" s="22">
        <f t="shared" si="5"/>
        <v>0.75</v>
      </c>
      <c r="P12" s="23">
        <f t="shared" si="6"/>
        <v>5.25</v>
      </c>
      <c r="Q12" s="23"/>
      <c r="R12" s="23"/>
      <c r="S12" s="24"/>
    </row>
    <row r="13">
      <c r="B13" s="20"/>
      <c r="C13" s="25"/>
      <c r="D13" s="22" t="s">
        <v>17</v>
      </c>
      <c r="E13" s="23"/>
      <c r="F13" s="22">
        <v>1.0</v>
      </c>
      <c r="G13" s="22">
        <f t="shared" si="1"/>
        <v>0.5</v>
      </c>
      <c r="H13" s="22">
        <v>1.8</v>
      </c>
      <c r="I13" s="22">
        <f t="shared" si="2"/>
        <v>0.9</v>
      </c>
      <c r="J13" s="22">
        <v>2.0</v>
      </c>
      <c r="K13" s="22">
        <f t="shared" si="3"/>
        <v>1</v>
      </c>
      <c r="L13" s="22">
        <v>2.5</v>
      </c>
      <c r="M13" s="22">
        <f t="shared" si="4"/>
        <v>1.25</v>
      </c>
      <c r="N13" s="22">
        <v>0.5</v>
      </c>
      <c r="O13" s="22">
        <f t="shared" si="5"/>
        <v>0.25</v>
      </c>
      <c r="P13" s="23">
        <f t="shared" si="6"/>
        <v>3.4</v>
      </c>
      <c r="Q13" s="23"/>
      <c r="R13" s="23"/>
      <c r="S13" s="24"/>
    </row>
    <row r="14">
      <c r="B14" s="20"/>
      <c r="C14" s="25"/>
      <c r="D14" s="22" t="s">
        <v>18</v>
      </c>
      <c r="E14" s="23"/>
      <c r="F14" s="22">
        <v>1.0</v>
      </c>
      <c r="G14" s="22">
        <f t="shared" si="1"/>
        <v>0.5</v>
      </c>
      <c r="H14" s="22">
        <v>1.8</v>
      </c>
      <c r="I14" s="22">
        <f t="shared" si="2"/>
        <v>0.9</v>
      </c>
      <c r="J14" s="22">
        <v>2.5</v>
      </c>
      <c r="K14" s="22">
        <f t="shared" si="3"/>
        <v>1.25</v>
      </c>
      <c r="L14" s="22">
        <v>3.5</v>
      </c>
      <c r="M14" s="22">
        <f t="shared" si="4"/>
        <v>1.75</v>
      </c>
      <c r="N14" s="22">
        <v>1.0</v>
      </c>
      <c r="O14" s="22">
        <f t="shared" si="5"/>
        <v>0.5</v>
      </c>
      <c r="P14" s="23">
        <f t="shared" si="6"/>
        <v>4.4</v>
      </c>
      <c r="Q14" s="23"/>
      <c r="R14" s="23"/>
      <c r="S14" s="24"/>
    </row>
    <row r="15">
      <c r="B15" s="20"/>
      <c r="C15" s="25"/>
      <c r="D15" s="22" t="s">
        <v>19</v>
      </c>
      <c r="E15" s="23"/>
      <c r="F15" s="22">
        <v>1.0</v>
      </c>
      <c r="G15" s="22">
        <f t="shared" si="1"/>
        <v>0.5</v>
      </c>
      <c r="H15" s="22">
        <v>1.5</v>
      </c>
      <c r="I15" s="22">
        <f t="shared" si="2"/>
        <v>0.75</v>
      </c>
      <c r="J15" s="22">
        <v>2.0</v>
      </c>
      <c r="K15" s="22">
        <f t="shared" si="3"/>
        <v>1</v>
      </c>
      <c r="L15" s="22">
        <v>3.0</v>
      </c>
      <c r="M15" s="22">
        <f t="shared" si="4"/>
        <v>1.5</v>
      </c>
      <c r="N15" s="22">
        <v>1.0</v>
      </c>
      <c r="O15" s="22">
        <f t="shared" si="5"/>
        <v>0.5</v>
      </c>
      <c r="P15" s="23">
        <f t="shared" si="6"/>
        <v>3.75</v>
      </c>
      <c r="Q15" s="23"/>
      <c r="R15" s="23"/>
      <c r="S15" s="24"/>
    </row>
    <row r="16">
      <c r="B16" s="20"/>
      <c r="C16" s="25"/>
      <c r="D16" s="22" t="s">
        <v>20</v>
      </c>
      <c r="E16" s="23"/>
      <c r="F16" s="22">
        <v>1.3</v>
      </c>
      <c r="G16" s="22">
        <f t="shared" si="1"/>
        <v>0.65</v>
      </c>
      <c r="H16" s="22">
        <v>1.0</v>
      </c>
      <c r="I16" s="22">
        <f t="shared" si="2"/>
        <v>0.5</v>
      </c>
      <c r="J16" s="22">
        <v>1.3</v>
      </c>
      <c r="K16" s="22">
        <f t="shared" si="3"/>
        <v>0.65</v>
      </c>
      <c r="L16" s="22">
        <v>3.0</v>
      </c>
      <c r="M16" s="22">
        <f t="shared" si="4"/>
        <v>1.5</v>
      </c>
      <c r="N16" s="22">
        <v>1.0</v>
      </c>
      <c r="O16" s="22">
        <f t="shared" si="5"/>
        <v>0.5</v>
      </c>
      <c r="P16" s="23">
        <f t="shared" si="6"/>
        <v>3.15</v>
      </c>
      <c r="Q16" s="23"/>
      <c r="R16" s="23"/>
      <c r="S16" s="24"/>
    </row>
    <row r="17">
      <c r="B17" s="20"/>
      <c r="C17" s="25"/>
      <c r="D17" s="22" t="s">
        <v>21</v>
      </c>
      <c r="E17" s="23"/>
      <c r="F17" s="22">
        <v>0.6</v>
      </c>
      <c r="G17" s="22">
        <f t="shared" si="1"/>
        <v>0.3</v>
      </c>
      <c r="H17" s="22">
        <v>0.5</v>
      </c>
      <c r="I17" s="22">
        <f t="shared" si="2"/>
        <v>0.25</v>
      </c>
      <c r="J17" s="22">
        <v>2.0</v>
      </c>
      <c r="K17" s="22">
        <f t="shared" si="3"/>
        <v>1</v>
      </c>
      <c r="L17" s="22">
        <v>3.0</v>
      </c>
      <c r="M17" s="22">
        <f t="shared" si="4"/>
        <v>1.5</v>
      </c>
      <c r="N17" s="22">
        <v>1.0</v>
      </c>
      <c r="O17" s="22">
        <f t="shared" si="5"/>
        <v>0.5</v>
      </c>
      <c r="P17" s="23">
        <f t="shared" si="6"/>
        <v>3.25</v>
      </c>
      <c r="Q17" s="23"/>
      <c r="R17" s="23"/>
      <c r="S17" s="24"/>
    </row>
    <row r="18">
      <c r="B18" s="20"/>
      <c r="C18" s="25"/>
      <c r="D18" s="22" t="s">
        <v>22</v>
      </c>
      <c r="E18" s="23"/>
      <c r="F18" s="22">
        <v>0.8</v>
      </c>
      <c r="G18" s="22">
        <f t="shared" si="1"/>
        <v>0.4</v>
      </c>
      <c r="H18" s="22">
        <v>0.5</v>
      </c>
      <c r="I18" s="22">
        <f t="shared" si="2"/>
        <v>0.25</v>
      </c>
      <c r="J18" s="22">
        <v>2.5</v>
      </c>
      <c r="K18" s="22">
        <f t="shared" si="3"/>
        <v>1.25</v>
      </c>
      <c r="L18" s="22">
        <v>3.5</v>
      </c>
      <c r="M18" s="22">
        <f t="shared" si="4"/>
        <v>1.75</v>
      </c>
      <c r="N18" s="22">
        <v>2.0</v>
      </c>
      <c r="O18" s="22">
        <f t="shared" si="5"/>
        <v>1</v>
      </c>
      <c r="P18" s="23">
        <f t="shared" si="6"/>
        <v>4.25</v>
      </c>
      <c r="Q18" s="23"/>
      <c r="R18" s="23"/>
      <c r="S18" s="24"/>
    </row>
    <row r="19">
      <c r="B19" s="20"/>
      <c r="C19" s="25"/>
      <c r="D19" s="22" t="s">
        <v>23</v>
      </c>
      <c r="E19" s="23"/>
      <c r="F19" s="22">
        <v>1.0</v>
      </c>
      <c r="G19" s="22">
        <f t="shared" si="1"/>
        <v>0.5</v>
      </c>
      <c r="H19" s="22">
        <v>1.8</v>
      </c>
      <c r="I19" s="22">
        <f t="shared" si="2"/>
        <v>0.9</v>
      </c>
      <c r="J19" s="22">
        <v>2.5</v>
      </c>
      <c r="K19" s="22">
        <f t="shared" si="3"/>
        <v>1.25</v>
      </c>
      <c r="L19" s="22">
        <v>3.0</v>
      </c>
      <c r="M19" s="22">
        <f t="shared" si="4"/>
        <v>1.5</v>
      </c>
      <c r="N19" s="22">
        <v>1.0</v>
      </c>
      <c r="O19" s="22">
        <f t="shared" si="5"/>
        <v>0.5</v>
      </c>
      <c r="P19" s="23">
        <f t="shared" si="6"/>
        <v>4.15</v>
      </c>
      <c r="Q19" s="23"/>
      <c r="R19" s="23"/>
      <c r="S19" s="24"/>
    </row>
    <row r="20">
      <c r="A20" s="19"/>
      <c r="B20" s="20"/>
      <c r="C20" s="26"/>
      <c r="D20" s="22" t="s">
        <v>24</v>
      </c>
      <c r="E20" s="23"/>
      <c r="F20" s="22">
        <v>0.6</v>
      </c>
      <c r="G20" s="22">
        <f t="shared" si="1"/>
        <v>0.3</v>
      </c>
      <c r="H20" s="22">
        <v>1.5</v>
      </c>
      <c r="I20" s="22">
        <f t="shared" si="2"/>
        <v>0.75</v>
      </c>
      <c r="J20" s="22">
        <v>0.0</v>
      </c>
      <c r="K20" s="22">
        <f t="shared" si="3"/>
        <v>0</v>
      </c>
      <c r="L20" s="22">
        <v>3.5</v>
      </c>
      <c r="M20" s="22">
        <f t="shared" si="4"/>
        <v>1.75</v>
      </c>
      <c r="N20" s="22">
        <v>2.5</v>
      </c>
      <c r="O20" s="22">
        <f t="shared" si="5"/>
        <v>1.25</v>
      </c>
      <c r="P20" s="23">
        <f t="shared" si="6"/>
        <v>3.75</v>
      </c>
      <c r="Q20" s="23"/>
      <c r="R20" s="23"/>
      <c r="S20" s="24"/>
    </row>
    <row r="21">
      <c r="A21" s="19"/>
      <c r="B21" s="20"/>
      <c r="C21" s="21" t="s">
        <v>25</v>
      </c>
      <c r="D21" s="22" t="s">
        <v>26</v>
      </c>
      <c r="E21" s="23"/>
      <c r="F21" s="22">
        <v>1.0</v>
      </c>
      <c r="G21" s="22">
        <f t="shared" si="1"/>
        <v>0.5</v>
      </c>
      <c r="H21" s="22">
        <v>2.0</v>
      </c>
      <c r="I21" s="22">
        <f t="shared" si="2"/>
        <v>1</v>
      </c>
      <c r="J21" s="22">
        <v>2.0</v>
      </c>
      <c r="K21" s="22">
        <f t="shared" si="3"/>
        <v>1</v>
      </c>
      <c r="L21" s="22">
        <v>5.0</v>
      </c>
      <c r="M21" s="22">
        <f t="shared" si="4"/>
        <v>2.5</v>
      </c>
      <c r="N21" s="22">
        <v>3.0</v>
      </c>
      <c r="O21" s="22">
        <f t="shared" si="5"/>
        <v>1.5</v>
      </c>
      <c r="P21" s="23">
        <f t="shared" si="6"/>
        <v>6</v>
      </c>
      <c r="Q21" s="23"/>
      <c r="R21" s="23"/>
      <c r="S21" s="24"/>
    </row>
    <row r="22">
      <c r="B22" s="20"/>
      <c r="C22" s="25"/>
      <c r="D22" s="22" t="s">
        <v>27</v>
      </c>
      <c r="E22" s="23"/>
      <c r="F22" s="22">
        <v>1.2</v>
      </c>
      <c r="G22" s="22">
        <f t="shared" si="1"/>
        <v>0.6</v>
      </c>
      <c r="H22" s="22">
        <v>1.8</v>
      </c>
      <c r="I22" s="22">
        <f t="shared" si="2"/>
        <v>0.9</v>
      </c>
      <c r="J22" s="22">
        <v>2.5</v>
      </c>
      <c r="K22" s="22">
        <f t="shared" si="3"/>
        <v>1.25</v>
      </c>
      <c r="L22" s="22">
        <v>3.5</v>
      </c>
      <c r="M22" s="22">
        <f t="shared" si="4"/>
        <v>1.75</v>
      </c>
      <c r="N22" s="22">
        <v>2.5</v>
      </c>
      <c r="O22" s="22">
        <f t="shared" si="5"/>
        <v>1.25</v>
      </c>
      <c r="P22" s="23">
        <f t="shared" si="6"/>
        <v>5.15</v>
      </c>
      <c r="Q22" s="23"/>
      <c r="R22" s="23"/>
      <c r="S22" s="24"/>
    </row>
    <row r="23">
      <c r="B23" s="20"/>
      <c r="C23" s="25"/>
      <c r="D23" s="22" t="s">
        <v>28</v>
      </c>
      <c r="E23" s="23"/>
      <c r="F23" s="22">
        <v>1.0</v>
      </c>
      <c r="G23" s="22">
        <f t="shared" si="1"/>
        <v>0.5</v>
      </c>
      <c r="H23" s="22">
        <v>1.8</v>
      </c>
      <c r="I23" s="22">
        <f t="shared" si="2"/>
        <v>0.9</v>
      </c>
      <c r="J23" s="22">
        <v>2.0</v>
      </c>
      <c r="K23" s="22">
        <f t="shared" si="3"/>
        <v>1</v>
      </c>
      <c r="L23" s="22">
        <v>2.5</v>
      </c>
      <c r="M23" s="22">
        <f t="shared" si="4"/>
        <v>1.25</v>
      </c>
      <c r="N23" s="22">
        <v>1.0</v>
      </c>
      <c r="O23" s="22">
        <f t="shared" si="5"/>
        <v>0.5</v>
      </c>
      <c r="P23" s="23">
        <f t="shared" si="6"/>
        <v>3.65</v>
      </c>
      <c r="Q23" s="23"/>
      <c r="R23" s="23"/>
      <c r="S23" s="24"/>
    </row>
    <row r="24">
      <c r="B24" s="20"/>
      <c r="C24" s="25"/>
      <c r="D24" s="22" t="s">
        <v>29</v>
      </c>
      <c r="E24" s="23"/>
      <c r="F24" s="22">
        <v>1.0</v>
      </c>
      <c r="G24" s="22">
        <f t="shared" si="1"/>
        <v>0.5</v>
      </c>
      <c r="H24" s="22">
        <v>0.5</v>
      </c>
      <c r="I24" s="22">
        <f t="shared" si="2"/>
        <v>0.25</v>
      </c>
      <c r="J24" s="22">
        <v>3.0</v>
      </c>
      <c r="K24" s="22">
        <f t="shared" si="3"/>
        <v>1.5</v>
      </c>
      <c r="L24" s="22">
        <v>3.5</v>
      </c>
      <c r="M24" s="22">
        <f t="shared" si="4"/>
        <v>1.75</v>
      </c>
      <c r="N24" s="22">
        <v>2.0</v>
      </c>
      <c r="O24" s="22">
        <f t="shared" si="5"/>
        <v>1</v>
      </c>
      <c r="P24" s="23">
        <f t="shared" si="6"/>
        <v>4.5</v>
      </c>
      <c r="Q24" s="23"/>
      <c r="R24" s="23"/>
      <c r="S24" s="24"/>
    </row>
    <row r="25">
      <c r="A25" s="19"/>
      <c r="B25" s="20"/>
      <c r="C25" s="26"/>
      <c r="D25" s="22" t="s">
        <v>24</v>
      </c>
      <c r="E25" s="23"/>
      <c r="F25" s="22">
        <v>1.0</v>
      </c>
      <c r="G25" s="22">
        <f t="shared" si="1"/>
        <v>0.5</v>
      </c>
      <c r="H25" s="22">
        <v>1.2</v>
      </c>
      <c r="I25" s="22">
        <f t="shared" si="2"/>
        <v>0.6</v>
      </c>
      <c r="J25" s="22">
        <v>0.0</v>
      </c>
      <c r="K25" s="22">
        <f t="shared" si="3"/>
        <v>0</v>
      </c>
      <c r="L25" s="22">
        <v>3.5</v>
      </c>
      <c r="M25" s="22">
        <f t="shared" si="4"/>
        <v>1.75</v>
      </c>
      <c r="N25" s="22">
        <v>2.0</v>
      </c>
      <c r="O25" s="22">
        <f t="shared" si="5"/>
        <v>1</v>
      </c>
      <c r="P25" s="23">
        <f t="shared" si="6"/>
        <v>3.35</v>
      </c>
      <c r="Q25" s="23"/>
      <c r="R25" s="23"/>
      <c r="S25" s="24"/>
    </row>
    <row r="26">
      <c r="A26" s="19"/>
      <c r="B26" s="20"/>
      <c r="C26" s="21" t="s">
        <v>30</v>
      </c>
      <c r="D26" s="22" t="s">
        <v>31</v>
      </c>
      <c r="E26" s="23"/>
      <c r="F26" s="22">
        <v>1.2</v>
      </c>
      <c r="G26" s="22">
        <f t="shared" si="1"/>
        <v>0.6</v>
      </c>
      <c r="H26" s="22">
        <v>1.8</v>
      </c>
      <c r="I26" s="22">
        <f t="shared" si="2"/>
        <v>0.9</v>
      </c>
      <c r="J26" s="22">
        <v>2.0</v>
      </c>
      <c r="K26" s="22">
        <f t="shared" si="3"/>
        <v>1</v>
      </c>
      <c r="L26" s="22">
        <v>4.0</v>
      </c>
      <c r="M26" s="22">
        <f t="shared" si="4"/>
        <v>2</v>
      </c>
      <c r="N26" s="22">
        <v>2.5</v>
      </c>
      <c r="O26" s="22">
        <f t="shared" si="5"/>
        <v>1.25</v>
      </c>
      <c r="P26" s="23">
        <f t="shared" si="6"/>
        <v>5.15</v>
      </c>
      <c r="Q26" s="23"/>
      <c r="R26" s="23"/>
      <c r="S26" s="24"/>
    </row>
    <row r="27">
      <c r="B27" s="20"/>
      <c r="C27" s="25"/>
      <c r="D27" s="22" t="s">
        <v>32</v>
      </c>
      <c r="E27" s="23"/>
      <c r="F27" s="22">
        <v>2.0</v>
      </c>
      <c r="G27" s="22">
        <f t="shared" si="1"/>
        <v>1</v>
      </c>
      <c r="H27" s="22">
        <v>1.2</v>
      </c>
      <c r="I27" s="22">
        <f t="shared" si="2"/>
        <v>0.6</v>
      </c>
      <c r="J27" s="22">
        <v>1.5</v>
      </c>
      <c r="K27" s="22">
        <f t="shared" si="3"/>
        <v>0.75</v>
      </c>
      <c r="L27" s="22">
        <v>3.0</v>
      </c>
      <c r="M27" s="22">
        <f t="shared" si="4"/>
        <v>1.5</v>
      </c>
      <c r="N27" s="22">
        <v>1.0</v>
      </c>
      <c r="O27" s="22">
        <f t="shared" si="5"/>
        <v>0.5</v>
      </c>
      <c r="P27" s="23">
        <f t="shared" si="6"/>
        <v>3.35</v>
      </c>
      <c r="Q27" s="23"/>
      <c r="R27" s="23"/>
      <c r="S27" s="24"/>
    </row>
    <row r="28">
      <c r="B28" s="20"/>
      <c r="C28" s="26"/>
      <c r="D28" s="22" t="s">
        <v>33</v>
      </c>
      <c r="E28" s="23"/>
      <c r="F28" s="22">
        <v>2.0</v>
      </c>
      <c r="G28" s="22">
        <f t="shared" si="1"/>
        <v>1</v>
      </c>
      <c r="H28" s="22">
        <v>1.5</v>
      </c>
      <c r="I28" s="22">
        <f t="shared" si="2"/>
        <v>0.75</v>
      </c>
      <c r="J28" s="22">
        <v>2.0</v>
      </c>
      <c r="K28" s="22">
        <f t="shared" si="3"/>
        <v>1</v>
      </c>
      <c r="L28" s="22">
        <v>3.0</v>
      </c>
      <c r="M28" s="22">
        <f t="shared" si="4"/>
        <v>1.5</v>
      </c>
      <c r="N28" s="22">
        <v>1.0</v>
      </c>
      <c r="O28" s="22">
        <f t="shared" si="5"/>
        <v>0.5</v>
      </c>
      <c r="P28" s="23">
        <f t="shared" si="6"/>
        <v>3.75</v>
      </c>
      <c r="Q28" s="23"/>
      <c r="R28" s="23"/>
      <c r="S28" s="24"/>
    </row>
    <row r="29">
      <c r="A29" s="19"/>
      <c r="B29" s="20"/>
      <c r="C29" s="21" t="s">
        <v>34</v>
      </c>
      <c r="D29" s="22" t="s">
        <v>35</v>
      </c>
      <c r="E29" s="23"/>
      <c r="F29" s="22">
        <v>2.0</v>
      </c>
      <c r="G29" s="22">
        <f t="shared" si="1"/>
        <v>1</v>
      </c>
      <c r="H29" s="22">
        <v>1.8</v>
      </c>
      <c r="I29" s="22">
        <f t="shared" si="2"/>
        <v>0.9</v>
      </c>
      <c r="J29" s="22">
        <v>1.0</v>
      </c>
      <c r="K29" s="22">
        <f t="shared" si="3"/>
        <v>0.5</v>
      </c>
      <c r="L29" s="22">
        <v>5.0</v>
      </c>
      <c r="M29" s="22">
        <f t="shared" si="4"/>
        <v>2.5</v>
      </c>
      <c r="N29" s="22">
        <v>2.5</v>
      </c>
      <c r="O29" s="22">
        <f t="shared" si="5"/>
        <v>1.25</v>
      </c>
      <c r="P29" s="23">
        <f t="shared" si="6"/>
        <v>5.15</v>
      </c>
      <c r="Q29" s="23"/>
      <c r="R29" s="23"/>
      <c r="S29" s="24"/>
    </row>
    <row r="30">
      <c r="B30" s="20"/>
      <c r="C30" s="25"/>
      <c r="D30" s="22" t="s">
        <v>36</v>
      </c>
      <c r="E30" s="23"/>
      <c r="F30" s="22">
        <v>2.0</v>
      </c>
      <c r="G30" s="22">
        <f t="shared" si="1"/>
        <v>1</v>
      </c>
      <c r="H30" s="22">
        <v>1.2</v>
      </c>
      <c r="I30" s="22">
        <f t="shared" si="2"/>
        <v>0.6</v>
      </c>
      <c r="J30" s="22">
        <v>1.0</v>
      </c>
      <c r="K30" s="22">
        <f t="shared" si="3"/>
        <v>0.5</v>
      </c>
      <c r="L30" s="22">
        <v>5.0</v>
      </c>
      <c r="M30" s="22">
        <f t="shared" si="4"/>
        <v>2.5</v>
      </c>
      <c r="N30" s="22">
        <v>2.5</v>
      </c>
      <c r="O30" s="22">
        <f t="shared" si="5"/>
        <v>1.25</v>
      </c>
      <c r="P30" s="23">
        <f t="shared" si="6"/>
        <v>4.85</v>
      </c>
      <c r="Q30" s="23"/>
      <c r="R30" s="23"/>
      <c r="S30" s="24"/>
    </row>
    <row r="31">
      <c r="B31" s="20"/>
      <c r="C31" s="26"/>
      <c r="D31" s="22" t="s">
        <v>37</v>
      </c>
      <c r="E31" s="23"/>
      <c r="F31" s="22">
        <v>1.5</v>
      </c>
      <c r="G31" s="22">
        <f t="shared" si="1"/>
        <v>0.75</v>
      </c>
      <c r="H31" s="22">
        <v>2.0</v>
      </c>
      <c r="I31" s="22">
        <f t="shared" si="2"/>
        <v>1</v>
      </c>
      <c r="J31" s="22">
        <v>1.0</v>
      </c>
      <c r="K31" s="22">
        <f t="shared" si="3"/>
        <v>0.5</v>
      </c>
      <c r="L31" s="22">
        <v>6.0</v>
      </c>
      <c r="M31" s="22">
        <f t="shared" si="4"/>
        <v>3</v>
      </c>
      <c r="N31" s="22">
        <v>3.0</v>
      </c>
      <c r="O31" s="22">
        <f t="shared" si="5"/>
        <v>1.5</v>
      </c>
      <c r="P31" s="23">
        <f t="shared" si="6"/>
        <v>6</v>
      </c>
      <c r="Q31" s="23"/>
      <c r="R31" s="23"/>
      <c r="S31" s="24"/>
    </row>
    <row r="32">
      <c r="A32" s="19"/>
      <c r="B32" s="20"/>
      <c r="C32" s="21" t="s">
        <v>38</v>
      </c>
      <c r="D32" s="22" t="s">
        <v>12</v>
      </c>
      <c r="E32" s="23"/>
      <c r="F32" s="22">
        <v>1.5</v>
      </c>
      <c r="G32" s="22">
        <f t="shared" si="1"/>
        <v>0.75</v>
      </c>
      <c r="H32" s="22">
        <v>1.5</v>
      </c>
      <c r="I32" s="22">
        <f t="shared" si="2"/>
        <v>0.75</v>
      </c>
      <c r="J32" s="22">
        <v>1.0</v>
      </c>
      <c r="K32" s="22">
        <f t="shared" si="3"/>
        <v>0.5</v>
      </c>
      <c r="L32" s="22">
        <v>3.5</v>
      </c>
      <c r="M32" s="22">
        <f t="shared" si="4"/>
        <v>1.75</v>
      </c>
      <c r="N32" s="22">
        <v>1.0</v>
      </c>
      <c r="O32" s="22">
        <f t="shared" si="5"/>
        <v>0.5</v>
      </c>
      <c r="P32" s="23">
        <f t="shared" si="6"/>
        <v>3.5</v>
      </c>
      <c r="Q32" s="23"/>
      <c r="R32" s="23"/>
      <c r="S32" s="24"/>
    </row>
    <row r="33">
      <c r="B33" s="20"/>
      <c r="C33" s="25"/>
      <c r="D33" s="22" t="s">
        <v>39</v>
      </c>
      <c r="E33" s="23"/>
      <c r="F33" s="22">
        <v>1.5</v>
      </c>
      <c r="G33" s="22">
        <f t="shared" si="1"/>
        <v>0.75</v>
      </c>
      <c r="H33" s="22">
        <v>1.5</v>
      </c>
      <c r="I33" s="22">
        <f t="shared" si="2"/>
        <v>0.75</v>
      </c>
      <c r="J33" s="22">
        <v>2.0</v>
      </c>
      <c r="K33" s="22">
        <f t="shared" si="3"/>
        <v>1</v>
      </c>
      <c r="L33" s="22">
        <v>3.5</v>
      </c>
      <c r="M33" s="22">
        <f t="shared" si="4"/>
        <v>1.75</v>
      </c>
      <c r="N33" s="22">
        <v>1.0</v>
      </c>
      <c r="O33" s="22">
        <f t="shared" si="5"/>
        <v>0.5</v>
      </c>
      <c r="P33" s="23">
        <f t="shared" si="6"/>
        <v>4</v>
      </c>
      <c r="Q33" s="23"/>
      <c r="R33" s="23"/>
      <c r="S33" s="24"/>
    </row>
    <row r="34">
      <c r="B34" s="20"/>
      <c r="C34" s="26"/>
      <c r="D34" s="22" t="s">
        <v>40</v>
      </c>
      <c r="E34" s="23"/>
      <c r="F34" s="22">
        <v>3.0</v>
      </c>
      <c r="G34" s="22">
        <f t="shared" si="1"/>
        <v>1.5</v>
      </c>
      <c r="H34" s="22">
        <v>2.0</v>
      </c>
      <c r="I34" s="22">
        <f t="shared" si="2"/>
        <v>1</v>
      </c>
      <c r="J34" s="22">
        <v>5.0</v>
      </c>
      <c r="K34" s="22">
        <f t="shared" si="3"/>
        <v>2.5</v>
      </c>
      <c r="L34" s="22">
        <v>6.0</v>
      </c>
      <c r="M34" s="22">
        <f t="shared" si="4"/>
        <v>3</v>
      </c>
      <c r="N34" s="22">
        <v>2.5</v>
      </c>
      <c r="O34" s="22">
        <f t="shared" si="5"/>
        <v>1.25</v>
      </c>
      <c r="P34" s="23">
        <f t="shared" si="6"/>
        <v>7.75</v>
      </c>
      <c r="Q34" s="23"/>
      <c r="R34" s="23"/>
      <c r="S34" s="24"/>
    </row>
    <row r="35">
      <c r="A35" s="19"/>
      <c r="B35" s="20"/>
      <c r="C35" s="21" t="s">
        <v>41</v>
      </c>
      <c r="D35" s="22" t="s">
        <v>42</v>
      </c>
      <c r="E35" s="23"/>
      <c r="F35" s="22">
        <v>3.0</v>
      </c>
      <c r="G35" s="22">
        <f t="shared" si="1"/>
        <v>1.5</v>
      </c>
      <c r="H35" s="22">
        <v>2.0</v>
      </c>
      <c r="I35" s="22">
        <f t="shared" si="2"/>
        <v>1</v>
      </c>
      <c r="J35" s="22">
        <v>2.0</v>
      </c>
      <c r="K35" s="22">
        <f t="shared" si="3"/>
        <v>1</v>
      </c>
      <c r="L35" s="22">
        <v>4.0</v>
      </c>
      <c r="M35" s="22">
        <f t="shared" si="4"/>
        <v>2</v>
      </c>
      <c r="N35" s="22">
        <v>2.0</v>
      </c>
      <c r="O35" s="22">
        <f t="shared" si="5"/>
        <v>1</v>
      </c>
      <c r="P35" s="23">
        <f t="shared" si="6"/>
        <v>5</v>
      </c>
      <c r="Q35" s="23"/>
      <c r="R35" s="23"/>
      <c r="S35" s="24"/>
    </row>
    <row r="36">
      <c r="B36" s="20"/>
      <c r="C36" s="25"/>
      <c r="D36" s="22" t="s">
        <v>43</v>
      </c>
      <c r="E36" s="23"/>
      <c r="F36" s="22">
        <v>3.0</v>
      </c>
      <c r="G36" s="22">
        <f t="shared" si="1"/>
        <v>1.5</v>
      </c>
      <c r="H36" s="22">
        <v>2.5</v>
      </c>
      <c r="I36" s="22">
        <f t="shared" si="2"/>
        <v>1.25</v>
      </c>
      <c r="J36" s="22">
        <v>2.5</v>
      </c>
      <c r="K36" s="22">
        <f t="shared" si="3"/>
        <v>1.25</v>
      </c>
      <c r="L36" s="22">
        <v>5.0</v>
      </c>
      <c r="M36" s="22">
        <f t="shared" si="4"/>
        <v>2.5</v>
      </c>
      <c r="N36" s="22">
        <v>2.5</v>
      </c>
      <c r="O36" s="22">
        <f t="shared" si="5"/>
        <v>1.25</v>
      </c>
      <c r="P36" s="23">
        <f t="shared" si="6"/>
        <v>6.25</v>
      </c>
      <c r="Q36" s="23"/>
      <c r="R36" s="23"/>
      <c r="S36" s="24"/>
    </row>
    <row r="37">
      <c r="B37" s="20"/>
      <c r="C37" s="25"/>
      <c r="D37" s="22" t="s">
        <v>44</v>
      </c>
      <c r="E37" s="23"/>
      <c r="F37" s="22">
        <v>3.0</v>
      </c>
      <c r="G37" s="22">
        <f t="shared" si="1"/>
        <v>1.5</v>
      </c>
      <c r="H37" s="22">
        <v>2.5</v>
      </c>
      <c r="I37" s="22">
        <f t="shared" si="2"/>
        <v>1.25</v>
      </c>
      <c r="J37" s="22">
        <v>2.0</v>
      </c>
      <c r="K37" s="22">
        <f t="shared" si="3"/>
        <v>1</v>
      </c>
      <c r="L37" s="22">
        <v>5.5</v>
      </c>
      <c r="M37" s="22">
        <f t="shared" si="4"/>
        <v>2.75</v>
      </c>
      <c r="N37" s="22">
        <v>1.0</v>
      </c>
      <c r="O37" s="22">
        <f t="shared" si="5"/>
        <v>0.5</v>
      </c>
      <c r="P37" s="23">
        <f t="shared" si="6"/>
        <v>5.5</v>
      </c>
      <c r="Q37" s="23"/>
      <c r="R37" s="23"/>
      <c r="S37" s="24"/>
    </row>
    <row r="38">
      <c r="B38" s="20"/>
      <c r="C38" s="25"/>
      <c r="D38" s="22" t="s">
        <v>45</v>
      </c>
      <c r="E38" s="23"/>
      <c r="F38" s="22">
        <v>2.5</v>
      </c>
      <c r="G38" s="22">
        <f t="shared" si="1"/>
        <v>1.25</v>
      </c>
      <c r="H38" s="22">
        <v>3.0</v>
      </c>
      <c r="I38" s="22">
        <f t="shared" si="2"/>
        <v>1.5</v>
      </c>
      <c r="J38" s="22">
        <v>3.0</v>
      </c>
      <c r="K38" s="22">
        <f t="shared" si="3"/>
        <v>1.5</v>
      </c>
      <c r="L38" s="22">
        <v>6.0</v>
      </c>
      <c r="M38" s="22">
        <f t="shared" si="4"/>
        <v>3</v>
      </c>
      <c r="N38" s="22">
        <v>3.0</v>
      </c>
      <c r="O38" s="22">
        <f t="shared" si="5"/>
        <v>1.5</v>
      </c>
      <c r="P38" s="23">
        <f t="shared" si="6"/>
        <v>7.5</v>
      </c>
      <c r="Q38" s="23"/>
      <c r="R38" s="23"/>
      <c r="S38" s="24"/>
    </row>
    <row r="39">
      <c r="B39" s="20"/>
      <c r="C39" s="25"/>
      <c r="D39" s="22" t="s">
        <v>46</v>
      </c>
      <c r="E39" s="23"/>
      <c r="F39" s="22">
        <v>1.0</v>
      </c>
      <c r="G39" s="22">
        <f t="shared" si="1"/>
        <v>0.5</v>
      </c>
      <c r="H39" s="22">
        <v>4.0</v>
      </c>
      <c r="I39" s="22">
        <f t="shared" si="2"/>
        <v>2</v>
      </c>
      <c r="J39" s="22">
        <v>2.5</v>
      </c>
      <c r="K39" s="22">
        <f t="shared" si="3"/>
        <v>1.25</v>
      </c>
      <c r="L39" s="22">
        <v>6.0</v>
      </c>
      <c r="M39" s="22">
        <f t="shared" si="4"/>
        <v>3</v>
      </c>
      <c r="N39" s="22">
        <v>3.0</v>
      </c>
      <c r="O39" s="22">
        <f t="shared" si="5"/>
        <v>1.5</v>
      </c>
      <c r="P39" s="23">
        <f t="shared" si="6"/>
        <v>7.75</v>
      </c>
      <c r="Q39" s="23"/>
      <c r="R39" s="23"/>
      <c r="S39" s="24"/>
    </row>
    <row r="40">
      <c r="B40" s="20"/>
      <c r="C40" s="25"/>
      <c r="D40" s="22" t="s">
        <v>47</v>
      </c>
      <c r="E40" s="23"/>
      <c r="F40" s="22">
        <v>1.0</v>
      </c>
      <c r="G40" s="22">
        <f t="shared" si="1"/>
        <v>0.5</v>
      </c>
      <c r="H40" s="22">
        <v>2.5</v>
      </c>
      <c r="I40" s="22">
        <f t="shared" si="2"/>
        <v>1.25</v>
      </c>
      <c r="J40" s="22">
        <v>5.0</v>
      </c>
      <c r="K40" s="22">
        <f t="shared" si="3"/>
        <v>2.5</v>
      </c>
      <c r="L40" s="22">
        <v>6.0</v>
      </c>
      <c r="M40" s="22">
        <f t="shared" si="4"/>
        <v>3</v>
      </c>
      <c r="N40" s="22">
        <v>3.0</v>
      </c>
      <c r="O40" s="22">
        <f t="shared" si="5"/>
        <v>1.5</v>
      </c>
      <c r="P40" s="23">
        <f t="shared" si="6"/>
        <v>8.25</v>
      </c>
      <c r="Q40" s="23"/>
      <c r="R40" s="23"/>
      <c r="S40" s="24"/>
    </row>
    <row r="41">
      <c r="B41" s="20"/>
      <c r="C41" s="25"/>
      <c r="D41" s="27" t="s">
        <v>48</v>
      </c>
      <c r="E41" s="23"/>
      <c r="F41" s="22">
        <v>1.0</v>
      </c>
      <c r="G41" s="22">
        <f t="shared" si="1"/>
        <v>0.5</v>
      </c>
      <c r="H41" s="22">
        <v>2.5</v>
      </c>
      <c r="I41" s="22">
        <f t="shared" si="2"/>
        <v>1.25</v>
      </c>
      <c r="J41" s="22">
        <v>0.0</v>
      </c>
      <c r="K41" s="22">
        <f t="shared" si="3"/>
        <v>0</v>
      </c>
      <c r="L41" s="22">
        <v>3.5</v>
      </c>
      <c r="M41" s="22">
        <f t="shared" si="4"/>
        <v>1.75</v>
      </c>
      <c r="N41" s="22">
        <v>1.0</v>
      </c>
      <c r="O41" s="22">
        <f t="shared" si="5"/>
        <v>0.5</v>
      </c>
      <c r="P41" s="23">
        <f t="shared" si="6"/>
        <v>3.5</v>
      </c>
      <c r="Q41" s="23"/>
      <c r="R41" s="23"/>
      <c r="S41" s="24"/>
    </row>
    <row r="42">
      <c r="B42" s="20"/>
      <c r="C42" s="26"/>
      <c r="D42" s="22" t="s">
        <v>49</v>
      </c>
      <c r="E42" s="23"/>
      <c r="F42" s="22">
        <v>3.0</v>
      </c>
      <c r="G42" s="22">
        <f t="shared" si="1"/>
        <v>1.5</v>
      </c>
      <c r="H42" s="22">
        <v>3.5</v>
      </c>
      <c r="I42" s="22">
        <f t="shared" si="2"/>
        <v>1.75</v>
      </c>
      <c r="J42" s="22">
        <v>2.5</v>
      </c>
      <c r="K42" s="22">
        <f t="shared" si="3"/>
        <v>1.25</v>
      </c>
      <c r="L42" s="22">
        <v>6.0</v>
      </c>
      <c r="M42" s="22">
        <f t="shared" si="4"/>
        <v>3</v>
      </c>
      <c r="N42" s="22">
        <v>3.0</v>
      </c>
      <c r="O42" s="22">
        <f t="shared" si="5"/>
        <v>1.5</v>
      </c>
      <c r="P42" s="23">
        <f t="shared" si="6"/>
        <v>7.5</v>
      </c>
      <c r="Q42" s="23"/>
      <c r="R42" s="23"/>
      <c r="S42" s="24"/>
    </row>
    <row r="43">
      <c r="A43" s="19"/>
      <c r="B43" s="20"/>
      <c r="C43" s="21" t="s">
        <v>50</v>
      </c>
      <c r="D43" s="22" t="s">
        <v>51</v>
      </c>
      <c r="E43" s="23"/>
      <c r="F43" s="22">
        <v>2.0</v>
      </c>
      <c r="G43" s="22">
        <f t="shared" si="1"/>
        <v>1</v>
      </c>
      <c r="H43" s="22">
        <v>2.5</v>
      </c>
      <c r="I43" s="22">
        <f t="shared" si="2"/>
        <v>1.25</v>
      </c>
      <c r="J43" s="22">
        <v>2.0</v>
      </c>
      <c r="K43" s="22">
        <f t="shared" si="3"/>
        <v>1</v>
      </c>
      <c r="L43" s="22">
        <v>4.0</v>
      </c>
      <c r="M43" s="22">
        <f t="shared" si="4"/>
        <v>2</v>
      </c>
      <c r="N43" s="22">
        <v>1.5</v>
      </c>
      <c r="O43" s="22">
        <f t="shared" si="5"/>
        <v>0.75</v>
      </c>
      <c r="P43" s="23">
        <f t="shared" si="6"/>
        <v>5</v>
      </c>
      <c r="Q43" s="23"/>
      <c r="R43" s="23"/>
      <c r="S43" s="24"/>
    </row>
    <row r="44">
      <c r="B44" s="20"/>
      <c r="C44" s="25"/>
      <c r="D44" s="22" t="s">
        <v>52</v>
      </c>
      <c r="E44" s="23"/>
      <c r="F44" s="22">
        <v>2.0</v>
      </c>
      <c r="G44" s="22">
        <f t="shared" si="1"/>
        <v>1</v>
      </c>
      <c r="H44" s="22">
        <v>0.5</v>
      </c>
      <c r="I44" s="22">
        <f t="shared" si="2"/>
        <v>0.25</v>
      </c>
      <c r="J44" s="22">
        <v>2.0</v>
      </c>
      <c r="K44" s="22">
        <f t="shared" si="3"/>
        <v>1</v>
      </c>
      <c r="L44" s="22">
        <v>5.0</v>
      </c>
      <c r="M44" s="22">
        <f t="shared" si="4"/>
        <v>2.5</v>
      </c>
      <c r="N44" s="22">
        <v>2.5</v>
      </c>
      <c r="O44" s="22">
        <f t="shared" si="5"/>
        <v>1.25</v>
      </c>
      <c r="P44" s="23">
        <f t="shared" si="6"/>
        <v>5</v>
      </c>
      <c r="Q44" s="23"/>
      <c r="R44" s="23"/>
      <c r="S44" s="24"/>
    </row>
    <row r="45">
      <c r="B45" s="20"/>
      <c r="C45" s="25"/>
      <c r="D45" s="22" t="s">
        <v>53</v>
      </c>
      <c r="E45" s="23"/>
      <c r="F45" s="22">
        <v>2.0</v>
      </c>
      <c r="G45" s="22">
        <f t="shared" si="1"/>
        <v>1</v>
      </c>
      <c r="H45" s="22">
        <v>0.5</v>
      </c>
      <c r="I45" s="22">
        <f t="shared" si="2"/>
        <v>0.25</v>
      </c>
      <c r="J45" s="22">
        <v>2.0</v>
      </c>
      <c r="K45" s="22">
        <f t="shared" si="3"/>
        <v>1</v>
      </c>
      <c r="L45" s="22">
        <v>4.0</v>
      </c>
      <c r="M45" s="22">
        <f t="shared" si="4"/>
        <v>2</v>
      </c>
      <c r="N45" s="22">
        <v>1.5</v>
      </c>
      <c r="O45" s="22">
        <f t="shared" si="5"/>
        <v>0.75</v>
      </c>
      <c r="P45" s="23">
        <f t="shared" si="6"/>
        <v>4</v>
      </c>
      <c r="Q45" s="23"/>
      <c r="R45" s="23"/>
      <c r="S45" s="24"/>
    </row>
    <row r="46">
      <c r="B46" s="20"/>
      <c r="C46" s="25"/>
      <c r="D46" s="22" t="s">
        <v>54</v>
      </c>
      <c r="E46" s="23"/>
      <c r="F46" s="22">
        <v>2.0</v>
      </c>
      <c r="G46" s="22">
        <f t="shared" si="1"/>
        <v>1</v>
      </c>
      <c r="H46" s="22">
        <v>0.5</v>
      </c>
      <c r="I46" s="22">
        <f t="shared" si="2"/>
        <v>0.25</v>
      </c>
      <c r="J46" s="22">
        <v>2.0</v>
      </c>
      <c r="K46" s="22">
        <f t="shared" si="3"/>
        <v>1</v>
      </c>
      <c r="L46" s="22">
        <v>4.0</v>
      </c>
      <c r="M46" s="22">
        <f t="shared" si="4"/>
        <v>2</v>
      </c>
      <c r="N46" s="22">
        <v>1.5</v>
      </c>
      <c r="O46" s="22">
        <f t="shared" si="5"/>
        <v>0.75</v>
      </c>
      <c r="P46" s="23">
        <f t="shared" si="6"/>
        <v>4</v>
      </c>
      <c r="Q46" s="23"/>
      <c r="R46" s="23"/>
      <c r="S46" s="24"/>
    </row>
    <row r="47">
      <c r="B47" s="20"/>
      <c r="C47" s="25"/>
      <c r="D47" s="22" t="s">
        <v>55</v>
      </c>
      <c r="E47" s="23"/>
      <c r="F47" s="22">
        <v>2.0</v>
      </c>
      <c r="G47" s="22">
        <f t="shared" si="1"/>
        <v>1</v>
      </c>
      <c r="H47" s="22">
        <v>0.5</v>
      </c>
      <c r="I47" s="22">
        <f t="shared" si="2"/>
        <v>0.25</v>
      </c>
      <c r="J47" s="22">
        <v>2.0</v>
      </c>
      <c r="K47" s="22">
        <f t="shared" si="3"/>
        <v>1</v>
      </c>
      <c r="L47" s="22">
        <v>4.0</v>
      </c>
      <c r="M47" s="22">
        <f t="shared" si="4"/>
        <v>2</v>
      </c>
      <c r="N47" s="22">
        <v>1.5</v>
      </c>
      <c r="O47" s="22">
        <f t="shared" si="5"/>
        <v>0.75</v>
      </c>
      <c r="P47" s="23">
        <f t="shared" si="6"/>
        <v>4</v>
      </c>
      <c r="Q47" s="23"/>
      <c r="R47" s="23"/>
      <c r="S47" s="24"/>
    </row>
    <row r="48">
      <c r="B48" s="20"/>
      <c r="C48" s="25"/>
      <c r="D48" s="22" t="s">
        <v>56</v>
      </c>
      <c r="E48" s="23"/>
      <c r="F48" s="22">
        <v>2.0</v>
      </c>
      <c r="G48" s="22">
        <f t="shared" si="1"/>
        <v>1</v>
      </c>
      <c r="H48" s="22">
        <v>0.5</v>
      </c>
      <c r="I48" s="22">
        <f t="shared" si="2"/>
        <v>0.25</v>
      </c>
      <c r="J48" s="22">
        <v>2.0</v>
      </c>
      <c r="K48" s="22">
        <f t="shared" si="3"/>
        <v>1</v>
      </c>
      <c r="L48" s="22">
        <v>4.0</v>
      </c>
      <c r="M48" s="22">
        <f t="shared" si="4"/>
        <v>2</v>
      </c>
      <c r="N48" s="22">
        <v>1.5</v>
      </c>
      <c r="O48" s="22">
        <f t="shared" si="5"/>
        <v>0.75</v>
      </c>
      <c r="P48" s="23">
        <f t="shared" si="6"/>
        <v>4</v>
      </c>
      <c r="Q48" s="23"/>
      <c r="R48" s="23"/>
      <c r="S48" s="24"/>
    </row>
    <row r="49">
      <c r="B49" s="20"/>
      <c r="C49" s="25"/>
      <c r="D49" s="22" t="s">
        <v>57</v>
      </c>
      <c r="E49" s="23"/>
      <c r="F49" s="22">
        <v>2.0</v>
      </c>
      <c r="G49" s="22">
        <f t="shared" si="1"/>
        <v>1</v>
      </c>
      <c r="H49" s="22">
        <v>0.5</v>
      </c>
      <c r="I49" s="22">
        <f t="shared" si="2"/>
        <v>0.25</v>
      </c>
      <c r="J49" s="22">
        <v>2.0</v>
      </c>
      <c r="K49" s="22">
        <f t="shared" si="3"/>
        <v>1</v>
      </c>
      <c r="L49" s="22">
        <v>4.0</v>
      </c>
      <c r="M49" s="22">
        <f t="shared" si="4"/>
        <v>2</v>
      </c>
      <c r="N49" s="22">
        <v>1.5</v>
      </c>
      <c r="O49" s="22">
        <f t="shared" si="5"/>
        <v>0.75</v>
      </c>
      <c r="P49" s="23">
        <f t="shared" si="6"/>
        <v>4</v>
      </c>
      <c r="Q49" s="23"/>
      <c r="R49" s="23"/>
      <c r="S49" s="24"/>
    </row>
    <row r="50">
      <c r="B50" s="20"/>
      <c r="C50" s="25"/>
      <c r="D50" s="22" t="s">
        <v>58</v>
      </c>
      <c r="E50" s="23"/>
      <c r="F50" s="22">
        <v>2.0</v>
      </c>
      <c r="G50" s="22">
        <f t="shared" si="1"/>
        <v>1</v>
      </c>
      <c r="H50" s="22">
        <v>1.5</v>
      </c>
      <c r="I50" s="22">
        <f t="shared" si="2"/>
        <v>0.75</v>
      </c>
      <c r="J50" s="22">
        <v>2.0</v>
      </c>
      <c r="K50" s="22">
        <f t="shared" si="3"/>
        <v>1</v>
      </c>
      <c r="L50" s="22">
        <v>4.0</v>
      </c>
      <c r="M50" s="22">
        <f t="shared" si="4"/>
        <v>2</v>
      </c>
      <c r="N50" s="22">
        <v>1.5</v>
      </c>
      <c r="O50" s="22">
        <f t="shared" si="5"/>
        <v>0.75</v>
      </c>
      <c r="P50" s="23">
        <f t="shared" si="6"/>
        <v>4.5</v>
      </c>
      <c r="Q50" s="23"/>
      <c r="R50" s="23"/>
      <c r="S50" s="24"/>
    </row>
    <row r="51">
      <c r="B51" s="20"/>
      <c r="C51" s="25"/>
      <c r="D51" s="22" t="s">
        <v>59</v>
      </c>
      <c r="E51" s="23"/>
      <c r="F51" s="22">
        <v>1.5</v>
      </c>
      <c r="G51" s="22">
        <f t="shared" si="1"/>
        <v>0.75</v>
      </c>
      <c r="H51" s="22">
        <v>1.2</v>
      </c>
      <c r="I51" s="22">
        <f t="shared" si="2"/>
        <v>0.6</v>
      </c>
      <c r="J51" s="22">
        <v>2.0</v>
      </c>
      <c r="K51" s="22">
        <f t="shared" si="3"/>
        <v>1</v>
      </c>
      <c r="L51" s="22">
        <v>5.0</v>
      </c>
      <c r="M51" s="22">
        <f t="shared" si="4"/>
        <v>2.5</v>
      </c>
      <c r="N51" s="22">
        <v>2.0</v>
      </c>
      <c r="O51" s="22">
        <f t="shared" si="5"/>
        <v>1</v>
      </c>
      <c r="P51" s="23">
        <f t="shared" si="6"/>
        <v>5.1</v>
      </c>
      <c r="Q51" s="23"/>
      <c r="R51" s="23"/>
      <c r="S51" s="24"/>
    </row>
    <row r="52">
      <c r="B52" s="20"/>
      <c r="C52" s="25"/>
      <c r="D52" s="22" t="s">
        <v>60</v>
      </c>
      <c r="E52" s="23"/>
      <c r="F52" s="22">
        <v>2.0</v>
      </c>
      <c r="G52" s="22">
        <f t="shared" si="1"/>
        <v>1</v>
      </c>
      <c r="H52" s="22">
        <v>3.0</v>
      </c>
      <c r="I52" s="22">
        <f t="shared" si="2"/>
        <v>1.5</v>
      </c>
      <c r="J52" s="22">
        <v>2.5</v>
      </c>
      <c r="K52" s="22">
        <f t="shared" si="3"/>
        <v>1.25</v>
      </c>
      <c r="L52" s="22">
        <v>5.5</v>
      </c>
      <c r="M52" s="22">
        <f t="shared" si="4"/>
        <v>2.75</v>
      </c>
      <c r="N52" s="22">
        <v>2.5</v>
      </c>
      <c r="O52" s="22">
        <f t="shared" si="5"/>
        <v>1.25</v>
      </c>
      <c r="P52" s="23">
        <f t="shared" si="6"/>
        <v>6.75</v>
      </c>
      <c r="Q52" s="23"/>
      <c r="R52" s="23"/>
      <c r="S52" s="24"/>
    </row>
    <row r="53">
      <c r="B53" s="20"/>
      <c r="C53" s="25"/>
      <c r="D53" s="22" t="s">
        <v>61</v>
      </c>
      <c r="E53" s="23"/>
      <c r="F53" s="22">
        <v>2.0</v>
      </c>
      <c r="G53" s="22">
        <f t="shared" si="1"/>
        <v>1</v>
      </c>
      <c r="H53" s="22">
        <v>1.0</v>
      </c>
      <c r="I53" s="22">
        <f t="shared" si="2"/>
        <v>0.5</v>
      </c>
      <c r="J53" s="22">
        <v>1.0</v>
      </c>
      <c r="K53" s="22">
        <f t="shared" si="3"/>
        <v>0.5</v>
      </c>
      <c r="L53" s="22">
        <v>5.5</v>
      </c>
      <c r="M53" s="22">
        <f t="shared" si="4"/>
        <v>2.75</v>
      </c>
      <c r="N53" s="22">
        <v>2.5</v>
      </c>
      <c r="O53" s="22">
        <f t="shared" si="5"/>
        <v>1.25</v>
      </c>
      <c r="P53" s="23">
        <f t="shared" si="6"/>
        <v>5</v>
      </c>
      <c r="Q53" s="23"/>
      <c r="R53" s="23"/>
      <c r="S53" s="24"/>
    </row>
    <row r="54">
      <c r="B54" s="20"/>
      <c r="C54" s="25"/>
      <c r="D54" s="22" t="s">
        <v>62</v>
      </c>
      <c r="E54" s="23"/>
      <c r="F54" s="22">
        <v>2.0</v>
      </c>
      <c r="G54" s="22">
        <f t="shared" si="1"/>
        <v>1</v>
      </c>
      <c r="H54" s="22">
        <v>1.0</v>
      </c>
      <c r="I54" s="22">
        <f t="shared" si="2"/>
        <v>0.5</v>
      </c>
      <c r="J54" s="22">
        <v>1.0</v>
      </c>
      <c r="K54" s="22">
        <f t="shared" si="3"/>
        <v>0.5</v>
      </c>
      <c r="L54" s="22">
        <v>6.0</v>
      </c>
      <c r="M54" s="22">
        <f t="shared" si="4"/>
        <v>3</v>
      </c>
      <c r="N54" s="22">
        <v>3.0</v>
      </c>
      <c r="O54" s="22">
        <f t="shared" si="5"/>
        <v>1.5</v>
      </c>
      <c r="P54" s="23">
        <f t="shared" si="6"/>
        <v>5.5</v>
      </c>
      <c r="Q54" s="23"/>
      <c r="R54" s="23"/>
      <c r="S54" s="24"/>
    </row>
    <row r="55">
      <c r="B55" s="20"/>
      <c r="C55" s="25"/>
      <c r="D55" s="22" t="s">
        <v>63</v>
      </c>
      <c r="E55" s="23"/>
      <c r="F55" s="22">
        <v>2.0</v>
      </c>
      <c r="G55" s="22">
        <f t="shared" si="1"/>
        <v>1</v>
      </c>
      <c r="H55" s="22">
        <v>1.0</v>
      </c>
      <c r="I55" s="22">
        <f t="shared" si="2"/>
        <v>0.5</v>
      </c>
      <c r="J55" s="22">
        <v>1.0</v>
      </c>
      <c r="K55" s="22">
        <f t="shared" si="3"/>
        <v>0.5</v>
      </c>
      <c r="L55" s="22">
        <v>5.5</v>
      </c>
      <c r="M55" s="22">
        <f t="shared" si="4"/>
        <v>2.75</v>
      </c>
      <c r="N55" s="22">
        <v>1.5</v>
      </c>
      <c r="O55" s="22">
        <f t="shared" si="5"/>
        <v>0.75</v>
      </c>
      <c r="P55" s="23">
        <f t="shared" si="6"/>
        <v>4.5</v>
      </c>
      <c r="Q55" s="23"/>
      <c r="R55" s="23"/>
      <c r="S55" s="24"/>
    </row>
    <row r="56">
      <c r="B56" s="20"/>
      <c r="C56" s="25"/>
      <c r="D56" s="27" t="s">
        <v>48</v>
      </c>
      <c r="E56" s="23"/>
      <c r="F56" s="22">
        <v>1.5</v>
      </c>
      <c r="G56" s="22">
        <f t="shared" si="1"/>
        <v>0.75</v>
      </c>
      <c r="H56" s="22">
        <v>2.0</v>
      </c>
      <c r="I56" s="22">
        <f t="shared" si="2"/>
        <v>1</v>
      </c>
      <c r="J56" s="22">
        <v>2.0</v>
      </c>
      <c r="K56" s="22">
        <f t="shared" si="3"/>
        <v>1</v>
      </c>
      <c r="L56" s="22">
        <v>6.0</v>
      </c>
      <c r="M56" s="22">
        <f t="shared" si="4"/>
        <v>3</v>
      </c>
      <c r="N56" s="22">
        <v>3.0</v>
      </c>
      <c r="O56" s="22">
        <f t="shared" si="5"/>
        <v>1.5</v>
      </c>
      <c r="P56" s="23">
        <f t="shared" si="6"/>
        <v>6.5</v>
      </c>
      <c r="Q56" s="23"/>
      <c r="R56" s="23"/>
      <c r="S56" s="24"/>
    </row>
    <row r="57">
      <c r="B57" s="20"/>
      <c r="C57" s="26"/>
      <c r="D57" s="22" t="s">
        <v>64</v>
      </c>
      <c r="E57" s="23"/>
      <c r="F57" s="22">
        <v>2.0</v>
      </c>
      <c r="G57" s="22">
        <f t="shared" si="1"/>
        <v>1</v>
      </c>
      <c r="H57" s="22">
        <v>2.5</v>
      </c>
      <c r="I57" s="22">
        <f t="shared" si="2"/>
        <v>1.25</v>
      </c>
      <c r="J57" s="23"/>
      <c r="K57" s="22">
        <f t="shared" si="3"/>
        <v>0</v>
      </c>
      <c r="L57" s="22">
        <v>6.0</v>
      </c>
      <c r="M57" s="22">
        <f t="shared" si="4"/>
        <v>3</v>
      </c>
      <c r="N57" s="22">
        <v>3.0</v>
      </c>
      <c r="O57" s="22">
        <f t="shared" si="5"/>
        <v>1.5</v>
      </c>
      <c r="P57" s="23">
        <f t="shared" si="6"/>
        <v>5.75</v>
      </c>
      <c r="Q57" s="23"/>
      <c r="R57" s="23"/>
      <c r="S57" s="24"/>
    </row>
    <row r="58">
      <c r="A58" s="19"/>
      <c r="B58" s="20"/>
      <c r="C58" s="21" t="s">
        <v>65</v>
      </c>
      <c r="D58" s="22" t="s">
        <v>66</v>
      </c>
      <c r="E58" s="23"/>
      <c r="F58" s="22">
        <v>2.0</v>
      </c>
      <c r="G58" s="22">
        <f t="shared" si="1"/>
        <v>1</v>
      </c>
      <c r="H58" s="22">
        <v>2.0</v>
      </c>
      <c r="I58" s="22">
        <f t="shared" si="2"/>
        <v>1</v>
      </c>
      <c r="J58" s="22">
        <v>1.5</v>
      </c>
      <c r="K58" s="22">
        <f t="shared" si="3"/>
        <v>0.75</v>
      </c>
      <c r="L58" s="22">
        <v>4.5</v>
      </c>
      <c r="M58" s="22">
        <f t="shared" si="4"/>
        <v>2.25</v>
      </c>
      <c r="N58" s="22">
        <v>1.5</v>
      </c>
      <c r="O58" s="22">
        <f t="shared" si="5"/>
        <v>0.75</v>
      </c>
      <c r="P58" s="23">
        <f t="shared" si="6"/>
        <v>4.75</v>
      </c>
      <c r="Q58" s="23"/>
      <c r="R58" s="23"/>
      <c r="S58" s="24"/>
    </row>
    <row r="59">
      <c r="B59" s="20"/>
      <c r="C59" s="25"/>
      <c r="D59" s="22" t="s">
        <v>67</v>
      </c>
      <c r="E59" s="23"/>
      <c r="F59" s="22">
        <v>2.0</v>
      </c>
      <c r="G59" s="22">
        <f t="shared" si="1"/>
        <v>1</v>
      </c>
      <c r="H59" s="22">
        <v>2.0</v>
      </c>
      <c r="I59" s="22">
        <f t="shared" si="2"/>
        <v>1</v>
      </c>
      <c r="J59" s="22">
        <v>1.5</v>
      </c>
      <c r="K59" s="22">
        <f t="shared" si="3"/>
        <v>0.75</v>
      </c>
      <c r="L59" s="22">
        <v>4.5</v>
      </c>
      <c r="M59" s="22">
        <f t="shared" si="4"/>
        <v>2.25</v>
      </c>
      <c r="N59" s="22">
        <v>1.5</v>
      </c>
      <c r="O59" s="22">
        <f t="shared" si="5"/>
        <v>0.75</v>
      </c>
      <c r="P59" s="23">
        <f t="shared" si="6"/>
        <v>4.75</v>
      </c>
      <c r="Q59" s="23"/>
      <c r="R59" s="23"/>
      <c r="S59" s="24"/>
    </row>
    <row r="60">
      <c r="B60" s="20"/>
      <c r="C60" s="25"/>
      <c r="D60" s="22" t="s">
        <v>68</v>
      </c>
      <c r="E60" s="23"/>
      <c r="F60" s="22">
        <v>2.0</v>
      </c>
      <c r="G60" s="22">
        <f t="shared" si="1"/>
        <v>1</v>
      </c>
      <c r="H60" s="22">
        <v>1.0</v>
      </c>
      <c r="I60" s="22">
        <f t="shared" si="2"/>
        <v>0.5</v>
      </c>
      <c r="J60" s="22">
        <v>1.0</v>
      </c>
      <c r="K60" s="22">
        <f t="shared" si="3"/>
        <v>0.5</v>
      </c>
      <c r="L60" s="22">
        <v>6.0</v>
      </c>
      <c r="M60" s="22">
        <f t="shared" si="4"/>
        <v>3</v>
      </c>
      <c r="N60" s="22">
        <v>3.0</v>
      </c>
      <c r="O60" s="22">
        <f t="shared" si="5"/>
        <v>1.5</v>
      </c>
      <c r="P60" s="23">
        <f t="shared" si="6"/>
        <v>5.5</v>
      </c>
      <c r="Q60" s="23"/>
      <c r="R60" s="23"/>
      <c r="S60" s="24"/>
    </row>
    <row r="61">
      <c r="B61" s="20"/>
      <c r="C61" s="25"/>
      <c r="D61" s="22" t="s">
        <v>69</v>
      </c>
      <c r="E61" s="23"/>
      <c r="F61" s="22">
        <v>2.0</v>
      </c>
      <c r="G61" s="22">
        <f t="shared" si="1"/>
        <v>1</v>
      </c>
      <c r="H61" s="22">
        <v>1.0</v>
      </c>
      <c r="I61" s="22">
        <f t="shared" si="2"/>
        <v>0.5</v>
      </c>
      <c r="J61" s="22">
        <v>3.5</v>
      </c>
      <c r="K61" s="22">
        <f t="shared" si="3"/>
        <v>1.75</v>
      </c>
      <c r="L61" s="22">
        <v>6.0</v>
      </c>
      <c r="M61" s="22">
        <f t="shared" si="4"/>
        <v>3</v>
      </c>
      <c r="N61" s="22">
        <v>3.0</v>
      </c>
      <c r="O61" s="22">
        <f t="shared" si="5"/>
        <v>1.5</v>
      </c>
      <c r="P61" s="23">
        <f t="shared" si="6"/>
        <v>6.75</v>
      </c>
      <c r="Q61" s="23"/>
      <c r="R61" s="23"/>
      <c r="S61" s="24"/>
    </row>
    <row r="62">
      <c r="B62" s="20"/>
      <c r="C62" s="25"/>
      <c r="D62" s="22" t="s">
        <v>70</v>
      </c>
      <c r="E62" s="23"/>
      <c r="F62" s="22">
        <v>2.0</v>
      </c>
      <c r="G62" s="22">
        <f t="shared" si="1"/>
        <v>1</v>
      </c>
      <c r="H62" s="22">
        <v>1.0</v>
      </c>
      <c r="I62" s="22">
        <f t="shared" si="2"/>
        <v>0.5</v>
      </c>
      <c r="J62" s="22">
        <v>3.5</v>
      </c>
      <c r="K62" s="22">
        <f t="shared" si="3"/>
        <v>1.75</v>
      </c>
      <c r="L62" s="22">
        <v>6.0</v>
      </c>
      <c r="M62" s="22">
        <f t="shared" si="4"/>
        <v>3</v>
      </c>
      <c r="N62" s="22">
        <v>3.0</v>
      </c>
      <c r="O62" s="22">
        <f t="shared" si="5"/>
        <v>1.5</v>
      </c>
      <c r="P62" s="23">
        <f t="shared" si="6"/>
        <v>6.75</v>
      </c>
      <c r="Q62" s="23"/>
      <c r="R62" s="23"/>
      <c r="S62" s="24"/>
    </row>
    <row r="63">
      <c r="B63" s="20"/>
      <c r="C63" s="25"/>
      <c r="D63" s="22" t="s">
        <v>71</v>
      </c>
      <c r="E63" s="23"/>
      <c r="F63" s="22">
        <v>2.5</v>
      </c>
      <c r="G63" s="22">
        <f t="shared" si="1"/>
        <v>1.25</v>
      </c>
      <c r="H63" s="22">
        <v>1.5</v>
      </c>
      <c r="I63" s="22">
        <f t="shared" si="2"/>
        <v>0.75</v>
      </c>
      <c r="J63" s="22">
        <v>1.5</v>
      </c>
      <c r="K63" s="22">
        <f t="shared" si="3"/>
        <v>0.75</v>
      </c>
      <c r="L63" s="22">
        <v>5.0</v>
      </c>
      <c r="M63" s="22">
        <f t="shared" si="4"/>
        <v>2.5</v>
      </c>
      <c r="N63" s="22">
        <v>2.5</v>
      </c>
      <c r="O63" s="22">
        <f t="shared" si="5"/>
        <v>1.25</v>
      </c>
      <c r="P63" s="23">
        <f t="shared" si="6"/>
        <v>5.25</v>
      </c>
      <c r="Q63" s="23"/>
      <c r="R63" s="23"/>
      <c r="S63" s="24"/>
    </row>
    <row r="64">
      <c r="B64" s="20"/>
      <c r="C64" s="25"/>
      <c r="D64" s="22" t="s">
        <v>72</v>
      </c>
      <c r="E64" s="23"/>
      <c r="F64" s="22">
        <v>2.5</v>
      </c>
      <c r="G64" s="22">
        <f t="shared" si="1"/>
        <v>1.25</v>
      </c>
      <c r="H64" s="22">
        <v>2.5</v>
      </c>
      <c r="I64" s="22">
        <f t="shared" si="2"/>
        <v>1.25</v>
      </c>
      <c r="J64" s="22">
        <v>1.0</v>
      </c>
      <c r="K64" s="22">
        <f t="shared" si="3"/>
        <v>0.5</v>
      </c>
      <c r="L64" s="22">
        <v>5.0</v>
      </c>
      <c r="M64" s="22">
        <f t="shared" si="4"/>
        <v>2.5</v>
      </c>
      <c r="N64" s="22">
        <v>2.5</v>
      </c>
      <c r="O64" s="22">
        <f t="shared" si="5"/>
        <v>1.25</v>
      </c>
      <c r="P64" s="23">
        <f t="shared" si="6"/>
        <v>5.5</v>
      </c>
      <c r="Q64" s="23"/>
      <c r="R64" s="23"/>
      <c r="S64" s="24"/>
    </row>
    <row r="65">
      <c r="B65" s="20"/>
      <c r="C65" s="25"/>
      <c r="D65" s="22" t="s">
        <v>73</v>
      </c>
      <c r="E65" s="23"/>
      <c r="F65" s="22">
        <v>2.5</v>
      </c>
      <c r="G65" s="22">
        <f t="shared" si="1"/>
        <v>1.25</v>
      </c>
      <c r="H65" s="22">
        <v>2.5</v>
      </c>
      <c r="I65" s="22">
        <f t="shared" si="2"/>
        <v>1.25</v>
      </c>
      <c r="J65" s="22">
        <v>2.0</v>
      </c>
      <c r="K65" s="22">
        <f t="shared" si="3"/>
        <v>1</v>
      </c>
      <c r="L65" s="22">
        <v>5.5</v>
      </c>
      <c r="M65" s="22">
        <f t="shared" si="4"/>
        <v>2.75</v>
      </c>
      <c r="N65" s="22">
        <v>3.0</v>
      </c>
      <c r="O65" s="22">
        <f t="shared" si="5"/>
        <v>1.5</v>
      </c>
      <c r="P65" s="23">
        <f t="shared" si="6"/>
        <v>6.5</v>
      </c>
      <c r="Q65" s="23"/>
      <c r="R65" s="23"/>
      <c r="S65" s="24"/>
    </row>
    <row r="66">
      <c r="B66" s="20"/>
      <c r="C66" s="25"/>
      <c r="D66" s="22" t="s">
        <v>74</v>
      </c>
      <c r="E66" s="23"/>
      <c r="F66" s="22">
        <v>2.5</v>
      </c>
      <c r="G66" s="22">
        <f t="shared" si="1"/>
        <v>1.25</v>
      </c>
      <c r="H66" s="22">
        <v>1.5</v>
      </c>
      <c r="I66" s="22">
        <f t="shared" si="2"/>
        <v>0.75</v>
      </c>
      <c r="J66" s="22">
        <v>3.0</v>
      </c>
      <c r="K66" s="22">
        <f t="shared" si="3"/>
        <v>1.5</v>
      </c>
      <c r="L66" s="22">
        <v>5.5</v>
      </c>
      <c r="M66" s="22">
        <f t="shared" si="4"/>
        <v>2.75</v>
      </c>
      <c r="N66" s="22">
        <v>3.0</v>
      </c>
      <c r="O66" s="22">
        <f t="shared" si="5"/>
        <v>1.5</v>
      </c>
      <c r="P66" s="23">
        <f t="shared" si="6"/>
        <v>6.5</v>
      </c>
      <c r="Q66" s="23"/>
      <c r="R66" s="23"/>
      <c r="S66" s="24"/>
    </row>
    <row r="67">
      <c r="B67" s="20"/>
      <c r="C67" s="25"/>
      <c r="D67" s="22" t="s">
        <v>75</v>
      </c>
      <c r="E67" s="23"/>
      <c r="F67" s="22">
        <v>2.5</v>
      </c>
      <c r="G67" s="22">
        <f t="shared" si="1"/>
        <v>1.25</v>
      </c>
      <c r="H67" s="22">
        <v>1.5</v>
      </c>
      <c r="I67" s="22">
        <f t="shared" si="2"/>
        <v>0.75</v>
      </c>
      <c r="J67" s="22">
        <v>1.0</v>
      </c>
      <c r="K67" s="22">
        <f t="shared" si="3"/>
        <v>0.5</v>
      </c>
      <c r="L67" s="22">
        <v>5.0</v>
      </c>
      <c r="M67" s="22">
        <f t="shared" si="4"/>
        <v>2.5</v>
      </c>
      <c r="N67" s="22">
        <v>1.5</v>
      </c>
      <c r="O67" s="22">
        <f t="shared" si="5"/>
        <v>0.75</v>
      </c>
      <c r="P67" s="23">
        <f t="shared" si="6"/>
        <v>4.5</v>
      </c>
      <c r="Q67" s="23"/>
      <c r="R67" s="23"/>
      <c r="S67" s="24"/>
    </row>
    <row r="68">
      <c r="B68" s="20"/>
      <c r="C68" s="25"/>
      <c r="D68" s="22" t="s">
        <v>76</v>
      </c>
      <c r="E68" s="23"/>
      <c r="F68" s="22">
        <v>2.5</v>
      </c>
      <c r="G68" s="22">
        <f t="shared" si="1"/>
        <v>1.25</v>
      </c>
      <c r="H68" s="22">
        <v>1.5</v>
      </c>
      <c r="I68" s="22">
        <f t="shared" si="2"/>
        <v>0.75</v>
      </c>
      <c r="J68" s="22">
        <v>1.0</v>
      </c>
      <c r="K68" s="22">
        <f t="shared" si="3"/>
        <v>0.5</v>
      </c>
      <c r="L68" s="22">
        <v>6.0</v>
      </c>
      <c r="M68" s="22">
        <f t="shared" si="4"/>
        <v>3</v>
      </c>
      <c r="N68" s="22">
        <v>3.0</v>
      </c>
      <c r="O68" s="22">
        <f t="shared" si="5"/>
        <v>1.5</v>
      </c>
      <c r="P68" s="23">
        <f t="shared" si="6"/>
        <v>5.75</v>
      </c>
      <c r="Q68" s="23"/>
      <c r="R68" s="23"/>
      <c r="S68" s="24"/>
    </row>
    <row r="69">
      <c r="B69" s="20"/>
      <c r="C69" s="26"/>
      <c r="D69" s="22" t="s">
        <v>77</v>
      </c>
      <c r="E69" s="23"/>
      <c r="F69" s="22">
        <v>2.5</v>
      </c>
      <c r="G69" s="22">
        <f t="shared" si="1"/>
        <v>1.25</v>
      </c>
      <c r="H69" s="22">
        <v>2.5</v>
      </c>
      <c r="I69" s="22">
        <f t="shared" si="2"/>
        <v>1.25</v>
      </c>
      <c r="J69" s="22">
        <v>1.0</v>
      </c>
      <c r="K69" s="22">
        <f t="shared" si="3"/>
        <v>0.5</v>
      </c>
      <c r="L69" s="22">
        <v>6.0</v>
      </c>
      <c r="M69" s="22">
        <f t="shared" si="4"/>
        <v>3</v>
      </c>
      <c r="N69" s="22">
        <v>3.0</v>
      </c>
      <c r="O69" s="22">
        <f t="shared" si="5"/>
        <v>1.5</v>
      </c>
      <c r="P69" s="23">
        <f t="shared" si="6"/>
        <v>6.25</v>
      </c>
      <c r="Q69" s="23"/>
      <c r="R69" s="23"/>
      <c r="S69" s="24"/>
    </row>
    <row r="70">
      <c r="B70" s="28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4"/>
    </row>
    <row r="71">
      <c r="A71" s="29"/>
      <c r="B71" s="30"/>
      <c r="C71" s="31" t="s">
        <v>78</v>
      </c>
      <c r="D71" s="32"/>
      <c r="E71" s="32"/>
      <c r="F71" s="33">
        <f t="shared" ref="F71:P71" si="7">SUM(F8:F69)</f>
        <v>108.7</v>
      </c>
      <c r="G71" s="33">
        <f t="shared" si="7"/>
        <v>54.35</v>
      </c>
      <c r="H71" s="33">
        <f t="shared" si="7"/>
        <v>99.4</v>
      </c>
      <c r="I71" s="33">
        <f t="shared" si="7"/>
        <v>49.7</v>
      </c>
      <c r="J71" s="33">
        <f t="shared" si="7"/>
        <v>117.3</v>
      </c>
      <c r="K71" s="33">
        <f t="shared" si="7"/>
        <v>58.65</v>
      </c>
      <c r="L71" s="33">
        <f t="shared" si="7"/>
        <v>280</v>
      </c>
      <c r="M71" s="33">
        <f t="shared" si="7"/>
        <v>140</v>
      </c>
      <c r="N71" s="33">
        <f t="shared" si="7"/>
        <v>123.5</v>
      </c>
      <c r="O71" s="33">
        <f t="shared" si="7"/>
        <v>61.75</v>
      </c>
      <c r="P71" s="33">
        <f t="shared" si="7"/>
        <v>310.1</v>
      </c>
      <c r="Q71" s="23"/>
      <c r="R71" s="23"/>
      <c r="S71" s="34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</row>
  </sheetData>
  <mergeCells count="9">
    <mergeCell ref="C43:C57"/>
    <mergeCell ref="C58:C69"/>
    <mergeCell ref="C1:R6"/>
    <mergeCell ref="C9:C20"/>
    <mergeCell ref="C21:C25"/>
    <mergeCell ref="C26:C28"/>
    <mergeCell ref="C29:C31"/>
    <mergeCell ref="C32:C34"/>
    <mergeCell ref="C35:C4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38"/>
    <col customWidth="1" min="3" max="4" width="44.75"/>
    <col customWidth="1" min="5" max="5" width="18.13"/>
  </cols>
  <sheetData>
    <row r="2">
      <c r="B2" s="36" t="s">
        <v>79</v>
      </c>
      <c r="C2" s="37"/>
      <c r="D2" s="37"/>
      <c r="E2" s="38"/>
      <c r="F2" s="39"/>
      <c r="G2" s="40"/>
    </row>
    <row r="3">
      <c r="B3" s="41" t="s">
        <v>80</v>
      </c>
      <c r="C3" s="42"/>
      <c r="D3" s="42">
        <v>20.0</v>
      </c>
      <c r="E3" s="43" t="s">
        <v>81</v>
      </c>
      <c r="F3" s="44"/>
      <c r="G3" s="40"/>
    </row>
    <row r="4">
      <c r="B4" s="45" t="s">
        <v>82</v>
      </c>
      <c r="C4" s="46"/>
      <c r="D4" s="46">
        <f>F15/E17</f>
        <v>1905.712121</v>
      </c>
      <c r="E4" s="47" t="s">
        <v>83</v>
      </c>
      <c r="F4" s="48"/>
      <c r="G4" s="40"/>
    </row>
    <row r="5">
      <c r="B5" s="49"/>
      <c r="C5" s="50"/>
      <c r="D5" s="50"/>
      <c r="E5" s="38"/>
      <c r="F5" s="39"/>
      <c r="G5" s="40"/>
    </row>
    <row r="6">
      <c r="B6" s="49"/>
      <c r="C6" s="50"/>
      <c r="D6" s="51"/>
      <c r="E6" s="52" t="s">
        <v>84</v>
      </c>
      <c r="F6" s="53">
        <f>E15/D3*D4</f>
        <v>30281.76561</v>
      </c>
      <c r="G6" s="40"/>
    </row>
    <row r="7">
      <c r="B7" s="54"/>
      <c r="C7" s="54"/>
      <c r="D7" s="54"/>
      <c r="E7" s="55"/>
      <c r="F7" s="55"/>
      <c r="G7" s="56"/>
    </row>
    <row r="8">
      <c r="B8" s="57" t="s">
        <v>85</v>
      </c>
      <c r="C8" s="37"/>
      <c r="D8" s="37"/>
      <c r="E8" s="58"/>
      <c r="F8" s="58"/>
      <c r="G8" s="58"/>
    </row>
    <row r="9">
      <c r="B9" s="59" t="s">
        <v>86</v>
      </c>
      <c r="C9" s="60" t="s">
        <v>87</v>
      </c>
      <c r="D9" s="59" t="s">
        <v>88</v>
      </c>
      <c r="E9" s="60" t="s">
        <v>89</v>
      </c>
      <c r="F9" s="59" t="s">
        <v>90</v>
      </c>
      <c r="G9" s="59" t="s">
        <v>91</v>
      </c>
    </row>
    <row r="10">
      <c r="B10" s="61">
        <v>1.0</v>
      </c>
      <c r="C10" s="62"/>
      <c r="D10" s="63" t="s">
        <v>92</v>
      </c>
      <c r="E10" s="64">
        <f>WBS!G71</f>
        <v>54.35</v>
      </c>
      <c r="F10" s="65">
        <f>E10 * 160</f>
        <v>8696</v>
      </c>
      <c r="G10" s="66"/>
    </row>
    <row r="11">
      <c r="B11" s="67">
        <v>2.0</v>
      </c>
      <c r="C11" s="62"/>
      <c r="D11" s="63" t="s">
        <v>93</v>
      </c>
      <c r="E11" s="64">
        <f>SUM(WBS!M71)</f>
        <v>140</v>
      </c>
      <c r="F11" s="65">
        <f>E11*215</f>
        <v>30100</v>
      </c>
      <c r="G11" s="66"/>
    </row>
    <row r="12">
      <c r="B12" s="67">
        <v>3.0</v>
      </c>
      <c r="C12" s="62"/>
      <c r="D12" s="63" t="s">
        <v>94</v>
      </c>
      <c r="E12" s="68">
        <f>WBS!I71</f>
        <v>49.7</v>
      </c>
      <c r="F12" s="65">
        <f>E12*150</f>
        <v>7455</v>
      </c>
      <c r="G12" s="66"/>
    </row>
    <row r="13">
      <c r="B13" s="67">
        <v>4.0</v>
      </c>
      <c r="C13" s="62"/>
      <c r="D13" s="63" t="s">
        <v>95</v>
      </c>
      <c r="E13" s="68">
        <f>12</f>
        <v>12</v>
      </c>
      <c r="F13" s="65">
        <f>1200</f>
        <v>1200</v>
      </c>
      <c r="G13" s="66"/>
    </row>
    <row r="14">
      <c r="B14" s="67">
        <v>5.0</v>
      </c>
      <c r="C14" s="62"/>
      <c r="D14" s="63" t="s">
        <v>96</v>
      </c>
      <c r="E14" s="64">
        <f>WBS!O71</f>
        <v>61.75</v>
      </c>
      <c r="F14" s="65">
        <f>E14*250</f>
        <v>15437.5</v>
      </c>
      <c r="G14" s="66"/>
    </row>
    <row r="15">
      <c r="B15" s="69" t="s">
        <v>97</v>
      </c>
      <c r="C15" s="70"/>
      <c r="D15" s="70"/>
      <c r="E15" s="71">
        <f>SUM(E10:E14)</f>
        <v>317.8</v>
      </c>
      <c r="F15" s="72">
        <f>sum(F10:F14)</f>
        <v>62888.5</v>
      </c>
      <c r="G15" s="66"/>
    </row>
    <row r="16">
      <c r="B16" s="73"/>
      <c r="C16" s="55"/>
      <c r="D16" s="70"/>
      <c r="E16" s="71"/>
      <c r="F16" s="74"/>
      <c r="G16" s="75"/>
    </row>
    <row r="17">
      <c r="B17" s="49"/>
      <c r="C17" s="76"/>
      <c r="D17" s="77" t="s">
        <v>98</v>
      </c>
      <c r="E17" s="78">
        <v>33.0</v>
      </c>
      <c r="F17" s="79"/>
      <c r="G17" s="49"/>
    </row>
    <row r="18">
      <c r="C18" s="76"/>
      <c r="D18" s="77" t="s">
        <v>99</v>
      </c>
      <c r="E18" s="80">
        <f>F15*E19</f>
        <v>5334403.813</v>
      </c>
    </row>
    <row r="19">
      <c r="C19" s="81"/>
      <c r="D19" s="81" t="s">
        <v>100</v>
      </c>
      <c r="E19" s="82">
        <f>IFERROR(__xludf.DUMMYFUNCTION("GOOGLEFINANCE(""CURRENCY:USDINR"")"),84.8232)</f>
        <v>84.8232</v>
      </c>
    </row>
  </sheetData>
  <mergeCells count="4">
    <mergeCell ref="B2:D2"/>
    <mergeCell ref="E3:F3"/>
    <mergeCell ref="E4:F4"/>
    <mergeCell ref="B8:D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29.25"/>
    <col customWidth="1" min="3" max="3" width="35.0"/>
  </cols>
  <sheetData>
    <row r="1">
      <c r="A1" s="49"/>
      <c r="B1" s="49"/>
      <c r="C1" s="49"/>
    </row>
    <row r="2">
      <c r="A2" s="83" t="s">
        <v>101</v>
      </c>
      <c r="B2" s="84"/>
      <c r="C2" s="84"/>
    </row>
    <row r="3">
      <c r="A3" s="85" t="s">
        <v>102</v>
      </c>
      <c r="B3" s="48"/>
      <c r="C3" s="86" t="s">
        <v>103</v>
      </c>
    </row>
    <row r="4">
      <c r="A4" s="87" t="s">
        <v>104</v>
      </c>
      <c r="B4" s="48"/>
      <c r="C4" s="88">
        <v>1.0</v>
      </c>
    </row>
    <row r="5">
      <c r="A5" s="87" t="s">
        <v>105</v>
      </c>
      <c r="B5" s="48"/>
      <c r="C5" s="88">
        <v>1.0</v>
      </c>
    </row>
    <row r="6">
      <c r="A6" s="87" t="s">
        <v>106</v>
      </c>
      <c r="B6" s="48"/>
      <c r="C6" s="89">
        <v>8.0</v>
      </c>
    </row>
    <row r="7">
      <c r="A7" s="87" t="s">
        <v>107</v>
      </c>
      <c r="B7" s="48"/>
      <c r="C7" s="88">
        <v>1.0</v>
      </c>
    </row>
    <row r="8">
      <c r="A8" s="87" t="s">
        <v>108</v>
      </c>
      <c r="B8" s="48"/>
      <c r="C8" s="88">
        <v>1.0</v>
      </c>
    </row>
    <row r="9">
      <c r="A9" s="49"/>
      <c r="B9" s="49"/>
      <c r="C9" s="49"/>
    </row>
    <row r="10">
      <c r="A10" s="49"/>
      <c r="B10" s="90"/>
      <c r="C10" s="90"/>
    </row>
    <row r="11">
      <c r="A11" s="91" t="s">
        <v>109</v>
      </c>
      <c r="B11" s="49"/>
      <c r="C11" s="90"/>
    </row>
    <row r="12">
      <c r="A12" s="49"/>
      <c r="B12" s="49"/>
      <c r="C12" s="49"/>
    </row>
    <row r="13">
      <c r="A13" s="92" t="s">
        <v>110</v>
      </c>
      <c r="B13" s="93">
        <v>45658.0</v>
      </c>
      <c r="C13" s="49"/>
    </row>
    <row r="14">
      <c r="A14" s="94" t="s">
        <v>111</v>
      </c>
      <c r="B14" s="95">
        <v>45767.0</v>
      </c>
      <c r="C14" s="49"/>
    </row>
    <row r="15">
      <c r="A15" s="94" t="s">
        <v>112</v>
      </c>
      <c r="B15" s="95">
        <v>45797.0</v>
      </c>
      <c r="C15" s="49"/>
    </row>
    <row r="16">
      <c r="A16" s="49"/>
      <c r="B16" s="49"/>
      <c r="C16" s="49"/>
    </row>
  </sheetData>
  <mergeCells count="6">
    <mergeCell ref="A3:B3"/>
    <mergeCell ref="A4:B4"/>
    <mergeCell ref="A5:B5"/>
    <mergeCell ref="A6:B6"/>
    <mergeCell ref="A7:B7"/>
    <mergeCell ref="A8:B8"/>
  </mergeCells>
  <drawing r:id="rId1"/>
</worksheet>
</file>